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E:\RAID 1\LOGICIELS\CTICM AM - POUTRE MIXTE\DEV23\VALIDATION\CAS F07\"/>
    </mc:Choice>
  </mc:AlternateContent>
  <xr:revisionPtr revIDLastSave="0" documentId="13_ncr:1_{1B1192EC-CBCF-46D4-A292-EE3993D5DBF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alculs" sheetId="1" r:id="rId1"/>
    <sheet name="Echauffements" sheetId="2" r:id="rId2"/>
    <sheet name="Creux d onde" sheetId="11" r:id="rId3"/>
    <sheet name="Poutre" sheetId="3" r:id="rId4"/>
    <sheet name="Dalle" sheetId="4" r:id="rId5"/>
    <sheet name="MplRdR30" sheetId="5" r:id="rId6"/>
    <sheet name="MplRdR60" sheetId="6" r:id="rId7"/>
    <sheet name="MplRdR90" sheetId="7" r:id="rId8"/>
    <sheet name="MplRdR120" sheetId="8" r:id="rId9"/>
    <sheet name="MplRdR180" sheetId="9" r:id="rId10"/>
    <sheet name="MplRdR240" sheetId="10" r:id="rId11"/>
  </sheets>
  <functionGroups builtInGroupCount="19"/>
  <definedNames>
    <definedName name="Aa">Calculs!$M$7</definedName>
    <definedName name="AlphaC">Calculs!$D$8</definedName>
    <definedName name="AlphaDalle">Dalle!$D$22</definedName>
    <definedName name="AthetaR120_0">Calculs!$AF$7</definedName>
    <definedName name="AthetaR120_1">Calculs!$AG$7</definedName>
    <definedName name="AthetaR120_2">Calculs!$AH$7</definedName>
    <definedName name="AthetaR30_0">Calculs!$AF$4</definedName>
    <definedName name="AthetaR30_1">Calculs!$AG$4</definedName>
    <definedName name="AthetaR30_2">Calculs!$AH$4</definedName>
    <definedName name="AthetaR60_0">Calculs!$AF$5</definedName>
    <definedName name="AthetaR60_1">Calculs!$AG$5</definedName>
    <definedName name="AthetaR60_2">Calculs!$AH$5</definedName>
    <definedName name="AthetaR90_0">Calculs!$AF$6</definedName>
    <definedName name="AthetaR90_1">Calculs!$AG$6</definedName>
    <definedName name="AthetaR90_2">Calculs!$AH$6</definedName>
    <definedName name="Av">Poutre!$D$9</definedName>
    <definedName name="b">Calculs!$I$6</definedName>
    <definedName name="b0">Dalle!$D$13</definedName>
    <definedName name="bb">Dalle!$D$10</definedName>
    <definedName name="beff">Dalle!$D$21</definedName>
    <definedName name="Botzman">Calculs!$D$7</definedName>
    <definedName name="bt">Dalle!$D$9</definedName>
    <definedName name="Cp">Calculs!$T$8</definedName>
    <definedName name="CRed_1">'Creux d onde'!$D$6</definedName>
    <definedName name="CRed_2">'Creux d onde'!$D$7</definedName>
    <definedName name="d">Poutre!$D$18</definedName>
    <definedName name="DecalZ" localSheetId="8">MplRdR120!$L$2</definedName>
    <definedName name="DecalZ" localSheetId="9">MplRdR180!$L$2</definedName>
    <definedName name="DecalZ" localSheetId="10">MplRdR240!$L$2</definedName>
    <definedName name="DecalZ" localSheetId="6">MplRdR60!$L$2</definedName>
    <definedName name="DecalZ" localSheetId="7">MplRdR90!$L$2</definedName>
    <definedName name="DecalZ">MplRdR30!$L$2</definedName>
    <definedName name="DeltaT">Calculs!$D$4</definedName>
    <definedName name="dP">Calculs!$T$9</definedName>
    <definedName name="ebac">Dalle!$D$8</definedName>
    <definedName name="Ecm">Dalle!$D$16</definedName>
    <definedName name="EpsilonA">Calculs!$D$11</definedName>
    <definedName name="EpsilonF">Calculs!$D$6</definedName>
    <definedName name="Expo">Calculs!$M$5</definedName>
    <definedName name="fck">Dalle!$D$15</definedName>
    <definedName name="fu_sc">Poutre!$D$19</definedName>
    <definedName name="Fy">Poutre!$D$12</definedName>
    <definedName name="Galva">Calculs!$I$11</definedName>
    <definedName name="GammaM">Poutre!$D$11</definedName>
    <definedName name="h">Calculs!$I$5</definedName>
    <definedName name="hceff">Dalle!$D$19</definedName>
    <definedName name="hp">Dalle!$D$12</definedName>
    <definedName name="hsc">Poutre!$D$17</definedName>
    <definedName name="hw">Calculs!$I$10</definedName>
    <definedName name="ksh">Calculs!$M$11</definedName>
    <definedName name="kt">Poutre!$D$25</definedName>
    <definedName name="ktmax">Poutre!$D$26</definedName>
    <definedName name="LambdaP">Calculs!$T$7</definedName>
    <definedName name="Limit">Calculs!$T$10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assivSI">Calculs!$P$8</definedName>
    <definedName name="MassivSS">Calculs!$P$6</definedName>
    <definedName name="MassivSSCO">Calculs!$P$10</definedName>
    <definedName name="MassivW">Calculs!$P$7</definedName>
    <definedName name="MEd">Poutre!$D$6</definedName>
    <definedName name="MplRd" localSheetId="8">MplRdR120!$F$31</definedName>
    <definedName name="MplRd" localSheetId="9">MplRdR180!$F$31</definedName>
    <definedName name="MplRd" localSheetId="10">MplRdR240!$F$31</definedName>
    <definedName name="MplRd" localSheetId="6">MplRdR60!$F$31</definedName>
    <definedName name="MplRd" localSheetId="7">MplRdR90!$F$31</definedName>
    <definedName name="MplRd">MplRdR30!$F$31</definedName>
    <definedName name="Na" localSheetId="8">MplRdR120!$L$1</definedName>
    <definedName name="Na" localSheetId="9">MplRdR180!$L$1</definedName>
    <definedName name="Na" localSheetId="10">MplRdR240!$L$1</definedName>
    <definedName name="Na" localSheetId="6">MplRdR60!$L$1</definedName>
    <definedName name="Na" localSheetId="7">MplRdR90!$L$1</definedName>
    <definedName name="Na">MplRdR30!$L$1</definedName>
    <definedName name="NbRibs">Poutre!$D$29</definedName>
    <definedName name="nr">Poutre!$D$20</definedName>
    <definedName name="Oui">Calculs!$N$2</definedName>
    <definedName name="p">Calculs!$M$6</definedName>
    <definedName name="pb">Calculs!$M$9</definedName>
    <definedName name="pdalle" localSheetId="8">MplRdR120!$F$28</definedName>
    <definedName name="pdalle" localSheetId="9">MplRdR180!$F$28</definedName>
    <definedName name="pdalle" localSheetId="10">MplRdR240!$F$28</definedName>
    <definedName name="pdalle" localSheetId="6">MplRdR60!$F$28</definedName>
    <definedName name="pdalle" localSheetId="7">MplRdR90!$F$28</definedName>
    <definedName name="pdalle">MplRdR30!$F$28</definedName>
    <definedName name="Phi">Calculs!$D$10</definedName>
    <definedName name="PhiVoid">'Creux d onde'!$D$5</definedName>
    <definedName name="PRdc">Poutre!$D$24</definedName>
    <definedName name="PRds">Poutre!$D$23</definedName>
    <definedName name="Protection">Calculs!$T$5</definedName>
    <definedName name="Protection_Types">Calculs!$T$1:$T$3</definedName>
    <definedName name="q">Poutre!$D$4</definedName>
    <definedName name="RhoA">Calculs!$D$9</definedName>
    <definedName name="RhoP">Calculs!$T$6</definedName>
    <definedName name="rr">Calculs!$I$9</definedName>
    <definedName name="SigmaPRd" localSheetId="8">MplRdR120!$L$3</definedName>
    <definedName name="SigmaPRd" localSheetId="9">MplRdR180!$L$3</definedName>
    <definedName name="SigmaPRd" localSheetId="10">MplRdR240!$L$3</definedName>
    <definedName name="SigmaPRd" localSheetId="6">MplRdR60!$L$3</definedName>
    <definedName name="SigmaPRd" localSheetId="7">MplRdR90!$L$3</definedName>
    <definedName name="SigmaPRd">MplRdR30!$L$3</definedName>
    <definedName name="tc">Dalle!$D$5</definedName>
    <definedName name="td">Dalle!$D$4</definedName>
    <definedName name="tf">Calculs!$I$7</definedName>
    <definedName name="Theta0">Calculs!$D$5</definedName>
    <definedName name="ThetaG120">'Creux d onde'!$D$10</definedName>
    <definedName name="ThetaG40">'Creux d onde'!$D$9</definedName>
    <definedName name="Thetha0_0">Calculs!$AF$2</definedName>
    <definedName name="Thetha0_1">Calculs!$AG$2</definedName>
    <definedName name="Thetha0_2">Calculs!$AH$2</definedName>
    <definedName name="tw">Calculs!$I$8</definedName>
    <definedName name="VEd">Poutre!$D$7</definedName>
    <definedName name="Wpl">Poutre!$D$10</definedName>
    <definedName name="zANP" localSheetId="8">MplRdR120!$F$30</definedName>
    <definedName name="zANP" localSheetId="9">MplRdR180!$F$30</definedName>
    <definedName name="zANP" localSheetId="10">MplRdR240!$F$30</definedName>
    <definedName name="zANP" localSheetId="6">MplRdR60!$F$30</definedName>
    <definedName name="zANP" localSheetId="7">MplRdR90!$F$30</definedName>
    <definedName name="zANP">MplRdR30!$F$30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11" l="1"/>
  <c r="AN18" i="1"/>
  <c r="K6" i="2"/>
  <c r="K7" i="2"/>
  <c r="K8" i="2"/>
  <c r="K9" i="2"/>
  <c r="K10" i="2"/>
  <c r="K5" i="2"/>
  <c r="H6" i="2"/>
  <c r="H7" i="2"/>
  <c r="H8" i="2"/>
  <c r="H9" i="2"/>
  <c r="H10" i="2"/>
  <c r="H5" i="2"/>
  <c r="E6" i="2"/>
  <c r="E7" i="2"/>
  <c r="E8" i="2"/>
  <c r="E9" i="2"/>
  <c r="E10" i="2"/>
  <c r="E5" i="2"/>
  <c r="D35" i="2"/>
  <c r="D34" i="2"/>
  <c r="D33" i="2"/>
  <c r="D32" i="2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F2306" i="1"/>
  <c r="AF2307" i="1"/>
  <c r="AF2308" i="1"/>
  <c r="AF2309" i="1"/>
  <c r="AF2310" i="1"/>
  <c r="AF2311" i="1"/>
  <c r="AF2312" i="1"/>
  <c r="AF2313" i="1"/>
  <c r="AF2314" i="1"/>
  <c r="AF2315" i="1"/>
  <c r="AF2316" i="1"/>
  <c r="AF2317" i="1"/>
  <c r="AF2318" i="1"/>
  <c r="AF2319" i="1"/>
  <c r="AF2320" i="1"/>
  <c r="AF2321" i="1"/>
  <c r="AF2322" i="1"/>
  <c r="AF2323" i="1"/>
  <c r="AF2324" i="1"/>
  <c r="AF2325" i="1"/>
  <c r="AF2326" i="1"/>
  <c r="AF2327" i="1"/>
  <c r="AF2328" i="1"/>
  <c r="AF2329" i="1"/>
  <c r="AF2330" i="1"/>
  <c r="AF2331" i="1"/>
  <c r="AF2332" i="1"/>
  <c r="AF2333" i="1"/>
  <c r="AF2334" i="1"/>
  <c r="AF2335" i="1"/>
  <c r="AF2336" i="1"/>
  <c r="AF2337" i="1"/>
  <c r="AF2338" i="1"/>
  <c r="AF2339" i="1"/>
  <c r="AF2340" i="1"/>
  <c r="AF2341" i="1"/>
  <c r="AF2342" i="1"/>
  <c r="AF2343" i="1"/>
  <c r="AF2344" i="1"/>
  <c r="AF2345" i="1"/>
  <c r="AF2346" i="1"/>
  <c r="AF2347" i="1"/>
  <c r="AF2348" i="1"/>
  <c r="AF2349" i="1"/>
  <c r="AF2350" i="1"/>
  <c r="AF2351" i="1"/>
  <c r="AF2352" i="1"/>
  <c r="AF2353" i="1"/>
  <c r="AF2354" i="1"/>
  <c r="AF2355" i="1"/>
  <c r="AF2356" i="1"/>
  <c r="AF2357" i="1"/>
  <c r="AF2358" i="1"/>
  <c r="AF2359" i="1"/>
  <c r="AF2360" i="1"/>
  <c r="AF2361" i="1"/>
  <c r="AF2362" i="1"/>
  <c r="AF2363" i="1"/>
  <c r="AF2364" i="1"/>
  <c r="AF2365" i="1"/>
  <c r="AF2366" i="1"/>
  <c r="AF2367" i="1"/>
  <c r="AF2368" i="1"/>
  <c r="AF2369" i="1"/>
  <c r="AF2370" i="1"/>
  <c r="AF2371" i="1"/>
  <c r="AF2372" i="1"/>
  <c r="AF2373" i="1"/>
  <c r="AF2374" i="1"/>
  <c r="AF2375" i="1"/>
  <c r="AF2376" i="1"/>
  <c r="AF2377" i="1"/>
  <c r="AF2378" i="1"/>
  <c r="AF2379" i="1"/>
  <c r="AF2380" i="1"/>
  <c r="AF2381" i="1"/>
  <c r="AF2382" i="1"/>
  <c r="AF2383" i="1"/>
  <c r="AF2384" i="1"/>
  <c r="AF2385" i="1"/>
  <c r="AF2386" i="1"/>
  <c r="AF2387" i="1"/>
  <c r="AF2388" i="1"/>
  <c r="AF2389" i="1"/>
  <c r="AF2390" i="1"/>
  <c r="AF2391" i="1"/>
  <c r="AF2392" i="1"/>
  <c r="AF2393" i="1"/>
  <c r="AF2394" i="1"/>
  <c r="AF2395" i="1"/>
  <c r="AF2396" i="1"/>
  <c r="AF2397" i="1"/>
  <c r="AF2398" i="1"/>
  <c r="AF2399" i="1"/>
  <c r="AF2400" i="1"/>
  <c r="AF2401" i="1"/>
  <c r="AF2402" i="1"/>
  <c r="AF2403" i="1"/>
  <c r="AF2404" i="1"/>
  <c r="AF2405" i="1"/>
  <c r="AF2406" i="1"/>
  <c r="AF2407" i="1"/>
  <c r="AF2408" i="1"/>
  <c r="AF2409" i="1"/>
  <c r="AF2410" i="1"/>
  <c r="AF2411" i="1"/>
  <c r="AF2412" i="1"/>
  <c r="AF2413" i="1"/>
  <c r="AF2414" i="1"/>
  <c r="AF2415" i="1"/>
  <c r="AF2416" i="1"/>
  <c r="AF2417" i="1"/>
  <c r="AF2418" i="1"/>
  <c r="AF2419" i="1"/>
  <c r="AF2420" i="1"/>
  <c r="AF2421" i="1"/>
  <c r="AF2422" i="1"/>
  <c r="AF2423" i="1"/>
  <c r="AF2424" i="1"/>
  <c r="AF2425" i="1"/>
  <c r="AF2426" i="1"/>
  <c r="AF2427" i="1"/>
  <c r="AF2428" i="1"/>
  <c r="AF2429" i="1"/>
  <c r="AF2430" i="1"/>
  <c r="AF2431" i="1"/>
  <c r="AF2432" i="1"/>
  <c r="AF2433" i="1"/>
  <c r="AF2434" i="1"/>
  <c r="AF2435" i="1"/>
  <c r="AF2436" i="1"/>
  <c r="AF2437" i="1"/>
  <c r="AF2438" i="1"/>
  <c r="AF2439" i="1"/>
  <c r="AF2440" i="1"/>
  <c r="AF2441" i="1"/>
  <c r="AF2442" i="1"/>
  <c r="AF2443" i="1"/>
  <c r="AF2444" i="1"/>
  <c r="AF2445" i="1"/>
  <c r="AF2446" i="1"/>
  <c r="AF2447" i="1"/>
  <c r="AF2448" i="1"/>
  <c r="AF2449" i="1"/>
  <c r="AF2450" i="1"/>
  <c r="AF2451" i="1"/>
  <c r="AF2452" i="1"/>
  <c r="AF2453" i="1"/>
  <c r="AF2454" i="1"/>
  <c r="AF2455" i="1"/>
  <c r="AF2456" i="1"/>
  <c r="AF2457" i="1"/>
  <c r="AF2458" i="1"/>
  <c r="AF2459" i="1"/>
  <c r="AF2460" i="1"/>
  <c r="AF2461" i="1"/>
  <c r="AF2462" i="1"/>
  <c r="AF2463" i="1"/>
  <c r="AF2464" i="1"/>
  <c r="AF2465" i="1"/>
  <c r="AF2466" i="1"/>
  <c r="AF2467" i="1"/>
  <c r="AF2468" i="1"/>
  <c r="AF2469" i="1"/>
  <c r="AF2470" i="1"/>
  <c r="AF2471" i="1"/>
  <c r="AF2472" i="1"/>
  <c r="AF2473" i="1"/>
  <c r="AF2474" i="1"/>
  <c r="AF2475" i="1"/>
  <c r="AF2476" i="1"/>
  <c r="AF2477" i="1"/>
  <c r="AF2478" i="1"/>
  <c r="AF2479" i="1"/>
  <c r="AF2480" i="1"/>
  <c r="AF2481" i="1"/>
  <c r="AF2482" i="1"/>
  <c r="AF2483" i="1"/>
  <c r="AF2484" i="1"/>
  <c r="AF2485" i="1"/>
  <c r="AF2486" i="1"/>
  <c r="AF2487" i="1"/>
  <c r="AF2488" i="1"/>
  <c r="AF2489" i="1"/>
  <c r="AF2490" i="1"/>
  <c r="AF2491" i="1"/>
  <c r="AF2492" i="1"/>
  <c r="AF2493" i="1"/>
  <c r="AF2494" i="1"/>
  <c r="AF2495" i="1"/>
  <c r="AF2496" i="1"/>
  <c r="AF2497" i="1"/>
  <c r="AF2498" i="1"/>
  <c r="AF2499" i="1"/>
  <c r="AF2500" i="1"/>
  <c r="AF2501" i="1"/>
  <c r="AF2502" i="1"/>
  <c r="AF2503" i="1"/>
  <c r="AF2504" i="1"/>
  <c r="AF2505" i="1"/>
  <c r="AF2506" i="1"/>
  <c r="AF2507" i="1"/>
  <c r="AF2508" i="1"/>
  <c r="AF2509" i="1"/>
  <c r="AF2510" i="1"/>
  <c r="AF2511" i="1"/>
  <c r="AF2512" i="1"/>
  <c r="AF2513" i="1"/>
  <c r="AF2514" i="1"/>
  <c r="AF2515" i="1"/>
  <c r="AF2516" i="1"/>
  <c r="AF2517" i="1"/>
  <c r="AF2518" i="1"/>
  <c r="AF2519" i="1"/>
  <c r="AF2520" i="1"/>
  <c r="AF2521" i="1"/>
  <c r="AF2522" i="1"/>
  <c r="AF2523" i="1"/>
  <c r="AF2524" i="1"/>
  <c r="AF2525" i="1"/>
  <c r="AF2526" i="1"/>
  <c r="AF2527" i="1"/>
  <c r="AF2528" i="1"/>
  <c r="AF2529" i="1"/>
  <c r="AF2530" i="1"/>
  <c r="AF2531" i="1"/>
  <c r="AF2532" i="1"/>
  <c r="AF2533" i="1"/>
  <c r="AF2534" i="1"/>
  <c r="AF2535" i="1"/>
  <c r="AF2536" i="1"/>
  <c r="AF2537" i="1"/>
  <c r="AF2538" i="1"/>
  <c r="AF2539" i="1"/>
  <c r="AF2540" i="1"/>
  <c r="AF2541" i="1"/>
  <c r="AF2542" i="1"/>
  <c r="AF2543" i="1"/>
  <c r="AF2544" i="1"/>
  <c r="AF2545" i="1"/>
  <c r="AF2546" i="1"/>
  <c r="AF2547" i="1"/>
  <c r="AF2548" i="1"/>
  <c r="AF2549" i="1"/>
  <c r="AF2550" i="1"/>
  <c r="AF2551" i="1"/>
  <c r="AF2552" i="1"/>
  <c r="AF2553" i="1"/>
  <c r="AF2554" i="1"/>
  <c r="AF2555" i="1"/>
  <c r="AF2556" i="1"/>
  <c r="AF2557" i="1"/>
  <c r="AF2558" i="1"/>
  <c r="AF2559" i="1"/>
  <c r="AF2560" i="1"/>
  <c r="AF2561" i="1"/>
  <c r="AF2562" i="1"/>
  <c r="AF2563" i="1"/>
  <c r="AF2564" i="1"/>
  <c r="AF2565" i="1"/>
  <c r="AF2566" i="1"/>
  <c r="AF2567" i="1"/>
  <c r="AF2568" i="1"/>
  <c r="AF2569" i="1"/>
  <c r="AF2570" i="1"/>
  <c r="AF2571" i="1"/>
  <c r="AF2572" i="1"/>
  <c r="AF2573" i="1"/>
  <c r="AF2574" i="1"/>
  <c r="AF2575" i="1"/>
  <c r="AF2576" i="1"/>
  <c r="AF2577" i="1"/>
  <c r="AF2578" i="1"/>
  <c r="AF2579" i="1"/>
  <c r="AF2580" i="1"/>
  <c r="AF2581" i="1"/>
  <c r="AF2582" i="1"/>
  <c r="AF2583" i="1"/>
  <c r="AF2584" i="1"/>
  <c r="AF2585" i="1"/>
  <c r="AF2586" i="1"/>
  <c r="AF2587" i="1"/>
  <c r="AF2588" i="1"/>
  <c r="AF2589" i="1"/>
  <c r="AF2590" i="1"/>
  <c r="AF2591" i="1"/>
  <c r="AF2592" i="1"/>
  <c r="AF2593" i="1"/>
  <c r="AF2594" i="1"/>
  <c r="AF2595" i="1"/>
  <c r="AF2596" i="1"/>
  <c r="AF2597" i="1"/>
  <c r="AF2598" i="1"/>
  <c r="AF2599" i="1"/>
  <c r="AF2600" i="1"/>
  <c r="AF2601" i="1"/>
  <c r="AF2602" i="1"/>
  <c r="AF2603" i="1"/>
  <c r="AF2604" i="1"/>
  <c r="AF2605" i="1"/>
  <c r="AF2606" i="1"/>
  <c r="AF2607" i="1"/>
  <c r="AF2608" i="1"/>
  <c r="AF2609" i="1"/>
  <c r="AF2610" i="1"/>
  <c r="AF2611" i="1"/>
  <c r="AF2612" i="1"/>
  <c r="AF2613" i="1"/>
  <c r="AF2614" i="1"/>
  <c r="AF2615" i="1"/>
  <c r="AF2616" i="1"/>
  <c r="AF2617" i="1"/>
  <c r="AF2618" i="1"/>
  <c r="AF2619" i="1"/>
  <c r="AF2620" i="1"/>
  <c r="AF2621" i="1"/>
  <c r="AF2622" i="1"/>
  <c r="AF2623" i="1"/>
  <c r="AF2624" i="1"/>
  <c r="AF2625" i="1"/>
  <c r="AF2626" i="1"/>
  <c r="AF2627" i="1"/>
  <c r="AF2628" i="1"/>
  <c r="AF2629" i="1"/>
  <c r="AF2630" i="1"/>
  <c r="AF2631" i="1"/>
  <c r="AF2632" i="1"/>
  <c r="AF2633" i="1"/>
  <c r="AF2634" i="1"/>
  <c r="AF2635" i="1"/>
  <c r="AF2636" i="1"/>
  <c r="AF2637" i="1"/>
  <c r="AF2638" i="1"/>
  <c r="AF2639" i="1"/>
  <c r="AF2640" i="1"/>
  <c r="AF2641" i="1"/>
  <c r="AF2642" i="1"/>
  <c r="AF2643" i="1"/>
  <c r="AF2644" i="1"/>
  <c r="AF2645" i="1"/>
  <c r="AF2646" i="1"/>
  <c r="AF2647" i="1"/>
  <c r="AF2648" i="1"/>
  <c r="AF2649" i="1"/>
  <c r="AF2650" i="1"/>
  <c r="AF2651" i="1"/>
  <c r="AF2652" i="1"/>
  <c r="AF2653" i="1"/>
  <c r="AF2654" i="1"/>
  <c r="AF2655" i="1"/>
  <c r="AF2656" i="1"/>
  <c r="AF2657" i="1"/>
  <c r="AF2658" i="1"/>
  <c r="AF2659" i="1"/>
  <c r="AF2660" i="1"/>
  <c r="AF2661" i="1"/>
  <c r="AF2662" i="1"/>
  <c r="AF2663" i="1"/>
  <c r="AF2664" i="1"/>
  <c r="AF2665" i="1"/>
  <c r="AF2666" i="1"/>
  <c r="AF2667" i="1"/>
  <c r="AF2668" i="1"/>
  <c r="AF2669" i="1"/>
  <c r="AF2670" i="1"/>
  <c r="AF2671" i="1"/>
  <c r="AF2672" i="1"/>
  <c r="AF2673" i="1"/>
  <c r="AF2674" i="1"/>
  <c r="AF2675" i="1"/>
  <c r="AF2676" i="1"/>
  <c r="AF2677" i="1"/>
  <c r="AF2678" i="1"/>
  <c r="AF2679" i="1"/>
  <c r="AF2680" i="1"/>
  <c r="AF2681" i="1"/>
  <c r="AF2682" i="1"/>
  <c r="AF2683" i="1"/>
  <c r="AF2684" i="1"/>
  <c r="AF2685" i="1"/>
  <c r="AF2686" i="1"/>
  <c r="AF2687" i="1"/>
  <c r="AF2688" i="1"/>
  <c r="AF2689" i="1"/>
  <c r="AF2690" i="1"/>
  <c r="AF2691" i="1"/>
  <c r="AF2692" i="1"/>
  <c r="AF2693" i="1"/>
  <c r="AF2694" i="1"/>
  <c r="AF2695" i="1"/>
  <c r="AF2696" i="1"/>
  <c r="AF2697" i="1"/>
  <c r="AF2698" i="1"/>
  <c r="AF2699" i="1"/>
  <c r="AF2700" i="1"/>
  <c r="AF2701" i="1"/>
  <c r="AF2702" i="1"/>
  <c r="AF2703" i="1"/>
  <c r="AF2704" i="1"/>
  <c r="AF2705" i="1"/>
  <c r="AF2706" i="1"/>
  <c r="AF2707" i="1"/>
  <c r="AF2708" i="1"/>
  <c r="AF2709" i="1"/>
  <c r="AF2710" i="1"/>
  <c r="AF2711" i="1"/>
  <c r="AF2712" i="1"/>
  <c r="AF2713" i="1"/>
  <c r="AF2714" i="1"/>
  <c r="AF2715" i="1"/>
  <c r="AF2716" i="1"/>
  <c r="AF2717" i="1"/>
  <c r="AF2718" i="1"/>
  <c r="AF2719" i="1"/>
  <c r="AF2720" i="1"/>
  <c r="AF2721" i="1"/>
  <c r="AF2722" i="1"/>
  <c r="AF2723" i="1"/>
  <c r="AF2724" i="1"/>
  <c r="AF2725" i="1"/>
  <c r="AF2726" i="1"/>
  <c r="AF2727" i="1"/>
  <c r="AF2728" i="1"/>
  <c r="AF2729" i="1"/>
  <c r="AF2730" i="1"/>
  <c r="AF2731" i="1"/>
  <c r="AF2732" i="1"/>
  <c r="AF2733" i="1"/>
  <c r="AF2734" i="1"/>
  <c r="AF2735" i="1"/>
  <c r="AF2736" i="1"/>
  <c r="AF2737" i="1"/>
  <c r="AF2738" i="1"/>
  <c r="AF2739" i="1"/>
  <c r="AF2740" i="1"/>
  <c r="AF2741" i="1"/>
  <c r="AF2742" i="1"/>
  <c r="AF2743" i="1"/>
  <c r="AF2744" i="1"/>
  <c r="AF2745" i="1"/>
  <c r="AF2746" i="1"/>
  <c r="AF2747" i="1"/>
  <c r="AF2748" i="1"/>
  <c r="AF2749" i="1"/>
  <c r="AF2750" i="1"/>
  <c r="AF2751" i="1"/>
  <c r="AF2752" i="1"/>
  <c r="AF2753" i="1"/>
  <c r="AF2754" i="1"/>
  <c r="AF2755" i="1"/>
  <c r="AF2756" i="1"/>
  <c r="AF2757" i="1"/>
  <c r="AF2758" i="1"/>
  <c r="AF2759" i="1"/>
  <c r="AF2760" i="1"/>
  <c r="AF2761" i="1"/>
  <c r="AF2762" i="1"/>
  <c r="AF2763" i="1"/>
  <c r="AF2764" i="1"/>
  <c r="AF2765" i="1"/>
  <c r="AF2766" i="1"/>
  <c r="AF2767" i="1"/>
  <c r="AF2768" i="1"/>
  <c r="AF2769" i="1"/>
  <c r="AF2770" i="1"/>
  <c r="AF2771" i="1"/>
  <c r="AF2772" i="1"/>
  <c r="AF2773" i="1"/>
  <c r="AF2774" i="1"/>
  <c r="AF2775" i="1"/>
  <c r="AF2776" i="1"/>
  <c r="AF2777" i="1"/>
  <c r="AF2778" i="1"/>
  <c r="AF2779" i="1"/>
  <c r="AF2780" i="1"/>
  <c r="AF2781" i="1"/>
  <c r="AF2782" i="1"/>
  <c r="AF2783" i="1"/>
  <c r="AF2784" i="1"/>
  <c r="AF2785" i="1"/>
  <c r="AF2786" i="1"/>
  <c r="AF2787" i="1"/>
  <c r="AF2788" i="1"/>
  <c r="AF2789" i="1"/>
  <c r="AF2790" i="1"/>
  <c r="AF2791" i="1"/>
  <c r="AF2792" i="1"/>
  <c r="AF2793" i="1"/>
  <c r="AF2794" i="1"/>
  <c r="AF2795" i="1"/>
  <c r="AF2796" i="1"/>
  <c r="AF2797" i="1"/>
  <c r="AF2798" i="1"/>
  <c r="AF2799" i="1"/>
  <c r="AF2800" i="1"/>
  <c r="AF2801" i="1"/>
  <c r="AF2802" i="1"/>
  <c r="AF2803" i="1"/>
  <c r="AF2804" i="1"/>
  <c r="AF2805" i="1"/>
  <c r="AF2806" i="1"/>
  <c r="AF2807" i="1"/>
  <c r="AF2808" i="1"/>
  <c r="AF2809" i="1"/>
  <c r="AF2810" i="1"/>
  <c r="AF2811" i="1"/>
  <c r="AF2812" i="1"/>
  <c r="AF2813" i="1"/>
  <c r="AF2814" i="1"/>
  <c r="AF2815" i="1"/>
  <c r="AF2816" i="1"/>
  <c r="AF2817" i="1"/>
  <c r="AF2818" i="1"/>
  <c r="AF2819" i="1"/>
  <c r="AF2820" i="1"/>
  <c r="AF2821" i="1"/>
  <c r="AF2822" i="1"/>
  <c r="AF2823" i="1"/>
  <c r="AF2824" i="1"/>
  <c r="AF2825" i="1"/>
  <c r="AF2826" i="1"/>
  <c r="AF2827" i="1"/>
  <c r="AF2828" i="1"/>
  <c r="AF2829" i="1"/>
  <c r="AF2830" i="1"/>
  <c r="AF2831" i="1"/>
  <c r="AF2832" i="1"/>
  <c r="AF2833" i="1"/>
  <c r="AF2834" i="1"/>
  <c r="AF2835" i="1"/>
  <c r="AF2836" i="1"/>
  <c r="AF2837" i="1"/>
  <c r="AF2838" i="1"/>
  <c r="AF2839" i="1"/>
  <c r="AF2840" i="1"/>
  <c r="AF2841" i="1"/>
  <c r="AF2842" i="1"/>
  <c r="AF2843" i="1"/>
  <c r="AF2844" i="1"/>
  <c r="AF2845" i="1"/>
  <c r="AF2846" i="1"/>
  <c r="AF2847" i="1"/>
  <c r="AF2848" i="1"/>
  <c r="AF2849" i="1"/>
  <c r="AF2850" i="1"/>
  <c r="AF2851" i="1"/>
  <c r="AF2852" i="1"/>
  <c r="AF2853" i="1"/>
  <c r="AF2854" i="1"/>
  <c r="AF2855" i="1"/>
  <c r="AF2856" i="1"/>
  <c r="AF2857" i="1"/>
  <c r="AF2858" i="1"/>
  <c r="AF2859" i="1"/>
  <c r="AF2860" i="1"/>
  <c r="AF2861" i="1"/>
  <c r="AF2862" i="1"/>
  <c r="AF2863" i="1"/>
  <c r="AF2864" i="1"/>
  <c r="AF2865" i="1"/>
  <c r="AF2866" i="1"/>
  <c r="AF2867" i="1"/>
  <c r="AF2868" i="1"/>
  <c r="AF2869" i="1"/>
  <c r="AF2870" i="1"/>
  <c r="AF2871" i="1"/>
  <c r="AF2872" i="1"/>
  <c r="AF2873" i="1"/>
  <c r="AF2874" i="1"/>
  <c r="AF2875" i="1"/>
  <c r="AF2876" i="1"/>
  <c r="AF2877" i="1"/>
  <c r="AF2878" i="1"/>
  <c r="AF2879" i="1"/>
  <c r="AF2880" i="1"/>
  <c r="AF2881" i="1"/>
  <c r="AF2882" i="1"/>
  <c r="AF2883" i="1"/>
  <c r="AF2884" i="1"/>
  <c r="AF2885" i="1"/>
  <c r="AF2886" i="1"/>
  <c r="AF2887" i="1"/>
  <c r="AF2888" i="1"/>
  <c r="AF2889" i="1"/>
  <c r="AF2890" i="1"/>
  <c r="AF2891" i="1"/>
  <c r="AF2892" i="1"/>
  <c r="AF2893" i="1"/>
  <c r="AF2894" i="1"/>
  <c r="AF2895" i="1"/>
  <c r="AF2896" i="1"/>
  <c r="AF2897" i="1"/>
  <c r="AF2898" i="1"/>
  <c r="AF2899" i="1"/>
  <c r="AF2900" i="1"/>
  <c r="AF2901" i="1"/>
  <c r="AF2902" i="1"/>
  <c r="AF2903" i="1"/>
  <c r="AF2904" i="1"/>
  <c r="AF2905" i="1"/>
  <c r="AF2906" i="1"/>
  <c r="AF2907" i="1"/>
  <c r="AF2908" i="1"/>
  <c r="AF2909" i="1"/>
  <c r="AF2910" i="1"/>
  <c r="AF2911" i="1"/>
  <c r="AF2912" i="1"/>
  <c r="AF2913" i="1"/>
  <c r="AF2914" i="1"/>
  <c r="AF2915" i="1"/>
  <c r="AF2916" i="1"/>
  <c r="AF2917" i="1"/>
  <c r="AF2918" i="1"/>
  <c r="AF2919" i="1"/>
  <c r="AF2920" i="1"/>
  <c r="AF2921" i="1"/>
  <c r="AF2922" i="1"/>
  <c r="AF2923" i="1"/>
  <c r="AF2924" i="1"/>
  <c r="AF2925" i="1"/>
  <c r="AF2926" i="1"/>
  <c r="AF2927" i="1"/>
  <c r="AF2928" i="1"/>
  <c r="AF2929" i="1"/>
  <c r="AF2930" i="1"/>
  <c r="AF2931" i="1"/>
  <c r="AF2932" i="1"/>
  <c r="AF2933" i="1"/>
  <c r="AF2934" i="1"/>
  <c r="AF2935" i="1"/>
  <c r="AF2936" i="1"/>
  <c r="AF2937" i="1"/>
  <c r="AF2938" i="1"/>
  <c r="AF2939" i="1"/>
  <c r="AF2940" i="1"/>
  <c r="AF2941" i="1"/>
  <c r="AF2942" i="1"/>
  <c r="AF2943" i="1"/>
  <c r="AF2944" i="1"/>
  <c r="AF2945" i="1"/>
  <c r="AF2946" i="1"/>
  <c r="AF2947" i="1"/>
  <c r="AF2948" i="1"/>
  <c r="AF2949" i="1"/>
  <c r="AF2950" i="1"/>
  <c r="AF2951" i="1"/>
  <c r="AF2952" i="1"/>
  <c r="AF2953" i="1"/>
  <c r="AF2954" i="1"/>
  <c r="AF2955" i="1"/>
  <c r="AF2956" i="1"/>
  <c r="AF2957" i="1"/>
  <c r="AF2958" i="1"/>
  <c r="AF2959" i="1"/>
  <c r="AF2960" i="1"/>
  <c r="AF2961" i="1"/>
  <c r="AF2962" i="1"/>
  <c r="AF2963" i="1"/>
  <c r="AF2964" i="1"/>
  <c r="AF2965" i="1"/>
  <c r="AF2966" i="1"/>
  <c r="AF2967" i="1"/>
  <c r="AF2968" i="1"/>
  <c r="AF2969" i="1"/>
  <c r="AF2970" i="1"/>
  <c r="AF18" i="1"/>
  <c r="AH1383" i="1"/>
  <c r="AI1383" i="1"/>
  <c r="AJ1383" i="1"/>
  <c r="AK1383" i="1"/>
  <c r="AH1384" i="1"/>
  <c r="AI1384" i="1"/>
  <c r="AJ1384" i="1"/>
  <c r="AK1384" i="1"/>
  <c r="AH1385" i="1"/>
  <c r="AI1385" i="1"/>
  <c r="AJ1385" i="1"/>
  <c r="AK1385" i="1"/>
  <c r="AH1386" i="1"/>
  <c r="AI1386" i="1"/>
  <c r="AJ1386" i="1"/>
  <c r="AK1386" i="1"/>
  <c r="AH1387" i="1"/>
  <c r="AI1387" i="1"/>
  <c r="AJ1387" i="1"/>
  <c r="AK1387" i="1"/>
  <c r="AH1388" i="1"/>
  <c r="AI1388" i="1"/>
  <c r="AJ1388" i="1"/>
  <c r="AK1388" i="1"/>
  <c r="AH1389" i="1"/>
  <c r="AI1389" i="1"/>
  <c r="AJ1389" i="1"/>
  <c r="AK1389" i="1"/>
  <c r="AH1390" i="1"/>
  <c r="AI1390" i="1"/>
  <c r="AJ1390" i="1"/>
  <c r="AK1390" i="1"/>
  <c r="AH1391" i="1"/>
  <c r="AI1391" i="1"/>
  <c r="AJ1391" i="1"/>
  <c r="AK1391" i="1"/>
  <c r="AH1392" i="1"/>
  <c r="AI1392" i="1"/>
  <c r="AJ1392" i="1"/>
  <c r="AK1392" i="1"/>
  <c r="AH1393" i="1"/>
  <c r="AI1393" i="1"/>
  <c r="AJ1393" i="1"/>
  <c r="AK1393" i="1"/>
  <c r="AH1394" i="1"/>
  <c r="AI1394" i="1"/>
  <c r="AJ1394" i="1"/>
  <c r="AK1394" i="1"/>
  <c r="AH1395" i="1"/>
  <c r="AI1395" i="1"/>
  <c r="AJ1395" i="1"/>
  <c r="AK1395" i="1"/>
  <c r="AH1396" i="1"/>
  <c r="AI1396" i="1"/>
  <c r="AJ1396" i="1"/>
  <c r="AK1396" i="1"/>
  <c r="AH1397" i="1"/>
  <c r="AI1397" i="1"/>
  <c r="AJ1397" i="1"/>
  <c r="AK1397" i="1"/>
  <c r="AH1398" i="1"/>
  <c r="AI1398" i="1"/>
  <c r="AJ1398" i="1"/>
  <c r="AK1398" i="1"/>
  <c r="AH1399" i="1"/>
  <c r="AI1399" i="1"/>
  <c r="AJ1399" i="1"/>
  <c r="AK1399" i="1"/>
  <c r="AH1400" i="1"/>
  <c r="AI1400" i="1"/>
  <c r="AJ1400" i="1"/>
  <c r="AK1400" i="1"/>
  <c r="AH1401" i="1"/>
  <c r="AI1401" i="1"/>
  <c r="AJ1401" i="1"/>
  <c r="AK1401" i="1"/>
  <c r="AH1402" i="1"/>
  <c r="AI1402" i="1"/>
  <c r="AJ1402" i="1"/>
  <c r="AK1402" i="1"/>
  <c r="AH1403" i="1"/>
  <c r="AI1403" i="1"/>
  <c r="AJ1403" i="1"/>
  <c r="AK1403" i="1"/>
  <c r="AH1404" i="1"/>
  <c r="AI1404" i="1"/>
  <c r="AJ1404" i="1"/>
  <c r="AK1404" i="1"/>
  <c r="AH1405" i="1"/>
  <c r="AI1405" i="1"/>
  <c r="AJ1405" i="1"/>
  <c r="AK1405" i="1"/>
  <c r="AH1406" i="1"/>
  <c r="AI1406" i="1"/>
  <c r="AJ1406" i="1"/>
  <c r="AK1406" i="1"/>
  <c r="AH1407" i="1"/>
  <c r="AI1407" i="1"/>
  <c r="AJ1407" i="1"/>
  <c r="AK1407" i="1"/>
  <c r="AH1408" i="1"/>
  <c r="AI1408" i="1"/>
  <c r="AJ1408" i="1"/>
  <c r="AK1408" i="1"/>
  <c r="AH1409" i="1"/>
  <c r="AI1409" i="1"/>
  <c r="AJ1409" i="1"/>
  <c r="AK1409" i="1"/>
  <c r="AH1410" i="1"/>
  <c r="AI1410" i="1"/>
  <c r="AJ1410" i="1"/>
  <c r="AK1410" i="1"/>
  <c r="AH1411" i="1"/>
  <c r="AI1411" i="1"/>
  <c r="AJ1411" i="1"/>
  <c r="AK1411" i="1"/>
  <c r="AH1412" i="1"/>
  <c r="AI1412" i="1"/>
  <c r="AJ1412" i="1"/>
  <c r="AK1412" i="1"/>
  <c r="AH1413" i="1"/>
  <c r="AI1413" i="1"/>
  <c r="AJ1413" i="1"/>
  <c r="AK1413" i="1"/>
  <c r="AH1414" i="1"/>
  <c r="AI1414" i="1"/>
  <c r="AJ1414" i="1"/>
  <c r="AK1414" i="1"/>
  <c r="AH1415" i="1"/>
  <c r="AI1415" i="1"/>
  <c r="AJ1415" i="1"/>
  <c r="AK1415" i="1"/>
  <c r="AH1416" i="1"/>
  <c r="AI1416" i="1"/>
  <c r="AJ1416" i="1"/>
  <c r="AK1416" i="1"/>
  <c r="AH1417" i="1"/>
  <c r="AI1417" i="1"/>
  <c r="AJ1417" i="1"/>
  <c r="AK1417" i="1"/>
  <c r="AH1418" i="1"/>
  <c r="AI1418" i="1"/>
  <c r="AJ1418" i="1"/>
  <c r="AK1418" i="1"/>
  <c r="AH1419" i="1"/>
  <c r="AI1419" i="1"/>
  <c r="AJ1419" i="1"/>
  <c r="AK1419" i="1"/>
  <c r="AH1420" i="1"/>
  <c r="AI1420" i="1"/>
  <c r="AJ1420" i="1"/>
  <c r="AK1420" i="1"/>
  <c r="AH1421" i="1"/>
  <c r="AI1421" i="1"/>
  <c r="AJ1421" i="1"/>
  <c r="AK1421" i="1"/>
  <c r="AH1422" i="1"/>
  <c r="AI1422" i="1"/>
  <c r="AJ1422" i="1"/>
  <c r="AK1422" i="1"/>
  <c r="AH1423" i="1"/>
  <c r="AI1423" i="1"/>
  <c r="AJ1423" i="1"/>
  <c r="AK1423" i="1"/>
  <c r="AH1424" i="1"/>
  <c r="AI1424" i="1"/>
  <c r="AJ1424" i="1"/>
  <c r="AK1424" i="1"/>
  <c r="AH1425" i="1"/>
  <c r="AI1425" i="1"/>
  <c r="AJ1425" i="1"/>
  <c r="AK1425" i="1"/>
  <c r="AH1426" i="1"/>
  <c r="AI1426" i="1"/>
  <c r="AJ1426" i="1"/>
  <c r="AK1426" i="1"/>
  <c r="AH1427" i="1"/>
  <c r="AI1427" i="1"/>
  <c r="AJ1427" i="1"/>
  <c r="AK1427" i="1"/>
  <c r="AH1428" i="1"/>
  <c r="AI1428" i="1"/>
  <c r="AJ1428" i="1"/>
  <c r="AK1428" i="1"/>
  <c r="AH1429" i="1"/>
  <c r="AI1429" i="1"/>
  <c r="AJ1429" i="1"/>
  <c r="AK1429" i="1"/>
  <c r="AH1430" i="1"/>
  <c r="AI1430" i="1"/>
  <c r="AJ1430" i="1"/>
  <c r="AK1430" i="1"/>
  <c r="AH1431" i="1"/>
  <c r="AI1431" i="1"/>
  <c r="AJ1431" i="1"/>
  <c r="AK1431" i="1"/>
  <c r="AH1432" i="1"/>
  <c r="AI1432" i="1"/>
  <c r="AJ1432" i="1"/>
  <c r="AK1432" i="1"/>
  <c r="AH1433" i="1"/>
  <c r="AI1433" i="1"/>
  <c r="AJ1433" i="1"/>
  <c r="AK1433" i="1"/>
  <c r="AH1434" i="1"/>
  <c r="AI1434" i="1"/>
  <c r="AJ1434" i="1"/>
  <c r="AK1434" i="1"/>
  <c r="AH1435" i="1"/>
  <c r="AI1435" i="1"/>
  <c r="AJ1435" i="1"/>
  <c r="AK1435" i="1"/>
  <c r="AH1436" i="1"/>
  <c r="AI1436" i="1"/>
  <c r="AJ1436" i="1"/>
  <c r="AK1436" i="1"/>
  <c r="AH1437" i="1"/>
  <c r="AI1437" i="1"/>
  <c r="AJ1437" i="1"/>
  <c r="AK1437" i="1"/>
  <c r="AH1438" i="1"/>
  <c r="AI1438" i="1"/>
  <c r="AJ1438" i="1"/>
  <c r="AK1438" i="1"/>
  <c r="AH1439" i="1"/>
  <c r="AI1439" i="1"/>
  <c r="AJ1439" i="1"/>
  <c r="AK1439" i="1"/>
  <c r="AH1440" i="1"/>
  <c r="AI1440" i="1"/>
  <c r="AJ1440" i="1"/>
  <c r="AK1440" i="1"/>
  <c r="AH1441" i="1"/>
  <c r="AI1441" i="1"/>
  <c r="AJ1441" i="1"/>
  <c r="AK1441" i="1"/>
  <c r="AH1442" i="1"/>
  <c r="AI1442" i="1"/>
  <c r="AJ1442" i="1"/>
  <c r="AK1442" i="1"/>
  <c r="AH1443" i="1"/>
  <c r="AI1443" i="1"/>
  <c r="AJ1443" i="1"/>
  <c r="AK1443" i="1"/>
  <c r="AH1444" i="1"/>
  <c r="AI1444" i="1"/>
  <c r="AJ1444" i="1"/>
  <c r="AK1444" i="1"/>
  <c r="AH1445" i="1"/>
  <c r="AI1445" i="1"/>
  <c r="AJ1445" i="1"/>
  <c r="AK1445" i="1"/>
  <c r="AH1446" i="1"/>
  <c r="AI1446" i="1"/>
  <c r="AJ1446" i="1"/>
  <c r="AK1446" i="1"/>
  <c r="AH1447" i="1"/>
  <c r="AI1447" i="1"/>
  <c r="AJ1447" i="1"/>
  <c r="AK1447" i="1"/>
  <c r="AH1448" i="1"/>
  <c r="AI1448" i="1"/>
  <c r="AJ1448" i="1"/>
  <c r="AK1448" i="1"/>
  <c r="AH1449" i="1"/>
  <c r="AI1449" i="1"/>
  <c r="AJ1449" i="1"/>
  <c r="AK1449" i="1"/>
  <c r="AH1450" i="1"/>
  <c r="AI1450" i="1"/>
  <c r="AJ1450" i="1"/>
  <c r="AK1450" i="1"/>
  <c r="AH1451" i="1"/>
  <c r="AI1451" i="1"/>
  <c r="AJ1451" i="1"/>
  <c r="AK1451" i="1"/>
  <c r="AH1452" i="1"/>
  <c r="AI1452" i="1"/>
  <c r="AJ1452" i="1"/>
  <c r="AK1452" i="1"/>
  <c r="AH1453" i="1"/>
  <c r="AI1453" i="1"/>
  <c r="AJ1453" i="1"/>
  <c r="AK1453" i="1"/>
  <c r="AH1454" i="1"/>
  <c r="AI1454" i="1"/>
  <c r="AJ1454" i="1"/>
  <c r="AK1454" i="1"/>
  <c r="AH1455" i="1"/>
  <c r="AI1455" i="1"/>
  <c r="AJ1455" i="1"/>
  <c r="AK1455" i="1"/>
  <c r="AH1456" i="1"/>
  <c r="AI1456" i="1"/>
  <c r="AJ1456" i="1"/>
  <c r="AK1456" i="1"/>
  <c r="AH1457" i="1"/>
  <c r="AI1457" i="1"/>
  <c r="AJ1457" i="1"/>
  <c r="AK1457" i="1"/>
  <c r="AH1458" i="1"/>
  <c r="AI1458" i="1"/>
  <c r="AJ1458" i="1"/>
  <c r="AK1458" i="1"/>
  <c r="AH1459" i="1"/>
  <c r="AI1459" i="1"/>
  <c r="AJ1459" i="1"/>
  <c r="AK1459" i="1"/>
  <c r="AH1460" i="1"/>
  <c r="AI1460" i="1"/>
  <c r="AJ1460" i="1"/>
  <c r="AK1460" i="1"/>
  <c r="AH1461" i="1"/>
  <c r="AI1461" i="1"/>
  <c r="AJ1461" i="1"/>
  <c r="AK1461" i="1"/>
  <c r="AH1462" i="1"/>
  <c r="AI1462" i="1"/>
  <c r="AJ1462" i="1"/>
  <c r="AK1462" i="1"/>
  <c r="AH1463" i="1"/>
  <c r="AI1463" i="1"/>
  <c r="AJ1463" i="1"/>
  <c r="AK1463" i="1"/>
  <c r="AH1464" i="1"/>
  <c r="AI1464" i="1"/>
  <c r="AJ1464" i="1"/>
  <c r="AK1464" i="1"/>
  <c r="AH1465" i="1"/>
  <c r="AI1465" i="1"/>
  <c r="AJ1465" i="1"/>
  <c r="AK1465" i="1"/>
  <c r="AH1466" i="1"/>
  <c r="AI1466" i="1"/>
  <c r="AJ1466" i="1"/>
  <c r="AK1466" i="1"/>
  <c r="AH1467" i="1"/>
  <c r="AI1467" i="1"/>
  <c r="AJ1467" i="1"/>
  <c r="AK1467" i="1"/>
  <c r="AH1468" i="1"/>
  <c r="AI1468" i="1"/>
  <c r="AJ1468" i="1"/>
  <c r="AK1468" i="1"/>
  <c r="AH1469" i="1"/>
  <c r="AI1469" i="1"/>
  <c r="AJ1469" i="1"/>
  <c r="AK1469" i="1"/>
  <c r="AH1470" i="1"/>
  <c r="AI1470" i="1"/>
  <c r="AJ1470" i="1"/>
  <c r="AK1470" i="1"/>
  <c r="AH1471" i="1"/>
  <c r="AI1471" i="1"/>
  <c r="AJ1471" i="1"/>
  <c r="AK1471" i="1"/>
  <c r="AH1472" i="1"/>
  <c r="AI1472" i="1"/>
  <c r="AJ1472" i="1"/>
  <c r="AK1472" i="1"/>
  <c r="AH1473" i="1"/>
  <c r="AI1473" i="1"/>
  <c r="AJ1473" i="1"/>
  <c r="AK1473" i="1"/>
  <c r="AH1474" i="1"/>
  <c r="AI1474" i="1"/>
  <c r="AJ1474" i="1"/>
  <c r="AK1474" i="1"/>
  <c r="AH1475" i="1"/>
  <c r="AI1475" i="1"/>
  <c r="AJ1475" i="1"/>
  <c r="AK1475" i="1"/>
  <c r="AH1476" i="1"/>
  <c r="AI1476" i="1"/>
  <c r="AJ1476" i="1"/>
  <c r="AK1476" i="1"/>
  <c r="AH1477" i="1"/>
  <c r="AI1477" i="1"/>
  <c r="AJ1477" i="1"/>
  <c r="AK1477" i="1"/>
  <c r="AH1478" i="1"/>
  <c r="AI1478" i="1"/>
  <c r="AJ1478" i="1"/>
  <c r="AK1478" i="1"/>
  <c r="AH1479" i="1"/>
  <c r="AI1479" i="1"/>
  <c r="AJ1479" i="1"/>
  <c r="AK1479" i="1"/>
  <c r="AH1480" i="1"/>
  <c r="AI1480" i="1"/>
  <c r="AJ1480" i="1"/>
  <c r="AK1480" i="1"/>
  <c r="AH1481" i="1"/>
  <c r="AI1481" i="1"/>
  <c r="AJ1481" i="1"/>
  <c r="AK1481" i="1"/>
  <c r="AH1482" i="1"/>
  <c r="AI1482" i="1"/>
  <c r="AJ1482" i="1"/>
  <c r="AK1482" i="1"/>
  <c r="AH1483" i="1"/>
  <c r="AI1483" i="1"/>
  <c r="AJ1483" i="1"/>
  <c r="AK1483" i="1"/>
  <c r="AH1484" i="1"/>
  <c r="AI1484" i="1"/>
  <c r="AJ1484" i="1"/>
  <c r="AK1484" i="1"/>
  <c r="AH1485" i="1"/>
  <c r="AI1485" i="1"/>
  <c r="AJ1485" i="1"/>
  <c r="AK1485" i="1"/>
  <c r="AH1486" i="1"/>
  <c r="AI1486" i="1"/>
  <c r="AJ1486" i="1"/>
  <c r="AK1486" i="1"/>
  <c r="AH1487" i="1"/>
  <c r="AI1487" i="1"/>
  <c r="AJ1487" i="1"/>
  <c r="AK1487" i="1"/>
  <c r="AH1488" i="1"/>
  <c r="AI1488" i="1"/>
  <c r="AJ1488" i="1"/>
  <c r="AK1488" i="1"/>
  <c r="AH1489" i="1"/>
  <c r="AI1489" i="1"/>
  <c r="AJ1489" i="1"/>
  <c r="AK1489" i="1"/>
  <c r="AH1490" i="1"/>
  <c r="AI1490" i="1"/>
  <c r="AJ1490" i="1"/>
  <c r="AK1490" i="1"/>
  <c r="AH1491" i="1"/>
  <c r="AI1491" i="1"/>
  <c r="AJ1491" i="1"/>
  <c r="AK1491" i="1"/>
  <c r="AH1492" i="1"/>
  <c r="AI1492" i="1"/>
  <c r="AJ1492" i="1"/>
  <c r="AK1492" i="1"/>
  <c r="AH1493" i="1"/>
  <c r="AI1493" i="1"/>
  <c r="AJ1493" i="1"/>
  <c r="AK1493" i="1"/>
  <c r="AH1494" i="1"/>
  <c r="AI1494" i="1"/>
  <c r="AJ1494" i="1"/>
  <c r="AK1494" i="1"/>
  <c r="AH1495" i="1"/>
  <c r="AI1495" i="1"/>
  <c r="AJ1495" i="1"/>
  <c r="AK1495" i="1"/>
  <c r="AH1496" i="1"/>
  <c r="AI1496" i="1"/>
  <c r="AJ1496" i="1"/>
  <c r="AK1496" i="1"/>
  <c r="AH1497" i="1"/>
  <c r="AI1497" i="1"/>
  <c r="AJ1497" i="1"/>
  <c r="AK1497" i="1"/>
  <c r="AH1498" i="1"/>
  <c r="AI1498" i="1"/>
  <c r="AJ1498" i="1"/>
  <c r="AK1498" i="1"/>
  <c r="AH1499" i="1"/>
  <c r="AI1499" i="1"/>
  <c r="AJ1499" i="1"/>
  <c r="AK1499" i="1"/>
  <c r="AH1500" i="1"/>
  <c r="AI1500" i="1"/>
  <c r="AJ1500" i="1"/>
  <c r="AK1500" i="1"/>
  <c r="AH1501" i="1"/>
  <c r="AI1501" i="1"/>
  <c r="AJ1501" i="1"/>
  <c r="AK1501" i="1"/>
  <c r="AH1502" i="1"/>
  <c r="AI1502" i="1"/>
  <c r="AJ1502" i="1"/>
  <c r="AK1502" i="1"/>
  <c r="AH1503" i="1"/>
  <c r="AI1503" i="1"/>
  <c r="AJ1503" i="1"/>
  <c r="AK1503" i="1"/>
  <c r="AH1504" i="1"/>
  <c r="AI1504" i="1"/>
  <c r="AJ1504" i="1"/>
  <c r="AK1504" i="1"/>
  <c r="AH1505" i="1"/>
  <c r="AI1505" i="1"/>
  <c r="AJ1505" i="1"/>
  <c r="AK1505" i="1"/>
  <c r="AH1506" i="1"/>
  <c r="AI1506" i="1"/>
  <c r="AJ1506" i="1"/>
  <c r="AK1506" i="1"/>
  <c r="AH1507" i="1"/>
  <c r="AI1507" i="1"/>
  <c r="AJ1507" i="1"/>
  <c r="AK1507" i="1"/>
  <c r="AH1508" i="1"/>
  <c r="AI1508" i="1"/>
  <c r="AJ1508" i="1"/>
  <c r="AK1508" i="1"/>
  <c r="AH1509" i="1"/>
  <c r="AI1509" i="1"/>
  <c r="AJ1509" i="1"/>
  <c r="AK1509" i="1"/>
  <c r="AH1510" i="1"/>
  <c r="AI1510" i="1"/>
  <c r="AJ1510" i="1"/>
  <c r="AK1510" i="1"/>
  <c r="AH1511" i="1"/>
  <c r="AI1511" i="1"/>
  <c r="AJ1511" i="1"/>
  <c r="AK1511" i="1"/>
  <c r="AH1512" i="1"/>
  <c r="AI1512" i="1"/>
  <c r="AJ1512" i="1"/>
  <c r="AK1512" i="1"/>
  <c r="AH1513" i="1"/>
  <c r="AI1513" i="1"/>
  <c r="AJ1513" i="1"/>
  <c r="AK1513" i="1"/>
  <c r="AH1514" i="1"/>
  <c r="AI1514" i="1"/>
  <c r="AJ1514" i="1"/>
  <c r="AK1514" i="1"/>
  <c r="AH1515" i="1"/>
  <c r="AI1515" i="1"/>
  <c r="AJ1515" i="1"/>
  <c r="AK1515" i="1"/>
  <c r="AH1516" i="1"/>
  <c r="AI1516" i="1"/>
  <c r="AJ1516" i="1"/>
  <c r="AK1516" i="1"/>
  <c r="AH1517" i="1"/>
  <c r="AI1517" i="1"/>
  <c r="AJ1517" i="1"/>
  <c r="AK1517" i="1"/>
  <c r="AH1518" i="1"/>
  <c r="AI1518" i="1"/>
  <c r="AJ1518" i="1"/>
  <c r="AK1518" i="1"/>
  <c r="AH1519" i="1"/>
  <c r="AI1519" i="1"/>
  <c r="AJ1519" i="1"/>
  <c r="AK1519" i="1"/>
  <c r="AH1520" i="1"/>
  <c r="AI1520" i="1"/>
  <c r="AJ1520" i="1"/>
  <c r="AK1520" i="1"/>
  <c r="AH1521" i="1"/>
  <c r="AI1521" i="1"/>
  <c r="AJ1521" i="1"/>
  <c r="AK1521" i="1"/>
  <c r="AH1522" i="1"/>
  <c r="AI1522" i="1"/>
  <c r="AJ1522" i="1"/>
  <c r="AK1522" i="1"/>
  <c r="AH1523" i="1"/>
  <c r="AI1523" i="1"/>
  <c r="AJ1523" i="1"/>
  <c r="AK1523" i="1"/>
  <c r="AH1524" i="1"/>
  <c r="AI1524" i="1"/>
  <c r="AJ1524" i="1"/>
  <c r="AK1524" i="1"/>
  <c r="AH1525" i="1"/>
  <c r="AI1525" i="1"/>
  <c r="AJ1525" i="1"/>
  <c r="AK1525" i="1"/>
  <c r="AH1526" i="1"/>
  <c r="AI1526" i="1"/>
  <c r="AJ1526" i="1"/>
  <c r="AK1526" i="1"/>
  <c r="AH1527" i="1"/>
  <c r="AI1527" i="1"/>
  <c r="AJ1527" i="1"/>
  <c r="AK1527" i="1"/>
  <c r="AH1528" i="1"/>
  <c r="AI1528" i="1"/>
  <c r="AJ1528" i="1"/>
  <c r="AK1528" i="1"/>
  <c r="AH1529" i="1"/>
  <c r="AI1529" i="1"/>
  <c r="AJ1529" i="1"/>
  <c r="AK1529" i="1"/>
  <c r="AH1530" i="1"/>
  <c r="AI1530" i="1"/>
  <c r="AJ1530" i="1"/>
  <c r="AK1530" i="1"/>
  <c r="AH1531" i="1"/>
  <c r="AI1531" i="1"/>
  <c r="AJ1531" i="1"/>
  <c r="AK1531" i="1"/>
  <c r="AH1532" i="1"/>
  <c r="AI1532" i="1"/>
  <c r="AJ1532" i="1"/>
  <c r="AK1532" i="1"/>
  <c r="AH1533" i="1"/>
  <c r="AI1533" i="1"/>
  <c r="AJ1533" i="1"/>
  <c r="AK1533" i="1"/>
  <c r="AH1534" i="1"/>
  <c r="AI1534" i="1"/>
  <c r="AJ1534" i="1"/>
  <c r="AK1534" i="1"/>
  <c r="AH1535" i="1"/>
  <c r="AI1535" i="1"/>
  <c r="AJ1535" i="1"/>
  <c r="AK1535" i="1"/>
  <c r="AH1536" i="1"/>
  <c r="AI1536" i="1"/>
  <c r="AJ1536" i="1"/>
  <c r="AK1536" i="1"/>
  <c r="AH1537" i="1"/>
  <c r="AI1537" i="1"/>
  <c r="AJ1537" i="1"/>
  <c r="AK1537" i="1"/>
  <c r="AH1538" i="1"/>
  <c r="AI1538" i="1"/>
  <c r="AJ1538" i="1"/>
  <c r="AK1538" i="1"/>
  <c r="AH1539" i="1"/>
  <c r="AI1539" i="1"/>
  <c r="AJ1539" i="1"/>
  <c r="AK1539" i="1"/>
  <c r="AH1540" i="1"/>
  <c r="AI1540" i="1"/>
  <c r="AJ1540" i="1"/>
  <c r="AK1540" i="1"/>
  <c r="AH1541" i="1"/>
  <c r="AI1541" i="1"/>
  <c r="AJ1541" i="1"/>
  <c r="AK1541" i="1"/>
  <c r="AH1542" i="1"/>
  <c r="AI1542" i="1"/>
  <c r="AJ1542" i="1"/>
  <c r="AK1542" i="1"/>
  <c r="AH1543" i="1"/>
  <c r="AI1543" i="1"/>
  <c r="AJ1543" i="1"/>
  <c r="AK1543" i="1"/>
  <c r="AH1544" i="1"/>
  <c r="AI1544" i="1"/>
  <c r="AJ1544" i="1"/>
  <c r="AK1544" i="1"/>
  <c r="AH1545" i="1"/>
  <c r="AI1545" i="1"/>
  <c r="AJ1545" i="1"/>
  <c r="AK1545" i="1"/>
  <c r="AH1546" i="1"/>
  <c r="AI1546" i="1"/>
  <c r="AJ1546" i="1"/>
  <c r="AK1546" i="1"/>
  <c r="AH1547" i="1"/>
  <c r="AI1547" i="1"/>
  <c r="AJ1547" i="1"/>
  <c r="AK1547" i="1"/>
  <c r="AH1548" i="1"/>
  <c r="AI1548" i="1"/>
  <c r="AJ1548" i="1"/>
  <c r="AK1548" i="1"/>
  <c r="AH1549" i="1"/>
  <c r="AI1549" i="1"/>
  <c r="AJ1549" i="1"/>
  <c r="AK1549" i="1"/>
  <c r="AH1550" i="1"/>
  <c r="AI1550" i="1"/>
  <c r="AJ1550" i="1"/>
  <c r="AK1550" i="1"/>
  <c r="AH1551" i="1"/>
  <c r="AI1551" i="1"/>
  <c r="AJ1551" i="1"/>
  <c r="AK1551" i="1"/>
  <c r="AH1552" i="1"/>
  <c r="AI1552" i="1"/>
  <c r="AJ1552" i="1"/>
  <c r="AK1552" i="1"/>
  <c r="AH1553" i="1"/>
  <c r="AI1553" i="1"/>
  <c r="AJ1553" i="1"/>
  <c r="AK1553" i="1"/>
  <c r="AH1554" i="1"/>
  <c r="AI1554" i="1"/>
  <c r="AJ1554" i="1"/>
  <c r="AK1554" i="1"/>
  <c r="AH1555" i="1"/>
  <c r="AI1555" i="1"/>
  <c r="AJ1555" i="1"/>
  <c r="AK1555" i="1"/>
  <c r="AH1556" i="1"/>
  <c r="AI1556" i="1"/>
  <c r="AJ1556" i="1"/>
  <c r="AK1556" i="1"/>
  <c r="AH1557" i="1"/>
  <c r="AI1557" i="1"/>
  <c r="AJ1557" i="1"/>
  <c r="AK1557" i="1"/>
  <c r="AH1558" i="1"/>
  <c r="AI1558" i="1"/>
  <c r="AJ1558" i="1"/>
  <c r="AK1558" i="1"/>
  <c r="AH1559" i="1"/>
  <c r="AI1559" i="1"/>
  <c r="AJ1559" i="1"/>
  <c r="AK1559" i="1"/>
  <c r="AH1560" i="1"/>
  <c r="AI1560" i="1"/>
  <c r="AJ1560" i="1"/>
  <c r="AK1560" i="1"/>
  <c r="AH1561" i="1"/>
  <c r="AI1561" i="1"/>
  <c r="AJ1561" i="1"/>
  <c r="AK1561" i="1"/>
  <c r="AH1562" i="1"/>
  <c r="AI1562" i="1"/>
  <c r="AJ1562" i="1"/>
  <c r="AK1562" i="1"/>
  <c r="AH1563" i="1"/>
  <c r="AI1563" i="1"/>
  <c r="AJ1563" i="1"/>
  <c r="AK1563" i="1"/>
  <c r="AH1564" i="1"/>
  <c r="AI1564" i="1"/>
  <c r="AJ1564" i="1"/>
  <c r="AK1564" i="1"/>
  <c r="AH1565" i="1"/>
  <c r="AI1565" i="1"/>
  <c r="AJ1565" i="1"/>
  <c r="AK1565" i="1"/>
  <c r="AH1566" i="1"/>
  <c r="AI1566" i="1"/>
  <c r="AJ1566" i="1"/>
  <c r="AK1566" i="1"/>
  <c r="AH1567" i="1"/>
  <c r="AI1567" i="1"/>
  <c r="AJ1567" i="1"/>
  <c r="AK1567" i="1"/>
  <c r="AH1568" i="1"/>
  <c r="AI1568" i="1"/>
  <c r="AJ1568" i="1"/>
  <c r="AK1568" i="1"/>
  <c r="AH1569" i="1"/>
  <c r="AI1569" i="1"/>
  <c r="AJ1569" i="1"/>
  <c r="AK1569" i="1"/>
  <c r="AH1570" i="1"/>
  <c r="AI1570" i="1"/>
  <c r="AJ1570" i="1"/>
  <c r="AK1570" i="1"/>
  <c r="AH1571" i="1"/>
  <c r="AI1571" i="1"/>
  <c r="AJ1571" i="1"/>
  <c r="AK1571" i="1"/>
  <c r="AH1572" i="1"/>
  <c r="AI1572" i="1"/>
  <c r="AJ1572" i="1"/>
  <c r="AK1572" i="1"/>
  <c r="AH1573" i="1"/>
  <c r="AI1573" i="1"/>
  <c r="AJ1573" i="1"/>
  <c r="AK1573" i="1"/>
  <c r="AH1574" i="1"/>
  <c r="AI1574" i="1"/>
  <c r="AJ1574" i="1"/>
  <c r="AK1574" i="1"/>
  <c r="AH1575" i="1"/>
  <c r="AI1575" i="1"/>
  <c r="AJ1575" i="1"/>
  <c r="AK1575" i="1"/>
  <c r="AH1576" i="1"/>
  <c r="AI1576" i="1"/>
  <c r="AJ1576" i="1"/>
  <c r="AK1576" i="1"/>
  <c r="AH1577" i="1"/>
  <c r="AI1577" i="1"/>
  <c r="AJ1577" i="1"/>
  <c r="AK1577" i="1"/>
  <c r="AH1578" i="1"/>
  <c r="AI1578" i="1"/>
  <c r="AJ1578" i="1"/>
  <c r="AK1578" i="1"/>
  <c r="AH1579" i="1"/>
  <c r="AI1579" i="1"/>
  <c r="AJ1579" i="1"/>
  <c r="AK1579" i="1"/>
  <c r="AH1580" i="1"/>
  <c r="AI1580" i="1"/>
  <c r="AJ1580" i="1"/>
  <c r="AK1580" i="1"/>
  <c r="AH1581" i="1"/>
  <c r="AI1581" i="1"/>
  <c r="AJ1581" i="1"/>
  <c r="AK1581" i="1"/>
  <c r="AH1582" i="1"/>
  <c r="AI1582" i="1"/>
  <c r="AJ1582" i="1"/>
  <c r="AK1582" i="1"/>
  <c r="AH1583" i="1"/>
  <c r="AI1583" i="1"/>
  <c r="AJ1583" i="1"/>
  <c r="AK1583" i="1"/>
  <c r="AH1584" i="1"/>
  <c r="AI1584" i="1"/>
  <c r="AJ1584" i="1"/>
  <c r="AK1584" i="1"/>
  <c r="AH1585" i="1"/>
  <c r="AI1585" i="1"/>
  <c r="AJ1585" i="1"/>
  <c r="AK1585" i="1"/>
  <c r="AH1586" i="1"/>
  <c r="AI1586" i="1"/>
  <c r="AJ1586" i="1"/>
  <c r="AK1586" i="1"/>
  <c r="AH1587" i="1"/>
  <c r="AI1587" i="1"/>
  <c r="AJ1587" i="1"/>
  <c r="AK1587" i="1"/>
  <c r="AH1588" i="1"/>
  <c r="AI1588" i="1"/>
  <c r="AJ1588" i="1"/>
  <c r="AK1588" i="1"/>
  <c r="AH1589" i="1"/>
  <c r="AI1589" i="1"/>
  <c r="AJ1589" i="1"/>
  <c r="AK1589" i="1"/>
  <c r="AH1590" i="1"/>
  <c r="AI1590" i="1"/>
  <c r="AJ1590" i="1"/>
  <c r="AK1590" i="1"/>
  <c r="AH1591" i="1"/>
  <c r="AI1591" i="1"/>
  <c r="AJ1591" i="1"/>
  <c r="AK1591" i="1"/>
  <c r="AH1592" i="1"/>
  <c r="AI1592" i="1"/>
  <c r="AJ1592" i="1"/>
  <c r="AK1592" i="1"/>
  <c r="AH1593" i="1"/>
  <c r="AI1593" i="1"/>
  <c r="AJ1593" i="1"/>
  <c r="AK1593" i="1"/>
  <c r="AH1594" i="1"/>
  <c r="AI1594" i="1"/>
  <c r="AJ1594" i="1"/>
  <c r="AK1594" i="1"/>
  <c r="AH1595" i="1"/>
  <c r="AI1595" i="1"/>
  <c r="AJ1595" i="1"/>
  <c r="AK1595" i="1"/>
  <c r="AH1596" i="1"/>
  <c r="AI1596" i="1"/>
  <c r="AJ1596" i="1"/>
  <c r="AK1596" i="1"/>
  <c r="AH1597" i="1"/>
  <c r="AI1597" i="1"/>
  <c r="AJ1597" i="1"/>
  <c r="AK1597" i="1"/>
  <c r="AH1598" i="1"/>
  <c r="AI1598" i="1"/>
  <c r="AJ1598" i="1"/>
  <c r="AK1598" i="1"/>
  <c r="AH1599" i="1"/>
  <c r="AI1599" i="1"/>
  <c r="AJ1599" i="1"/>
  <c r="AK1599" i="1"/>
  <c r="AH1600" i="1"/>
  <c r="AI1600" i="1"/>
  <c r="AJ1600" i="1"/>
  <c r="AK1600" i="1"/>
  <c r="AH1601" i="1"/>
  <c r="AI1601" i="1"/>
  <c r="AJ1601" i="1"/>
  <c r="AK1601" i="1"/>
  <c r="AH1602" i="1"/>
  <c r="AI1602" i="1"/>
  <c r="AJ1602" i="1"/>
  <c r="AK1602" i="1"/>
  <c r="AH1603" i="1"/>
  <c r="AI1603" i="1"/>
  <c r="AJ1603" i="1"/>
  <c r="AK1603" i="1"/>
  <c r="AH1604" i="1"/>
  <c r="AI1604" i="1"/>
  <c r="AJ1604" i="1"/>
  <c r="AK1604" i="1"/>
  <c r="AH1605" i="1"/>
  <c r="AI1605" i="1"/>
  <c r="AJ1605" i="1"/>
  <c r="AK1605" i="1"/>
  <c r="AH1606" i="1"/>
  <c r="AI1606" i="1"/>
  <c r="AJ1606" i="1"/>
  <c r="AK1606" i="1"/>
  <c r="AH1607" i="1"/>
  <c r="AI1607" i="1"/>
  <c r="AJ1607" i="1"/>
  <c r="AK1607" i="1"/>
  <c r="AH1608" i="1"/>
  <c r="AI1608" i="1"/>
  <c r="AJ1608" i="1"/>
  <c r="AK1608" i="1"/>
  <c r="AH1609" i="1"/>
  <c r="AI1609" i="1"/>
  <c r="AJ1609" i="1"/>
  <c r="AK1609" i="1"/>
  <c r="AH1610" i="1"/>
  <c r="AI1610" i="1"/>
  <c r="AJ1610" i="1"/>
  <c r="AK1610" i="1"/>
  <c r="AH1611" i="1"/>
  <c r="AI1611" i="1"/>
  <c r="AJ1611" i="1"/>
  <c r="AK1611" i="1"/>
  <c r="AH1612" i="1"/>
  <c r="AI1612" i="1"/>
  <c r="AJ1612" i="1"/>
  <c r="AK1612" i="1"/>
  <c r="AH1613" i="1"/>
  <c r="AI1613" i="1"/>
  <c r="AJ1613" i="1"/>
  <c r="AK1613" i="1"/>
  <c r="AH1614" i="1"/>
  <c r="AI1614" i="1"/>
  <c r="AJ1614" i="1"/>
  <c r="AK1614" i="1"/>
  <c r="AH1615" i="1"/>
  <c r="AI1615" i="1"/>
  <c r="AJ1615" i="1"/>
  <c r="AK1615" i="1"/>
  <c r="AH1616" i="1"/>
  <c r="AI1616" i="1"/>
  <c r="AJ1616" i="1"/>
  <c r="AK1616" i="1"/>
  <c r="AH1617" i="1"/>
  <c r="AI1617" i="1"/>
  <c r="AJ1617" i="1"/>
  <c r="AK1617" i="1"/>
  <c r="AH1618" i="1"/>
  <c r="AI1618" i="1"/>
  <c r="AJ1618" i="1"/>
  <c r="AK1618" i="1"/>
  <c r="AH1619" i="1"/>
  <c r="AI1619" i="1"/>
  <c r="AJ1619" i="1"/>
  <c r="AK1619" i="1"/>
  <c r="AH1620" i="1"/>
  <c r="AI1620" i="1"/>
  <c r="AJ1620" i="1"/>
  <c r="AK1620" i="1"/>
  <c r="AH1621" i="1"/>
  <c r="AI1621" i="1"/>
  <c r="AJ1621" i="1"/>
  <c r="AK1621" i="1"/>
  <c r="AH1622" i="1"/>
  <c r="AI1622" i="1"/>
  <c r="AJ1622" i="1"/>
  <c r="AK1622" i="1"/>
  <c r="AH1623" i="1"/>
  <c r="AI1623" i="1"/>
  <c r="AJ1623" i="1"/>
  <c r="AK1623" i="1"/>
  <c r="AH1624" i="1"/>
  <c r="AI1624" i="1"/>
  <c r="AJ1624" i="1"/>
  <c r="AK1624" i="1"/>
  <c r="AH1625" i="1"/>
  <c r="AI1625" i="1"/>
  <c r="AJ1625" i="1"/>
  <c r="AK1625" i="1"/>
  <c r="AH1626" i="1"/>
  <c r="AI1626" i="1"/>
  <c r="AJ1626" i="1"/>
  <c r="AK1626" i="1"/>
  <c r="AH1627" i="1"/>
  <c r="AI1627" i="1"/>
  <c r="AJ1627" i="1"/>
  <c r="AK1627" i="1"/>
  <c r="AH1628" i="1"/>
  <c r="AI1628" i="1"/>
  <c r="AJ1628" i="1"/>
  <c r="AK1628" i="1"/>
  <c r="AH1629" i="1"/>
  <c r="AI1629" i="1"/>
  <c r="AJ1629" i="1"/>
  <c r="AK1629" i="1"/>
  <c r="AH1630" i="1"/>
  <c r="AI1630" i="1"/>
  <c r="AJ1630" i="1"/>
  <c r="AK1630" i="1"/>
  <c r="AH1631" i="1"/>
  <c r="AI1631" i="1"/>
  <c r="AJ1631" i="1"/>
  <c r="AK1631" i="1"/>
  <c r="AH1632" i="1"/>
  <c r="AI1632" i="1"/>
  <c r="AJ1632" i="1"/>
  <c r="AK1632" i="1"/>
  <c r="AH1633" i="1"/>
  <c r="AI1633" i="1"/>
  <c r="AJ1633" i="1"/>
  <c r="AK1633" i="1"/>
  <c r="AH1634" i="1"/>
  <c r="AI1634" i="1"/>
  <c r="AJ1634" i="1"/>
  <c r="AK1634" i="1"/>
  <c r="AH1635" i="1"/>
  <c r="AI1635" i="1"/>
  <c r="AJ1635" i="1"/>
  <c r="AK1635" i="1"/>
  <c r="AH1636" i="1"/>
  <c r="AI1636" i="1"/>
  <c r="AJ1636" i="1"/>
  <c r="AK1636" i="1"/>
  <c r="AH1637" i="1"/>
  <c r="AI1637" i="1"/>
  <c r="AJ1637" i="1"/>
  <c r="AK1637" i="1"/>
  <c r="AH1638" i="1"/>
  <c r="AI1638" i="1"/>
  <c r="AJ1638" i="1"/>
  <c r="AK1638" i="1"/>
  <c r="AH1639" i="1"/>
  <c r="AI1639" i="1"/>
  <c r="AJ1639" i="1"/>
  <c r="AK1639" i="1"/>
  <c r="AH1640" i="1"/>
  <c r="AI1640" i="1"/>
  <c r="AJ1640" i="1"/>
  <c r="AK1640" i="1"/>
  <c r="AH1641" i="1"/>
  <c r="AI1641" i="1"/>
  <c r="AJ1641" i="1"/>
  <c r="AK1641" i="1"/>
  <c r="AH1642" i="1"/>
  <c r="AI1642" i="1"/>
  <c r="AJ1642" i="1"/>
  <c r="AK1642" i="1"/>
  <c r="AH1643" i="1"/>
  <c r="AI1643" i="1"/>
  <c r="AJ1643" i="1"/>
  <c r="AK1643" i="1"/>
  <c r="AH1644" i="1"/>
  <c r="AI1644" i="1"/>
  <c r="AJ1644" i="1"/>
  <c r="AK1644" i="1"/>
  <c r="AH1645" i="1"/>
  <c r="AI1645" i="1"/>
  <c r="AJ1645" i="1"/>
  <c r="AK1645" i="1"/>
  <c r="AH1646" i="1"/>
  <c r="AI1646" i="1"/>
  <c r="AJ1646" i="1"/>
  <c r="AK1646" i="1"/>
  <c r="AH1647" i="1"/>
  <c r="AI1647" i="1"/>
  <c r="AJ1647" i="1"/>
  <c r="AK1647" i="1"/>
  <c r="AH1648" i="1"/>
  <c r="AI1648" i="1"/>
  <c r="AJ1648" i="1"/>
  <c r="AK1648" i="1"/>
  <c r="AH1649" i="1"/>
  <c r="AI1649" i="1"/>
  <c r="AJ1649" i="1"/>
  <c r="AK1649" i="1"/>
  <c r="AH1650" i="1"/>
  <c r="AI1650" i="1"/>
  <c r="AJ1650" i="1"/>
  <c r="AK1650" i="1"/>
  <c r="AH1651" i="1"/>
  <c r="AI1651" i="1"/>
  <c r="AJ1651" i="1"/>
  <c r="AK1651" i="1"/>
  <c r="AH1652" i="1"/>
  <c r="AI1652" i="1"/>
  <c r="AJ1652" i="1"/>
  <c r="AK1652" i="1"/>
  <c r="AH1653" i="1"/>
  <c r="AI1653" i="1"/>
  <c r="AJ1653" i="1"/>
  <c r="AK1653" i="1"/>
  <c r="AH1654" i="1"/>
  <c r="AI1654" i="1"/>
  <c r="AJ1654" i="1"/>
  <c r="AK1654" i="1"/>
  <c r="AH1655" i="1"/>
  <c r="AI1655" i="1"/>
  <c r="AJ1655" i="1"/>
  <c r="AK1655" i="1"/>
  <c r="AH1656" i="1"/>
  <c r="AI1656" i="1"/>
  <c r="AJ1656" i="1"/>
  <c r="AK1656" i="1"/>
  <c r="AH1657" i="1"/>
  <c r="AI1657" i="1"/>
  <c r="AJ1657" i="1"/>
  <c r="AK1657" i="1"/>
  <c r="AH1658" i="1"/>
  <c r="AI1658" i="1"/>
  <c r="AJ1658" i="1"/>
  <c r="AK1658" i="1"/>
  <c r="AH1659" i="1"/>
  <c r="AI1659" i="1"/>
  <c r="AJ1659" i="1"/>
  <c r="AK1659" i="1"/>
  <c r="AH1660" i="1"/>
  <c r="AI1660" i="1"/>
  <c r="AJ1660" i="1"/>
  <c r="AK1660" i="1"/>
  <c r="AH1661" i="1"/>
  <c r="AI1661" i="1"/>
  <c r="AJ1661" i="1"/>
  <c r="AK1661" i="1"/>
  <c r="AH1662" i="1"/>
  <c r="AI1662" i="1"/>
  <c r="AJ1662" i="1"/>
  <c r="AK1662" i="1"/>
  <c r="AH1663" i="1"/>
  <c r="AI1663" i="1"/>
  <c r="AJ1663" i="1"/>
  <c r="AK1663" i="1"/>
  <c r="AH1664" i="1"/>
  <c r="AI1664" i="1"/>
  <c r="AJ1664" i="1"/>
  <c r="AK1664" i="1"/>
  <c r="AH1665" i="1"/>
  <c r="AI1665" i="1"/>
  <c r="AJ1665" i="1"/>
  <c r="AK1665" i="1"/>
  <c r="AH1666" i="1"/>
  <c r="AI1666" i="1"/>
  <c r="AJ1666" i="1"/>
  <c r="AK1666" i="1"/>
  <c r="AH1667" i="1"/>
  <c r="AI1667" i="1"/>
  <c r="AJ1667" i="1"/>
  <c r="AK1667" i="1"/>
  <c r="AH1668" i="1"/>
  <c r="AI1668" i="1"/>
  <c r="AJ1668" i="1"/>
  <c r="AK1668" i="1"/>
  <c r="AH1669" i="1"/>
  <c r="AI1669" i="1"/>
  <c r="AJ1669" i="1"/>
  <c r="AK1669" i="1"/>
  <c r="AH1670" i="1"/>
  <c r="AI1670" i="1"/>
  <c r="AJ1670" i="1"/>
  <c r="AK1670" i="1"/>
  <c r="AH1671" i="1"/>
  <c r="AI1671" i="1"/>
  <c r="AJ1671" i="1"/>
  <c r="AK1671" i="1"/>
  <c r="AH1672" i="1"/>
  <c r="AI1672" i="1"/>
  <c r="AJ1672" i="1"/>
  <c r="AK1672" i="1"/>
  <c r="AH1673" i="1"/>
  <c r="AI1673" i="1"/>
  <c r="AJ1673" i="1"/>
  <c r="AK1673" i="1"/>
  <c r="AH1674" i="1"/>
  <c r="AI1674" i="1"/>
  <c r="AJ1674" i="1"/>
  <c r="AK1674" i="1"/>
  <c r="AH1675" i="1"/>
  <c r="AI1675" i="1"/>
  <c r="AJ1675" i="1"/>
  <c r="AK1675" i="1"/>
  <c r="AH1676" i="1"/>
  <c r="AI1676" i="1"/>
  <c r="AJ1676" i="1"/>
  <c r="AK1676" i="1"/>
  <c r="AH1677" i="1"/>
  <c r="AI1677" i="1"/>
  <c r="AJ1677" i="1"/>
  <c r="AK1677" i="1"/>
  <c r="AH1678" i="1"/>
  <c r="AI1678" i="1"/>
  <c r="AJ1678" i="1"/>
  <c r="AK1678" i="1"/>
  <c r="AH1679" i="1"/>
  <c r="AI1679" i="1"/>
  <c r="AJ1679" i="1"/>
  <c r="AK1679" i="1"/>
  <c r="AH1680" i="1"/>
  <c r="AI1680" i="1"/>
  <c r="AJ1680" i="1"/>
  <c r="AK1680" i="1"/>
  <c r="AH1681" i="1"/>
  <c r="AI1681" i="1"/>
  <c r="AJ1681" i="1"/>
  <c r="AK1681" i="1"/>
  <c r="AH1682" i="1"/>
  <c r="AI1682" i="1"/>
  <c r="AJ1682" i="1"/>
  <c r="AK1682" i="1"/>
  <c r="AH1683" i="1"/>
  <c r="AI1683" i="1"/>
  <c r="AJ1683" i="1"/>
  <c r="AK1683" i="1"/>
  <c r="AH1684" i="1"/>
  <c r="AI1684" i="1"/>
  <c r="AJ1684" i="1"/>
  <c r="AK1684" i="1"/>
  <c r="AH1685" i="1"/>
  <c r="AI1685" i="1"/>
  <c r="AJ1685" i="1"/>
  <c r="AK1685" i="1"/>
  <c r="AH1686" i="1"/>
  <c r="AI1686" i="1"/>
  <c r="AJ1686" i="1"/>
  <c r="AK1686" i="1"/>
  <c r="AH1687" i="1"/>
  <c r="AI1687" i="1"/>
  <c r="AJ1687" i="1"/>
  <c r="AK1687" i="1"/>
  <c r="AH1688" i="1"/>
  <c r="AI1688" i="1"/>
  <c r="AJ1688" i="1"/>
  <c r="AK1688" i="1"/>
  <c r="AH1689" i="1"/>
  <c r="AI1689" i="1"/>
  <c r="AJ1689" i="1"/>
  <c r="AK1689" i="1"/>
  <c r="AH1690" i="1"/>
  <c r="AI1690" i="1"/>
  <c r="AJ1690" i="1"/>
  <c r="AK1690" i="1"/>
  <c r="AH1691" i="1"/>
  <c r="AI1691" i="1"/>
  <c r="AJ1691" i="1"/>
  <c r="AK1691" i="1"/>
  <c r="AH1692" i="1"/>
  <c r="AI1692" i="1"/>
  <c r="AJ1692" i="1"/>
  <c r="AK1692" i="1"/>
  <c r="AH1693" i="1"/>
  <c r="AI1693" i="1"/>
  <c r="AJ1693" i="1"/>
  <c r="AK1693" i="1"/>
  <c r="AH1694" i="1"/>
  <c r="AI1694" i="1"/>
  <c r="AJ1694" i="1"/>
  <c r="AK1694" i="1"/>
  <c r="AH1695" i="1"/>
  <c r="AI1695" i="1"/>
  <c r="AJ1695" i="1"/>
  <c r="AK1695" i="1"/>
  <c r="AH1696" i="1"/>
  <c r="AI1696" i="1"/>
  <c r="AJ1696" i="1"/>
  <c r="AK1696" i="1"/>
  <c r="AH1697" i="1"/>
  <c r="AI1697" i="1"/>
  <c r="AJ1697" i="1"/>
  <c r="AK1697" i="1"/>
  <c r="AH1698" i="1"/>
  <c r="AI1698" i="1"/>
  <c r="AJ1698" i="1"/>
  <c r="AK1698" i="1"/>
  <c r="AH1699" i="1"/>
  <c r="AI1699" i="1"/>
  <c r="AJ1699" i="1"/>
  <c r="AK1699" i="1"/>
  <c r="AH1700" i="1"/>
  <c r="AI1700" i="1"/>
  <c r="AJ1700" i="1"/>
  <c r="AK1700" i="1"/>
  <c r="AH1701" i="1"/>
  <c r="AI1701" i="1"/>
  <c r="AJ1701" i="1"/>
  <c r="AK1701" i="1"/>
  <c r="AH1702" i="1"/>
  <c r="AI1702" i="1"/>
  <c r="AJ1702" i="1"/>
  <c r="AK1702" i="1"/>
  <c r="AH1703" i="1"/>
  <c r="AI1703" i="1"/>
  <c r="AJ1703" i="1"/>
  <c r="AK1703" i="1"/>
  <c r="AH1704" i="1"/>
  <c r="AI1704" i="1"/>
  <c r="AJ1704" i="1"/>
  <c r="AK1704" i="1"/>
  <c r="AH1705" i="1"/>
  <c r="AI1705" i="1"/>
  <c r="AJ1705" i="1"/>
  <c r="AK1705" i="1"/>
  <c r="AH1706" i="1"/>
  <c r="AI1706" i="1"/>
  <c r="AJ1706" i="1"/>
  <c r="AK1706" i="1"/>
  <c r="AH1707" i="1"/>
  <c r="AI1707" i="1"/>
  <c r="AJ1707" i="1"/>
  <c r="AK1707" i="1"/>
  <c r="AH1708" i="1"/>
  <c r="AI1708" i="1"/>
  <c r="AJ1708" i="1"/>
  <c r="AK1708" i="1"/>
  <c r="AH1709" i="1"/>
  <c r="AI1709" i="1"/>
  <c r="AJ1709" i="1"/>
  <c r="AK1709" i="1"/>
  <c r="AH1710" i="1"/>
  <c r="AI1710" i="1"/>
  <c r="AJ1710" i="1"/>
  <c r="AK1710" i="1"/>
  <c r="AH1711" i="1"/>
  <c r="AI1711" i="1"/>
  <c r="AJ1711" i="1"/>
  <c r="AK1711" i="1"/>
  <c r="AH1712" i="1"/>
  <c r="AI1712" i="1"/>
  <c r="AJ1712" i="1"/>
  <c r="AK1712" i="1"/>
  <c r="AH1713" i="1"/>
  <c r="AI1713" i="1"/>
  <c r="AJ1713" i="1"/>
  <c r="AK1713" i="1"/>
  <c r="AH1714" i="1"/>
  <c r="AI1714" i="1"/>
  <c r="AJ1714" i="1"/>
  <c r="AK1714" i="1"/>
  <c r="AH1715" i="1"/>
  <c r="AI1715" i="1"/>
  <c r="AJ1715" i="1"/>
  <c r="AK1715" i="1"/>
  <c r="AH1716" i="1"/>
  <c r="AI1716" i="1"/>
  <c r="AJ1716" i="1"/>
  <c r="AK1716" i="1"/>
  <c r="AH1717" i="1"/>
  <c r="AI1717" i="1"/>
  <c r="AJ1717" i="1"/>
  <c r="AK1717" i="1"/>
  <c r="AH1718" i="1"/>
  <c r="AI1718" i="1"/>
  <c r="AJ1718" i="1"/>
  <c r="AK1718" i="1"/>
  <c r="AH1719" i="1"/>
  <c r="AI1719" i="1"/>
  <c r="AJ1719" i="1"/>
  <c r="AK1719" i="1"/>
  <c r="AH1720" i="1"/>
  <c r="AI1720" i="1"/>
  <c r="AJ1720" i="1"/>
  <c r="AK1720" i="1"/>
  <c r="AH1721" i="1"/>
  <c r="AI1721" i="1"/>
  <c r="AJ1721" i="1"/>
  <c r="AK1721" i="1"/>
  <c r="AH1722" i="1"/>
  <c r="AI1722" i="1"/>
  <c r="AJ1722" i="1"/>
  <c r="AK1722" i="1"/>
  <c r="AH1723" i="1"/>
  <c r="AI1723" i="1"/>
  <c r="AJ1723" i="1"/>
  <c r="AK1723" i="1"/>
  <c r="AH1724" i="1"/>
  <c r="AI1724" i="1"/>
  <c r="AJ1724" i="1"/>
  <c r="AK1724" i="1"/>
  <c r="AH1725" i="1"/>
  <c r="AI1725" i="1"/>
  <c r="AJ1725" i="1"/>
  <c r="AK1725" i="1"/>
  <c r="AH1726" i="1"/>
  <c r="AI1726" i="1"/>
  <c r="AJ1726" i="1"/>
  <c r="AK1726" i="1"/>
  <c r="AH1727" i="1"/>
  <c r="AI1727" i="1"/>
  <c r="AJ1727" i="1"/>
  <c r="AK1727" i="1"/>
  <c r="AH1728" i="1"/>
  <c r="AI1728" i="1"/>
  <c r="AJ1728" i="1"/>
  <c r="AK1728" i="1"/>
  <c r="AH1729" i="1"/>
  <c r="AI1729" i="1"/>
  <c r="AJ1729" i="1"/>
  <c r="AK1729" i="1"/>
  <c r="AH1730" i="1"/>
  <c r="AI1730" i="1"/>
  <c r="AJ1730" i="1"/>
  <c r="AK1730" i="1"/>
  <c r="AH1731" i="1"/>
  <c r="AI1731" i="1"/>
  <c r="AJ1731" i="1"/>
  <c r="AK1731" i="1"/>
  <c r="AH1732" i="1"/>
  <c r="AI1732" i="1"/>
  <c r="AJ1732" i="1"/>
  <c r="AK1732" i="1"/>
  <c r="AH1733" i="1"/>
  <c r="AI1733" i="1"/>
  <c r="AJ1733" i="1"/>
  <c r="AK1733" i="1"/>
  <c r="AH1734" i="1"/>
  <c r="AI1734" i="1"/>
  <c r="AJ1734" i="1"/>
  <c r="AK1734" i="1"/>
  <c r="AH1735" i="1"/>
  <c r="AI1735" i="1"/>
  <c r="AJ1735" i="1"/>
  <c r="AK1735" i="1"/>
  <c r="AH1736" i="1"/>
  <c r="AI1736" i="1"/>
  <c r="AJ1736" i="1"/>
  <c r="AK1736" i="1"/>
  <c r="AH1737" i="1"/>
  <c r="AI1737" i="1"/>
  <c r="AJ1737" i="1"/>
  <c r="AK1737" i="1"/>
  <c r="AH1738" i="1"/>
  <c r="AI1738" i="1"/>
  <c r="AJ1738" i="1"/>
  <c r="AK1738" i="1"/>
  <c r="AH1739" i="1"/>
  <c r="AI1739" i="1"/>
  <c r="AJ1739" i="1"/>
  <c r="AK1739" i="1"/>
  <c r="AH1740" i="1"/>
  <c r="AI1740" i="1"/>
  <c r="AJ1740" i="1"/>
  <c r="AK1740" i="1"/>
  <c r="AH1741" i="1"/>
  <c r="AI1741" i="1"/>
  <c r="AJ1741" i="1"/>
  <c r="AK1741" i="1"/>
  <c r="AH1742" i="1"/>
  <c r="AI1742" i="1"/>
  <c r="AJ1742" i="1"/>
  <c r="AK1742" i="1"/>
  <c r="AH1743" i="1"/>
  <c r="AI1743" i="1"/>
  <c r="AJ1743" i="1"/>
  <c r="AK1743" i="1"/>
  <c r="AH1744" i="1"/>
  <c r="AI1744" i="1"/>
  <c r="AJ1744" i="1"/>
  <c r="AK1744" i="1"/>
  <c r="AH1745" i="1"/>
  <c r="AI1745" i="1"/>
  <c r="AJ1745" i="1"/>
  <c r="AK1745" i="1"/>
  <c r="AH1746" i="1"/>
  <c r="AI1746" i="1"/>
  <c r="AJ1746" i="1"/>
  <c r="AK1746" i="1"/>
  <c r="AH1747" i="1"/>
  <c r="AI1747" i="1"/>
  <c r="AJ1747" i="1"/>
  <c r="AK1747" i="1"/>
  <c r="AH1748" i="1"/>
  <c r="AI1748" i="1"/>
  <c r="AJ1748" i="1"/>
  <c r="AK1748" i="1"/>
  <c r="AH1749" i="1"/>
  <c r="AI1749" i="1"/>
  <c r="AJ1749" i="1"/>
  <c r="AK1749" i="1"/>
  <c r="AH1750" i="1"/>
  <c r="AI1750" i="1"/>
  <c r="AJ1750" i="1"/>
  <c r="AK1750" i="1"/>
  <c r="AH1751" i="1"/>
  <c r="AI1751" i="1"/>
  <c r="AJ1751" i="1"/>
  <c r="AK1751" i="1"/>
  <c r="AH1752" i="1"/>
  <c r="AI1752" i="1"/>
  <c r="AJ1752" i="1"/>
  <c r="AK1752" i="1"/>
  <c r="AH1753" i="1"/>
  <c r="AI1753" i="1"/>
  <c r="AJ1753" i="1"/>
  <c r="AK1753" i="1"/>
  <c r="AH1754" i="1"/>
  <c r="AI1754" i="1"/>
  <c r="AJ1754" i="1"/>
  <c r="AK1754" i="1"/>
  <c r="AH1755" i="1"/>
  <c r="AI1755" i="1"/>
  <c r="AJ1755" i="1"/>
  <c r="AK1755" i="1"/>
  <c r="AH1756" i="1"/>
  <c r="AI1756" i="1"/>
  <c r="AJ1756" i="1"/>
  <c r="AK1756" i="1"/>
  <c r="AH1757" i="1"/>
  <c r="AI1757" i="1"/>
  <c r="AJ1757" i="1"/>
  <c r="AK1757" i="1"/>
  <c r="AH1758" i="1"/>
  <c r="AI1758" i="1"/>
  <c r="AJ1758" i="1"/>
  <c r="AK1758" i="1"/>
  <c r="AH1759" i="1"/>
  <c r="AI1759" i="1"/>
  <c r="AJ1759" i="1"/>
  <c r="AK1759" i="1"/>
  <c r="AH1760" i="1"/>
  <c r="AI1760" i="1"/>
  <c r="AJ1760" i="1"/>
  <c r="AK1760" i="1"/>
  <c r="AH1761" i="1"/>
  <c r="AI1761" i="1"/>
  <c r="AJ1761" i="1"/>
  <c r="AK1761" i="1"/>
  <c r="AH1762" i="1"/>
  <c r="AI1762" i="1"/>
  <c r="AJ1762" i="1"/>
  <c r="AK1762" i="1"/>
  <c r="AH1763" i="1"/>
  <c r="AI1763" i="1"/>
  <c r="AJ1763" i="1"/>
  <c r="AK1763" i="1"/>
  <c r="AH1764" i="1"/>
  <c r="AI1764" i="1"/>
  <c r="AJ1764" i="1"/>
  <c r="AK1764" i="1"/>
  <c r="AH1765" i="1"/>
  <c r="AI1765" i="1"/>
  <c r="AJ1765" i="1"/>
  <c r="AK1765" i="1"/>
  <c r="AH1766" i="1"/>
  <c r="AI1766" i="1"/>
  <c r="AJ1766" i="1"/>
  <c r="AK1766" i="1"/>
  <c r="AH1767" i="1"/>
  <c r="AI1767" i="1"/>
  <c r="AJ1767" i="1"/>
  <c r="AK1767" i="1"/>
  <c r="AH1768" i="1"/>
  <c r="AI1768" i="1"/>
  <c r="AJ1768" i="1"/>
  <c r="AK1768" i="1"/>
  <c r="AH1769" i="1"/>
  <c r="AI1769" i="1"/>
  <c r="AJ1769" i="1"/>
  <c r="AK1769" i="1"/>
  <c r="AH1770" i="1"/>
  <c r="AI1770" i="1"/>
  <c r="AJ1770" i="1"/>
  <c r="AK1770" i="1"/>
  <c r="AH1771" i="1"/>
  <c r="AI1771" i="1"/>
  <c r="AJ1771" i="1"/>
  <c r="AK1771" i="1"/>
  <c r="AH1772" i="1"/>
  <c r="AI1772" i="1"/>
  <c r="AJ1772" i="1"/>
  <c r="AK1772" i="1"/>
  <c r="AH1773" i="1"/>
  <c r="AI1773" i="1"/>
  <c r="AJ1773" i="1"/>
  <c r="AK1773" i="1"/>
  <c r="AH1774" i="1"/>
  <c r="AI1774" i="1"/>
  <c r="AJ1774" i="1"/>
  <c r="AK1774" i="1"/>
  <c r="AH1775" i="1"/>
  <c r="AI1775" i="1"/>
  <c r="AJ1775" i="1"/>
  <c r="AK1775" i="1"/>
  <c r="AH1776" i="1"/>
  <c r="AI1776" i="1"/>
  <c r="AJ1776" i="1"/>
  <c r="AK1776" i="1"/>
  <c r="AH1777" i="1"/>
  <c r="AI1777" i="1"/>
  <c r="AJ1777" i="1"/>
  <c r="AK1777" i="1"/>
  <c r="AH1778" i="1"/>
  <c r="AI1778" i="1"/>
  <c r="AJ1778" i="1"/>
  <c r="AK1778" i="1"/>
  <c r="AH1779" i="1"/>
  <c r="AI1779" i="1"/>
  <c r="AJ1779" i="1"/>
  <c r="AK1779" i="1"/>
  <c r="AH1780" i="1"/>
  <c r="AI1780" i="1"/>
  <c r="AJ1780" i="1"/>
  <c r="AK1780" i="1"/>
  <c r="AH1781" i="1"/>
  <c r="AI1781" i="1"/>
  <c r="AJ1781" i="1"/>
  <c r="AK1781" i="1"/>
  <c r="AH1782" i="1"/>
  <c r="AI1782" i="1"/>
  <c r="AJ1782" i="1"/>
  <c r="AK1782" i="1"/>
  <c r="AH1783" i="1"/>
  <c r="AI1783" i="1"/>
  <c r="AJ1783" i="1"/>
  <c r="AK1783" i="1"/>
  <c r="AH1784" i="1"/>
  <c r="AI1784" i="1"/>
  <c r="AJ1784" i="1"/>
  <c r="AK1784" i="1"/>
  <c r="AH1785" i="1"/>
  <c r="AI1785" i="1"/>
  <c r="AJ1785" i="1"/>
  <c r="AK1785" i="1"/>
  <c r="AH1786" i="1"/>
  <c r="AI1786" i="1"/>
  <c r="AJ1786" i="1"/>
  <c r="AK1786" i="1"/>
  <c r="AH1787" i="1"/>
  <c r="AI1787" i="1"/>
  <c r="AJ1787" i="1"/>
  <c r="AK1787" i="1"/>
  <c r="AH1788" i="1"/>
  <c r="AI1788" i="1"/>
  <c r="AJ1788" i="1"/>
  <c r="AK1788" i="1"/>
  <c r="AH1789" i="1"/>
  <c r="AI1789" i="1"/>
  <c r="AJ1789" i="1"/>
  <c r="AK1789" i="1"/>
  <c r="AH1790" i="1"/>
  <c r="AI1790" i="1"/>
  <c r="AJ1790" i="1"/>
  <c r="AK1790" i="1"/>
  <c r="AH1791" i="1"/>
  <c r="AI1791" i="1"/>
  <c r="AJ1791" i="1"/>
  <c r="AK1791" i="1"/>
  <c r="AH1792" i="1"/>
  <c r="AI1792" i="1"/>
  <c r="AJ1792" i="1"/>
  <c r="AK1792" i="1"/>
  <c r="AH1793" i="1"/>
  <c r="AI1793" i="1"/>
  <c r="AJ1793" i="1"/>
  <c r="AK1793" i="1"/>
  <c r="AH1794" i="1"/>
  <c r="AI1794" i="1"/>
  <c r="AJ1794" i="1"/>
  <c r="AK1794" i="1"/>
  <c r="AH1795" i="1"/>
  <c r="AI1795" i="1"/>
  <c r="AJ1795" i="1"/>
  <c r="AK1795" i="1"/>
  <c r="AH1796" i="1"/>
  <c r="AI1796" i="1"/>
  <c r="AJ1796" i="1"/>
  <c r="AK1796" i="1"/>
  <c r="AH1797" i="1"/>
  <c r="AI1797" i="1"/>
  <c r="AJ1797" i="1"/>
  <c r="AK1797" i="1"/>
  <c r="AH1798" i="1"/>
  <c r="AI1798" i="1"/>
  <c r="AJ1798" i="1"/>
  <c r="AK1798" i="1"/>
  <c r="AH1799" i="1"/>
  <c r="AI1799" i="1"/>
  <c r="AJ1799" i="1"/>
  <c r="AK1799" i="1"/>
  <c r="AH1800" i="1"/>
  <c r="AI1800" i="1"/>
  <c r="AJ1800" i="1"/>
  <c r="AK1800" i="1"/>
  <c r="AH1801" i="1"/>
  <c r="AI1801" i="1"/>
  <c r="AJ1801" i="1"/>
  <c r="AK1801" i="1"/>
  <c r="AH1802" i="1"/>
  <c r="AI1802" i="1"/>
  <c r="AJ1802" i="1"/>
  <c r="AK1802" i="1"/>
  <c r="AH1803" i="1"/>
  <c r="AI1803" i="1"/>
  <c r="AJ1803" i="1"/>
  <c r="AK1803" i="1"/>
  <c r="AH1804" i="1"/>
  <c r="AI1804" i="1"/>
  <c r="AJ1804" i="1"/>
  <c r="AK1804" i="1"/>
  <c r="AH1805" i="1"/>
  <c r="AI1805" i="1"/>
  <c r="AJ1805" i="1"/>
  <c r="AK1805" i="1"/>
  <c r="AH1806" i="1"/>
  <c r="AI1806" i="1"/>
  <c r="AJ1806" i="1"/>
  <c r="AK1806" i="1"/>
  <c r="AH1807" i="1"/>
  <c r="AI1807" i="1"/>
  <c r="AJ1807" i="1"/>
  <c r="AK1807" i="1"/>
  <c r="AH1808" i="1"/>
  <c r="AI1808" i="1"/>
  <c r="AJ1808" i="1"/>
  <c r="AK1808" i="1"/>
  <c r="AH1809" i="1"/>
  <c r="AI1809" i="1"/>
  <c r="AJ1809" i="1"/>
  <c r="AK1809" i="1"/>
  <c r="AH1810" i="1"/>
  <c r="AI1810" i="1"/>
  <c r="AJ1810" i="1"/>
  <c r="AK1810" i="1"/>
  <c r="AH1811" i="1"/>
  <c r="AI1811" i="1"/>
  <c r="AJ1811" i="1"/>
  <c r="AK1811" i="1"/>
  <c r="AH1812" i="1"/>
  <c r="AI1812" i="1"/>
  <c r="AJ1812" i="1"/>
  <c r="AK1812" i="1"/>
  <c r="AH1813" i="1"/>
  <c r="AI1813" i="1"/>
  <c r="AJ1813" i="1"/>
  <c r="AK1813" i="1"/>
  <c r="AH1814" i="1"/>
  <c r="AI1814" i="1"/>
  <c r="AJ1814" i="1"/>
  <c r="AK1814" i="1"/>
  <c r="AH1815" i="1"/>
  <c r="AI1815" i="1"/>
  <c r="AJ1815" i="1"/>
  <c r="AK1815" i="1"/>
  <c r="AH1816" i="1"/>
  <c r="AI1816" i="1"/>
  <c r="AJ1816" i="1"/>
  <c r="AK1816" i="1"/>
  <c r="AH1817" i="1"/>
  <c r="AI1817" i="1"/>
  <c r="AJ1817" i="1"/>
  <c r="AK1817" i="1"/>
  <c r="AH1818" i="1"/>
  <c r="AI1818" i="1"/>
  <c r="AJ1818" i="1"/>
  <c r="AK1818" i="1"/>
  <c r="AH1819" i="1"/>
  <c r="AI1819" i="1"/>
  <c r="AJ1819" i="1"/>
  <c r="AK1819" i="1"/>
  <c r="AH1820" i="1"/>
  <c r="AI1820" i="1"/>
  <c r="AJ1820" i="1"/>
  <c r="AK1820" i="1"/>
  <c r="AH1821" i="1"/>
  <c r="AI1821" i="1"/>
  <c r="AJ1821" i="1"/>
  <c r="AK1821" i="1"/>
  <c r="AH1822" i="1"/>
  <c r="AI1822" i="1"/>
  <c r="AJ1822" i="1"/>
  <c r="AK1822" i="1"/>
  <c r="AH1823" i="1"/>
  <c r="AI1823" i="1"/>
  <c r="AJ1823" i="1"/>
  <c r="AK1823" i="1"/>
  <c r="AH1824" i="1"/>
  <c r="AI1824" i="1"/>
  <c r="AJ1824" i="1"/>
  <c r="AK1824" i="1"/>
  <c r="AH1825" i="1"/>
  <c r="AI1825" i="1"/>
  <c r="AJ1825" i="1"/>
  <c r="AK1825" i="1"/>
  <c r="AH1826" i="1"/>
  <c r="AI1826" i="1"/>
  <c r="AJ1826" i="1"/>
  <c r="AK1826" i="1"/>
  <c r="AH1827" i="1"/>
  <c r="AI1827" i="1"/>
  <c r="AJ1827" i="1"/>
  <c r="AK1827" i="1"/>
  <c r="AH1828" i="1"/>
  <c r="AI1828" i="1"/>
  <c r="AJ1828" i="1"/>
  <c r="AK1828" i="1"/>
  <c r="AH1829" i="1"/>
  <c r="AI1829" i="1"/>
  <c r="AJ1829" i="1"/>
  <c r="AK1829" i="1"/>
  <c r="AH1830" i="1"/>
  <c r="AI1830" i="1"/>
  <c r="AJ1830" i="1"/>
  <c r="AK1830" i="1"/>
  <c r="AH1831" i="1"/>
  <c r="AI1831" i="1"/>
  <c r="AJ1831" i="1"/>
  <c r="AK1831" i="1"/>
  <c r="AH1832" i="1"/>
  <c r="AI1832" i="1"/>
  <c r="AJ1832" i="1"/>
  <c r="AK1832" i="1"/>
  <c r="AH1833" i="1"/>
  <c r="AI1833" i="1"/>
  <c r="AJ1833" i="1"/>
  <c r="AK1833" i="1"/>
  <c r="AH1834" i="1"/>
  <c r="AI1834" i="1"/>
  <c r="AJ1834" i="1"/>
  <c r="AK1834" i="1"/>
  <c r="AH1835" i="1"/>
  <c r="AI1835" i="1"/>
  <c r="AJ1835" i="1"/>
  <c r="AK1835" i="1"/>
  <c r="AH1836" i="1"/>
  <c r="AI1836" i="1"/>
  <c r="AJ1836" i="1"/>
  <c r="AK1836" i="1"/>
  <c r="AH1837" i="1"/>
  <c r="AI1837" i="1"/>
  <c r="AJ1837" i="1"/>
  <c r="AK1837" i="1"/>
  <c r="AH1838" i="1"/>
  <c r="AI1838" i="1"/>
  <c r="AJ1838" i="1"/>
  <c r="AK1838" i="1"/>
  <c r="AH1839" i="1"/>
  <c r="AI1839" i="1"/>
  <c r="AJ1839" i="1"/>
  <c r="AK1839" i="1"/>
  <c r="AH1840" i="1"/>
  <c r="AI1840" i="1"/>
  <c r="AJ1840" i="1"/>
  <c r="AK1840" i="1"/>
  <c r="AH1841" i="1"/>
  <c r="AI1841" i="1"/>
  <c r="AJ1841" i="1"/>
  <c r="AK1841" i="1"/>
  <c r="AH1842" i="1"/>
  <c r="AI1842" i="1"/>
  <c r="AJ1842" i="1"/>
  <c r="AK1842" i="1"/>
  <c r="AH1843" i="1"/>
  <c r="AI1843" i="1"/>
  <c r="AJ1843" i="1"/>
  <c r="AK1843" i="1"/>
  <c r="AH1844" i="1"/>
  <c r="AI1844" i="1"/>
  <c r="AJ1844" i="1"/>
  <c r="AK1844" i="1"/>
  <c r="AH1845" i="1"/>
  <c r="AI1845" i="1"/>
  <c r="AJ1845" i="1"/>
  <c r="AK1845" i="1"/>
  <c r="AH1846" i="1"/>
  <c r="AI1846" i="1"/>
  <c r="AJ1846" i="1"/>
  <c r="AK1846" i="1"/>
  <c r="AH1847" i="1"/>
  <c r="AI1847" i="1"/>
  <c r="AJ1847" i="1"/>
  <c r="AK1847" i="1"/>
  <c r="AH1848" i="1"/>
  <c r="AI1848" i="1"/>
  <c r="AJ1848" i="1"/>
  <c r="AK1848" i="1"/>
  <c r="AH1849" i="1"/>
  <c r="AI1849" i="1"/>
  <c r="AJ1849" i="1"/>
  <c r="AK1849" i="1"/>
  <c r="AH1850" i="1"/>
  <c r="AI1850" i="1"/>
  <c r="AJ1850" i="1"/>
  <c r="AK1850" i="1"/>
  <c r="AH1851" i="1"/>
  <c r="AI1851" i="1"/>
  <c r="AJ1851" i="1"/>
  <c r="AK1851" i="1"/>
  <c r="AH1852" i="1"/>
  <c r="AI1852" i="1"/>
  <c r="AJ1852" i="1"/>
  <c r="AK1852" i="1"/>
  <c r="AH1853" i="1"/>
  <c r="AI1853" i="1"/>
  <c r="AJ1853" i="1"/>
  <c r="AK1853" i="1"/>
  <c r="AH1854" i="1"/>
  <c r="AI1854" i="1"/>
  <c r="AJ1854" i="1"/>
  <c r="AK1854" i="1"/>
  <c r="AH1855" i="1"/>
  <c r="AI1855" i="1"/>
  <c r="AJ1855" i="1"/>
  <c r="AK1855" i="1"/>
  <c r="AH1856" i="1"/>
  <c r="AI1856" i="1"/>
  <c r="AJ1856" i="1"/>
  <c r="AK1856" i="1"/>
  <c r="AH1857" i="1"/>
  <c r="AI1857" i="1"/>
  <c r="AJ1857" i="1"/>
  <c r="AK1857" i="1"/>
  <c r="AH1858" i="1"/>
  <c r="AI1858" i="1"/>
  <c r="AJ1858" i="1"/>
  <c r="AK1858" i="1"/>
  <c r="AH1859" i="1"/>
  <c r="AI1859" i="1"/>
  <c r="AJ1859" i="1"/>
  <c r="AK1859" i="1"/>
  <c r="AH1860" i="1"/>
  <c r="AI1860" i="1"/>
  <c r="AJ1860" i="1"/>
  <c r="AK1860" i="1"/>
  <c r="AH1861" i="1"/>
  <c r="AI1861" i="1"/>
  <c r="AJ1861" i="1"/>
  <c r="AK1861" i="1"/>
  <c r="AH1862" i="1"/>
  <c r="AI1862" i="1"/>
  <c r="AJ1862" i="1"/>
  <c r="AK1862" i="1"/>
  <c r="AH1863" i="1"/>
  <c r="AI1863" i="1"/>
  <c r="AJ1863" i="1"/>
  <c r="AK1863" i="1"/>
  <c r="AH1864" i="1"/>
  <c r="AI1864" i="1"/>
  <c r="AJ1864" i="1"/>
  <c r="AK1864" i="1"/>
  <c r="AH1865" i="1"/>
  <c r="AI1865" i="1"/>
  <c r="AJ1865" i="1"/>
  <c r="AK1865" i="1"/>
  <c r="AH1866" i="1"/>
  <c r="AI1866" i="1"/>
  <c r="AJ1866" i="1"/>
  <c r="AK1866" i="1"/>
  <c r="AH1867" i="1"/>
  <c r="AI1867" i="1"/>
  <c r="AJ1867" i="1"/>
  <c r="AK1867" i="1"/>
  <c r="AH1868" i="1"/>
  <c r="AI1868" i="1"/>
  <c r="AJ1868" i="1"/>
  <c r="AK1868" i="1"/>
  <c r="AH1869" i="1"/>
  <c r="AI1869" i="1"/>
  <c r="AJ1869" i="1"/>
  <c r="AK1869" i="1"/>
  <c r="AH1870" i="1"/>
  <c r="AI1870" i="1"/>
  <c r="AJ1870" i="1"/>
  <c r="AK1870" i="1"/>
  <c r="AH1871" i="1"/>
  <c r="AI1871" i="1"/>
  <c r="AJ1871" i="1"/>
  <c r="AK1871" i="1"/>
  <c r="AH1872" i="1"/>
  <c r="AI1872" i="1"/>
  <c r="AJ1872" i="1"/>
  <c r="AK1872" i="1"/>
  <c r="AH1873" i="1"/>
  <c r="AI1873" i="1"/>
  <c r="AJ1873" i="1"/>
  <c r="AK1873" i="1"/>
  <c r="AH1874" i="1"/>
  <c r="AI1874" i="1"/>
  <c r="AJ1874" i="1"/>
  <c r="AK1874" i="1"/>
  <c r="AH1875" i="1"/>
  <c r="AI1875" i="1"/>
  <c r="AJ1875" i="1"/>
  <c r="AK1875" i="1"/>
  <c r="AH1876" i="1"/>
  <c r="AI1876" i="1"/>
  <c r="AJ1876" i="1"/>
  <c r="AK1876" i="1"/>
  <c r="AH1877" i="1"/>
  <c r="AI1877" i="1"/>
  <c r="AJ1877" i="1"/>
  <c r="AK1877" i="1"/>
  <c r="AH1878" i="1"/>
  <c r="AI1878" i="1"/>
  <c r="AJ1878" i="1"/>
  <c r="AK1878" i="1"/>
  <c r="AH1879" i="1"/>
  <c r="AI1879" i="1"/>
  <c r="AJ1879" i="1"/>
  <c r="AK1879" i="1"/>
  <c r="AH1880" i="1"/>
  <c r="AI1880" i="1"/>
  <c r="AJ1880" i="1"/>
  <c r="AK1880" i="1"/>
  <c r="AH1881" i="1"/>
  <c r="AI1881" i="1"/>
  <c r="AJ1881" i="1"/>
  <c r="AK1881" i="1"/>
  <c r="AH1882" i="1"/>
  <c r="AI1882" i="1"/>
  <c r="AJ1882" i="1"/>
  <c r="AK1882" i="1"/>
  <c r="AH1883" i="1"/>
  <c r="AI1883" i="1"/>
  <c r="AJ1883" i="1"/>
  <c r="AK1883" i="1"/>
  <c r="AH1884" i="1"/>
  <c r="AI1884" i="1"/>
  <c r="AJ1884" i="1"/>
  <c r="AK1884" i="1"/>
  <c r="AH1885" i="1"/>
  <c r="AI1885" i="1"/>
  <c r="AJ1885" i="1"/>
  <c r="AK1885" i="1"/>
  <c r="AH1886" i="1"/>
  <c r="AI1886" i="1"/>
  <c r="AJ1886" i="1"/>
  <c r="AK1886" i="1"/>
  <c r="AH1887" i="1"/>
  <c r="AI1887" i="1"/>
  <c r="AJ1887" i="1"/>
  <c r="AK1887" i="1"/>
  <c r="AH1888" i="1"/>
  <c r="AI1888" i="1"/>
  <c r="AJ1888" i="1"/>
  <c r="AK1888" i="1"/>
  <c r="AH1889" i="1"/>
  <c r="AI1889" i="1"/>
  <c r="AJ1889" i="1"/>
  <c r="AK1889" i="1"/>
  <c r="AH1890" i="1"/>
  <c r="AI1890" i="1"/>
  <c r="AJ1890" i="1"/>
  <c r="AK1890" i="1"/>
  <c r="AH1891" i="1"/>
  <c r="AI1891" i="1"/>
  <c r="AJ1891" i="1"/>
  <c r="AK1891" i="1"/>
  <c r="AH1892" i="1"/>
  <c r="AI1892" i="1"/>
  <c r="AJ1892" i="1"/>
  <c r="AK1892" i="1"/>
  <c r="AH1893" i="1"/>
  <c r="AI1893" i="1"/>
  <c r="AJ1893" i="1"/>
  <c r="AK1893" i="1"/>
  <c r="AH1894" i="1"/>
  <c r="AI1894" i="1"/>
  <c r="AJ1894" i="1"/>
  <c r="AK1894" i="1"/>
  <c r="AH1895" i="1"/>
  <c r="AI1895" i="1"/>
  <c r="AJ1895" i="1"/>
  <c r="AK1895" i="1"/>
  <c r="AH1896" i="1"/>
  <c r="AI1896" i="1"/>
  <c r="AJ1896" i="1"/>
  <c r="AK1896" i="1"/>
  <c r="AH1897" i="1"/>
  <c r="AI1897" i="1"/>
  <c r="AJ1897" i="1"/>
  <c r="AK1897" i="1"/>
  <c r="AH1898" i="1"/>
  <c r="AI1898" i="1"/>
  <c r="AJ1898" i="1"/>
  <c r="AK1898" i="1"/>
  <c r="AH1899" i="1"/>
  <c r="AI1899" i="1"/>
  <c r="AJ1899" i="1"/>
  <c r="AK1899" i="1"/>
  <c r="AH1900" i="1"/>
  <c r="AI1900" i="1"/>
  <c r="AJ1900" i="1"/>
  <c r="AK1900" i="1"/>
  <c r="AH1901" i="1"/>
  <c r="AI1901" i="1"/>
  <c r="AJ1901" i="1"/>
  <c r="AK1901" i="1"/>
  <c r="AH1902" i="1"/>
  <c r="AI1902" i="1"/>
  <c r="AJ1902" i="1"/>
  <c r="AK1902" i="1"/>
  <c r="AH1903" i="1"/>
  <c r="AI1903" i="1"/>
  <c r="AJ1903" i="1"/>
  <c r="AK1903" i="1"/>
  <c r="AH1904" i="1"/>
  <c r="AI1904" i="1"/>
  <c r="AJ1904" i="1"/>
  <c r="AK1904" i="1"/>
  <c r="AH1905" i="1"/>
  <c r="AI1905" i="1"/>
  <c r="AJ1905" i="1"/>
  <c r="AK1905" i="1"/>
  <c r="AH1906" i="1"/>
  <c r="AI1906" i="1"/>
  <c r="AJ1906" i="1"/>
  <c r="AK1906" i="1"/>
  <c r="AH1907" i="1"/>
  <c r="AI1907" i="1"/>
  <c r="AJ1907" i="1"/>
  <c r="AK1907" i="1"/>
  <c r="AH1908" i="1"/>
  <c r="AI1908" i="1"/>
  <c r="AJ1908" i="1"/>
  <c r="AK1908" i="1"/>
  <c r="AH1909" i="1"/>
  <c r="AI1909" i="1"/>
  <c r="AJ1909" i="1"/>
  <c r="AK1909" i="1"/>
  <c r="AH1910" i="1"/>
  <c r="AI1910" i="1"/>
  <c r="AJ1910" i="1"/>
  <c r="AK1910" i="1"/>
  <c r="AH1911" i="1"/>
  <c r="AI1911" i="1"/>
  <c r="AJ1911" i="1"/>
  <c r="AK1911" i="1"/>
  <c r="AH1912" i="1"/>
  <c r="AI1912" i="1"/>
  <c r="AJ1912" i="1"/>
  <c r="AK1912" i="1"/>
  <c r="AH1913" i="1"/>
  <c r="AI1913" i="1"/>
  <c r="AJ1913" i="1"/>
  <c r="AK1913" i="1"/>
  <c r="AH1914" i="1"/>
  <c r="AI1914" i="1"/>
  <c r="AJ1914" i="1"/>
  <c r="AK1914" i="1"/>
  <c r="AH1915" i="1"/>
  <c r="AI1915" i="1"/>
  <c r="AJ1915" i="1"/>
  <c r="AK1915" i="1"/>
  <c r="AH1916" i="1"/>
  <c r="AI1916" i="1"/>
  <c r="AJ1916" i="1"/>
  <c r="AK1916" i="1"/>
  <c r="AH1917" i="1"/>
  <c r="AI1917" i="1"/>
  <c r="AJ1917" i="1"/>
  <c r="AK1917" i="1"/>
  <c r="AH1918" i="1"/>
  <c r="AI1918" i="1"/>
  <c r="AJ1918" i="1"/>
  <c r="AK1918" i="1"/>
  <c r="AH1919" i="1"/>
  <c r="AI1919" i="1"/>
  <c r="AJ1919" i="1"/>
  <c r="AK1919" i="1"/>
  <c r="AH1920" i="1"/>
  <c r="AI1920" i="1"/>
  <c r="AJ1920" i="1"/>
  <c r="AK1920" i="1"/>
  <c r="AH1921" i="1"/>
  <c r="AI1921" i="1"/>
  <c r="AJ1921" i="1"/>
  <c r="AK1921" i="1"/>
  <c r="AH1922" i="1"/>
  <c r="AI1922" i="1"/>
  <c r="AJ1922" i="1"/>
  <c r="AK1922" i="1"/>
  <c r="AH1923" i="1"/>
  <c r="AI1923" i="1"/>
  <c r="AJ1923" i="1"/>
  <c r="AK1923" i="1"/>
  <c r="AH1924" i="1"/>
  <c r="AI1924" i="1"/>
  <c r="AJ1924" i="1"/>
  <c r="AK1924" i="1"/>
  <c r="AH1925" i="1"/>
  <c r="AI1925" i="1"/>
  <c r="AJ1925" i="1"/>
  <c r="AK1925" i="1"/>
  <c r="AH1926" i="1"/>
  <c r="AI1926" i="1"/>
  <c r="AJ1926" i="1"/>
  <c r="AK1926" i="1"/>
  <c r="AH1927" i="1"/>
  <c r="AI1927" i="1"/>
  <c r="AJ1927" i="1"/>
  <c r="AK1927" i="1"/>
  <c r="AH1928" i="1"/>
  <c r="AI1928" i="1"/>
  <c r="AJ1928" i="1"/>
  <c r="AK1928" i="1"/>
  <c r="AH1929" i="1"/>
  <c r="AI1929" i="1"/>
  <c r="AJ1929" i="1"/>
  <c r="AK1929" i="1"/>
  <c r="AH1930" i="1"/>
  <c r="AI1930" i="1"/>
  <c r="AJ1930" i="1"/>
  <c r="AK1930" i="1"/>
  <c r="AH1931" i="1"/>
  <c r="AI1931" i="1"/>
  <c r="AJ1931" i="1"/>
  <c r="AK1931" i="1"/>
  <c r="AH1932" i="1"/>
  <c r="AI1932" i="1"/>
  <c r="AJ1932" i="1"/>
  <c r="AK1932" i="1"/>
  <c r="AH1933" i="1"/>
  <c r="AI1933" i="1"/>
  <c r="AJ1933" i="1"/>
  <c r="AK1933" i="1"/>
  <c r="AH1934" i="1"/>
  <c r="AI1934" i="1"/>
  <c r="AJ1934" i="1"/>
  <c r="AK1934" i="1"/>
  <c r="AH1935" i="1"/>
  <c r="AI1935" i="1"/>
  <c r="AJ1935" i="1"/>
  <c r="AK1935" i="1"/>
  <c r="AH1936" i="1"/>
  <c r="AI1936" i="1"/>
  <c r="AJ1936" i="1"/>
  <c r="AK1936" i="1"/>
  <c r="AH1937" i="1"/>
  <c r="AI1937" i="1"/>
  <c r="AJ1937" i="1"/>
  <c r="AK1937" i="1"/>
  <c r="AH1938" i="1"/>
  <c r="AI1938" i="1"/>
  <c r="AJ1938" i="1"/>
  <c r="AK1938" i="1"/>
  <c r="AH1939" i="1"/>
  <c r="AI1939" i="1"/>
  <c r="AJ1939" i="1"/>
  <c r="AK1939" i="1"/>
  <c r="AH1940" i="1"/>
  <c r="AI1940" i="1"/>
  <c r="AJ1940" i="1"/>
  <c r="AK1940" i="1"/>
  <c r="AH1941" i="1"/>
  <c r="AI1941" i="1"/>
  <c r="AJ1941" i="1"/>
  <c r="AK1941" i="1"/>
  <c r="AH1942" i="1"/>
  <c r="AI1942" i="1"/>
  <c r="AJ1942" i="1"/>
  <c r="AK1942" i="1"/>
  <c r="AH1943" i="1"/>
  <c r="AI1943" i="1"/>
  <c r="AJ1943" i="1"/>
  <c r="AK1943" i="1"/>
  <c r="AH1944" i="1"/>
  <c r="AI1944" i="1"/>
  <c r="AJ1944" i="1"/>
  <c r="AK1944" i="1"/>
  <c r="AH1945" i="1"/>
  <c r="AI1945" i="1"/>
  <c r="AJ1945" i="1"/>
  <c r="AK1945" i="1"/>
  <c r="AH1946" i="1"/>
  <c r="AI1946" i="1"/>
  <c r="AJ1946" i="1"/>
  <c r="AK1946" i="1"/>
  <c r="AH1947" i="1"/>
  <c r="AI1947" i="1"/>
  <c r="AJ1947" i="1"/>
  <c r="AK1947" i="1"/>
  <c r="AH1948" i="1"/>
  <c r="AI1948" i="1"/>
  <c r="AJ1948" i="1"/>
  <c r="AK1948" i="1"/>
  <c r="AH1949" i="1"/>
  <c r="AI1949" i="1"/>
  <c r="AJ1949" i="1"/>
  <c r="AK1949" i="1"/>
  <c r="AH1950" i="1"/>
  <c r="AI1950" i="1"/>
  <c r="AJ1950" i="1"/>
  <c r="AK1950" i="1"/>
  <c r="AH1951" i="1"/>
  <c r="AI1951" i="1"/>
  <c r="AJ1951" i="1"/>
  <c r="AK1951" i="1"/>
  <c r="AH1952" i="1"/>
  <c r="AI1952" i="1"/>
  <c r="AJ1952" i="1"/>
  <c r="AK1952" i="1"/>
  <c r="AH1953" i="1"/>
  <c r="AI1953" i="1"/>
  <c r="AJ1953" i="1"/>
  <c r="AK1953" i="1"/>
  <c r="AH1954" i="1"/>
  <c r="AI1954" i="1"/>
  <c r="AJ1954" i="1"/>
  <c r="AK1954" i="1"/>
  <c r="AH1955" i="1"/>
  <c r="AI1955" i="1"/>
  <c r="AJ1955" i="1"/>
  <c r="AK1955" i="1"/>
  <c r="AH1956" i="1"/>
  <c r="AI1956" i="1"/>
  <c r="AJ1956" i="1"/>
  <c r="AK1956" i="1"/>
  <c r="AH1957" i="1"/>
  <c r="AI1957" i="1"/>
  <c r="AJ1957" i="1"/>
  <c r="AK1957" i="1"/>
  <c r="AH1958" i="1"/>
  <c r="AI1958" i="1"/>
  <c r="AJ1958" i="1"/>
  <c r="AK1958" i="1"/>
  <c r="AH1959" i="1"/>
  <c r="AI1959" i="1"/>
  <c r="AJ1959" i="1"/>
  <c r="AK1959" i="1"/>
  <c r="AH1960" i="1"/>
  <c r="AI1960" i="1"/>
  <c r="AJ1960" i="1"/>
  <c r="AK1960" i="1"/>
  <c r="AH1961" i="1"/>
  <c r="AI1961" i="1"/>
  <c r="AJ1961" i="1"/>
  <c r="AK1961" i="1"/>
  <c r="AH1962" i="1"/>
  <c r="AI1962" i="1"/>
  <c r="AJ1962" i="1"/>
  <c r="AK1962" i="1"/>
  <c r="AH1963" i="1"/>
  <c r="AI1963" i="1"/>
  <c r="AJ1963" i="1"/>
  <c r="AK1963" i="1"/>
  <c r="AH1964" i="1"/>
  <c r="AI1964" i="1"/>
  <c r="AJ1964" i="1"/>
  <c r="AK1964" i="1"/>
  <c r="AH1965" i="1"/>
  <c r="AI1965" i="1"/>
  <c r="AJ1965" i="1"/>
  <c r="AK1965" i="1"/>
  <c r="AH1966" i="1"/>
  <c r="AI1966" i="1"/>
  <c r="AJ1966" i="1"/>
  <c r="AK1966" i="1"/>
  <c r="AH1967" i="1"/>
  <c r="AI1967" i="1"/>
  <c r="AJ1967" i="1"/>
  <c r="AK1967" i="1"/>
  <c r="AH1968" i="1"/>
  <c r="AI1968" i="1"/>
  <c r="AJ1968" i="1"/>
  <c r="AK1968" i="1"/>
  <c r="AH1969" i="1"/>
  <c r="AI1969" i="1"/>
  <c r="AJ1969" i="1"/>
  <c r="AK1969" i="1"/>
  <c r="AH1970" i="1"/>
  <c r="AI1970" i="1"/>
  <c r="AJ1970" i="1"/>
  <c r="AK1970" i="1"/>
  <c r="AH1971" i="1"/>
  <c r="AI1971" i="1"/>
  <c r="AJ1971" i="1"/>
  <c r="AK1971" i="1"/>
  <c r="AH1972" i="1"/>
  <c r="AI1972" i="1"/>
  <c r="AJ1972" i="1"/>
  <c r="AK1972" i="1"/>
  <c r="AH1973" i="1"/>
  <c r="AI1973" i="1"/>
  <c r="AJ1973" i="1"/>
  <c r="AK1973" i="1"/>
  <c r="AH1974" i="1"/>
  <c r="AI1974" i="1"/>
  <c r="AJ1974" i="1"/>
  <c r="AK1974" i="1"/>
  <c r="AH1975" i="1"/>
  <c r="AI1975" i="1"/>
  <c r="AJ1975" i="1"/>
  <c r="AK1975" i="1"/>
  <c r="AH1976" i="1"/>
  <c r="AI1976" i="1"/>
  <c r="AJ1976" i="1"/>
  <c r="AK1976" i="1"/>
  <c r="AH1977" i="1"/>
  <c r="AI1977" i="1"/>
  <c r="AJ1977" i="1"/>
  <c r="AK1977" i="1"/>
  <c r="AH1978" i="1"/>
  <c r="AI1978" i="1"/>
  <c r="AJ1978" i="1"/>
  <c r="AK1978" i="1"/>
  <c r="AH1979" i="1"/>
  <c r="AI1979" i="1"/>
  <c r="AJ1979" i="1"/>
  <c r="AK1979" i="1"/>
  <c r="AH1980" i="1"/>
  <c r="AI1980" i="1"/>
  <c r="AJ1980" i="1"/>
  <c r="AK1980" i="1"/>
  <c r="AH1981" i="1"/>
  <c r="AI1981" i="1"/>
  <c r="AJ1981" i="1"/>
  <c r="AK1981" i="1"/>
  <c r="AH1982" i="1"/>
  <c r="AI1982" i="1"/>
  <c r="AJ1982" i="1"/>
  <c r="AK1982" i="1"/>
  <c r="AH1983" i="1"/>
  <c r="AI1983" i="1"/>
  <c r="AJ1983" i="1"/>
  <c r="AK1983" i="1"/>
  <c r="AH1984" i="1"/>
  <c r="AI1984" i="1"/>
  <c r="AJ1984" i="1"/>
  <c r="AK1984" i="1"/>
  <c r="AH1985" i="1"/>
  <c r="AI1985" i="1"/>
  <c r="AJ1985" i="1"/>
  <c r="AK1985" i="1"/>
  <c r="AH1986" i="1"/>
  <c r="AI1986" i="1"/>
  <c r="AJ1986" i="1"/>
  <c r="AK1986" i="1"/>
  <c r="AH1987" i="1"/>
  <c r="AI1987" i="1"/>
  <c r="AJ1987" i="1"/>
  <c r="AK1987" i="1"/>
  <c r="AH1988" i="1"/>
  <c r="AI1988" i="1"/>
  <c r="AJ1988" i="1"/>
  <c r="AK1988" i="1"/>
  <c r="AH1989" i="1"/>
  <c r="AI1989" i="1"/>
  <c r="AJ1989" i="1"/>
  <c r="AK1989" i="1"/>
  <c r="AH1990" i="1"/>
  <c r="AI1990" i="1"/>
  <c r="AJ1990" i="1"/>
  <c r="AK1990" i="1"/>
  <c r="AH1991" i="1"/>
  <c r="AI1991" i="1"/>
  <c r="AJ1991" i="1"/>
  <c r="AK1991" i="1"/>
  <c r="AH1992" i="1"/>
  <c r="AI1992" i="1"/>
  <c r="AJ1992" i="1"/>
  <c r="AK1992" i="1"/>
  <c r="AH1993" i="1"/>
  <c r="AI1993" i="1"/>
  <c r="AJ1993" i="1"/>
  <c r="AK1993" i="1"/>
  <c r="AH1994" i="1"/>
  <c r="AI1994" i="1"/>
  <c r="AJ1994" i="1"/>
  <c r="AK1994" i="1"/>
  <c r="AH1995" i="1"/>
  <c r="AI1995" i="1"/>
  <c r="AJ1995" i="1"/>
  <c r="AK1995" i="1"/>
  <c r="AH1996" i="1"/>
  <c r="AI1996" i="1"/>
  <c r="AJ1996" i="1"/>
  <c r="AK1996" i="1"/>
  <c r="AH1997" i="1"/>
  <c r="AI1997" i="1"/>
  <c r="AJ1997" i="1"/>
  <c r="AK1997" i="1"/>
  <c r="AH1998" i="1"/>
  <c r="AI1998" i="1"/>
  <c r="AJ1998" i="1"/>
  <c r="AK1998" i="1"/>
  <c r="AH1999" i="1"/>
  <c r="AI1999" i="1"/>
  <c r="AJ1999" i="1"/>
  <c r="AK1999" i="1"/>
  <c r="AH2000" i="1"/>
  <c r="AI2000" i="1"/>
  <c r="AJ2000" i="1"/>
  <c r="AK2000" i="1"/>
  <c r="AH2001" i="1"/>
  <c r="AI2001" i="1"/>
  <c r="AJ2001" i="1"/>
  <c r="AK2001" i="1"/>
  <c r="AH2002" i="1"/>
  <c r="AI2002" i="1"/>
  <c r="AJ2002" i="1"/>
  <c r="AK2002" i="1"/>
  <c r="AH2003" i="1"/>
  <c r="AI2003" i="1"/>
  <c r="AJ2003" i="1"/>
  <c r="AK2003" i="1"/>
  <c r="AH2004" i="1"/>
  <c r="AI2004" i="1"/>
  <c r="AJ2004" i="1"/>
  <c r="AK2004" i="1"/>
  <c r="AH2005" i="1"/>
  <c r="AI2005" i="1"/>
  <c r="AJ2005" i="1"/>
  <c r="AK2005" i="1"/>
  <c r="AH2006" i="1"/>
  <c r="AI2006" i="1"/>
  <c r="AJ2006" i="1"/>
  <c r="AK2006" i="1"/>
  <c r="AH2007" i="1"/>
  <c r="AI2007" i="1"/>
  <c r="AJ2007" i="1"/>
  <c r="AK2007" i="1"/>
  <c r="AH2008" i="1"/>
  <c r="AI2008" i="1"/>
  <c r="AJ2008" i="1"/>
  <c r="AK2008" i="1"/>
  <c r="AH2009" i="1"/>
  <c r="AI2009" i="1"/>
  <c r="AJ2009" i="1"/>
  <c r="AK2009" i="1"/>
  <c r="AH2010" i="1"/>
  <c r="AI2010" i="1"/>
  <c r="AJ2010" i="1"/>
  <c r="AK2010" i="1"/>
  <c r="AH2011" i="1"/>
  <c r="AI2011" i="1"/>
  <c r="AJ2011" i="1"/>
  <c r="AK2011" i="1"/>
  <c r="AH2012" i="1"/>
  <c r="AI2012" i="1"/>
  <c r="AJ2012" i="1"/>
  <c r="AK2012" i="1"/>
  <c r="AH2013" i="1"/>
  <c r="AI2013" i="1"/>
  <c r="AJ2013" i="1"/>
  <c r="AK2013" i="1"/>
  <c r="AH2014" i="1"/>
  <c r="AI2014" i="1"/>
  <c r="AJ2014" i="1"/>
  <c r="AK2014" i="1"/>
  <c r="AH2015" i="1"/>
  <c r="AI2015" i="1"/>
  <c r="AJ2015" i="1"/>
  <c r="AK2015" i="1"/>
  <c r="AH2016" i="1"/>
  <c r="AI2016" i="1"/>
  <c r="AJ2016" i="1"/>
  <c r="AK2016" i="1"/>
  <c r="AH2017" i="1"/>
  <c r="AI2017" i="1"/>
  <c r="AJ2017" i="1"/>
  <c r="AK2017" i="1"/>
  <c r="AH2018" i="1"/>
  <c r="AI2018" i="1"/>
  <c r="AJ2018" i="1"/>
  <c r="AK2018" i="1"/>
  <c r="AH2019" i="1"/>
  <c r="AI2019" i="1"/>
  <c r="AJ2019" i="1"/>
  <c r="AK2019" i="1"/>
  <c r="AH2020" i="1"/>
  <c r="AI2020" i="1"/>
  <c r="AJ2020" i="1"/>
  <c r="AK2020" i="1"/>
  <c r="AH2021" i="1"/>
  <c r="AI2021" i="1"/>
  <c r="AJ2021" i="1"/>
  <c r="AK2021" i="1"/>
  <c r="AH2022" i="1"/>
  <c r="AI2022" i="1"/>
  <c r="AJ2022" i="1"/>
  <c r="AK2022" i="1"/>
  <c r="AH2023" i="1"/>
  <c r="AI2023" i="1"/>
  <c r="AJ2023" i="1"/>
  <c r="AK2023" i="1"/>
  <c r="AH2024" i="1"/>
  <c r="AI2024" i="1"/>
  <c r="AJ2024" i="1"/>
  <c r="AK2024" i="1"/>
  <c r="AH2025" i="1"/>
  <c r="AI2025" i="1"/>
  <c r="AJ2025" i="1"/>
  <c r="AK2025" i="1"/>
  <c r="AH2026" i="1"/>
  <c r="AI2026" i="1"/>
  <c r="AJ2026" i="1"/>
  <c r="AK2026" i="1"/>
  <c r="AH2027" i="1"/>
  <c r="AI2027" i="1"/>
  <c r="AJ2027" i="1"/>
  <c r="AK2027" i="1"/>
  <c r="AH2028" i="1"/>
  <c r="AI2028" i="1"/>
  <c r="AJ2028" i="1"/>
  <c r="AK2028" i="1"/>
  <c r="AH2029" i="1"/>
  <c r="AI2029" i="1"/>
  <c r="AJ2029" i="1"/>
  <c r="AK2029" i="1"/>
  <c r="AH2030" i="1"/>
  <c r="AI2030" i="1"/>
  <c r="AJ2030" i="1"/>
  <c r="AK2030" i="1"/>
  <c r="AH2031" i="1"/>
  <c r="AI2031" i="1"/>
  <c r="AJ2031" i="1"/>
  <c r="AK2031" i="1"/>
  <c r="AH2032" i="1"/>
  <c r="AI2032" i="1"/>
  <c r="AJ2032" i="1"/>
  <c r="AK2032" i="1"/>
  <c r="AH2033" i="1"/>
  <c r="AI2033" i="1"/>
  <c r="AJ2033" i="1"/>
  <c r="AK2033" i="1"/>
  <c r="AH2034" i="1"/>
  <c r="AI2034" i="1"/>
  <c r="AJ2034" i="1"/>
  <c r="AK2034" i="1"/>
  <c r="AH2035" i="1"/>
  <c r="AI2035" i="1"/>
  <c r="AJ2035" i="1"/>
  <c r="AK2035" i="1"/>
  <c r="AH2036" i="1"/>
  <c r="AI2036" i="1"/>
  <c r="AJ2036" i="1"/>
  <c r="AK2036" i="1"/>
  <c r="AH2037" i="1"/>
  <c r="AI2037" i="1"/>
  <c r="AJ2037" i="1"/>
  <c r="AK2037" i="1"/>
  <c r="AH2038" i="1"/>
  <c r="AI2038" i="1"/>
  <c r="AJ2038" i="1"/>
  <c r="AK2038" i="1"/>
  <c r="AH2039" i="1"/>
  <c r="AI2039" i="1"/>
  <c r="AJ2039" i="1"/>
  <c r="AK2039" i="1"/>
  <c r="AH2040" i="1"/>
  <c r="AI2040" i="1"/>
  <c r="AJ2040" i="1"/>
  <c r="AK2040" i="1"/>
  <c r="AH2041" i="1"/>
  <c r="AI2041" i="1"/>
  <c r="AJ2041" i="1"/>
  <c r="AK2041" i="1"/>
  <c r="AH2042" i="1"/>
  <c r="AI2042" i="1"/>
  <c r="AJ2042" i="1"/>
  <c r="AK2042" i="1"/>
  <c r="AH2043" i="1"/>
  <c r="AI2043" i="1"/>
  <c r="AJ2043" i="1"/>
  <c r="AK2043" i="1"/>
  <c r="AH2044" i="1"/>
  <c r="AI2044" i="1"/>
  <c r="AJ2044" i="1"/>
  <c r="AK2044" i="1"/>
  <c r="AH2045" i="1"/>
  <c r="AI2045" i="1"/>
  <c r="AJ2045" i="1"/>
  <c r="AK2045" i="1"/>
  <c r="AH2046" i="1"/>
  <c r="AI2046" i="1"/>
  <c r="AJ2046" i="1"/>
  <c r="AK2046" i="1"/>
  <c r="AH2047" i="1"/>
  <c r="AI2047" i="1"/>
  <c r="AJ2047" i="1"/>
  <c r="AK2047" i="1"/>
  <c r="AH2048" i="1"/>
  <c r="AI2048" i="1"/>
  <c r="AJ2048" i="1"/>
  <c r="AK2048" i="1"/>
  <c r="AH2049" i="1"/>
  <c r="AI2049" i="1"/>
  <c r="AJ2049" i="1"/>
  <c r="AK2049" i="1"/>
  <c r="AH2050" i="1"/>
  <c r="AI2050" i="1"/>
  <c r="AJ2050" i="1"/>
  <c r="AK2050" i="1"/>
  <c r="AH2051" i="1"/>
  <c r="AI2051" i="1"/>
  <c r="AJ2051" i="1"/>
  <c r="AK2051" i="1"/>
  <c r="AH2052" i="1"/>
  <c r="AI2052" i="1"/>
  <c r="AJ2052" i="1"/>
  <c r="AK2052" i="1"/>
  <c r="AH2053" i="1"/>
  <c r="AI2053" i="1"/>
  <c r="AJ2053" i="1"/>
  <c r="AK2053" i="1"/>
  <c r="AH2054" i="1"/>
  <c r="AI2054" i="1"/>
  <c r="AJ2054" i="1"/>
  <c r="AK2054" i="1"/>
  <c r="AH2055" i="1"/>
  <c r="AI2055" i="1"/>
  <c r="AJ2055" i="1"/>
  <c r="AK2055" i="1"/>
  <c r="AH2056" i="1"/>
  <c r="AI2056" i="1"/>
  <c r="AJ2056" i="1"/>
  <c r="AK2056" i="1"/>
  <c r="AH2057" i="1"/>
  <c r="AI2057" i="1"/>
  <c r="AJ2057" i="1"/>
  <c r="AK2057" i="1"/>
  <c r="AH2058" i="1"/>
  <c r="AI2058" i="1"/>
  <c r="AJ2058" i="1"/>
  <c r="AK2058" i="1"/>
  <c r="AH2059" i="1"/>
  <c r="AI2059" i="1"/>
  <c r="AJ2059" i="1"/>
  <c r="AK2059" i="1"/>
  <c r="AH2060" i="1"/>
  <c r="AI2060" i="1"/>
  <c r="AJ2060" i="1"/>
  <c r="AK2060" i="1"/>
  <c r="AH2061" i="1"/>
  <c r="AI2061" i="1"/>
  <c r="AJ2061" i="1"/>
  <c r="AK2061" i="1"/>
  <c r="AH2062" i="1"/>
  <c r="AI2062" i="1"/>
  <c r="AJ2062" i="1"/>
  <c r="AK2062" i="1"/>
  <c r="AH2063" i="1"/>
  <c r="AI2063" i="1"/>
  <c r="AJ2063" i="1"/>
  <c r="AK2063" i="1"/>
  <c r="AH2064" i="1"/>
  <c r="AI2064" i="1"/>
  <c r="AJ2064" i="1"/>
  <c r="AK2064" i="1"/>
  <c r="AH2065" i="1"/>
  <c r="AI2065" i="1"/>
  <c r="AJ2065" i="1"/>
  <c r="AK2065" i="1"/>
  <c r="AH2066" i="1"/>
  <c r="AI2066" i="1"/>
  <c r="AJ2066" i="1"/>
  <c r="AK2066" i="1"/>
  <c r="AH2067" i="1"/>
  <c r="AI2067" i="1"/>
  <c r="AJ2067" i="1"/>
  <c r="AK2067" i="1"/>
  <c r="AH2068" i="1"/>
  <c r="AI2068" i="1"/>
  <c r="AJ2068" i="1"/>
  <c r="AK2068" i="1"/>
  <c r="AH2069" i="1"/>
  <c r="AI2069" i="1"/>
  <c r="AJ2069" i="1"/>
  <c r="AK2069" i="1"/>
  <c r="AH2070" i="1"/>
  <c r="AI2070" i="1"/>
  <c r="AJ2070" i="1"/>
  <c r="AK2070" i="1"/>
  <c r="AH2071" i="1"/>
  <c r="AI2071" i="1"/>
  <c r="AJ2071" i="1"/>
  <c r="AK2071" i="1"/>
  <c r="AH2072" i="1"/>
  <c r="AI2072" i="1"/>
  <c r="AJ2072" i="1"/>
  <c r="AK2072" i="1"/>
  <c r="AH2073" i="1"/>
  <c r="AI2073" i="1"/>
  <c r="AJ2073" i="1"/>
  <c r="AK2073" i="1"/>
  <c r="AH2074" i="1"/>
  <c r="AI2074" i="1"/>
  <c r="AJ2074" i="1"/>
  <c r="AK2074" i="1"/>
  <c r="AH2075" i="1"/>
  <c r="AI2075" i="1"/>
  <c r="AJ2075" i="1"/>
  <c r="AK2075" i="1"/>
  <c r="AH2076" i="1"/>
  <c r="AI2076" i="1"/>
  <c r="AJ2076" i="1"/>
  <c r="AK2076" i="1"/>
  <c r="AH2077" i="1"/>
  <c r="AI2077" i="1"/>
  <c r="AJ2077" i="1"/>
  <c r="AK2077" i="1"/>
  <c r="AH2078" i="1"/>
  <c r="AI2078" i="1"/>
  <c r="AJ2078" i="1"/>
  <c r="AK2078" i="1"/>
  <c r="AH2079" i="1"/>
  <c r="AI2079" i="1"/>
  <c r="AJ2079" i="1"/>
  <c r="AK2079" i="1"/>
  <c r="AH2080" i="1"/>
  <c r="AI2080" i="1"/>
  <c r="AJ2080" i="1"/>
  <c r="AK2080" i="1"/>
  <c r="AH2081" i="1"/>
  <c r="AI2081" i="1"/>
  <c r="AJ2081" i="1"/>
  <c r="AK2081" i="1"/>
  <c r="AH2082" i="1"/>
  <c r="AI2082" i="1"/>
  <c r="AJ2082" i="1"/>
  <c r="AK2082" i="1"/>
  <c r="AH2083" i="1"/>
  <c r="AI2083" i="1"/>
  <c r="AJ2083" i="1"/>
  <c r="AK2083" i="1"/>
  <c r="AH2084" i="1"/>
  <c r="AI2084" i="1"/>
  <c r="AJ2084" i="1"/>
  <c r="AK2084" i="1"/>
  <c r="AH2085" i="1"/>
  <c r="AI2085" i="1"/>
  <c r="AJ2085" i="1"/>
  <c r="AK2085" i="1"/>
  <c r="AH2086" i="1"/>
  <c r="AI2086" i="1"/>
  <c r="AJ2086" i="1"/>
  <c r="AK2086" i="1"/>
  <c r="AH2087" i="1"/>
  <c r="AI2087" i="1"/>
  <c r="AJ2087" i="1"/>
  <c r="AK2087" i="1"/>
  <c r="AH2088" i="1"/>
  <c r="AI2088" i="1"/>
  <c r="AJ2088" i="1"/>
  <c r="AK2088" i="1"/>
  <c r="AH2089" i="1"/>
  <c r="AI2089" i="1"/>
  <c r="AJ2089" i="1"/>
  <c r="AK2089" i="1"/>
  <c r="AH2090" i="1"/>
  <c r="AI2090" i="1"/>
  <c r="AJ2090" i="1"/>
  <c r="AK2090" i="1"/>
  <c r="AH2091" i="1"/>
  <c r="AI2091" i="1"/>
  <c r="AJ2091" i="1"/>
  <c r="AK2091" i="1"/>
  <c r="AH2092" i="1"/>
  <c r="AI2092" i="1"/>
  <c r="AJ2092" i="1"/>
  <c r="AK2092" i="1"/>
  <c r="AH2093" i="1"/>
  <c r="AI2093" i="1"/>
  <c r="AJ2093" i="1"/>
  <c r="AK2093" i="1"/>
  <c r="AH2094" i="1"/>
  <c r="AI2094" i="1"/>
  <c r="AJ2094" i="1"/>
  <c r="AK2094" i="1"/>
  <c r="AH2095" i="1"/>
  <c r="AI2095" i="1"/>
  <c r="AJ2095" i="1"/>
  <c r="AK2095" i="1"/>
  <c r="AH2096" i="1"/>
  <c r="AI2096" i="1"/>
  <c r="AJ2096" i="1"/>
  <c r="AK2096" i="1"/>
  <c r="AH2097" i="1"/>
  <c r="AI2097" i="1"/>
  <c r="AJ2097" i="1"/>
  <c r="AK2097" i="1"/>
  <c r="AH2098" i="1"/>
  <c r="AI2098" i="1"/>
  <c r="AJ2098" i="1"/>
  <c r="AK2098" i="1"/>
  <c r="AH2099" i="1"/>
  <c r="AI2099" i="1"/>
  <c r="AJ2099" i="1"/>
  <c r="AK2099" i="1"/>
  <c r="AH2100" i="1"/>
  <c r="AI2100" i="1"/>
  <c r="AJ2100" i="1"/>
  <c r="AK2100" i="1"/>
  <c r="AH2101" i="1"/>
  <c r="AI2101" i="1"/>
  <c r="AJ2101" i="1"/>
  <c r="AK2101" i="1"/>
  <c r="AH2102" i="1"/>
  <c r="AI2102" i="1"/>
  <c r="AJ2102" i="1"/>
  <c r="AK2102" i="1"/>
  <c r="AH2103" i="1"/>
  <c r="AI2103" i="1"/>
  <c r="AJ2103" i="1"/>
  <c r="AK2103" i="1"/>
  <c r="AH2104" i="1"/>
  <c r="AI2104" i="1"/>
  <c r="AJ2104" i="1"/>
  <c r="AK2104" i="1"/>
  <c r="AH2105" i="1"/>
  <c r="AI2105" i="1"/>
  <c r="AJ2105" i="1"/>
  <c r="AK2105" i="1"/>
  <c r="AH2106" i="1"/>
  <c r="AI2106" i="1"/>
  <c r="AJ2106" i="1"/>
  <c r="AK2106" i="1"/>
  <c r="AH2107" i="1"/>
  <c r="AI2107" i="1"/>
  <c r="AJ2107" i="1"/>
  <c r="AK2107" i="1"/>
  <c r="AH2108" i="1"/>
  <c r="AI2108" i="1"/>
  <c r="AJ2108" i="1"/>
  <c r="AK2108" i="1"/>
  <c r="AH2109" i="1"/>
  <c r="AI2109" i="1"/>
  <c r="AJ2109" i="1"/>
  <c r="AK2109" i="1"/>
  <c r="AH2110" i="1"/>
  <c r="AI2110" i="1"/>
  <c r="AJ2110" i="1"/>
  <c r="AK2110" i="1"/>
  <c r="AH2111" i="1"/>
  <c r="AI2111" i="1"/>
  <c r="AJ2111" i="1"/>
  <c r="AK2111" i="1"/>
  <c r="AH2112" i="1"/>
  <c r="AI2112" i="1"/>
  <c r="AJ2112" i="1"/>
  <c r="AK2112" i="1"/>
  <c r="AH2113" i="1"/>
  <c r="AI2113" i="1"/>
  <c r="AJ2113" i="1"/>
  <c r="AK2113" i="1"/>
  <c r="AH2114" i="1"/>
  <c r="AI2114" i="1"/>
  <c r="AJ2114" i="1"/>
  <c r="AK2114" i="1"/>
  <c r="AH2115" i="1"/>
  <c r="AI2115" i="1"/>
  <c r="AJ2115" i="1"/>
  <c r="AK2115" i="1"/>
  <c r="AH2116" i="1"/>
  <c r="AI2116" i="1"/>
  <c r="AJ2116" i="1"/>
  <c r="AK2116" i="1"/>
  <c r="AH2117" i="1"/>
  <c r="AI2117" i="1"/>
  <c r="AJ2117" i="1"/>
  <c r="AK2117" i="1"/>
  <c r="AH2118" i="1"/>
  <c r="AI2118" i="1"/>
  <c r="AJ2118" i="1"/>
  <c r="AK2118" i="1"/>
  <c r="AH2119" i="1"/>
  <c r="AI2119" i="1"/>
  <c r="AJ2119" i="1"/>
  <c r="AK2119" i="1"/>
  <c r="AH2120" i="1"/>
  <c r="AI2120" i="1"/>
  <c r="AJ2120" i="1"/>
  <c r="AK2120" i="1"/>
  <c r="AH2121" i="1"/>
  <c r="AI2121" i="1"/>
  <c r="AJ2121" i="1"/>
  <c r="AK2121" i="1"/>
  <c r="AH2122" i="1"/>
  <c r="AI2122" i="1"/>
  <c r="AJ2122" i="1"/>
  <c r="AK2122" i="1"/>
  <c r="AH2123" i="1"/>
  <c r="AI2123" i="1"/>
  <c r="AJ2123" i="1"/>
  <c r="AK2123" i="1"/>
  <c r="AH2124" i="1"/>
  <c r="AI2124" i="1"/>
  <c r="AJ2124" i="1"/>
  <c r="AK2124" i="1"/>
  <c r="AH2125" i="1"/>
  <c r="AI2125" i="1"/>
  <c r="AJ2125" i="1"/>
  <c r="AK2125" i="1"/>
  <c r="AH2126" i="1"/>
  <c r="AI2126" i="1"/>
  <c r="AJ2126" i="1"/>
  <c r="AK2126" i="1"/>
  <c r="AH2127" i="1"/>
  <c r="AI2127" i="1"/>
  <c r="AJ2127" i="1"/>
  <c r="AK2127" i="1"/>
  <c r="AH2128" i="1"/>
  <c r="AI2128" i="1"/>
  <c r="AJ2128" i="1"/>
  <c r="AK2128" i="1"/>
  <c r="AH2129" i="1"/>
  <c r="AI2129" i="1"/>
  <c r="AJ2129" i="1"/>
  <c r="AK2129" i="1"/>
  <c r="AH2130" i="1"/>
  <c r="AI2130" i="1"/>
  <c r="AJ2130" i="1"/>
  <c r="AK2130" i="1"/>
  <c r="AH2131" i="1"/>
  <c r="AI2131" i="1"/>
  <c r="AJ2131" i="1"/>
  <c r="AK2131" i="1"/>
  <c r="AH2132" i="1"/>
  <c r="AI2132" i="1"/>
  <c r="AJ2132" i="1"/>
  <c r="AK2132" i="1"/>
  <c r="AH2133" i="1"/>
  <c r="AI2133" i="1"/>
  <c r="AJ2133" i="1"/>
  <c r="AK2133" i="1"/>
  <c r="AH2134" i="1"/>
  <c r="AI2134" i="1"/>
  <c r="AJ2134" i="1"/>
  <c r="AK2134" i="1"/>
  <c r="AH2135" i="1"/>
  <c r="AI2135" i="1"/>
  <c r="AJ2135" i="1"/>
  <c r="AK2135" i="1"/>
  <c r="AH2136" i="1"/>
  <c r="AI2136" i="1"/>
  <c r="AJ2136" i="1"/>
  <c r="AK2136" i="1"/>
  <c r="AH2137" i="1"/>
  <c r="AI2137" i="1"/>
  <c r="AJ2137" i="1"/>
  <c r="AK2137" i="1"/>
  <c r="AH2138" i="1"/>
  <c r="AI2138" i="1"/>
  <c r="AJ2138" i="1"/>
  <c r="AK2138" i="1"/>
  <c r="AH2139" i="1"/>
  <c r="AI2139" i="1"/>
  <c r="AJ2139" i="1"/>
  <c r="AK2139" i="1"/>
  <c r="AH2140" i="1"/>
  <c r="AI2140" i="1"/>
  <c r="AJ2140" i="1"/>
  <c r="AK2140" i="1"/>
  <c r="AH2141" i="1"/>
  <c r="AI2141" i="1"/>
  <c r="AJ2141" i="1"/>
  <c r="AK2141" i="1"/>
  <c r="AH2142" i="1"/>
  <c r="AI2142" i="1"/>
  <c r="AJ2142" i="1"/>
  <c r="AK2142" i="1"/>
  <c r="AH2143" i="1"/>
  <c r="AI2143" i="1"/>
  <c r="AJ2143" i="1"/>
  <c r="AK2143" i="1"/>
  <c r="AH2144" i="1"/>
  <c r="AI2144" i="1"/>
  <c r="AJ2144" i="1"/>
  <c r="AK2144" i="1"/>
  <c r="AH2145" i="1"/>
  <c r="AI2145" i="1"/>
  <c r="AJ2145" i="1"/>
  <c r="AK2145" i="1"/>
  <c r="AH2146" i="1"/>
  <c r="AI2146" i="1"/>
  <c r="AJ2146" i="1"/>
  <c r="AK2146" i="1"/>
  <c r="AH2147" i="1"/>
  <c r="AI2147" i="1"/>
  <c r="AJ2147" i="1"/>
  <c r="AK2147" i="1"/>
  <c r="AH2148" i="1"/>
  <c r="AI2148" i="1"/>
  <c r="AJ2148" i="1"/>
  <c r="AK2148" i="1"/>
  <c r="AH2149" i="1"/>
  <c r="AI2149" i="1"/>
  <c r="AJ2149" i="1"/>
  <c r="AK2149" i="1"/>
  <c r="AH2150" i="1"/>
  <c r="AI2150" i="1"/>
  <c r="AJ2150" i="1"/>
  <c r="AK2150" i="1"/>
  <c r="AH2151" i="1"/>
  <c r="AI2151" i="1"/>
  <c r="AJ2151" i="1"/>
  <c r="AK2151" i="1"/>
  <c r="AH2152" i="1"/>
  <c r="AI2152" i="1"/>
  <c r="AJ2152" i="1"/>
  <c r="AK2152" i="1"/>
  <c r="AH2153" i="1"/>
  <c r="AI2153" i="1"/>
  <c r="AJ2153" i="1"/>
  <c r="AK2153" i="1"/>
  <c r="AH2154" i="1"/>
  <c r="AI2154" i="1"/>
  <c r="AJ2154" i="1"/>
  <c r="AK2154" i="1"/>
  <c r="AH2155" i="1"/>
  <c r="AI2155" i="1"/>
  <c r="AJ2155" i="1"/>
  <c r="AK2155" i="1"/>
  <c r="AH2156" i="1"/>
  <c r="AI2156" i="1"/>
  <c r="AJ2156" i="1"/>
  <c r="AK2156" i="1"/>
  <c r="AH2157" i="1"/>
  <c r="AI2157" i="1"/>
  <c r="AJ2157" i="1"/>
  <c r="AK2157" i="1"/>
  <c r="AH2158" i="1"/>
  <c r="AI2158" i="1"/>
  <c r="AJ2158" i="1"/>
  <c r="AK2158" i="1"/>
  <c r="AH2159" i="1"/>
  <c r="AI2159" i="1"/>
  <c r="AJ2159" i="1"/>
  <c r="AK2159" i="1"/>
  <c r="AH2160" i="1"/>
  <c r="AI2160" i="1"/>
  <c r="AJ2160" i="1"/>
  <c r="AK2160" i="1"/>
  <c r="AH2161" i="1"/>
  <c r="AI2161" i="1"/>
  <c r="AJ2161" i="1"/>
  <c r="AK2161" i="1"/>
  <c r="AH2162" i="1"/>
  <c r="AI2162" i="1"/>
  <c r="AJ2162" i="1"/>
  <c r="AK2162" i="1"/>
  <c r="AH2163" i="1"/>
  <c r="AI2163" i="1"/>
  <c r="AJ2163" i="1"/>
  <c r="AK2163" i="1"/>
  <c r="AH2164" i="1"/>
  <c r="AI2164" i="1"/>
  <c r="AJ2164" i="1"/>
  <c r="AK2164" i="1"/>
  <c r="AH2165" i="1"/>
  <c r="AI2165" i="1"/>
  <c r="AJ2165" i="1"/>
  <c r="AK2165" i="1"/>
  <c r="AH2166" i="1"/>
  <c r="AI2166" i="1"/>
  <c r="AJ2166" i="1"/>
  <c r="AK2166" i="1"/>
  <c r="AH2167" i="1"/>
  <c r="AI2167" i="1"/>
  <c r="AJ2167" i="1"/>
  <c r="AK2167" i="1"/>
  <c r="AH2168" i="1"/>
  <c r="AI2168" i="1"/>
  <c r="AJ2168" i="1"/>
  <c r="AK2168" i="1"/>
  <c r="AH2169" i="1"/>
  <c r="AI2169" i="1"/>
  <c r="AJ2169" i="1"/>
  <c r="AK2169" i="1"/>
  <c r="AH2170" i="1"/>
  <c r="AI2170" i="1"/>
  <c r="AJ2170" i="1"/>
  <c r="AK2170" i="1"/>
  <c r="AH2171" i="1"/>
  <c r="AI2171" i="1"/>
  <c r="AJ2171" i="1"/>
  <c r="AK2171" i="1"/>
  <c r="AH2172" i="1"/>
  <c r="AI2172" i="1"/>
  <c r="AJ2172" i="1"/>
  <c r="AK2172" i="1"/>
  <c r="AH2173" i="1"/>
  <c r="AI2173" i="1"/>
  <c r="AJ2173" i="1"/>
  <c r="AK2173" i="1"/>
  <c r="AH2174" i="1"/>
  <c r="AI2174" i="1"/>
  <c r="AJ2174" i="1"/>
  <c r="AK2174" i="1"/>
  <c r="AH2175" i="1"/>
  <c r="AI2175" i="1"/>
  <c r="AJ2175" i="1"/>
  <c r="AK2175" i="1"/>
  <c r="AH2176" i="1"/>
  <c r="AI2176" i="1"/>
  <c r="AJ2176" i="1"/>
  <c r="AK2176" i="1"/>
  <c r="AH2177" i="1"/>
  <c r="AI2177" i="1"/>
  <c r="AJ2177" i="1"/>
  <c r="AK2177" i="1"/>
  <c r="AH2178" i="1"/>
  <c r="AI2178" i="1"/>
  <c r="AJ2178" i="1"/>
  <c r="AK2178" i="1"/>
  <c r="AH2179" i="1"/>
  <c r="AI2179" i="1"/>
  <c r="AJ2179" i="1"/>
  <c r="AK2179" i="1"/>
  <c r="AH2180" i="1"/>
  <c r="AI2180" i="1"/>
  <c r="AJ2180" i="1"/>
  <c r="AK2180" i="1"/>
  <c r="AH2181" i="1"/>
  <c r="AI2181" i="1"/>
  <c r="AJ2181" i="1"/>
  <c r="AK2181" i="1"/>
  <c r="AH2182" i="1"/>
  <c r="AI2182" i="1"/>
  <c r="AJ2182" i="1"/>
  <c r="AK2182" i="1"/>
  <c r="AH2183" i="1"/>
  <c r="AI2183" i="1"/>
  <c r="AJ2183" i="1"/>
  <c r="AK2183" i="1"/>
  <c r="AH2184" i="1"/>
  <c r="AI2184" i="1"/>
  <c r="AJ2184" i="1"/>
  <c r="AK2184" i="1"/>
  <c r="AH2185" i="1"/>
  <c r="AI2185" i="1"/>
  <c r="AJ2185" i="1"/>
  <c r="AK2185" i="1"/>
  <c r="AH2186" i="1"/>
  <c r="AI2186" i="1"/>
  <c r="AJ2186" i="1"/>
  <c r="AK2186" i="1"/>
  <c r="AH2187" i="1"/>
  <c r="AI2187" i="1"/>
  <c r="AJ2187" i="1"/>
  <c r="AK2187" i="1"/>
  <c r="AH2188" i="1"/>
  <c r="AI2188" i="1"/>
  <c r="AJ2188" i="1"/>
  <c r="AK2188" i="1"/>
  <c r="AH2189" i="1"/>
  <c r="AI2189" i="1"/>
  <c r="AJ2189" i="1"/>
  <c r="AK2189" i="1"/>
  <c r="AH2190" i="1"/>
  <c r="AI2190" i="1"/>
  <c r="AJ2190" i="1"/>
  <c r="AK2190" i="1"/>
  <c r="AH2191" i="1"/>
  <c r="AI2191" i="1"/>
  <c r="AJ2191" i="1"/>
  <c r="AK2191" i="1"/>
  <c r="AH2192" i="1"/>
  <c r="AI2192" i="1"/>
  <c r="AJ2192" i="1"/>
  <c r="AK2192" i="1"/>
  <c r="AH2193" i="1"/>
  <c r="AI2193" i="1"/>
  <c r="AJ2193" i="1"/>
  <c r="AK2193" i="1"/>
  <c r="AH2194" i="1"/>
  <c r="AI2194" i="1"/>
  <c r="AJ2194" i="1"/>
  <c r="AK2194" i="1"/>
  <c r="AH2195" i="1"/>
  <c r="AI2195" i="1"/>
  <c r="AJ2195" i="1"/>
  <c r="AK2195" i="1"/>
  <c r="AH2196" i="1"/>
  <c r="AI2196" i="1"/>
  <c r="AJ2196" i="1"/>
  <c r="AK2196" i="1"/>
  <c r="AH2197" i="1"/>
  <c r="AI2197" i="1"/>
  <c r="AJ2197" i="1"/>
  <c r="AK2197" i="1"/>
  <c r="AH2198" i="1"/>
  <c r="AI2198" i="1"/>
  <c r="AJ2198" i="1"/>
  <c r="AK2198" i="1"/>
  <c r="AH2199" i="1"/>
  <c r="AI2199" i="1"/>
  <c r="AJ2199" i="1"/>
  <c r="AK2199" i="1"/>
  <c r="AH2200" i="1"/>
  <c r="AI2200" i="1"/>
  <c r="AJ2200" i="1"/>
  <c r="AK2200" i="1"/>
  <c r="AH2201" i="1"/>
  <c r="AI2201" i="1"/>
  <c r="AJ2201" i="1"/>
  <c r="AK2201" i="1"/>
  <c r="AH2202" i="1"/>
  <c r="AI2202" i="1"/>
  <c r="AJ2202" i="1"/>
  <c r="AK2202" i="1"/>
  <c r="AH2203" i="1"/>
  <c r="AI2203" i="1"/>
  <c r="AJ2203" i="1"/>
  <c r="AK2203" i="1"/>
  <c r="AH2204" i="1"/>
  <c r="AI2204" i="1"/>
  <c r="AJ2204" i="1"/>
  <c r="AK2204" i="1"/>
  <c r="AH2205" i="1"/>
  <c r="AI2205" i="1"/>
  <c r="AJ2205" i="1"/>
  <c r="AK2205" i="1"/>
  <c r="AH2206" i="1"/>
  <c r="AI2206" i="1"/>
  <c r="AJ2206" i="1"/>
  <c r="AK2206" i="1"/>
  <c r="AH2207" i="1"/>
  <c r="AI2207" i="1"/>
  <c r="AJ2207" i="1"/>
  <c r="AK2207" i="1"/>
  <c r="AH2208" i="1"/>
  <c r="AI2208" i="1"/>
  <c r="AJ2208" i="1"/>
  <c r="AK2208" i="1"/>
  <c r="AH2209" i="1"/>
  <c r="AI2209" i="1"/>
  <c r="AJ2209" i="1"/>
  <c r="AK2209" i="1"/>
  <c r="AH2210" i="1"/>
  <c r="AI2210" i="1"/>
  <c r="AJ2210" i="1"/>
  <c r="AK2210" i="1"/>
  <c r="AH2211" i="1"/>
  <c r="AI2211" i="1"/>
  <c r="AJ2211" i="1"/>
  <c r="AK2211" i="1"/>
  <c r="AH2212" i="1"/>
  <c r="AI2212" i="1"/>
  <c r="AJ2212" i="1"/>
  <c r="AK2212" i="1"/>
  <c r="AH2213" i="1"/>
  <c r="AI2213" i="1"/>
  <c r="AJ2213" i="1"/>
  <c r="AK2213" i="1"/>
  <c r="AH2214" i="1"/>
  <c r="AI2214" i="1"/>
  <c r="AJ2214" i="1"/>
  <c r="AK2214" i="1"/>
  <c r="AH2215" i="1"/>
  <c r="AI2215" i="1"/>
  <c r="AJ2215" i="1"/>
  <c r="AK2215" i="1"/>
  <c r="AH2216" i="1"/>
  <c r="AI2216" i="1"/>
  <c r="AJ2216" i="1"/>
  <c r="AK2216" i="1"/>
  <c r="AH2217" i="1"/>
  <c r="AI2217" i="1"/>
  <c r="AJ2217" i="1"/>
  <c r="AK2217" i="1"/>
  <c r="AH2218" i="1"/>
  <c r="AI2218" i="1"/>
  <c r="AJ2218" i="1"/>
  <c r="AK2218" i="1"/>
  <c r="AH2219" i="1"/>
  <c r="AI2219" i="1"/>
  <c r="AJ2219" i="1"/>
  <c r="AK2219" i="1"/>
  <c r="AH2220" i="1"/>
  <c r="AI2220" i="1"/>
  <c r="AJ2220" i="1"/>
  <c r="AK2220" i="1"/>
  <c r="AH2221" i="1"/>
  <c r="AI2221" i="1"/>
  <c r="AJ2221" i="1"/>
  <c r="AK2221" i="1"/>
  <c r="AH2222" i="1"/>
  <c r="AI2222" i="1"/>
  <c r="AJ2222" i="1"/>
  <c r="AK2222" i="1"/>
  <c r="AH2223" i="1"/>
  <c r="AI2223" i="1"/>
  <c r="AJ2223" i="1"/>
  <c r="AK2223" i="1"/>
  <c r="AH2224" i="1"/>
  <c r="AI2224" i="1"/>
  <c r="AJ2224" i="1"/>
  <c r="AK2224" i="1"/>
  <c r="AH2225" i="1"/>
  <c r="AI2225" i="1"/>
  <c r="AJ2225" i="1"/>
  <c r="AK2225" i="1"/>
  <c r="AH2226" i="1"/>
  <c r="AI2226" i="1"/>
  <c r="AJ2226" i="1"/>
  <c r="AK2226" i="1"/>
  <c r="AH2227" i="1"/>
  <c r="AI2227" i="1"/>
  <c r="AJ2227" i="1"/>
  <c r="AK2227" i="1"/>
  <c r="AH2228" i="1"/>
  <c r="AI2228" i="1"/>
  <c r="AJ2228" i="1"/>
  <c r="AK2228" i="1"/>
  <c r="AH2229" i="1"/>
  <c r="AI2229" i="1"/>
  <c r="AJ2229" i="1"/>
  <c r="AK2229" i="1"/>
  <c r="AH2230" i="1"/>
  <c r="AI2230" i="1"/>
  <c r="AJ2230" i="1"/>
  <c r="AK2230" i="1"/>
  <c r="AH2231" i="1"/>
  <c r="AI2231" i="1"/>
  <c r="AJ2231" i="1"/>
  <c r="AK2231" i="1"/>
  <c r="AH2232" i="1"/>
  <c r="AI2232" i="1"/>
  <c r="AJ2232" i="1"/>
  <c r="AK2232" i="1"/>
  <c r="AH2233" i="1"/>
  <c r="AI2233" i="1"/>
  <c r="AJ2233" i="1"/>
  <c r="AK2233" i="1"/>
  <c r="AH2234" i="1"/>
  <c r="AI2234" i="1"/>
  <c r="AJ2234" i="1"/>
  <c r="AK2234" i="1"/>
  <c r="AH2235" i="1"/>
  <c r="AI2235" i="1"/>
  <c r="AJ2235" i="1"/>
  <c r="AK2235" i="1"/>
  <c r="AH2236" i="1"/>
  <c r="AI2236" i="1"/>
  <c r="AJ2236" i="1"/>
  <c r="AK2236" i="1"/>
  <c r="AH2237" i="1"/>
  <c r="AI2237" i="1"/>
  <c r="AJ2237" i="1"/>
  <c r="AK2237" i="1"/>
  <c r="AH2238" i="1"/>
  <c r="AI2238" i="1"/>
  <c r="AJ2238" i="1"/>
  <c r="AK2238" i="1"/>
  <c r="AH2239" i="1"/>
  <c r="AI2239" i="1"/>
  <c r="AJ2239" i="1"/>
  <c r="AK2239" i="1"/>
  <c r="AH2240" i="1"/>
  <c r="AI2240" i="1"/>
  <c r="AJ2240" i="1"/>
  <c r="AK2240" i="1"/>
  <c r="AH2241" i="1"/>
  <c r="AI2241" i="1"/>
  <c r="AJ2241" i="1"/>
  <c r="AK2241" i="1"/>
  <c r="AH2242" i="1"/>
  <c r="AI2242" i="1"/>
  <c r="AJ2242" i="1"/>
  <c r="AK2242" i="1"/>
  <c r="AH2243" i="1"/>
  <c r="AI2243" i="1"/>
  <c r="AJ2243" i="1"/>
  <c r="AK2243" i="1"/>
  <c r="AH2244" i="1"/>
  <c r="AI2244" i="1"/>
  <c r="AJ2244" i="1"/>
  <c r="AK2244" i="1"/>
  <c r="AH2245" i="1"/>
  <c r="AI2245" i="1"/>
  <c r="AJ2245" i="1"/>
  <c r="AK2245" i="1"/>
  <c r="AH2246" i="1"/>
  <c r="AI2246" i="1"/>
  <c r="AJ2246" i="1"/>
  <c r="AK2246" i="1"/>
  <c r="AH2247" i="1"/>
  <c r="AI2247" i="1"/>
  <c r="AJ2247" i="1"/>
  <c r="AK2247" i="1"/>
  <c r="AH2248" i="1"/>
  <c r="AI2248" i="1"/>
  <c r="AJ2248" i="1"/>
  <c r="AK2248" i="1"/>
  <c r="AH2249" i="1"/>
  <c r="AI2249" i="1"/>
  <c r="AJ2249" i="1"/>
  <c r="AK2249" i="1"/>
  <c r="AH2250" i="1"/>
  <c r="AI2250" i="1"/>
  <c r="AJ2250" i="1"/>
  <c r="AK2250" i="1"/>
  <c r="AH2251" i="1"/>
  <c r="AI2251" i="1"/>
  <c r="AJ2251" i="1"/>
  <c r="AK2251" i="1"/>
  <c r="AH2252" i="1"/>
  <c r="AI2252" i="1"/>
  <c r="AJ2252" i="1"/>
  <c r="AK2252" i="1"/>
  <c r="AH2253" i="1"/>
  <c r="AI2253" i="1"/>
  <c r="AJ2253" i="1"/>
  <c r="AK2253" i="1"/>
  <c r="AH2254" i="1"/>
  <c r="AI2254" i="1"/>
  <c r="AJ2254" i="1"/>
  <c r="AK2254" i="1"/>
  <c r="AH2255" i="1"/>
  <c r="AI2255" i="1"/>
  <c r="AJ2255" i="1"/>
  <c r="AK2255" i="1"/>
  <c r="AH2256" i="1"/>
  <c r="AI2256" i="1"/>
  <c r="AJ2256" i="1"/>
  <c r="AK2256" i="1"/>
  <c r="AH2257" i="1"/>
  <c r="AI2257" i="1"/>
  <c r="AJ2257" i="1"/>
  <c r="AK2257" i="1"/>
  <c r="AH2258" i="1"/>
  <c r="AI2258" i="1"/>
  <c r="AJ2258" i="1"/>
  <c r="AK2258" i="1"/>
  <c r="AH2259" i="1"/>
  <c r="AI2259" i="1"/>
  <c r="AJ2259" i="1"/>
  <c r="AK2259" i="1"/>
  <c r="AH2260" i="1"/>
  <c r="AI2260" i="1"/>
  <c r="AJ2260" i="1"/>
  <c r="AK2260" i="1"/>
  <c r="AH2261" i="1"/>
  <c r="AI2261" i="1"/>
  <c r="AJ2261" i="1"/>
  <c r="AK2261" i="1"/>
  <c r="AH2262" i="1"/>
  <c r="AI2262" i="1"/>
  <c r="AJ2262" i="1"/>
  <c r="AK2262" i="1"/>
  <c r="AH2263" i="1"/>
  <c r="AI2263" i="1"/>
  <c r="AJ2263" i="1"/>
  <c r="AK2263" i="1"/>
  <c r="AH2264" i="1"/>
  <c r="AI2264" i="1"/>
  <c r="AJ2264" i="1"/>
  <c r="AK2264" i="1"/>
  <c r="AH2265" i="1"/>
  <c r="AI2265" i="1"/>
  <c r="AJ2265" i="1"/>
  <c r="AK2265" i="1"/>
  <c r="AH2266" i="1"/>
  <c r="AI2266" i="1"/>
  <c r="AJ2266" i="1"/>
  <c r="AK2266" i="1"/>
  <c r="AH2267" i="1"/>
  <c r="AI2267" i="1"/>
  <c r="AJ2267" i="1"/>
  <c r="AK2267" i="1"/>
  <c r="AH2268" i="1"/>
  <c r="AI2268" i="1"/>
  <c r="AJ2268" i="1"/>
  <c r="AK2268" i="1"/>
  <c r="AH2269" i="1"/>
  <c r="AI2269" i="1"/>
  <c r="AJ2269" i="1"/>
  <c r="AK2269" i="1"/>
  <c r="AH2270" i="1"/>
  <c r="AI2270" i="1"/>
  <c r="AJ2270" i="1"/>
  <c r="AK2270" i="1"/>
  <c r="AH2271" i="1"/>
  <c r="AI2271" i="1"/>
  <c r="AJ2271" i="1"/>
  <c r="AK2271" i="1"/>
  <c r="AH2272" i="1"/>
  <c r="AI2272" i="1"/>
  <c r="AJ2272" i="1"/>
  <c r="AK2272" i="1"/>
  <c r="AH2273" i="1"/>
  <c r="AI2273" i="1"/>
  <c r="AJ2273" i="1"/>
  <c r="AK2273" i="1"/>
  <c r="AH2274" i="1"/>
  <c r="AI2274" i="1"/>
  <c r="AJ2274" i="1"/>
  <c r="AK2274" i="1"/>
  <c r="AH2275" i="1"/>
  <c r="AI2275" i="1"/>
  <c r="AJ2275" i="1"/>
  <c r="AK2275" i="1"/>
  <c r="AH2276" i="1"/>
  <c r="AI2276" i="1"/>
  <c r="AJ2276" i="1"/>
  <c r="AK2276" i="1"/>
  <c r="AH2277" i="1"/>
  <c r="AI2277" i="1"/>
  <c r="AJ2277" i="1"/>
  <c r="AK2277" i="1"/>
  <c r="AH2278" i="1"/>
  <c r="AI2278" i="1"/>
  <c r="AJ2278" i="1"/>
  <c r="AK2278" i="1"/>
  <c r="AH2279" i="1"/>
  <c r="AI2279" i="1"/>
  <c r="AJ2279" i="1"/>
  <c r="AK2279" i="1"/>
  <c r="AH2280" i="1"/>
  <c r="AI2280" i="1"/>
  <c r="AJ2280" i="1"/>
  <c r="AK2280" i="1"/>
  <c r="AH2281" i="1"/>
  <c r="AI2281" i="1"/>
  <c r="AJ2281" i="1"/>
  <c r="AK2281" i="1"/>
  <c r="AH2282" i="1"/>
  <c r="AI2282" i="1"/>
  <c r="AJ2282" i="1"/>
  <c r="AK2282" i="1"/>
  <c r="AH2283" i="1"/>
  <c r="AI2283" i="1"/>
  <c r="AJ2283" i="1"/>
  <c r="AK2283" i="1"/>
  <c r="AH2284" i="1"/>
  <c r="AI2284" i="1"/>
  <c r="AJ2284" i="1"/>
  <c r="AK2284" i="1"/>
  <c r="AH2285" i="1"/>
  <c r="AI2285" i="1"/>
  <c r="AJ2285" i="1"/>
  <c r="AK2285" i="1"/>
  <c r="AH2286" i="1"/>
  <c r="AI2286" i="1"/>
  <c r="AJ2286" i="1"/>
  <c r="AK2286" i="1"/>
  <c r="AH2287" i="1"/>
  <c r="AI2287" i="1"/>
  <c r="AJ2287" i="1"/>
  <c r="AK2287" i="1"/>
  <c r="AH2288" i="1"/>
  <c r="AI2288" i="1"/>
  <c r="AJ2288" i="1"/>
  <c r="AK2288" i="1"/>
  <c r="AH2289" i="1"/>
  <c r="AI2289" i="1"/>
  <c r="AJ2289" i="1"/>
  <c r="AK2289" i="1"/>
  <c r="AH2290" i="1"/>
  <c r="AI2290" i="1"/>
  <c r="AJ2290" i="1"/>
  <c r="AK2290" i="1"/>
  <c r="AH2291" i="1"/>
  <c r="AI2291" i="1"/>
  <c r="AJ2291" i="1"/>
  <c r="AK2291" i="1"/>
  <c r="AH2292" i="1"/>
  <c r="AI2292" i="1"/>
  <c r="AJ2292" i="1"/>
  <c r="AK2292" i="1"/>
  <c r="AH2293" i="1"/>
  <c r="AI2293" i="1"/>
  <c r="AJ2293" i="1"/>
  <c r="AK2293" i="1"/>
  <c r="AH2294" i="1"/>
  <c r="AI2294" i="1"/>
  <c r="AJ2294" i="1"/>
  <c r="AK2294" i="1"/>
  <c r="AH2295" i="1"/>
  <c r="AI2295" i="1"/>
  <c r="AJ2295" i="1"/>
  <c r="AK2295" i="1"/>
  <c r="AH2296" i="1"/>
  <c r="AI2296" i="1"/>
  <c r="AJ2296" i="1"/>
  <c r="AK2296" i="1"/>
  <c r="AH2297" i="1"/>
  <c r="AI2297" i="1"/>
  <c r="AJ2297" i="1"/>
  <c r="AK2297" i="1"/>
  <c r="AH2298" i="1"/>
  <c r="AI2298" i="1"/>
  <c r="AJ2298" i="1"/>
  <c r="AK2298" i="1"/>
  <c r="AH2299" i="1"/>
  <c r="AI2299" i="1"/>
  <c r="AJ2299" i="1"/>
  <c r="AK2299" i="1"/>
  <c r="AH2300" i="1"/>
  <c r="AI2300" i="1"/>
  <c r="AJ2300" i="1"/>
  <c r="AK2300" i="1"/>
  <c r="AH2301" i="1"/>
  <c r="AI2301" i="1"/>
  <c r="AJ2301" i="1"/>
  <c r="AK2301" i="1"/>
  <c r="AH2302" i="1"/>
  <c r="AI2302" i="1"/>
  <c r="AJ2302" i="1"/>
  <c r="AK2302" i="1"/>
  <c r="AH2303" i="1"/>
  <c r="AI2303" i="1"/>
  <c r="AJ2303" i="1"/>
  <c r="AK2303" i="1"/>
  <c r="AH2304" i="1"/>
  <c r="AI2304" i="1"/>
  <c r="AJ2304" i="1"/>
  <c r="AK2304" i="1"/>
  <c r="AH2305" i="1"/>
  <c r="AI2305" i="1"/>
  <c r="AJ2305" i="1"/>
  <c r="AK2305" i="1"/>
  <c r="AH2306" i="1"/>
  <c r="AI2306" i="1"/>
  <c r="AJ2306" i="1"/>
  <c r="AK2306" i="1"/>
  <c r="AH2307" i="1"/>
  <c r="AI2307" i="1"/>
  <c r="AJ2307" i="1"/>
  <c r="AK2307" i="1"/>
  <c r="AH2308" i="1"/>
  <c r="AI2308" i="1"/>
  <c r="AJ2308" i="1"/>
  <c r="AK2308" i="1"/>
  <c r="AH2309" i="1"/>
  <c r="AI2309" i="1"/>
  <c r="AJ2309" i="1"/>
  <c r="AK2309" i="1"/>
  <c r="AH2310" i="1"/>
  <c r="AI2310" i="1"/>
  <c r="AJ2310" i="1"/>
  <c r="AK2310" i="1"/>
  <c r="AH2311" i="1"/>
  <c r="AI2311" i="1"/>
  <c r="AJ2311" i="1"/>
  <c r="AK2311" i="1"/>
  <c r="AH2312" i="1"/>
  <c r="AI2312" i="1"/>
  <c r="AJ2312" i="1"/>
  <c r="AK2312" i="1"/>
  <c r="AH2313" i="1"/>
  <c r="AI2313" i="1"/>
  <c r="AJ2313" i="1"/>
  <c r="AK2313" i="1"/>
  <c r="AH2314" i="1"/>
  <c r="AI2314" i="1"/>
  <c r="AJ2314" i="1"/>
  <c r="AK2314" i="1"/>
  <c r="AH2315" i="1"/>
  <c r="AI2315" i="1"/>
  <c r="AJ2315" i="1"/>
  <c r="AK2315" i="1"/>
  <c r="AH2316" i="1"/>
  <c r="AI2316" i="1"/>
  <c r="AJ2316" i="1"/>
  <c r="AK2316" i="1"/>
  <c r="AH2317" i="1"/>
  <c r="AI2317" i="1"/>
  <c r="AJ2317" i="1"/>
  <c r="AK2317" i="1"/>
  <c r="AH2318" i="1"/>
  <c r="AI2318" i="1"/>
  <c r="AJ2318" i="1"/>
  <c r="AK2318" i="1"/>
  <c r="AH2319" i="1"/>
  <c r="AI2319" i="1"/>
  <c r="AJ2319" i="1"/>
  <c r="AK2319" i="1"/>
  <c r="AH2320" i="1"/>
  <c r="AI2320" i="1"/>
  <c r="AJ2320" i="1"/>
  <c r="AK2320" i="1"/>
  <c r="AH2321" i="1"/>
  <c r="AI2321" i="1"/>
  <c r="AJ2321" i="1"/>
  <c r="AK2321" i="1"/>
  <c r="AH2322" i="1"/>
  <c r="AI2322" i="1"/>
  <c r="AJ2322" i="1"/>
  <c r="AK2322" i="1"/>
  <c r="AH2323" i="1"/>
  <c r="AI2323" i="1"/>
  <c r="AJ2323" i="1"/>
  <c r="AK2323" i="1"/>
  <c r="AH2324" i="1"/>
  <c r="AI2324" i="1"/>
  <c r="AJ2324" i="1"/>
  <c r="AK2324" i="1"/>
  <c r="AH2325" i="1"/>
  <c r="AI2325" i="1"/>
  <c r="AJ2325" i="1"/>
  <c r="AK2325" i="1"/>
  <c r="AH2326" i="1"/>
  <c r="AI2326" i="1"/>
  <c r="AJ2326" i="1"/>
  <c r="AK2326" i="1"/>
  <c r="AH2327" i="1"/>
  <c r="AI2327" i="1"/>
  <c r="AJ2327" i="1"/>
  <c r="AK2327" i="1"/>
  <c r="AH2328" i="1"/>
  <c r="AI2328" i="1"/>
  <c r="AJ2328" i="1"/>
  <c r="AK2328" i="1"/>
  <c r="AH2329" i="1"/>
  <c r="AI2329" i="1"/>
  <c r="AJ2329" i="1"/>
  <c r="AK2329" i="1"/>
  <c r="AH2330" i="1"/>
  <c r="AI2330" i="1"/>
  <c r="AJ2330" i="1"/>
  <c r="AK2330" i="1"/>
  <c r="AH2331" i="1"/>
  <c r="AI2331" i="1"/>
  <c r="AJ2331" i="1"/>
  <c r="AK2331" i="1"/>
  <c r="AH2332" i="1"/>
  <c r="AI2332" i="1"/>
  <c r="AJ2332" i="1"/>
  <c r="AK2332" i="1"/>
  <c r="AH2333" i="1"/>
  <c r="AI2333" i="1"/>
  <c r="AJ2333" i="1"/>
  <c r="AK2333" i="1"/>
  <c r="AH2334" i="1"/>
  <c r="AI2334" i="1"/>
  <c r="AJ2334" i="1"/>
  <c r="AK2334" i="1"/>
  <c r="AH2335" i="1"/>
  <c r="AI2335" i="1"/>
  <c r="AJ2335" i="1"/>
  <c r="AK2335" i="1"/>
  <c r="AH2336" i="1"/>
  <c r="AI2336" i="1"/>
  <c r="AJ2336" i="1"/>
  <c r="AK2336" i="1"/>
  <c r="AH2337" i="1"/>
  <c r="AI2337" i="1"/>
  <c r="AJ2337" i="1"/>
  <c r="AK2337" i="1"/>
  <c r="AH2338" i="1"/>
  <c r="AI2338" i="1"/>
  <c r="AJ2338" i="1"/>
  <c r="AK2338" i="1"/>
  <c r="AH2339" i="1"/>
  <c r="AI2339" i="1"/>
  <c r="AJ2339" i="1"/>
  <c r="AK2339" i="1"/>
  <c r="AH2340" i="1"/>
  <c r="AI2340" i="1"/>
  <c r="AJ2340" i="1"/>
  <c r="AK2340" i="1"/>
  <c r="AH2341" i="1"/>
  <c r="AI2341" i="1"/>
  <c r="AJ2341" i="1"/>
  <c r="AK2341" i="1"/>
  <c r="AH2342" i="1"/>
  <c r="AI2342" i="1"/>
  <c r="AJ2342" i="1"/>
  <c r="AK2342" i="1"/>
  <c r="AH2343" i="1"/>
  <c r="AI2343" i="1"/>
  <c r="AJ2343" i="1"/>
  <c r="AK2343" i="1"/>
  <c r="AH2344" i="1"/>
  <c r="AI2344" i="1"/>
  <c r="AJ2344" i="1"/>
  <c r="AK2344" i="1"/>
  <c r="AH2345" i="1"/>
  <c r="AI2345" i="1"/>
  <c r="AJ2345" i="1"/>
  <c r="AK2345" i="1"/>
  <c r="AH2346" i="1"/>
  <c r="AI2346" i="1"/>
  <c r="AJ2346" i="1"/>
  <c r="AK2346" i="1"/>
  <c r="AH2347" i="1"/>
  <c r="AI2347" i="1"/>
  <c r="AJ2347" i="1"/>
  <c r="AK2347" i="1"/>
  <c r="AH2348" i="1"/>
  <c r="AI2348" i="1"/>
  <c r="AJ2348" i="1"/>
  <c r="AK2348" i="1"/>
  <c r="AH2349" i="1"/>
  <c r="AI2349" i="1"/>
  <c r="AJ2349" i="1"/>
  <c r="AK2349" i="1"/>
  <c r="AH2350" i="1"/>
  <c r="AI2350" i="1"/>
  <c r="AJ2350" i="1"/>
  <c r="AK2350" i="1"/>
  <c r="AH2351" i="1"/>
  <c r="AI2351" i="1"/>
  <c r="AJ2351" i="1"/>
  <c r="AK2351" i="1"/>
  <c r="AH2352" i="1"/>
  <c r="AI2352" i="1"/>
  <c r="AJ2352" i="1"/>
  <c r="AK2352" i="1"/>
  <c r="AH2353" i="1"/>
  <c r="AI2353" i="1"/>
  <c r="AJ2353" i="1"/>
  <c r="AK2353" i="1"/>
  <c r="AH2354" i="1"/>
  <c r="AI2354" i="1"/>
  <c r="AJ2354" i="1"/>
  <c r="AK2354" i="1"/>
  <c r="AH2355" i="1"/>
  <c r="AI2355" i="1"/>
  <c r="AJ2355" i="1"/>
  <c r="AK2355" i="1"/>
  <c r="AH2356" i="1"/>
  <c r="AI2356" i="1"/>
  <c r="AJ2356" i="1"/>
  <c r="AK2356" i="1"/>
  <c r="AH2357" i="1"/>
  <c r="AI2357" i="1"/>
  <c r="AJ2357" i="1"/>
  <c r="AK2357" i="1"/>
  <c r="AH2358" i="1"/>
  <c r="AI2358" i="1"/>
  <c r="AJ2358" i="1"/>
  <c r="AK2358" i="1"/>
  <c r="AH2359" i="1"/>
  <c r="AI2359" i="1"/>
  <c r="AJ2359" i="1"/>
  <c r="AK2359" i="1"/>
  <c r="AH2360" i="1"/>
  <c r="AI2360" i="1"/>
  <c r="AJ2360" i="1"/>
  <c r="AK2360" i="1"/>
  <c r="AH2361" i="1"/>
  <c r="AI2361" i="1"/>
  <c r="AJ2361" i="1"/>
  <c r="AK2361" i="1"/>
  <c r="AH2362" i="1"/>
  <c r="AI2362" i="1"/>
  <c r="AJ2362" i="1"/>
  <c r="AK2362" i="1"/>
  <c r="AH2363" i="1"/>
  <c r="AI2363" i="1"/>
  <c r="AJ2363" i="1"/>
  <c r="AK2363" i="1"/>
  <c r="AH2364" i="1"/>
  <c r="AI2364" i="1"/>
  <c r="AJ2364" i="1"/>
  <c r="AK2364" i="1"/>
  <c r="AH2365" i="1"/>
  <c r="AI2365" i="1"/>
  <c r="AJ2365" i="1"/>
  <c r="AK2365" i="1"/>
  <c r="AH2366" i="1"/>
  <c r="AI2366" i="1"/>
  <c r="AJ2366" i="1"/>
  <c r="AK2366" i="1"/>
  <c r="AH2367" i="1"/>
  <c r="AI2367" i="1"/>
  <c r="AJ2367" i="1"/>
  <c r="AK2367" i="1"/>
  <c r="AH2368" i="1"/>
  <c r="AI2368" i="1"/>
  <c r="AJ2368" i="1"/>
  <c r="AK2368" i="1"/>
  <c r="AH2369" i="1"/>
  <c r="AI2369" i="1"/>
  <c r="AJ2369" i="1"/>
  <c r="AK2369" i="1"/>
  <c r="AH2370" i="1"/>
  <c r="AI2370" i="1"/>
  <c r="AJ2370" i="1"/>
  <c r="AK2370" i="1"/>
  <c r="AH2371" i="1"/>
  <c r="AI2371" i="1"/>
  <c r="AJ2371" i="1"/>
  <c r="AK2371" i="1"/>
  <c r="AH2372" i="1"/>
  <c r="AI2372" i="1"/>
  <c r="AJ2372" i="1"/>
  <c r="AK2372" i="1"/>
  <c r="AH2373" i="1"/>
  <c r="AI2373" i="1"/>
  <c r="AJ2373" i="1"/>
  <c r="AK2373" i="1"/>
  <c r="AH2374" i="1"/>
  <c r="AI2374" i="1"/>
  <c r="AJ2374" i="1"/>
  <c r="AK2374" i="1"/>
  <c r="AH2375" i="1"/>
  <c r="AI2375" i="1"/>
  <c r="AJ2375" i="1"/>
  <c r="AK2375" i="1"/>
  <c r="AH2376" i="1"/>
  <c r="AI2376" i="1"/>
  <c r="AJ2376" i="1"/>
  <c r="AK2376" i="1"/>
  <c r="AH2377" i="1"/>
  <c r="AI2377" i="1"/>
  <c r="AJ2377" i="1"/>
  <c r="AK2377" i="1"/>
  <c r="AH2378" i="1"/>
  <c r="AI2378" i="1"/>
  <c r="AJ2378" i="1"/>
  <c r="AK2378" i="1"/>
  <c r="AH2379" i="1"/>
  <c r="AI2379" i="1"/>
  <c r="AJ2379" i="1"/>
  <c r="AK2379" i="1"/>
  <c r="AH2380" i="1"/>
  <c r="AI2380" i="1"/>
  <c r="AJ2380" i="1"/>
  <c r="AK2380" i="1"/>
  <c r="AH2381" i="1"/>
  <c r="AI2381" i="1"/>
  <c r="AJ2381" i="1"/>
  <c r="AK2381" i="1"/>
  <c r="AH2382" i="1"/>
  <c r="AI2382" i="1"/>
  <c r="AJ2382" i="1"/>
  <c r="AK2382" i="1"/>
  <c r="AH2383" i="1"/>
  <c r="AI2383" i="1"/>
  <c r="AJ2383" i="1"/>
  <c r="AK2383" i="1"/>
  <c r="AH2384" i="1"/>
  <c r="AI2384" i="1"/>
  <c r="AJ2384" i="1"/>
  <c r="AK2384" i="1"/>
  <c r="AH2385" i="1"/>
  <c r="AI2385" i="1"/>
  <c r="AJ2385" i="1"/>
  <c r="AK2385" i="1"/>
  <c r="AH2386" i="1"/>
  <c r="AI2386" i="1"/>
  <c r="AJ2386" i="1"/>
  <c r="AK2386" i="1"/>
  <c r="AH2387" i="1"/>
  <c r="AI2387" i="1"/>
  <c r="AJ2387" i="1"/>
  <c r="AK2387" i="1"/>
  <c r="AH2388" i="1"/>
  <c r="AI2388" i="1"/>
  <c r="AJ2388" i="1"/>
  <c r="AK2388" i="1"/>
  <c r="AH2389" i="1"/>
  <c r="AI2389" i="1"/>
  <c r="AJ2389" i="1"/>
  <c r="AK2389" i="1"/>
  <c r="AH2390" i="1"/>
  <c r="AI2390" i="1"/>
  <c r="AJ2390" i="1"/>
  <c r="AK2390" i="1"/>
  <c r="AH2391" i="1"/>
  <c r="AI2391" i="1"/>
  <c r="AJ2391" i="1"/>
  <c r="AK2391" i="1"/>
  <c r="AH2392" i="1"/>
  <c r="AI2392" i="1"/>
  <c r="AJ2392" i="1"/>
  <c r="AK2392" i="1"/>
  <c r="AH2393" i="1"/>
  <c r="AI2393" i="1"/>
  <c r="AJ2393" i="1"/>
  <c r="AK2393" i="1"/>
  <c r="AH2394" i="1"/>
  <c r="AI2394" i="1"/>
  <c r="AJ2394" i="1"/>
  <c r="AK2394" i="1"/>
  <c r="AH2395" i="1"/>
  <c r="AI2395" i="1"/>
  <c r="AJ2395" i="1"/>
  <c r="AK2395" i="1"/>
  <c r="AH2396" i="1"/>
  <c r="AI2396" i="1"/>
  <c r="AJ2396" i="1"/>
  <c r="AK2396" i="1"/>
  <c r="AH2397" i="1"/>
  <c r="AI2397" i="1"/>
  <c r="AJ2397" i="1"/>
  <c r="AK2397" i="1"/>
  <c r="AH2398" i="1"/>
  <c r="AI2398" i="1"/>
  <c r="AJ2398" i="1"/>
  <c r="AK2398" i="1"/>
  <c r="AH2399" i="1"/>
  <c r="AI2399" i="1"/>
  <c r="AJ2399" i="1"/>
  <c r="AK2399" i="1"/>
  <c r="AH2400" i="1"/>
  <c r="AI2400" i="1"/>
  <c r="AJ2400" i="1"/>
  <c r="AK2400" i="1"/>
  <c r="AH2401" i="1"/>
  <c r="AI2401" i="1"/>
  <c r="AJ2401" i="1"/>
  <c r="AK2401" i="1"/>
  <c r="AH2402" i="1"/>
  <c r="AI2402" i="1"/>
  <c r="AJ2402" i="1"/>
  <c r="AK2402" i="1"/>
  <c r="AH2403" i="1"/>
  <c r="AI2403" i="1"/>
  <c r="AJ2403" i="1"/>
  <c r="AK2403" i="1"/>
  <c r="AH2404" i="1"/>
  <c r="AI2404" i="1"/>
  <c r="AJ2404" i="1"/>
  <c r="AK2404" i="1"/>
  <c r="AH2405" i="1"/>
  <c r="AI2405" i="1"/>
  <c r="AJ2405" i="1"/>
  <c r="AK2405" i="1"/>
  <c r="AH2406" i="1"/>
  <c r="AI2406" i="1"/>
  <c r="AJ2406" i="1"/>
  <c r="AK2406" i="1"/>
  <c r="AH2407" i="1"/>
  <c r="AI2407" i="1"/>
  <c r="AJ2407" i="1"/>
  <c r="AK2407" i="1"/>
  <c r="AH2408" i="1"/>
  <c r="AI2408" i="1"/>
  <c r="AJ2408" i="1"/>
  <c r="AK2408" i="1"/>
  <c r="AH2409" i="1"/>
  <c r="AI2409" i="1"/>
  <c r="AJ2409" i="1"/>
  <c r="AK2409" i="1"/>
  <c r="AH2410" i="1"/>
  <c r="AI2410" i="1"/>
  <c r="AJ2410" i="1"/>
  <c r="AK2410" i="1"/>
  <c r="AH2411" i="1"/>
  <c r="AI2411" i="1"/>
  <c r="AJ2411" i="1"/>
  <c r="AK2411" i="1"/>
  <c r="AH2412" i="1"/>
  <c r="AI2412" i="1"/>
  <c r="AJ2412" i="1"/>
  <c r="AK2412" i="1"/>
  <c r="AH2413" i="1"/>
  <c r="AI2413" i="1"/>
  <c r="AJ2413" i="1"/>
  <c r="AK2413" i="1"/>
  <c r="AH2414" i="1"/>
  <c r="AI2414" i="1"/>
  <c r="AJ2414" i="1"/>
  <c r="AK2414" i="1"/>
  <c r="AH2415" i="1"/>
  <c r="AI2415" i="1"/>
  <c r="AJ2415" i="1"/>
  <c r="AK2415" i="1"/>
  <c r="AH2416" i="1"/>
  <c r="AI2416" i="1"/>
  <c r="AJ2416" i="1"/>
  <c r="AK2416" i="1"/>
  <c r="AH2417" i="1"/>
  <c r="AI2417" i="1"/>
  <c r="AJ2417" i="1"/>
  <c r="AK2417" i="1"/>
  <c r="AH2418" i="1"/>
  <c r="AI2418" i="1"/>
  <c r="AJ2418" i="1"/>
  <c r="AK2418" i="1"/>
  <c r="AH2419" i="1"/>
  <c r="AI2419" i="1"/>
  <c r="AJ2419" i="1"/>
  <c r="AK2419" i="1"/>
  <c r="AH2420" i="1"/>
  <c r="AI2420" i="1"/>
  <c r="AJ2420" i="1"/>
  <c r="AK2420" i="1"/>
  <c r="AH2421" i="1"/>
  <c r="AI2421" i="1"/>
  <c r="AJ2421" i="1"/>
  <c r="AK2421" i="1"/>
  <c r="AH2422" i="1"/>
  <c r="AI2422" i="1"/>
  <c r="AJ2422" i="1"/>
  <c r="AK2422" i="1"/>
  <c r="AH2423" i="1"/>
  <c r="AI2423" i="1"/>
  <c r="AJ2423" i="1"/>
  <c r="AK2423" i="1"/>
  <c r="AH2424" i="1"/>
  <c r="AI2424" i="1"/>
  <c r="AJ2424" i="1"/>
  <c r="AK2424" i="1"/>
  <c r="AH2425" i="1"/>
  <c r="AI2425" i="1"/>
  <c r="AJ2425" i="1"/>
  <c r="AK2425" i="1"/>
  <c r="AH2426" i="1"/>
  <c r="AI2426" i="1"/>
  <c r="AJ2426" i="1"/>
  <c r="AK2426" i="1"/>
  <c r="AH2427" i="1"/>
  <c r="AI2427" i="1"/>
  <c r="AJ2427" i="1"/>
  <c r="AK2427" i="1"/>
  <c r="AH2428" i="1"/>
  <c r="AI2428" i="1"/>
  <c r="AJ2428" i="1"/>
  <c r="AK2428" i="1"/>
  <c r="AH2429" i="1"/>
  <c r="AI2429" i="1"/>
  <c r="AJ2429" i="1"/>
  <c r="AK2429" i="1"/>
  <c r="AH2430" i="1"/>
  <c r="AI2430" i="1"/>
  <c r="AJ2430" i="1"/>
  <c r="AK2430" i="1"/>
  <c r="AH2431" i="1"/>
  <c r="AI2431" i="1"/>
  <c r="AJ2431" i="1"/>
  <c r="AK2431" i="1"/>
  <c r="AH2432" i="1"/>
  <c r="AI2432" i="1"/>
  <c r="AJ2432" i="1"/>
  <c r="AK2432" i="1"/>
  <c r="AH2433" i="1"/>
  <c r="AI2433" i="1"/>
  <c r="AJ2433" i="1"/>
  <c r="AK2433" i="1"/>
  <c r="AH2434" i="1"/>
  <c r="AI2434" i="1"/>
  <c r="AJ2434" i="1"/>
  <c r="AK2434" i="1"/>
  <c r="AH2435" i="1"/>
  <c r="AI2435" i="1"/>
  <c r="AJ2435" i="1"/>
  <c r="AK2435" i="1"/>
  <c r="AH2436" i="1"/>
  <c r="AI2436" i="1"/>
  <c r="AJ2436" i="1"/>
  <c r="AK2436" i="1"/>
  <c r="AH2437" i="1"/>
  <c r="AI2437" i="1"/>
  <c r="AJ2437" i="1"/>
  <c r="AK2437" i="1"/>
  <c r="AH2438" i="1"/>
  <c r="AI2438" i="1"/>
  <c r="AJ2438" i="1"/>
  <c r="AK2438" i="1"/>
  <c r="AH2439" i="1"/>
  <c r="AI2439" i="1"/>
  <c r="AJ2439" i="1"/>
  <c r="AK2439" i="1"/>
  <c r="AH2440" i="1"/>
  <c r="AI2440" i="1"/>
  <c r="AJ2440" i="1"/>
  <c r="AK2440" i="1"/>
  <c r="AH2441" i="1"/>
  <c r="AI2441" i="1"/>
  <c r="AJ2441" i="1"/>
  <c r="AK2441" i="1"/>
  <c r="AH2442" i="1"/>
  <c r="AI2442" i="1"/>
  <c r="AJ2442" i="1"/>
  <c r="AK2442" i="1"/>
  <c r="AH2443" i="1"/>
  <c r="AI2443" i="1"/>
  <c r="AJ2443" i="1"/>
  <c r="AK2443" i="1"/>
  <c r="AH2444" i="1"/>
  <c r="AI2444" i="1"/>
  <c r="AJ2444" i="1"/>
  <c r="AK2444" i="1"/>
  <c r="AH2445" i="1"/>
  <c r="AI2445" i="1"/>
  <c r="AJ2445" i="1"/>
  <c r="AK2445" i="1"/>
  <c r="AH2446" i="1"/>
  <c r="AI2446" i="1"/>
  <c r="AJ2446" i="1"/>
  <c r="AK2446" i="1"/>
  <c r="AH2447" i="1"/>
  <c r="AI2447" i="1"/>
  <c r="AJ2447" i="1"/>
  <c r="AK2447" i="1"/>
  <c r="AH2448" i="1"/>
  <c r="AI2448" i="1"/>
  <c r="AJ2448" i="1"/>
  <c r="AK2448" i="1"/>
  <c r="AH2449" i="1"/>
  <c r="AI2449" i="1"/>
  <c r="AJ2449" i="1"/>
  <c r="AK2449" i="1"/>
  <c r="AH2450" i="1"/>
  <c r="AI2450" i="1"/>
  <c r="AJ2450" i="1"/>
  <c r="AK2450" i="1"/>
  <c r="AH2451" i="1"/>
  <c r="AI2451" i="1"/>
  <c r="AJ2451" i="1"/>
  <c r="AK2451" i="1"/>
  <c r="AH2452" i="1"/>
  <c r="AI2452" i="1"/>
  <c r="AJ2452" i="1"/>
  <c r="AK2452" i="1"/>
  <c r="AH2453" i="1"/>
  <c r="AI2453" i="1"/>
  <c r="AJ2453" i="1"/>
  <c r="AK2453" i="1"/>
  <c r="AH2454" i="1"/>
  <c r="AI2454" i="1"/>
  <c r="AJ2454" i="1"/>
  <c r="AK2454" i="1"/>
  <c r="AH2455" i="1"/>
  <c r="AI2455" i="1"/>
  <c r="AJ2455" i="1"/>
  <c r="AK2455" i="1"/>
  <c r="AH2456" i="1"/>
  <c r="AI2456" i="1"/>
  <c r="AJ2456" i="1"/>
  <c r="AK2456" i="1"/>
  <c r="AH2457" i="1"/>
  <c r="AI2457" i="1"/>
  <c r="AJ2457" i="1"/>
  <c r="AK2457" i="1"/>
  <c r="AH2458" i="1"/>
  <c r="AI2458" i="1"/>
  <c r="AJ2458" i="1"/>
  <c r="AK2458" i="1"/>
  <c r="AH2459" i="1"/>
  <c r="AI2459" i="1"/>
  <c r="AJ2459" i="1"/>
  <c r="AK2459" i="1"/>
  <c r="AH2460" i="1"/>
  <c r="AI2460" i="1"/>
  <c r="AJ2460" i="1"/>
  <c r="AK2460" i="1"/>
  <c r="AH2461" i="1"/>
  <c r="AI2461" i="1"/>
  <c r="AJ2461" i="1"/>
  <c r="AK2461" i="1"/>
  <c r="AH2462" i="1"/>
  <c r="AI2462" i="1"/>
  <c r="AJ2462" i="1"/>
  <c r="AK2462" i="1"/>
  <c r="AH2463" i="1"/>
  <c r="AI2463" i="1"/>
  <c r="AJ2463" i="1"/>
  <c r="AK2463" i="1"/>
  <c r="AH2464" i="1"/>
  <c r="AI2464" i="1"/>
  <c r="AJ2464" i="1"/>
  <c r="AK2464" i="1"/>
  <c r="AH2465" i="1"/>
  <c r="AI2465" i="1"/>
  <c r="AJ2465" i="1"/>
  <c r="AK2465" i="1"/>
  <c r="AH2466" i="1"/>
  <c r="AI2466" i="1"/>
  <c r="AJ2466" i="1"/>
  <c r="AK2466" i="1"/>
  <c r="AH2467" i="1"/>
  <c r="AI2467" i="1"/>
  <c r="AJ2467" i="1"/>
  <c r="AK2467" i="1"/>
  <c r="AH2468" i="1"/>
  <c r="AI2468" i="1"/>
  <c r="AJ2468" i="1"/>
  <c r="AK2468" i="1"/>
  <c r="AH2469" i="1"/>
  <c r="AI2469" i="1"/>
  <c r="AJ2469" i="1"/>
  <c r="AK2469" i="1"/>
  <c r="AH2470" i="1"/>
  <c r="AI2470" i="1"/>
  <c r="AJ2470" i="1"/>
  <c r="AK2470" i="1"/>
  <c r="AH2471" i="1"/>
  <c r="AI2471" i="1"/>
  <c r="AJ2471" i="1"/>
  <c r="AK2471" i="1"/>
  <c r="AH2472" i="1"/>
  <c r="AI2472" i="1"/>
  <c r="AJ2472" i="1"/>
  <c r="AK2472" i="1"/>
  <c r="AH2473" i="1"/>
  <c r="AI2473" i="1"/>
  <c r="AJ2473" i="1"/>
  <c r="AK2473" i="1"/>
  <c r="AH2474" i="1"/>
  <c r="AI2474" i="1"/>
  <c r="AJ2474" i="1"/>
  <c r="AK2474" i="1"/>
  <c r="AH2475" i="1"/>
  <c r="AI2475" i="1"/>
  <c r="AJ2475" i="1"/>
  <c r="AK2475" i="1"/>
  <c r="AH2476" i="1"/>
  <c r="AI2476" i="1"/>
  <c r="AJ2476" i="1"/>
  <c r="AK2476" i="1"/>
  <c r="AH2477" i="1"/>
  <c r="AI2477" i="1"/>
  <c r="AJ2477" i="1"/>
  <c r="AK2477" i="1"/>
  <c r="AH2478" i="1"/>
  <c r="AI2478" i="1"/>
  <c r="AJ2478" i="1"/>
  <c r="AK2478" i="1"/>
  <c r="AH2479" i="1"/>
  <c r="AI2479" i="1"/>
  <c r="AJ2479" i="1"/>
  <c r="AK2479" i="1"/>
  <c r="AH2480" i="1"/>
  <c r="AI2480" i="1"/>
  <c r="AJ2480" i="1"/>
  <c r="AK2480" i="1"/>
  <c r="AH2481" i="1"/>
  <c r="AI2481" i="1"/>
  <c r="AJ2481" i="1"/>
  <c r="AK2481" i="1"/>
  <c r="AH2482" i="1"/>
  <c r="AI2482" i="1"/>
  <c r="AJ2482" i="1"/>
  <c r="AK2482" i="1"/>
  <c r="AH2483" i="1"/>
  <c r="AI2483" i="1"/>
  <c r="AJ2483" i="1"/>
  <c r="AK2483" i="1"/>
  <c r="AH2484" i="1"/>
  <c r="AI2484" i="1"/>
  <c r="AJ2484" i="1"/>
  <c r="AK2484" i="1"/>
  <c r="AH2485" i="1"/>
  <c r="AI2485" i="1"/>
  <c r="AJ2485" i="1"/>
  <c r="AK2485" i="1"/>
  <c r="AH2486" i="1"/>
  <c r="AI2486" i="1"/>
  <c r="AJ2486" i="1"/>
  <c r="AK2486" i="1"/>
  <c r="AH2487" i="1"/>
  <c r="AI2487" i="1"/>
  <c r="AJ2487" i="1"/>
  <c r="AK2487" i="1"/>
  <c r="AH2488" i="1"/>
  <c r="AI2488" i="1"/>
  <c r="AJ2488" i="1"/>
  <c r="AK2488" i="1"/>
  <c r="AH2489" i="1"/>
  <c r="AI2489" i="1"/>
  <c r="AJ2489" i="1"/>
  <c r="AK2489" i="1"/>
  <c r="AH2490" i="1"/>
  <c r="AI2490" i="1"/>
  <c r="AJ2490" i="1"/>
  <c r="AK2490" i="1"/>
  <c r="AH2491" i="1"/>
  <c r="AI2491" i="1"/>
  <c r="AJ2491" i="1"/>
  <c r="AK2491" i="1"/>
  <c r="AH2492" i="1"/>
  <c r="AI2492" i="1"/>
  <c r="AJ2492" i="1"/>
  <c r="AK2492" i="1"/>
  <c r="AH2493" i="1"/>
  <c r="AI2493" i="1"/>
  <c r="AJ2493" i="1"/>
  <c r="AK2493" i="1"/>
  <c r="AH2494" i="1"/>
  <c r="AI2494" i="1"/>
  <c r="AJ2494" i="1"/>
  <c r="AK2494" i="1"/>
  <c r="AH2495" i="1"/>
  <c r="AI2495" i="1"/>
  <c r="AJ2495" i="1"/>
  <c r="AK2495" i="1"/>
  <c r="AH2496" i="1"/>
  <c r="AI2496" i="1"/>
  <c r="AJ2496" i="1"/>
  <c r="AK2496" i="1"/>
  <c r="AH2497" i="1"/>
  <c r="AI2497" i="1"/>
  <c r="AJ2497" i="1"/>
  <c r="AK2497" i="1"/>
  <c r="AH2498" i="1"/>
  <c r="AI2498" i="1"/>
  <c r="AJ2498" i="1"/>
  <c r="AK2498" i="1"/>
  <c r="AH2499" i="1"/>
  <c r="AI2499" i="1"/>
  <c r="AJ2499" i="1"/>
  <c r="AK2499" i="1"/>
  <c r="AH2500" i="1"/>
  <c r="AI2500" i="1"/>
  <c r="AJ2500" i="1"/>
  <c r="AK2500" i="1"/>
  <c r="AH2501" i="1"/>
  <c r="AI2501" i="1"/>
  <c r="AJ2501" i="1"/>
  <c r="AK2501" i="1"/>
  <c r="AH2502" i="1"/>
  <c r="AI2502" i="1"/>
  <c r="AJ2502" i="1"/>
  <c r="AK2502" i="1"/>
  <c r="AH2503" i="1"/>
  <c r="AI2503" i="1"/>
  <c r="AJ2503" i="1"/>
  <c r="AK2503" i="1"/>
  <c r="AH2504" i="1"/>
  <c r="AI2504" i="1"/>
  <c r="AJ2504" i="1"/>
  <c r="AK2504" i="1"/>
  <c r="AH2505" i="1"/>
  <c r="AI2505" i="1"/>
  <c r="AJ2505" i="1"/>
  <c r="AK2505" i="1"/>
  <c r="AH2506" i="1"/>
  <c r="AI2506" i="1"/>
  <c r="AJ2506" i="1"/>
  <c r="AK2506" i="1"/>
  <c r="AH2507" i="1"/>
  <c r="AI2507" i="1"/>
  <c r="AJ2507" i="1"/>
  <c r="AK2507" i="1"/>
  <c r="AH2508" i="1"/>
  <c r="AI2508" i="1"/>
  <c r="AJ2508" i="1"/>
  <c r="AK2508" i="1"/>
  <c r="AH2509" i="1"/>
  <c r="AI2509" i="1"/>
  <c r="AJ2509" i="1"/>
  <c r="AK2509" i="1"/>
  <c r="AH2510" i="1"/>
  <c r="AI2510" i="1"/>
  <c r="AJ2510" i="1"/>
  <c r="AK2510" i="1"/>
  <c r="AH2511" i="1"/>
  <c r="AI2511" i="1"/>
  <c r="AJ2511" i="1"/>
  <c r="AK2511" i="1"/>
  <c r="AH2512" i="1"/>
  <c r="AI2512" i="1"/>
  <c r="AJ2512" i="1"/>
  <c r="AK2512" i="1"/>
  <c r="AH2513" i="1"/>
  <c r="AI2513" i="1"/>
  <c r="AJ2513" i="1"/>
  <c r="AK2513" i="1"/>
  <c r="AH2514" i="1"/>
  <c r="AI2514" i="1"/>
  <c r="AJ2514" i="1"/>
  <c r="AK2514" i="1"/>
  <c r="AH2515" i="1"/>
  <c r="AI2515" i="1"/>
  <c r="AJ2515" i="1"/>
  <c r="AK2515" i="1"/>
  <c r="AH2516" i="1"/>
  <c r="AI2516" i="1"/>
  <c r="AJ2516" i="1"/>
  <c r="AK2516" i="1"/>
  <c r="AH2517" i="1"/>
  <c r="AI2517" i="1"/>
  <c r="AJ2517" i="1"/>
  <c r="AK2517" i="1"/>
  <c r="AH2518" i="1"/>
  <c r="AI2518" i="1"/>
  <c r="AJ2518" i="1"/>
  <c r="AK2518" i="1"/>
  <c r="AH2519" i="1"/>
  <c r="AI2519" i="1"/>
  <c r="AJ2519" i="1"/>
  <c r="AK2519" i="1"/>
  <c r="AH2520" i="1"/>
  <c r="AI2520" i="1"/>
  <c r="AJ2520" i="1"/>
  <c r="AK2520" i="1"/>
  <c r="AH2521" i="1"/>
  <c r="AI2521" i="1"/>
  <c r="AJ2521" i="1"/>
  <c r="AK2521" i="1"/>
  <c r="AH2522" i="1"/>
  <c r="AI2522" i="1"/>
  <c r="AJ2522" i="1"/>
  <c r="AK2522" i="1"/>
  <c r="AH2523" i="1"/>
  <c r="AI2523" i="1"/>
  <c r="AJ2523" i="1"/>
  <c r="AK2523" i="1"/>
  <c r="AH2524" i="1"/>
  <c r="AI2524" i="1"/>
  <c r="AJ2524" i="1"/>
  <c r="AK2524" i="1"/>
  <c r="AH2525" i="1"/>
  <c r="AI2525" i="1"/>
  <c r="AJ2525" i="1"/>
  <c r="AK2525" i="1"/>
  <c r="AH2526" i="1"/>
  <c r="AI2526" i="1"/>
  <c r="AJ2526" i="1"/>
  <c r="AK2526" i="1"/>
  <c r="AH2527" i="1"/>
  <c r="AI2527" i="1"/>
  <c r="AJ2527" i="1"/>
  <c r="AK2527" i="1"/>
  <c r="AH2528" i="1"/>
  <c r="AI2528" i="1"/>
  <c r="AJ2528" i="1"/>
  <c r="AK2528" i="1"/>
  <c r="AH2529" i="1"/>
  <c r="AI2529" i="1"/>
  <c r="AJ2529" i="1"/>
  <c r="AK2529" i="1"/>
  <c r="AH2530" i="1"/>
  <c r="AI2530" i="1"/>
  <c r="AJ2530" i="1"/>
  <c r="AK2530" i="1"/>
  <c r="AH2531" i="1"/>
  <c r="AI2531" i="1"/>
  <c r="AJ2531" i="1"/>
  <c r="AK2531" i="1"/>
  <c r="AH2532" i="1"/>
  <c r="AI2532" i="1"/>
  <c r="AJ2532" i="1"/>
  <c r="AK2532" i="1"/>
  <c r="AH2533" i="1"/>
  <c r="AI2533" i="1"/>
  <c r="AJ2533" i="1"/>
  <c r="AK2533" i="1"/>
  <c r="AH2534" i="1"/>
  <c r="AI2534" i="1"/>
  <c r="AJ2534" i="1"/>
  <c r="AK2534" i="1"/>
  <c r="AH2535" i="1"/>
  <c r="AI2535" i="1"/>
  <c r="AJ2535" i="1"/>
  <c r="AK2535" i="1"/>
  <c r="AH2536" i="1"/>
  <c r="AI2536" i="1"/>
  <c r="AJ2536" i="1"/>
  <c r="AK2536" i="1"/>
  <c r="AH2537" i="1"/>
  <c r="AI2537" i="1"/>
  <c r="AJ2537" i="1"/>
  <c r="AK2537" i="1"/>
  <c r="AH2538" i="1"/>
  <c r="AI2538" i="1"/>
  <c r="AJ2538" i="1"/>
  <c r="AK2538" i="1"/>
  <c r="AH2539" i="1"/>
  <c r="AI2539" i="1"/>
  <c r="AJ2539" i="1"/>
  <c r="AK2539" i="1"/>
  <c r="AH2540" i="1"/>
  <c r="AI2540" i="1"/>
  <c r="AJ2540" i="1"/>
  <c r="AK2540" i="1"/>
  <c r="AH2541" i="1"/>
  <c r="AI2541" i="1"/>
  <c r="AJ2541" i="1"/>
  <c r="AK2541" i="1"/>
  <c r="AH2542" i="1"/>
  <c r="AI2542" i="1"/>
  <c r="AJ2542" i="1"/>
  <c r="AK2542" i="1"/>
  <c r="AH2543" i="1"/>
  <c r="AI2543" i="1"/>
  <c r="AJ2543" i="1"/>
  <c r="AK2543" i="1"/>
  <c r="AH2544" i="1"/>
  <c r="AI2544" i="1"/>
  <c r="AJ2544" i="1"/>
  <c r="AK2544" i="1"/>
  <c r="AH2545" i="1"/>
  <c r="AI2545" i="1"/>
  <c r="AJ2545" i="1"/>
  <c r="AK2545" i="1"/>
  <c r="AH2546" i="1"/>
  <c r="AI2546" i="1"/>
  <c r="AJ2546" i="1"/>
  <c r="AK2546" i="1"/>
  <c r="AH2547" i="1"/>
  <c r="AI2547" i="1"/>
  <c r="AJ2547" i="1"/>
  <c r="AK2547" i="1"/>
  <c r="AH2548" i="1"/>
  <c r="AI2548" i="1"/>
  <c r="AJ2548" i="1"/>
  <c r="AK2548" i="1"/>
  <c r="AH2549" i="1"/>
  <c r="AI2549" i="1"/>
  <c r="AJ2549" i="1"/>
  <c r="AK2549" i="1"/>
  <c r="AH2550" i="1"/>
  <c r="AI2550" i="1"/>
  <c r="AJ2550" i="1"/>
  <c r="AK2550" i="1"/>
  <c r="AH2551" i="1"/>
  <c r="AI2551" i="1"/>
  <c r="AJ2551" i="1"/>
  <c r="AK2551" i="1"/>
  <c r="AH2552" i="1"/>
  <c r="AI2552" i="1"/>
  <c r="AJ2552" i="1"/>
  <c r="AK2552" i="1"/>
  <c r="AH2553" i="1"/>
  <c r="AI2553" i="1"/>
  <c r="AJ2553" i="1"/>
  <c r="AK2553" i="1"/>
  <c r="AH2554" i="1"/>
  <c r="AI2554" i="1"/>
  <c r="AJ2554" i="1"/>
  <c r="AK2554" i="1"/>
  <c r="AH2555" i="1"/>
  <c r="AI2555" i="1"/>
  <c r="AJ2555" i="1"/>
  <c r="AK2555" i="1"/>
  <c r="AH2556" i="1"/>
  <c r="AI2556" i="1"/>
  <c r="AJ2556" i="1"/>
  <c r="AK2556" i="1"/>
  <c r="AH2557" i="1"/>
  <c r="AI2557" i="1"/>
  <c r="AJ2557" i="1"/>
  <c r="AK2557" i="1"/>
  <c r="AH2558" i="1"/>
  <c r="AI2558" i="1"/>
  <c r="AJ2558" i="1"/>
  <c r="AK2558" i="1"/>
  <c r="AH2559" i="1"/>
  <c r="AI2559" i="1"/>
  <c r="AJ2559" i="1"/>
  <c r="AK2559" i="1"/>
  <c r="AH2560" i="1"/>
  <c r="AI2560" i="1"/>
  <c r="AJ2560" i="1"/>
  <c r="AK2560" i="1"/>
  <c r="AH2561" i="1"/>
  <c r="AI2561" i="1"/>
  <c r="AJ2561" i="1"/>
  <c r="AK2561" i="1"/>
  <c r="AH2562" i="1"/>
  <c r="AI2562" i="1"/>
  <c r="AJ2562" i="1"/>
  <c r="AK2562" i="1"/>
  <c r="AH2563" i="1"/>
  <c r="AI2563" i="1"/>
  <c r="AJ2563" i="1"/>
  <c r="AK2563" i="1"/>
  <c r="AH2564" i="1"/>
  <c r="AI2564" i="1"/>
  <c r="AJ2564" i="1"/>
  <c r="AK2564" i="1"/>
  <c r="AH2565" i="1"/>
  <c r="AI2565" i="1"/>
  <c r="AJ2565" i="1"/>
  <c r="AK2565" i="1"/>
  <c r="AH2566" i="1"/>
  <c r="AI2566" i="1"/>
  <c r="AJ2566" i="1"/>
  <c r="AK2566" i="1"/>
  <c r="AH2567" i="1"/>
  <c r="AI2567" i="1"/>
  <c r="AJ2567" i="1"/>
  <c r="AK2567" i="1"/>
  <c r="AH2568" i="1"/>
  <c r="AI2568" i="1"/>
  <c r="AJ2568" i="1"/>
  <c r="AK2568" i="1"/>
  <c r="AH2569" i="1"/>
  <c r="AI2569" i="1"/>
  <c r="AJ2569" i="1"/>
  <c r="AK2569" i="1"/>
  <c r="AH2570" i="1"/>
  <c r="AI2570" i="1"/>
  <c r="AJ2570" i="1"/>
  <c r="AK2570" i="1"/>
  <c r="AH2571" i="1"/>
  <c r="AI2571" i="1"/>
  <c r="AJ2571" i="1"/>
  <c r="AK2571" i="1"/>
  <c r="AH2572" i="1"/>
  <c r="AI2572" i="1"/>
  <c r="AJ2572" i="1"/>
  <c r="AK2572" i="1"/>
  <c r="AH2573" i="1"/>
  <c r="AI2573" i="1"/>
  <c r="AJ2573" i="1"/>
  <c r="AK2573" i="1"/>
  <c r="AH2574" i="1"/>
  <c r="AI2574" i="1"/>
  <c r="AJ2574" i="1"/>
  <c r="AK2574" i="1"/>
  <c r="AH2575" i="1"/>
  <c r="AI2575" i="1"/>
  <c r="AJ2575" i="1"/>
  <c r="AK2575" i="1"/>
  <c r="AH2576" i="1"/>
  <c r="AI2576" i="1"/>
  <c r="AJ2576" i="1"/>
  <c r="AK2576" i="1"/>
  <c r="AH2577" i="1"/>
  <c r="AI2577" i="1"/>
  <c r="AJ2577" i="1"/>
  <c r="AK2577" i="1"/>
  <c r="AH2578" i="1"/>
  <c r="AI2578" i="1"/>
  <c r="AJ2578" i="1"/>
  <c r="AK2578" i="1"/>
  <c r="AH2579" i="1"/>
  <c r="AI2579" i="1"/>
  <c r="AJ2579" i="1"/>
  <c r="AK2579" i="1"/>
  <c r="AH2580" i="1"/>
  <c r="AI2580" i="1"/>
  <c r="AJ2580" i="1"/>
  <c r="AK2580" i="1"/>
  <c r="AH2581" i="1"/>
  <c r="AI2581" i="1"/>
  <c r="AJ2581" i="1"/>
  <c r="AK2581" i="1"/>
  <c r="AH2582" i="1"/>
  <c r="AI2582" i="1"/>
  <c r="AJ2582" i="1"/>
  <c r="AK2582" i="1"/>
  <c r="AH2583" i="1"/>
  <c r="AI2583" i="1"/>
  <c r="AJ2583" i="1"/>
  <c r="AK2583" i="1"/>
  <c r="AH2584" i="1"/>
  <c r="AI2584" i="1"/>
  <c r="AJ2584" i="1"/>
  <c r="AK2584" i="1"/>
  <c r="AH2585" i="1"/>
  <c r="AI2585" i="1"/>
  <c r="AJ2585" i="1"/>
  <c r="AK2585" i="1"/>
  <c r="AH2586" i="1"/>
  <c r="AI2586" i="1"/>
  <c r="AJ2586" i="1"/>
  <c r="AK2586" i="1"/>
  <c r="AH2587" i="1"/>
  <c r="AI2587" i="1"/>
  <c r="AJ2587" i="1"/>
  <c r="AK2587" i="1"/>
  <c r="AH2588" i="1"/>
  <c r="AI2588" i="1"/>
  <c r="AJ2588" i="1"/>
  <c r="AK2588" i="1"/>
  <c r="AH2589" i="1"/>
  <c r="AI2589" i="1"/>
  <c r="AJ2589" i="1"/>
  <c r="AK2589" i="1"/>
  <c r="AH2590" i="1"/>
  <c r="AI2590" i="1"/>
  <c r="AJ2590" i="1"/>
  <c r="AK2590" i="1"/>
  <c r="AH2591" i="1"/>
  <c r="AI2591" i="1"/>
  <c r="AJ2591" i="1"/>
  <c r="AK2591" i="1"/>
  <c r="AH2592" i="1"/>
  <c r="AI2592" i="1"/>
  <c r="AJ2592" i="1"/>
  <c r="AK2592" i="1"/>
  <c r="AH2593" i="1"/>
  <c r="AI2593" i="1"/>
  <c r="AJ2593" i="1"/>
  <c r="AK2593" i="1"/>
  <c r="AH2594" i="1"/>
  <c r="AI2594" i="1"/>
  <c r="AJ2594" i="1"/>
  <c r="AK2594" i="1"/>
  <c r="AH2595" i="1"/>
  <c r="AI2595" i="1"/>
  <c r="AJ2595" i="1"/>
  <c r="AK2595" i="1"/>
  <c r="AH2596" i="1"/>
  <c r="AI2596" i="1"/>
  <c r="AJ2596" i="1"/>
  <c r="AK2596" i="1"/>
  <c r="AH2597" i="1"/>
  <c r="AI2597" i="1"/>
  <c r="AJ2597" i="1"/>
  <c r="AK2597" i="1"/>
  <c r="AH2598" i="1"/>
  <c r="AI2598" i="1"/>
  <c r="AJ2598" i="1"/>
  <c r="AK2598" i="1"/>
  <c r="AH2599" i="1"/>
  <c r="AI2599" i="1"/>
  <c r="AJ2599" i="1"/>
  <c r="AK2599" i="1"/>
  <c r="AH2600" i="1"/>
  <c r="AI2600" i="1"/>
  <c r="AJ2600" i="1"/>
  <c r="AK2600" i="1"/>
  <c r="AH2601" i="1"/>
  <c r="AI2601" i="1"/>
  <c r="AJ2601" i="1"/>
  <c r="AK2601" i="1"/>
  <c r="AH2602" i="1"/>
  <c r="AI2602" i="1"/>
  <c r="AJ2602" i="1"/>
  <c r="AK2602" i="1"/>
  <c r="AH2603" i="1"/>
  <c r="AI2603" i="1"/>
  <c r="AJ2603" i="1"/>
  <c r="AK2603" i="1"/>
  <c r="AH2604" i="1"/>
  <c r="AI2604" i="1"/>
  <c r="AJ2604" i="1"/>
  <c r="AK2604" i="1"/>
  <c r="AH2605" i="1"/>
  <c r="AI2605" i="1"/>
  <c r="AJ2605" i="1"/>
  <c r="AK2605" i="1"/>
  <c r="AH2606" i="1"/>
  <c r="AI2606" i="1"/>
  <c r="AJ2606" i="1"/>
  <c r="AK2606" i="1"/>
  <c r="AH2607" i="1"/>
  <c r="AI2607" i="1"/>
  <c r="AJ2607" i="1"/>
  <c r="AK2607" i="1"/>
  <c r="AH2608" i="1"/>
  <c r="AI2608" i="1"/>
  <c r="AJ2608" i="1"/>
  <c r="AK2608" i="1"/>
  <c r="AH2609" i="1"/>
  <c r="AI2609" i="1"/>
  <c r="AJ2609" i="1"/>
  <c r="AK2609" i="1"/>
  <c r="AH2610" i="1"/>
  <c r="AI2610" i="1"/>
  <c r="AJ2610" i="1"/>
  <c r="AK2610" i="1"/>
  <c r="AH2611" i="1"/>
  <c r="AI2611" i="1"/>
  <c r="AJ2611" i="1"/>
  <c r="AK2611" i="1"/>
  <c r="AH2612" i="1"/>
  <c r="AI2612" i="1"/>
  <c r="AJ2612" i="1"/>
  <c r="AK2612" i="1"/>
  <c r="AH2613" i="1"/>
  <c r="AI2613" i="1"/>
  <c r="AJ2613" i="1"/>
  <c r="AK2613" i="1"/>
  <c r="AH2614" i="1"/>
  <c r="AI2614" i="1"/>
  <c r="AJ2614" i="1"/>
  <c r="AK2614" i="1"/>
  <c r="AH2615" i="1"/>
  <c r="AI2615" i="1"/>
  <c r="AJ2615" i="1"/>
  <c r="AK2615" i="1"/>
  <c r="AH2616" i="1"/>
  <c r="AI2616" i="1"/>
  <c r="AJ2616" i="1"/>
  <c r="AK2616" i="1"/>
  <c r="AH2617" i="1"/>
  <c r="AI2617" i="1"/>
  <c r="AJ2617" i="1"/>
  <c r="AK2617" i="1"/>
  <c r="AH2618" i="1"/>
  <c r="AI2618" i="1"/>
  <c r="AJ2618" i="1"/>
  <c r="AK2618" i="1"/>
  <c r="AH2619" i="1"/>
  <c r="AI2619" i="1"/>
  <c r="AJ2619" i="1"/>
  <c r="AK2619" i="1"/>
  <c r="AH2620" i="1"/>
  <c r="AI2620" i="1"/>
  <c r="AJ2620" i="1"/>
  <c r="AK2620" i="1"/>
  <c r="AH2621" i="1"/>
  <c r="AI2621" i="1"/>
  <c r="AJ2621" i="1"/>
  <c r="AK2621" i="1"/>
  <c r="AH2622" i="1"/>
  <c r="AI2622" i="1"/>
  <c r="AJ2622" i="1"/>
  <c r="AK2622" i="1"/>
  <c r="AH2623" i="1"/>
  <c r="AI2623" i="1"/>
  <c r="AJ2623" i="1"/>
  <c r="AK2623" i="1"/>
  <c r="AH2624" i="1"/>
  <c r="AI2624" i="1"/>
  <c r="AJ2624" i="1"/>
  <c r="AK2624" i="1"/>
  <c r="AH2625" i="1"/>
  <c r="AI2625" i="1"/>
  <c r="AJ2625" i="1"/>
  <c r="AK2625" i="1"/>
  <c r="AH2626" i="1"/>
  <c r="AI2626" i="1"/>
  <c r="AJ2626" i="1"/>
  <c r="AK2626" i="1"/>
  <c r="AH2627" i="1"/>
  <c r="AI2627" i="1"/>
  <c r="AJ2627" i="1"/>
  <c r="AK2627" i="1"/>
  <c r="AH2628" i="1"/>
  <c r="AI2628" i="1"/>
  <c r="AJ2628" i="1"/>
  <c r="AK2628" i="1"/>
  <c r="AH2629" i="1"/>
  <c r="AI2629" i="1"/>
  <c r="AJ2629" i="1"/>
  <c r="AK2629" i="1"/>
  <c r="AH2630" i="1"/>
  <c r="AI2630" i="1"/>
  <c r="AJ2630" i="1"/>
  <c r="AK2630" i="1"/>
  <c r="AH2631" i="1"/>
  <c r="AI2631" i="1"/>
  <c r="AJ2631" i="1"/>
  <c r="AK2631" i="1"/>
  <c r="AH2632" i="1"/>
  <c r="AI2632" i="1"/>
  <c r="AJ2632" i="1"/>
  <c r="AK2632" i="1"/>
  <c r="AH2633" i="1"/>
  <c r="AI2633" i="1"/>
  <c r="AJ2633" i="1"/>
  <c r="AK2633" i="1"/>
  <c r="AH2634" i="1"/>
  <c r="AI2634" i="1"/>
  <c r="AJ2634" i="1"/>
  <c r="AK2634" i="1"/>
  <c r="AH2635" i="1"/>
  <c r="AI2635" i="1"/>
  <c r="AJ2635" i="1"/>
  <c r="AK2635" i="1"/>
  <c r="AH2636" i="1"/>
  <c r="AI2636" i="1"/>
  <c r="AJ2636" i="1"/>
  <c r="AK2636" i="1"/>
  <c r="AH2637" i="1"/>
  <c r="AI2637" i="1"/>
  <c r="AJ2637" i="1"/>
  <c r="AK2637" i="1"/>
  <c r="AH2638" i="1"/>
  <c r="AI2638" i="1"/>
  <c r="AJ2638" i="1"/>
  <c r="AK2638" i="1"/>
  <c r="AH2639" i="1"/>
  <c r="AI2639" i="1"/>
  <c r="AJ2639" i="1"/>
  <c r="AK2639" i="1"/>
  <c r="AH2640" i="1"/>
  <c r="AI2640" i="1"/>
  <c r="AJ2640" i="1"/>
  <c r="AK2640" i="1"/>
  <c r="AH2641" i="1"/>
  <c r="AI2641" i="1"/>
  <c r="AJ2641" i="1"/>
  <c r="AK2641" i="1"/>
  <c r="AH2642" i="1"/>
  <c r="AI2642" i="1"/>
  <c r="AJ2642" i="1"/>
  <c r="AK2642" i="1"/>
  <c r="AH2643" i="1"/>
  <c r="AI2643" i="1"/>
  <c r="AJ2643" i="1"/>
  <c r="AK2643" i="1"/>
  <c r="AH2644" i="1"/>
  <c r="AI2644" i="1"/>
  <c r="AJ2644" i="1"/>
  <c r="AK2644" i="1"/>
  <c r="AH2645" i="1"/>
  <c r="AI2645" i="1"/>
  <c r="AJ2645" i="1"/>
  <c r="AK2645" i="1"/>
  <c r="AH2646" i="1"/>
  <c r="AI2646" i="1"/>
  <c r="AJ2646" i="1"/>
  <c r="AK2646" i="1"/>
  <c r="AH2647" i="1"/>
  <c r="AI2647" i="1"/>
  <c r="AJ2647" i="1"/>
  <c r="AK2647" i="1"/>
  <c r="AH2648" i="1"/>
  <c r="AI2648" i="1"/>
  <c r="AJ2648" i="1"/>
  <c r="AK2648" i="1"/>
  <c r="AH2649" i="1"/>
  <c r="AI2649" i="1"/>
  <c r="AJ2649" i="1"/>
  <c r="AK2649" i="1"/>
  <c r="AH2650" i="1"/>
  <c r="AI2650" i="1"/>
  <c r="AJ2650" i="1"/>
  <c r="AK2650" i="1"/>
  <c r="AH2651" i="1"/>
  <c r="AI2651" i="1"/>
  <c r="AJ2651" i="1"/>
  <c r="AK2651" i="1"/>
  <c r="AH2652" i="1"/>
  <c r="AI2652" i="1"/>
  <c r="AJ2652" i="1"/>
  <c r="AK2652" i="1"/>
  <c r="AH2653" i="1"/>
  <c r="AI2653" i="1"/>
  <c r="AJ2653" i="1"/>
  <c r="AK2653" i="1"/>
  <c r="AH2654" i="1"/>
  <c r="AI2654" i="1"/>
  <c r="AJ2654" i="1"/>
  <c r="AK2654" i="1"/>
  <c r="AH2655" i="1"/>
  <c r="AI2655" i="1"/>
  <c r="AJ2655" i="1"/>
  <c r="AK2655" i="1"/>
  <c r="AH2656" i="1"/>
  <c r="AI2656" i="1"/>
  <c r="AJ2656" i="1"/>
  <c r="AK2656" i="1"/>
  <c r="AH2657" i="1"/>
  <c r="AI2657" i="1"/>
  <c r="AJ2657" i="1"/>
  <c r="AK2657" i="1"/>
  <c r="AH2658" i="1"/>
  <c r="AI2658" i="1"/>
  <c r="AJ2658" i="1"/>
  <c r="AK2658" i="1"/>
  <c r="AH2659" i="1"/>
  <c r="AI2659" i="1"/>
  <c r="AJ2659" i="1"/>
  <c r="AK2659" i="1"/>
  <c r="AH2660" i="1"/>
  <c r="AI2660" i="1"/>
  <c r="AJ2660" i="1"/>
  <c r="AK2660" i="1"/>
  <c r="AH2661" i="1"/>
  <c r="AI2661" i="1"/>
  <c r="AJ2661" i="1"/>
  <c r="AK2661" i="1"/>
  <c r="AH2662" i="1"/>
  <c r="AI2662" i="1"/>
  <c r="AJ2662" i="1"/>
  <c r="AK2662" i="1"/>
  <c r="AH2663" i="1"/>
  <c r="AI2663" i="1"/>
  <c r="AJ2663" i="1"/>
  <c r="AK2663" i="1"/>
  <c r="AH2664" i="1"/>
  <c r="AI2664" i="1"/>
  <c r="AJ2664" i="1"/>
  <c r="AK2664" i="1"/>
  <c r="AH2665" i="1"/>
  <c r="AI2665" i="1"/>
  <c r="AJ2665" i="1"/>
  <c r="AK2665" i="1"/>
  <c r="AH2666" i="1"/>
  <c r="AI2666" i="1"/>
  <c r="AJ2666" i="1"/>
  <c r="AK2666" i="1"/>
  <c r="AH2667" i="1"/>
  <c r="AI2667" i="1"/>
  <c r="AJ2667" i="1"/>
  <c r="AK2667" i="1"/>
  <c r="AH2668" i="1"/>
  <c r="AI2668" i="1"/>
  <c r="AJ2668" i="1"/>
  <c r="AK2668" i="1"/>
  <c r="AH2669" i="1"/>
  <c r="AI2669" i="1"/>
  <c r="AJ2669" i="1"/>
  <c r="AK2669" i="1"/>
  <c r="AH2670" i="1"/>
  <c r="AI2670" i="1"/>
  <c r="AJ2670" i="1"/>
  <c r="AK2670" i="1"/>
  <c r="AH2671" i="1"/>
  <c r="AI2671" i="1"/>
  <c r="AJ2671" i="1"/>
  <c r="AK2671" i="1"/>
  <c r="AH2672" i="1"/>
  <c r="AI2672" i="1"/>
  <c r="AJ2672" i="1"/>
  <c r="AK2672" i="1"/>
  <c r="AH2673" i="1"/>
  <c r="AI2673" i="1"/>
  <c r="AJ2673" i="1"/>
  <c r="AK2673" i="1"/>
  <c r="AH2674" i="1"/>
  <c r="AI2674" i="1"/>
  <c r="AJ2674" i="1"/>
  <c r="AK2674" i="1"/>
  <c r="AH2675" i="1"/>
  <c r="AI2675" i="1"/>
  <c r="AJ2675" i="1"/>
  <c r="AK2675" i="1"/>
  <c r="AH2676" i="1"/>
  <c r="AI2676" i="1"/>
  <c r="AJ2676" i="1"/>
  <c r="AK2676" i="1"/>
  <c r="AH2677" i="1"/>
  <c r="AI2677" i="1"/>
  <c r="AJ2677" i="1"/>
  <c r="AK2677" i="1"/>
  <c r="AH2678" i="1"/>
  <c r="AI2678" i="1"/>
  <c r="AJ2678" i="1"/>
  <c r="AK2678" i="1"/>
  <c r="AH2679" i="1"/>
  <c r="AI2679" i="1"/>
  <c r="AJ2679" i="1"/>
  <c r="AK2679" i="1"/>
  <c r="AH2680" i="1"/>
  <c r="AI2680" i="1"/>
  <c r="AJ2680" i="1"/>
  <c r="AK2680" i="1"/>
  <c r="AH2681" i="1"/>
  <c r="AI2681" i="1"/>
  <c r="AJ2681" i="1"/>
  <c r="AK2681" i="1"/>
  <c r="AH2682" i="1"/>
  <c r="AI2682" i="1"/>
  <c r="AJ2682" i="1"/>
  <c r="AK2682" i="1"/>
  <c r="AH2683" i="1"/>
  <c r="AI2683" i="1"/>
  <c r="AJ2683" i="1"/>
  <c r="AK2683" i="1"/>
  <c r="AH2684" i="1"/>
  <c r="AI2684" i="1"/>
  <c r="AJ2684" i="1"/>
  <c r="AK2684" i="1"/>
  <c r="AH2685" i="1"/>
  <c r="AI2685" i="1"/>
  <c r="AJ2685" i="1"/>
  <c r="AK2685" i="1"/>
  <c r="AH2686" i="1"/>
  <c r="AI2686" i="1"/>
  <c r="AJ2686" i="1"/>
  <c r="AK2686" i="1"/>
  <c r="AH2687" i="1"/>
  <c r="AI2687" i="1"/>
  <c r="AJ2687" i="1"/>
  <c r="AK2687" i="1"/>
  <c r="AH2688" i="1"/>
  <c r="AI2688" i="1"/>
  <c r="AJ2688" i="1"/>
  <c r="AK2688" i="1"/>
  <c r="AH2689" i="1"/>
  <c r="AI2689" i="1"/>
  <c r="AJ2689" i="1"/>
  <c r="AK2689" i="1"/>
  <c r="AH2690" i="1"/>
  <c r="AI2690" i="1"/>
  <c r="AJ2690" i="1"/>
  <c r="AK2690" i="1"/>
  <c r="AH2691" i="1"/>
  <c r="AI2691" i="1"/>
  <c r="AJ2691" i="1"/>
  <c r="AK2691" i="1"/>
  <c r="AH2692" i="1"/>
  <c r="AI2692" i="1"/>
  <c r="AJ2692" i="1"/>
  <c r="AK2692" i="1"/>
  <c r="AH2693" i="1"/>
  <c r="AI2693" i="1"/>
  <c r="AJ2693" i="1"/>
  <c r="AK2693" i="1"/>
  <c r="AH2694" i="1"/>
  <c r="AI2694" i="1"/>
  <c r="AJ2694" i="1"/>
  <c r="AK2694" i="1"/>
  <c r="AH2695" i="1"/>
  <c r="AI2695" i="1"/>
  <c r="AJ2695" i="1"/>
  <c r="AK2695" i="1"/>
  <c r="AH2696" i="1"/>
  <c r="AI2696" i="1"/>
  <c r="AJ2696" i="1"/>
  <c r="AK2696" i="1"/>
  <c r="AH2697" i="1"/>
  <c r="AI2697" i="1"/>
  <c r="AJ2697" i="1"/>
  <c r="AK2697" i="1"/>
  <c r="AH2698" i="1"/>
  <c r="AI2698" i="1"/>
  <c r="AJ2698" i="1"/>
  <c r="AK2698" i="1"/>
  <c r="AH2699" i="1"/>
  <c r="AI2699" i="1"/>
  <c r="AJ2699" i="1"/>
  <c r="AK2699" i="1"/>
  <c r="AH2700" i="1"/>
  <c r="AI2700" i="1"/>
  <c r="AJ2700" i="1"/>
  <c r="AK2700" i="1"/>
  <c r="AH2701" i="1"/>
  <c r="AI2701" i="1"/>
  <c r="AJ2701" i="1"/>
  <c r="AK2701" i="1"/>
  <c r="AH2702" i="1"/>
  <c r="AI2702" i="1"/>
  <c r="AJ2702" i="1"/>
  <c r="AK2702" i="1"/>
  <c r="AH2703" i="1"/>
  <c r="AI2703" i="1"/>
  <c r="AJ2703" i="1"/>
  <c r="AK2703" i="1"/>
  <c r="AH2704" i="1"/>
  <c r="AI2704" i="1"/>
  <c r="AJ2704" i="1"/>
  <c r="AK2704" i="1"/>
  <c r="AH2705" i="1"/>
  <c r="AI2705" i="1"/>
  <c r="AJ2705" i="1"/>
  <c r="AK2705" i="1"/>
  <c r="AH2706" i="1"/>
  <c r="AI2706" i="1"/>
  <c r="AJ2706" i="1"/>
  <c r="AK2706" i="1"/>
  <c r="AH2707" i="1"/>
  <c r="AI2707" i="1"/>
  <c r="AJ2707" i="1"/>
  <c r="AK2707" i="1"/>
  <c r="AH2708" i="1"/>
  <c r="AI2708" i="1"/>
  <c r="AJ2708" i="1"/>
  <c r="AK2708" i="1"/>
  <c r="AH2709" i="1"/>
  <c r="AI2709" i="1"/>
  <c r="AJ2709" i="1"/>
  <c r="AK2709" i="1"/>
  <c r="AH2710" i="1"/>
  <c r="AI2710" i="1"/>
  <c r="AJ2710" i="1"/>
  <c r="AK2710" i="1"/>
  <c r="AH2711" i="1"/>
  <c r="AI2711" i="1"/>
  <c r="AJ2711" i="1"/>
  <c r="AK2711" i="1"/>
  <c r="AH2712" i="1"/>
  <c r="AI2712" i="1"/>
  <c r="AJ2712" i="1"/>
  <c r="AK2712" i="1"/>
  <c r="AH2713" i="1"/>
  <c r="AI2713" i="1"/>
  <c r="AJ2713" i="1"/>
  <c r="AK2713" i="1"/>
  <c r="AH2714" i="1"/>
  <c r="AI2714" i="1"/>
  <c r="AJ2714" i="1"/>
  <c r="AK2714" i="1"/>
  <c r="AH2715" i="1"/>
  <c r="AI2715" i="1"/>
  <c r="AJ2715" i="1"/>
  <c r="AK2715" i="1"/>
  <c r="AH2716" i="1"/>
  <c r="AI2716" i="1"/>
  <c r="AJ2716" i="1"/>
  <c r="AK2716" i="1"/>
  <c r="AH2717" i="1"/>
  <c r="AI2717" i="1"/>
  <c r="AJ2717" i="1"/>
  <c r="AK2717" i="1"/>
  <c r="AH2718" i="1"/>
  <c r="AI2718" i="1"/>
  <c r="AJ2718" i="1"/>
  <c r="AK2718" i="1"/>
  <c r="AH2719" i="1"/>
  <c r="AI2719" i="1"/>
  <c r="AJ2719" i="1"/>
  <c r="AK2719" i="1"/>
  <c r="AH2720" i="1"/>
  <c r="AI2720" i="1"/>
  <c r="AJ2720" i="1"/>
  <c r="AK2720" i="1"/>
  <c r="AH2721" i="1"/>
  <c r="AI2721" i="1"/>
  <c r="AJ2721" i="1"/>
  <c r="AK2721" i="1"/>
  <c r="AH2722" i="1"/>
  <c r="AI2722" i="1"/>
  <c r="AJ2722" i="1"/>
  <c r="AK2722" i="1"/>
  <c r="AH2723" i="1"/>
  <c r="AI2723" i="1"/>
  <c r="AJ2723" i="1"/>
  <c r="AK2723" i="1"/>
  <c r="AH2724" i="1"/>
  <c r="AI2724" i="1"/>
  <c r="AJ2724" i="1"/>
  <c r="AK2724" i="1"/>
  <c r="AH2725" i="1"/>
  <c r="AI2725" i="1"/>
  <c r="AJ2725" i="1"/>
  <c r="AK2725" i="1"/>
  <c r="AH2726" i="1"/>
  <c r="AI2726" i="1"/>
  <c r="AJ2726" i="1"/>
  <c r="AK2726" i="1"/>
  <c r="AH2727" i="1"/>
  <c r="AI2727" i="1"/>
  <c r="AJ2727" i="1"/>
  <c r="AK2727" i="1"/>
  <c r="AH2728" i="1"/>
  <c r="AI2728" i="1"/>
  <c r="AJ2728" i="1"/>
  <c r="AK2728" i="1"/>
  <c r="AH2729" i="1"/>
  <c r="AI2729" i="1"/>
  <c r="AJ2729" i="1"/>
  <c r="AK2729" i="1"/>
  <c r="AH2730" i="1"/>
  <c r="AI2730" i="1"/>
  <c r="AJ2730" i="1"/>
  <c r="AK2730" i="1"/>
  <c r="AH2731" i="1"/>
  <c r="AI2731" i="1"/>
  <c r="AJ2731" i="1"/>
  <c r="AK2731" i="1"/>
  <c r="AH2732" i="1"/>
  <c r="AI2732" i="1"/>
  <c r="AJ2732" i="1"/>
  <c r="AK2732" i="1"/>
  <c r="AH2733" i="1"/>
  <c r="AI2733" i="1"/>
  <c r="AJ2733" i="1"/>
  <c r="AK2733" i="1"/>
  <c r="AH2734" i="1"/>
  <c r="AI2734" i="1"/>
  <c r="AJ2734" i="1"/>
  <c r="AK2734" i="1"/>
  <c r="AH2735" i="1"/>
  <c r="AI2735" i="1"/>
  <c r="AJ2735" i="1"/>
  <c r="AK2735" i="1"/>
  <c r="AH2736" i="1"/>
  <c r="AI2736" i="1"/>
  <c r="AJ2736" i="1"/>
  <c r="AK2736" i="1"/>
  <c r="AH2737" i="1"/>
  <c r="AI2737" i="1"/>
  <c r="AJ2737" i="1"/>
  <c r="AK2737" i="1"/>
  <c r="AH2738" i="1"/>
  <c r="AI2738" i="1"/>
  <c r="AJ2738" i="1"/>
  <c r="AK2738" i="1"/>
  <c r="AH2739" i="1"/>
  <c r="AI2739" i="1"/>
  <c r="AJ2739" i="1"/>
  <c r="AK2739" i="1"/>
  <c r="AH2740" i="1"/>
  <c r="AI2740" i="1"/>
  <c r="AJ2740" i="1"/>
  <c r="AK2740" i="1"/>
  <c r="AH2741" i="1"/>
  <c r="AI2741" i="1"/>
  <c r="AJ2741" i="1"/>
  <c r="AK2741" i="1"/>
  <c r="AH2742" i="1"/>
  <c r="AI2742" i="1"/>
  <c r="AJ2742" i="1"/>
  <c r="AK2742" i="1"/>
  <c r="AH2743" i="1"/>
  <c r="AI2743" i="1"/>
  <c r="AJ2743" i="1"/>
  <c r="AK2743" i="1"/>
  <c r="AH2744" i="1"/>
  <c r="AI2744" i="1"/>
  <c r="AJ2744" i="1"/>
  <c r="AK2744" i="1"/>
  <c r="AH2745" i="1"/>
  <c r="AI2745" i="1"/>
  <c r="AJ2745" i="1"/>
  <c r="AK2745" i="1"/>
  <c r="AH2746" i="1"/>
  <c r="AI2746" i="1"/>
  <c r="AJ2746" i="1"/>
  <c r="AK2746" i="1"/>
  <c r="AH2747" i="1"/>
  <c r="AI2747" i="1"/>
  <c r="AJ2747" i="1"/>
  <c r="AK2747" i="1"/>
  <c r="AH2748" i="1"/>
  <c r="AI2748" i="1"/>
  <c r="AJ2748" i="1"/>
  <c r="AK2748" i="1"/>
  <c r="AH2749" i="1"/>
  <c r="AI2749" i="1"/>
  <c r="AJ2749" i="1"/>
  <c r="AK2749" i="1"/>
  <c r="AH2750" i="1"/>
  <c r="AI2750" i="1"/>
  <c r="AJ2750" i="1"/>
  <c r="AK2750" i="1"/>
  <c r="AH2751" i="1"/>
  <c r="AI2751" i="1"/>
  <c r="AJ2751" i="1"/>
  <c r="AK2751" i="1"/>
  <c r="AH2752" i="1"/>
  <c r="AI2752" i="1"/>
  <c r="AJ2752" i="1"/>
  <c r="AK2752" i="1"/>
  <c r="AH2753" i="1"/>
  <c r="AI2753" i="1"/>
  <c r="AJ2753" i="1"/>
  <c r="AK2753" i="1"/>
  <c r="AH2754" i="1"/>
  <c r="AI2754" i="1"/>
  <c r="AJ2754" i="1"/>
  <c r="AK2754" i="1"/>
  <c r="AH2755" i="1"/>
  <c r="AI2755" i="1"/>
  <c r="AJ2755" i="1"/>
  <c r="AK2755" i="1"/>
  <c r="AH2756" i="1"/>
  <c r="AI2756" i="1"/>
  <c r="AJ2756" i="1"/>
  <c r="AK2756" i="1"/>
  <c r="AH2757" i="1"/>
  <c r="AI2757" i="1"/>
  <c r="AJ2757" i="1"/>
  <c r="AK2757" i="1"/>
  <c r="AH2758" i="1"/>
  <c r="AI2758" i="1"/>
  <c r="AJ2758" i="1"/>
  <c r="AK2758" i="1"/>
  <c r="AH2759" i="1"/>
  <c r="AI2759" i="1"/>
  <c r="AJ2759" i="1"/>
  <c r="AK2759" i="1"/>
  <c r="AH2760" i="1"/>
  <c r="AI2760" i="1"/>
  <c r="AJ2760" i="1"/>
  <c r="AK2760" i="1"/>
  <c r="AH2761" i="1"/>
  <c r="AI2761" i="1"/>
  <c r="AJ2761" i="1"/>
  <c r="AK2761" i="1"/>
  <c r="AH2762" i="1"/>
  <c r="AI2762" i="1"/>
  <c r="AJ2762" i="1"/>
  <c r="AK2762" i="1"/>
  <c r="AH2763" i="1"/>
  <c r="AI2763" i="1"/>
  <c r="AJ2763" i="1"/>
  <c r="AK2763" i="1"/>
  <c r="AH2764" i="1"/>
  <c r="AI2764" i="1"/>
  <c r="AJ2764" i="1"/>
  <c r="AK2764" i="1"/>
  <c r="AH2765" i="1"/>
  <c r="AI2765" i="1"/>
  <c r="AJ2765" i="1"/>
  <c r="AK2765" i="1"/>
  <c r="AH2766" i="1"/>
  <c r="AI2766" i="1"/>
  <c r="AJ2766" i="1"/>
  <c r="AK2766" i="1"/>
  <c r="AH2767" i="1"/>
  <c r="AI2767" i="1"/>
  <c r="AJ2767" i="1"/>
  <c r="AK2767" i="1"/>
  <c r="AH2768" i="1"/>
  <c r="AI2768" i="1"/>
  <c r="AJ2768" i="1"/>
  <c r="AK2768" i="1"/>
  <c r="AH2769" i="1"/>
  <c r="AI2769" i="1"/>
  <c r="AJ2769" i="1"/>
  <c r="AK2769" i="1"/>
  <c r="AH2770" i="1"/>
  <c r="AI2770" i="1"/>
  <c r="AJ2770" i="1"/>
  <c r="AK2770" i="1"/>
  <c r="AH2771" i="1"/>
  <c r="AI2771" i="1"/>
  <c r="AJ2771" i="1"/>
  <c r="AK2771" i="1"/>
  <c r="AH2772" i="1"/>
  <c r="AI2772" i="1"/>
  <c r="AJ2772" i="1"/>
  <c r="AK2772" i="1"/>
  <c r="AH2773" i="1"/>
  <c r="AI2773" i="1"/>
  <c r="AJ2773" i="1"/>
  <c r="AK2773" i="1"/>
  <c r="AH2774" i="1"/>
  <c r="AI2774" i="1"/>
  <c r="AJ2774" i="1"/>
  <c r="AK2774" i="1"/>
  <c r="AH2775" i="1"/>
  <c r="AI2775" i="1"/>
  <c r="AJ2775" i="1"/>
  <c r="AK2775" i="1"/>
  <c r="AH2776" i="1"/>
  <c r="AI2776" i="1"/>
  <c r="AJ2776" i="1"/>
  <c r="AK2776" i="1"/>
  <c r="AH2777" i="1"/>
  <c r="AI2777" i="1"/>
  <c r="AJ2777" i="1"/>
  <c r="AK2777" i="1"/>
  <c r="AH2778" i="1"/>
  <c r="AI2778" i="1"/>
  <c r="AJ2778" i="1"/>
  <c r="AK2778" i="1"/>
  <c r="AH2779" i="1"/>
  <c r="AI2779" i="1"/>
  <c r="AJ2779" i="1"/>
  <c r="AK2779" i="1"/>
  <c r="AH2780" i="1"/>
  <c r="AI2780" i="1"/>
  <c r="AJ2780" i="1"/>
  <c r="AK2780" i="1"/>
  <c r="AH2781" i="1"/>
  <c r="AI2781" i="1"/>
  <c r="AJ2781" i="1"/>
  <c r="AK2781" i="1"/>
  <c r="AH2782" i="1"/>
  <c r="AI2782" i="1"/>
  <c r="AJ2782" i="1"/>
  <c r="AK2782" i="1"/>
  <c r="AH2783" i="1"/>
  <c r="AI2783" i="1"/>
  <c r="AJ2783" i="1"/>
  <c r="AK2783" i="1"/>
  <c r="AH2784" i="1"/>
  <c r="AI2784" i="1"/>
  <c r="AJ2784" i="1"/>
  <c r="AK2784" i="1"/>
  <c r="AH2785" i="1"/>
  <c r="AI2785" i="1"/>
  <c r="AJ2785" i="1"/>
  <c r="AK2785" i="1"/>
  <c r="AH2786" i="1"/>
  <c r="AI2786" i="1"/>
  <c r="AJ2786" i="1"/>
  <c r="AK2786" i="1"/>
  <c r="AH2787" i="1"/>
  <c r="AI2787" i="1"/>
  <c r="AJ2787" i="1"/>
  <c r="AK2787" i="1"/>
  <c r="AH2788" i="1"/>
  <c r="AI2788" i="1"/>
  <c r="AJ2788" i="1"/>
  <c r="AK2788" i="1"/>
  <c r="AH2789" i="1"/>
  <c r="AI2789" i="1"/>
  <c r="AJ2789" i="1"/>
  <c r="AK2789" i="1"/>
  <c r="AH2790" i="1"/>
  <c r="AI2790" i="1"/>
  <c r="AJ2790" i="1"/>
  <c r="AK2790" i="1"/>
  <c r="AH2791" i="1"/>
  <c r="AI2791" i="1"/>
  <c r="AJ2791" i="1"/>
  <c r="AK2791" i="1"/>
  <c r="AH2792" i="1"/>
  <c r="AI2792" i="1"/>
  <c r="AJ2792" i="1"/>
  <c r="AK2792" i="1"/>
  <c r="AH2793" i="1"/>
  <c r="AI2793" i="1"/>
  <c r="AJ2793" i="1"/>
  <c r="AK2793" i="1"/>
  <c r="AH2794" i="1"/>
  <c r="AI2794" i="1"/>
  <c r="AJ2794" i="1"/>
  <c r="AK2794" i="1"/>
  <c r="AH2795" i="1"/>
  <c r="AI2795" i="1"/>
  <c r="AJ2795" i="1"/>
  <c r="AK2795" i="1"/>
  <c r="AH2796" i="1"/>
  <c r="AI2796" i="1"/>
  <c r="AJ2796" i="1"/>
  <c r="AK2796" i="1"/>
  <c r="AH2797" i="1"/>
  <c r="AI2797" i="1"/>
  <c r="AJ2797" i="1"/>
  <c r="AK2797" i="1"/>
  <c r="AH2798" i="1"/>
  <c r="AI2798" i="1"/>
  <c r="AJ2798" i="1"/>
  <c r="AK2798" i="1"/>
  <c r="AH2799" i="1"/>
  <c r="AI2799" i="1"/>
  <c r="AJ2799" i="1"/>
  <c r="AK2799" i="1"/>
  <c r="AH2800" i="1"/>
  <c r="AI2800" i="1"/>
  <c r="AJ2800" i="1"/>
  <c r="AK2800" i="1"/>
  <c r="AH2801" i="1"/>
  <c r="AI2801" i="1"/>
  <c r="AJ2801" i="1"/>
  <c r="AK2801" i="1"/>
  <c r="AH2802" i="1"/>
  <c r="AI2802" i="1"/>
  <c r="AJ2802" i="1"/>
  <c r="AK2802" i="1"/>
  <c r="AH2803" i="1"/>
  <c r="AI2803" i="1"/>
  <c r="AJ2803" i="1"/>
  <c r="AK2803" i="1"/>
  <c r="AH2804" i="1"/>
  <c r="AI2804" i="1"/>
  <c r="AJ2804" i="1"/>
  <c r="AK2804" i="1"/>
  <c r="AH2805" i="1"/>
  <c r="AI2805" i="1"/>
  <c r="AJ2805" i="1"/>
  <c r="AK2805" i="1"/>
  <c r="AH2806" i="1"/>
  <c r="AI2806" i="1"/>
  <c r="AJ2806" i="1"/>
  <c r="AK2806" i="1"/>
  <c r="AH2807" i="1"/>
  <c r="AI2807" i="1"/>
  <c r="AJ2807" i="1"/>
  <c r="AK2807" i="1"/>
  <c r="AH2808" i="1"/>
  <c r="AI2808" i="1"/>
  <c r="AJ2808" i="1"/>
  <c r="AK2808" i="1"/>
  <c r="AH2809" i="1"/>
  <c r="AI2809" i="1"/>
  <c r="AJ2809" i="1"/>
  <c r="AK2809" i="1"/>
  <c r="AH2810" i="1"/>
  <c r="AI2810" i="1"/>
  <c r="AJ2810" i="1"/>
  <c r="AK2810" i="1"/>
  <c r="AH2811" i="1"/>
  <c r="AI2811" i="1"/>
  <c r="AJ2811" i="1"/>
  <c r="AK2811" i="1"/>
  <c r="AH2812" i="1"/>
  <c r="AI2812" i="1"/>
  <c r="AJ2812" i="1"/>
  <c r="AK2812" i="1"/>
  <c r="AH2813" i="1"/>
  <c r="AI2813" i="1"/>
  <c r="AJ2813" i="1"/>
  <c r="AK2813" i="1"/>
  <c r="AH2814" i="1"/>
  <c r="AI2814" i="1"/>
  <c r="AJ2814" i="1"/>
  <c r="AK2814" i="1"/>
  <c r="AH2815" i="1"/>
  <c r="AI2815" i="1"/>
  <c r="AJ2815" i="1"/>
  <c r="AK2815" i="1"/>
  <c r="AH2816" i="1"/>
  <c r="AI2816" i="1"/>
  <c r="AJ2816" i="1"/>
  <c r="AK2816" i="1"/>
  <c r="AH2817" i="1"/>
  <c r="AI2817" i="1"/>
  <c r="AJ2817" i="1"/>
  <c r="AK2817" i="1"/>
  <c r="AH2818" i="1"/>
  <c r="AI2818" i="1"/>
  <c r="AJ2818" i="1"/>
  <c r="AK2818" i="1"/>
  <c r="AH2819" i="1"/>
  <c r="AI2819" i="1"/>
  <c r="AJ2819" i="1"/>
  <c r="AK2819" i="1"/>
  <c r="AH2820" i="1"/>
  <c r="AI2820" i="1"/>
  <c r="AJ2820" i="1"/>
  <c r="AK2820" i="1"/>
  <c r="AH2821" i="1"/>
  <c r="AI2821" i="1"/>
  <c r="AJ2821" i="1"/>
  <c r="AK2821" i="1"/>
  <c r="AH2822" i="1"/>
  <c r="AI2822" i="1"/>
  <c r="AJ2822" i="1"/>
  <c r="AK2822" i="1"/>
  <c r="AH2823" i="1"/>
  <c r="AI2823" i="1"/>
  <c r="AJ2823" i="1"/>
  <c r="AK2823" i="1"/>
  <c r="AH2824" i="1"/>
  <c r="AI2824" i="1"/>
  <c r="AJ2824" i="1"/>
  <c r="AK2824" i="1"/>
  <c r="AH2825" i="1"/>
  <c r="AI2825" i="1"/>
  <c r="AJ2825" i="1"/>
  <c r="AK2825" i="1"/>
  <c r="AH2826" i="1"/>
  <c r="AI2826" i="1"/>
  <c r="AJ2826" i="1"/>
  <c r="AK2826" i="1"/>
  <c r="AH2827" i="1"/>
  <c r="AI2827" i="1"/>
  <c r="AJ2827" i="1"/>
  <c r="AK2827" i="1"/>
  <c r="AH2828" i="1"/>
  <c r="AI2828" i="1"/>
  <c r="AJ2828" i="1"/>
  <c r="AK2828" i="1"/>
  <c r="AH2829" i="1"/>
  <c r="AI2829" i="1"/>
  <c r="AJ2829" i="1"/>
  <c r="AK2829" i="1"/>
  <c r="AH2830" i="1"/>
  <c r="AI2830" i="1"/>
  <c r="AJ2830" i="1"/>
  <c r="AK2830" i="1"/>
  <c r="AH2831" i="1"/>
  <c r="AI2831" i="1"/>
  <c r="AJ2831" i="1"/>
  <c r="AK2831" i="1"/>
  <c r="AH2832" i="1"/>
  <c r="AI2832" i="1"/>
  <c r="AJ2832" i="1"/>
  <c r="AK2832" i="1"/>
  <c r="AH2833" i="1"/>
  <c r="AI2833" i="1"/>
  <c r="AJ2833" i="1"/>
  <c r="AK2833" i="1"/>
  <c r="AH2834" i="1"/>
  <c r="AI2834" i="1"/>
  <c r="AJ2834" i="1"/>
  <c r="AK2834" i="1"/>
  <c r="AH2835" i="1"/>
  <c r="AI2835" i="1"/>
  <c r="AJ2835" i="1"/>
  <c r="AK2835" i="1"/>
  <c r="AH2836" i="1"/>
  <c r="AI2836" i="1"/>
  <c r="AJ2836" i="1"/>
  <c r="AK2836" i="1"/>
  <c r="AH2837" i="1"/>
  <c r="AI2837" i="1"/>
  <c r="AJ2837" i="1"/>
  <c r="AK2837" i="1"/>
  <c r="AH2838" i="1"/>
  <c r="AI2838" i="1"/>
  <c r="AJ2838" i="1"/>
  <c r="AK2838" i="1"/>
  <c r="AH2839" i="1"/>
  <c r="AI2839" i="1"/>
  <c r="AJ2839" i="1"/>
  <c r="AK2839" i="1"/>
  <c r="AH2840" i="1"/>
  <c r="AI2840" i="1"/>
  <c r="AJ2840" i="1"/>
  <c r="AK2840" i="1"/>
  <c r="AH2841" i="1"/>
  <c r="AI2841" i="1"/>
  <c r="AJ2841" i="1"/>
  <c r="AK2841" i="1"/>
  <c r="AH2842" i="1"/>
  <c r="AI2842" i="1"/>
  <c r="AJ2842" i="1"/>
  <c r="AK2842" i="1"/>
  <c r="AH2843" i="1"/>
  <c r="AI2843" i="1"/>
  <c r="AJ2843" i="1"/>
  <c r="AK2843" i="1"/>
  <c r="AH2844" i="1"/>
  <c r="AI2844" i="1"/>
  <c r="AJ2844" i="1"/>
  <c r="AK2844" i="1"/>
  <c r="AH2845" i="1"/>
  <c r="AI2845" i="1"/>
  <c r="AJ2845" i="1"/>
  <c r="AK2845" i="1"/>
  <c r="AH2846" i="1"/>
  <c r="AI2846" i="1"/>
  <c r="AJ2846" i="1"/>
  <c r="AK2846" i="1"/>
  <c r="AH2847" i="1"/>
  <c r="AI2847" i="1"/>
  <c r="AJ2847" i="1"/>
  <c r="AK2847" i="1"/>
  <c r="AH2848" i="1"/>
  <c r="AI2848" i="1"/>
  <c r="AJ2848" i="1"/>
  <c r="AK2848" i="1"/>
  <c r="AH2849" i="1"/>
  <c r="AI2849" i="1"/>
  <c r="AJ2849" i="1"/>
  <c r="AK2849" i="1"/>
  <c r="AH2850" i="1"/>
  <c r="AI2850" i="1"/>
  <c r="AJ2850" i="1"/>
  <c r="AK2850" i="1"/>
  <c r="AH2851" i="1"/>
  <c r="AI2851" i="1"/>
  <c r="AJ2851" i="1"/>
  <c r="AK2851" i="1"/>
  <c r="AH2852" i="1"/>
  <c r="AI2852" i="1"/>
  <c r="AJ2852" i="1"/>
  <c r="AK2852" i="1"/>
  <c r="AH2853" i="1"/>
  <c r="AI2853" i="1"/>
  <c r="AJ2853" i="1"/>
  <c r="AK2853" i="1"/>
  <c r="AH2854" i="1"/>
  <c r="AI2854" i="1"/>
  <c r="AJ2854" i="1"/>
  <c r="AK2854" i="1"/>
  <c r="AH2855" i="1"/>
  <c r="AI2855" i="1"/>
  <c r="AJ2855" i="1"/>
  <c r="AK2855" i="1"/>
  <c r="AH2856" i="1"/>
  <c r="AI2856" i="1"/>
  <c r="AJ2856" i="1"/>
  <c r="AK2856" i="1"/>
  <c r="AH2857" i="1"/>
  <c r="AI2857" i="1"/>
  <c r="AJ2857" i="1"/>
  <c r="AK2857" i="1"/>
  <c r="AH2858" i="1"/>
  <c r="AI2858" i="1"/>
  <c r="AJ2858" i="1"/>
  <c r="AK2858" i="1"/>
  <c r="AH2859" i="1"/>
  <c r="AI2859" i="1"/>
  <c r="AJ2859" i="1"/>
  <c r="AK2859" i="1"/>
  <c r="AH2860" i="1"/>
  <c r="AI2860" i="1"/>
  <c r="AJ2860" i="1"/>
  <c r="AK2860" i="1"/>
  <c r="AH2861" i="1"/>
  <c r="AI2861" i="1"/>
  <c r="AJ2861" i="1"/>
  <c r="AK2861" i="1"/>
  <c r="AH2862" i="1"/>
  <c r="AI2862" i="1"/>
  <c r="AJ2862" i="1"/>
  <c r="AK2862" i="1"/>
  <c r="AH2863" i="1"/>
  <c r="AI2863" i="1"/>
  <c r="AJ2863" i="1"/>
  <c r="AK2863" i="1"/>
  <c r="AH2864" i="1"/>
  <c r="AI2864" i="1"/>
  <c r="AJ2864" i="1"/>
  <c r="AK2864" i="1"/>
  <c r="AH2865" i="1"/>
  <c r="AI2865" i="1"/>
  <c r="AJ2865" i="1"/>
  <c r="AK2865" i="1"/>
  <c r="AH2866" i="1"/>
  <c r="AI2866" i="1"/>
  <c r="AJ2866" i="1"/>
  <c r="AK2866" i="1"/>
  <c r="AH2867" i="1"/>
  <c r="AI2867" i="1"/>
  <c r="AJ2867" i="1"/>
  <c r="AK2867" i="1"/>
  <c r="AH2868" i="1"/>
  <c r="AI2868" i="1"/>
  <c r="AJ2868" i="1"/>
  <c r="AK2868" i="1"/>
  <c r="AH2869" i="1"/>
  <c r="AI2869" i="1"/>
  <c r="AJ2869" i="1"/>
  <c r="AK2869" i="1"/>
  <c r="AH2870" i="1"/>
  <c r="AI2870" i="1"/>
  <c r="AJ2870" i="1"/>
  <c r="AK2870" i="1"/>
  <c r="AH2871" i="1"/>
  <c r="AI2871" i="1"/>
  <c r="AJ2871" i="1"/>
  <c r="AK2871" i="1"/>
  <c r="AH2872" i="1"/>
  <c r="AI2872" i="1"/>
  <c r="AJ2872" i="1"/>
  <c r="AK2872" i="1"/>
  <c r="AH2873" i="1"/>
  <c r="AI2873" i="1"/>
  <c r="AJ2873" i="1"/>
  <c r="AK2873" i="1"/>
  <c r="AH2874" i="1"/>
  <c r="AI2874" i="1"/>
  <c r="AJ2874" i="1"/>
  <c r="AK2874" i="1"/>
  <c r="AH2875" i="1"/>
  <c r="AI2875" i="1"/>
  <c r="AJ2875" i="1"/>
  <c r="AK2875" i="1"/>
  <c r="AH2876" i="1"/>
  <c r="AI2876" i="1"/>
  <c r="AJ2876" i="1"/>
  <c r="AK2876" i="1"/>
  <c r="AH2877" i="1"/>
  <c r="AI2877" i="1"/>
  <c r="AJ2877" i="1"/>
  <c r="AK2877" i="1"/>
  <c r="AH2878" i="1"/>
  <c r="AI2878" i="1"/>
  <c r="AJ2878" i="1"/>
  <c r="AK2878" i="1"/>
  <c r="AH2879" i="1"/>
  <c r="AI2879" i="1"/>
  <c r="AJ2879" i="1"/>
  <c r="AK2879" i="1"/>
  <c r="AH2880" i="1"/>
  <c r="AI2880" i="1"/>
  <c r="AJ2880" i="1"/>
  <c r="AK2880" i="1"/>
  <c r="AH2881" i="1"/>
  <c r="AI2881" i="1"/>
  <c r="AJ2881" i="1"/>
  <c r="AK2881" i="1"/>
  <c r="AH2882" i="1"/>
  <c r="AI2882" i="1"/>
  <c r="AJ2882" i="1"/>
  <c r="AK2882" i="1"/>
  <c r="AH2883" i="1"/>
  <c r="AI2883" i="1"/>
  <c r="AJ2883" i="1"/>
  <c r="AK2883" i="1"/>
  <c r="AH2884" i="1"/>
  <c r="AI2884" i="1"/>
  <c r="AJ2884" i="1"/>
  <c r="AK2884" i="1"/>
  <c r="AH2885" i="1"/>
  <c r="AI2885" i="1"/>
  <c r="AJ2885" i="1"/>
  <c r="AK2885" i="1"/>
  <c r="AH2886" i="1"/>
  <c r="AI2886" i="1"/>
  <c r="AJ2886" i="1"/>
  <c r="AK2886" i="1"/>
  <c r="AH2887" i="1"/>
  <c r="AI2887" i="1"/>
  <c r="AJ2887" i="1"/>
  <c r="AK2887" i="1"/>
  <c r="AH2888" i="1"/>
  <c r="AI2888" i="1"/>
  <c r="AJ2888" i="1"/>
  <c r="AK2888" i="1"/>
  <c r="AH2889" i="1"/>
  <c r="AI2889" i="1"/>
  <c r="AJ2889" i="1"/>
  <c r="AK2889" i="1"/>
  <c r="AH2890" i="1"/>
  <c r="AI2890" i="1"/>
  <c r="AJ2890" i="1"/>
  <c r="AK2890" i="1"/>
  <c r="AH2891" i="1"/>
  <c r="AI2891" i="1"/>
  <c r="AJ2891" i="1"/>
  <c r="AK2891" i="1"/>
  <c r="AH2892" i="1"/>
  <c r="AI2892" i="1"/>
  <c r="AJ2892" i="1"/>
  <c r="AK2892" i="1"/>
  <c r="AH2893" i="1"/>
  <c r="AI2893" i="1"/>
  <c r="AJ2893" i="1"/>
  <c r="AK2893" i="1"/>
  <c r="AH2894" i="1"/>
  <c r="AI2894" i="1"/>
  <c r="AJ2894" i="1"/>
  <c r="AK2894" i="1"/>
  <c r="AH2895" i="1"/>
  <c r="AI2895" i="1"/>
  <c r="AJ2895" i="1"/>
  <c r="AK2895" i="1"/>
  <c r="AH2896" i="1"/>
  <c r="AI2896" i="1"/>
  <c r="AJ2896" i="1"/>
  <c r="AK2896" i="1"/>
  <c r="AH2897" i="1"/>
  <c r="AI2897" i="1"/>
  <c r="AJ2897" i="1"/>
  <c r="AK2897" i="1"/>
  <c r="AH2898" i="1"/>
  <c r="AI2898" i="1"/>
  <c r="AJ2898" i="1"/>
  <c r="AK2898" i="1"/>
  <c r="AH2899" i="1"/>
  <c r="AI2899" i="1"/>
  <c r="AJ2899" i="1"/>
  <c r="AK2899" i="1"/>
  <c r="AH2900" i="1"/>
  <c r="AI2900" i="1"/>
  <c r="AJ2900" i="1"/>
  <c r="AK2900" i="1"/>
  <c r="AH2901" i="1"/>
  <c r="AI2901" i="1"/>
  <c r="AJ2901" i="1"/>
  <c r="AK2901" i="1"/>
  <c r="AH2902" i="1"/>
  <c r="AI2902" i="1"/>
  <c r="AJ2902" i="1"/>
  <c r="AK2902" i="1"/>
  <c r="AH2903" i="1"/>
  <c r="AI2903" i="1"/>
  <c r="AJ2903" i="1"/>
  <c r="AK2903" i="1"/>
  <c r="AH2904" i="1"/>
  <c r="AI2904" i="1"/>
  <c r="AJ2904" i="1"/>
  <c r="AK2904" i="1"/>
  <c r="AH2905" i="1"/>
  <c r="AI2905" i="1"/>
  <c r="AJ2905" i="1"/>
  <c r="AK2905" i="1"/>
  <c r="AH2906" i="1"/>
  <c r="AI2906" i="1"/>
  <c r="AJ2906" i="1"/>
  <c r="AK2906" i="1"/>
  <c r="AH2907" i="1"/>
  <c r="AI2907" i="1"/>
  <c r="AJ2907" i="1"/>
  <c r="AK2907" i="1"/>
  <c r="AH2908" i="1"/>
  <c r="AI2908" i="1"/>
  <c r="AJ2908" i="1"/>
  <c r="AK2908" i="1"/>
  <c r="AH2909" i="1"/>
  <c r="AI2909" i="1"/>
  <c r="AJ2909" i="1"/>
  <c r="AK2909" i="1"/>
  <c r="AH2910" i="1"/>
  <c r="AI2910" i="1"/>
  <c r="AJ2910" i="1"/>
  <c r="AK2910" i="1"/>
  <c r="AH2911" i="1"/>
  <c r="AI2911" i="1"/>
  <c r="AJ2911" i="1"/>
  <c r="AK2911" i="1"/>
  <c r="AH2912" i="1"/>
  <c r="AI2912" i="1"/>
  <c r="AJ2912" i="1"/>
  <c r="AK2912" i="1"/>
  <c r="AH2913" i="1"/>
  <c r="AI2913" i="1"/>
  <c r="AJ2913" i="1"/>
  <c r="AK2913" i="1"/>
  <c r="AH2914" i="1"/>
  <c r="AI2914" i="1"/>
  <c r="AJ2914" i="1"/>
  <c r="AK2914" i="1"/>
  <c r="AH2915" i="1"/>
  <c r="AI2915" i="1"/>
  <c r="AJ2915" i="1"/>
  <c r="AK2915" i="1"/>
  <c r="AH2916" i="1"/>
  <c r="AI2916" i="1"/>
  <c r="AJ2916" i="1"/>
  <c r="AK2916" i="1"/>
  <c r="AH2917" i="1"/>
  <c r="AI2917" i="1"/>
  <c r="AJ2917" i="1"/>
  <c r="AK2917" i="1"/>
  <c r="AH2918" i="1"/>
  <c r="AI2918" i="1"/>
  <c r="AJ2918" i="1"/>
  <c r="AK2918" i="1"/>
  <c r="AH2919" i="1"/>
  <c r="AI2919" i="1"/>
  <c r="AJ2919" i="1"/>
  <c r="AK2919" i="1"/>
  <c r="AH2920" i="1"/>
  <c r="AI2920" i="1"/>
  <c r="AJ2920" i="1"/>
  <c r="AK2920" i="1"/>
  <c r="AH2921" i="1"/>
  <c r="AI2921" i="1"/>
  <c r="AJ2921" i="1"/>
  <c r="AK2921" i="1"/>
  <c r="AH2922" i="1"/>
  <c r="AI2922" i="1"/>
  <c r="AJ2922" i="1"/>
  <c r="AK2922" i="1"/>
  <c r="AH2923" i="1"/>
  <c r="AI2923" i="1"/>
  <c r="AJ2923" i="1"/>
  <c r="AK2923" i="1"/>
  <c r="AH2924" i="1"/>
  <c r="AI2924" i="1"/>
  <c r="AJ2924" i="1"/>
  <c r="AK2924" i="1"/>
  <c r="AH2925" i="1"/>
  <c r="AI2925" i="1"/>
  <c r="AJ2925" i="1"/>
  <c r="AK2925" i="1"/>
  <c r="AH2926" i="1"/>
  <c r="AI2926" i="1"/>
  <c r="AJ2926" i="1"/>
  <c r="AK2926" i="1"/>
  <c r="AH2927" i="1"/>
  <c r="AI2927" i="1"/>
  <c r="AJ2927" i="1"/>
  <c r="AK2927" i="1"/>
  <c r="AH2928" i="1"/>
  <c r="AI2928" i="1"/>
  <c r="AJ2928" i="1"/>
  <c r="AK2928" i="1"/>
  <c r="AH2929" i="1"/>
  <c r="AI2929" i="1"/>
  <c r="AJ2929" i="1"/>
  <c r="AK2929" i="1"/>
  <c r="AH2930" i="1"/>
  <c r="AI2930" i="1"/>
  <c r="AJ2930" i="1"/>
  <c r="AK2930" i="1"/>
  <c r="AH2931" i="1"/>
  <c r="AI2931" i="1"/>
  <c r="AJ2931" i="1"/>
  <c r="AK2931" i="1"/>
  <c r="AH2932" i="1"/>
  <c r="AI2932" i="1"/>
  <c r="AJ2932" i="1"/>
  <c r="AK2932" i="1"/>
  <c r="AH2933" i="1"/>
  <c r="AI2933" i="1"/>
  <c r="AJ2933" i="1"/>
  <c r="AK2933" i="1"/>
  <c r="AH2934" i="1"/>
  <c r="AI2934" i="1"/>
  <c r="AJ2934" i="1"/>
  <c r="AK2934" i="1"/>
  <c r="AH2935" i="1"/>
  <c r="AI2935" i="1"/>
  <c r="AJ2935" i="1"/>
  <c r="AK2935" i="1"/>
  <c r="AH2936" i="1"/>
  <c r="AI2936" i="1"/>
  <c r="AJ2936" i="1"/>
  <c r="AK2936" i="1"/>
  <c r="AH2937" i="1"/>
  <c r="AI2937" i="1"/>
  <c r="AJ2937" i="1"/>
  <c r="AK2937" i="1"/>
  <c r="AH2938" i="1"/>
  <c r="AI2938" i="1"/>
  <c r="AJ2938" i="1"/>
  <c r="AK2938" i="1"/>
  <c r="AH2939" i="1"/>
  <c r="AI2939" i="1"/>
  <c r="AJ2939" i="1"/>
  <c r="AK2939" i="1"/>
  <c r="AH2940" i="1"/>
  <c r="AI2940" i="1"/>
  <c r="AJ2940" i="1"/>
  <c r="AK2940" i="1"/>
  <c r="AH2941" i="1"/>
  <c r="AI2941" i="1"/>
  <c r="AJ2941" i="1"/>
  <c r="AK2941" i="1"/>
  <c r="AH2942" i="1"/>
  <c r="AI2942" i="1"/>
  <c r="AJ2942" i="1"/>
  <c r="AK2942" i="1"/>
  <c r="AH2943" i="1"/>
  <c r="AI2943" i="1"/>
  <c r="AJ2943" i="1"/>
  <c r="AK2943" i="1"/>
  <c r="AH2944" i="1"/>
  <c r="AI2944" i="1"/>
  <c r="AJ2944" i="1"/>
  <c r="AK2944" i="1"/>
  <c r="AH2945" i="1"/>
  <c r="AI2945" i="1"/>
  <c r="AJ2945" i="1"/>
  <c r="AK2945" i="1"/>
  <c r="AH2946" i="1"/>
  <c r="AI2946" i="1"/>
  <c r="AJ2946" i="1"/>
  <c r="AK2946" i="1"/>
  <c r="AH2947" i="1"/>
  <c r="AI2947" i="1"/>
  <c r="AJ2947" i="1"/>
  <c r="AK2947" i="1"/>
  <c r="AH2948" i="1"/>
  <c r="AI2948" i="1"/>
  <c r="AJ2948" i="1"/>
  <c r="AK2948" i="1"/>
  <c r="AH2949" i="1"/>
  <c r="AI2949" i="1"/>
  <c r="AJ2949" i="1"/>
  <c r="AK2949" i="1"/>
  <c r="AH2950" i="1"/>
  <c r="AI2950" i="1"/>
  <c r="AJ2950" i="1"/>
  <c r="AK2950" i="1"/>
  <c r="AH2951" i="1"/>
  <c r="AI2951" i="1"/>
  <c r="AJ2951" i="1"/>
  <c r="AK2951" i="1"/>
  <c r="AH2952" i="1"/>
  <c r="AI2952" i="1"/>
  <c r="AJ2952" i="1"/>
  <c r="AK2952" i="1"/>
  <c r="AH2953" i="1"/>
  <c r="AI2953" i="1"/>
  <c r="AJ2953" i="1"/>
  <c r="AK2953" i="1"/>
  <c r="AH2954" i="1"/>
  <c r="AI2954" i="1"/>
  <c r="AJ2954" i="1"/>
  <c r="AK2954" i="1"/>
  <c r="AH2955" i="1"/>
  <c r="AI2955" i="1"/>
  <c r="AJ2955" i="1"/>
  <c r="AK2955" i="1"/>
  <c r="AH2956" i="1"/>
  <c r="AI2956" i="1"/>
  <c r="AJ2956" i="1"/>
  <c r="AK2956" i="1"/>
  <c r="AH2957" i="1"/>
  <c r="AI2957" i="1"/>
  <c r="AJ2957" i="1"/>
  <c r="AK2957" i="1"/>
  <c r="AH2958" i="1"/>
  <c r="AI2958" i="1"/>
  <c r="AJ2958" i="1"/>
  <c r="AK2958" i="1"/>
  <c r="AH2959" i="1"/>
  <c r="AI2959" i="1"/>
  <c r="AJ2959" i="1"/>
  <c r="AK2959" i="1"/>
  <c r="AH2960" i="1"/>
  <c r="AI2960" i="1"/>
  <c r="AJ2960" i="1"/>
  <c r="AK2960" i="1"/>
  <c r="AH2961" i="1"/>
  <c r="AI2961" i="1"/>
  <c r="AJ2961" i="1"/>
  <c r="AK2961" i="1"/>
  <c r="AH2962" i="1"/>
  <c r="AI2962" i="1"/>
  <c r="AJ2962" i="1"/>
  <c r="AK2962" i="1"/>
  <c r="AH2963" i="1"/>
  <c r="AI2963" i="1"/>
  <c r="AJ2963" i="1"/>
  <c r="AK2963" i="1"/>
  <c r="AH2964" i="1"/>
  <c r="AI2964" i="1"/>
  <c r="AJ2964" i="1"/>
  <c r="AK2964" i="1"/>
  <c r="AH2965" i="1"/>
  <c r="AI2965" i="1"/>
  <c r="AJ2965" i="1"/>
  <c r="AK2965" i="1"/>
  <c r="AH2966" i="1"/>
  <c r="AI2966" i="1"/>
  <c r="AJ2966" i="1"/>
  <c r="AK2966" i="1"/>
  <c r="AH2967" i="1"/>
  <c r="AI2967" i="1"/>
  <c r="AJ2967" i="1"/>
  <c r="AK2967" i="1"/>
  <c r="AH2968" i="1"/>
  <c r="AI2968" i="1"/>
  <c r="AJ2968" i="1"/>
  <c r="AK2968" i="1"/>
  <c r="AH2969" i="1"/>
  <c r="AI2969" i="1"/>
  <c r="AJ2969" i="1"/>
  <c r="AK2969" i="1"/>
  <c r="AH2970" i="1"/>
  <c r="AI2970" i="1"/>
  <c r="AJ2970" i="1"/>
  <c r="AK2970" i="1"/>
  <c r="AK1382" i="1"/>
  <c r="AJ1382" i="1"/>
  <c r="AI1382" i="1"/>
  <c r="AH1382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1145" i="1"/>
  <c r="AK1146" i="1"/>
  <c r="AK1147" i="1"/>
  <c r="AK1148" i="1"/>
  <c r="AK1149" i="1"/>
  <c r="AK1150" i="1"/>
  <c r="AK1151" i="1"/>
  <c r="AK1152" i="1"/>
  <c r="AK1153" i="1"/>
  <c r="AK1154" i="1"/>
  <c r="AK1155" i="1"/>
  <c r="AK1156" i="1"/>
  <c r="AK1157" i="1"/>
  <c r="AK1158" i="1"/>
  <c r="AK1159" i="1"/>
  <c r="AK1160" i="1"/>
  <c r="AK1161" i="1"/>
  <c r="AK1162" i="1"/>
  <c r="AK1163" i="1"/>
  <c r="AK1164" i="1"/>
  <c r="AK1165" i="1"/>
  <c r="AK1166" i="1"/>
  <c r="AK1167" i="1"/>
  <c r="AK1168" i="1"/>
  <c r="AK1169" i="1"/>
  <c r="AK1170" i="1"/>
  <c r="AK1171" i="1"/>
  <c r="AK1172" i="1"/>
  <c r="AK1173" i="1"/>
  <c r="AK1174" i="1"/>
  <c r="AK1175" i="1"/>
  <c r="AK1176" i="1"/>
  <c r="AK1177" i="1"/>
  <c r="AK1178" i="1"/>
  <c r="AK1179" i="1"/>
  <c r="AK1180" i="1"/>
  <c r="AK1181" i="1"/>
  <c r="AK1182" i="1"/>
  <c r="AK1183" i="1"/>
  <c r="AK1184" i="1"/>
  <c r="AK1185" i="1"/>
  <c r="AK1186" i="1"/>
  <c r="AK1187" i="1"/>
  <c r="AK1188" i="1"/>
  <c r="AK1189" i="1"/>
  <c r="AK1190" i="1"/>
  <c r="AK1191" i="1"/>
  <c r="AK1192" i="1"/>
  <c r="AK1193" i="1"/>
  <c r="AK1194" i="1"/>
  <c r="AK1195" i="1"/>
  <c r="AK1196" i="1"/>
  <c r="AK1197" i="1"/>
  <c r="AK1198" i="1"/>
  <c r="AK1199" i="1"/>
  <c r="AK1200" i="1"/>
  <c r="AK1201" i="1"/>
  <c r="AK1202" i="1"/>
  <c r="AK1203" i="1"/>
  <c r="AK1204" i="1"/>
  <c r="AK1205" i="1"/>
  <c r="AK1206" i="1"/>
  <c r="AK1207" i="1"/>
  <c r="AK1208" i="1"/>
  <c r="AK1209" i="1"/>
  <c r="AK1210" i="1"/>
  <c r="AK1211" i="1"/>
  <c r="AK1212" i="1"/>
  <c r="AK1213" i="1"/>
  <c r="AK1214" i="1"/>
  <c r="AK1215" i="1"/>
  <c r="AK1216" i="1"/>
  <c r="AK1217" i="1"/>
  <c r="AK1218" i="1"/>
  <c r="AK1219" i="1"/>
  <c r="AK1220" i="1"/>
  <c r="AK1221" i="1"/>
  <c r="AK1222" i="1"/>
  <c r="AK1223" i="1"/>
  <c r="AK1224" i="1"/>
  <c r="AK1225" i="1"/>
  <c r="AK1226" i="1"/>
  <c r="AK1227" i="1"/>
  <c r="AK1228" i="1"/>
  <c r="AK1229" i="1"/>
  <c r="AK1230" i="1"/>
  <c r="AK1231" i="1"/>
  <c r="AK1232" i="1"/>
  <c r="AK1233" i="1"/>
  <c r="AK1234" i="1"/>
  <c r="AK1235" i="1"/>
  <c r="AK1236" i="1"/>
  <c r="AK1237" i="1"/>
  <c r="AK1238" i="1"/>
  <c r="AK1239" i="1"/>
  <c r="AK1240" i="1"/>
  <c r="AK1241" i="1"/>
  <c r="AK1242" i="1"/>
  <c r="AK1243" i="1"/>
  <c r="AK1244" i="1"/>
  <c r="AK1245" i="1"/>
  <c r="AK1246" i="1"/>
  <c r="AK1247" i="1"/>
  <c r="AK1248" i="1"/>
  <c r="AK1249" i="1"/>
  <c r="AK1250" i="1"/>
  <c r="AK1251" i="1"/>
  <c r="AK1252" i="1"/>
  <c r="AK1253" i="1"/>
  <c r="AK1254" i="1"/>
  <c r="AK1255" i="1"/>
  <c r="AK1256" i="1"/>
  <c r="AK1257" i="1"/>
  <c r="AK1258" i="1"/>
  <c r="AK1259" i="1"/>
  <c r="AK1260" i="1"/>
  <c r="AK1261" i="1"/>
  <c r="AK1262" i="1"/>
  <c r="AK1263" i="1"/>
  <c r="AK1264" i="1"/>
  <c r="AK1265" i="1"/>
  <c r="AK1266" i="1"/>
  <c r="AK1267" i="1"/>
  <c r="AK1268" i="1"/>
  <c r="AK1269" i="1"/>
  <c r="AK1270" i="1"/>
  <c r="AK1271" i="1"/>
  <c r="AK1272" i="1"/>
  <c r="AK1273" i="1"/>
  <c r="AK1274" i="1"/>
  <c r="AK1275" i="1"/>
  <c r="AK1276" i="1"/>
  <c r="AK1277" i="1"/>
  <c r="AK1278" i="1"/>
  <c r="AK1279" i="1"/>
  <c r="AK1280" i="1"/>
  <c r="AK1281" i="1"/>
  <c r="AK1282" i="1"/>
  <c r="AK1283" i="1"/>
  <c r="AK1284" i="1"/>
  <c r="AK1285" i="1"/>
  <c r="AK1286" i="1"/>
  <c r="AK1287" i="1"/>
  <c r="AK1288" i="1"/>
  <c r="AK1289" i="1"/>
  <c r="AK1290" i="1"/>
  <c r="AK1291" i="1"/>
  <c r="AK1292" i="1"/>
  <c r="AK1293" i="1"/>
  <c r="AK1294" i="1"/>
  <c r="AK1295" i="1"/>
  <c r="AK1296" i="1"/>
  <c r="AK1297" i="1"/>
  <c r="AK1298" i="1"/>
  <c r="AK1299" i="1"/>
  <c r="AK1300" i="1"/>
  <c r="AK1301" i="1"/>
  <c r="AK1302" i="1"/>
  <c r="AK1303" i="1"/>
  <c r="AK1304" i="1"/>
  <c r="AK1305" i="1"/>
  <c r="AK1306" i="1"/>
  <c r="AK1307" i="1"/>
  <c r="AK1308" i="1"/>
  <c r="AK1309" i="1"/>
  <c r="AK1310" i="1"/>
  <c r="AK1311" i="1"/>
  <c r="AK1312" i="1"/>
  <c r="AK1313" i="1"/>
  <c r="AK1314" i="1"/>
  <c r="AK1315" i="1"/>
  <c r="AK1316" i="1"/>
  <c r="AK1317" i="1"/>
  <c r="AK1318" i="1"/>
  <c r="AK1319" i="1"/>
  <c r="AK1320" i="1"/>
  <c r="AK1321" i="1"/>
  <c r="AK1322" i="1"/>
  <c r="AK1323" i="1"/>
  <c r="AK1324" i="1"/>
  <c r="AK1325" i="1"/>
  <c r="AK1326" i="1"/>
  <c r="AK1327" i="1"/>
  <c r="AK1328" i="1"/>
  <c r="AK1329" i="1"/>
  <c r="AK1330" i="1"/>
  <c r="AK1331" i="1"/>
  <c r="AK1332" i="1"/>
  <c r="AK1333" i="1"/>
  <c r="AK1334" i="1"/>
  <c r="AK1335" i="1"/>
  <c r="AK1336" i="1"/>
  <c r="AK1337" i="1"/>
  <c r="AK1338" i="1"/>
  <c r="AK1339" i="1"/>
  <c r="AK1340" i="1"/>
  <c r="AK1341" i="1"/>
  <c r="AK1342" i="1"/>
  <c r="AK1343" i="1"/>
  <c r="AK1344" i="1"/>
  <c r="AK1345" i="1"/>
  <c r="AK1346" i="1"/>
  <c r="AK1347" i="1"/>
  <c r="AK1348" i="1"/>
  <c r="AK1349" i="1"/>
  <c r="AK1350" i="1"/>
  <c r="AK1351" i="1"/>
  <c r="AK1352" i="1"/>
  <c r="AK1353" i="1"/>
  <c r="AK1354" i="1"/>
  <c r="AK1355" i="1"/>
  <c r="AK1356" i="1"/>
  <c r="AK1357" i="1"/>
  <c r="AK1358" i="1"/>
  <c r="AK1359" i="1"/>
  <c r="AK1360" i="1"/>
  <c r="AK1361" i="1"/>
  <c r="AK1362" i="1"/>
  <c r="AK1363" i="1"/>
  <c r="AK1364" i="1"/>
  <c r="AK1365" i="1"/>
  <c r="AK1366" i="1"/>
  <c r="AK1367" i="1"/>
  <c r="AK1368" i="1"/>
  <c r="AK1369" i="1"/>
  <c r="AK1370" i="1"/>
  <c r="AK1371" i="1"/>
  <c r="AK1372" i="1"/>
  <c r="AK1373" i="1"/>
  <c r="AK1374" i="1"/>
  <c r="AK1375" i="1"/>
  <c r="AK1376" i="1"/>
  <c r="AK1377" i="1"/>
  <c r="AK1378" i="1"/>
  <c r="AK1379" i="1"/>
  <c r="AK1380" i="1"/>
  <c r="AK1381" i="1"/>
  <c r="AK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I25" i="1"/>
  <c r="AJ25" i="1"/>
  <c r="AI26" i="1"/>
  <c r="AJ26" i="1"/>
  <c r="AI27" i="1"/>
  <c r="AJ27" i="1"/>
  <c r="AI28" i="1"/>
  <c r="AJ28" i="1"/>
  <c r="AI29" i="1"/>
  <c r="AJ29" i="1"/>
  <c r="AI30" i="1"/>
  <c r="AJ30" i="1"/>
  <c r="AI31" i="1"/>
  <c r="AJ31" i="1"/>
  <c r="AI32" i="1"/>
  <c r="AJ32" i="1"/>
  <c r="AI33" i="1"/>
  <c r="AJ33" i="1"/>
  <c r="AI34" i="1"/>
  <c r="AJ34" i="1"/>
  <c r="AI35" i="1"/>
  <c r="AJ35" i="1"/>
  <c r="AI36" i="1"/>
  <c r="AJ36" i="1"/>
  <c r="AI37" i="1"/>
  <c r="AJ37" i="1"/>
  <c r="AI38" i="1"/>
  <c r="AJ38" i="1"/>
  <c r="AI39" i="1"/>
  <c r="AJ39" i="1"/>
  <c r="AI40" i="1"/>
  <c r="AJ40" i="1"/>
  <c r="AI41" i="1"/>
  <c r="AJ41" i="1"/>
  <c r="AI42" i="1"/>
  <c r="AJ42" i="1"/>
  <c r="AI43" i="1"/>
  <c r="AJ43" i="1"/>
  <c r="AI44" i="1"/>
  <c r="AJ44" i="1"/>
  <c r="AI45" i="1"/>
  <c r="AJ45" i="1"/>
  <c r="AI46" i="1"/>
  <c r="AJ46" i="1"/>
  <c r="AI47" i="1"/>
  <c r="AJ47" i="1"/>
  <c r="AI48" i="1"/>
  <c r="AJ48" i="1"/>
  <c r="AI49" i="1"/>
  <c r="AJ49" i="1"/>
  <c r="AI50" i="1"/>
  <c r="AJ50" i="1"/>
  <c r="AI51" i="1"/>
  <c r="AJ51" i="1"/>
  <c r="AI52" i="1"/>
  <c r="AJ52" i="1"/>
  <c r="AI53" i="1"/>
  <c r="AJ53" i="1"/>
  <c r="AI54" i="1"/>
  <c r="AJ54" i="1"/>
  <c r="AI55" i="1"/>
  <c r="AJ55" i="1"/>
  <c r="AI56" i="1"/>
  <c r="AJ56" i="1"/>
  <c r="AI57" i="1"/>
  <c r="AJ57" i="1"/>
  <c r="AI58" i="1"/>
  <c r="AJ58" i="1"/>
  <c r="AI59" i="1"/>
  <c r="AJ59" i="1"/>
  <c r="AI60" i="1"/>
  <c r="AJ60" i="1"/>
  <c r="AI61" i="1"/>
  <c r="AJ61" i="1"/>
  <c r="AI62" i="1"/>
  <c r="AJ62" i="1"/>
  <c r="AI63" i="1"/>
  <c r="AJ63" i="1"/>
  <c r="AI64" i="1"/>
  <c r="AJ64" i="1"/>
  <c r="AI65" i="1"/>
  <c r="AJ65" i="1"/>
  <c r="AI66" i="1"/>
  <c r="AJ66" i="1"/>
  <c r="AI67" i="1"/>
  <c r="AJ67" i="1"/>
  <c r="AI68" i="1"/>
  <c r="AJ68" i="1"/>
  <c r="AI69" i="1"/>
  <c r="AJ69" i="1"/>
  <c r="AI70" i="1"/>
  <c r="AJ70" i="1"/>
  <c r="AI71" i="1"/>
  <c r="AJ71" i="1"/>
  <c r="AI72" i="1"/>
  <c r="AJ72" i="1"/>
  <c r="AI73" i="1"/>
  <c r="AJ73" i="1"/>
  <c r="AI74" i="1"/>
  <c r="AJ74" i="1"/>
  <c r="AI75" i="1"/>
  <c r="AJ75" i="1"/>
  <c r="AI76" i="1"/>
  <c r="AJ76" i="1"/>
  <c r="AI77" i="1"/>
  <c r="AJ77" i="1"/>
  <c r="AI78" i="1"/>
  <c r="AJ78" i="1"/>
  <c r="AI79" i="1"/>
  <c r="AJ79" i="1"/>
  <c r="AI80" i="1"/>
  <c r="AJ80" i="1"/>
  <c r="AI81" i="1"/>
  <c r="AJ81" i="1"/>
  <c r="AI82" i="1"/>
  <c r="AJ82" i="1"/>
  <c r="AI83" i="1"/>
  <c r="AJ83" i="1"/>
  <c r="AI84" i="1"/>
  <c r="AJ84" i="1"/>
  <c r="AI85" i="1"/>
  <c r="AJ85" i="1"/>
  <c r="AI86" i="1"/>
  <c r="AJ86" i="1"/>
  <c r="AI87" i="1"/>
  <c r="AJ87" i="1"/>
  <c r="AI88" i="1"/>
  <c r="AJ88" i="1"/>
  <c r="AI89" i="1"/>
  <c r="AJ89" i="1"/>
  <c r="AI90" i="1"/>
  <c r="AJ90" i="1"/>
  <c r="AI91" i="1"/>
  <c r="AJ91" i="1"/>
  <c r="AI92" i="1"/>
  <c r="AJ92" i="1"/>
  <c r="AI93" i="1"/>
  <c r="AJ93" i="1"/>
  <c r="AI94" i="1"/>
  <c r="AJ94" i="1"/>
  <c r="AI95" i="1"/>
  <c r="AJ95" i="1"/>
  <c r="AI96" i="1"/>
  <c r="AJ96" i="1"/>
  <c r="AI97" i="1"/>
  <c r="AJ97" i="1"/>
  <c r="AI98" i="1"/>
  <c r="AJ98" i="1"/>
  <c r="AI99" i="1"/>
  <c r="AJ99" i="1"/>
  <c r="AI100" i="1"/>
  <c r="AJ100" i="1"/>
  <c r="AI101" i="1"/>
  <c r="AJ101" i="1"/>
  <c r="AI102" i="1"/>
  <c r="AJ102" i="1"/>
  <c r="AI103" i="1"/>
  <c r="AJ103" i="1"/>
  <c r="AI104" i="1"/>
  <c r="AJ104" i="1"/>
  <c r="AI105" i="1"/>
  <c r="AJ105" i="1"/>
  <c r="AI106" i="1"/>
  <c r="AJ106" i="1"/>
  <c r="AI107" i="1"/>
  <c r="AJ107" i="1"/>
  <c r="AI108" i="1"/>
  <c r="AJ108" i="1"/>
  <c r="AI109" i="1"/>
  <c r="AJ109" i="1"/>
  <c r="AI110" i="1"/>
  <c r="AJ110" i="1"/>
  <c r="AI111" i="1"/>
  <c r="AJ111" i="1"/>
  <c r="AI112" i="1"/>
  <c r="AJ112" i="1"/>
  <c r="AI113" i="1"/>
  <c r="AJ113" i="1"/>
  <c r="AI114" i="1"/>
  <c r="AJ114" i="1"/>
  <c r="AI115" i="1"/>
  <c r="AJ115" i="1"/>
  <c r="AI116" i="1"/>
  <c r="AJ116" i="1"/>
  <c r="AI117" i="1"/>
  <c r="AJ117" i="1"/>
  <c r="AI118" i="1"/>
  <c r="AJ118" i="1"/>
  <c r="AI119" i="1"/>
  <c r="AJ119" i="1"/>
  <c r="AI120" i="1"/>
  <c r="AJ120" i="1"/>
  <c r="AI121" i="1"/>
  <c r="AJ121" i="1"/>
  <c r="AI122" i="1"/>
  <c r="AJ122" i="1"/>
  <c r="AI123" i="1"/>
  <c r="AJ123" i="1"/>
  <c r="AI124" i="1"/>
  <c r="AJ124" i="1"/>
  <c r="AI125" i="1"/>
  <c r="AJ125" i="1"/>
  <c r="AI126" i="1"/>
  <c r="AJ126" i="1"/>
  <c r="AI127" i="1"/>
  <c r="AJ127" i="1"/>
  <c r="AI128" i="1"/>
  <c r="AJ128" i="1"/>
  <c r="AI129" i="1"/>
  <c r="AJ129" i="1"/>
  <c r="AI130" i="1"/>
  <c r="AJ130" i="1"/>
  <c r="AI131" i="1"/>
  <c r="AJ131" i="1"/>
  <c r="AI132" i="1"/>
  <c r="AJ132" i="1"/>
  <c r="AI133" i="1"/>
  <c r="AJ133" i="1"/>
  <c r="AI134" i="1"/>
  <c r="AJ134" i="1"/>
  <c r="AI135" i="1"/>
  <c r="AJ135" i="1"/>
  <c r="AI136" i="1"/>
  <c r="AJ136" i="1"/>
  <c r="AI137" i="1"/>
  <c r="AJ137" i="1"/>
  <c r="AI138" i="1"/>
  <c r="AJ138" i="1"/>
  <c r="AI139" i="1"/>
  <c r="AJ139" i="1"/>
  <c r="AI140" i="1"/>
  <c r="AJ140" i="1"/>
  <c r="AI141" i="1"/>
  <c r="AJ141" i="1"/>
  <c r="AI142" i="1"/>
  <c r="AJ142" i="1"/>
  <c r="AI143" i="1"/>
  <c r="AJ143" i="1"/>
  <c r="AI144" i="1"/>
  <c r="AJ144" i="1"/>
  <c r="AI145" i="1"/>
  <c r="AJ145" i="1"/>
  <c r="AI146" i="1"/>
  <c r="AJ146" i="1"/>
  <c r="AI147" i="1"/>
  <c r="AJ147" i="1"/>
  <c r="AI148" i="1"/>
  <c r="AJ148" i="1"/>
  <c r="AI149" i="1"/>
  <c r="AJ149" i="1"/>
  <c r="AI150" i="1"/>
  <c r="AJ150" i="1"/>
  <c r="AI151" i="1"/>
  <c r="AJ151" i="1"/>
  <c r="AI152" i="1"/>
  <c r="AJ152" i="1"/>
  <c r="AI153" i="1"/>
  <c r="AJ153" i="1"/>
  <c r="AI154" i="1"/>
  <c r="AJ154" i="1"/>
  <c r="AI155" i="1"/>
  <c r="AJ155" i="1"/>
  <c r="AI156" i="1"/>
  <c r="AJ156" i="1"/>
  <c r="AI157" i="1"/>
  <c r="AJ157" i="1"/>
  <c r="AI158" i="1"/>
  <c r="AJ158" i="1"/>
  <c r="AI159" i="1"/>
  <c r="AJ159" i="1"/>
  <c r="AI160" i="1"/>
  <c r="AJ160" i="1"/>
  <c r="AI161" i="1"/>
  <c r="AJ161" i="1"/>
  <c r="AI162" i="1"/>
  <c r="AJ162" i="1"/>
  <c r="AI163" i="1"/>
  <c r="AJ163" i="1"/>
  <c r="AI164" i="1"/>
  <c r="AJ164" i="1"/>
  <c r="AI165" i="1"/>
  <c r="AJ165" i="1"/>
  <c r="AI166" i="1"/>
  <c r="AJ166" i="1"/>
  <c r="AI167" i="1"/>
  <c r="AJ167" i="1"/>
  <c r="AI168" i="1"/>
  <c r="AJ168" i="1"/>
  <c r="AI169" i="1"/>
  <c r="AJ169" i="1"/>
  <c r="AI170" i="1"/>
  <c r="AJ170" i="1"/>
  <c r="AI171" i="1"/>
  <c r="AJ171" i="1"/>
  <c r="AI172" i="1"/>
  <c r="AJ172" i="1"/>
  <c r="AI173" i="1"/>
  <c r="AJ173" i="1"/>
  <c r="AI174" i="1"/>
  <c r="AJ174" i="1"/>
  <c r="AI175" i="1"/>
  <c r="AJ175" i="1"/>
  <c r="AI176" i="1"/>
  <c r="AJ176" i="1"/>
  <c r="AI177" i="1"/>
  <c r="AJ177" i="1"/>
  <c r="AI178" i="1"/>
  <c r="AJ178" i="1"/>
  <c r="AI179" i="1"/>
  <c r="AJ179" i="1"/>
  <c r="AI180" i="1"/>
  <c r="AJ180" i="1"/>
  <c r="AI181" i="1"/>
  <c r="AJ181" i="1"/>
  <c r="AI182" i="1"/>
  <c r="AJ182" i="1"/>
  <c r="AI183" i="1"/>
  <c r="AJ183" i="1"/>
  <c r="AI184" i="1"/>
  <c r="AJ184" i="1"/>
  <c r="AI185" i="1"/>
  <c r="AJ185" i="1"/>
  <c r="AI186" i="1"/>
  <c r="AJ186" i="1"/>
  <c r="AI187" i="1"/>
  <c r="AJ187" i="1"/>
  <c r="AI188" i="1"/>
  <c r="AJ188" i="1"/>
  <c r="AI189" i="1"/>
  <c r="AJ189" i="1"/>
  <c r="AI190" i="1"/>
  <c r="AJ190" i="1"/>
  <c r="AI191" i="1"/>
  <c r="AJ191" i="1"/>
  <c r="AI192" i="1"/>
  <c r="AJ192" i="1"/>
  <c r="AI193" i="1"/>
  <c r="AJ193" i="1"/>
  <c r="AI194" i="1"/>
  <c r="AJ194" i="1"/>
  <c r="AI195" i="1"/>
  <c r="AJ195" i="1"/>
  <c r="AI196" i="1"/>
  <c r="AJ196" i="1"/>
  <c r="AI197" i="1"/>
  <c r="AJ197" i="1"/>
  <c r="AI198" i="1"/>
  <c r="AJ198" i="1"/>
  <c r="AI199" i="1"/>
  <c r="AJ199" i="1"/>
  <c r="AI200" i="1"/>
  <c r="AJ200" i="1"/>
  <c r="AI201" i="1"/>
  <c r="AJ201" i="1"/>
  <c r="AI202" i="1"/>
  <c r="AJ202" i="1"/>
  <c r="AI203" i="1"/>
  <c r="AJ203" i="1"/>
  <c r="AI204" i="1"/>
  <c r="AJ204" i="1"/>
  <c r="AI205" i="1"/>
  <c r="AJ205" i="1"/>
  <c r="AI206" i="1"/>
  <c r="AJ206" i="1"/>
  <c r="AI207" i="1"/>
  <c r="AJ207" i="1"/>
  <c r="AI208" i="1"/>
  <c r="AJ208" i="1"/>
  <c r="AI209" i="1"/>
  <c r="AJ209" i="1"/>
  <c r="AI210" i="1"/>
  <c r="AJ210" i="1"/>
  <c r="AI211" i="1"/>
  <c r="AJ211" i="1"/>
  <c r="AI212" i="1"/>
  <c r="AJ212" i="1"/>
  <c r="AI213" i="1"/>
  <c r="AJ213" i="1"/>
  <c r="AI214" i="1"/>
  <c r="AJ214" i="1"/>
  <c r="AI215" i="1"/>
  <c r="AJ215" i="1"/>
  <c r="AI216" i="1"/>
  <c r="AJ216" i="1"/>
  <c r="AI217" i="1"/>
  <c r="AJ217" i="1"/>
  <c r="AI218" i="1"/>
  <c r="AJ218" i="1"/>
  <c r="AI219" i="1"/>
  <c r="AJ219" i="1"/>
  <c r="AI220" i="1"/>
  <c r="AJ220" i="1"/>
  <c r="AI221" i="1"/>
  <c r="AJ221" i="1"/>
  <c r="AI222" i="1"/>
  <c r="AJ222" i="1"/>
  <c r="AI223" i="1"/>
  <c r="AJ223" i="1"/>
  <c r="AI224" i="1"/>
  <c r="AJ224" i="1"/>
  <c r="AI225" i="1"/>
  <c r="AJ225" i="1"/>
  <c r="AI226" i="1"/>
  <c r="AJ226" i="1"/>
  <c r="AI227" i="1"/>
  <c r="AJ227" i="1"/>
  <c r="AI228" i="1"/>
  <c r="AJ228" i="1"/>
  <c r="AI229" i="1"/>
  <c r="AJ229" i="1"/>
  <c r="AI230" i="1"/>
  <c r="AJ230" i="1"/>
  <c r="AI231" i="1"/>
  <c r="AJ231" i="1"/>
  <c r="AI232" i="1"/>
  <c r="AJ232" i="1"/>
  <c r="AI233" i="1"/>
  <c r="AJ233" i="1"/>
  <c r="AI234" i="1"/>
  <c r="AJ234" i="1"/>
  <c r="AI235" i="1"/>
  <c r="AJ235" i="1"/>
  <c r="AI236" i="1"/>
  <c r="AJ236" i="1"/>
  <c r="AI237" i="1"/>
  <c r="AJ237" i="1"/>
  <c r="AI238" i="1"/>
  <c r="AJ238" i="1"/>
  <c r="AI239" i="1"/>
  <c r="AJ239" i="1"/>
  <c r="AI240" i="1"/>
  <c r="AJ240" i="1"/>
  <c r="AI241" i="1"/>
  <c r="AJ241" i="1"/>
  <c r="AI242" i="1"/>
  <c r="AJ242" i="1"/>
  <c r="AI243" i="1"/>
  <c r="AJ243" i="1"/>
  <c r="AI244" i="1"/>
  <c r="AJ244" i="1"/>
  <c r="AI245" i="1"/>
  <c r="AJ245" i="1"/>
  <c r="AI246" i="1"/>
  <c r="AJ246" i="1"/>
  <c r="AI247" i="1"/>
  <c r="AJ247" i="1"/>
  <c r="AI248" i="1"/>
  <c r="AJ248" i="1"/>
  <c r="AI249" i="1"/>
  <c r="AJ249" i="1"/>
  <c r="AI250" i="1"/>
  <c r="AJ250" i="1"/>
  <c r="AI251" i="1"/>
  <c r="AJ251" i="1"/>
  <c r="AI252" i="1"/>
  <c r="AJ252" i="1"/>
  <c r="AI253" i="1"/>
  <c r="AJ253" i="1"/>
  <c r="AI254" i="1"/>
  <c r="AJ254" i="1"/>
  <c r="AI255" i="1"/>
  <c r="AJ255" i="1"/>
  <c r="AI256" i="1"/>
  <c r="AJ256" i="1"/>
  <c r="AI257" i="1"/>
  <c r="AJ257" i="1"/>
  <c r="AI258" i="1"/>
  <c r="AJ258" i="1"/>
  <c r="AI259" i="1"/>
  <c r="AJ259" i="1"/>
  <c r="AI260" i="1"/>
  <c r="AJ260" i="1"/>
  <c r="AI261" i="1"/>
  <c r="AJ261" i="1"/>
  <c r="AI262" i="1"/>
  <c r="AJ262" i="1"/>
  <c r="AI263" i="1"/>
  <c r="AJ263" i="1"/>
  <c r="AI264" i="1"/>
  <c r="AJ264" i="1"/>
  <c r="AI265" i="1"/>
  <c r="AJ265" i="1"/>
  <c r="AI266" i="1"/>
  <c r="AJ266" i="1"/>
  <c r="AI267" i="1"/>
  <c r="AJ267" i="1"/>
  <c r="AI268" i="1"/>
  <c r="AJ268" i="1"/>
  <c r="AI269" i="1"/>
  <c r="AJ269" i="1"/>
  <c r="AI270" i="1"/>
  <c r="AJ270" i="1"/>
  <c r="AI271" i="1"/>
  <c r="AJ271" i="1"/>
  <c r="AI272" i="1"/>
  <c r="AJ272" i="1"/>
  <c r="AI273" i="1"/>
  <c r="AJ273" i="1"/>
  <c r="AI274" i="1"/>
  <c r="AJ274" i="1"/>
  <c r="AI275" i="1"/>
  <c r="AJ275" i="1"/>
  <c r="AI276" i="1"/>
  <c r="AJ276" i="1"/>
  <c r="AI277" i="1"/>
  <c r="AJ277" i="1"/>
  <c r="AI278" i="1"/>
  <c r="AJ278" i="1"/>
  <c r="AI279" i="1"/>
  <c r="AJ279" i="1"/>
  <c r="AI280" i="1"/>
  <c r="AJ280" i="1"/>
  <c r="AI281" i="1"/>
  <c r="AJ281" i="1"/>
  <c r="AI282" i="1"/>
  <c r="AJ282" i="1"/>
  <c r="AI283" i="1"/>
  <c r="AJ283" i="1"/>
  <c r="AI284" i="1"/>
  <c r="AJ284" i="1"/>
  <c r="AI285" i="1"/>
  <c r="AJ285" i="1"/>
  <c r="AI286" i="1"/>
  <c r="AJ286" i="1"/>
  <c r="AI287" i="1"/>
  <c r="AJ287" i="1"/>
  <c r="AI288" i="1"/>
  <c r="AJ288" i="1"/>
  <c r="AI289" i="1"/>
  <c r="AJ289" i="1"/>
  <c r="AI290" i="1"/>
  <c r="AJ290" i="1"/>
  <c r="AI291" i="1"/>
  <c r="AJ291" i="1"/>
  <c r="AI292" i="1"/>
  <c r="AJ292" i="1"/>
  <c r="AI293" i="1"/>
  <c r="AJ293" i="1"/>
  <c r="AI294" i="1"/>
  <c r="AJ294" i="1"/>
  <c r="AI295" i="1"/>
  <c r="AJ295" i="1"/>
  <c r="AI296" i="1"/>
  <c r="AJ296" i="1"/>
  <c r="AI297" i="1"/>
  <c r="AJ297" i="1"/>
  <c r="AI298" i="1"/>
  <c r="AJ298" i="1"/>
  <c r="AI299" i="1"/>
  <c r="AJ299" i="1"/>
  <c r="AI300" i="1"/>
  <c r="AJ300" i="1"/>
  <c r="AI301" i="1"/>
  <c r="AJ301" i="1"/>
  <c r="AI302" i="1"/>
  <c r="AJ302" i="1"/>
  <c r="AI303" i="1"/>
  <c r="AJ303" i="1"/>
  <c r="AI304" i="1"/>
  <c r="AJ304" i="1"/>
  <c r="AI305" i="1"/>
  <c r="AJ305" i="1"/>
  <c r="AI306" i="1"/>
  <c r="AJ306" i="1"/>
  <c r="AI307" i="1"/>
  <c r="AJ307" i="1"/>
  <c r="AI308" i="1"/>
  <c r="AJ308" i="1"/>
  <c r="AI309" i="1"/>
  <c r="AJ309" i="1"/>
  <c r="AI310" i="1"/>
  <c r="AJ310" i="1"/>
  <c r="AI311" i="1"/>
  <c r="AJ311" i="1"/>
  <c r="AI312" i="1"/>
  <c r="AJ312" i="1"/>
  <c r="AI313" i="1"/>
  <c r="AJ313" i="1"/>
  <c r="AI314" i="1"/>
  <c r="AJ314" i="1"/>
  <c r="AI315" i="1"/>
  <c r="AJ315" i="1"/>
  <c r="AI316" i="1"/>
  <c r="AJ316" i="1"/>
  <c r="AI317" i="1"/>
  <c r="AJ317" i="1"/>
  <c r="AI318" i="1"/>
  <c r="AJ318" i="1"/>
  <c r="AI319" i="1"/>
  <c r="AJ319" i="1"/>
  <c r="AI320" i="1"/>
  <c r="AJ320" i="1"/>
  <c r="AI321" i="1"/>
  <c r="AJ321" i="1"/>
  <c r="AI322" i="1"/>
  <c r="AJ322" i="1"/>
  <c r="AI323" i="1"/>
  <c r="AJ323" i="1"/>
  <c r="AI324" i="1"/>
  <c r="AJ324" i="1"/>
  <c r="AI325" i="1"/>
  <c r="AJ325" i="1"/>
  <c r="AI326" i="1"/>
  <c r="AJ326" i="1"/>
  <c r="AI327" i="1"/>
  <c r="AJ327" i="1"/>
  <c r="AI328" i="1"/>
  <c r="AJ328" i="1"/>
  <c r="AI329" i="1"/>
  <c r="AJ329" i="1"/>
  <c r="AI330" i="1"/>
  <c r="AJ330" i="1"/>
  <c r="AI331" i="1"/>
  <c r="AJ331" i="1"/>
  <c r="AI332" i="1"/>
  <c r="AJ332" i="1"/>
  <c r="AI333" i="1"/>
  <c r="AJ333" i="1"/>
  <c r="AI334" i="1"/>
  <c r="AJ334" i="1"/>
  <c r="AI335" i="1"/>
  <c r="AJ335" i="1"/>
  <c r="AI336" i="1"/>
  <c r="AJ336" i="1"/>
  <c r="AI337" i="1"/>
  <c r="AJ337" i="1"/>
  <c r="AI338" i="1"/>
  <c r="AJ338" i="1"/>
  <c r="AI339" i="1"/>
  <c r="AJ339" i="1"/>
  <c r="AI340" i="1"/>
  <c r="AJ340" i="1"/>
  <c r="AI341" i="1"/>
  <c r="AJ341" i="1"/>
  <c r="AI342" i="1"/>
  <c r="AJ342" i="1"/>
  <c r="AI343" i="1"/>
  <c r="AJ343" i="1"/>
  <c r="AI344" i="1"/>
  <c r="AJ344" i="1"/>
  <c r="AI345" i="1"/>
  <c r="AJ345" i="1"/>
  <c r="AI346" i="1"/>
  <c r="AJ346" i="1"/>
  <c r="AI347" i="1"/>
  <c r="AJ347" i="1"/>
  <c r="AI348" i="1"/>
  <c r="AJ348" i="1"/>
  <c r="AI349" i="1"/>
  <c r="AJ349" i="1"/>
  <c r="AI350" i="1"/>
  <c r="AJ350" i="1"/>
  <c r="AI351" i="1"/>
  <c r="AJ351" i="1"/>
  <c r="AI352" i="1"/>
  <c r="AJ352" i="1"/>
  <c r="AI353" i="1"/>
  <c r="AJ353" i="1"/>
  <c r="AI354" i="1"/>
  <c r="AJ354" i="1"/>
  <c r="AI355" i="1"/>
  <c r="AJ355" i="1"/>
  <c r="AI356" i="1"/>
  <c r="AJ356" i="1"/>
  <c r="AI357" i="1"/>
  <c r="AJ357" i="1"/>
  <c r="AI358" i="1"/>
  <c r="AJ358" i="1"/>
  <c r="AI359" i="1"/>
  <c r="AJ359" i="1"/>
  <c r="AI360" i="1"/>
  <c r="AJ360" i="1"/>
  <c r="AI361" i="1"/>
  <c r="AJ361" i="1"/>
  <c r="AI362" i="1"/>
  <c r="AJ362" i="1"/>
  <c r="AI363" i="1"/>
  <c r="AJ363" i="1"/>
  <c r="AI364" i="1"/>
  <c r="AJ364" i="1"/>
  <c r="AI365" i="1"/>
  <c r="AJ365" i="1"/>
  <c r="AI366" i="1"/>
  <c r="AJ366" i="1"/>
  <c r="AI367" i="1"/>
  <c r="AJ367" i="1"/>
  <c r="AI368" i="1"/>
  <c r="AJ368" i="1"/>
  <c r="AI369" i="1"/>
  <c r="AJ369" i="1"/>
  <c r="AI370" i="1"/>
  <c r="AJ370" i="1"/>
  <c r="AI371" i="1"/>
  <c r="AJ371" i="1"/>
  <c r="AI372" i="1"/>
  <c r="AJ372" i="1"/>
  <c r="AI373" i="1"/>
  <c r="AJ373" i="1"/>
  <c r="AI374" i="1"/>
  <c r="AJ374" i="1"/>
  <c r="AI375" i="1"/>
  <c r="AJ375" i="1"/>
  <c r="AI376" i="1"/>
  <c r="AJ376" i="1"/>
  <c r="AI377" i="1"/>
  <c r="AJ377" i="1"/>
  <c r="AI378" i="1"/>
  <c r="AJ378" i="1"/>
  <c r="AI379" i="1"/>
  <c r="AJ379" i="1"/>
  <c r="AI380" i="1"/>
  <c r="AJ380" i="1"/>
  <c r="AI381" i="1"/>
  <c r="AJ381" i="1"/>
  <c r="AI382" i="1"/>
  <c r="AJ382" i="1"/>
  <c r="AI383" i="1"/>
  <c r="AJ383" i="1"/>
  <c r="AI384" i="1"/>
  <c r="AJ384" i="1"/>
  <c r="AI385" i="1"/>
  <c r="AJ385" i="1"/>
  <c r="AI386" i="1"/>
  <c r="AJ386" i="1"/>
  <c r="AI387" i="1"/>
  <c r="AJ387" i="1"/>
  <c r="AI388" i="1"/>
  <c r="AJ388" i="1"/>
  <c r="AI389" i="1"/>
  <c r="AJ389" i="1"/>
  <c r="AI390" i="1"/>
  <c r="AJ390" i="1"/>
  <c r="AI391" i="1"/>
  <c r="AJ391" i="1"/>
  <c r="AI392" i="1"/>
  <c r="AJ392" i="1"/>
  <c r="AI393" i="1"/>
  <c r="AJ393" i="1"/>
  <c r="AI394" i="1"/>
  <c r="AJ394" i="1"/>
  <c r="AI395" i="1"/>
  <c r="AJ395" i="1"/>
  <c r="AI396" i="1"/>
  <c r="AJ396" i="1"/>
  <c r="AI397" i="1"/>
  <c r="AJ397" i="1"/>
  <c r="AI398" i="1"/>
  <c r="AJ398" i="1"/>
  <c r="AI399" i="1"/>
  <c r="AJ399" i="1"/>
  <c r="AI400" i="1"/>
  <c r="AJ400" i="1"/>
  <c r="AI401" i="1"/>
  <c r="AJ401" i="1"/>
  <c r="AI402" i="1"/>
  <c r="AJ402" i="1"/>
  <c r="AI403" i="1"/>
  <c r="AJ403" i="1"/>
  <c r="AI404" i="1"/>
  <c r="AJ404" i="1"/>
  <c r="AI405" i="1"/>
  <c r="AJ405" i="1"/>
  <c r="AI406" i="1"/>
  <c r="AJ406" i="1"/>
  <c r="AI407" i="1"/>
  <c r="AJ407" i="1"/>
  <c r="AI408" i="1"/>
  <c r="AJ408" i="1"/>
  <c r="AI409" i="1"/>
  <c r="AJ409" i="1"/>
  <c r="AI410" i="1"/>
  <c r="AJ410" i="1"/>
  <c r="AI411" i="1"/>
  <c r="AJ411" i="1"/>
  <c r="AI412" i="1"/>
  <c r="AJ412" i="1"/>
  <c r="AI413" i="1"/>
  <c r="AJ413" i="1"/>
  <c r="AI414" i="1"/>
  <c r="AJ414" i="1"/>
  <c r="AI415" i="1"/>
  <c r="AJ415" i="1"/>
  <c r="AI416" i="1"/>
  <c r="AJ416" i="1"/>
  <c r="AI417" i="1"/>
  <c r="AJ417" i="1"/>
  <c r="AI418" i="1"/>
  <c r="AJ418" i="1"/>
  <c r="AI419" i="1"/>
  <c r="AJ419" i="1"/>
  <c r="AI420" i="1"/>
  <c r="AJ420" i="1"/>
  <c r="AI421" i="1"/>
  <c r="AJ421" i="1"/>
  <c r="AI422" i="1"/>
  <c r="AJ422" i="1"/>
  <c r="AI423" i="1"/>
  <c r="AJ423" i="1"/>
  <c r="AI424" i="1"/>
  <c r="AJ424" i="1"/>
  <c r="AI425" i="1"/>
  <c r="AJ425" i="1"/>
  <c r="AI426" i="1"/>
  <c r="AJ426" i="1"/>
  <c r="AI427" i="1"/>
  <c r="AJ427" i="1"/>
  <c r="AI428" i="1"/>
  <c r="AJ428" i="1"/>
  <c r="AI429" i="1"/>
  <c r="AJ429" i="1"/>
  <c r="AI430" i="1"/>
  <c r="AJ430" i="1"/>
  <c r="AI431" i="1"/>
  <c r="AJ431" i="1"/>
  <c r="AI432" i="1"/>
  <c r="AJ432" i="1"/>
  <c r="AI433" i="1"/>
  <c r="AJ433" i="1"/>
  <c r="AI434" i="1"/>
  <c r="AJ434" i="1"/>
  <c r="AI435" i="1"/>
  <c r="AJ435" i="1"/>
  <c r="AI436" i="1"/>
  <c r="AJ436" i="1"/>
  <c r="AI437" i="1"/>
  <c r="AJ437" i="1"/>
  <c r="AI438" i="1"/>
  <c r="AJ438" i="1"/>
  <c r="AI439" i="1"/>
  <c r="AJ439" i="1"/>
  <c r="AI440" i="1"/>
  <c r="AJ440" i="1"/>
  <c r="AI441" i="1"/>
  <c r="AJ441" i="1"/>
  <c r="AI442" i="1"/>
  <c r="AJ442" i="1"/>
  <c r="AI443" i="1"/>
  <c r="AJ443" i="1"/>
  <c r="AI444" i="1"/>
  <c r="AJ444" i="1"/>
  <c r="AI445" i="1"/>
  <c r="AJ445" i="1"/>
  <c r="AI446" i="1"/>
  <c r="AJ446" i="1"/>
  <c r="AI447" i="1"/>
  <c r="AJ447" i="1"/>
  <c r="AI448" i="1"/>
  <c r="AJ448" i="1"/>
  <c r="AI449" i="1"/>
  <c r="AJ449" i="1"/>
  <c r="AI450" i="1"/>
  <c r="AJ450" i="1"/>
  <c r="AI451" i="1"/>
  <c r="AJ451" i="1"/>
  <c r="AI452" i="1"/>
  <c r="AJ452" i="1"/>
  <c r="AI453" i="1"/>
  <c r="AJ453" i="1"/>
  <c r="AI454" i="1"/>
  <c r="AJ454" i="1"/>
  <c r="AI455" i="1"/>
  <c r="AJ455" i="1"/>
  <c r="AI456" i="1"/>
  <c r="AJ456" i="1"/>
  <c r="AI457" i="1"/>
  <c r="AJ457" i="1"/>
  <c r="AI458" i="1"/>
  <c r="AJ458" i="1"/>
  <c r="AI459" i="1"/>
  <c r="AJ459" i="1"/>
  <c r="AI460" i="1"/>
  <c r="AJ460" i="1"/>
  <c r="AI461" i="1"/>
  <c r="AJ461" i="1"/>
  <c r="AI462" i="1"/>
  <c r="AJ462" i="1"/>
  <c r="AI463" i="1"/>
  <c r="AJ463" i="1"/>
  <c r="AI464" i="1"/>
  <c r="AJ464" i="1"/>
  <c r="AI465" i="1"/>
  <c r="AJ465" i="1"/>
  <c r="AI466" i="1"/>
  <c r="AJ466" i="1"/>
  <c r="AI467" i="1"/>
  <c r="AJ467" i="1"/>
  <c r="AI468" i="1"/>
  <c r="AJ468" i="1"/>
  <c r="AI469" i="1"/>
  <c r="AJ469" i="1"/>
  <c r="AI470" i="1"/>
  <c r="AJ470" i="1"/>
  <c r="AI471" i="1"/>
  <c r="AJ471" i="1"/>
  <c r="AI472" i="1"/>
  <c r="AJ472" i="1"/>
  <c r="AI473" i="1"/>
  <c r="AJ473" i="1"/>
  <c r="AI474" i="1"/>
  <c r="AJ474" i="1"/>
  <c r="AI475" i="1"/>
  <c r="AJ475" i="1"/>
  <c r="AI476" i="1"/>
  <c r="AJ476" i="1"/>
  <c r="AI477" i="1"/>
  <c r="AJ477" i="1"/>
  <c r="AI478" i="1"/>
  <c r="AJ478" i="1"/>
  <c r="AI479" i="1"/>
  <c r="AJ479" i="1"/>
  <c r="AI480" i="1"/>
  <c r="AJ480" i="1"/>
  <c r="AI481" i="1"/>
  <c r="AJ481" i="1"/>
  <c r="AI482" i="1"/>
  <c r="AJ482" i="1"/>
  <c r="AI483" i="1"/>
  <c r="AJ483" i="1"/>
  <c r="AI484" i="1"/>
  <c r="AJ484" i="1"/>
  <c r="AI485" i="1"/>
  <c r="AJ485" i="1"/>
  <c r="AI486" i="1"/>
  <c r="AJ486" i="1"/>
  <c r="AI487" i="1"/>
  <c r="AJ487" i="1"/>
  <c r="AI488" i="1"/>
  <c r="AJ488" i="1"/>
  <c r="AI489" i="1"/>
  <c r="AJ489" i="1"/>
  <c r="AI490" i="1"/>
  <c r="AJ490" i="1"/>
  <c r="AI491" i="1"/>
  <c r="AJ491" i="1"/>
  <c r="AI492" i="1"/>
  <c r="AJ492" i="1"/>
  <c r="AI493" i="1"/>
  <c r="AJ493" i="1"/>
  <c r="AI494" i="1"/>
  <c r="AJ494" i="1"/>
  <c r="AI495" i="1"/>
  <c r="AJ495" i="1"/>
  <c r="AI496" i="1"/>
  <c r="AJ496" i="1"/>
  <c r="AI497" i="1"/>
  <c r="AJ497" i="1"/>
  <c r="AI498" i="1"/>
  <c r="AJ498" i="1"/>
  <c r="AI499" i="1"/>
  <c r="AJ499" i="1"/>
  <c r="AI500" i="1"/>
  <c r="AJ500" i="1"/>
  <c r="AI501" i="1"/>
  <c r="AJ501" i="1"/>
  <c r="AI502" i="1"/>
  <c r="AJ502" i="1"/>
  <c r="AI503" i="1"/>
  <c r="AJ503" i="1"/>
  <c r="AI504" i="1"/>
  <c r="AJ504" i="1"/>
  <c r="AI505" i="1"/>
  <c r="AJ505" i="1"/>
  <c r="AI506" i="1"/>
  <c r="AJ506" i="1"/>
  <c r="AI507" i="1"/>
  <c r="AJ507" i="1"/>
  <c r="AI508" i="1"/>
  <c r="AJ508" i="1"/>
  <c r="AI509" i="1"/>
  <c r="AJ509" i="1"/>
  <c r="AI510" i="1"/>
  <c r="AJ510" i="1"/>
  <c r="AI511" i="1"/>
  <c r="AJ511" i="1"/>
  <c r="AI512" i="1"/>
  <c r="AJ512" i="1"/>
  <c r="AI513" i="1"/>
  <c r="AJ513" i="1"/>
  <c r="AI514" i="1"/>
  <c r="AJ514" i="1"/>
  <c r="AI515" i="1"/>
  <c r="AJ515" i="1"/>
  <c r="AI516" i="1"/>
  <c r="AJ516" i="1"/>
  <c r="AI517" i="1"/>
  <c r="AJ517" i="1"/>
  <c r="AI518" i="1"/>
  <c r="AJ518" i="1"/>
  <c r="AI519" i="1"/>
  <c r="AJ519" i="1"/>
  <c r="AI520" i="1"/>
  <c r="AJ520" i="1"/>
  <c r="AI521" i="1"/>
  <c r="AJ521" i="1"/>
  <c r="AI522" i="1"/>
  <c r="AJ522" i="1"/>
  <c r="AI523" i="1"/>
  <c r="AJ523" i="1"/>
  <c r="AI524" i="1"/>
  <c r="AJ524" i="1"/>
  <c r="AI525" i="1"/>
  <c r="AJ525" i="1"/>
  <c r="AI526" i="1"/>
  <c r="AJ526" i="1"/>
  <c r="AI527" i="1"/>
  <c r="AJ527" i="1"/>
  <c r="AI528" i="1"/>
  <c r="AJ528" i="1"/>
  <c r="AI529" i="1"/>
  <c r="AJ529" i="1"/>
  <c r="AI530" i="1"/>
  <c r="AJ530" i="1"/>
  <c r="AI531" i="1"/>
  <c r="AJ531" i="1"/>
  <c r="AI532" i="1"/>
  <c r="AJ532" i="1"/>
  <c r="AI533" i="1"/>
  <c r="AJ533" i="1"/>
  <c r="AI534" i="1"/>
  <c r="AJ534" i="1"/>
  <c r="AI535" i="1"/>
  <c r="AJ535" i="1"/>
  <c r="AI536" i="1"/>
  <c r="AJ536" i="1"/>
  <c r="AI537" i="1"/>
  <c r="AJ537" i="1"/>
  <c r="AI538" i="1"/>
  <c r="AJ538" i="1"/>
  <c r="AI539" i="1"/>
  <c r="AJ539" i="1"/>
  <c r="AI540" i="1"/>
  <c r="AJ540" i="1"/>
  <c r="AI541" i="1"/>
  <c r="AJ541" i="1"/>
  <c r="AI542" i="1"/>
  <c r="AJ542" i="1"/>
  <c r="AI543" i="1"/>
  <c r="AJ543" i="1"/>
  <c r="AI544" i="1"/>
  <c r="AJ544" i="1"/>
  <c r="AI545" i="1"/>
  <c r="AJ545" i="1"/>
  <c r="AI546" i="1"/>
  <c r="AJ546" i="1"/>
  <c r="AI547" i="1"/>
  <c r="AJ547" i="1"/>
  <c r="AI548" i="1"/>
  <c r="AJ548" i="1"/>
  <c r="AI549" i="1"/>
  <c r="AJ549" i="1"/>
  <c r="AI550" i="1"/>
  <c r="AJ550" i="1"/>
  <c r="AI551" i="1"/>
  <c r="AJ551" i="1"/>
  <c r="AI552" i="1"/>
  <c r="AJ552" i="1"/>
  <c r="AI553" i="1"/>
  <c r="AJ553" i="1"/>
  <c r="AI554" i="1"/>
  <c r="AJ554" i="1"/>
  <c r="AI555" i="1"/>
  <c r="AJ555" i="1"/>
  <c r="AI556" i="1"/>
  <c r="AJ556" i="1"/>
  <c r="AI557" i="1"/>
  <c r="AJ557" i="1"/>
  <c r="AI558" i="1"/>
  <c r="AJ558" i="1"/>
  <c r="AI559" i="1"/>
  <c r="AJ559" i="1"/>
  <c r="AI560" i="1"/>
  <c r="AJ560" i="1"/>
  <c r="AI561" i="1"/>
  <c r="AJ561" i="1"/>
  <c r="AI562" i="1"/>
  <c r="AJ562" i="1"/>
  <c r="AI563" i="1"/>
  <c r="AJ563" i="1"/>
  <c r="AI564" i="1"/>
  <c r="AJ564" i="1"/>
  <c r="AI565" i="1"/>
  <c r="AJ565" i="1"/>
  <c r="AI566" i="1"/>
  <c r="AJ566" i="1"/>
  <c r="AI567" i="1"/>
  <c r="AJ567" i="1"/>
  <c r="AI568" i="1"/>
  <c r="AJ568" i="1"/>
  <c r="AI569" i="1"/>
  <c r="AJ569" i="1"/>
  <c r="AI570" i="1"/>
  <c r="AJ570" i="1"/>
  <c r="AI571" i="1"/>
  <c r="AJ571" i="1"/>
  <c r="AI572" i="1"/>
  <c r="AJ572" i="1"/>
  <c r="AI573" i="1"/>
  <c r="AJ573" i="1"/>
  <c r="AI574" i="1"/>
  <c r="AJ574" i="1"/>
  <c r="AI575" i="1"/>
  <c r="AJ575" i="1"/>
  <c r="AI576" i="1"/>
  <c r="AJ576" i="1"/>
  <c r="AI577" i="1"/>
  <c r="AJ577" i="1"/>
  <c r="AI578" i="1"/>
  <c r="AJ578" i="1"/>
  <c r="AI579" i="1"/>
  <c r="AJ579" i="1"/>
  <c r="AI580" i="1"/>
  <c r="AJ580" i="1"/>
  <c r="AI581" i="1"/>
  <c r="AJ581" i="1"/>
  <c r="AI582" i="1"/>
  <c r="AJ582" i="1"/>
  <c r="AI583" i="1"/>
  <c r="AJ583" i="1"/>
  <c r="AI584" i="1"/>
  <c r="AJ584" i="1"/>
  <c r="AI585" i="1"/>
  <c r="AJ585" i="1"/>
  <c r="AI586" i="1"/>
  <c r="AJ586" i="1"/>
  <c r="AI587" i="1"/>
  <c r="AJ587" i="1"/>
  <c r="AI588" i="1"/>
  <c r="AJ588" i="1"/>
  <c r="AI589" i="1"/>
  <c r="AJ589" i="1"/>
  <c r="AI590" i="1"/>
  <c r="AJ590" i="1"/>
  <c r="AI591" i="1"/>
  <c r="AJ591" i="1"/>
  <c r="AI592" i="1"/>
  <c r="AJ592" i="1"/>
  <c r="AI593" i="1"/>
  <c r="AJ593" i="1"/>
  <c r="AI594" i="1"/>
  <c r="AJ594" i="1"/>
  <c r="AI595" i="1"/>
  <c r="AJ595" i="1"/>
  <c r="AI596" i="1"/>
  <c r="AJ596" i="1"/>
  <c r="AI597" i="1"/>
  <c r="AJ597" i="1"/>
  <c r="AI598" i="1"/>
  <c r="AJ598" i="1"/>
  <c r="AI599" i="1"/>
  <c r="AJ599" i="1"/>
  <c r="AI600" i="1"/>
  <c r="AJ600" i="1"/>
  <c r="AI601" i="1"/>
  <c r="AJ601" i="1"/>
  <c r="AI602" i="1"/>
  <c r="AJ602" i="1"/>
  <c r="AI603" i="1"/>
  <c r="AJ603" i="1"/>
  <c r="AI604" i="1"/>
  <c r="AJ604" i="1"/>
  <c r="AI605" i="1"/>
  <c r="AJ605" i="1"/>
  <c r="AI606" i="1"/>
  <c r="AJ606" i="1"/>
  <c r="AI607" i="1"/>
  <c r="AJ607" i="1"/>
  <c r="AI608" i="1"/>
  <c r="AJ608" i="1"/>
  <c r="AI609" i="1"/>
  <c r="AJ609" i="1"/>
  <c r="AI610" i="1"/>
  <c r="AJ610" i="1"/>
  <c r="AI611" i="1"/>
  <c r="AJ611" i="1"/>
  <c r="AI612" i="1"/>
  <c r="AJ612" i="1"/>
  <c r="AI613" i="1"/>
  <c r="AJ613" i="1"/>
  <c r="AI614" i="1"/>
  <c r="AJ614" i="1"/>
  <c r="AI615" i="1"/>
  <c r="AJ615" i="1"/>
  <c r="AI616" i="1"/>
  <c r="AJ616" i="1"/>
  <c r="AI617" i="1"/>
  <c r="AJ617" i="1"/>
  <c r="AI618" i="1"/>
  <c r="AJ618" i="1"/>
  <c r="AI619" i="1"/>
  <c r="AJ619" i="1"/>
  <c r="AI620" i="1"/>
  <c r="AJ620" i="1"/>
  <c r="AI621" i="1"/>
  <c r="AJ621" i="1"/>
  <c r="AI622" i="1"/>
  <c r="AJ622" i="1"/>
  <c r="AI623" i="1"/>
  <c r="AJ623" i="1"/>
  <c r="AI624" i="1"/>
  <c r="AJ624" i="1"/>
  <c r="AI625" i="1"/>
  <c r="AJ625" i="1"/>
  <c r="AI626" i="1"/>
  <c r="AJ626" i="1"/>
  <c r="AI627" i="1"/>
  <c r="AJ627" i="1"/>
  <c r="AI628" i="1"/>
  <c r="AJ628" i="1"/>
  <c r="AI629" i="1"/>
  <c r="AJ629" i="1"/>
  <c r="AI630" i="1"/>
  <c r="AJ630" i="1"/>
  <c r="AI631" i="1"/>
  <c r="AJ631" i="1"/>
  <c r="AI632" i="1"/>
  <c r="AJ632" i="1"/>
  <c r="AI633" i="1"/>
  <c r="AJ633" i="1"/>
  <c r="AI634" i="1"/>
  <c r="AJ634" i="1"/>
  <c r="AI635" i="1"/>
  <c r="AJ635" i="1"/>
  <c r="AI636" i="1"/>
  <c r="AJ636" i="1"/>
  <c r="AI637" i="1"/>
  <c r="AJ637" i="1"/>
  <c r="AI638" i="1"/>
  <c r="AJ638" i="1"/>
  <c r="AI639" i="1"/>
  <c r="AJ639" i="1"/>
  <c r="AI640" i="1"/>
  <c r="AJ640" i="1"/>
  <c r="AI641" i="1"/>
  <c r="AJ641" i="1"/>
  <c r="AI642" i="1"/>
  <c r="AJ642" i="1"/>
  <c r="AI643" i="1"/>
  <c r="AJ643" i="1"/>
  <c r="AI644" i="1"/>
  <c r="AJ644" i="1"/>
  <c r="AI645" i="1"/>
  <c r="AJ645" i="1"/>
  <c r="AI646" i="1"/>
  <c r="AJ646" i="1"/>
  <c r="AI647" i="1"/>
  <c r="AJ647" i="1"/>
  <c r="AI648" i="1"/>
  <c r="AJ648" i="1"/>
  <c r="AI649" i="1"/>
  <c r="AJ649" i="1"/>
  <c r="AI650" i="1"/>
  <c r="AJ650" i="1"/>
  <c r="AI651" i="1"/>
  <c r="AJ651" i="1"/>
  <c r="AI652" i="1"/>
  <c r="AJ652" i="1"/>
  <c r="AI653" i="1"/>
  <c r="AJ653" i="1"/>
  <c r="AI654" i="1"/>
  <c r="AJ654" i="1"/>
  <c r="AI655" i="1"/>
  <c r="AJ655" i="1"/>
  <c r="AI656" i="1"/>
  <c r="AJ656" i="1"/>
  <c r="AI657" i="1"/>
  <c r="AJ657" i="1"/>
  <c r="AI658" i="1"/>
  <c r="AJ658" i="1"/>
  <c r="AI659" i="1"/>
  <c r="AJ659" i="1"/>
  <c r="AI660" i="1"/>
  <c r="AJ660" i="1"/>
  <c r="AI661" i="1"/>
  <c r="AJ661" i="1"/>
  <c r="AI662" i="1"/>
  <c r="AJ662" i="1"/>
  <c r="AI663" i="1"/>
  <c r="AJ663" i="1"/>
  <c r="AI664" i="1"/>
  <c r="AJ664" i="1"/>
  <c r="AI665" i="1"/>
  <c r="AJ665" i="1"/>
  <c r="AI666" i="1"/>
  <c r="AJ666" i="1"/>
  <c r="AI667" i="1"/>
  <c r="AJ667" i="1"/>
  <c r="AI668" i="1"/>
  <c r="AJ668" i="1"/>
  <c r="AI669" i="1"/>
  <c r="AJ669" i="1"/>
  <c r="AI670" i="1"/>
  <c r="AJ670" i="1"/>
  <c r="AI671" i="1"/>
  <c r="AJ671" i="1"/>
  <c r="AI672" i="1"/>
  <c r="AJ672" i="1"/>
  <c r="AI673" i="1"/>
  <c r="AJ673" i="1"/>
  <c r="AI674" i="1"/>
  <c r="AJ674" i="1"/>
  <c r="AI675" i="1"/>
  <c r="AJ675" i="1"/>
  <c r="AI676" i="1"/>
  <c r="AJ676" i="1"/>
  <c r="AI677" i="1"/>
  <c r="AJ677" i="1"/>
  <c r="AI678" i="1"/>
  <c r="AJ678" i="1"/>
  <c r="AI679" i="1"/>
  <c r="AJ679" i="1"/>
  <c r="AI680" i="1"/>
  <c r="AJ680" i="1"/>
  <c r="AI681" i="1"/>
  <c r="AJ681" i="1"/>
  <c r="AI682" i="1"/>
  <c r="AJ682" i="1"/>
  <c r="AI683" i="1"/>
  <c r="AJ683" i="1"/>
  <c r="AI684" i="1"/>
  <c r="AJ684" i="1"/>
  <c r="AI685" i="1"/>
  <c r="AJ685" i="1"/>
  <c r="AI686" i="1"/>
  <c r="AJ686" i="1"/>
  <c r="AI687" i="1"/>
  <c r="AJ687" i="1"/>
  <c r="AI688" i="1"/>
  <c r="AJ688" i="1"/>
  <c r="AI689" i="1"/>
  <c r="AJ689" i="1"/>
  <c r="AI690" i="1"/>
  <c r="AJ690" i="1"/>
  <c r="AI691" i="1"/>
  <c r="AJ691" i="1"/>
  <c r="AI692" i="1"/>
  <c r="AJ692" i="1"/>
  <c r="AI693" i="1"/>
  <c r="AJ693" i="1"/>
  <c r="AI694" i="1"/>
  <c r="AJ694" i="1"/>
  <c r="AI695" i="1"/>
  <c r="AJ695" i="1"/>
  <c r="AI696" i="1"/>
  <c r="AJ696" i="1"/>
  <c r="AI697" i="1"/>
  <c r="AJ697" i="1"/>
  <c r="AI698" i="1"/>
  <c r="AJ698" i="1"/>
  <c r="AI699" i="1"/>
  <c r="AJ699" i="1"/>
  <c r="AI700" i="1"/>
  <c r="AJ700" i="1"/>
  <c r="AI701" i="1"/>
  <c r="AJ701" i="1"/>
  <c r="AI702" i="1"/>
  <c r="AJ702" i="1"/>
  <c r="AI703" i="1"/>
  <c r="AJ703" i="1"/>
  <c r="AI704" i="1"/>
  <c r="AJ704" i="1"/>
  <c r="AI705" i="1"/>
  <c r="AJ705" i="1"/>
  <c r="AI706" i="1"/>
  <c r="AJ706" i="1"/>
  <c r="AI707" i="1"/>
  <c r="AJ707" i="1"/>
  <c r="AI708" i="1"/>
  <c r="AJ708" i="1"/>
  <c r="AI709" i="1"/>
  <c r="AJ709" i="1"/>
  <c r="AI710" i="1"/>
  <c r="AJ710" i="1"/>
  <c r="AI711" i="1"/>
  <c r="AJ711" i="1"/>
  <c r="AI712" i="1"/>
  <c r="AJ712" i="1"/>
  <c r="AI713" i="1"/>
  <c r="AJ713" i="1"/>
  <c r="AI714" i="1"/>
  <c r="AJ714" i="1"/>
  <c r="AI715" i="1"/>
  <c r="AJ715" i="1"/>
  <c r="AI716" i="1"/>
  <c r="AJ716" i="1"/>
  <c r="AI717" i="1"/>
  <c r="AJ717" i="1"/>
  <c r="AI718" i="1"/>
  <c r="AJ718" i="1"/>
  <c r="AI719" i="1"/>
  <c r="AJ719" i="1"/>
  <c r="AI720" i="1"/>
  <c r="AJ720" i="1"/>
  <c r="AI721" i="1"/>
  <c r="AJ721" i="1"/>
  <c r="AI722" i="1"/>
  <c r="AJ722" i="1"/>
  <c r="AI723" i="1"/>
  <c r="AJ723" i="1"/>
  <c r="AI724" i="1"/>
  <c r="AJ724" i="1"/>
  <c r="AI725" i="1"/>
  <c r="AJ725" i="1"/>
  <c r="AI726" i="1"/>
  <c r="AJ726" i="1"/>
  <c r="AI727" i="1"/>
  <c r="AJ727" i="1"/>
  <c r="AI728" i="1"/>
  <c r="AJ728" i="1"/>
  <c r="AI729" i="1"/>
  <c r="AJ729" i="1"/>
  <c r="AI730" i="1"/>
  <c r="AJ730" i="1"/>
  <c r="AI731" i="1"/>
  <c r="AJ731" i="1"/>
  <c r="AI732" i="1"/>
  <c r="AJ732" i="1"/>
  <c r="AI733" i="1"/>
  <c r="AJ733" i="1"/>
  <c r="AI734" i="1"/>
  <c r="AJ734" i="1"/>
  <c r="AI735" i="1"/>
  <c r="AJ735" i="1"/>
  <c r="AI736" i="1"/>
  <c r="AJ736" i="1"/>
  <c r="AI737" i="1"/>
  <c r="AJ737" i="1"/>
  <c r="AI738" i="1"/>
  <c r="AJ738" i="1"/>
  <c r="AI739" i="1"/>
  <c r="AJ739" i="1"/>
  <c r="AI740" i="1"/>
  <c r="AJ740" i="1"/>
  <c r="AI741" i="1"/>
  <c r="AJ741" i="1"/>
  <c r="AI742" i="1"/>
  <c r="AJ742" i="1"/>
  <c r="AI743" i="1"/>
  <c r="AJ743" i="1"/>
  <c r="AI744" i="1"/>
  <c r="AJ744" i="1"/>
  <c r="AI745" i="1"/>
  <c r="AJ745" i="1"/>
  <c r="AI746" i="1"/>
  <c r="AJ746" i="1"/>
  <c r="AI747" i="1"/>
  <c r="AJ747" i="1"/>
  <c r="AI748" i="1"/>
  <c r="AJ748" i="1"/>
  <c r="AI749" i="1"/>
  <c r="AJ749" i="1"/>
  <c r="AI750" i="1"/>
  <c r="AJ750" i="1"/>
  <c r="AI751" i="1"/>
  <c r="AJ751" i="1"/>
  <c r="AI752" i="1"/>
  <c r="AJ752" i="1"/>
  <c r="AI753" i="1"/>
  <c r="AJ753" i="1"/>
  <c r="AI754" i="1"/>
  <c r="AJ754" i="1"/>
  <c r="AI755" i="1"/>
  <c r="AJ755" i="1"/>
  <c r="AI756" i="1"/>
  <c r="AJ756" i="1"/>
  <c r="AI757" i="1"/>
  <c r="AJ757" i="1"/>
  <c r="AI758" i="1"/>
  <c r="AJ758" i="1"/>
  <c r="AI759" i="1"/>
  <c r="AJ759" i="1"/>
  <c r="AI760" i="1"/>
  <c r="AJ760" i="1"/>
  <c r="AI761" i="1"/>
  <c r="AJ761" i="1"/>
  <c r="AI762" i="1"/>
  <c r="AJ762" i="1"/>
  <c r="AI763" i="1"/>
  <c r="AJ763" i="1"/>
  <c r="AI764" i="1"/>
  <c r="AJ764" i="1"/>
  <c r="AI765" i="1"/>
  <c r="AJ765" i="1"/>
  <c r="AI766" i="1"/>
  <c r="AJ766" i="1"/>
  <c r="AI767" i="1"/>
  <c r="AJ767" i="1"/>
  <c r="AI768" i="1"/>
  <c r="AJ768" i="1"/>
  <c r="AI769" i="1"/>
  <c r="AJ769" i="1"/>
  <c r="AI770" i="1"/>
  <c r="AJ770" i="1"/>
  <c r="AI771" i="1"/>
  <c r="AJ771" i="1"/>
  <c r="AI772" i="1"/>
  <c r="AJ772" i="1"/>
  <c r="AI773" i="1"/>
  <c r="AJ773" i="1"/>
  <c r="AI774" i="1"/>
  <c r="AJ774" i="1"/>
  <c r="AI775" i="1"/>
  <c r="AJ775" i="1"/>
  <c r="AI776" i="1"/>
  <c r="AJ776" i="1"/>
  <c r="AI777" i="1"/>
  <c r="AJ777" i="1"/>
  <c r="AI778" i="1"/>
  <c r="AJ778" i="1"/>
  <c r="AI779" i="1"/>
  <c r="AJ779" i="1"/>
  <c r="AI780" i="1"/>
  <c r="AJ780" i="1"/>
  <c r="AI781" i="1"/>
  <c r="AJ781" i="1"/>
  <c r="AI782" i="1"/>
  <c r="AJ782" i="1"/>
  <c r="AI783" i="1"/>
  <c r="AJ783" i="1"/>
  <c r="AI784" i="1"/>
  <c r="AJ784" i="1"/>
  <c r="AI785" i="1"/>
  <c r="AJ785" i="1"/>
  <c r="AI786" i="1"/>
  <c r="AJ786" i="1"/>
  <c r="AI787" i="1"/>
  <c r="AJ787" i="1"/>
  <c r="AI788" i="1"/>
  <c r="AJ788" i="1"/>
  <c r="AI789" i="1"/>
  <c r="AJ789" i="1"/>
  <c r="AI790" i="1"/>
  <c r="AJ790" i="1"/>
  <c r="AI791" i="1"/>
  <c r="AJ791" i="1"/>
  <c r="AI792" i="1"/>
  <c r="AJ792" i="1"/>
  <c r="AI793" i="1"/>
  <c r="AJ793" i="1"/>
  <c r="AI794" i="1"/>
  <c r="AJ794" i="1"/>
  <c r="AI795" i="1"/>
  <c r="AJ795" i="1"/>
  <c r="AI796" i="1"/>
  <c r="AJ796" i="1"/>
  <c r="AI797" i="1"/>
  <c r="AJ797" i="1"/>
  <c r="AI798" i="1"/>
  <c r="AJ798" i="1"/>
  <c r="AI799" i="1"/>
  <c r="AJ799" i="1"/>
  <c r="AI800" i="1"/>
  <c r="AJ800" i="1"/>
  <c r="AI801" i="1"/>
  <c r="AJ801" i="1"/>
  <c r="AI802" i="1"/>
  <c r="AJ802" i="1"/>
  <c r="AI803" i="1"/>
  <c r="AJ803" i="1"/>
  <c r="AI804" i="1"/>
  <c r="AJ804" i="1"/>
  <c r="AI805" i="1"/>
  <c r="AJ805" i="1"/>
  <c r="AI806" i="1"/>
  <c r="AJ806" i="1"/>
  <c r="AI807" i="1"/>
  <c r="AJ807" i="1"/>
  <c r="AI808" i="1"/>
  <c r="AJ808" i="1"/>
  <c r="AI809" i="1"/>
  <c r="AJ809" i="1"/>
  <c r="AI810" i="1"/>
  <c r="AJ810" i="1"/>
  <c r="AI811" i="1"/>
  <c r="AJ811" i="1"/>
  <c r="AI812" i="1"/>
  <c r="AJ812" i="1"/>
  <c r="AI813" i="1"/>
  <c r="AJ813" i="1"/>
  <c r="AI814" i="1"/>
  <c r="AJ814" i="1"/>
  <c r="AI815" i="1"/>
  <c r="AJ815" i="1"/>
  <c r="AI816" i="1"/>
  <c r="AJ816" i="1"/>
  <c r="AI817" i="1"/>
  <c r="AJ817" i="1"/>
  <c r="AI818" i="1"/>
  <c r="AJ818" i="1"/>
  <c r="AI819" i="1"/>
  <c r="AJ819" i="1"/>
  <c r="AI820" i="1"/>
  <c r="AJ820" i="1"/>
  <c r="AI821" i="1"/>
  <c r="AJ821" i="1"/>
  <c r="AI822" i="1"/>
  <c r="AJ822" i="1"/>
  <c r="AI823" i="1"/>
  <c r="AJ823" i="1"/>
  <c r="AI824" i="1"/>
  <c r="AJ824" i="1"/>
  <c r="AI825" i="1"/>
  <c r="AJ825" i="1"/>
  <c r="AI826" i="1"/>
  <c r="AJ826" i="1"/>
  <c r="AI827" i="1"/>
  <c r="AJ827" i="1"/>
  <c r="AI828" i="1"/>
  <c r="AJ828" i="1"/>
  <c r="AI829" i="1"/>
  <c r="AJ829" i="1"/>
  <c r="AI830" i="1"/>
  <c r="AJ830" i="1"/>
  <c r="AI831" i="1"/>
  <c r="AJ831" i="1"/>
  <c r="AI832" i="1"/>
  <c r="AJ832" i="1"/>
  <c r="AI833" i="1"/>
  <c r="AJ833" i="1"/>
  <c r="AI834" i="1"/>
  <c r="AJ834" i="1"/>
  <c r="AI835" i="1"/>
  <c r="AJ835" i="1"/>
  <c r="AI836" i="1"/>
  <c r="AJ836" i="1"/>
  <c r="AI837" i="1"/>
  <c r="AJ837" i="1"/>
  <c r="AI838" i="1"/>
  <c r="AJ838" i="1"/>
  <c r="AI839" i="1"/>
  <c r="AJ839" i="1"/>
  <c r="AI840" i="1"/>
  <c r="AJ840" i="1"/>
  <c r="AI841" i="1"/>
  <c r="AJ841" i="1"/>
  <c r="AI842" i="1"/>
  <c r="AJ842" i="1"/>
  <c r="AI843" i="1"/>
  <c r="AJ843" i="1"/>
  <c r="AI844" i="1"/>
  <c r="AJ844" i="1"/>
  <c r="AI845" i="1"/>
  <c r="AJ845" i="1"/>
  <c r="AI846" i="1"/>
  <c r="AJ846" i="1"/>
  <c r="AI847" i="1"/>
  <c r="AJ847" i="1"/>
  <c r="AI848" i="1"/>
  <c r="AJ848" i="1"/>
  <c r="AI849" i="1"/>
  <c r="AJ849" i="1"/>
  <c r="AI850" i="1"/>
  <c r="AJ850" i="1"/>
  <c r="AI851" i="1"/>
  <c r="AJ851" i="1"/>
  <c r="AI852" i="1"/>
  <c r="AJ852" i="1"/>
  <c r="AI853" i="1"/>
  <c r="AJ853" i="1"/>
  <c r="AI854" i="1"/>
  <c r="AJ854" i="1"/>
  <c r="AI855" i="1"/>
  <c r="AJ855" i="1"/>
  <c r="AI856" i="1"/>
  <c r="AJ856" i="1"/>
  <c r="AI857" i="1"/>
  <c r="AJ857" i="1"/>
  <c r="AI858" i="1"/>
  <c r="AJ858" i="1"/>
  <c r="AI859" i="1"/>
  <c r="AJ859" i="1"/>
  <c r="AI860" i="1"/>
  <c r="AJ860" i="1"/>
  <c r="AI861" i="1"/>
  <c r="AJ861" i="1"/>
  <c r="AI862" i="1"/>
  <c r="AJ862" i="1"/>
  <c r="AI863" i="1"/>
  <c r="AJ863" i="1"/>
  <c r="AI864" i="1"/>
  <c r="AJ864" i="1"/>
  <c r="AI865" i="1"/>
  <c r="AJ865" i="1"/>
  <c r="AI866" i="1"/>
  <c r="AJ866" i="1"/>
  <c r="AI867" i="1"/>
  <c r="AJ867" i="1"/>
  <c r="AI868" i="1"/>
  <c r="AJ868" i="1"/>
  <c r="AI869" i="1"/>
  <c r="AJ869" i="1"/>
  <c r="AI870" i="1"/>
  <c r="AJ870" i="1"/>
  <c r="AI871" i="1"/>
  <c r="AJ871" i="1"/>
  <c r="AI872" i="1"/>
  <c r="AJ872" i="1"/>
  <c r="AI873" i="1"/>
  <c r="AJ873" i="1"/>
  <c r="AI874" i="1"/>
  <c r="AJ874" i="1"/>
  <c r="AI875" i="1"/>
  <c r="AJ875" i="1"/>
  <c r="AI876" i="1"/>
  <c r="AJ876" i="1"/>
  <c r="AI877" i="1"/>
  <c r="AJ877" i="1"/>
  <c r="AI878" i="1"/>
  <c r="AJ878" i="1"/>
  <c r="AI879" i="1"/>
  <c r="AJ879" i="1"/>
  <c r="AI880" i="1"/>
  <c r="AJ880" i="1"/>
  <c r="AI881" i="1"/>
  <c r="AJ881" i="1"/>
  <c r="AI882" i="1"/>
  <c r="AJ882" i="1"/>
  <c r="AI883" i="1"/>
  <c r="AJ883" i="1"/>
  <c r="AI884" i="1"/>
  <c r="AJ884" i="1"/>
  <c r="AI885" i="1"/>
  <c r="AJ885" i="1"/>
  <c r="AI886" i="1"/>
  <c r="AJ886" i="1"/>
  <c r="AI887" i="1"/>
  <c r="AJ887" i="1"/>
  <c r="AI888" i="1"/>
  <c r="AJ888" i="1"/>
  <c r="AI889" i="1"/>
  <c r="AJ889" i="1"/>
  <c r="AI890" i="1"/>
  <c r="AJ890" i="1"/>
  <c r="AI891" i="1"/>
  <c r="AJ891" i="1"/>
  <c r="AI892" i="1"/>
  <c r="AJ892" i="1"/>
  <c r="AI893" i="1"/>
  <c r="AJ893" i="1"/>
  <c r="AI894" i="1"/>
  <c r="AJ894" i="1"/>
  <c r="AI895" i="1"/>
  <c r="AJ895" i="1"/>
  <c r="AI896" i="1"/>
  <c r="AJ896" i="1"/>
  <c r="AI897" i="1"/>
  <c r="AJ897" i="1"/>
  <c r="AI898" i="1"/>
  <c r="AJ898" i="1"/>
  <c r="AI899" i="1"/>
  <c r="AJ899" i="1"/>
  <c r="AI900" i="1"/>
  <c r="AJ900" i="1"/>
  <c r="AI901" i="1"/>
  <c r="AJ901" i="1"/>
  <c r="AI902" i="1"/>
  <c r="AJ902" i="1"/>
  <c r="AI903" i="1"/>
  <c r="AJ903" i="1"/>
  <c r="AI904" i="1"/>
  <c r="AJ904" i="1"/>
  <c r="AI905" i="1"/>
  <c r="AJ905" i="1"/>
  <c r="AI906" i="1"/>
  <c r="AJ906" i="1"/>
  <c r="AI907" i="1"/>
  <c r="AJ907" i="1"/>
  <c r="AI908" i="1"/>
  <c r="AJ908" i="1"/>
  <c r="AI909" i="1"/>
  <c r="AJ909" i="1"/>
  <c r="AI910" i="1"/>
  <c r="AJ910" i="1"/>
  <c r="AI911" i="1"/>
  <c r="AJ911" i="1"/>
  <c r="AI912" i="1"/>
  <c r="AJ912" i="1"/>
  <c r="AI913" i="1"/>
  <c r="AJ913" i="1"/>
  <c r="AI914" i="1"/>
  <c r="AJ914" i="1"/>
  <c r="AI915" i="1"/>
  <c r="AJ915" i="1"/>
  <c r="AI916" i="1"/>
  <c r="AJ916" i="1"/>
  <c r="AI917" i="1"/>
  <c r="AJ917" i="1"/>
  <c r="AI918" i="1"/>
  <c r="AJ918" i="1"/>
  <c r="AI919" i="1"/>
  <c r="AJ919" i="1"/>
  <c r="AI920" i="1"/>
  <c r="AJ920" i="1"/>
  <c r="AI921" i="1"/>
  <c r="AJ921" i="1"/>
  <c r="AI922" i="1"/>
  <c r="AJ922" i="1"/>
  <c r="AI923" i="1"/>
  <c r="AJ923" i="1"/>
  <c r="AI924" i="1"/>
  <c r="AJ924" i="1"/>
  <c r="AI925" i="1"/>
  <c r="AJ925" i="1"/>
  <c r="AI926" i="1"/>
  <c r="AJ926" i="1"/>
  <c r="AI927" i="1"/>
  <c r="AJ927" i="1"/>
  <c r="AI928" i="1"/>
  <c r="AJ928" i="1"/>
  <c r="AI929" i="1"/>
  <c r="AJ929" i="1"/>
  <c r="AI930" i="1"/>
  <c r="AJ930" i="1"/>
  <c r="AI931" i="1"/>
  <c r="AJ931" i="1"/>
  <c r="AI932" i="1"/>
  <c r="AJ932" i="1"/>
  <c r="AI933" i="1"/>
  <c r="AJ933" i="1"/>
  <c r="AI934" i="1"/>
  <c r="AJ934" i="1"/>
  <c r="AI935" i="1"/>
  <c r="AJ935" i="1"/>
  <c r="AI936" i="1"/>
  <c r="AJ936" i="1"/>
  <c r="AI937" i="1"/>
  <c r="AJ937" i="1"/>
  <c r="AI938" i="1"/>
  <c r="AJ938" i="1"/>
  <c r="AI939" i="1"/>
  <c r="AJ939" i="1"/>
  <c r="AI940" i="1"/>
  <c r="AJ940" i="1"/>
  <c r="AI941" i="1"/>
  <c r="AJ941" i="1"/>
  <c r="AI942" i="1"/>
  <c r="AJ942" i="1"/>
  <c r="AI943" i="1"/>
  <c r="AJ943" i="1"/>
  <c r="AI944" i="1"/>
  <c r="AJ944" i="1"/>
  <c r="AI945" i="1"/>
  <c r="AJ945" i="1"/>
  <c r="AI946" i="1"/>
  <c r="AJ946" i="1"/>
  <c r="AI947" i="1"/>
  <c r="AJ947" i="1"/>
  <c r="AI948" i="1"/>
  <c r="AJ948" i="1"/>
  <c r="AI949" i="1"/>
  <c r="AJ949" i="1"/>
  <c r="AI950" i="1"/>
  <c r="AJ950" i="1"/>
  <c r="AI951" i="1"/>
  <c r="AJ951" i="1"/>
  <c r="AI952" i="1"/>
  <c r="AJ952" i="1"/>
  <c r="AI953" i="1"/>
  <c r="AJ953" i="1"/>
  <c r="AI954" i="1"/>
  <c r="AJ954" i="1"/>
  <c r="AI955" i="1"/>
  <c r="AJ955" i="1"/>
  <c r="AI956" i="1"/>
  <c r="AJ956" i="1"/>
  <c r="AI957" i="1"/>
  <c r="AJ957" i="1"/>
  <c r="AI958" i="1"/>
  <c r="AJ958" i="1"/>
  <c r="AI959" i="1"/>
  <c r="AJ959" i="1"/>
  <c r="AI960" i="1"/>
  <c r="AJ960" i="1"/>
  <c r="AI961" i="1"/>
  <c r="AJ961" i="1"/>
  <c r="AI962" i="1"/>
  <c r="AJ962" i="1"/>
  <c r="AI963" i="1"/>
  <c r="AJ963" i="1"/>
  <c r="AI964" i="1"/>
  <c r="AJ964" i="1"/>
  <c r="AI965" i="1"/>
  <c r="AJ965" i="1"/>
  <c r="AI966" i="1"/>
  <c r="AJ966" i="1"/>
  <c r="AI967" i="1"/>
  <c r="AJ967" i="1"/>
  <c r="AI968" i="1"/>
  <c r="AJ968" i="1"/>
  <c r="AI969" i="1"/>
  <c r="AJ969" i="1"/>
  <c r="AI970" i="1"/>
  <c r="AJ970" i="1"/>
  <c r="AI971" i="1"/>
  <c r="AJ971" i="1"/>
  <c r="AI972" i="1"/>
  <c r="AJ972" i="1"/>
  <c r="AI973" i="1"/>
  <c r="AJ973" i="1"/>
  <c r="AI974" i="1"/>
  <c r="AJ974" i="1"/>
  <c r="AI975" i="1"/>
  <c r="AJ975" i="1"/>
  <c r="AI976" i="1"/>
  <c r="AJ976" i="1"/>
  <c r="AI977" i="1"/>
  <c r="AJ977" i="1"/>
  <c r="AI978" i="1"/>
  <c r="AJ978" i="1"/>
  <c r="AI979" i="1"/>
  <c r="AJ979" i="1"/>
  <c r="AI980" i="1"/>
  <c r="AJ980" i="1"/>
  <c r="AI981" i="1"/>
  <c r="AJ981" i="1"/>
  <c r="AI982" i="1"/>
  <c r="AJ982" i="1"/>
  <c r="AI983" i="1"/>
  <c r="AJ983" i="1"/>
  <c r="AI984" i="1"/>
  <c r="AJ984" i="1"/>
  <c r="AI985" i="1"/>
  <c r="AJ985" i="1"/>
  <c r="AI986" i="1"/>
  <c r="AJ986" i="1"/>
  <c r="AI987" i="1"/>
  <c r="AJ987" i="1"/>
  <c r="AI988" i="1"/>
  <c r="AJ988" i="1"/>
  <c r="AI989" i="1"/>
  <c r="AJ989" i="1"/>
  <c r="AI990" i="1"/>
  <c r="AJ990" i="1"/>
  <c r="AI991" i="1"/>
  <c r="AJ991" i="1"/>
  <c r="AI992" i="1"/>
  <c r="AJ992" i="1"/>
  <c r="AI993" i="1"/>
  <c r="AJ993" i="1"/>
  <c r="AI994" i="1"/>
  <c r="AJ994" i="1"/>
  <c r="AI995" i="1"/>
  <c r="AJ995" i="1"/>
  <c r="AI996" i="1"/>
  <c r="AJ996" i="1"/>
  <c r="AI997" i="1"/>
  <c r="AJ997" i="1"/>
  <c r="AI998" i="1"/>
  <c r="AJ998" i="1"/>
  <c r="AI999" i="1"/>
  <c r="AJ999" i="1"/>
  <c r="AI1000" i="1"/>
  <c r="AJ1000" i="1"/>
  <c r="AI1001" i="1"/>
  <c r="AJ1001" i="1"/>
  <c r="AI1002" i="1"/>
  <c r="AJ1002" i="1"/>
  <c r="AI1003" i="1"/>
  <c r="AJ1003" i="1"/>
  <c r="AI1004" i="1"/>
  <c r="AJ1004" i="1"/>
  <c r="AI1005" i="1"/>
  <c r="AJ1005" i="1"/>
  <c r="AI1006" i="1"/>
  <c r="AJ1006" i="1"/>
  <c r="AI1007" i="1"/>
  <c r="AJ1007" i="1"/>
  <c r="AI1008" i="1"/>
  <c r="AJ1008" i="1"/>
  <c r="AI1009" i="1"/>
  <c r="AJ1009" i="1"/>
  <c r="AI1010" i="1"/>
  <c r="AJ1010" i="1"/>
  <c r="AI1011" i="1"/>
  <c r="AJ1011" i="1"/>
  <c r="AI1012" i="1"/>
  <c r="AJ1012" i="1"/>
  <c r="AI1013" i="1"/>
  <c r="AJ1013" i="1"/>
  <c r="AI1014" i="1"/>
  <c r="AJ1014" i="1"/>
  <c r="AI1015" i="1"/>
  <c r="AJ1015" i="1"/>
  <c r="AI1016" i="1"/>
  <c r="AJ1016" i="1"/>
  <c r="AI1017" i="1"/>
  <c r="AJ1017" i="1"/>
  <c r="AI1018" i="1"/>
  <c r="AJ1018" i="1"/>
  <c r="AI1019" i="1"/>
  <c r="AJ1019" i="1"/>
  <c r="AI1020" i="1"/>
  <c r="AJ1020" i="1"/>
  <c r="AI1021" i="1"/>
  <c r="AJ1021" i="1"/>
  <c r="AI1022" i="1"/>
  <c r="AJ1022" i="1"/>
  <c r="AI1023" i="1"/>
  <c r="AJ1023" i="1"/>
  <c r="AI1024" i="1"/>
  <c r="AJ1024" i="1"/>
  <c r="AI1025" i="1"/>
  <c r="AJ1025" i="1"/>
  <c r="AI1026" i="1"/>
  <c r="AJ1026" i="1"/>
  <c r="AI1027" i="1"/>
  <c r="AJ1027" i="1"/>
  <c r="AI1028" i="1"/>
  <c r="AJ1028" i="1"/>
  <c r="AI1029" i="1"/>
  <c r="AJ1029" i="1"/>
  <c r="AI1030" i="1"/>
  <c r="AJ1030" i="1"/>
  <c r="AI1031" i="1"/>
  <c r="AJ1031" i="1"/>
  <c r="AI1032" i="1"/>
  <c r="AJ1032" i="1"/>
  <c r="AI1033" i="1"/>
  <c r="AJ1033" i="1"/>
  <c r="AI1034" i="1"/>
  <c r="AJ1034" i="1"/>
  <c r="AI1035" i="1"/>
  <c r="AJ1035" i="1"/>
  <c r="AI1036" i="1"/>
  <c r="AJ1036" i="1"/>
  <c r="AI1037" i="1"/>
  <c r="AJ1037" i="1"/>
  <c r="AI1038" i="1"/>
  <c r="AJ1038" i="1"/>
  <c r="AI1039" i="1"/>
  <c r="AJ1039" i="1"/>
  <c r="AI1040" i="1"/>
  <c r="AJ1040" i="1"/>
  <c r="AI1041" i="1"/>
  <c r="AJ1041" i="1"/>
  <c r="AI1042" i="1"/>
  <c r="AJ1042" i="1"/>
  <c r="AI1043" i="1"/>
  <c r="AJ1043" i="1"/>
  <c r="AI1044" i="1"/>
  <c r="AJ1044" i="1"/>
  <c r="AI1045" i="1"/>
  <c r="AJ1045" i="1"/>
  <c r="AI1046" i="1"/>
  <c r="AJ1046" i="1"/>
  <c r="AI1047" i="1"/>
  <c r="AJ1047" i="1"/>
  <c r="AI1048" i="1"/>
  <c r="AJ1048" i="1"/>
  <c r="AI1049" i="1"/>
  <c r="AJ1049" i="1"/>
  <c r="AI1050" i="1"/>
  <c r="AJ1050" i="1"/>
  <c r="AI1051" i="1"/>
  <c r="AJ1051" i="1"/>
  <c r="AI1052" i="1"/>
  <c r="AJ1052" i="1"/>
  <c r="AI1053" i="1"/>
  <c r="AJ1053" i="1"/>
  <c r="AI1054" i="1"/>
  <c r="AJ1054" i="1"/>
  <c r="AI1055" i="1"/>
  <c r="AJ1055" i="1"/>
  <c r="AI1056" i="1"/>
  <c r="AJ1056" i="1"/>
  <c r="AI1057" i="1"/>
  <c r="AJ1057" i="1"/>
  <c r="AI1058" i="1"/>
  <c r="AJ1058" i="1"/>
  <c r="AI1059" i="1"/>
  <c r="AJ1059" i="1"/>
  <c r="AI1060" i="1"/>
  <c r="AJ1060" i="1"/>
  <c r="AI1061" i="1"/>
  <c r="AJ1061" i="1"/>
  <c r="AI1062" i="1"/>
  <c r="AJ1062" i="1"/>
  <c r="AI1063" i="1"/>
  <c r="AJ1063" i="1"/>
  <c r="AI1064" i="1"/>
  <c r="AJ1064" i="1"/>
  <c r="AI1065" i="1"/>
  <c r="AJ1065" i="1"/>
  <c r="AI1066" i="1"/>
  <c r="AJ1066" i="1"/>
  <c r="AI1067" i="1"/>
  <c r="AJ1067" i="1"/>
  <c r="AI1068" i="1"/>
  <c r="AJ1068" i="1"/>
  <c r="AI1069" i="1"/>
  <c r="AJ1069" i="1"/>
  <c r="AI1070" i="1"/>
  <c r="AJ1070" i="1"/>
  <c r="AI1071" i="1"/>
  <c r="AJ1071" i="1"/>
  <c r="AI1072" i="1"/>
  <c r="AJ1072" i="1"/>
  <c r="AI1073" i="1"/>
  <c r="AJ1073" i="1"/>
  <c r="AI1074" i="1"/>
  <c r="AJ1074" i="1"/>
  <c r="AI1075" i="1"/>
  <c r="AJ1075" i="1"/>
  <c r="AI1076" i="1"/>
  <c r="AJ1076" i="1"/>
  <c r="AI1077" i="1"/>
  <c r="AJ1077" i="1"/>
  <c r="AI1078" i="1"/>
  <c r="AJ1078" i="1"/>
  <c r="AI1079" i="1"/>
  <c r="AJ1079" i="1"/>
  <c r="AI1080" i="1"/>
  <c r="AJ1080" i="1"/>
  <c r="AI1081" i="1"/>
  <c r="AJ1081" i="1"/>
  <c r="AI1082" i="1"/>
  <c r="AJ1082" i="1"/>
  <c r="AI1083" i="1"/>
  <c r="AJ1083" i="1"/>
  <c r="AI1084" i="1"/>
  <c r="AJ1084" i="1"/>
  <c r="AI1085" i="1"/>
  <c r="AJ1085" i="1"/>
  <c r="AI1086" i="1"/>
  <c r="AJ1086" i="1"/>
  <c r="AI1087" i="1"/>
  <c r="AJ1087" i="1"/>
  <c r="AI1088" i="1"/>
  <c r="AJ1088" i="1"/>
  <c r="AI1089" i="1"/>
  <c r="AJ1089" i="1"/>
  <c r="AI1090" i="1"/>
  <c r="AJ1090" i="1"/>
  <c r="AI1091" i="1"/>
  <c r="AJ1091" i="1"/>
  <c r="AI1092" i="1"/>
  <c r="AJ1092" i="1"/>
  <c r="AI1093" i="1"/>
  <c r="AJ1093" i="1"/>
  <c r="AI1094" i="1"/>
  <c r="AJ1094" i="1"/>
  <c r="AI1095" i="1"/>
  <c r="AJ1095" i="1"/>
  <c r="AI1096" i="1"/>
  <c r="AJ1096" i="1"/>
  <c r="AI1097" i="1"/>
  <c r="AJ1097" i="1"/>
  <c r="AI1098" i="1"/>
  <c r="AJ1098" i="1"/>
  <c r="AI1099" i="1"/>
  <c r="AJ1099" i="1"/>
  <c r="AI1100" i="1"/>
  <c r="AJ1100" i="1"/>
  <c r="AI1101" i="1"/>
  <c r="AJ1101" i="1"/>
  <c r="AI1102" i="1"/>
  <c r="AJ1102" i="1"/>
  <c r="AI1103" i="1"/>
  <c r="AJ1103" i="1"/>
  <c r="AI1104" i="1"/>
  <c r="AJ1104" i="1"/>
  <c r="AI1105" i="1"/>
  <c r="AJ1105" i="1"/>
  <c r="AI1106" i="1"/>
  <c r="AJ1106" i="1"/>
  <c r="AI1107" i="1"/>
  <c r="AJ1107" i="1"/>
  <c r="AI1108" i="1"/>
  <c r="AJ1108" i="1"/>
  <c r="AI1109" i="1"/>
  <c r="AJ1109" i="1"/>
  <c r="AI1110" i="1"/>
  <c r="AJ1110" i="1"/>
  <c r="AI1111" i="1"/>
  <c r="AJ1111" i="1"/>
  <c r="AI1112" i="1"/>
  <c r="AJ1112" i="1"/>
  <c r="AI1113" i="1"/>
  <c r="AJ1113" i="1"/>
  <c r="AI1114" i="1"/>
  <c r="AJ1114" i="1"/>
  <c r="AI1115" i="1"/>
  <c r="AJ1115" i="1"/>
  <c r="AI1116" i="1"/>
  <c r="AJ1116" i="1"/>
  <c r="AI1117" i="1"/>
  <c r="AJ1117" i="1"/>
  <c r="AI1118" i="1"/>
  <c r="AJ1118" i="1"/>
  <c r="AI1119" i="1"/>
  <c r="AJ1119" i="1"/>
  <c r="AI1120" i="1"/>
  <c r="AJ1120" i="1"/>
  <c r="AI1121" i="1"/>
  <c r="AJ1121" i="1"/>
  <c r="AI1122" i="1"/>
  <c r="AJ1122" i="1"/>
  <c r="AI1123" i="1"/>
  <c r="AJ1123" i="1"/>
  <c r="AI1124" i="1"/>
  <c r="AJ1124" i="1"/>
  <c r="AI1125" i="1"/>
  <c r="AJ1125" i="1"/>
  <c r="AI1126" i="1"/>
  <c r="AJ1126" i="1"/>
  <c r="AI1127" i="1"/>
  <c r="AJ1127" i="1"/>
  <c r="AI1128" i="1"/>
  <c r="AJ1128" i="1"/>
  <c r="AI1129" i="1"/>
  <c r="AJ1129" i="1"/>
  <c r="AI1130" i="1"/>
  <c r="AJ1130" i="1"/>
  <c r="AI1131" i="1"/>
  <c r="AJ1131" i="1"/>
  <c r="AI1132" i="1"/>
  <c r="AJ1132" i="1"/>
  <c r="AI1133" i="1"/>
  <c r="AJ1133" i="1"/>
  <c r="AI1134" i="1"/>
  <c r="AJ1134" i="1"/>
  <c r="AI1135" i="1"/>
  <c r="AJ1135" i="1"/>
  <c r="AI1136" i="1"/>
  <c r="AJ1136" i="1"/>
  <c r="AI1137" i="1"/>
  <c r="AJ1137" i="1"/>
  <c r="AI1138" i="1"/>
  <c r="AJ1138" i="1"/>
  <c r="AI1139" i="1"/>
  <c r="AJ1139" i="1"/>
  <c r="AI1140" i="1"/>
  <c r="AJ1140" i="1"/>
  <c r="AI1141" i="1"/>
  <c r="AJ1141" i="1"/>
  <c r="AI1142" i="1"/>
  <c r="AJ1142" i="1"/>
  <c r="AI1143" i="1"/>
  <c r="AJ1143" i="1"/>
  <c r="AI1144" i="1"/>
  <c r="AJ1144" i="1"/>
  <c r="AI1145" i="1"/>
  <c r="AJ1145" i="1"/>
  <c r="AI1146" i="1"/>
  <c r="AJ1146" i="1"/>
  <c r="AI1147" i="1"/>
  <c r="AJ1147" i="1"/>
  <c r="AI1148" i="1"/>
  <c r="AJ1148" i="1"/>
  <c r="AI1149" i="1"/>
  <c r="AJ1149" i="1"/>
  <c r="AI1150" i="1"/>
  <c r="AJ1150" i="1"/>
  <c r="AI1151" i="1"/>
  <c r="AJ1151" i="1"/>
  <c r="AI1152" i="1"/>
  <c r="AJ1152" i="1"/>
  <c r="AI1153" i="1"/>
  <c r="AJ1153" i="1"/>
  <c r="AI1154" i="1"/>
  <c r="AJ1154" i="1"/>
  <c r="AI1155" i="1"/>
  <c r="AJ1155" i="1"/>
  <c r="AI1156" i="1"/>
  <c r="AJ1156" i="1"/>
  <c r="AI1157" i="1"/>
  <c r="AJ1157" i="1"/>
  <c r="AI1158" i="1"/>
  <c r="AJ1158" i="1"/>
  <c r="AI1159" i="1"/>
  <c r="AJ1159" i="1"/>
  <c r="AI1160" i="1"/>
  <c r="AJ1160" i="1"/>
  <c r="AI1161" i="1"/>
  <c r="AJ1161" i="1"/>
  <c r="AI1162" i="1"/>
  <c r="AJ1162" i="1"/>
  <c r="AI1163" i="1"/>
  <c r="AJ1163" i="1"/>
  <c r="AI1164" i="1"/>
  <c r="AJ1164" i="1"/>
  <c r="AI1165" i="1"/>
  <c r="AJ1165" i="1"/>
  <c r="AI1166" i="1"/>
  <c r="AJ1166" i="1"/>
  <c r="AI1167" i="1"/>
  <c r="AJ1167" i="1"/>
  <c r="AI1168" i="1"/>
  <c r="AJ1168" i="1"/>
  <c r="AI1169" i="1"/>
  <c r="AJ1169" i="1"/>
  <c r="AI1170" i="1"/>
  <c r="AJ1170" i="1"/>
  <c r="AI1171" i="1"/>
  <c r="AJ1171" i="1"/>
  <c r="AI1172" i="1"/>
  <c r="AJ1172" i="1"/>
  <c r="AI1173" i="1"/>
  <c r="AJ1173" i="1"/>
  <c r="AI1174" i="1"/>
  <c r="AJ1174" i="1"/>
  <c r="AI1175" i="1"/>
  <c r="AJ1175" i="1"/>
  <c r="AI1176" i="1"/>
  <c r="AJ1176" i="1"/>
  <c r="AI1177" i="1"/>
  <c r="AJ1177" i="1"/>
  <c r="AI1178" i="1"/>
  <c r="AJ1178" i="1"/>
  <c r="AI1179" i="1"/>
  <c r="AJ1179" i="1"/>
  <c r="AI1180" i="1"/>
  <c r="AJ1180" i="1"/>
  <c r="AI1181" i="1"/>
  <c r="AJ1181" i="1"/>
  <c r="AI1182" i="1"/>
  <c r="AJ1182" i="1"/>
  <c r="AI1183" i="1"/>
  <c r="AJ1183" i="1"/>
  <c r="AI1184" i="1"/>
  <c r="AJ1184" i="1"/>
  <c r="AI1185" i="1"/>
  <c r="AJ1185" i="1"/>
  <c r="AI1186" i="1"/>
  <c r="AJ1186" i="1"/>
  <c r="AI1187" i="1"/>
  <c r="AJ1187" i="1"/>
  <c r="AI1188" i="1"/>
  <c r="AJ1188" i="1"/>
  <c r="AI1189" i="1"/>
  <c r="AJ1189" i="1"/>
  <c r="AI1190" i="1"/>
  <c r="AJ1190" i="1"/>
  <c r="AI1191" i="1"/>
  <c r="AJ1191" i="1"/>
  <c r="AI1192" i="1"/>
  <c r="AJ1192" i="1"/>
  <c r="AI1193" i="1"/>
  <c r="AJ1193" i="1"/>
  <c r="AI1194" i="1"/>
  <c r="AJ1194" i="1"/>
  <c r="AI1195" i="1"/>
  <c r="AJ1195" i="1"/>
  <c r="AI1196" i="1"/>
  <c r="AJ1196" i="1"/>
  <c r="AI1197" i="1"/>
  <c r="AJ1197" i="1"/>
  <c r="AI1198" i="1"/>
  <c r="AJ1198" i="1"/>
  <c r="AI1199" i="1"/>
  <c r="AJ1199" i="1"/>
  <c r="AI1200" i="1"/>
  <c r="AJ1200" i="1"/>
  <c r="AI1201" i="1"/>
  <c r="AJ1201" i="1"/>
  <c r="AI1202" i="1"/>
  <c r="AJ1202" i="1"/>
  <c r="AI1203" i="1"/>
  <c r="AJ1203" i="1"/>
  <c r="AI1204" i="1"/>
  <c r="AJ1204" i="1"/>
  <c r="AI1205" i="1"/>
  <c r="AJ1205" i="1"/>
  <c r="AI1206" i="1"/>
  <c r="AJ1206" i="1"/>
  <c r="AI1207" i="1"/>
  <c r="AJ1207" i="1"/>
  <c r="AI1208" i="1"/>
  <c r="AJ1208" i="1"/>
  <c r="AI1209" i="1"/>
  <c r="AJ1209" i="1"/>
  <c r="AI1210" i="1"/>
  <c r="AJ1210" i="1"/>
  <c r="AI1211" i="1"/>
  <c r="AJ1211" i="1"/>
  <c r="AI1212" i="1"/>
  <c r="AJ1212" i="1"/>
  <c r="AI1213" i="1"/>
  <c r="AJ1213" i="1"/>
  <c r="AI1214" i="1"/>
  <c r="AJ1214" i="1"/>
  <c r="AI1215" i="1"/>
  <c r="AJ1215" i="1"/>
  <c r="AI1216" i="1"/>
  <c r="AJ1216" i="1"/>
  <c r="AI1217" i="1"/>
  <c r="AJ1217" i="1"/>
  <c r="AI1218" i="1"/>
  <c r="AJ1218" i="1"/>
  <c r="AI1219" i="1"/>
  <c r="AJ1219" i="1"/>
  <c r="AI1220" i="1"/>
  <c r="AJ1220" i="1"/>
  <c r="AI1221" i="1"/>
  <c r="AJ1221" i="1"/>
  <c r="AI1222" i="1"/>
  <c r="AJ1222" i="1"/>
  <c r="AI1223" i="1"/>
  <c r="AJ1223" i="1"/>
  <c r="AI1224" i="1"/>
  <c r="AJ1224" i="1"/>
  <c r="AI1225" i="1"/>
  <c r="AJ1225" i="1"/>
  <c r="AI1226" i="1"/>
  <c r="AJ1226" i="1"/>
  <c r="AI1227" i="1"/>
  <c r="AJ1227" i="1"/>
  <c r="AI1228" i="1"/>
  <c r="AJ1228" i="1"/>
  <c r="AI1229" i="1"/>
  <c r="AJ1229" i="1"/>
  <c r="AI1230" i="1"/>
  <c r="AJ1230" i="1"/>
  <c r="AI1231" i="1"/>
  <c r="AJ1231" i="1"/>
  <c r="AI1232" i="1"/>
  <c r="AJ1232" i="1"/>
  <c r="AI1233" i="1"/>
  <c r="AJ1233" i="1"/>
  <c r="AI1234" i="1"/>
  <c r="AJ1234" i="1"/>
  <c r="AI1235" i="1"/>
  <c r="AJ1235" i="1"/>
  <c r="AI1236" i="1"/>
  <c r="AJ1236" i="1"/>
  <c r="AI1237" i="1"/>
  <c r="AJ1237" i="1"/>
  <c r="AI1238" i="1"/>
  <c r="AJ1238" i="1"/>
  <c r="AI1239" i="1"/>
  <c r="AJ1239" i="1"/>
  <c r="AI1240" i="1"/>
  <c r="AJ1240" i="1"/>
  <c r="AI1241" i="1"/>
  <c r="AJ1241" i="1"/>
  <c r="AI1242" i="1"/>
  <c r="AJ1242" i="1"/>
  <c r="AI1243" i="1"/>
  <c r="AJ1243" i="1"/>
  <c r="AI1244" i="1"/>
  <c r="AJ1244" i="1"/>
  <c r="AI1245" i="1"/>
  <c r="AJ1245" i="1"/>
  <c r="AI1246" i="1"/>
  <c r="AJ1246" i="1"/>
  <c r="AI1247" i="1"/>
  <c r="AJ1247" i="1"/>
  <c r="AI1248" i="1"/>
  <c r="AJ1248" i="1"/>
  <c r="AI1249" i="1"/>
  <c r="AJ1249" i="1"/>
  <c r="AI1250" i="1"/>
  <c r="AJ1250" i="1"/>
  <c r="AI1251" i="1"/>
  <c r="AJ1251" i="1"/>
  <c r="AI1252" i="1"/>
  <c r="AJ1252" i="1"/>
  <c r="AI1253" i="1"/>
  <c r="AJ1253" i="1"/>
  <c r="AI1254" i="1"/>
  <c r="AJ1254" i="1"/>
  <c r="AI1255" i="1"/>
  <c r="AJ1255" i="1"/>
  <c r="AI1256" i="1"/>
  <c r="AJ1256" i="1"/>
  <c r="AI1257" i="1"/>
  <c r="AJ1257" i="1"/>
  <c r="AI1258" i="1"/>
  <c r="AJ1258" i="1"/>
  <c r="AI1259" i="1"/>
  <c r="AJ1259" i="1"/>
  <c r="AI1260" i="1"/>
  <c r="AJ1260" i="1"/>
  <c r="AI1261" i="1"/>
  <c r="AJ1261" i="1"/>
  <c r="AI1262" i="1"/>
  <c r="AJ1262" i="1"/>
  <c r="AI1263" i="1"/>
  <c r="AJ1263" i="1"/>
  <c r="AI1264" i="1"/>
  <c r="AJ1264" i="1"/>
  <c r="AI1265" i="1"/>
  <c r="AJ1265" i="1"/>
  <c r="AI1266" i="1"/>
  <c r="AJ1266" i="1"/>
  <c r="AI1267" i="1"/>
  <c r="AJ1267" i="1"/>
  <c r="AI1268" i="1"/>
  <c r="AJ1268" i="1"/>
  <c r="AI1269" i="1"/>
  <c r="AJ1269" i="1"/>
  <c r="AI1270" i="1"/>
  <c r="AJ1270" i="1"/>
  <c r="AI1271" i="1"/>
  <c r="AJ1271" i="1"/>
  <c r="AI1272" i="1"/>
  <c r="AJ1272" i="1"/>
  <c r="AI1273" i="1"/>
  <c r="AJ1273" i="1"/>
  <c r="AI1274" i="1"/>
  <c r="AJ1274" i="1"/>
  <c r="AI1275" i="1"/>
  <c r="AJ1275" i="1"/>
  <c r="AI1276" i="1"/>
  <c r="AJ1276" i="1"/>
  <c r="AI1277" i="1"/>
  <c r="AJ1277" i="1"/>
  <c r="AI1278" i="1"/>
  <c r="AJ1278" i="1"/>
  <c r="AI1279" i="1"/>
  <c r="AJ1279" i="1"/>
  <c r="AI1280" i="1"/>
  <c r="AJ1280" i="1"/>
  <c r="AI1281" i="1"/>
  <c r="AJ1281" i="1"/>
  <c r="AI1282" i="1"/>
  <c r="AJ1282" i="1"/>
  <c r="AI1283" i="1"/>
  <c r="AJ1283" i="1"/>
  <c r="AI1284" i="1"/>
  <c r="AJ1284" i="1"/>
  <c r="AI1285" i="1"/>
  <c r="AJ1285" i="1"/>
  <c r="AI1286" i="1"/>
  <c r="AJ1286" i="1"/>
  <c r="AI1287" i="1"/>
  <c r="AJ1287" i="1"/>
  <c r="AI1288" i="1"/>
  <c r="AJ1288" i="1"/>
  <c r="AI1289" i="1"/>
  <c r="AJ1289" i="1"/>
  <c r="AI1290" i="1"/>
  <c r="AJ1290" i="1"/>
  <c r="AI1291" i="1"/>
  <c r="AJ1291" i="1"/>
  <c r="AI1292" i="1"/>
  <c r="AJ1292" i="1"/>
  <c r="AI1293" i="1"/>
  <c r="AJ1293" i="1"/>
  <c r="AI1294" i="1"/>
  <c r="AJ1294" i="1"/>
  <c r="AI1295" i="1"/>
  <c r="AJ1295" i="1"/>
  <c r="AI1296" i="1"/>
  <c r="AJ1296" i="1"/>
  <c r="AI1297" i="1"/>
  <c r="AJ1297" i="1"/>
  <c r="AI1298" i="1"/>
  <c r="AJ1298" i="1"/>
  <c r="AI1299" i="1"/>
  <c r="AJ1299" i="1"/>
  <c r="AI1300" i="1"/>
  <c r="AJ1300" i="1"/>
  <c r="AI1301" i="1"/>
  <c r="AJ1301" i="1"/>
  <c r="AI1302" i="1"/>
  <c r="AJ1302" i="1"/>
  <c r="AI1303" i="1"/>
  <c r="AJ1303" i="1"/>
  <c r="AI1304" i="1"/>
  <c r="AJ1304" i="1"/>
  <c r="AI1305" i="1"/>
  <c r="AJ1305" i="1"/>
  <c r="AI1306" i="1"/>
  <c r="AJ1306" i="1"/>
  <c r="AI1307" i="1"/>
  <c r="AJ1307" i="1"/>
  <c r="AI1308" i="1"/>
  <c r="AJ1308" i="1"/>
  <c r="AI1309" i="1"/>
  <c r="AJ1309" i="1"/>
  <c r="AI1310" i="1"/>
  <c r="AJ1310" i="1"/>
  <c r="AI1311" i="1"/>
  <c r="AJ1311" i="1"/>
  <c r="AI1312" i="1"/>
  <c r="AJ1312" i="1"/>
  <c r="AI1313" i="1"/>
  <c r="AJ1313" i="1"/>
  <c r="AI1314" i="1"/>
  <c r="AJ1314" i="1"/>
  <c r="AI1315" i="1"/>
  <c r="AJ1315" i="1"/>
  <c r="AI1316" i="1"/>
  <c r="AJ1316" i="1"/>
  <c r="AI1317" i="1"/>
  <c r="AJ1317" i="1"/>
  <c r="AI1318" i="1"/>
  <c r="AJ1318" i="1"/>
  <c r="AI1319" i="1"/>
  <c r="AJ1319" i="1"/>
  <c r="AI1320" i="1"/>
  <c r="AJ1320" i="1"/>
  <c r="AI1321" i="1"/>
  <c r="AJ1321" i="1"/>
  <c r="AI1322" i="1"/>
  <c r="AJ1322" i="1"/>
  <c r="AI1323" i="1"/>
  <c r="AJ1323" i="1"/>
  <c r="AI1324" i="1"/>
  <c r="AJ1324" i="1"/>
  <c r="AI1325" i="1"/>
  <c r="AJ1325" i="1"/>
  <c r="AI1326" i="1"/>
  <c r="AJ1326" i="1"/>
  <c r="AI1327" i="1"/>
  <c r="AJ1327" i="1"/>
  <c r="AI1328" i="1"/>
  <c r="AJ1328" i="1"/>
  <c r="AI1329" i="1"/>
  <c r="AJ1329" i="1"/>
  <c r="AI1330" i="1"/>
  <c r="AJ1330" i="1"/>
  <c r="AI1331" i="1"/>
  <c r="AJ1331" i="1"/>
  <c r="AI1332" i="1"/>
  <c r="AJ1332" i="1"/>
  <c r="AI1333" i="1"/>
  <c r="AJ1333" i="1"/>
  <c r="AI1334" i="1"/>
  <c r="AJ1334" i="1"/>
  <c r="AI1335" i="1"/>
  <c r="AJ1335" i="1"/>
  <c r="AI1336" i="1"/>
  <c r="AJ1336" i="1"/>
  <c r="AI1337" i="1"/>
  <c r="AJ1337" i="1"/>
  <c r="AI1338" i="1"/>
  <c r="AJ1338" i="1"/>
  <c r="AI1339" i="1"/>
  <c r="AJ1339" i="1"/>
  <c r="AI1340" i="1"/>
  <c r="AJ1340" i="1"/>
  <c r="AI1341" i="1"/>
  <c r="AJ1341" i="1"/>
  <c r="AI1342" i="1"/>
  <c r="AJ1342" i="1"/>
  <c r="AI1343" i="1"/>
  <c r="AJ1343" i="1"/>
  <c r="AI1344" i="1"/>
  <c r="AJ1344" i="1"/>
  <c r="AI1345" i="1"/>
  <c r="AJ1345" i="1"/>
  <c r="AI1346" i="1"/>
  <c r="AJ1346" i="1"/>
  <c r="AI1347" i="1"/>
  <c r="AJ1347" i="1"/>
  <c r="AI1348" i="1"/>
  <c r="AJ1348" i="1"/>
  <c r="AI1349" i="1"/>
  <c r="AJ1349" i="1"/>
  <c r="AI1350" i="1"/>
  <c r="AJ1350" i="1"/>
  <c r="AI1351" i="1"/>
  <c r="AJ1351" i="1"/>
  <c r="AI1352" i="1"/>
  <c r="AJ1352" i="1"/>
  <c r="AI1353" i="1"/>
  <c r="AJ1353" i="1"/>
  <c r="AI1354" i="1"/>
  <c r="AJ1354" i="1"/>
  <c r="AI1355" i="1"/>
  <c r="AJ1355" i="1"/>
  <c r="AI1356" i="1"/>
  <c r="AJ1356" i="1"/>
  <c r="AI1357" i="1"/>
  <c r="AJ1357" i="1"/>
  <c r="AI1358" i="1"/>
  <c r="AJ1358" i="1"/>
  <c r="AI1359" i="1"/>
  <c r="AJ1359" i="1"/>
  <c r="AI1360" i="1"/>
  <c r="AJ1360" i="1"/>
  <c r="AI1361" i="1"/>
  <c r="AJ1361" i="1"/>
  <c r="AI1362" i="1"/>
  <c r="AJ1362" i="1"/>
  <c r="AI1363" i="1"/>
  <c r="AJ1363" i="1"/>
  <c r="AI1364" i="1"/>
  <c r="AJ1364" i="1"/>
  <c r="AI1365" i="1"/>
  <c r="AJ1365" i="1"/>
  <c r="AI1366" i="1"/>
  <c r="AJ1366" i="1"/>
  <c r="AI1367" i="1"/>
  <c r="AJ1367" i="1"/>
  <c r="AI1368" i="1"/>
  <c r="AJ1368" i="1"/>
  <c r="AI1369" i="1"/>
  <c r="AJ1369" i="1"/>
  <c r="AI1370" i="1"/>
  <c r="AJ1370" i="1"/>
  <c r="AI1371" i="1"/>
  <c r="AJ1371" i="1"/>
  <c r="AI1372" i="1"/>
  <c r="AJ1372" i="1"/>
  <c r="AI1373" i="1"/>
  <c r="AJ1373" i="1"/>
  <c r="AI1374" i="1"/>
  <c r="AJ1374" i="1"/>
  <c r="AI1375" i="1"/>
  <c r="AJ1375" i="1"/>
  <c r="AI1376" i="1"/>
  <c r="AJ1376" i="1"/>
  <c r="AI1377" i="1"/>
  <c r="AJ1377" i="1"/>
  <c r="AI1378" i="1"/>
  <c r="AJ1378" i="1"/>
  <c r="AI1379" i="1"/>
  <c r="AJ1379" i="1"/>
  <c r="AI1380" i="1"/>
  <c r="AJ1380" i="1"/>
  <c r="AI1381" i="1"/>
  <c r="AJ1381" i="1"/>
  <c r="AJ18" i="1"/>
  <c r="AI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2306" i="1"/>
  <c r="AD2307" i="1"/>
  <c r="AD2308" i="1"/>
  <c r="AD2309" i="1"/>
  <c r="AD2310" i="1"/>
  <c r="AD2311" i="1"/>
  <c r="AD2312" i="1"/>
  <c r="AD2313" i="1"/>
  <c r="AD2314" i="1"/>
  <c r="AD2315" i="1"/>
  <c r="AD2316" i="1"/>
  <c r="AD2317" i="1"/>
  <c r="AD2318" i="1"/>
  <c r="AD2319" i="1"/>
  <c r="AD2320" i="1"/>
  <c r="AD2321" i="1"/>
  <c r="AD2322" i="1"/>
  <c r="AD2323" i="1"/>
  <c r="AD2324" i="1"/>
  <c r="AD2325" i="1"/>
  <c r="AD2326" i="1"/>
  <c r="AD2327" i="1"/>
  <c r="AD2328" i="1"/>
  <c r="AD2329" i="1"/>
  <c r="AD2330" i="1"/>
  <c r="AD2331" i="1"/>
  <c r="AD2332" i="1"/>
  <c r="AD2333" i="1"/>
  <c r="AD2334" i="1"/>
  <c r="AD2335" i="1"/>
  <c r="AD2336" i="1"/>
  <c r="AD2337" i="1"/>
  <c r="AD2338" i="1"/>
  <c r="AD2339" i="1"/>
  <c r="AD2340" i="1"/>
  <c r="AD2341" i="1"/>
  <c r="AD2342" i="1"/>
  <c r="AD2343" i="1"/>
  <c r="AD2344" i="1"/>
  <c r="AD2345" i="1"/>
  <c r="AD2346" i="1"/>
  <c r="AD2347" i="1"/>
  <c r="AD2348" i="1"/>
  <c r="AD2349" i="1"/>
  <c r="AD2350" i="1"/>
  <c r="AD2351" i="1"/>
  <c r="AD2352" i="1"/>
  <c r="AD2353" i="1"/>
  <c r="AD2354" i="1"/>
  <c r="AD2355" i="1"/>
  <c r="AD2356" i="1"/>
  <c r="AD2357" i="1"/>
  <c r="AD2358" i="1"/>
  <c r="AD2359" i="1"/>
  <c r="AD2360" i="1"/>
  <c r="AD2361" i="1"/>
  <c r="AD2362" i="1"/>
  <c r="AD2363" i="1"/>
  <c r="AD2364" i="1"/>
  <c r="AD2365" i="1"/>
  <c r="AD2366" i="1"/>
  <c r="AD2367" i="1"/>
  <c r="AD2368" i="1"/>
  <c r="AD2369" i="1"/>
  <c r="AD2370" i="1"/>
  <c r="AD2371" i="1"/>
  <c r="AD2372" i="1"/>
  <c r="AD2373" i="1"/>
  <c r="AD2374" i="1"/>
  <c r="AD2375" i="1"/>
  <c r="AD2376" i="1"/>
  <c r="AD2377" i="1"/>
  <c r="AD2378" i="1"/>
  <c r="AD2379" i="1"/>
  <c r="AD2380" i="1"/>
  <c r="AD2381" i="1"/>
  <c r="AD2382" i="1"/>
  <c r="AD2383" i="1"/>
  <c r="AD2384" i="1"/>
  <c r="AD2385" i="1"/>
  <c r="AD2386" i="1"/>
  <c r="AD2387" i="1"/>
  <c r="AD2388" i="1"/>
  <c r="AD2389" i="1"/>
  <c r="AD2390" i="1"/>
  <c r="AD2391" i="1"/>
  <c r="AD2392" i="1"/>
  <c r="AD2393" i="1"/>
  <c r="AD2394" i="1"/>
  <c r="AD2395" i="1"/>
  <c r="AD2396" i="1"/>
  <c r="AD2397" i="1"/>
  <c r="AD2398" i="1"/>
  <c r="AD2399" i="1"/>
  <c r="AD2400" i="1"/>
  <c r="AD2401" i="1"/>
  <c r="AD2402" i="1"/>
  <c r="AD2403" i="1"/>
  <c r="AD2404" i="1"/>
  <c r="AD2405" i="1"/>
  <c r="AD2406" i="1"/>
  <c r="AD2407" i="1"/>
  <c r="AD2408" i="1"/>
  <c r="AD2409" i="1"/>
  <c r="AD2410" i="1"/>
  <c r="AD2411" i="1"/>
  <c r="AD2412" i="1"/>
  <c r="AD2413" i="1"/>
  <c r="AD2414" i="1"/>
  <c r="AD2415" i="1"/>
  <c r="AD2416" i="1"/>
  <c r="AD2417" i="1"/>
  <c r="AD2418" i="1"/>
  <c r="AD2419" i="1"/>
  <c r="AD2420" i="1"/>
  <c r="AD2421" i="1"/>
  <c r="AD2422" i="1"/>
  <c r="AD2423" i="1"/>
  <c r="AD2424" i="1"/>
  <c r="AD2425" i="1"/>
  <c r="AD2426" i="1"/>
  <c r="AD2427" i="1"/>
  <c r="AD2428" i="1"/>
  <c r="AD2429" i="1"/>
  <c r="AD2430" i="1"/>
  <c r="AD2431" i="1"/>
  <c r="AD2432" i="1"/>
  <c r="AD2433" i="1"/>
  <c r="AD2434" i="1"/>
  <c r="AD2435" i="1"/>
  <c r="AD2436" i="1"/>
  <c r="AD2437" i="1"/>
  <c r="AD2438" i="1"/>
  <c r="AD2439" i="1"/>
  <c r="AD2440" i="1"/>
  <c r="AD2441" i="1"/>
  <c r="AD2442" i="1"/>
  <c r="AD2443" i="1"/>
  <c r="AD2444" i="1"/>
  <c r="AD2445" i="1"/>
  <c r="AD2446" i="1"/>
  <c r="AD2447" i="1"/>
  <c r="AD2448" i="1"/>
  <c r="AD2449" i="1"/>
  <c r="AD2450" i="1"/>
  <c r="AD2451" i="1"/>
  <c r="AD2452" i="1"/>
  <c r="AD2453" i="1"/>
  <c r="AD2454" i="1"/>
  <c r="AD2455" i="1"/>
  <c r="AD2456" i="1"/>
  <c r="AD2457" i="1"/>
  <c r="AD2458" i="1"/>
  <c r="AD2459" i="1"/>
  <c r="AD2460" i="1"/>
  <c r="AD2461" i="1"/>
  <c r="AD2462" i="1"/>
  <c r="AD2463" i="1"/>
  <c r="AD2464" i="1"/>
  <c r="AD2465" i="1"/>
  <c r="AD2466" i="1"/>
  <c r="AD2467" i="1"/>
  <c r="AD2468" i="1"/>
  <c r="AD2469" i="1"/>
  <c r="AD2470" i="1"/>
  <c r="AD2471" i="1"/>
  <c r="AD2472" i="1"/>
  <c r="AD2473" i="1"/>
  <c r="AD2474" i="1"/>
  <c r="AD2475" i="1"/>
  <c r="AD2476" i="1"/>
  <c r="AD2477" i="1"/>
  <c r="AD2478" i="1"/>
  <c r="AD2479" i="1"/>
  <c r="AD2480" i="1"/>
  <c r="AD2481" i="1"/>
  <c r="AD2482" i="1"/>
  <c r="AD2483" i="1"/>
  <c r="AD2484" i="1"/>
  <c r="AD2485" i="1"/>
  <c r="AD2486" i="1"/>
  <c r="AD2487" i="1"/>
  <c r="AD2488" i="1"/>
  <c r="AD2489" i="1"/>
  <c r="AD2490" i="1"/>
  <c r="AD2491" i="1"/>
  <c r="AD2492" i="1"/>
  <c r="AD2493" i="1"/>
  <c r="AD2494" i="1"/>
  <c r="AD2495" i="1"/>
  <c r="AD2496" i="1"/>
  <c r="AD2497" i="1"/>
  <c r="AD2498" i="1"/>
  <c r="AD2499" i="1"/>
  <c r="AD2500" i="1"/>
  <c r="AD2501" i="1"/>
  <c r="AD2502" i="1"/>
  <c r="AD2503" i="1"/>
  <c r="AD2504" i="1"/>
  <c r="AD2505" i="1"/>
  <c r="AD2506" i="1"/>
  <c r="AD2507" i="1"/>
  <c r="AD2508" i="1"/>
  <c r="AD2509" i="1"/>
  <c r="AD2510" i="1"/>
  <c r="AD2511" i="1"/>
  <c r="AD2512" i="1"/>
  <c r="AD2513" i="1"/>
  <c r="AD2514" i="1"/>
  <c r="AD2515" i="1"/>
  <c r="AD2516" i="1"/>
  <c r="AD2517" i="1"/>
  <c r="AD2518" i="1"/>
  <c r="AD2519" i="1"/>
  <c r="AD2520" i="1"/>
  <c r="AD2521" i="1"/>
  <c r="AD2522" i="1"/>
  <c r="AD2523" i="1"/>
  <c r="AD2524" i="1"/>
  <c r="AD2525" i="1"/>
  <c r="AD2526" i="1"/>
  <c r="AD2527" i="1"/>
  <c r="AD2528" i="1"/>
  <c r="AD2529" i="1"/>
  <c r="AD2530" i="1"/>
  <c r="AD2531" i="1"/>
  <c r="AD2532" i="1"/>
  <c r="AD2533" i="1"/>
  <c r="AD2534" i="1"/>
  <c r="AD2535" i="1"/>
  <c r="AD2536" i="1"/>
  <c r="AD2537" i="1"/>
  <c r="AD2538" i="1"/>
  <c r="AD2539" i="1"/>
  <c r="AD2540" i="1"/>
  <c r="AD2541" i="1"/>
  <c r="AD2542" i="1"/>
  <c r="AD2543" i="1"/>
  <c r="AD2544" i="1"/>
  <c r="AD2545" i="1"/>
  <c r="AD2546" i="1"/>
  <c r="AD2547" i="1"/>
  <c r="AD2548" i="1"/>
  <c r="AD2549" i="1"/>
  <c r="AD2550" i="1"/>
  <c r="AD2551" i="1"/>
  <c r="AD2552" i="1"/>
  <c r="AD2553" i="1"/>
  <c r="AD2554" i="1"/>
  <c r="AD2555" i="1"/>
  <c r="AD2556" i="1"/>
  <c r="AD2557" i="1"/>
  <c r="AD2558" i="1"/>
  <c r="AD2559" i="1"/>
  <c r="AD2560" i="1"/>
  <c r="AD2561" i="1"/>
  <c r="AD2562" i="1"/>
  <c r="AD2563" i="1"/>
  <c r="AD2564" i="1"/>
  <c r="AD2565" i="1"/>
  <c r="AD2566" i="1"/>
  <c r="AD2567" i="1"/>
  <c r="AD2568" i="1"/>
  <c r="AD2569" i="1"/>
  <c r="AD2570" i="1"/>
  <c r="AD2571" i="1"/>
  <c r="AD2572" i="1"/>
  <c r="AD2573" i="1"/>
  <c r="AD2574" i="1"/>
  <c r="AD2575" i="1"/>
  <c r="AD2576" i="1"/>
  <c r="AD2577" i="1"/>
  <c r="AD2578" i="1"/>
  <c r="AD2579" i="1"/>
  <c r="AD2580" i="1"/>
  <c r="AD2581" i="1"/>
  <c r="AD2582" i="1"/>
  <c r="AD2583" i="1"/>
  <c r="AD2584" i="1"/>
  <c r="AD2585" i="1"/>
  <c r="AD2586" i="1"/>
  <c r="AD2587" i="1"/>
  <c r="AD2588" i="1"/>
  <c r="AD2589" i="1"/>
  <c r="AD2590" i="1"/>
  <c r="AD2591" i="1"/>
  <c r="AD2592" i="1"/>
  <c r="AD2593" i="1"/>
  <c r="AD2594" i="1"/>
  <c r="AD2595" i="1"/>
  <c r="AD2596" i="1"/>
  <c r="AD2597" i="1"/>
  <c r="AD2598" i="1"/>
  <c r="AD2599" i="1"/>
  <c r="AD2600" i="1"/>
  <c r="AD2601" i="1"/>
  <c r="AD2602" i="1"/>
  <c r="AD2603" i="1"/>
  <c r="AD2604" i="1"/>
  <c r="AD2605" i="1"/>
  <c r="AD2606" i="1"/>
  <c r="AD2607" i="1"/>
  <c r="AD2608" i="1"/>
  <c r="AD2609" i="1"/>
  <c r="AD2610" i="1"/>
  <c r="AD2611" i="1"/>
  <c r="AD2612" i="1"/>
  <c r="AD2613" i="1"/>
  <c r="AD2614" i="1"/>
  <c r="AD2615" i="1"/>
  <c r="AD2616" i="1"/>
  <c r="AD2617" i="1"/>
  <c r="AD2618" i="1"/>
  <c r="AD2619" i="1"/>
  <c r="AD2620" i="1"/>
  <c r="AD2621" i="1"/>
  <c r="AD2622" i="1"/>
  <c r="AD2623" i="1"/>
  <c r="AD2624" i="1"/>
  <c r="AD2625" i="1"/>
  <c r="AD2626" i="1"/>
  <c r="AD2627" i="1"/>
  <c r="AD2628" i="1"/>
  <c r="AD2629" i="1"/>
  <c r="AD2630" i="1"/>
  <c r="AD2631" i="1"/>
  <c r="AD2632" i="1"/>
  <c r="AD2633" i="1"/>
  <c r="AD2634" i="1"/>
  <c r="AD2635" i="1"/>
  <c r="AD2636" i="1"/>
  <c r="AD2637" i="1"/>
  <c r="AD2638" i="1"/>
  <c r="AD2639" i="1"/>
  <c r="AD2640" i="1"/>
  <c r="AD2641" i="1"/>
  <c r="AD2642" i="1"/>
  <c r="AD2643" i="1"/>
  <c r="AD2644" i="1"/>
  <c r="AD2645" i="1"/>
  <c r="AD2646" i="1"/>
  <c r="AD2647" i="1"/>
  <c r="AD2648" i="1"/>
  <c r="AD2649" i="1"/>
  <c r="AD2650" i="1"/>
  <c r="AD2651" i="1"/>
  <c r="AD2652" i="1"/>
  <c r="AD2653" i="1"/>
  <c r="AD2654" i="1"/>
  <c r="AD2655" i="1"/>
  <c r="AD2656" i="1"/>
  <c r="AD2657" i="1"/>
  <c r="AD2658" i="1"/>
  <c r="AD2659" i="1"/>
  <c r="AD2660" i="1"/>
  <c r="AD2661" i="1"/>
  <c r="AD2662" i="1"/>
  <c r="AD2663" i="1"/>
  <c r="AD2664" i="1"/>
  <c r="AD2665" i="1"/>
  <c r="AD2666" i="1"/>
  <c r="AD2667" i="1"/>
  <c r="AD2668" i="1"/>
  <c r="AD2669" i="1"/>
  <c r="AD2670" i="1"/>
  <c r="AD2671" i="1"/>
  <c r="AD2672" i="1"/>
  <c r="AD2673" i="1"/>
  <c r="AD2674" i="1"/>
  <c r="AD2675" i="1"/>
  <c r="AD2676" i="1"/>
  <c r="AD2677" i="1"/>
  <c r="AD2678" i="1"/>
  <c r="AD2679" i="1"/>
  <c r="AD2680" i="1"/>
  <c r="AD2681" i="1"/>
  <c r="AD2682" i="1"/>
  <c r="AD2683" i="1"/>
  <c r="AD2684" i="1"/>
  <c r="AD2685" i="1"/>
  <c r="AD2686" i="1"/>
  <c r="AD2687" i="1"/>
  <c r="AD2688" i="1"/>
  <c r="AD2689" i="1"/>
  <c r="AD2690" i="1"/>
  <c r="AD2691" i="1"/>
  <c r="AD2692" i="1"/>
  <c r="AD2693" i="1"/>
  <c r="AD2694" i="1"/>
  <c r="AD2695" i="1"/>
  <c r="AD2696" i="1"/>
  <c r="AD2697" i="1"/>
  <c r="AD2698" i="1"/>
  <c r="AD2699" i="1"/>
  <c r="AD2700" i="1"/>
  <c r="AD2701" i="1"/>
  <c r="AD2702" i="1"/>
  <c r="AD2703" i="1"/>
  <c r="AD2704" i="1"/>
  <c r="AD2705" i="1"/>
  <c r="AD2706" i="1"/>
  <c r="AD2707" i="1"/>
  <c r="AD2708" i="1"/>
  <c r="AD2709" i="1"/>
  <c r="AD2710" i="1"/>
  <c r="AD2711" i="1"/>
  <c r="AD2712" i="1"/>
  <c r="AD2713" i="1"/>
  <c r="AD2714" i="1"/>
  <c r="AD2715" i="1"/>
  <c r="AD2716" i="1"/>
  <c r="AD2717" i="1"/>
  <c r="AD2718" i="1"/>
  <c r="AD2719" i="1"/>
  <c r="AD2720" i="1"/>
  <c r="AD2721" i="1"/>
  <c r="AD2722" i="1"/>
  <c r="AD2723" i="1"/>
  <c r="AD2724" i="1"/>
  <c r="AD2725" i="1"/>
  <c r="AD2726" i="1"/>
  <c r="AD2727" i="1"/>
  <c r="AD2728" i="1"/>
  <c r="AD2729" i="1"/>
  <c r="AD2730" i="1"/>
  <c r="AD2731" i="1"/>
  <c r="AD2732" i="1"/>
  <c r="AD2733" i="1"/>
  <c r="AD2734" i="1"/>
  <c r="AD2735" i="1"/>
  <c r="AD2736" i="1"/>
  <c r="AD2737" i="1"/>
  <c r="AD2738" i="1"/>
  <c r="AD2739" i="1"/>
  <c r="AD2740" i="1"/>
  <c r="AD2741" i="1"/>
  <c r="AD2742" i="1"/>
  <c r="AD2743" i="1"/>
  <c r="AD2744" i="1"/>
  <c r="AD2745" i="1"/>
  <c r="AD2746" i="1"/>
  <c r="AD2747" i="1"/>
  <c r="AD2748" i="1"/>
  <c r="AD2749" i="1"/>
  <c r="AD2750" i="1"/>
  <c r="AD2751" i="1"/>
  <c r="AD2752" i="1"/>
  <c r="AD2753" i="1"/>
  <c r="AD2754" i="1"/>
  <c r="AD2755" i="1"/>
  <c r="AD2756" i="1"/>
  <c r="AD2757" i="1"/>
  <c r="AD2758" i="1"/>
  <c r="AD2759" i="1"/>
  <c r="AD2760" i="1"/>
  <c r="AD2761" i="1"/>
  <c r="AD2762" i="1"/>
  <c r="AD2763" i="1"/>
  <c r="AD2764" i="1"/>
  <c r="AD2765" i="1"/>
  <c r="AD2766" i="1"/>
  <c r="AD2767" i="1"/>
  <c r="AD2768" i="1"/>
  <c r="AD2769" i="1"/>
  <c r="AD2770" i="1"/>
  <c r="AD2771" i="1"/>
  <c r="AD2772" i="1"/>
  <c r="AD2773" i="1"/>
  <c r="AD2774" i="1"/>
  <c r="AD2775" i="1"/>
  <c r="AD2776" i="1"/>
  <c r="AD2777" i="1"/>
  <c r="AD2778" i="1"/>
  <c r="AD2779" i="1"/>
  <c r="AD2780" i="1"/>
  <c r="AD2781" i="1"/>
  <c r="AD2782" i="1"/>
  <c r="AD2783" i="1"/>
  <c r="AD2784" i="1"/>
  <c r="AD2785" i="1"/>
  <c r="AD2786" i="1"/>
  <c r="AD2787" i="1"/>
  <c r="AD2788" i="1"/>
  <c r="AD2789" i="1"/>
  <c r="AD2790" i="1"/>
  <c r="AD2791" i="1"/>
  <c r="AD2792" i="1"/>
  <c r="AD2793" i="1"/>
  <c r="AD2794" i="1"/>
  <c r="AD2795" i="1"/>
  <c r="AD2796" i="1"/>
  <c r="AD2797" i="1"/>
  <c r="AD2798" i="1"/>
  <c r="AD2799" i="1"/>
  <c r="AD2800" i="1"/>
  <c r="AD2801" i="1"/>
  <c r="AD2802" i="1"/>
  <c r="AD2803" i="1"/>
  <c r="AD2804" i="1"/>
  <c r="AD2805" i="1"/>
  <c r="AD2806" i="1"/>
  <c r="AD2807" i="1"/>
  <c r="AD2808" i="1"/>
  <c r="AD2809" i="1"/>
  <c r="AD2810" i="1"/>
  <c r="AD2811" i="1"/>
  <c r="AD2812" i="1"/>
  <c r="AD2813" i="1"/>
  <c r="AD2814" i="1"/>
  <c r="AD2815" i="1"/>
  <c r="AD2816" i="1"/>
  <c r="AD2817" i="1"/>
  <c r="AD2818" i="1"/>
  <c r="AD2819" i="1"/>
  <c r="AD2820" i="1"/>
  <c r="AD2821" i="1"/>
  <c r="AD2822" i="1"/>
  <c r="AD2823" i="1"/>
  <c r="AD2824" i="1"/>
  <c r="AD2825" i="1"/>
  <c r="AD2826" i="1"/>
  <c r="AD2827" i="1"/>
  <c r="AD2828" i="1"/>
  <c r="AD2829" i="1"/>
  <c r="AD2830" i="1"/>
  <c r="AD2831" i="1"/>
  <c r="AD2832" i="1"/>
  <c r="AD2833" i="1"/>
  <c r="AD2834" i="1"/>
  <c r="AD2835" i="1"/>
  <c r="AD2836" i="1"/>
  <c r="AD2837" i="1"/>
  <c r="AD2838" i="1"/>
  <c r="AD2839" i="1"/>
  <c r="AD2840" i="1"/>
  <c r="AD2841" i="1"/>
  <c r="AD2842" i="1"/>
  <c r="AD2843" i="1"/>
  <c r="AD2844" i="1"/>
  <c r="AD2845" i="1"/>
  <c r="AD2846" i="1"/>
  <c r="AD2847" i="1"/>
  <c r="AD2848" i="1"/>
  <c r="AD2849" i="1"/>
  <c r="AD2850" i="1"/>
  <c r="AD2851" i="1"/>
  <c r="AD2852" i="1"/>
  <c r="AD2853" i="1"/>
  <c r="AD2854" i="1"/>
  <c r="AD2855" i="1"/>
  <c r="AD2856" i="1"/>
  <c r="AD2857" i="1"/>
  <c r="AD2858" i="1"/>
  <c r="AD2859" i="1"/>
  <c r="AD2860" i="1"/>
  <c r="AD2861" i="1"/>
  <c r="AD2862" i="1"/>
  <c r="AD2863" i="1"/>
  <c r="AD2864" i="1"/>
  <c r="AD2865" i="1"/>
  <c r="AD2866" i="1"/>
  <c r="AD2867" i="1"/>
  <c r="AD2868" i="1"/>
  <c r="AD2869" i="1"/>
  <c r="AD2870" i="1"/>
  <c r="AD2871" i="1"/>
  <c r="AD2872" i="1"/>
  <c r="AD2873" i="1"/>
  <c r="AD2874" i="1"/>
  <c r="AD2875" i="1"/>
  <c r="AD2876" i="1"/>
  <c r="AD2877" i="1"/>
  <c r="AD2878" i="1"/>
  <c r="AD2879" i="1"/>
  <c r="AD2880" i="1"/>
  <c r="AD2881" i="1"/>
  <c r="AD2882" i="1"/>
  <c r="AD2883" i="1"/>
  <c r="AD2884" i="1"/>
  <c r="AD2885" i="1"/>
  <c r="AD2886" i="1"/>
  <c r="AD2887" i="1"/>
  <c r="AD2888" i="1"/>
  <c r="AD2889" i="1"/>
  <c r="AD2890" i="1"/>
  <c r="AD2891" i="1"/>
  <c r="AD2892" i="1"/>
  <c r="AD2893" i="1"/>
  <c r="AD2894" i="1"/>
  <c r="AD2895" i="1"/>
  <c r="AD2896" i="1"/>
  <c r="AD2897" i="1"/>
  <c r="AD2898" i="1"/>
  <c r="AD2899" i="1"/>
  <c r="AD2900" i="1"/>
  <c r="AD2901" i="1"/>
  <c r="AD2902" i="1"/>
  <c r="AD2903" i="1"/>
  <c r="AD2904" i="1"/>
  <c r="AD2905" i="1"/>
  <c r="AD2906" i="1"/>
  <c r="AD2907" i="1"/>
  <c r="AD2908" i="1"/>
  <c r="AD2909" i="1"/>
  <c r="AD2910" i="1"/>
  <c r="AD2911" i="1"/>
  <c r="AD2912" i="1"/>
  <c r="AD2913" i="1"/>
  <c r="AD2914" i="1"/>
  <c r="AD2915" i="1"/>
  <c r="AD2916" i="1"/>
  <c r="AD2917" i="1"/>
  <c r="AD2918" i="1"/>
  <c r="AD2919" i="1"/>
  <c r="AD2920" i="1"/>
  <c r="AD2921" i="1"/>
  <c r="AD2922" i="1"/>
  <c r="AD2923" i="1"/>
  <c r="AD2924" i="1"/>
  <c r="AD2925" i="1"/>
  <c r="AD2926" i="1"/>
  <c r="AD2927" i="1"/>
  <c r="AD2928" i="1"/>
  <c r="AD2929" i="1"/>
  <c r="AD2930" i="1"/>
  <c r="AD2931" i="1"/>
  <c r="AD2932" i="1"/>
  <c r="AD2933" i="1"/>
  <c r="AD2934" i="1"/>
  <c r="AD2935" i="1"/>
  <c r="AD2936" i="1"/>
  <c r="AD2937" i="1"/>
  <c r="AD2938" i="1"/>
  <c r="AD2939" i="1"/>
  <c r="AD2940" i="1"/>
  <c r="AD2941" i="1"/>
  <c r="AD2942" i="1"/>
  <c r="AD2943" i="1"/>
  <c r="AD2944" i="1"/>
  <c r="AD2945" i="1"/>
  <c r="AD2946" i="1"/>
  <c r="AD2947" i="1"/>
  <c r="AD2948" i="1"/>
  <c r="AD2949" i="1"/>
  <c r="AD2950" i="1"/>
  <c r="AD2951" i="1"/>
  <c r="AD2952" i="1"/>
  <c r="AD2953" i="1"/>
  <c r="AD2954" i="1"/>
  <c r="AD2955" i="1"/>
  <c r="AD2956" i="1"/>
  <c r="AD2957" i="1"/>
  <c r="AD2958" i="1"/>
  <c r="AD2959" i="1"/>
  <c r="AD2960" i="1"/>
  <c r="AD2961" i="1"/>
  <c r="AD2962" i="1"/>
  <c r="AD2963" i="1"/>
  <c r="AD2964" i="1"/>
  <c r="AD2965" i="1"/>
  <c r="AD2966" i="1"/>
  <c r="AD2967" i="1"/>
  <c r="AD2968" i="1"/>
  <c r="AD2969" i="1"/>
  <c r="AD2970" i="1"/>
  <c r="AD18" i="1"/>
  <c r="G7" i="11"/>
  <c r="I7" i="11"/>
  <c r="I6" i="11"/>
  <c r="I5" i="11"/>
  <c r="G6" i="11"/>
  <c r="F6" i="11"/>
  <c r="G5" i="11"/>
  <c r="F5" i="11"/>
  <c r="AM18" i="1"/>
  <c r="AP18" i="1" s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E2306" i="1"/>
  <c r="AE2307" i="1"/>
  <c r="AE2308" i="1"/>
  <c r="AE2309" i="1"/>
  <c r="AE2310" i="1"/>
  <c r="AE2311" i="1"/>
  <c r="AE2312" i="1"/>
  <c r="AE2313" i="1"/>
  <c r="AE2314" i="1"/>
  <c r="AE2315" i="1"/>
  <c r="AE2316" i="1"/>
  <c r="AE2317" i="1"/>
  <c r="AE2318" i="1"/>
  <c r="AE2319" i="1"/>
  <c r="AE2320" i="1"/>
  <c r="AE2321" i="1"/>
  <c r="AE2322" i="1"/>
  <c r="AE2323" i="1"/>
  <c r="AE2324" i="1"/>
  <c r="AE2325" i="1"/>
  <c r="AE2326" i="1"/>
  <c r="AE2327" i="1"/>
  <c r="AE2328" i="1"/>
  <c r="AE2329" i="1"/>
  <c r="AE2330" i="1"/>
  <c r="AE2331" i="1"/>
  <c r="AE2332" i="1"/>
  <c r="AE2333" i="1"/>
  <c r="AE2334" i="1"/>
  <c r="AE2335" i="1"/>
  <c r="AE2336" i="1"/>
  <c r="AE2337" i="1"/>
  <c r="AE2338" i="1"/>
  <c r="AE2339" i="1"/>
  <c r="AE2340" i="1"/>
  <c r="AE2341" i="1"/>
  <c r="AE2342" i="1"/>
  <c r="AE2343" i="1"/>
  <c r="AE2344" i="1"/>
  <c r="AE2345" i="1"/>
  <c r="AE2346" i="1"/>
  <c r="AE2347" i="1"/>
  <c r="AE2348" i="1"/>
  <c r="AE2349" i="1"/>
  <c r="AE2350" i="1"/>
  <c r="AE2351" i="1"/>
  <c r="AE2352" i="1"/>
  <c r="AE2353" i="1"/>
  <c r="AE2354" i="1"/>
  <c r="AE2355" i="1"/>
  <c r="AE2356" i="1"/>
  <c r="AE2357" i="1"/>
  <c r="AE2358" i="1"/>
  <c r="AE2359" i="1"/>
  <c r="AE2360" i="1"/>
  <c r="AE2361" i="1"/>
  <c r="AE2362" i="1"/>
  <c r="AE2363" i="1"/>
  <c r="AE2364" i="1"/>
  <c r="AE2365" i="1"/>
  <c r="AE2366" i="1"/>
  <c r="AE2367" i="1"/>
  <c r="AE2368" i="1"/>
  <c r="AE2369" i="1"/>
  <c r="AE2370" i="1"/>
  <c r="AE2371" i="1"/>
  <c r="AE2372" i="1"/>
  <c r="AE2373" i="1"/>
  <c r="AE2374" i="1"/>
  <c r="AE2375" i="1"/>
  <c r="AE2376" i="1"/>
  <c r="AE2377" i="1"/>
  <c r="AE2378" i="1"/>
  <c r="AE2379" i="1"/>
  <c r="AE2380" i="1"/>
  <c r="AE2381" i="1"/>
  <c r="AE2382" i="1"/>
  <c r="AE2383" i="1"/>
  <c r="AE2384" i="1"/>
  <c r="AE2385" i="1"/>
  <c r="AE2386" i="1"/>
  <c r="AE2387" i="1"/>
  <c r="AE2388" i="1"/>
  <c r="AE2389" i="1"/>
  <c r="AE2390" i="1"/>
  <c r="AE2391" i="1"/>
  <c r="AE2392" i="1"/>
  <c r="AE2393" i="1"/>
  <c r="AE2394" i="1"/>
  <c r="AE2395" i="1"/>
  <c r="AE2396" i="1"/>
  <c r="AE2397" i="1"/>
  <c r="AE2398" i="1"/>
  <c r="AE2399" i="1"/>
  <c r="AE2400" i="1"/>
  <c r="AE2401" i="1"/>
  <c r="AE2402" i="1"/>
  <c r="AE2403" i="1"/>
  <c r="AE2404" i="1"/>
  <c r="AE2405" i="1"/>
  <c r="AE2406" i="1"/>
  <c r="AE2407" i="1"/>
  <c r="AE2408" i="1"/>
  <c r="AE2409" i="1"/>
  <c r="AE2410" i="1"/>
  <c r="AE2411" i="1"/>
  <c r="AE2412" i="1"/>
  <c r="AE2413" i="1"/>
  <c r="AE2414" i="1"/>
  <c r="AE2415" i="1"/>
  <c r="AE2416" i="1"/>
  <c r="AE2417" i="1"/>
  <c r="AE2418" i="1"/>
  <c r="AE2419" i="1"/>
  <c r="AE2420" i="1"/>
  <c r="AE2421" i="1"/>
  <c r="AE2422" i="1"/>
  <c r="AE2423" i="1"/>
  <c r="AE2424" i="1"/>
  <c r="AE2425" i="1"/>
  <c r="AE2426" i="1"/>
  <c r="AE2427" i="1"/>
  <c r="AE2428" i="1"/>
  <c r="AE2429" i="1"/>
  <c r="AE2430" i="1"/>
  <c r="AE2431" i="1"/>
  <c r="AE2432" i="1"/>
  <c r="AE2433" i="1"/>
  <c r="AE2434" i="1"/>
  <c r="AE2435" i="1"/>
  <c r="AE2436" i="1"/>
  <c r="AE2437" i="1"/>
  <c r="AE2438" i="1"/>
  <c r="AE2439" i="1"/>
  <c r="AE2440" i="1"/>
  <c r="AE2441" i="1"/>
  <c r="AE2442" i="1"/>
  <c r="AE2443" i="1"/>
  <c r="AE2444" i="1"/>
  <c r="AE2445" i="1"/>
  <c r="AE2446" i="1"/>
  <c r="AE2447" i="1"/>
  <c r="AE2448" i="1"/>
  <c r="AE2449" i="1"/>
  <c r="AE2450" i="1"/>
  <c r="AE2451" i="1"/>
  <c r="AE2452" i="1"/>
  <c r="AE2453" i="1"/>
  <c r="AE2454" i="1"/>
  <c r="AE2455" i="1"/>
  <c r="AE2456" i="1"/>
  <c r="AE2457" i="1"/>
  <c r="AE2458" i="1"/>
  <c r="AE2459" i="1"/>
  <c r="AE2460" i="1"/>
  <c r="AE2461" i="1"/>
  <c r="AE2462" i="1"/>
  <c r="AE2463" i="1"/>
  <c r="AE2464" i="1"/>
  <c r="AE2465" i="1"/>
  <c r="AE2466" i="1"/>
  <c r="AE2467" i="1"/>
  <c r="AE2468" i="1"/>
  <c r="AE2469" i="1"/>
  <c r="AE2470" i="1"/>
  <c r="AE2471" i="1"/>
  <c r="AE2472" i="1"/>
  <c r="AE2473" i="1"/>
  <c r="AE2474" i="1"/>
  <c r="AE2475" i="1"/>
  <c r="AE2476" i="1"/>
  <c r="AE2477" i="1"/>
  <c r="AE2478" i="1"/>
  <c r="AE2479" i="1"/>
  <c r="AE2480" i="1"/>
  <c r="AE2481" i="1"/>
  <c r="AE2482" i="1"/>
  <c r="AE2483" i="1"/>
  <c r="AE2484" i="1"/>
  <c r="AE2485" i="1"/>
  <c r="AE2486" i="1"/>
  <c r="AE2487" i="1"/>
  <c r="AE2488" i="1"/>
  <c r="AE2489" i="1"/>
  <c r="AE2490" i="1"/>
  <c r="AE2491" i="1"/>
  <c r="AE2492" i="1"/>
  <c r="AE2493" i="1"/>
  <c r="AE2494" i="1"/>
  <c r="AE2495" i="1"/>
  <c r="AE2496" i="1"/>
  <c r="AE2497" i="1"/>
  <c r="AE2498" i="1"/>
  <c r="AE2499" i="1"/>
  <c r="AE2500" i="1"/>
  <c r="AE2501" i="1"/>
  <c r="AE2502" i="1"/>
  <c r="AE2503" i="1"/>
  <c r="AE2504" i="1"/>
  <c r="AE2505" i="1"/>
  <c r="AE2506" i="1"/>
  <c r="AE2507" i="1"/>
  <c r="AE2508" i="1"/>
  <c r="AE2509" i="1"/>
  <c r="AE2510" i="1"/>
  <c r="AE2511" i="1"/>
  <c r="AE2512" i="1"/>
  <c r="AE2513" i="1"/>
  <c r="AE2514" i="1"/>
  <c r="AE2515" i="1"/>
  <c r="AE2516" i="1"/>
  <c r="AE2517" i="1"/>
  <c r="AE2518" i="1"/>
  <c r="AE2519" i="1"/>
  <c r="AE2520" i="1"/>
  <c r="AE2521" i="1"/>
  <c r="AE2522" i="1"/>
  <c r="AE2523" i="1"/>
  <c r="AE2524" i="1"/>
  <c r="AE2525" i="1"/>
  <c r="AE2526" i="1"/>
  <c r="AE2527" i="1"/>
  <c r="AE2528" i="1"/>
  <c r="AE2529" i="1"/>
  <c r="AE2530" i="1"/>
  <c r="AE2531" i="1"/>
  <c r="AE2532" i="1"/>
  <c r="AE2533" i="1"/>
  <c r="AE2534" i="1"/>
  <c r="AE2535" i="1"/>
  <c r="AE2536" i="1"/>
  <c r="AE2537" i="1"/>
  <c r="AE2538" i="1"/>
  <c r="AE2539" i="1"/>
  <c r="AE2540" i="1"/>
  <c r="AE2541" i="1"/>
  <c r="AE2542" i="1"/>
  <c r="AE2543" i="1"/>
  <c r="AE2544" i="1"/>
  <c r="AE2545" i="1"/>
  <c r="AE2546" i="1"/>
  <c r="AE2547" i="1"/>
  <c r="AE2548" i="1"/>
  <c r="AE2549" i="1"/>
  <c r="AE2550" i="1"/>
  <c r="AE2551" i="1"/>
  <c r="AE2552" i="1"/>
  <c r="AE2553" i="1"/>
  <c r="AE2554" i="1"/>
  <c r="AE2555" i="1"/>
  <c r="AE2556" i="1"/>
  <c r="AE2557" i="1"/>
  <c r="AE2558" i="1"/>
  <c r="AE2559" i="1"/>
  <c r="AE2560" i="1"/>
  <c r="AE2561" i="1"/>
  <c r="AE2562" i="1"/>
  <c r="AE2563" i="1"/>
  <c r="AE2564" i="1"/>
  <c r="AE2565" i="1"/>
  <c r="AE2566" i="1"/>
  <c r="AE2567" i="1"/>
  <c r="AE2568" i="1"/>
  <c r="AE2569" i="1"/>
  <c r="AE2570" i="1"/>
  <c r="AE2571" i="1"/>
  <c r="AE2572" i="1"/>
  <c r="AE2573" i="1"/>
  <c r="AE2574" i="1"/>
  <c r="AE2575" i="1"/>
  <c r="AE2576" i="1"/>
  <c r="AE2577" i="1"/>
  <c r="AE2578" i="1"/>
  <c r="AE2579" i="1"/>
  <c r="AE2580" i="1"/>
  <c r="AE2581" i="1"/>
  <c r="AE2582" i="1"/>
  <c r="AE2583" i="1"/>
  <c r="AE2584" i="1"/>
  <c r="AE2585" i="1"/>
  <c r="AE2586" i="1"/>
  <c r="AE2587" i="1"/>
  <c r="AE2588" i="1"/>
  <c r="AE2589" i="1"/>
  <c r="AE2590" i="1"/>
  <c r="AE2591" i="1"/>
  <c r="AE2592" i="1"/>
  <c r="AE2593" i="1"/>
  <c r="AE2594" i="1"/>
  <c r="AE2595" i="1"/>
  <c r="AE2596" i="1"/>
  <c r="AE2597" i="1"/>
  <c r="AE2598" i="1"/>
  <c r="AE2599" i="1"/>
  <c r="AE2600" i="1"/>
  <c r="AE2601" i="1"/>
  <c r="AE2602" i="1"/>
  <c r="AE2603" i="1"/>
  <c r="AE2604" i="1"/>
  <c r="AE2605" i="1"/>
  <c r="AE2606" i="1"/>
  <c r="AE2607" i="1"/>
  <c r="AE2608" i="1"/>
  <c r="AE2609" i="1"/>
  <c r="AE2610" i="1"/>
  <c r="AE2611" i="1"/>
  <c r="AE2612" i="1"/>
  <c r="AE2613" i="1"/>
  <c r="AE2614" i="1"/>
  <c r="AE2615" i="1"/>
  <c r="AE2616" i="1"/>
  <c r="AE2617" i="1"/>
  <c r="AE2618" i="1"/>
  <c r="AE2619" i="1"/>
  <c r="AE2620" i="1"/>
  <c r="AE2621" i="1"/>
  <c r="AE2622" i="1"/>
  <c r="AE2623" i="1"/>
  <c r="AE2624" i="1"/>
  <c r="AE2625" i="1"/>
  <c r="AE2626" i="1"/>
  <c r="AE2627" i="1"/>
  <c r="AE2628" i="1"/>
  <c r="AE2629" i="1"/>
  <c r="AE2630" i="1"/>
  <c r="AE2631" i="1"/>
  <c r="AE2632" i="1"/>
  <c r="AE2633" i="1"/>
  <c r="AE2634" i="1"/>
  <c r="AE2635" i="1"/>
  <c r="AE2636" i="1"/>
  <c r="AE2637" i="1"/>
  <c r="AE2638" i="1"/>
  <c r="AE2639" i="1"/>
  <c r="AE2640" i="1"/>
  <c r="AE2641" i="1"/>
  <c r="AE2642" i="1"/>
  <c r="AE2643" i="1"/>
  <c r="AE2644" i="1"/>
  <c r="AE2645" i="1"/>
  <c r="AE2646" i="1"/>
  <c r="AE2647" i="1"/>
  <c r="AE2648" i="1"/>
  <c r="AE2649" i="1"/>
  <c r="AE2650" i="1"/>
  <c r="AE2651" i="1"/>
  <c r="AE2652" i="1"/>
  <c r="AE2653" i="1"/>
  <c r="AE2654" i="1"/>
  <c r="AE2655" i="1"/>
  <c r="AE2656" i="1"/>
  <c r="AE2657" i="1"/>
  <c r="AE2658" i="1"/>
  <c r="AE2659" i="1"/>
  <c r="AE2660" i="1"/>
  <c r="AE2661" i="1"/>
  <c r="AE2662" i="1"/>
  <c r="AE2663" i="1"/>
  <c r="AE2664" i="1"/>
  <c r="AE2665" i="1"/>
  <c r="AE2666" i="1"/>
  <c r="AE2667" i="1"/>
  <c r="AE2668" i="1"/>
  <c r="AE2669" i="1"/>
  <c r="AE2670" i="1"/>
  <c r="AE2671" i="1"/>
  <c r="AE2672" i="1"/>
  <c r="AE2673" i="1"/>
  <c r="AE2674" i="1"/>
  <c r="AE2675" i="1"/>
  <c r="AE2676" i="1"/>
  <c r="AE2677" i="1"/>
  <c r="AE2678" i="1"/>
  <c r="AE2679" i="1"/>
  <c r="AE2680" i="1"/>
  <c r="AE2681" i="1"/>
  <c r="AE2682" i="1"/>
  <c r="AE2683" i="1"/>
  <c r="AE2684" i="1"/>
  <c r="AE2685" i="1"/>
  <c r="AE2686" i="1"/>
  <c r="AE2687" i="1"/>
  <c r="AE2688" i="1"/>
  <c r="AE2689" i="1"/>
  <c r="AE2690" i="1"/>
  <c r="AE2691" i="1"/>
  <c r="AE2692" i="1"/>
  <c r="AE2693" i="1"/>
  <c r="AE2694" i="1"/>
  <c r="AE2695" i="1"/>
  <c r="AE2696" i="1"/>
  <c r="AE2697" i="1"/>
  <c r="AE2698" i="1"/>
  <c r="AE2699" i="1"/>
  <c r="AE2700" i="1"/>
  <c r="AE2701" i="1"/>
  <c r="AE2702" i="1"/>
  <c r="AE2703" i="1"/>
  <c r="AE2704" i="1"/>
  <c r="AE2705" i="1"/>
  <c r="AE2706" i="1"/>
  <c r="AE2707" i="1"/>
  <c r="AE2708" i="1"/>
  <c r="AE2709" i="1"/>
  <c r="AE2710" i="1"/>
  <c r="AE2711" i="1"/>
  <c r="AE2712" i="1"/>
  <c r="AE2713" i="1"/>
  <c r="AE2714" i="1"/>
  <c r="AE2715" i="1"/>
  <c r="AE2716" i="1"/>
  <c r="AE2717" i="1"/>
  <c r="AE2718" i="1"/>
  <c r="AE2719" i="1"/>
  <c r="AE2720" i="1"/>
  <c r="AE2721" i="1"/>
  <c r="AE2722" i="1"/>
  <c r="AE2723" i="1"/>
  <c r="AE2724" i="1"/>
  <c r="AE2725" i="1"/>
  <c r="AE2726" i="1"/>
  <c r="AE2727" i="1"/>
  <c r="AE2728" i="1"/>
  <c r="AE2729" i="1"/>
  <c r="AE2730" i="1"/>
  <c r="AE2731" i="1"/>
  <c r="AE2732" i="1"/>
  <c r="AE2733" i="1"/>
  <c r="AE2734" i="1"/>
  <c r="AE2735" i="1"/>
  <c r="AE2736" i="1"/>
  <c r="AE2737" i="1"/>
  <c r="AE2738" i="1"/>
  <c r="AE2739" i="1"/>
  <c r="AE2740" i="1"/>
  <c r="AE2741" i="1"/>
  <c r="AE2742" i="1"/>
  <c r="AE2743" i="1"/>
  <c r="AE2744" i="1"/>
  <c r="AE2745" i="1"/>
  <c r="AE2746" i="1"/>
  <c r="AE2747" i="1"/>
  <c r="AE2748" i="1"/>
  <c r="AE2749" i="1"/>
  <c r="AE2750" i="1"/>
  <c r="AE2751" i="1"/>
  <c r="AE2752" i="1"/>
  <c r="AE2753" i="1"/>
  <c r="AE2754" i="1"/>
  <c r="AE2755" i="1"/>
  <c r="AE2756" i="1"/>
  <c r="AE2757" i="1"/>
  <c r="AE2758" i="1"/>
  <c r="AE2759" i="1"/>
  <c r="AE2760" i="1"/>
  <c r="AE2761" i="1"/>
  <c r="AE2762" i="1"/>
  <c r="AE2763" i="1"/>
  <c r="AE2764" i="1"/>
  <c r="AE2765" i="1"/>
  <c r="AE2766" i="1"/>
  <c r="AE2767" i="1"/>
  <c r="AE2768" i="1"/>
  <c r="AE2769" i="1"/>
  <c r="AE2770" i="1"/>
  <c r="AE2771" i="1"/>
  <c r="AE2772" i="1"/>
  <c r="AE2773" i="1"/>
  <c r="AE2774" i="1"/>
  <c r="AE2775" i="1"/>
  <c r="AE2776" i="1"/>
  <c r="AE2777" i="1"/>
  <c r="AE2778" i="1"/>
  <c r="AE2779" i="1"/>
  <c r="AE2780" i="1"/>
  <c r="AE2781" i="1"/>
  <c r="AE2782" i="1"/>
  <c r="AE2783" i="1"/>
  <c r="AE2784" i="1"/>
  <c r="AE2785" i="1"/>
  <c r="AE2786" i="1"/>
  <c r="AE2787" i="1"/>
  <c r="AE2788" i="1"/>
  <c r="AE2789" i="1"/>
  <c r="AE2790" i="1"/>
  <c r="AE2791" i="1"/>
  <c r="AE2792" i="1"/>
  <c r="AE2793" i="1"/>
  <c r="AE2794" i="1"/>
  <c r="AE2795" i="1"/>
  <c r="AE2796" i="1"/>
  <c r="AE2797" i="1"/>
  <c r="AE2798" i="1"/>
  <c r="AE2799" i="1"/>
  <c r="AE2800" i="1"/>
  <c r="AE2801" i="1"/>
  <c r="AE2802" i="1"/>
  <c r="AE2803" i="1"/>
  <c r="AE2804" i="1"/>
  <c r="AE2805" i="1"/>
  <c r="AE2806" i="1"/>
  <c r="AE2807" i="1"/>
  <c r="AE2808" i="1"/>
  <c r="AE2809" i="1"/>
  <c r="AE2810" i="1"/>
  <c r="AE2811" i="1"/>
  <c r="AE2812" i="1"/>
  <c r="AE2813" i="1"/>
  <c r="AE2814" i="1"/>
  <c r="AE2815" i="1"/>
  <c r="AE2816" i="1"/>
  <c r="AE2817" i="1"/>
  <c r="AE2818" i="1"/>
  <c r="AE2819" i="1"/>
  <c r="AE2820" i="1"/>
  <c r="AE2821" i="1"/>
  <c r="AE2822" i="1"/>
  <c r="AE2823" i="1"/>
  <c r="AE2824" i="1"/>
  <c r="AE2825" i="1"/>
  <c r="AE2826" i="1"/>
  <c r="AE2827" i="1"/>
  <c r="AE2828" i="1"/>
  <c r="AE2829" i="1"/>
  <c r="AE2830" i="1"/>
  <c r="AE2831" i="1"/>
  <c r="AE2832" i="1"/>
  <c r="AE2833" i="1"/>
  <c r="AE2834" i="1"/>
  <c r="AE2835" i="1"/>
  <c r="AE2836" i="1"/>
  <c r="AE2837" i="1"/>
  <c r="AE2838" i="1"/>
  <c r="AE2839" i="1"/>
  <c r="AE2840" i="1"/>
  <c r="AE2841" i="1"/>
  <c r="AE2842" i="1"/>
  <c r="AE2843" i="1"/>
  <c r="AE2844" i="1"/>
  <c r="AE2845" i="1"/>
  <c r="AE2846" i="1"/>
  <c r="AE2847" i="1"/>
  <c r="AE2848" i="1"/>
  <c r="AE2849" i="1"/>
  <c r="AE2850" i="1"/>
  <c r="AE2851" i="1"/>
  <c r="AE2852" i="1"/>
  <c r="AE2853" i="1"/>
  <c r="AE2854" i="1"/>
  <c r="AE2855" i="1"/>
  <c r="AE2856" i="1"/>
  <c r="AE2857" i="1"/>
  <c r="AE2858" i="1"/>
  <c r="AE2859" i="1"/>
  <c r="AE2860" i="1"/>
  <c r="AE2861" i="1"/>
  <c r="AE2862" i="1"/>
  <c r="AE2863" i="1"/>
  <c r="AE2864" i="1"/>
  <c r="AE2865" i="1"/>
  <c r="AE2866" i="1"/>
  <c r="AE2867" i="1"/>
  <c r="AE2868" i="1"/>
  <c r="AE2869" i="1"/>
  <c r="AE2870" i="1"/>
  <c r="AE2871" i="1"/>
  <c r="AE2872" i="1"/>
  <c r="AE2873" i="1"/>
  <c r="AE2874" i="1"/>
  <c r="AE2875" i="1"/>
  <c r="AE2876" i="1"/>
  <c r="AE2877" i="1"/>
  <c r="AE2878" i="1"/>
  <c r="AE2879" i="1"/>
  <c r="AE2880" i="1"/>
  <c r="AE2881" i="1"/>
  <c r="AE2882" i="1"/>
  <c r="AE2883" i="1"/>
  <c r="AE2884" i="1"/>
  <c r="AE2885" i="1"/>
  <c r="AE2886" i="1"/>
  <c r="AE2887" i="1"/>
  <c r="AE2888" i="1"/>
  <c r="AE2889" i="1"/>
  <c r="AE2890" i="1"/>
  <c r="AE2891" i="1"/>
  <c r="AE2892" i="1"/>
  <c r="AE2893" i="1"/>
  <c r="AE2894" i="1"/>
  <c r="AE2895" i="1"/>
  <c r="AE2896" i="1"/>
  <c r="AE2897" i="1"/>
  <c r="AE2898" i="1"/>
  <c r="AE2899" i="1"/>
  <c r="AE2900" i="1"/>
  <c r="AE2901" i="1"/>
  <c r="AE2902" i="1"/>
  <c r="AE2903" i="1"/>
  <c r="AE2904" i="1"/>
  <c r="AE2905" i="1"/>
  <c r="AE2906" i="1"/>
  <c r="AE2907" i="1"/>
  <c r="AE2908" i="1"/>
  <c r="AE2909" i="1"/>
  <c r="AE2910" i="1"/>
  <c r="AE2911" i="1"/>
  <c r="AE2912" i="1"/>
  <c r="AE2913" i="1"/>
  <c r="AE2914" i="1"/>
  <c r="AE2915" i="1"/>
  <c r="AE2916" i="1"/>
  <c r="AE2917" i="1"/>
  <c r="AE2918" i="1"/>
  <c r="AE2919" i="1"/>
  <c r="AE2920" i="1"/>
  <c r="AE2921" i="1"/>
  <c r="AE2922" i="1"/>
  <c r="AE2923" i="1"/>
  <c r="AE2924" i="1"/>
  <c r="AE2925" i="1"/>
  <c r="AE2926" i="1"/>
  <c r="AE2927" i="1"/>
  <c r="AE2928" i="1"/>
  <c r="AE2929" i="1"/>
  <c r="AE2930" i="1"/>
  <c r="AE2931" i="1"/>
  <c r="AE2932" i="1"/>
  <c r="AE2933" i="1"/>
  <c r="AE2934" i="1"/>
  <c r="AE2935" i="1"/>
  <c r="AE2936" i="1"/>
  <c r="AE2937" i="1"/>
  <c r="AE2938" i="1"/>
  <c r="AE2939" i="1"/>
  <c r="AE2940" i="1"/>
  <c r="AE2941" i="1"/>
  <c r="AE2942" i="1"/>
  <c r="AE2943" i="1"/>
  <c r="AE2944" i="1"/>
  <c r="AE2945" i="1"/>
  <c r="AE2946" i="1"/>
  <c r="AE2947" i="1"/>
  <c r="AE2948" i="1"/>
  <c r="AE2949" i="1"/>
  <c r="AE2950" i="1"/>
  <c r="AE2951" i="1"/>
  <c r="AE2952" i="1"/>
  <c r="AE2953" i="1"/>
  <c r="AE2954" i="1"/>
  <c r="AE2955" i="1"/>
  <c r="AE2956" i="1"/>
  <c r="AE2957" i="1"/>
  <c r="AE2958" i="1"/>
  <c r="AE2959" i="1"/>
  <c r="AE2960" i="1"/>
  <c r="AE2961" i="1"/>
  <c r="AE2962" i="1"/>
  <c r="AE2963" i="1"/>
  <c r="AE2964" i="1"/>
  <c r="AE2965" i="1"/>
  <c r="AE2966" i="1"/>
  <c r="AE2967" i="1"/>
  <c r="AE2968" i="1"/>
  <c r="AE2969" i="1"/>
  <c r="AE2970" i="1"/>
  <c r="AE1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G2306" i="1"/>
  <c r="AG2307" i="1"/>
  <c r="AG2308" i="1"/>
  <c r="AG2309" i="1"/>
  <c r="AG2310" i="1"/>
  <c r="AG2311" i="1"/>
  <c r="AG2312" i="1"/>
  <c r="AG2313" i="1"/>
  <c r="AG2314" i="1"/>
  <c r="AG2315" i="1"/>
  <c r="AG2316" i="1"/>
  <c r="AG2317" i="1"/>
  <c r="AG2318" i="1"/>
  <c r="AG2319" i="1"/>
  <c r="AG2320" i="1"/>
  <c r="AG2321" i="1"/>
  <c r="AG2322" i="1"/>
  <c r="AG2323" i="1"/>
  <c r="AG2324" i="1"/>
  <c r="AG2325" i="1"/>
  <c r="AG2326" i="1"/>
  <c r="AG2327" i="1"/>
  <c r="AG2328" i="1"/>
  <c r="AG2329" i="1"/>
  <c r="AG2330" i="1"/>
  <c r="AG2331" i="1"/>
  <c r="AG2332" i="1"/>
  <c r="AG2333" i="1"/>
  <c r="AG2334" i="1"/>
  <c r="AG2335" i="1"/>
  <c r="AG2336" i="1"/>
  <c r="AG2337" i="1"/>
  <c r="AG2338" i="1"/>
  <c r="AG2339" i="1"/>
  <c r="AG2340" i="1"/>
  <c r="AG2341" i="1"/>
  <c r="AG2342" i="1"/>
  <c r="AG2343" i="1"/>
  <c r="AG2344" i="1"/>
  <c r="AG2345" i="1"/>
  <c r="AG2346" i="1"/>
  <c r="AG2347" i="1"/>
  <c r="AG2348" i="1"/>
  <c r="AG2349" i="1"/>
  <c r="AG2350" i="1"/>
  <c r="AG2351" i="1"/>
  <c r="AG2352" i="1"/>
  <c r="AG2353" i="1"/>
  <c r="AG2354" i="1"/>
  <c r="AG2355" i="1"/>
  <c r="AG2356" i="1"/>
  <c r="AG2357" i="1"/>
  <c r="AG2358" i="1"/>
  <c r="AG2359" i="1"/>
  <c r="AG2360" i="1"/>
  <c r="AG2361" i="1"/>
  <c r="AG2362" i="1"/>
  <c r="AG2363" i="1"/>
  <c r="AG2364" i="1"/>
  <c r="AG2365" i="1"/>
  <c r="AG2366" i="1"/>
  <c r="AG2367" i="1"/>
  <c r="AG2368" i="1"/>
  <c r="AG2369" i="1"/>
  <c r="AG2370" i="1"/>
  <c r="AG2371" i="1"/>
  <c r="AG2372" i="1"/>
  <c r="AG2373" i="1"/>
  <c r="AG2374" i="1"/>
  <c r="AG2375" i="1"/>
  <c r="AG2376" i="1"/>
  <c r="AG2377" i="1"/>
  <c r="AG2378" i="1"/>
  <c r="AG2379" i="1"/>
  <c r="AG2380" i="1"/>
  <c r="AG2381" i="1"/>
  <c r="AG2382" i="1"/>
  <c r="AG2383" i="1"/>
  <c r="AG2384" i="1"/>
  <c r="AG2385" i="1"/>
  <c r="AG2386" i="1"/>
  <c r="AG2387" i="1"/>
  <c r="AG2388" i="1"/>
  <c r="AG2389" i="1"/>
  <c r="AG2390" i="1"/>
  <c r="AG2391" i="1"/>
  <c r="AG2392" i="1"/>
  <c r="AG2393" i="1"/>
  <c r="AG2394" i="1"/>
  <c r="AG2395" i="1"/>
  <c r="AG2396" i="1"/>
  <c r="AG2397" i="1"/>
  <c r="AG2398" i="1"/>
  <c r="AG2399" i="1"/>
  <c r="AG2400" i="1"/>
  <c r="AG2401" i="1"/>
  <c r="AG2402" i="1"/>
  <c r="AG2403" i="1"/>
  <c r="AG2404" i="1"/>
  <c r="AG2405" i="1"/>
  <c r="AG2406" i="1"/>
  <c r="AG2407" i="1"/>
  <c r="AG2408" i="1"/>
  <c r="AG2409" i="1"/>
  <c r="AG2410" i="1"/>
  <c r="AG2411" i="1"/>
  <c r="AG2412" i="1"/>
  <c r="AG2413" i="1"/>
  <c r="AG2414" i="1"/>
  <c r="AG2415" i="1"/>
  <c r="AG2416" i="1"/>
  <c r="AG2417" i="1"/>
  <c r="AG2418" i="1"/>
  <c r="AG2419" i="1"/>
  <c r="AG2420" i="1"/>
  <c r="AG2421" i="1"/>
  <c r="AG2422" i="1"/>
  <c r="AG2423" i="1"/>
  <c r="AG2424" i="1"/>
  <c r="AG2425" i="1"/>
  <c r="AG2426" i="1"/>
  <c r="AG2427" i="1"/>
  <c r="AG2428" i="1"/>
  <c r="AG2429" i="1"/>
  <c r="AG2430" i="1"/>
  <c r="AG2431" i="1"/>
  <c r="AG2432" i="1"/>
  <c r="AG2433" i="1"/>
  <c r="AG2434" i="1"/>
  <c r="AG2435" i="1"/>
  <c r="AG2436" i="1"/>
  <c r="AG2437" i="1"/>
  <c r="AG2438" i="1"/>
  <c r="AG2439" i="1"/>
  <c r="AG2440" i="1"/>
  <c r="AG2441" i="1"/>
  <c r="AG2442" i="1"/>
  <c r="AG2443" i="1"/>
  <c r="AG2444" i="1"/>
  <c r="AG2445" i="1"/>
  <c r="AG2446" i="1"/>
  <c r="AG2447" i="1"/>
  <c r="AG2448" i="1"/>
  <c r="AG2449" i="1"/>
  <c r="AG2450" i="1"/>
  <c r="AG2451" i="1"/>
  <c r="AG2452" i="1"/>
  <c r="AG2453" i="1"/>
  <c r="AG2454" i="1"/>
  <c r="AG2455" i="1"/>
  <c r="AG2456" i="1"/>
  <c r="AG2457" i="1"/>
  <c r="AG2458" i="1"/>
  <c r="AG2459" i="1"/>
  <c r="AG2460" i="1"/>
  <c r="AG2461" i="1"/>
  <c r="AG2462" i="1"/>
  <c r="AG2463" i="1"/>
  <c r="AG2464" i="1"/>
  <c r="AG2465" i="1"/>
  <c r="AG2466" i="1"/>
  <c r="AG2467" i="1"/>
  <c r="AG2468" i="1"/>
  <c r="AG2469" i="1"/>
  <c r="AG2470" i="1"/>
  <c r="AG2471" i="1"/>
  <c r="AG2472" i="1"/>
  <c r="AG2473" i="1"/>
  <c r="AG2474" i="1"/>
  <c r="AG2475" i="1"/>
  <c r="AG2476" i="1"/>
  <c r="AG2477" i="1"/>
  <c r="AG2478" i="1"/>
  <c r="AG2479" i="1"/>
  <c r="AG2480" i="1"/>
  <c r="AG2481" i="1"/>
  <c r="AG2482" i="1"/>
  <c r="AG2483" i="1"/>
  <c r="AG2484" i="1"/>
  <c r="AG2485" i="1"/>
  <c r="AG2486" i="1"/>
  <c r="AG2487" i="1"/>
  <c r="AG2488" i="1"/>
  <c r="AG2489" i="1"/>
  <c r="AG2490" i="1"/>
  <c r="AG2491" i="1"/>
  <c r="AG2492" i="1"/>
  <c r="AG2493" i="1"/>
  <c r="AG2494" i="1"/>
  <c r="AG2495" i="1"/>
  <c r="AG2496" i="1"/>
  <c r="AG2497" i="1"/>
  <c r="AG2498" i="1"/>
  <c r="AG2499" i="1"/>
  <c r="AG2500" i="1"/>
  <c r="AG2501" i="1"/>
  <c r="AG2502" i="1"/>
  <c r="AG2503" i="1"/>
  <c r="AG2504" i="1"/>
  <c r="AG2505" i="1"/>
  <c r="AG2506" i="1"/>
  <c r="AG2507" i="1"/>
  <c r="AG2508" i="1"/>
  <c r="AG2509" i="1"/>
  <c r="AG2510" i="1"/>
  <c r="AG2511" i="1"/>
  <c r="AG2512" i="1"/>
  <c r="AG2513" i="1"/>
  <c r="AG2514" i="1"/>
  <c r="AG2515" i="1"/>
  <c r="AG2516" i="1"/>
  <c r="AG2517" i="1"/>
  <c r="AG2518" i="1"/>
  <c r="AG2519" i="1"/>
  <c r="AG2520" i="1"/>
  <c r="AG2521" i="1"/>
  <c r="AG2522" i="1"/>
  <c r="AG2523" i="1"/>
  <c r="AG2524" i="1"/>
  <c r="AG2525" i="1"/>
  <c r="AG2526" i="1"/>
  <c r="AG2527" i="1"/>
  <c r="AG2528" i="1"/>
  <c r="AG2529" i="1"/>
  <c r="AG2530" i="1"/>
  <c r="AG2531" i="1"/>
  <c r="AG2532" i="1"/>
  <c r="AG2533" i="1"/>
  <c r="AG2534" i="1"/>
  <c r="AG2535" i="1"/>
  <c r="AG2536" i="1"/>
  <c r="AG2537" i="1"/>
  <c r="AG2538" i="1"/>
  <c r="AG2539" i="1"/>
  <c r="AG2540" i="1"/>
  <c r="AG2541" i="1"/>
  <c r="AG2542" i="1"/>
  <c r="AG2543" i="1"/>
  <c r="AG2544" i="1"/>
  <c r="AG2545" i="1"/>
  <c r="AG2546" i="1"/>
  <c r="AG2547" i="1"/>
  <c r="AG2548" i="1"/>
  <c r="AG2549" i="1"/>
  <c r="AG2550" i="1"/>
  <c r="AG2551" i="1"/>
  <c r="AG2552" i="1"/>
  <c r="AG2553" i="1"/>
  <c r="AG2554" i="1"/>
  <c r="AG2555" i="1"/>
  <c r="AG2556" i="1"/>
  <c r="AG2557" i="1"/>
  <c r="AG2558" i="1"/>
  <c r="AG2559" i="1"/>
  <c r="AG2560" i="1"/>
  <c r="AG2561" i="1"/>
  <c r="AG2562" i="1"/>
  <c r="AG2563" i="1"/>
  <c r="AG2564" i="1"/>
  <c r="AG2565" i="1"/>
  <c r="AG2566" i="1"/>
  <c r="AG2567" i="1"/>
  <c r="AG2568" i="1"/>
  <c r="AG2569" i="1"/>
  <c r="AG2570" i="1"/>
  <c r="AG2571" i="1"/>
  <c r="AG2572" i="1"/>
  <c r="AG2573" i="1"/>
  <c r="AG2574" i="1"/>
  <c r="AG2575" i="1"/>
  <c r="AG2576" i="1"/>
  <c r="AG2577" i="1"/>
  <c r="AG2578" i="1"/>
  <c r="AG2579" i="1"/>
  <c r="AG2580" i="1"/>
  <c r="AG2581" i="1"/>
  <c r="AG2582" i="1"/>
  <c r="AG2583" i="1"/>
  <c r="AG2584" i="1"/>
  <c r="AG2585" i="1"/>
  <c r="AG2586" i="1"/>
  <c r="AG2587" i="1"/>
  <c r="AG2588" i="1"/>
  <c r="AG2589" i="1"/>
  <c r="AG2590" i="1"/>
  <c r="AG2591" i="1"/>
  <c r="AG2592" i="1"/>
  <c r="AG2593" i="1"/>
  <c r="AG2594" i="1"/>
  <c r="AG2595" i="1"/>
  <c r="AG2596" i="1"/>
  <c r="AG2597" i="1"/>
  <c r="AG2598" i="1"/>
  <c r="AG2599" i="1"/>
  <c r="AG2600" i="1"/>
  <c r="AG2601" i="1"/>
  <c r="AG2602" i="1"/>
  <c r="AG2603" i="1"/>
  <c r="AG2604" i="1"/>
  <c r="AG2605" i="1"/>
  <c r="AG2606" i="1"/>
  <c r="AG2607" i="1"/>
  <c r="AG2608" i="1"/>
  <c r="AG2609" i="1"/>
  <c r="AG2610" i="1"/>
  <c r="AG2611" i="1"/>
  <c r="AG2612" i="1"/>
  <c r="AG2613" i="1"/>
  <c r="AG2614" i="1"/>
  <c r="AG2615" i="1"/>
  <c r="AG2616" i="1"/>
  <c r="AG2617" i="1"/>
  <c r="AG2618" i="1"/>
  <c r="AG2619" i="1"/>
  <c r="AG2620" i="1"/>
  <c r="AG2621" i="1"/>
  <c r="AG2622" i="1"/>
  <c r="AG2623" i="1"/>
  <c r="AG2624" i="1"/>
  <c r="AG2625" i="1"/>
  <c r="AG2626" i="1"/>
  <c r="AG2627" i="1"/>
  <c r="AG2628" i="1"/>
  <c r="AG2629" i="1"/>
  <c r="AG2630" i="1"/>
  <c r="AG2631" i="1"/>
  <c r="AG2632" i="1"/>
  <c r="AG2633" i="1"/>
  <c r="AG2634" i="1"/>
  <c r="AG2635" i="1"/>
  <c r="AG2636" i="1"/>
  <c r="AG2637" i="1"/>
  <c r="AG2638" i="1"/>
  <c r="AG2639" i="1"/>
  <c r="AG2640" i="1"/>
  <c r="AG2641" i="1"/>
  <c r="AG2642" i="1"/>
  <c r="AG2643" i="1"/>
  <c r="AG2644" i="1"/>
  <c r="AG2645" i="1"/>
  <c r="AG2646" i="1"/>
  <c r="AG2647" i="1"/>
  <c r="AG2648" i="1"/>
  <c r="AG2649" i="1"/>
  <c r="AG2650" i="1"/>
  <c r="AG2651" i="1"/>
  <c r="AG2652" i="1"/>
  <c r="AG2653" i="1"/>
  <c r="AG2654" i="1"/>
  <c r="AG2655" i="1"/>
  <c r="AG2656" i="1"/>
  <c r="AG2657" i="1"/>
  <c r="AG2658" i="1"/>
  <c r="AG2659" i="1"/>
  <c r="AG2660" i="1"/>
  <c r="AG2661" i="1"/>
  <c r="AG2662" i="1"/>
  <c r="AG2663" i="1"/>
  <c r="AG2664" i="1"/>
  <c r="AG2665" i="1"/>
  <c r="AG2666" i="1"/>
  <c r="AG2667" i="1"/>
  <c r="AG2668" i="1"/>
  <c r="AG2669" i="1"/>
  <c r="AG2670" i="1"/>
  <c r="AG2671" i="1"/>
  <c r="AG2672" i="1"/>
  <c r="AG2673" i="1"/>
  <c r="AG2674" i="1"/>
  <c r="AG2675" i="1"/>
  <c r="AG2676" i="1"/>
  <c r="AG2677" i="1"/>
  <c r="AG2678" i="1"/>
  <c r="AG2679" i="1"/>
  <c r="AG2680" i="1"/>
  <c r="AG2681" i="1"/>
  <c r="AG2682" i="1"/>
  <c r="AG2683" i="1"/>
  <c r="AG2684" i="1"/>
  <c r="AG2685" i="1"/>
  <c r="AG2686" i="1"/>
  <c r="AG2687" i="1"/>
  <c r="AG2688" i="1"/>
  <c r="AG2689" i="1"/>
  <c r="AG2690" i="1"/>
  <c r="AG2691" i="1"/>
  <c r="AG2692" i="1"/>
  <c r="AG2693" i="1"/>
  <c r="AG2694" i="1"/>
  <c r="AG2695" i="1"/>
  <c r="AG2696" i="1"/>
  <c r="AG2697" i="1"/>
  <c r="AG2698" i="1"/>
  <c r="AG2699" i="1"/>
  <c r="AG2700" i="1"/>
  <c r="AG2701" i="1"/>
  <c r="AG2702" i="1"/>
  <c r="AG2703" i="1"/>
  <c r="AG2704" i="1"/>
  <c r="AG2705" i="1"/>
  <c r="AG2706" i="1"/>
  <c r="AG2707" i="1"/>
  <c r="AG2708" i="1"/>
  <c r="AG2709" i="1"/>
  <c r="AG2710" i="1"/>
  <c r="AG2711" i="1"/>
  <c r="AG2712" i="1"/>
  <c r="AG2713" i="1"/>
  <c r="AG2714" i="1"/>
  <c r="AG2715" i="1"/>
  <c r="AG2716" i="1"/>
  <c r="AG2717" i="1"/>
  <c r="AG2718" i="1"/>
  <c r="AG2719" i="1"/>
  <c r="AG2720" i="1"/>
  <c r="AG2721" i="1"/>
  <c r="AG2722" i="1"/>
  <c r="AG2723" i="1"/>
  <c r="AG2724" i="1"/>
  <c r="AG2725" i="1"/>
  <c r="AG2726" i="1"/>
  <c r="AG2727" i="1"/>
  <c r="AG2728" i="1"/>
  <c r="AG2729" i="1"/>
  <c r="AG2730" i="1"/>
  <c r="AG2731" i="1"/>
  <c r="AG2732" i="1"/>
  <c r="AG2733" i="1"/>
  <c r="AG2734" i="1"/>
  <c r="AG2735" i="1"/>
  <c r="AG2736" i="1"/>
  <c r="AG2737" i="1"/>
  <c r="AG2738" i="1"/>
  <c r="AG2739" i="1"/>
  <c r="AG2740" i="1"/>
  <c r="AG2741" i="1"/>
  <c r="AG2742" i="1"/>
  <c r="AG2743" i="1"/>
  <c r="AG2744" i="1"/>
  <c r="AG2745" i="1"/>
  <c r="AG2746" i="1"/>
  <c r="AG2747" i="1"/>
  <c r="AG2748" i="1"/>
  <c r="AG2749" i="1"/>
  <c r="AG2750" i="1"/>
  <c r="AG2751" i="1"/>
  <c r="AG2752" i="1"/>
  <c r="AG2753" i="1"/>
  <c r="AG2754" i="1"/>
  <c r="AG2755" i="1"/>
  <c r="AG2756" i="1"/>
  <c r="AG2757" i="1"/>
  <c r="AG2758" i="1"/>
  <c r="AG2759" i="1"/>
  <c r="AG2760" i="1"/>
  <c r="AG2761" i="1"/>
  <c r="AG2762" i="1"/>
  <c r="AG2763" i="1"/>
  <c r="AG2764" i="1"/>
  <c r="AG2765" i="1"/>
  <c r="AG2766" i="1"/>
  <c r="AG2767" i="1"/>
  <c r="AG2768" i="1"/>
  <c r="AG2769" i="1"/>
  <c r="AG2770" i="1"/>
  <c r="AG2771" i="1"/>
  <c r="AG2772" i="1"/>
  <c r="AG2773" i="1"/>
  <c r="AG2774" i="1"/>
  <c r="AG2775" i="1"/>
  <c r="AG2776" i="1"/>
  <c r="AG2777" i="1"/>
  <c r="AG2778" i="1"/>
  <c r="AG2779" i="1"/>
  <c r="AG2780" i="1"/>
  <c r="AG2781" i="1"/>
  <c r="AG2782" i="1"/>
  <c r="AG2783" i="1"/>
  <c r="AG2784" i="1"/>
  <c r="AG2785" i="1"/>
  <c r="AG2786" i="1"/>
  <c r="AG2787" i="1"/>
  <c r="AG2788" i="1"/>
  <c r="AG2789" i="1"/>
  <c r="AG2790" i="1"/>
  <c r="AG2791" i="1"/>
  <c r="AG2792" i="1"/>
  <c r="AG2793" i="1"/>
  <c r="AG2794" i="1"/>
  <c r="AG2795" i="1"/>
  <c r="AG2796" i="1"/>
  <c r="AG2797" i="1"/>
  <c r="AG2798" i="1"/>
  <c r="AG2799" i="1"/>
  <c r="AG2800" i="1"/>
  <c r="AG2801" i="1"/>
  <c r="AG2802" i="1"/>
  <c r="AG2803" i="1"/>
  <c r="AG2804" i="1"/>
  <c r="AG2805" i="1"/>
  <c r="AG2806" i="1"/>
  <c r="AG2807" i="1"/>
  <c r="AG2808" i="1"/>
  <c r="AG2809" i="1"/>
  <c r="AG2810" i="1"/>
  <c r="AG2811" i="1"/>
  <c r="AG2812" i="1"/>
  <c r="AG2813" i="1"/>
  <c r="AG2814" i="1"/>
  <c r="AG2815" i="1"/>
  <c r="AG2816" i="1"/>
  <c r="AG2817" i="1"/>
  <c r="AG2818" i="1"/>
  <c r="AG2819" i="1"/>
  <c r="AG2820" i="1"/>
  <c r="AG2821" i="1"/>
  <c r="AG2822" i="1"/>
  <c r="AG2823" i="1"/>
  <c r="AG2824" i="1"/>
  <c r="AG2825" i="1"/>
  <c r="AG2826" i="1"/>
  <c r="AG2827" i="1"/>
  <c r="AG2828" i="1"/>
  <c r="AG2829" i="1"/>
  <c r="AG2830" i="1"/>
  <c r="AG2831" i="1"/>
  <c r="AG2832" i="1"/>
  <c r="AG2833" i="1"/>
  <c r="AG2834" i="1"/>
  <c r="AG2835" i="1"/>
  <c r="AG2836" i="1"/>
  <c r="AG2837" i="1"/>
  <c r="AG2838" i="1"/>
  <c r="AG2839" i="1"/>
  <c r="AG2840" i="1"/>
  <c r="AG2841" i="1"/>
  <c r="AG2842" i="1"/>
  <c r="AG2843" i="1"/>
  <c r="AG2844" i="1"/>
  <c r="AG2845" i="1"/>
  <c r="AG2846" i="1"/>
  <c r="AG2847" i="1"/>
  <c r="AG2848" i="1"/>
  <c r="AG2849" i="1"/>
  <c r="AG2850" i="1"/>
  <c r="AG2851" i="1"/>
  <c r="AG2852" i="1"/>
  <c r="AG2853" i="1"/>
  <c r="AG2854" i="1"/>
  <c r="AG2855" i="1"/>
  <c r="AG2856" i="1"/>
  <c r="AG2857" i="1"/>
  <c r="AG2858" i="1"/>
  <c r="AG2859" i="1"/>
  <c r="AG2860" i="1"/>
  <c r="AG2861" i="1"/>
  <c r="AG2862" i="1"/>
  <c r="AG2863" i="1"/>
  <c r="AG2864" i="1"/>
  <c r="AG2865" i="1"/>
  <c r="AG2866" i="1"/>
  <c r="AG2867" i="1"/>
  <c r="AG2868" i="1"/>
  <c r="AG2869" i="1"/>
  <c r="AG2870" i="1"/>
  <c r="AG2871" i="1"/>
  <c r="AG2872" i="1"/>
  <c r="AG2873" i="1"/>
  <c r="AG2874" i="1"/>
  <c r="AG2875" i="1"/>
  <c r="AG2876" i="1"/>
  <c r="AG2877" i="1"/>
  <c r="AG2878" i="1"/>
  <c r="AG2879" i="1"/>
  <c r="AG2880" i="1"/>
  <c r="AG2881" i="1"/>
  <c r="AG2882" i="1"/>
  <c r="AG2883" i="1"/>
  <c r="AG2884" i="1"/>
  <c r="AG2885" i="1"/>
  <c r="AG2886" i="1"/>
  <c r="AG2887" i="1"/>
  <c r="AG2888" i="1"/>
  <c r="AG2889" i="1"/>
  <c r="AG2890" i="1"/>
  <c r="AG2891" i="1"/>
  <c r="AG2892" i="1"/>
  <c r="AG2893" i="1"/>
  <c r="AG2894" i="1"/>
  <c r="AG2895" i="1"/>
  <c r="AG2896" i="1"/>
  <c r="AG2897" i="1"/>
  <c r="AG2898" i="1"/>
  <c r="AG2899" i="1"/>
  <c r="AG2900" i="1"/>
  <c r="AG2901" i="1"/>
  <c r="AG2902" i="1"/>
  <c r="AG2903" i="1"/>
  <c r="AG2904" i="1"/>
  <c r="AG2905" i="1"/>
  <c r="AG2906" i="1"/>
  <c r="AG2907" i="1"/>
  <c r="AG2908" i="1"/>
  <c r="AG2909" i="1"/>
  <c r="AG2910" i="1"/>
  <c r="AG2911" i="1"/>
  <c r="AG2912" i="1"/>
  <c r="AG2913" i="1"/>
  <c r="AG2914" i="1"/>
  <c r="AG2915" i="1"/>
  <c r="AG2916" i="1"/>
  <c r="AG2917" i="1"/>
  <c r="AG2918" i="1"/>
  <c r="AG2919" i="1"/>
  <c r="AG2920" i="1"/>
  <c r="AG2921" i="1"/>
  <c r="AG2922" i="1"/>
  <c r="AG2923" i="1"/>
  <c r="AG2924" i="1"/>
  <c r="AG2925" i="1"/>
  <c r="AG2926" i="1"/>
  <c r="AG2927" i="1"/>
  <c r="AG2928" i="1"/>
  <c r="AG2929" i="1"/>
  <c r="AG2930" i="1"/>
  <c r="AG2931" i="1"/>
  <c r="AG2932" i="1"/>
  <c r="AG2933" i="1"/>
  <c r="AG2934" i="1"/>
  <c r="AG2935" i="1"/>
  <c r="AG2936" i="1"/>
  <c r="AG2937" i="1"/>
  <c r="AG2938" i="1"/>
  <c r="AG2939" i="1"/>
  <c r="AG2940" i="1"/>
  <c r="AG2941" i="1"/>
  <c r="AG2942" i="1"/>
  <c r="AG2943" i="1"/>
  <c r="AG2944" i="1"/>
  <c r="AG2945" i="1"/>
  <c r="AG2946" i="1"/>
  <c r="AG2947" i="1"/>
  <c r="AG2948" i="1"/>
  <c r="AG2949" i="1"/>
  <c r="AG2950" i="1"/>
  <c r="AG2951" i="1"/>
  <c r="AG2952" i="1"/>
  <c r="AG2953" i="1"/>
  <c r="AG2954" i="1"/>
  <c r="AG2955" i="1"/>
  <c r="AG2956" i="1"/>
  <c r="AG2957" i="1"/>
  <c r="AG2958" i="1"/>
  <c r="AG2959" i="1"/>
  <c r="AG2960" i="1"/>
  <c r="AG2961" i="1"/>
  <c r="AG2962" i="1"/>
  <c r="AG2963" i="1"/>
  <c r="AG2964" i="1"/>
  <c r="AG2965" i="1"/>
  <c r="AG2966" i="1"/>
  <c r="AG2967" i="1"/>
  <c r="AG2968" i="1"/>
  <c r="AG2969" i="1"/>
  <c r="AG2970" i="1"/>
  <c r="AD7" i="1"/>
  <c r="AD6" i="1"/>
  <c r="AD5" i="1"/>
  <c r="AD4" i="1"/>
  <c r="AF5" i="1"/>
  <c r="AG5" i="1"/>
  <c r="AH5" i="1"/>
  <c r="AF6" i="1"/>
  <c r="AG6" i="1"/>
  <c r="AH6" i="1"/>
  <c r="AF7" i="1"/>
  <c r="AG7" i="1"/>
  <c r="AH7" i="1"/>
  <c r="AG4" i="1"/>
  <c r="AH4" i="1"/>
  <c r="AF4" i="1"/>
  <c r="AL18" i="1" l="1"/>
  <c r="AG767" i="1"/>
  <c r="AG775" i="1"/>
  <c r="AG797" i="1"/>
  <c r="AG805" i="1"/>
  <c r="AG812" i="1"/>
  <c r="AG851" i="1"/>
  <c r="AG889" i="1"/>
  <c r="AG949" i="1"/>
  <c r="AG964" i="1"/>
  <c r="AG782" i="1"/>
  <c r="AG790" i="1"/>
  <c r="AG859" i="1"/>
  <c r="AG866" i="1"/>
  <c r="AG874" i="1"/>
  <c r="AG881" i="1"/>
  <c r="AG911" i="1"/>
  <c r="AG752" i="1"/>
  <c r="AG836" i="1"/>
  <c r="AG896" i="1"/>
  <c r="AG904" i="1"/>
  <c r="AG919" i="1"/>
  <c r="AG768" i="1"/>
  <c r="AG776" i="1"/>
  <c r="AG798" i="1"/>
  <c r="AG806" i="1"/>
  <c r="AG813" i="1"/>
  <c r="AG821" i="1"/>
  <c r="AG950" i="1"/>
  <c r="AG791" i="1"/>
  <c r="AG860" i="1"/>
  <c r="AG875" i="1"/>
  <c r="AG935" i="1"/>
  <c r="AG943" i="1"/>
  <c r="AG958" i="1"/>
  <c r="AG753" i="1"/>
  <c r="AG837" i="1"/>
  <c r="AG867" i="1"/>
  <c r="AG897" i="1"/>
  <c r="AG905" i="1"/>
  <c r="AG920" i="1"/>
  <c r="AG853" i="1"/>
  <c r="AG784" i="1"/>
  <c r="AG807" i="1"/>
  <c r="AG814" i="1"/>
  <c r="AG891" i="1"/>
  <c r="AG951" i="1"/>
  <c r="AG747" i="1"/>
  <c r="AG762" i="1"/>
  <c r="AG777" i="1"/>
  <c r="AG792" i="1"/>
  <c r="AG861" i="1"/>
  <c r="AG936" i="1"/>
  <c r="AG944" i="1"/>
  <c r="AG959" i="1"/>
  <c r="AG739" i="1"/>
  <c r="AG754" i="1"/>
  <c r="AG770" i="1"/>
  <c r="AG831" i="1"/>
  <c r="AG846" i="1"/>
  <c r="AG868" i="1"/>
  <c r="AG921" i="1"/>
  <c r="AG823" i="1"/>
  <c r="AG854" i="1"/>
  <c r="AG785" i="1"/>
  <c r="AG808" i="1"/>
  <c r="AG877" i="1"/>
  <c r="AG952" i="1"/>
  <c r="AG748" i="1"/>
  <c r="AG763" i="1"/>
  <c r="AG778" i="1"/>
  <c r="AG793" i="1"/>
  <c r="AG839" i="1"/>
  <c r="AG892" i="1"/>
  <c r="AG740" i="1"/>
  <c r="AG755" i="1"/>
  <c r="AG771" i="1"/>
  <c r="AG832" i="1"/>
  <c r="AG847" i="1"/>
  <c r="AG862" i="1"/>
  <c r="AG749" i="1"/>
  <c r="AG756" i="1"/>
  <c r="AG772" i="1"/>
  <c r="AG765" i="1"/>
  <c r="AG803" i="1"/>
  <c r="AG810" i="1"/>
  <c r="AG962" i="1"/>
  <c r="AG971" i="1"/>
  <c r="AG1031" i="1"/>
  <c r="AG819" i="1"/>
  <c r="AG888" i="1"/>
  <c r="AG903" i="1"/>
  <c r="AG918" i="1"/>
  <c r="AG978" i="1"/>
  <c r="AG986" i="1"/>
  <c r="AG1008" i="1"/>
  <c r="AG1085" i="1"/>
  <c r="AG781" i="1"/>
  <c r="AG1001" i="1"/>
  <c r="AG1047" i="1"/>
  <c r="AG1077" i="1"/>
  <c r="AG907" i="1"/>
  <c r="AG933" i="1"/>
  <c r="AG948" i="1"/>
  <c r="AG1055" i="1"/>
  <c r="AG1062" i="1"/>
  <c r="AG1093" i="1"/>
  <c r="AG742" i="1"/>
  <c r="AG804" i="1"/>
  <c r="AG824" i="1"/>
  <c r="AG972" i="1"/>
  <c r="AG1032" i="1"/>
  <c r="AG1070" i="1"/>
  <c r="AG841" i="1"/>
  <c r="AG937" i="1"/>
  <c r="AG963" i="1"/>
  <c r="AG979" i="1"/>
  <c r="AG987" i="1"/>
  <c r="AG1009" i="1"/>
  <c r="AG994" i="1"/>
  <c r="AG1002" i="1"/>
  <c r="AG1048" i="1"/>
  <c r="AG893" i="1"/>
  <c r="AG908" i="1"/>
  <c r="AG923" i="1"/>
  <c r="AG1056" i="1"/>
  <c r="AG878" i="1"/>
  <c r="AG1033" i="1"/>
  <c r="AG1071" i="1"/>
  <c r="AG1087" i="1"/>
  <c r="AG809" i="1"/>
  <c r="AG938" i="1"/>
  <c r="AG973" i="1"/>
  <c r="AG988" i="1"/>
  <c r="AG953" i="1"/>
  <c r="AG1003" i="1"/>
  <c r="AG1049" i="1"/>
  <c r="AG1095" i="1"/>
  <c r="AG894" i="1"/>
  <c r="AG924" i="1"/>
  <c r="AG966" i="1"/>
  <c r="AG1019" i="1"/>
  <c r="AG1057" i="1"/>
  <c r="AG1064" i="1"/>
  <c r="AG981" i="1"/>
  <c r="AG1027" i="1"/>
  <c r="AG1034" i="1"/>
  <c r="AG1042" i="1"/>
  <c r="AG879" i="1"/>
  <c r="AG974" i="1"/>
  <c r="AG989" i="1"/>
  <c r="AG910" i="1"/>
  <c r="AG1050" i="1"/>
  <c r="AG750" i="1"/>
  <c r="AG848" i="1"/>
  <c r="AG864" i="1"/>
  <c r="AG1020" i="1"/>
  <c r="AG1073" i="1"/>
  <c r="AG751" i="1"/>
  <c r="AG833" i="1"/>
  <c r="AG930" i="1"/>
  <c r="AG945" i="1"/>
  <c r="AG834" i="1"/>
  <c r="AG1005" i="1"/>
  <c r="AG1044" i="1"/>
  <c r="AG880" i="1"/>
  <c r="AG1083" i="1"/>
  <c r="AG1028" i="1"/>
  <c r="AG990" i="1"/>
  <c r="AG1084" i="1"/>
  <c r="AG887" i="1"/>
  <c r="AG1007" i="1"/>
  <c r="AG1029" i="1"/>
  <c r="AG779" i="1"/>
  <c r="AG835" i="1"/>
  <c r="AG932" i="1"/>
  <c r="AG895" i="1"/>
  <c r="AG991" i="1"/>
  <c r="AG1089" i="1"/>
  <c r="AG1030" i="1"/>
  <c r="AG1051" i="1"/>
  <c r="AG975" i="1"/>
  <c r="AG795" i="1"/>
  <c r="AG992" i="1"/>
  <c r="AG1014" i="1"/>
  <c r="AG1090" i="1"/>
  <c r="AG976" i="1"/>
  <c r="AG902" i="1"/>
  <c r="AG946" i="1"/>
  <c r="AG915" i="1"/>
  <c r="AG1058" i="1"/>
  <c r="AG1060" i="1"/>
  <c r="AG1021" i="1"/>
  <c r="AG1075" i="1"/>
  <c r="AG977" i="1"/>
  <c r="AG982" i="1"/>
  <c r="AG1076" i="1"/>
  <c r="AG1037" i="1"/>
  <c r="AG1098" i="1"/>
  <c r="AG1000" i="1"/>
  <c r="AG1015" i="1"/>
  <c r="AG811" i="1"/>
  <c r="AG1043" i="1"/>
  <c r="AG818" i="1"/>
  <c r="AG855" i="1"/>
  <c r="AG1059" i="1"/>
  <c r="AG916" i="1"/>
  <c r="AG917" i="1"/>
  <c r="AG925" i="1"/>
  <c r="AG955" i="1"/>
  <c r="AG999" i="1"/>
  <c r="AG391" i="1"/>
  <c r="AG405" i="1"/>
  <c r="AG419" i="1"/>
  <c r="AG432" i="1"/>
  <c r="AG481" i="1"/>
  <c r="AG496" i="1"/>
  <c r="AG524" i="1"/>
  <c r="AG531" i="1"/>
  <c r="AG553" i="1"/>
  <c r="AG581" i="1"/>
  <c r="AG468" i="1"/>
  <c r="AG539" i="1"/>
  <c r="AG567" i="1"/>
  <c r="AG594" i="1"/>
  <c r="AG636" i="1"/>
  <c r="AG383" i="1"/>
  <c r="AG399" i="1"/>
  <c r="AG413" i="1"/>
  <c r="AG426" i="1"/>
  <c r="AG440" i="1"/>
  <c r="AG454" i="1"/>
  <c r="AG475" i="1"/>
  <c r="AG489" i="1"/>
  <c r="AG503" i="1"/>
  <c r="AG510" i="1"/>
  <c r="AG546" i="1"/>
  <c r="AG601" i="1"/>
  <c r="AG622" i="1"/>
  <c r="AG406" i="1"/>
  <c r="AG447" i="1"/>
  <c r="AG482" i="1"/>
  <c r="AG560" i="1"/>
  <c r="AG574" i="1"/>
  <c r="AG392" i="1"/>
  <c r="AG461" i="1"/>
  <c r="AG497" i="1"/>
  <c r="AG517" i="1"/>
  <c r="AG525" i="1"/>
  <c r="AG554" i="1"/>
  <c r="AG588" i="1"/>
  <c r="AG609" i="1"/>
  <c r="AG615" i="1"/>
  <c r="AG629" i="1"/>
  <c r="AG420" i="1"/>
  <c r="AG433" i="1"/>
  <c r="AG469" i="1"/>
  <c r="AG532" i="1"/>
  <c r="AG540" i="1"/>
  <c r="AG568" i="1"/>
  <c r="AG582" i="1"/>
  <c r="AG595" i="1"/>
  <c r="AG602" i="1"/>
  <c r="AG384" i="1"/>
  <c r="AG400" i="1"/>
  <c r="AG414" i="1"/>
  <c r="AG441" i="1"/>
  <c r="AG455" i="1"/>
  <c r="AG490" i="1"/>
  <c r="AG511" i="1"/>
  <c r="AG547" i="1"/>
  <c r="AG623" i="1"/>
  <c r="AG385" i="1"/>
  <c r="AG427" i="1"/>
  <c r="AG448" i="1"/>
  <c r="AG476" i="1"/>
  <c r="AG483" i="1"/>
  <c r="AG504" i="1"/>
  <c r="AG561" i="1"/>
  <c r="AG630" i="1"/>
  <c r="AG407" i="1"/>
  <c r="AG462" i="1"/>
  <c r="AG518" i="1"/>
  <c r="AG533" i="1"/>
  <c r="AG541" i="1"/>
  <c r="AG555" i="1"/>
  <c r="AG575" i="1"/>
  <c r="AG589" i="1"/>
  <c r="AG393" i="1"/>
  <c r="AG434" i="1"/>
  <c r="AG470" i="1"/>
  <c r="AG498" i="1"/>
  <c r="AG512" i="1"/>
  <c r="AG526" i="1"/>
  <c r="AG583" i="1"/>
  <c r="AG596" i="1"/>
  <c r="AG603" i="1"/>
  <c r="AG610" i="1"/>
  <c r="AG616" i="1"/>
  <c r="AG415" i="1"/>
  <c r="AG421" i="1"/>
  <c r="AG442" i="1"/>
  <c r="AG456" i="1"/>
  <c r="AG491" i="1"/>
  <c r="AG386" i="1"/>
  <c r="AG401" i="1"/>
  <c r="AG408" i="1"/>
  <c r="AG428" i="1"/>
  <c r="AG449" i="1"/>
  <c r="AG477" i="1"/>
  <c r="AG484" i="1"/>
  <c r="AG505" i="1"/>
  <c r="AG519" i="1"/>
  <c r="AG542" i="1"/>
  <c r="AG576" i="1"/>
  <c r="AG631" i="1"/>
  <c r="AG463" i="1"/>
  <c r="AG402" i="1"/>
  <c r="AG425" i="1"/>
  <c r="AG516" i="1"/>
  <c r="AG565" i="1"/>
  <c r="AG587" i="1"/>
  <c r="AG452" i="1"/>
  <c r="AG479" i="1"/>
  <c r="AG530" i="1"/>
  <c r="AG578" i="1"/>
  <c r="AG621" i="1"/>
  <c r="AG650" i="1"/>
  <c r="AG686" i="1"/>
  <c r="AG708" i="1"/>
  <c r="AG388" i="1"/>
  <c r="AG416" i="1"/>
  <c r="AG439" i="1"/>
  <c r="AG466" i="1"/>
  <c r="AG493" i="1"/>
  <c r="AG506" i="1"/>
  <c r="AG556" i="1"/>
  <c r="AG624" i="1"/>
  <c r="AG634" i="1"/>
  <c r="AG643" i="1"/>
  <c r="AG679" i="1"/>
  <c r="AG694" i="1"/>
  <c r="AG701" i="1"/>
  <c r="AG715" i="1"/>
  <c r="AG723" i="1"/>
  <c r="AG737" i="1"/>
  <c r="AG520" i="1"/>
  <c r="AG566" i="1"/>
  <c r="AG590" i="1"/>
  <c r="AG612" i="1"/>
  <c r="AG657" i="1"/>
  <c r="AG665" i="1"/>
  <c r="AG672" i="1"/>
  <c r="AG730" i="1"/>
  <c r="AG544" i="1"/>
  <c r="AG579" i="1"/>
  <c r="AG600" i="1"/>
  <c r="AG403" i="1"/>
  <c r="AG429" i="1"/>
  <c r="AG443" i="1"/>
  <c r="AG453" i="1"/>
  <c r="AG467" i="1"/>
  <c r="AG494" i="1"/>
  <c r="AG507" i="1"/>
  <c r="AG625" i="1"/>
  <c r="AG635" i="1"/>
  <c r="AG687" i="1"/>
  <c r="AG709" i="1"/>
  <c r="AG716" i="1"/>
  <c r="AG724" i="1"/>
  <c r="AG389" i="1"/>
  <c r="AG417" i="1"/>
  <c r="AG480" i="1"/>
  <c r="AG521" i="1"/>
  <c r="AG534" i="1"/>
  <c r="AG557" i="1"/>
  <c r="AG569" i="1"/>
  <c r="AG651" i="1"/>
  <c r="AG658" i="1"/>
  <c r="AG680" i="1"/>
  <c r="AG695" i="1"/>
  <c r="AG731" i="1"/>
  <c r="AG738" i="1"/>
  <c r="AG457" i="1"/>
  <c r="AG591" i="1"/>
  <c r="AG613" i="1"/>
  <c r="AG644" i="1"/>
  <c r="AG666" i="1"/>
  <c r="AG673" i="1"/>
  <c r="AG702" i="1"/>
  <c r="AG471" i="1"/>
  <c r="AG495" i="1"/>
  <c r="AG580" i="1"/>
  <c r="AG688" i="1"/>
  <c r="AG717" i="1"/>
  <c r="AG404" i="1"/>
  <c r="AG430" i="1"/>
  <c r="AG535" i="1"/>
  <c r="AG545" i="1"/>
  <c r="AG570" i="1"/>
  <c r="AG604" i="1"/>
  <c r="AG626" i="1"/>
  <c r="AG637" i="1"/>
  <c r="AG659" i="1"/>
  <c r="AG681" i="1"/>
  <c r="AG710" i="1"/>
  <c r="AG725" i="1"/>
  <c r="AG390" i="1"/>
  <c r="AG418" i="1"/>
  <c r="AG444" i="1"/>
  <c r="AG508" i="1"/>
  <c r="AG522" i="1"/>
  <c r="AG652" i="1"/>
  <c r="AG696" i="1"/>
  <c r="AG703" i="1"/>
  <c r="AG732" i="1"/>
  <c r="AG394" i="1"/>
  <c r="AG458" i="1"/>
  <c r="AG548" i="1"/>
  <c r="AG558" i="1"/>
  <c r="AG638" i="1"/>
  <c r="AG667" i="1"/>
  <c r="AG689" i="1"/>
  <c r="AG718" i="1"/>
  <c r="AG379" i="1"/>
  <c r="AG472" i="1"/>
  <c r="AG485" i="1"/>
  <c r="AG499" i="1"/>
  <c r="AG592" i="1"/>
  <c r="AG605" i="1"/>
  <c r="AG614" i="1"/>
  <c r="AG645" i="1"/>
  <c r="AG674" i="1"/>
  <c r="AG682" i="1"/>
  <c r="AG431" i="1"/>
  <c r="AG509" i="1"/>
  <c r="AG523" i="1"/>
  <c r="AG536" i="1"/>
  <c r="AG549" i="1"/>
  <c r="AG571" i="1"/>
  <c r="AG627" i="1"/>
  <c r="AG653" i="1"/>
  <c r="AG660" i="1"/>
  <c r="AG711" i="1"/>
  <c r="AG395" i="1"/>
  <c r="AG445" i="1"/>
  <c r="AG513" i="1"/>
  <c r="AG690" i="1"/>
  <c r="AG697" i="1"/>
  <c r="AG704" i="1"/>
  <c r="AG719" i="1"/>
  <c r="AG726" i="1"/>
  <c r="AG733" i="1"/>
  <c r="AG409" i="1"/>
  <c r="AG486" i="1"/>
  <c r="AG559" i="1"/>
  <c r="AG584" i="1"/>
  <c r="AG617" i="1"/>
  <c r="AG639" i="1"/>
  <c r="AG668" i="1"/>
  <c r="AG675" i="1"/>
  <c r="AG381" i="1"/>
  <c r="AG487" i="1"/>
  <c r="AG538" i="1"/>
  <c r="AG585" i="1"/>
  <c r="AG597" i="1"/>
  <c r="AG607" i="1"/>
  <c r="AG618" i="1"/>
  <c r="AG640" i="1"/>
  <c r="AG647" i="1"/>
  <c r="AG669" i="1"/>
  <c r="AG676" i="1"/>
  <c r="AG423" i="1"/>
  <c r="AG460" i="1"/>
  <c r="AG501" i="1"/>
  <c r="AG397" i="1"/>
  <c r="AG411" i="1"/>
  <c r="AG436" i="1"/>
  <c r="AG450" i="1"/>
  <c r="AG474" i="1"/>
  <c r="AG528" i="1"/>
  <c r="AG563" i="1"/>
  <c r="AG655" i="1"/>
  <c r="AG692" i="1"/>
  <c r="AG706" i="1"/>
  <c r="AG573" i="1"/>
  <c r="AG656" i="1"/>
  <c r="AG699" i="1"/>
  <c r="AG720" i="1"/>
  <c r="AG464" i="1"/>
  <c r="AG502" i="1"/>
  <c r="AG678" i="1"/>
  <c r="AG382" i="1"/>
  <c r="AG424" i="1"/>
  <c r="AG661" i="1"/>
  <c r="AG721" i="1"/>
  <c r="AG543" i="1"/>
  <c r="AG608" i="1"/>
  <c r="AG465" i="1"/>
  <c r="AG577" i="1"/>
  <c r="AG641" i="1"/>
  <c r="AG683" i="1"/>
  <c r="AG387" i="1"/>
  <c r="AG473" i="1"/>
  <c r="AG550" i="1"/>
  <c r="AG662" i="1"/>
  <c r="AG700" i="1"/>
  <c r="AG514" i="1"/>
  <c r="AG611" i="1"/>
  <c r="AG722" i="1"/>
  <c r="AG551" i="1"/>
  <c r="AG663" i="1"/>
  <c r="AG684" i="1"/>
  <c r="AG435" i="1"/>
  <c r="AG515" i="1"/>
  <c r="AG642" i="1"/>
  <c r="AG705" i="1"/>
  <c r="AG396" i="1"/>
  <c r="AG727" i="1"/>
  <c r="AG552" i="1"/>
  <c r="AG646" i="1"/>
  <c r="AG437" i="1"/>
  <c r="AG664" i="1"/>
  <c r="AG685" i="1"/>
  <c r="AG398" i="1"/>
  <c r="AG478" i="1"/>
  <c r="AG586" i="1"/>
  <c r="AG619" i="1"/>
  <c r="AG728" i="1"/>
  <c r="AG707" i="1"/>
  <c r="AG438" i="1"/>
  <c r="AG527" i="1"/>
  <c r="AG648" i="1"/>
  <c r="AG691" i="1"/>
  <c r="AG529" i="1"/>
  <c r="AG734" i="1"/>
  <c r="AG451" i="1"/>
  <c r="AG628" i="1"/>
  <c r="AG713" i="1"/>
  <c r="AG412" i="1"/>
  <c r="AG492" i="1"/>
  <c r="AG537" i="1"/>
  <c r="AG693" i="1"/>
  <c r="AG735" i="1"/>
  <c r="AG698" i="1"/>
  <c r="AG633" i="1"/>
  <c r="AG422" i="1"/>
  <c r="AG712" i="1"/>
  <c r="AG562" i="1"/>
  <c r="AG649" i="1"/>
  <c r="AG446" i="1"/>
  <c r="AG654" i="1"/>
  <c r="AG714" i="1"/>
  <c r="AG564" i="1"/>
  <c r="AG459" i="1"/>
  <c r="AG572" i="1"/>
  <c r="AG729" i="1"/>
  <c r="AG593" i="1"/>
  <c r="AG670" i="1"/>
  <c r="AG500" i="1"/>
  <c r="AG736" i="1"/>
  <c r="AG488" i="1"/>
  <c r="AG598" i="1"/>
  <c r="AG606" i="1"/>
  <c r="AG632" i="1"/>
  <c r="AG671" i="1"/>
  <c r="AG380" i="1"/>
  <c r="AG620" i="1"/>
  <c r="AG677" i="1"/>
  <c r="AG410" i="1"/>
  <c r="AG599" i="1"/>
  <c r="AH18" i="1"/>
  <c r="AG18" i="1" s="1"/>
  <c r="AG1097" i="1"/>
  <c r="AG1069" i="1"/>
  <c r="AG1041" i="1"/>
  <c r="AG1013" i="1"/>
  <c r="AG985" i="1"/>
  <c r="AG957" i="1"/>
  <c r="AG929" i="1"/>
  <c r="AG901" i="1"/>
  <c r="AG873" i="1"/>
  <c r="AG845" i="1"/>
  <c r="AG817" i="1"/>
  <c r="AG789" i="1"/>
  <c r="AG761" i="1"/>
  <c r="AG1067" i="1"/>
  <c r="AG1039" i="1"/>
  <c r="AG1011" i="1"/>
  <c r="AG983" i="1"/>
  <c r="AG927" i="1"/>
  <c r="AG899" i="1"/>
  <c r="AG871" i="1"/>
  <c r="AG843" i="1"/>
  <c r="AG815" i="1"/>
  <c r="AG787" i="1"/>
  <c r="AG759" i="1"/>
  <c r="AG1078" i="1"/>
  <c r="AG1022" i="1"/>
  <c r="AG882" i="1"/>
  <c r="AG826" i="1"/>
  <c r="AG1074" i="1"/>
  <c r="AG1046" i="1"/>
  <c r="AG1018" i="1"/>
  <c r="AG934" i="1"/>
  <c r="AG906" i="1"/>
  <c r="AG850" i="1"/>
  <c r="AG822" i="1"/>
  <c r="AG794" i="1"/>
  <c r="AG766" i="1"/>
  <c r="AG931" i="1"/>
  <c r="AG852" i="1"/>
  <c r="AG796" i="1"/>
  <c r="AG1072" i="1"/>
  <c r="AG1016" i="1"/>
  <c r="AG960" i="1"/>
  <c r="AG876" i="1"/>
  <c r="AG820" i="1"/>
  <c r="AG1096" i="1"/>
  <c r="AG1068" i="1"/>
  <c r="AG1040" i="1"/>
  <c r="AG1012" i="1"/>
  <c r="AG984" i="1"/>
  <c r="AG956" i="1"/>
  <c r="AG928" i="1"/>
  <c r="AG900" i="1"/>
  <c r="AG872" i="1"/>
  <c r="AG844" i="1"/>
  <c r="AG816" i="1"/>
  <c r="AG788" i="1"/>
  <c r="AG760" i="1"/>
  <c r="AG1094" i="1"/>
  <c r="AG1066" i="1"/>
  <c r="AG1038" i="1"/>
  <c r="AG1010" i="1"/>
  <c r="AG954" i="1"/>
  <c r="AG926" i="1"/>
  <c r="AG898" i="1"/>
  <c r="AG870" i="1"/>
  <c r="AG842" i="1"/>
  <c r="AG786" i="1"/>
  <c r="AG758" i="1"/>
  <c r="AG1065" i="1"/>
  <c r="AG869" i="1"/>
  <c r="AG757" i="1"/>
  <c r="AG1091" i="1"/>
  <c r="AG1063" i="1"/>
  <c r="AG1035" i="1"/>
  <c r="AG783" i="1"/>
  <c r="AG1006" i="1"/>
  <c r="AG922" i="1"/>
  <c r="AG838" i="1"/>
  <c r="AG1079" i="1"/>
  <c r="AG1023" i="1"/>
  <c r="AG995" i="1"/>
  <c r="AG967" i="1"/>
  <c r="AG939" i="1"/>
  <c r="AG883" i="1"/>
  <c r="AG827" i="1"/>
  <c r="AG799" i="1"/>
  <c r="AG743" i="1"/>
  <c r="AG1092" i="1"/>
  <c r="AG1088" i="1"/>
  <c r="AG1004" i="1"/>
  <c r="AG780" i="1"/>
  <c r="AG947" i="1"/>
  <c r="AG863" i="1"/>
  <c r="AG1082" i="1"/>
  <c r="AG1054" i="1"/>
  <c r="AG1026" i="1"/>
  <c r="AG1080" i="1"/>
  <c r="AG1052" i="1"/>
  <c r="AG1024" i="1"/>
  <c r="AG996" i="1"/>
  <c r="AG968" i="1"/>
  <c r="AG940" i="1"/>
  <c r="AG912" i="1"/>
  <c r="AG884" i="1"/>
  <c r="AG856" i="1"/>
  <c r="AG828" i="1"/>
  <c r="AG800" i="1"/>
  <c r="AG744" i="1"/>
  <c r="AG1036" i="1"/>
  <c r="AG980" i="1"/>
  <c r="AG840" i="1"/>
  <c r="AG1061" i="1"/>
  <c r="AG865" i="1"/>
  <c r="AG1086" i="1"/>
  <c r="AG890" i="1"/>
  <c r="AG764" i="1"/>
  <c r="AG1081" i="1"/>
  <c r="AG1053" i="1"/>
  <c r="AG1025" i="1"/>
  <c r="AG997" i="1"/>
  <c r="AG969" i="1"/>
  <c r="AG941" i="1"/>
  <c r="AG913" i="1"/>
  <c r="AG885" i="1"/>
  <c r="AG857" i="1"/>
  <c r="AG829" i="1"/>
  <c r="AG801" i="1"/>
  <c r="AG773" i="1"/>
  <c r="AG745" i="1"/>
  <c r="AG1045" i="1"/>
  <c r="AG1017" i="1"/>
  <c r="AG961" i="1"/>
  <c r="AG849" i="1"/>
  <c r="AG998" i="1"/>
  <c r="AG970" i="1"/>
  <c r="AG942" i="1"/>
  <c r="AG914" i="1"/>
  <c r="AG886" i="1"/>
  <c r="AG858" i="1"/>
  <c r="AG830" i="1"/>
  <c r="AG802" i="1"/>
  <c r="AG774" i="1"/>
  <c r="AG746" i="1"/>
  <c r="AG993" i="1"/>
  <c r="AG965" i="1"/>
  <c r="AG909" i="1"/>
  <c r="AG825" i="1"/>
  <c r="AG769" i="1"/>
  <c r="AG741" i="1"/>
  <c r="P10" i="1"/>
  <c r="W18" i="1"/>
  <c r="D7" i="11"/>
  <c r="D10" i="11" s="1"/>
  <c r="D16" i="4"/>
  <c r="D26" i="3"/>
  <c r="J23" i="10"/>
  <c r="H23" i="10"/>
  <c r="J22" i="10"/>
  <c r="H22" i="10"/>
  <c r="E22" i="10"/>
  <c r="I22" i="10" s="1"/>
  <c r="J21" i="10"/>
  <c r="H21" i="10"/>
  <c r="E21" i="10"/>
  <c r="I21" i="10" s="1"/>
  <c r="J20" i="10"/>
  <c r="H20" i="10"/>
  <c r="E20" i="10"/>
  <c r="I20" i="10" s="1"/>
  <c r="J19" i="10"/>
  <c r="H19" i="10"/>
  <c r="E19" i="10"/>
  <c r="I19" i="10" s="1"/>
  <c r="J18" i="10"/>
  <c r="H18" i="10"/>
  <c r="E18" i="10"/>
  <c r="I18" i="10" s="1"/>
  <c r="J17" i="10"/>
  <c r="H17" i="10"/>
  <c r="E17" i="10"/>
  <c r="I17" i="10" s="1"/>
  <c r="J16" i="10"/>
  <c r="H16" i="10"/>
  <c r="E16" i="10"/>
  <c r="I16" i="10" s="1"/>
  <c r="J15" i="10"/>
  <c r="I15" i="10"/>
  <c r="H15" i="10"/>
  <c r="E15" i="10"/>
  <c r="J14" i="10"/>
  <c r="H14" i="10"/>
  <c r="E14" i="10"/>
  <c r="I14" i="10" s="1"/>
  <c r="J13" i="10"/>
  <c r="H13" i="10"/>
  <c r="E13" i="10"/>
  <c r="I13" i="10" s="1"/>
  <c r="J12" i="10"/>
  <c r="H12" i="10"/>
  <c r="E12" i="10"/>
  <c r="I12" i="10" s="1"/>
  <c r="J11" i="10"/>
  <c r="H11" i="10"/>
  <c r="E11" i="10"/>
  <c r="I11" i="10" s="1"/>
  <c r="J10" i="10"/>
  <c r="H10" i="10"/>
  <c r="E10" i="10"/>
  <c r="I10" i="10" s="1"/>
  <c r="I9" i="10"/>
  <c r="H9" i="10"/>
  <c r="F9" i="10"/>
  <c r="Q9" i="10" s="1"/>
  <c r="H8" i="10"/>
  <c r="F8" i="10"/>
  <c r="Q8" i="10" s="1"/>
  <c r="I7" i="10"/>
  <c r="H7" i="10"/>
  <c r="F7" i="10"/>
  <c r="Q7" i="10" s="1"/>
  <c r="J23" i="9"/>
  <c r="H23" i="9"/>
  <c r="J22" i="9"/>
  <c r="H22" i="9"/>
  <c r="E22" i="9"/>
  <c r="I22" i="9" s="1"/>
  <c r="J21" i="9"/>
  <c r="H21" i="9"/>
  <c r="E21" i="9"/>
  <c r="I21" i="9" s="1"/>
  <c r="J20" i="9"/>
  <c r="H20" i="9"/>
  <c r="E20" i="9"/>
  <c r="I20" i="9" s="1"/>
  <c r="J19" i="9"/>
  <c r="H19" i="9"/>
  <c r="E19" i="9"/>
  <c r="I19" i="9" s="1"/>
  <c r="J18" i="9"/>
  <c r="H18" i="9"/>
  <c r="E18" i="9"/>
  <c r="I18" i="9" s="1"/>
  <c r="J17" i="9"/>
  <c r="H17" i="9"/>
  <c r="E17" i="9"/>
  <c r="I17" i="9" s="1"/>
  <c r="J16" i="9"/>
  <c r="I16" i="9"/>
  <c r="H16" i="9"/>
  <c r="E16" i="9"/>
  <c r="J15" i="9"/>
  <c r="H15" i="9"/>
  <c r="E15" i="9"/>
  <c r="I15" i="9" s="1"/>
  <c r="J14" i="9"/>
  <c r="H14" i="9"/>
  <c r="E14" i="9"/>
  <c r="I14" i="9" s="1"/>
  <c r="J13" i="9"/>
  <c r="H13" i="9"/>
  <c r="E13" i="9"/>
  <c r="I13" i="9" s="1"/>
  <c r="J12" i="9"/>
  <c r="H12" i="9"/>
  <c r="E12" i="9"/>
  <c r="I12" i="9" s="1"/>
  <c r="J11" i="9"/>
  <c r="H11" i="9"/>
  <c r="E11" i="9"/>
  <c r="I11" i="9" s="1"/>
  <c r="J10" i="9"/>
  <c r="H10" i="9"/>
  <c r="E10" i="9"/>
  <c r="I10" i="9" s="1"/>
  <c r="I9" i="9"/>
  <c r="H9" i="9"/>
  <c r="F9" i="9"/>
  <c r="Q9" i="9" s="1"/>
  <c r="H8" i="9"/>
  <c r="F8" i="9"/>
  <c r="Q8" i="9" s="1"/>
  <c r="I7" i="9"/>
  <c r="H7" i="9"/>
  <c r="F7" i="9"/>
  <c r="Q7" i="9" s="1"/>
  <c r="J23" i="8"/>
  <c r="H23" i="8"/>
  <c r="J22" i="8"/>
  <c r="H22" i="8"/>
  <c r="E22" i="8"/>
  <c r="I22" i="8" s="1"/>
  <c r="J21" i="8"/>
  <c r="H21" i="8"/>
  <c r="E21" i="8"/>
  <c r="I21" i="8" s="1"/>
  <c r="J20" i="8"/>
  <c r="I20" i="8"/>
  <c r="H20" i="8"/>
  <c r="E20" i="8"/>
  <c r="J19" i="8"/>
  <c r="H19" i="8"/>
  <c r="E19" i="8"/>
  <c r="I19" i="8" s="1"/>
  <c r="J18" i="8"/>
  <c r="H18" i="8"/>
  <c r="E18" i="8"/>
  <c r="I18" i="8" s="1"/>
  <c r="J17" i="8"/>
  <c r="H17" i="8"/>
  <c r="E17" i="8"/>
  <c r="I17" i="8" s="1"/>
  <c r="J16" i="8"/>
  <c r="H16" i="8"/>
  <c r="E16" i="8"/>
  <c r="I16" i="8" s="1"/>
  <c r="J15" i="8"/>
  <c r="H15" i="8"/>
  <c r="E15" i="8"/>
  <c r="I15" i="8" s="1"/>
  <c r="J14" i="8"/>
  <c r="H14" i="8"/>
  <c r="E14" i="8"/>
  <c r="I14" i="8" s="1"/>
  <c r="J13" i="8"/>
  <c r="I13" i="8"/>
  <c r="H13" i="8"/>
  <c r="E13" i="8"/>
  <c r="J12" i="8"/>
  <c r="I12" i="8"/>
  <c r="H12" i="8"/>
  <c r="E12" i="8"/>
  <c r="J11" i="8"/>
  <c r="H11" i="8"/>
  <c r="E11" i="8"/>
  <c r="I11" i="8" s="1"/>
  <c r="J10" i="8"/>
  <c r="H10" i="8"/>
  <c r="E10" i="8"/>
  <c r="I10" i="8" s="1"/>
  <c r="I9" i="8"/>
  <c r="H9" i="8"/>
  <c r="F9" i="8"/>
  <c r="Q9" i="8" s="1"/>
  <c r="H8" i="8"/>
  <c r="F8" i="8"/>
  <c r="Q8" i="8" s="1"/>
  <c r="I7" i="8"/>
  <c r="H7" i="8"/>
  <c r="F7" i="8"/>
  <c r="Q7" i="8" s="1"/>
  <c r="J23" i="7"/>
  <c r="H23" i="7"/>
  <c r="J22" i="7"/>
  <c r="H22" i="7"/>
  <c r="E22" i="7"/>
  <c r="I22" i="7" s="1"/>
  <c r="J21" i="7"/>
  <c r="I21" i="7"/>
  <c r="H21" i="7"/>
  <c r="E21" i="7"/>
  <c r="J20" i="7"/>
  <c r="I20" i="7"/>
  <c r="H20" i="7"/>
  <c r="E20" i="7"/>
  <c r="J19" i="7"/>
  <c r="H19" i="7"/>
  <c r="E19" i="7"/>
  <c r="I19" i="7" s="1"/>
  <c r="J18" i="7"/>
  <c r="H18" i="7"/>
  <c r="E18" i="7"/>
  <c r="I18" i="7" s="1"/>
  <c r="J17" i="7"/>
  <c r="I17" i="7"/>
  <c r="H17" i="7"/>
  <c r="E17" i="7"/>
  <c r="J16" i="7"/>
  <c r="H16" i="7"/>
  <c r="E16" i="7"/>
  <c r="I16" i="7" s="1"/>
  <c r="J15" i="7"/>
  <c r="H15" i="7"/>
  <c r="E15" i="7"/>
  <c r="I15" i="7" s="1"/>
  <c r="J14" i="7"/>
  <c r="H14" i="7"/>
  <c r="E14" i="7"/>
  <c r="I14" i="7" s="1"/>
  <c r="J13" i="7"/>
  <c r="I13" i="7"/>
  <c r="H13" i="7"/>
  <c r="E13" i="7"/>
  <c r="J12" i="7"/>
  <c r="I12" i="7"/>
  <c r="H12" i="7"/>
  <c r="E12" i="7"/>
  <c r="J11" i="7"/>
  <c r="H11" i="7"/>
  <c r="E11" i="7"/>
  <c r="I11" i="7" s="1"/>
  <c r="J10" i="7"/>
  <c r="H10" i="7"/>
  <c r="E10" i="7"/>
  <c r="I10" i="7" s="1"/>
  <c r="I9" i="7"/>
  <c r="H9" i="7"/>
  <c r="F9" i="7"/>
  <c r="Q9" i="7" s="1"/>
  <c r="H8" i="7"/>
  <c r="F8" i="7"/>
  <c r="Q8" i="7" s="1"/>
  <c r="I7" i="7"/>
  <c r="H7" i="7"/>
  <c r="F7" i="7"/>
  <c r="Q7" i="7" s="1"/>
  <c r="J23" i="6"/>
  <c r="H23" i="6"/>
  <c r="J22" i="6"/>
  <c r="I22" i="6"/>
  <c r="H22" i="6"/>
  <c r="E22" i="6"/>
  <c r="J21" i="6"/>
  <c r="I21" i="6"/>
  <c r="H21" i="6"/>
  <c r="E21" i="6"/>
  <c r="J20" i="6"/>
  <c r="H20" i="6"/>
  <c r="E20" i="6"/>
  <c r="I20" i="6" s="1"/>
  <c r="J19" i="6"/>
  <c r="H19" i="6"/>
  <c r="E19" i="6"/>
  <c r="I19" i="6" s="1"/>
  <c r="J18" i="6"/>
  <c r="I18" i="6"/>
  <c r="H18" i="6"/>
  <c r="E18" i="6"/>
  <c r="J17" i="6"/>
  <c r="I17" i="6"/>
  <c r="H17" i="6"/>
  <c r="E17" i="6"/>
  <c r="J16" i="6"/>
  <c r="H16" i="6"/>
  <c r="E16" i="6"/>
  <c r="I16" i="6" s="1"/>
  <c r="J15" i="6"/>
  <c r="H15" i="6"/>
  <c r="E15" i="6"/>
  <c r="I15" i="6" s="1"/>
  <c r="J14" i="6"/>
  <c r="I14" i="6"/>
  <c r="H14" i="6"/>
  <c r="E14" i="6"/>
  <c r="J13" i="6"/>
  <c r="I13" i="6"/>
  <c r="H13" i="6"/>
  <c r="E13" i="6"/>
  <c r="J12" i="6"/>
  <c r="H12" i="6"/>
  <c r="E12" i="6"/>
  <c r="I12" i="6" s="1"/>
  <c r="J11" i="6"/>
  <c r="H11" i="6"/>
  <c r="E11" i="6"/>
  <c r="I11" i="6" s="1"/>
  <c r="J10" i="6"/>
  <c r="I10" i="6"/>
  <c r="H10" i="6"/>
  <c r="E10" i="6"/>
  <c r="I9" i="6"/>
  <c r="H9" i="6"/>
  <c r="F9" i="6"/>
  <c r="Q9" i="6" s="1"/>
  <c r="H8" i="6"/>
  <c r="F8" i="6"/>
  <c r="Q8" i="6" s="1"/>
  <c r="I7" i="6"/>
  <c r="H7" i="6"/>
  <c r="F7" i="6"/>
  <c r="Q7" i="6" s="1"/>
  <c r="D29" i="3"/>
  <c r="X18" i="1" l="1"/>
  <c r="D6" i="11"/>
  <c r="D13" i="4"/>
  <c r="E25" i="3" s="1"/>
  <c r="D24" i="3"/>
  <c r="D23" i="3"/>
  <c r="E18" i="1" l="1"/>
  <c r="D9" i="11"/>
  <c r="D25" i="3"/>
  <c r="D22" i="3" s="1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10" i="5"/>
  <c r="I7" i="5"/>
  <c r="I9" i="5"/>
  <c r="H8" i="5"/>
  <c r="H7" i="5"/>
  <c r="H9" i="5"/>
  <c r="F7" i="5"/>
  <c r="F8" i="5"/>
  <c r="F9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10" i="5"/>
  <c r="E20" i="5"/>
  <c r="I20" i="5" s="1"/>
  <c r="E21" i="5"/>
  <c r="I21" i="5" s="1"/>
  <c r="E22" i="5"/>
  <c r="I22" i="5" s="1"/>
  <c r="E11" i="5"/>
  <c r="I11" i="5" s="1"/>
  <c r="E12" i="5"/>
  <c r="I12" i="5" s="1"/>
  <c r="E13" i="5"/>
  <c r="I13" i="5" s="1"/>
  <c r="E14" i="5"/>
  <c r="I14" i="5" s="1"/>
  <c r="E15" i="5"/>
  <c r="I15" i="5" s="1"/>
  <c r="E16" i="5"/>
  <c r="I16" i="5" s="1"/>
  <c r="E17" i="5"/>
  <c r="I17" i="5" s="1"/>
  <c r="E18" i="5"/>
  <c r="I18" i="5" s="1"/>
  <c r="E19" i="5"/>
  <c r="I19" i="5" s="1"/>
  <c r="E10" i="5"/>
  <c r="I10" i="5" s="1"/>
  <c r="H25" i="4"/>
  <c r="H41" i="4" s="1"/>
  <c r="H26" i="4"/>
  <c r="H42" i="4" s="1"/>
  <c r="H27" i="4"/>
  <c r="H43" i="4" s="1"/>
  <c r="H28" i="4"/>
  <c r="H44" i="4" s="1"/>
  <c r="H29" i="4"/>
  <c r="H45" i="4" s="1"/>
  <c r="H30" i="4"/>
  <c r="H46" i="4" s="1"/>
  <c r="H31" i="4"/>
  <c r="H47" i="4" s="1"/>
  <c r="H32" i="4"/>
  <c r="H48" i="4" s="1"/>
  <c r="H33" i="4"/>
  <c r="H49" i="4" s="1"/>
  <c r="H34" i="4"/>
  <c r="H50" i="4" s="1"/>
  <c r="H35" i="4"/>
  <c r="H51" i="4" s="1"/>
  <c r="H36" i="4"/>
  <c r="H52" i="4" s="1"/>
  <c r="H37" i="4"/>
  <c r="H53" i="4" s="1"/>
  <c r="H24" i="4"/>
  <c r="H40" i="4" s="1"/>
  <c r="J7" i="4"/>
  <c r="J8" i="4" s="1"/>
  <c r="J9" i="4" s="1"/>
  <c r="J10" i="4" s="1"/>
  <c r="J11" i="4" s="1"/>
  <c r="J12" i="4" s="1"/>
  <c r="J13" i="4" s="1"/>
  <c r="J14" i="4" s="1"/>
  <c r="J15" i="4" s="1"/>
  <c r="J16" i="4" s="1"/>
  <c r="J17" i="4" s="1"/>
  <c r="J18" i="4" s="1"/>
  <c r="J19" i="4" s="1"/>
  <c r="Q18" i="1"/>
  <c r="AC18" i="1" s="1"/>
  <c r="M18" i="1"/>
  <c r="P6" i="1"/>
  <c r="P8" i="1"/>
  <c r="D5" i="4"/>
  <c r="D18" i="4" s="1"/>
  <c r="D19" i="4" s="1"/>
  <c r="N32" i="4"/>
  <c r="O31" i="4"/>
  <c r="P28" i="4"/>
  <c r="M34" i="4"/>
  <c r="P36" i="4"/>
  <c r="O28" i="4"/>
  <c r="O36" i="4"/>
  <c r="P35" i="4"/>
  <c r="P37" i="4"/>
  <c r="L30" i="4"/>
  <c r="P29" i="4"/>
  <c r="P26" i="4"/>
  <c r="M25" i="4"/>
  <c r="M30" i="4"/>
  <c r="O34" i="4"/>
  <c r="K31" i="4"/>
  <c r="P25" i="4"/>
  <c r="N25" i="4"/>
  <c r="P33" i="4"/>
  <c r="P31" i="4"/>
  <c r="O33" i="4"/>
  <c r="P30" i="4"/>
  <c r="O30" i="4"/>
  <c r="M26" i="4"/>
  <c r="L31" i="4"/>
  <c r="O27" i="4"/>
  <c r="L28" i="4"/>
  <c r="L36" i="4"/>
  <c r="L25" i="4"/>
  <c r="L33" i="4"/>
  <c r="P32" i="4"/>
  <c r="P34" i="4"/>
  <c r="K26" i="4"/>
  <c r="K24" i="4"/>
  <c r="K29" i="4"/>
  <c r="K25" i="4"/>
  <c r="K36" i="4"/>
  <c r="N30" i="4"/>
  <c r="O35" i="4"/>
  <c r="P27" i="4"/>
  <c r="M27" i="4"/>
  <c r="M24" i="4"/>
  <c r="N27" i="4"/>
  <c r="O25" i="4"/>
  <c r="L37" i="4"/>
  <c r="N24" i="4"/>
  <c r="O37" i="4"/>
  <c r="L34" i="4"/>
  <c r="M37" i="4"/>
  <c r="K37" i="4"/>
  <c r="O29" i="4"/>
  <c r="L27" i="4"/>
  <c r="M29" i="4"/>
  <c r="L35" i="4"/>
  <c r="O24" i="4"/>
  <c r="N36" i="4"/>
  <c r="K30" i="4"/>
  <c r="N34" i="4"/>
  <c r="L26" i="4"/>
  <c r="K27" i="4"/>
  <c r="N28" i="4"/>
  <c r="P24" i="4"/>
  <c r="K28" i="4"/>
  <c r="N35" i="4"/>
  <c r="K34" i="4"/>
  <c r="L24" i="4"/>
  <c r="N29" i="4"/>
  <c r="O32" i="4"/>
  <c r="M35" i="4"/>
  <c r="N26" i="4"/>
  <c r="M32" i="4"/>
  <c r="O26" i="4"/>
  <c r="M36" i="4"/>
  <c r="M33" i="4"/>
  <c r="N37" i="4"/>
  <c r="K35" i="4"/>
  <c r="K32" i="4"/>
  <c r="N31" i="4"/>
  <c r="M28" i="4"/>
  <c r="M31" i="4"/>
  <c r="K33" i="4"/>
  <c r="L32" i="4"/>
  <c r="L29" i="4"/>
  <c r="N33" i="4"/>
  <c r="AA18" i="1" l="1"/>
  <c r="Z18" i="1"/>
  <c r="AB18" i="1"/>
  <c r="G12" i="9"/>
  <c r="G18" i="9"/>
  <c r="G10" i="10"/>
  <c r="G10" i="9"/>
  <c r="G15" i="9"/>
  <c r="G23" i="9"/>
  <c r="G11" i="9"/>
  <c r="G13" i="10"/>
  <c r="G21" i="9"/>
  <c r="G20" i="10"/>
  <c r="G18" i="10"/>
  <c r="G13" i="9"/>
  <c r="G16" i="9"/>
  <c r="G16" i="10"/>
  <c r="G19" i="9"/>
  <c r="G17" i="10"/>
  <c r="G19" i="10"/>
  <c r="G11" i="10"/>
  <c r="G20" i="9"/>
  <c r="G12" i="10"/>
  <c r="G15" i="10"/>
  <c r="G23" i="10"/>
  <c r="G21" i="10"/>
  <c r="G22" i="9"/>
  <c r="G14" i="9"/>
  <c r="G22" i="10"/>
  <c r="G14" i="10"/>
  <c r="G17" i="9"/>
  <c r="S18" i="1"/>
  <c r="R18" i="1" s="1"/>
  <c r="F19" i="10"/>
  <c r="F15" i="10"/>
  <c r="F11" i="10"/>
  <c r="F20" i="10"/>
  <c r="F16" i="10"/>
  <c r="F12" i="10"/>
  <c r="L2" i="10"/>
  <c r="F21" i="10"/>
  <c r="F17" i="10"/>
  <c r="F13" i="10"/>
  <c r="F22" i="10"/>
  <c r="F18" i="10"/>
  <c r="F14" i="10"/>
  <c r="F10" i="10"/>
  <c r="G21" i="8"/>
  <c r="G14" i="8"/>
  <c r="K14" i="8" s="1"/>
  <c r="G17" i="8"/>
  <c r="K17" i="8" s="1"/>
  <c r="G20" i="8"/>
  <c r="G23" i="8"/>
  <c r="G11" i="8"/>
  <c r="P11" i="8" s="1"/>
  <c r="G19" i="8"/>
  <c r="K19" i="8" s="1"/>
  <c r="G22" i="8"/>
  <c r="K22" i="8" s="1"/>
  <c r="G10" i="8"/>
  <c r="P10" i="8" s="1"/>
  <c r="G13" i="8"/>
  <c r="K13" i="8" s="1"/>
  <c r="G16" i="8"/>
  <c r="K16" i="8" s="1"/>
  <c r="G18" i="8"/>
  <c r="K18" i="8" s="1"/>
  <c r="G12" i="8"/>
  <c r="K12" i="8" s="1"/>
  <c r="G15" i="8"/>
  <c r="F19" i="9"/>
  <c r="F15" i="9"/>
  <c r="F11" i="9"/>
  <c r="F14" i="9"/>
  <c r="F20" i="9"/>
  <c r="F16" i="9"/>
  <c r="F12" i="9"/>
  <c r="F22" i="9"/>
  <c r="L2" i="9"/>
  <c r="F21" i="9"/>
  <c r="F17" i="9"/>
  <c r="F13" i="9"/>
  <c r="F18" i="9"/>
  <c r="F10" i="9"/>
  <c r="G16" i="7"/>
  <c r="K16" i="7" s="1"/>
  <c r="K15" i="8"/>
  <c r="G12" i="7"/>
  <c r="K12" i="7" s="1"/>
  <c r="K20" i="8"/>
  <c r="G15" i="7"/>
  <c r="G18" i="7"/>
  <c r="K18" i="7" s="1"/>
  <c r="G21" i="7"/>
  <c r="K21" i="7" s="1"/>
  <c r="K11" i="8"/>
  <c r="G20" i="7"/>
  <c r="K20" i="7" s="1"/>
  <c r="G14" i="7"/>
  <c r="K14" i="7" s="1"/>
  <c r="K21" i="8"/>
  <c r="G23" i="7"/>
  <c r="G11" i="7"/>
  <c r="G17" i="7"/>
  <c r="K17" i="7" s="1"/>
  <c r="G19" i="7"/>
  <c r="K19" i="7" s="1"/>
  <c r="G22" i="7"/>
  <c r="K22" i="7" s="1"/>
  <c r="G10" i="7"/>
  <c r="P10" i="7" s="1"/>
  <c r="G13" i="7"/>
  <c r="K13" i="7" s="1"/>
  <c r="F19" i="8"/>
  <c r="F15" i="8"/>
  <c r="F11" i="8"/>
  <c r="F20" i="8"/>
  <c r="F16" i="8"/>
  <c r="F12" i="8"/>
  <c r="L2" i="8"/>
  <c r="F21" i="8"/>
  <c r="F17" i="8"/>
  <c r="F13" i="8"/>
  <c r="F22" i="8"/>
  <c r="F18" i="8"/>
  <c r="F14" i="8"/>
  <c r="F10" i="8"/>
  <c r="G16" i="6"/>
  <c r="K16" i="6" s="1"/>
  <c r="G19" i="6"/>
  <c r="K19" i="6" s="1"/>
  <c r="G22" i="6"/>
  <c r="K22" i="6" s="1"/>
  <c r="G10" i="6"/>
  <c r="K10" i="6" s="1"/>
  <c r="K11" i="7"/>
  <c r="G15" i="6"/>
  <c r="K15" i="6" s="1"/>
  <c r="G18" i="6"/>
  <c r="K18" i="6" s="1"/>
  <c r="G12" i="6"/>
  <c r="G21" i="6"/>
  <c r="K21" i="6" s="1"/>
  <c r="G11" i="6"/>
  <c r="G14" i="6"/>
  <c r="G17" i="6"/>
  <c r="K17" i="6" s="1"/>
  <c r="G13" i="6"/>
  <c r="K13" i="6" s="1"/>
  <c r="G20" i="6"/>
  <c r="K20" i="6" s="1"/>
  <c r="G23" i="6"/>
  <c r="F19" i="7"/>
  <c r="F15" i="7"/>
  <c r="F11" i="7"/>
  <c r="F20" i="7"/>
  <c r="F16" i="7"/>
  <c r="F12" i="7"/>
  <c r="L2" i="7"/>
  <c r="F21" i="7"/>
  <c r="F17" i="7"/>
  <c r="F13" i="7"/>
  <c r="F22" i="7"/>
  <c r="F18" i="7"/>
  <c r="F14" i="7"/>
  <c r="F10" i="7"/>
  <c r="O50" i="4"/>
  <c r="M46" i="4"/>
  <c r="K45" i="4"/>
  <c r="G15" i="5"/>
  <c r="K15" i="5" s="1"/>
  <c r="K12" i="6"/>
  <c r="K42" i="4"/>
  <c r="G12" i="5"/>
  <c r="K12" i="5" s="1"/>
  <c r="L46" i="4"/>
  <c r="L49" i="4"/>
  <c r="L52" i="4"/>
  <c r="O44" i="4"/>
  <c r="M42" i="4"/>
  <c r="P46" i="4"/>
  <c r="P49" i="4"/>
  <c r="P52" i="4"/>
  <c r="L40" i="4"/>
  <c r="K50" i="4"/>
  <c r="G20" i="5"/>
  <c r="K20" i="5" s="1"/>
  <c r="N51" i="4"/>
  <c r="K49" i="4"/>
  <c r="G19" i="5"/>
  <c r="N44" i="4"/>
  <c r="N47" i="4"/>
  <c r="N50" i="4"/>
  <c r="O40" i="4"/>
  <c r="M45" i="4"/>
  <c r="M48" i="4"/>
  <c r="M51" i="4"/>
  <c r="G23" i="5"/>
  <c r="O41" i="4"/>
  <c r="K47" i="4"/>
  <c r="G17" i="5"/>
  <c r="K17" i="5" s="1"/>
  <c r="K52" i="4"/>
  <c r="G22" i="5"/>
  <c r="K22" i="5" s="1"/>
  <c r="K41" i="4"/>
  <c r="K11" i="6"/>
  <c r="G11" i="5"/>
  <c r="K11" i="5" s="1"/>
  <c r="P42" i="4"/>
  <c r="P45" i="4"/>
  <c r="P48" i="4"/>
  <c r="P51" i="4"/>
  <c r="O52" i="4"/>
  <c r="O43" i="4"/>
  <c r="O46" i="4"/>
  <c r="O49" i="4"/>
  <c r="N41" i="4"/>
  <c r="M50" i="4"/>
  <c r="N49" i="4"/>
  <c r="L45" i="4"/>
  <c r="L48" i="4"/>
  <c r="P40" i="4"/>
  <c r="M44" i="4"/>
  <c r="L42" i="4"/>
  <c r="K51" i="4"/>
  <c r="G21" i="5"/>
  <c r="K21" i="5" s="1"/>
  <c r="N52" i="4"/>
  <c r="L51" i="4"/>
  <c r="O42" i="4"/>
  <c r="O45" i="4"/>
  <c r="O48" i="4"/>
  <c r="N40" i="4"/>
  <c r="N43" i="4"/>
  <c r="N46" i="4"/>
  <c r="P43" i="4"/>
  <c r="M41" i="4"/>
  <c r="K40" i="4"/>
  <c r="G10" i="5"/>
  <c r="P50" i="4"/>
  <c r="L41" i="4"/>
  <c r="L44" i="4"/>
  <c r="L47" i="4"/>
  <c r="O51" i="4"/>
  <c r="P47" i="4"/>
  <c r="P41" i="4"/>
  <c r="P44" i="4"/>
  <c r="O47" i="4"/>
  <c r="N48" i="4"/>
  <c r="K14" i="6"/>
  <c r="K44" i="4"/>
  <c r="G14" i="5"/>
  <c r="K14" i="5" s="1"/>
  <c r="M47" i="4"/>
  <c r="K43" i="4"/>
  <c r="G13" i="5"/>
  <c r="K13" i="5" s="1"/>
  <c r="K48" i="4"/>
  <c r="G18" i="5"/>
  <c r="K18" i="5" s="1"/>
  <c r="K46" i="4"/>
  <c r="G16" i="5"/>
  <c r="K16" i="5" s="1"/>
  <c r="M49" i="4"/>
  <c r="M52" i="4"/>
  <c r="L43" i="4"/>
  <c r="N42" i="4"/>
  <c r="N45" i="4"/>
  <c r="L50" i="4"/>
  <c r="M40" i="4"/>
  <c r="M43" i="4"/>
  <c r="F18" i="5"/>
  <c r="F19" i="6"/>
  <c r="F15" i="6"/>
  <c r="F11" i="6"/>
  <c r="F20" i="6"/>
  <c r="F16" i="6"/>
  <c r="F12" i="6"/>
  <c r="L2" i="6"/>
  <c r="F22" i="6"/>
  <c r="F10" i="6"/>
  <c r="F21" i="6"/>
  <c r="F17" i="6"/>
  <c r="F13" i="6"/>
  <c r="L2" i="5"/>
  <c r="F18" i="6"/>
  <c r="F14" i="6"/>
  <c r="Q8" i="5"/>
  <c r="Q7" i="5"/>
  <c r="Q9" i="5"/>
  <c r="G18" i="1"/>
  <c r="H18" i="1"/>
  <c r="O18" i="1"/>
  <c r="F10" i="5"/>
  <c r="F16" i="5"/>
  <c r="F17" i="5"/>
  <c r="F15" i="5"/>
  <c r="F22" i="5"/>
  <c r="F21" i="5"/>
  <c r="F13" i="5"/>
  <c r="F20" i="5"/>
  <c r="F12" i="5"/>
  <c r="F14" i="5"/>
  <c r="I20" i="4"/>
  <c r="F19" i="5"/>
  <c r="F11" i="5"/>
  <c r="K19" i="5"/>
  <c r="K10" i="5"/>
  <c r="D7" i="3"/>
  <c r="K10" i="7" l="1"/>
  <c r="K10" i="8"/>
  <c r="K19" i="10"/>
  <c r="E23" i="9"/>
  <c r="I23" i="9" s="1"/>
  <c r="K23" i="9" s="1"/>
  <c r="M23" i="9" s="1"/>
  <c r="E23" i="10"/>
  <c r="I23" i="10" s="1"/>
  <c r="K23" i="10" s="1"/>
  <c r="M23" i="10" s="1"/>
  <c r="K15" i="10"/>
  <c r="P11" i="10"/>
  <c r="Q11" i="10" s="1"/>
  <c r="K11" i="10"/>
  <c r="K12" i="10"/>
  <c r="K18" i="10"/>
  <c r="K20" i="10"/>
  <c r="K22" i="10"/>
  <c r="K16" i="10"/>
  <c r="K17" i="10"/>
  <c r="K13" i="10"/>
  <c r="K14" i="10"/>
  <c r="P10" i="10"/>
  <c r="K10" i="10"/>
  <c r="K21" i="10"/>
  <c r="K22" i="9"/>
  <c r="K18" i="9"/>
  <c r="K19" i="9"/>
  <c r="K16" i="9"/>
  <c r="K17" i="9"/>
  <c r="M22" i="9"/>
  <c r="K15" i="9"/>
  <c r="K13" i="9"/>
  <c r="P11" i="9"/>
  <c r="Q11" i="9" s="1"/>
  <c r="K11" i="9"/>
  <c r="K14" i="9"/>
  <c r="K20" i="9"/>
  <c r="P10" i="9"/>
  <c r="K10" i="9"/>
  <c r="K21" i="9"/>
  <c r="K12" i="9"/>
  <c r="E23" i="7"/>
  <c r="I23" i="7" s="1"/>
  <c r="K23" i="7" s="1"/>
  <c r="M23" i="7" s="1"/>
  <c r="M22" i="7" s="1"/>
  <c r="E23" i="8"/>
  <c r="I23" i="8" s="1"/>
  <c r="K23" i="8" s="1"/>
  <c r="M23" i="8" s="1"/>
  <c r="K15" i="7"/>
  <c r="M53" i="4"/>
  <c r="M54" i="4" s="1"/>
  <c r="K53" i="4"/>
  <c r="K54" i="4" s="1"/>
  <c r="G20" i="4"/>
  <c r="E23" i="6"/>
  <c r="I23" i="6" s="1"/>
  <c r="K23" i="6" s="1"/>
  <c r="M23" i="6" s="1"/>
  <c r="N53" i="4"/>
  <c r="N54" i="4" s="1"/>
  <c r="O53" i="4"/>
  <c r="O54" i="4" s="1"/>
  <c r="P53" i="4"/>
  <c r="P54" i="4" s="1"/>
  <c r="L53" i="4"/>
  <c r="L54" i="4" s="1"/>
  <c r="J20" i="4"/>
  <c r="E23" i="5"/>
  <c r="I23" i="5" s="1"/>
  <c r="K23" i="5" s="1"/>
  <c r="M23" i="5" s="1"/>
  <c r="D6" i="3"/>
  <c r="M9" i="1"/>
  <c r="I10" i="1"/>
  <c r="D9" i="3" s="1"/>
  <c r="M6" i="1"/>
  <c r="I18" i="1"/>
  <c r="C18" i="1"/>
  <c r="D18" i="1" s="1"/>
  <c r="T18" i="1" s="1"/>
  <c r="Q19" i="1" s="1"/>
  <c r="AC19" i="1" s="1"/>
  <c r="B19" i="1"/>
  <c r="AH19" i="1" l="1"/>
  <c r="AG19" i="1" s="1"/>
  <c r="B20" i="1"/>
  <c r="B21" i="1" s="1"/>
  <c r="M22" i="10"/>
  <c r="Q10" i="10"/>
  <c r="F23" i="10"/>
  <c r="F24" i="10" s="1"/>
  <c r="I8" i="9"/>
  <c r="I8" i="10"/>
  <c r="F23" i="9"/>
  <c r="F24" i="9" s="1"/>
  <c r="M21" i="9"/>
  <c r="Q10" i="9"/>
  <c r="M22" i="8"/>
  <c r="I8" i="7"/>
  <c r="I8" i="8"/>
  <c r="F23" i="8"/>
  <c r="F24" i="8" s="1"/>
  <c r="F23" i="7"/>
  <c r="F24" i="7" s="1"/>
  <c r="M21" i="7"/>
  <c r="T5" i="2" a="1"/>
  <c r="M22" i="6"/>
  <c r="I8" i="5"/>
  <c r="I8" i="6"/>
  <c r="F23" i="5"/>
  <c r="F24" i="5" s="1"/>
  <c r="F23" i="6"/>
  <c r="F24" i="6" s="1"/>
  <c r="M22" i="5"/>
  <c r="K18" i="1"/>
  <c r="F18" i="1"/>
  <c r="M7" i="1"/>
  <c r="M8" i="1" s="1"/>
  <c r="P7" i="1"/>
  <c r="M11" i="1"/>
  <c r="C20" i="1"/>
  <c r="D20" i="1" s="1"/>
  <c r="C19" i="1"/>
  <c r="D19" i="1" s="1"/>
  <c r="E19" i="1" l="1"/>
  <c r="C21" i="1"/>
  <c r="D21" i="1" s="1"/>
  <c r="E20" i="1"/>
  <c r="M21" i="10"/>
  <c r="M20" i="9"/>
  <c r="M21" i="8"/>
  <c r="M20" i="7"/>
  <c r="M21" i="6"/>
  <c r="T5" i="2"/>
  <c r="T8" i="2"/>
  <c r="T7" i="2"/>
  <c r="T9" i="2"/>
  <c r="T6" i="2"/>
  <c r="T10" i="2"/>
  <c r="M21" i="5"/>
  <c r="N18" i="1"/>
  <c r="P18" i="1" s="1"/>
  <c r="M19" i="1" s="1"/>
  <c r="J18" i="1"/>
  <c r="L18" i="1" s="1"/>
  <c r="Y18" i="1" s="1"/>
  <c r="W19" i="1" s="1"/>
  <c r="AM19" i="1" s="1"/>
  <c r="B22" i="1"/>
  <c r="H19" i="1"/>
  <c r="M10" i="1"/>
  <c r="M12" i="1" s="1"/>
  <c r="AP19" i="1" l="1"/>
  <c r="AN19" i="1"/>
  <c r="AL19" i="1"/>
  <c r="X19" i="1"/>
  <c r="AB19" i="1"/>
  <c r="Z19" i="1"/>
  <c r="AA19" i="1"/>
  <c r="C22" i="1"/>
  <c r="D22" i="1" s="1"/>
  <c r="E22" i="1"/>
  <c r="E21" i="1"/>
  <c r="M20" i="10"/>
  <c r="M19" i="9"/>
  <c r="M20" i="8"/>
  <c r="M19" i="7"/>
  <c r="M20" i="6"/>
  <c r="B23" i="1"/>
  <c r="M20" i="5"/>
  <c r="I19" i="1"/>
  <c r="G19" i="1"/>
  <c r="S19" i="1"/>
  <c r="O19" i="1"/>
  <c r="C23" i="1" l="1"/>
  <c r="D23" i="1" s="1"/>
  <c r="E23" i="1"/>
  <c r="M19" i="10"/>
  <c r="M18" i="9"/>
  <c r="M19" i="8"/>
  <c r="M18" i="7"/>
  <c r="B24" i="1"/>
  <c r="M19" i="6"/>
  <c r="M19" i="5"/>
  <c r="R19" i="1"/>
  <c r="T19" i="1" s="1"/>
  <c r="N19" i="1"/>
  <c r="P19" i="1" s="1"/>
  <c r="C24" i="1" l="1"/>
  <c r="D24" i="1" s="1"/>
  <c r="E24" i="1"/>
  <c r="Q20" i="1"/>
  <c r="S20" i="1" s="1"/>
  <c r="M18" i="10"/>
  <c r="B25" i="1"/>
  <c r="M17" i="9"/>
  <c r="M18" i="8"/>
  <c r="M17" i="7"/>
  <c r="M18" i="6"/>
  <c r="M18" i="5"/>
  <c r="M20" i="1"/>
  <c r="G20" i="1" l="1"/>
  <c r="H20" i="1"/>
  <c r="AC20" i="1"/>
  <c r="C25" i="1"/>
  <c r="D25" i="1" s="1"/>
  <c r="E25" i="1"/>
  <c r="M17" i="10"/>
  <c r="B26" i="1"/>
  <c r="M16" i="9"/>
  <c r="M17" i="8"/>
  <c r="M16" i="7"/>
  <c r="M17" i="6"/>
  <c r="M17" i="5"/>
  <c r="R20" i="1"/>
  <c r="T20" i="1" s="1"/>
  <c r="O20" i="1"/>
  <c r="N20" i="1" s="1"/>
  <c r="P20" i="1" s="1"/>
  <c r="AH20" i="1" l="1"/>
  <c r="AG20" i="1" s="1"/>
  <c r="C26" i="1"/>
  <c r="D26" i="1" s="1"/>
  <c r="E26" i="1"/>
  <c r="Q21" i="1"/>
  <c r="M16" i="10"/>
  <c r="B27" i="1"/>
  <c r="M15" i="9"/>
  <c r="M16" i="8"/>
  <c r="M15" i="7"/>
  <c r="M16" i="6"/>
  <c r="M16" i="5"/>
  <c r="M21" i="1"/>
  <c r="O21" i="1" l="1"/>
  <c r="N21" i="1" s="1"/>
  <c r="P21" i="1" s="1"/>
  <c r="M22" i="1" s="1"/>
  <c r="S21" i="1"/>
  <c r="R21" i="1" s="1"/>
  <c r="T21" i="1" s="1"/>
  <c r="AC21" i="1"/>
  <c r="C27" i="1"/>
  <c r="D27" i="1" s="1"/>
  <c r="E27" i="1"/>
  <c r="H21" i="1"/>
  <c r="M15" i="10"/>
  <c r="B28" i="1"/>
  <c r="M14" i="9"/>
  <c r="M15" i="8"/>
  <c r="M14" i="7"/>
  <c r="M15" i="6"/>
  <c r="M15" i="5"/>
  <c r="G21" i="1"/>
  <c r="AH21" i="1" l="1"/>
  <c r="AG21" i="1" s="1"/>
  <c r="C28" i="1"/>
  <c r="D28" i="1" s="1"/>
  <c r="E28" i="1"/>
  <c r="Q22" i="1"/>
  <c r="M14" i="10"/>
  <c r="B29" i="1"/>
  <c r="M13" i="9"/>
  <c r="M14" i="8"/>
  <c r="M13" i="7"/>
  <c r="M14" i="6"/>
  <c r="M14" i="5"/>
  <c r="G22" i="1"/>
  <c r="O22" i="1"/>
  <c r="S22" i="1" l="1"/>
  <c r="R22" i="1" s="1"/>
  <c r="T22" i="1" s="1"/>
  <c r="AC22" i="1"/>
  <c r="C29" i="1"/>
  <c r="D29" i="1" s="1"/>
  <c r="E29" i="1"/>
  <c r="H22" i="1"/>
  <c r="M13" i="10"/>
  <c r="B30" i="1"/>
  <c r="M12" i="9"/>
  <c r="M13" i="8"/>
  <c r="M12" i="7"/>
  <c r="M13" i="6"/>
  <c r="M13" i="5"/>
  <c r="N22" i="1"/>
  <c r="P22" i="1" s="1"/>
  <c r="AH22" i="1" l="1"/>
  <c r="AG22" i="1" s="1"/>
  <c r="C30" i="1"/>
  <c r="D30" i="1" s="1"/>
  <c r="E30" i="1"/>
  <c r="Q23" i="1"/>
  <c r="M12" i="10"/>
  <c r="B31" i="1"/>
  <c r="M11" i="9"/>
  <c r="M12" i="8"/>
  <c r="M11" i="7"/>
  <c r="M12" i="6"/>
  <c r="M12" i="5"/>
  <c r="M23" i="1"/>
  <c r="B32" i="1"/>
  <c r="S23" i="1" l="1"/>
  <c r="AC23" i="1"/>
  <c r="C32" i="1"/>
  <c r="D32" i="1" s="1"/>
  <c r="E32" i="1"/>
  <c r="C31" i="1"/>
  <c r="D31" i="1" s="1"/>
  <c r="E31" i="1"/>
  <c r="H23" i="1"/>
  <c r="M11" i="10"/>
  <c r="M10" i="9"/>
  <c r="M11" i="8"/>
  <c r="M10" i="7"/>
  <c r="M11" i="6"/>
  <c r="M11" i="5"/>
  <c r="R23" i="1"/>
  <c r="T23" i="1" s="1"/>
  <c r="Q24" i="1" s="1"/>
  <c r="AC24" i="1" s="1"/>
  <c r="O23" i="1"/>
  <c r="N23" i="1" s="1"/>
  <c r="P23" i="1" s="1"/>
  <c r="M24" i="1" s="1"/>
  <c r="G23" i="1"/>
  <c r="B33" i="1"/>
  <c r="AH24" i="1" l="1"/>
  <c r="AG24" i="1" s="1"/>
  <c r="AH23" i="1"/>
  <c r="AG23" i="1" s="1"/>
  <c r="C33" i="1"/>
  <c r="D33" i="1" s="1"/>
  <c r="E33" i="1"/>
  <c r="H24" i="1"/>
  <c r="M10" i="10"/>
  <c r="M10" i="8"/>
  <c r="M10" i="6"/>
  <c r="M10" i="5"/>
  <c r="G24" i="1"/>
  <c r="O24" i="1"/>
  <c r="S24" i="1"/>
  <c r="B34" i="1"/>
  <c r="C34" i="1" l="1"/>
  <c r="D34" i="1" s="1"/>
  <c r="E34" i="1"/>
  <c r="R24" i="1"/>
  <c r="T24" i="1" s="1"/>
  <c r="N24" i="1"/>
  <c r="P24" i="1" s="1"/>
  <c r="M25" i="1" s="1"/>
  <c r="B35" i="1"/>
  <c r="C35" i="1" l="1"/>
  <c r="D35" i="1" s="1"/>
  <c r="E35" i="1"/>
  <c r="Q25" i="1"/>
  <c r="O25" i="1"/>
  <c r="G25" i="1"/>
  <c r="B36" i="1"/>
  <c r="S25" i="1" l="1"/>
  <c r="R25" i="1" s="1"/>
  <c r="T25" i="1" s="1"/>
  <c r="Q26" i="1" s="1"/>
  <c r="AC26" i="1" s="1"/>
  <c r="AC25" i="1"/>
  <c r="C36" i="1"/>
  <c r="D36" i="1" s="1"/>
  <c r="E36" i="1"/>
  <c r="H25" i="1"/>
  <c r="N25" i="1"/>
  <c r="P25" i="1" s="1"/>
  <c r="M26" i="1" s="1"/>
  <c r="B37" i="1"/>
  <c r="AH26" i="1" l="1"/>
  <c r="AG26" i="1" s="1"/>
  <c r="AH25" i="1"/>
  <c r="AG25" i="1" s="1"/>
  <c r="C37" i="1"/>
  <c r="D37" i="1" s="1"/>
  <c r="E37" i="1"/>
  <c r="S26" i="1"/>
  <c r="H26" i="1"/>
  <c r="B38" i="1"/>
  <c r="C38" i="1" l="1"/>
  <c r="D38" i="1" s="1"/>
  <c r="E38" i="1"/>
  <c r="R26" i="1"/>
  <c r="T26" i="1" s="1"/>
  <c r="G26" i="1"/>
  <c r="O26" i="1"/>
  <c r="B39" i="1"/>
  <c r="C39" i="1" l="1"/>
  <c r="D39" i="1" s="1"/>
  <c r="E39" i="1"/>
  <c r="Q27" i="1"/>
  <c r="AC27" i="1" s="1"/>
  <c r="N26" i="1"/>
  <c r="P26" i="1" s="1"/>
  <c r="M27" i="1" s="1"/>
  <c r="B40" i="1"/>
  <c r="AH27" i="1" l="1"/>
  <c r="AG27" i="1" s="1"/>
  <c r="S27" i="1"/>
  <c r="R27" i="1" s="1"/>
  <c r="T27" i="1" s="1"/>
  <c r="Q28" i="1" s="1"/>
  <c r="AC28" i="1" s="1"/>
  <c r="H27" i="1"/>
  <c r="G27" i="1"/>
  <c r="O27" i="1"/>
  <c r="C40" i="1"/>
  <c r="D40" i="1" s="1"/>
  <c r="B41" i="1"/>
  <c r="AH28" i="1" l="1"/>
  <c r="AG28" i="1" s="1"/>
  <c r="E40" i="1"/>
  <c r="H28" i="1"/>
  <c r="S28" i="1"/>
  <c r="N27" i="1"/>
  <c r="P27" i="1" s="1"/>
  <c r="M28" i="1" s="1"/>
  <c r="C41" i="1"/>
  <c r="D41" i="1" s="1"/>
  <c r="B42" i="1"/>
  <c r="E41" i="1" l="1"/>
  <c r="R28" i="1"/>
  <c r="T28" i="1" s="1"/>
  <c r="G28" i="1"/>
  <c r="O28" i="1"/>
  <c r="C42" i="1"/>
  <c r="D42" i="1" s="1"/>
  <c r="B43" i="1"/>
  <c r="E42" i="1" l="1"/>
  <c r="Q29" i="1"/>
  <c r="N28" i="1"/>
  <c r="P28" i="1" s="1"/>
  <c r="M29" i="1" s="1"/>
  <c r="C43" i="1"/>
  <c r="D43" i="1" s="1"/>
  <c r="B44" i="1"/>
  <c r="S29" i="1" l="1"/>
  <c r="R29" i="1" s="1"/>
  <c r="T29" i="1" s="1"/>
  <c r="AC29" i="1"/>
  <c r="E43" i="1"/>
  <c r="H29" i="1"/>
  <c r="G29" i="1"/>
  <c r="O29" i="1"/>
  <c r="C44" i="1"/>
  <c r="D44" i="1" s="1"/>
  <c r="B45" i="1"/>
  <c r="AH29" i="1" l="1"/>
  <c r="AG29" i="1" s="1"/>
  <c r="E44" i="1"/>
  <c r="Q30" i="1"/>
  <c r="N29" i="1"/>
  <c r="P29" i="1" s="1"/>
  <c r="M30" i="1" s="1"/>
  <c r="C45" i="1"/>
  <c r="D45" i="1" s="1"/>
  <c r="B46" i="1"/>
  <c r="S30" i="1" l="1"/>
  <c r="R30" i="1" s="1"/>
  <c r="T30" i="1" s="1"/>
  <c r="Q31" i="1" s="1"/>
  <c r="AC31" i="1" s="1"/>
  <c r="AC30" i="1"/>
  <c r="E45" i="1"/>
  <c r="H30" i="1"/>
  <c r="G30" i="1"/>
  <c r="O30" i="1"/>
  <c r="C46" i="1"/>
  <c r="D46" i="1" s="1"/>
  <c r="B47" i="1"/>
  <c r="AH31" i="1" l="1"/>
  <c r="AG31" i="1" s="1"/>
  <c r="AH30" i="1"/>
  <c r="AG30" i="1" s="1"/>
  <c r="E46" i="1"/>
  <c r="H31" i="1"/>
  <c r="S31" i="1"/>
  <c r="N30" i="1"/>
  <c r="P30" i="1" s="1"/>
  <c r="M31" i="1" s="1"/>
  <c r="B48" i="1"/>
  <c r="C47" i="1"/>
  <c r="D47" i="1" s="1"/>
  <c r="E47" i="1" l="1"/>
  <c r="R31" i="1"/>
  <c r="T31" i="1" s="1"/>
  <c r="Q32" i="1" s="1"/>
  <c r="AC32" i="1" s="1"/>
  <c r="G31" i="1"/>
  <c r="O31" i="1"/>
  <c r="B49" i="1"/>
  <c r="C48" i="1"/>
  <c r="D48" i="1" s="1"/>
  <c r="AH32" i="1" l="1"/>
  <c r="AG32" i="1" s="1"/>
  <c r="E48" i="1"/>
  <c r="H32" i="1"/>
  <c r="S32" i="1"/>
  <c r="N31" i="1"/>
  <c r="P31" i="1" s="1"/>
  <c r="M32" i="1" s="1"/>
  <c r="C49" i="1"/>
  <c r="D49" i="1" s="1"/>
  <c r="B50" i="1"/>
  <c r="E49" i="1" l="1"/>
  <c r="R32" i="1"/>
  <c r="T32" i="1" s="1"/>
  <c r="Q33" i="1" s="1"/>
  <c r="AC33" i="1" s="1"/>
  <c r="G32" i="1"/>
  <c r="O32" i="1"/>
  <c r="B51" i="1"/>
  <c r="C50" i="1"/>
  <c r="D50" i="1" s="1"/>
  <c r="AH33" i="1" l="1"/>
  <c r="AG33" i="1" s="1"/>
  <c r="E50" i="1"/>
  <c r="H33" i="1"/>
  <c r="S33" i="1"/>
  <c r="N32" i="1"/>
  <c r="P32" i="1" s="1"/>
  <c r="M33" i="1" s="1"/>
  <c r="B52" i="1"/>
  <c r="C51" i="1"/>
  <c r="D51" i="1" s="1"/>
  <c r="E51" i="1" l="1"/>
  <c r="R33" i="1"/>
  <c r="T33" i="1" s="1"/>
  <c r="Q34" i="1" s="1"/>
  <c r="AC34" i="1" s="1"/>
  <c r="G33" i="1"/>
  <c r="O33" i="1"/>
  <c r="C52" i="1"/>
  <c r="D52" i="1" s="1"/>
  <c r="B53" i="1"/>
  <c r="AH34" i="1" l="1"/>
  <c r="AG34" i="1" s="1"/>
  <c r="E52" i="1"/>
  <c r="H34" i="1"/>
  <c r="S34" i="1"/>
  <c r="N33" i="1"/>
  <c r="P33" i="1" s="1"/>
  <c r="M34" i="1" s="1"/>
  <c r="C53" i="1"/>
  <c r="D53" i="1" s="1"/>
  <c r="B54" i="1"/>
  <c r="E53" i="1" l="1"/>
  <c r="R34" i="1"/>
  <c r="T34" i="1" s="1"/>
  <c r="Q35" i="1" s="1"/>
  <c r="AC35" i="1" s="1"/>
  <c r="G34" i="1"/>
  <c r="O34" i="1"/>
  <c r="C54" i="1"/>
  <c r="D54" i="1" s="1"/>
  <c r="B55" i="1"/>
  <c r="AH35" i="1" l="1"/>
  <c r="AG35" i="1" s="1"/>
  <c r="E54" i="1"/>
  <c r="H35" i="1"/>
  <c r="S35" i="1"/>
  <c r="N34" i="1"/>
  <c r="P34" i="1" s="1"/>
  <c r="M35" i="1" s="1"/>
  <c r="C55" i="1"/>
  <c r="D55" i="1" s="1"/>
  <c r="B56" i="1"/>
  <c r="E55" i="1" l="1"/>
  <c r="R35" i="1"/>
  <c r="T35" i="1" s="1"/>
  <c r="Q36" i="1" s="1"/>
  <c r="AC36" i="1" s="1"/>
  <c r="G35" i="1"/>
  <c r="O35" i="1"/>
  <c r="B57" i="1"/>
  <c r="C56" i="1"/>
  <c r="D56" i="1" s="1"/>
  <c r="AH36" i="1" l="1"/>
  <c r="AG36" i="1" s="1"/>
  <c r="E56" i="1"/>
  <c r="H36" i="1"/>
  <c r="S36" i="1"/>
  <c r="N35" i="1"/>
  <c r="P35" i="1" s="1"/>
  <c r="M36" i="1" s="1"/>
  <c r="C57" i="1"/>
  <c r="D57" i="1" s="1"/>
  <c r="B58" i="1"/>
  <c r="E57" i="1" l="1"/>
  <c r="R36" i="1"/>
  <c r="T36" i="1" s="1"/>
  <c r="Q37" i="1" s="1"/>
  <c r="AC37" i="1" s="1"/>
  <c r="G36" i="1"/>
  <c r="O36" i="1"/>
  <c r="C58" i="1"/>
  <c r="D58" i="1" s="1"/>
  <c r="B59" i="1"/>
  <c r="AH37" i="1" l="1"/>
  <c r="AG37" i="1" s="1"/>
  <c r="E58" i="1"/>
  <c r="H37" i="1"/>
  <c r="S37" i="1"/>
  <c r="N36" i="1"/>
  <c r="P36" i="1" s="1"/>
  <c r="M37" i="1" s="1"/>
  <c r="C59" i="1"/>
  <c r="D59" i="1" s="1"/>
  <c r="B60" i="1"/>
  <c r="E59" i="1" l="1"/>
  <c r="R37" i="1"/>
  <c r="T37" i="1" s="1"/>
  <c r="Q38" i="1" s="1"/>
  <c r="AC38" i="1" s="1"/>
  <c r="C60" i="1"/>
  <c r="D60" i="1" s="1"/>
  <c r="B61" i="1"/>
  <c r="AH38" i="1" l="1"/>
  <c r="AG38" i="1" s="1"/>
  <c r="E60" i="1"/>
  <c r="S38" i="1"/>
  <c r="H38" i="1"/>
  <c r="O37" i="1"/>
  <c r="G37" i="1"/>
  <c r="C61" i="1"/>
  <c r="D61" i="1" s="1"/>
  <c r="B62" i="1"/>
  <c r="E61" i="1" l="1"/>
  <c r="R38" i="1"/>
  <c r="T38" i="1" s="1"/>
  <c r="Q39" i="1" s="1"/>
  <c r="AC39" i="1" s="1"/>
  <c r="N37" i="1"/>
  <c r="P37" i="1" s="1"/>
  <c r="M38" i="1" s="1"/>
  <c r="C62" i="1"/>
  <c r="D62" i="1" s="1"/>
  <c r="B63" i="1"/>
  <c r="AH39" i="1" l="1"/>
  <c r="AG39" i="1" s="1"/>
  <c r="E62" i="1"/>
  <c r="S39" i="1"/>
  <c r="H39" i="1"/>
  <c r="C63" i="1"/>
  <c r="D63" i="1" s="1"/>
  <c r="B64" i="1"/>
  <c r="E63" i="1" l="1"/>
  <c r="R39" i="1"/>
  <c r="T39" i="1" s="1"/>
  <c r="Q40" i="1" s="1"/>
  <c r="AC40" i="1" s="1"/>
  <c r="G38" i="1"/>
  <c r="O38" i="1"/>
  <c r="C64" i="1"/>
  <c r="D64" i="1" s="1"/>
  <c r="B65" i="1"/>
  <c r="AH40" i="1" l="1"/>
  <c r="AG40" i="1" s="1"/>
  <c r="E64" i="1"/>
  <c r="H40" i="1"/>
  <c r="S40" i="1"/>
  <c r="N38" i="1"/>
  <c r="P38" i="1" s="1"/>
  <c r="M39" i="1" s="1"/>
  <c r="C65" i="1"/>
  <c r="D65" i="1" s="1"/>
  <c r="B66" i="1"/>
  <c r="E65" i="1" l="1"/>
  <c r="R40" i="1"/>
  <c r="T40" i="1" s="1"/>
  <c r="Q41" i="1" s="1"/>
  <c r="AC41" i="1" s="1"/>
  <c r="G39" i="1"/>
  <c r="O39" i="1"/>
  <c r="C66" i="1"/>
  <c r="D66" i="1" s="1"/>
  <c r="B67" i="1"/>
  <c r="AH41" i="1" l="1"/>
  <c r="AG41" i="1" s="1"/>
  <c r="E66" i="1"/>
  <c r="H41" i="1"/>
  <c r="S41" i="1"/>
  <c r="N39" i="1"/>
  <c r="P39" i="1" s="1"/>
  <c r="M40" i="1" s="1"/>
  <c r="C67" i="1"/>
  <c r="D67" i="1" s="1"/>
  <c r="B68" i="1"/>
  <c r="E67" i="1" l="1"/>
  <c r="R41" i="1"/>
  <c r="T41" i="1" s="1"/>
  <c r="Q42" i="1" s="1"/>
  <c r="AC42" i="1" s="1"/>
  <c r="C68" i="1"/>
  <c r="D68" i="1" s="1"/>
  <c r="B69" i="1"/>
  <c r="AH42" i="1" l="1"/>
  <c r="AG42" i="1" s="1"/>
  <c r="E68" i="1"/>
  <c r="H42" i="1"/>
  <c r="S42" i="1"/>
  <c r="G40" i="1"/>
  <c r="O40" i="1"/>
  <c r="B70" i="1"/>
  <c r="C69" i="1"/>
  <c r="D69" i="1" s="1"/>
  <c r="E69" i="1" l="1"/>
  <c r="R42" i="1"/>
  <c r="T42" i="1" s="1"/>
  <c r="Q43" i="1" s="1"/>
  <c r="AC43" i="1" s="1"/>
  <c r="N40" i="1"/>
  <c r="P40" i="1" s="1"/>
  <c r="M41" i="1" s="1"/>
  <c r="C70" i="1"/>
  <c r="D70" i="1" s="1"/>
  <c r="B71" i="1"/>
  <c r="AH43" i="1" l="1"/>
  <c r="AG43" i="1" s="1"/>
  <c r="E70" i="1"/>
  <c r="H43" i="1"/>
  <c r="S43" i="1"/>
  <c r="G41" i="1"/>
  <c r="O41" i="1"/>
  <c r="C71" i="1"/>
  <c r="D71" i="1" s="1"/>
  <c r="B72" i="1"/>
  <c r="E71" i="1" l="1"/>
  <c r="R43" i="1"/>
  <c r="T43" i="1" s="1"/>
  <c r="Q44" i="1" s="1"/>
  <c r="AC44" i="1" s="1"/>
  <c r="N41" i="1"/>
  <c r="P41" i="1" s="1"/>
  <c r="M42" i="1" s="1"/>
  <c r="C72" i="1"/>
  <c r="D72" i="1" s="1"/>
  <c r="B73" i="1"/>
  <c r="AH44" i="1" l="1"/>
  <c r="AG44" i="1" s="1"/>
  <c r="E72" i="1"/>
  <c r="H44" i="1"/>
  <c r="S44" i="1"/>
  <c r="G42" i="1"/>
  <c r="O42" i="1"/>
  <c r="C73" i="1"/>
  <c r="D73" i="1" s="1"/>
  <c r="B74" i="1"/>
  <c r="E73" i="1" l="1"/>
  <c r="R44" i="1"/>
  <c r="N42" i="1"/>
  <c r="P42" i="1" s="1"/>
  <c r="M43" i="1" s="1"/>
  <c r="C74" i="1"/>
  <c r="D74" i="1" s="1"/>
  <c r="B75" i="1"/>
  <c r="E74" i="1" l="1"/>
  <c r="T44" i="1"/>
  <c r="Q45" i="1" s="1"/>
  <c r="AC45" i="1" s="1"/>
  <c r="G43" i="1"/>
  <c r="O43" i="1"/>
  <c r="C75" i="1"/>
  <c r="D75" i="1" s="1"/>
  <c r="B76" i="1"/>
  <c r="AH45" i="1" l="1"/>
  <c r="AG45" i="1" s="1"/>
  <c r="E75" i="1"/>
  <c r="H45" i="1"/>
  <c r="S45" i="1"/>
  <c r="N43" i="1"/>
  <c r="P43" i="1" s="1"/>
  <c r="M44" i="1" s="1"/>
  <c r="C76" i="1"/>
  <c r="D76" i="1" s="1"/>
  <c r="B77" i="1"/>
  <c r="E76" i="1" l="1"/>
  <c r="R45" i="1"/>
  <c r="T45" i="1" s="1"/>
  <c r="Q46" i="1" s="1"/>
  <c r="AC46" i="1" s="1"/>
  <c r="G44" i="1"/>
  <c r="O44" i="1"/>
  <c r="B78" i="1"/>
  <c r="C77" i="1"/>
  <c r="D77" i="1" s="1"/>
  <c r="AH46" i="1" l="1"/>
  <c r="AG46" i="1" s="1"/>
  <c r="E77" i="1"/>
  <c r="N44" i="1"/>
  <c r="P44" i="1" s="1"/>
  <c r="M45" i="1" s="1"/>
  <c r="C78" i="1"/>
  <c r="D78" i="1" s="1"/>
  <c r="B79" i="1"/>
  <c r="E78" i="1" l="1"/>
  <c r="H46" i="1"/>
  <c r="S46" i="1"/>
  <c r="G45" i="1"/>
  <c r="O45" i="1"/>
  <c r="C79" i="1"/>
  <c r="D79" i="1" s="1"/>
  <c r="B80" i="1"/>
  <c r="E79" i="1" l="1"/>
  <c r="R46" i="1"/>
  <c r="T46" i="1" s="1"/>
  <c r="Q47" i="1" s="1"/>
  <c r="AC47" i="1" s="1"/>
  <c r="N45" i="1"/>
  <c r="P45" i="1" s="1"/>
  <c r="M46" i="1" s="1"/>
  <c r="C80" i="1"/>
  <c r="D80" i="1" s="1"/>
  <c r="B81" i="1"/>
  <c r="AH47" i="1" l="1"/>
  <c r="AG47" i="1" s="1"/>
  <c r="E80" i="1"/>
  <c r="H47" i="1"/>
  <c r="S47" i="1"/>
  <c r="G46" i="1"/>
  <c r="O46" i="1"/>
  <c r="B82" i="1"/>
  <c r="C81" i="1"/>
  <c r="D81" i="1" s="1"/>
  <c r="E81" i="1" l="1"/>
  <c r="R47" i="1"/>
  <c r="T47" i="1" s="1"/>
  <c r="Q48" i="1" s="1"/>
  <c r="AC48" i="1" s="1"/>
  <c r="N46" i="1"/>
  <c r="P46" i="1" s="1"/>
  <c r="M47" i="1" s="1"/>
  <c r="C82" i="1"/>
  <c r="D82" i="1" s="1"/>
  <c r="B83" i="1"/>
  <c r="AH48" i="1" l="1"/>
  <c r="AG48" i="1" s="1"/>
  <c r="E82" i="1"/>
  <c r="H48" i="1"/>
  <c r="S48" i="1"/>
  <c r="G47" i="1"/>
  <c r="O47" i="1"/>
  <c r="C83" i="1"/>
  <c r="D83" i="1" s="1"/>
  <c r="B84" i="1"/>
  <c r="E83" i="1" l="1"/>
  <c r="R48" i="1"/>
  <c r="T48" i="1" s="1"/>
  <c r="Q49" i="1" s="1"/>
  <c r="AC49" i="1" s="1"/>
  <c r="N47" i="1"/>
  <c r="P47" i="1" s="1"/>
  <c r="M48" i="1" s="1"/>
  <c r="C84" i="1"/>
  <c r="D84" i="1" s="1"/>
  <c r="B85" i="1"/>
  <c r="AH49" i="1" l="1"/>
  <c r="AG49" i="1" s="1"/>
  <c r="E84" i="1"/>
  <c r="H49" i="1"/>
  <c r="S49" i="1"/>
  <c r="G48" i="1"/>
  <c r="O48" i="1"/>
  <c r="C85" i="1"/>
  <c r="D85" i="1" s="1"/>
  <c r="B86" i="1"/>
  <c r="E85" i="1" l="1"/>
  <c r="R49" i="1"/>
  <c r="T49" i="1" s="1"/>
  <c r="Q50" i="1" s="1"/>
  <c r="AC50" i="1" s="1"/>
  <c r="N48" i="1"/>
  <c r="P48" i="1" s="1"/>
  <c r="M49" i="1" s="1"/>
  <c r="C86" i="1"/>
  <c r="D86" i="1" s="1"/>
  <c r="B87" i="1"/>
  <c r="AH50" i="1" l="1"/>
  <c r="AG50" i="1" s="1"/>
  <c r="E86" i="1"/>
  <c r="H50" i="1"/>
  <c r="S50" i="1"/>
  <c r="G49" i="1"/>
  <c r="O49" i="1"/>
  <c r="C87" i="1"/>
  <c r="D87" i="1" s="1"/>
  <c r="B88" i="1"/>
  <c r="E87" i="1" l="1"/>
  <c r="R50" i="1"/>
  <c r="T50" i="1" s="1"/>
  <c r="Q51" i="1" s="1"/>
  <c r="AC51" i="1" s="1"/>
  <c r="N49" i="1"/>
  <c r="P49" i="1" s="1"/>
  <c r="M50" i="1" s="1"/>
  <c r="C88" i="1"/>
  <c r="D88" i="1" s="1"/>
  <c r="B89" i="1"/>
  <c r="AH51" i="1" l="1"/>
  <c r="AG51" i="1" s="1"/>
  <c r="E88" i="1"/>
  <c r="H51" i="1"/>
  <c r="S51" i="1"/>
  <c r="G50" i="1"/>
  <c r="O50" i="1"/>
  <c r="B90" i="1"/>
  <c r="C89" i="1"/>
  <c r="D89" i="1" s="1"/>
  <c r="E89" i="1" l="1"/>
  <c r="R51" i="1"/>
  <c r="T51" i="1" s="1"/>
  <c r="Q52" i="1" s="1"/>
  <c r="AC52" i="1" s="1"/>
  <c r="N50" i="1"/>
  <c r="P50" i="1" s="1"/>
  <c r="M51" i="1" s="1"/>
  <c r="C90" i="1"/>
  <c r="D90" i="1" s="1"/>
  <c r="B91" i="1"/>
  <c r="AH52" i="1" l="1"/>
  <c r="AG52" i="1" s="1"/>
  <c r="E90" i="1"/>
  <c r="H52" i="1"/>
  <c r="S52" i="1"/>
  <c r="G51" i="1"/>
  <c r="O51" i="1"/>
  <c r="B92" i="1"/>
  <c r="C91" i="1"/>
  <c r="D91" i="1" s="1"/>
  <c r="E91" i="1" l="1"/>
  <c r="R52" i="1"/>
  <c r="T52" i="1" s="1"/>
  <c r="Q53" i="1" s="1"/>
  <c r="AC53" i="1" s="1"/>
  <c r="N51" i="1"/>
  <c r="P51" i="1" s="1"/>
  <c r="M52" i="1" s="1"/>
  <c r="C92" i="1"/>
  <c r="D92" i="1" s="1"/>
  <c r="B93" i="1"/>
  <c r="AH53" i="1" l="1"/>
  <c r="AG53" i="1" s="1"/>
  <c r="E92" i="1"/>
  <c r="H53" i="1"/>
  <c r="S53" i="1"/>
  <c r="O52" i="1"/>
  <c r="G52" i="1"/>
  <c r="B94" i="1"/>
  <c r="C93" i="1"/>
  <c r="D93" i="1" s="1"/>
  <c r="E93" i="1" l="1"/>
  <c r="R53" i="1"/>
  <c r="T53" i="1" s="1"/>
  <c r="Q54" i="1" s="1"/>
  <c r="AC54" i="1" s="1"/>
  <c r="N52" i="1"/>
  <c r="P52" i="1" s="1"/>
  <c r="M53" i="1" s="1"/>
  <c r="C94" i="1"/>
  <c r="D94" i="1" s="1"/>
  <c r="B95" i="1"/>
  <c r="AH54" i="1" l="1"/>
  <c r="AG54" i="1" s="1"/>
  <c r="E94" i="1"/>
  <c r="H54" i="1"/>
  <c r="S54" i="1"/>
  <c r="C95" i="1"/>
  <c r="D95" i="1" s="1"/>
  <c r="B96" i="1"/>
  <c r="E95" i="1" l="1"/>
  <c r="R54" i="1"/>
  <c r="T54" i="1" s="1"/>
  <c r="Q55" i="1" s="1"/>
  <c r="AC55" i="1" s="1"/>
  <c r="G53" i="1"/>
  <c r="O53" i="1"/>
  <c r="C96" i="1"/>
  <c r="D96" i="1" s="1"/>
  <c r="B97" i="1"/>
  <c r="AH55" i="1" l="1"/>
  <c r="AG55" i="1" s="1"/>
  <c r="E96" i="1"/>
  <c r="H55" i="1"/>
  <c r="S55" i="1"/>
  <c r="N53" i="1"/>
  <c r="P53" i="1" s="1"/>
  <c r="M54" i="1" s="1"/>
  <c r="B98" i="1"/>
  <c r="C97" i="1"/>
  <c r="D97" i="1" s="1"/>
  <c r="E97" i="1" l="1"/>
  <c r="R55" i="1"/>
  <c r="T55" i="1" s="1"/>
  <c r="Q56" i="1" s="1"/>
  <c r="AC56" i="1" s="1"/>
  <c r="G54" i="1"/>
  <c r="O54" i="1"/>
  <c r="B99" i="1"/>
  <c r="C98" i="1"/>
  <c r="D98" i="1" s="1"/>
  <c r="AH56" i="1" l="1"/>
  <c r="AG56" i="1" s="1"/>
  <c r="E98" i="1"/>
  <c r="H56" i="1"/>
  <c r="S56" i="1"/>
  <c r="N54" i="1"/>
  <c r="P54" i="1" s="1"/>
  <c r="M55" i="1" s="1"/>
  <c r="B100" i="1"/>
  <c r="C99" i="1"/>
  <c r="D99" i="1" s="1"/>
  <c r="E99" i="1" l="1"/>
  <c r="R56" i="1"/>
  <c r="T56" i="1" s="1"/>
  <c r="Q57" i="1" s="1"/>
  <c r="AC57" i="1" s="1"/>
  <c r="G55" i="1"/>
  <c r="O55" i="1"/>
  <c r="C100" i="1"/>
  <c r="D100" i="1" s="1"/>
  <c r="B101" i="1"/>
  <c r="AH57" i="1" l="1"/>
  <c r="AG57" i="1" s="1"/>
  <c r="E100" i="1"/>
  <c r="H57" i="1"/>
  <c r="S57" i="1"/>
  <c r="N55" i="1"/>
  <c r="P55" i="1" s="1"/>
  <c r="M56" i="1" s="1"/>
  <c r="C101" i="1"/>
  <c r="D101" i="1" s="1"/>
  <c r="B102" i="1"/>
  <c r="E101" i="1" l="1"/>
  <c r="R57" i="1"/>
  <c r="T57" i="1" s="1"/>
  <c r="Q58" i="1" s="1"/>
  <c r="AC58" i="1" s="1"/>
  <c r="G56" i="1"/>
  <c r="O56" i="1"/>
  <c r="C102" i="1"/>
  <c r="D102" i="1" s="1"/>
  <c r="B103" i="1"/>
  <c r="AH58" i="1" l="1"/>
  <c r="AG58" i="1" s="1"/>
  <c r="E102" i="1"/>
  <c r="H58" i="1"/>
  <c r="S58" i="1"/>
  <c r="N56" i="1"/>
  <c r="P56" i="1" s="1"/>
  <c r="M57" i="1" s="1"/>
  <c r="B104" i="1"/>
  <c r="C103" i="1"/>
  <c r="D103" i="1" s="1"/>
  <c r="E103" i="1" l="1"/>
  <c r="R58" i="1"/>
  <c r="T58" i="1" s="1"/>
  <c r="Q59" i="1" s="1"/>
  <c r="AC59" i="1" s="1"/>
  <c r="G57" i="1"/>
  <c r="O57" i="1"/>
  <c r="C104" i="1"/>
  <c r="D104" i="1" s="1"/>
  <c r="B105" i="1"/>
  <c r="AH59" i="1" l="1"/>
  <c r="AG59" i="1" s="1"/>
  <c r="E104" i="1"/>
  <c r="N57" i="1"/>
  <c r="P57" i="1" s="1"/>
  <c r="M58" i="1" s="1"/>
  <c r="B106" i="1"/>
  <c r="C105" i="1"/>
  <c r="D105" i="1" s="1"/>
  <c r="E105" i="1" l="1"/>
  <c r="H59" i="1"/>
  <c r="S59" i="1"/>
  <c r="G58" i="1"/>
  <c r="O58" i="1"/>
  <c r="B107" i="1"/>
  <c r="C106" i="1"/>
  <c r="D106" i="1" s="1"/>
  <c r="E106" i="1" l="1"/>
  <c r="R59" i="1"/>
  <c r="T59" i="1" s="1"/>
  <c r="Q60" i="1" s="1"/>
  <c r="AC60" i="1" s="1"/>
  <c r="N58" i="1"/>
  <c r="P58" i="1" s="1"/>
  <c r="M59" i="1" s="1"/>
  <c r="B108" i="1"/>
  <c r="C107" i="1"/>
  <c r="D107" i="1" s="1"/>
  <c r="AH60" i="1" l="1"/>
  <c r="AG60" i="1" s="1"/>
  <c r="E107" i="1"/>
  <c r="H60" i="1"/>
  <c r="S60" i="1"/>
  <c r="G59" i="1"/>
  <c r="O59" i="1"/>
  <c r="C108" i="1"/>
  <c r="D108" i="1" s="1"/>
  <c r="B109" i="1"/>
  <c r="E108" i="1" l="1"/>
  <c r="R60" i="1"/>
  <c r="T60" i="1" s="1"/>
  <c r="Q61" i="1" s="1"/>
  <c r="AC61" i="1" s="1"/>
  <c r="N59" i="1"/>
  <c r="P59" i="1" s="1"/>
  <c r="M60" i="1" s="1"/>
  <c r="B110" i="1"/>
  <c r="C109" i="1"/>
  <c r="D109" i="1" s="1"/>
  <c r="AH61" i="1" l="1"/>
  <c r="AG61" i="1" s="1"/>
  <c r="E109" i="1"/>
  <c r="H61" i="1"/>
  <c r="S61" i="1"/>
  <c r="G60" i="1"/>
  <c r="O60" i="1"/>
  <c r="C110" i="1"/>
  <c r="D110" i="1" s="1"/>
  <c r="B111" i="1"/>
  <c r="E110" i="1" l="1"/>
  <c r="R61" i="1"/>
  <c r="T61" i="1" s="1"/>
  <c r="Q62" i="1" s="1"/>
  <c r="AC62" i="1" s="1"/>
  <c r="N60" i="1"/>
  <c r="P60" i="1" s="1"/>
  <c r="M61" i="1" s="1"/>
  <c r="C111" i="1"/>
  <c r="D111" i="1" s="1"/>
  <c r="B112" i="1"/>
  <c r="AH62" i="1" l="1"/>
  <c r="AG62" i="1" s="1"/>
  <c r="E111" i="1"/>
  <c r="H62" i="1"/>
  <c r="S62" i="1"/>
  <c r="B113" i="1"/>
  <c r="C112" i="1"/>
  <c r="D112" i="1" s="1"/>
  <c r="E112" i="1" l="1"/>
  <c r="R62" i="1"/>
  <c r="T62" i="1" s="1"/>
  <c r="Q63" i="1" s="1"/>
  <c r="AC63" i="1" s="1"/>
  <c r="O61" i="1"/>
  <c r="G61" i="1"/>
  <c r="C113" i="1"/>
  <c r="D113" i="1" s="1"/>
  <c r="B114" i="1"/>
  <c r="AH63" i="1" l="1"/>
  <c r="AG63" i="1" s="1"/>
  <c r="E113" i="1"/>
  <c r="H63" i="1"/>
  <c r="S63" i="1"/>
  <c r="N61" i="1"/>
  <c r="P61" i="1" s="1"/>
  <c r="M62" i="1" s="1"/>
  <c r="C114" i="1"/>
  <c r="D114" i="1" s="1"/>
  <c r="B115" i="1"/>
  <c r="E114" i="1" l="1"/>
  <c r="R63" i="1"/>
  <c r="T63" i="1" s="1"/>
  <c r="Q64" i="1" s="1"/>
  <c r="AC64" i="1" s="1"/>
  <c r="G62" i="1"/>
  <c r="O62" i="1"/>
  <c r="C115" i="1"/>
  <c r="D115" i="1" s="1"/>
  <c r="B116" i="1"/>
  <c r="AH64" i="1" l="1"/>
  <c r="AG64" i="1" s="1"/>
  <c r="E115" i="1"/>
  <c r="H64" i="1"/>
  <c r="S64" i="1"/>
  <c r="N62" i="1"/>
  <c r="P62" i="1" s="1"/>
  <c r="M63" i="1" s="1"/>
  <c r="B117" i="1"/>
  <c r="C116" i="1"/>
  <c r="D116" i="1" s="1"/>
  <c r="E116" i="1" l="1"/>
  <c r="R64" i="1"/>
  <c r="T64" i="1" s="1"/>
  <c r="Q65" i="1" s="1"/>
  <c r="AC65" i="1" s="1"/>
  <c r="G63" i="1"/>
  <c r="O63" i="1"/>
  <c r="C117" i="1"/>
  <c r="D117" i="1" s="1"/>
  <c r="B118" i="1"/>
  <c r="AH65" i="1" l="1"/>
  <c r="AG65" i="1" s="1"/>
  <c r="E117" i="1"/>
  <c r="H65" i="1"/>
  <c r="S65" i="1"/>
  <c r="N63" i="1"/>
  <c r="B119" i="1"/>
  <c r="C118" i="1"/>
  <c r="D118" i="1" s="1"/>
  <c r="E118" i="1" l="1"/>
  <c r="R65" i="1"/>
  <c r="T65" i="1" s="1"/>
  <c r="Q66" i="1" s="1"/>
  <c r="AC66" i="1" s="1"/>
  <c r="P63" i="1"/>
  <c r="M64" i="1" s="1"/>
  <c r="C119" i="1"/>
  <c r="D119" i="1" s="1"/>
  <c r="B120" i="1"/>
  <c r="AH66" i="1" l="1"/>
  <c r="AG66" i="1" s="1"/>
  <c r="E119" i="1"/>
  <c r="H66" i="1"/>
  <c r="S66" i="1"/>
  <c r="G64" i="1"/>
  <c r="O64" i="1"/>
  <c r="B121" i="1"/>
  <c r="C120" i="1"/>
  <c r="D120" i="1" s="1"/>
  <c r="E120" i="1" l="1"/>
  <c r="R66" i="1"/>
  <c r="T66" i="1" s="1"/>
  <c r="Q67" i="1" s="1"/>
  <c r="AC67" i="1" s="1"/>
  <c r="N64" i="1"/>
  <c r="C121" i="1"/>
  <c r="D121" i="1" s="1"/>
  <c r="B122" i="1"/>
  <c r="AH67" i="1" l="1"/>
  <c r="AG67" i="1" s="1"/>
  <c r="E121" i="1"/>
  <c r="H67" i="1"/>
  <c r="S67" i="1"/>
  <c r="P64" i="1"/>
  <c r="M65" i="1" s="1"/>
  <c r="C122" i="1"/>
  <c r="D122" i="1" s="1"/>
  <c r="B123" i="1"/>
  <c r="E122" i="1" l="1"/>
  <c r="R67" i="1"/>
  <c r="T67" i="1" s="1"/>
  <c r="Q68" i="1" s="1"/>
  <c r="AC68" i="1" s="1"/>
  <c r="O65" i="1"/>
  <c r="G65" i="1"/>
  <c r="B124" i="1"/>
  <c r="C123" i="1"/>
  <c r="D123" i="1" s="1"/>
  <c r="AH68" i="1" l="1"/>
  <c r="AG68" i="1" s="1"/>
  <c r="E123" i="1"/>
  <c r="H68" i="1"/>
  <c r="S68" i="1"/>
  <c r="N65" i="1"/>
  <c r="C124" i="1"/>
  <c r="D124" i="1" s="1"/>
  <c r="B125" i="1"/>
  <c r="E124" i="1" l="1"/>
  <c r="R68" i="1"/>
  <c r="T68" i="1" s="1"/>
  <c r="Q69" i="1" s="1"/>
  <c r="AC69" i="1" s="1"/>
  <c r="P65" i="1"/>
  <c r="M66" i="1" s="1"/>
  <c r="B126" i="1"/>
  <c r="C125" i="1"/>
  <c r="D125" i="1" s="1"/>
  <c r="AH69" i="1" l="1"/>
  <c r="AG69" i="1" s="1"/>
  <c r="E125" i="1"/>
  <c r="H69" i="1"/>
  <c r="S69" i="1"/>
  <c r="O66" i="1"/>
  <c r="G66" i="1"/>
  <c r="C126" i="1"/>
  <c r="D126" i="1" s="1"/>
  <c r="B127" i="1"/>
  <c r="E126" i="1" l="1"/>
  <c r="R69" i="1"/>
  <c r="T69" i="1"/>
  <c r="Q70" i="1" s="1"/>
  <c r="AC70" i="1" s="1"/>
  <c r="N66" i="1"/>
  <c r="B128" i="1"/>
  <c r="C127" i="1"/>
  <c r="D127" i="1" s="1"/>
  <c r="AH70" i="1" l="1"/>
  <c r="AG70" i="1" s="1"/>
  <c r="E127" i="1"/>
  <c r="H70" i="1"/>
  <c r="S70" i="1"/>
  <c r="P66" i="1"/>
  <c r="M67" i="1" s="1"/>
  <c r="B129" i="1"/>
  <c r="C128" i="1"/>
  <c r="D128" i="1" s="1"/>
  <c r="E128" i="1" l="1"/>
  <c r="R70" i="1"/>
  <c r="T70" i="1" s="1"/>
  <c r="Q71" i="1" s="1"/>
  <c r="AC71" i="1" s="1"/>
  <c r="G67" i="1"/>
  <c r="O67" i="1"/>
  <c r="C129" i="1"/>
  <c r="D129" i="1" s="1"/>
  <c r="B130" i="1"/>
  <c r="AH71" i="1" l="1"/>
  <c r="AG71" i="1" s="1"/>
  <c r="E129" i="1"/>
  <c r="H71" i="1"/>
  <c r="S71" i="1"/>
  <c r="N67" i="1"/>
  <c r="C130" i="1"/>
  <c r="D130" i="1" s="1"/>
  <c r="B131" i="1"/>
  <c r="E130" i="1" l="1"/>
  <c r="R71" i="1"/>
  <c r="T71" i="1" s="1"/>
  <c r="Q72" i="1" s="1"/>
  <c r="AC72" i="1" s="1"/>
  <c r="P67" i="1"/>
  <c r="M68" i="1" s="1"/>
  <c r="C131" i="1"/>
  <c r="D131" i="1" s="1"/>
  <c r="B132" i="1"/>
  <c r="AH72" i="1" l="1"/>
  <c r="AG72" i="1" s="1"/>
  <c r="E131" i="1"/>
  <c r="H72" i="1"/>
  <c r="S72" i="1"/>
  <c r="G68" i="1"/>
  <c r="O68" i="1"/>
  <c r="C132" i="1"/>
  <c r="D132" i="1" s="1"/>
  <c r="B133" i="1"/>
  <c r="E132" i="1" l="1"/>
  <c r="R72" i="1"/>
  <c r="T72" i="1" s="1"/>
  <c r="Q73" i="1" s="1"/>
  <c r="AC73" i="1" s="1"/>
  <c r="N68" i="1"/>
  <c r="C133" i="1"/>
  <c r="D133" i="1" s="1"/>
  <c r="B134" i="1"/>
  <c r="AH73" i="1" l="1"/>
  <c r="AG73" i="1" s="1"/>
  <c r="E133" i="1"/>
  <c r="H73" i="1"/>
  <c r="S73" i="1"/>
  <c r="P68" i="1"/>
  <c r="M69" i="1" s="1"/>
  <c r="C134" i="1"/>
  <c r="D134" i="1" s="1"/>
  <c r="B135" i="1"/>
  <c r="E134" i="1" l="1"/>
  <c r="R73" i="1"/>
  <c r="T73" i="1" s="1"/>
  <c r="Q74" i="1" s="1"/>
  <c r="AC74" i="1" s="1"/>
  <c r="G69" i="1"/>
  <c r="O69" i="1"/>
  <c r="C135" i="1"/>
  <c r="D135" i="1" s="1"/>
  <c r="B136" i="1"/>
  <c r="AH74" i="1" l="1"/>
  <c r="AG74" i="1" s="1"/>
  <c r="E135" i="1"/>
  <c r="H74" i="1"/>
  <c r="S74" i="1"/>
  <c r="N69" i="1"/>
  <c r="C136" i="1"/>
  <c r="D136" i="1" s="1"/>
  <c r="B137" i="1"/>
  <c r="E136" i="1" l="1"/>
  <c r="R74" i="1"/>
  <c r="T74" i="1" s="1"/>
  <c r="Q75" i="1" s="1"/>
  <c r="AC75" i="1" s="1"/>
  <c r="P69" i="1"/>
  <c r="M70" i="1" s="1"/>
  <c r="C137" i="1"/>
  <c r="D137" i="1" s="1"/>
  <c r="B138" i="1"/>
  <c r="AH75" i="1" l="1"/>
  <c r="AG75" i="1" s="1"/>
  <c r="E137" i="1"/>
  <c r="H75" i="1"/>
  <c r="S75" i="1"/>
  <c r="G70" i="1"/>
  <c r="O70" i="1"/>
  <c r="B139" i="1"/>
  <c r="C138" i="1"/>
  <c r="D138" i="1" s="1"/>
  <c r="E138" i="1" l="1"/>
  <c r="R75" i="1"/>
  <c r="T75" i="1" s="1"/>
  <c r="Q76" i="1" s="1"/>
  <c r="AC76" i="1" s="1"/>
  <c r="N70" i="1"/>
  <c r="P70" i="1" s="1"/>
  <c r="M71" i="1" s="1"/>
  <c r="B140" i="1"/>
  <c r="C139" i="1"/>
  <c r="D139" i="1" s="1"/>
  <c r="AH76" i="1" l="1"/>
  <c r="AG76" i="1" s="1"/>
  <c r="E139" i="1"/>
  <c r="S76" i="1"/>
  <c r="H76" i="1"/>
  <c r="G71" i="1"/>
  <c r="O71" i="1"/>
  <c r="C140" i="1"/>
  <c r="D140" i="1" s="1"/>
  <c r="B141" i="1"/>
  <c r="E140" i="1" l="1"/>
  <c r="R76" i="1"/>
  <c r="T76" i="1" s="1"/>
  <c r="Q77" i="1" s="1"/>
  <c r="AC77" i="1" s="1"/>
  <c r="N71" i="1"/>
  <c r="C141" i="1"/>
  <c r="D141" i="1" s="1"/>
  <c r="B142" i="1"/>
  <c r="AH77" i="1" l="1"/>
  <c r="AG77" i="1" s="1"/>
  <c r="E141" i="1"/>
  <c r="S77" i="1"/>
  <c r="H77" i="1"/>
  <c r="P71" i="1"/>
  <c r="M72" i="1" s="1"/>
  <c r="C142" i="1"/>
  <c r="D142" i="1" s="1"/>
  <c r="B143" i="1"/>
  <c r="E142" i="1" l="1"/>
  <c r="R77" i="1"/>
  <c r="T77" i="1" s="1"/>
  <c r="Q78" i="1" s="1"/>
  <c r="AC78" i="1" s="1"/>
  <c r="G72" i="1"/>
  <c r="O72" i="1"/>
  <c r="C143" i="1"/>
  <c r="D143" i="1" s="1"/>
  <c r="B144" i="1"/>
  <c r="AH78" i="1" l="1"/>
  <c r="AG78" i="1" s="1"/>
  <c r="E143" i="1"/>
  <c r="H78" i="1"/>
  <c r="S78" i="1"/>
  <c r="N72" i="1"/>
  <c r="C144" i="1"/>
  <c r="D144" i="1" s="1"/>
  <c r="B145" i="1"/>
  <c r="E144" i="1" l="1"/>
  <c r="R78" i="1"/>
  <c r="T78" i="1" s="1"/>
  <c r="Q79" i="1" s="1"/>
  <c r="AC79" i="1" s="1"/>
  <c r="P72" i="1"/>
  <c r="M73" i="1" s="1"/>
  <c r="C145" i="1"/>
  <c r="D145" i="1" s="1"/>
  <c r="B146" i="1"/>
  <c r="AH79" i="1" l="1"/>
  <c r="AG79" i="1" s="1"/>
  <c r="E145" i="1"/>
  <c r="S79" i="1"/>
  <c r="H79" i="1"/>
  <c r="G73" i="1"/>
  <c r="O73" i="1"/>
  <c r="B147" i="1"/>
  <c r="C146" i="1"/>
  <c r="D146" i="1" s="1"/>
  <c r="E146" i="1" l="1"/>
  <c r="R79" i="1"/>
  <c r="T79" i="1" s="1"/>
  <c r="Q80" i="1" s="1"/>
  <c r="AC80" i="1" s="1"/>
  <c r="N73" i="1"/>
  <c r="C147" i="1"/>
  <c r="D147" i="1" s="1"/>
  <c r="B148" i="1"/>
  <c r="AH80" i="1" l="1"/>
  <c r="AG80" i="1" s="1"/>
  <c r="E147" i="1"/>
  <c r="H80" i="1"/>
  <c r="S80" i="1"/>
  <c r="P73" i="1"/>
  <c r="M74" i="1" s="1"/>
  <c r="C148" i="1"/>
  <c r="D148" i="1" s="1"/>
  <c r="B149" i="1"/>
  <c r="E148" i="1" l="1"/>
  <c r="R80" i="1"/>
  <c r="T80" i="1" s="1"/>
  <c r="Q81" i="1" s="1"/>
  <c r="AC81" i="1" s="1"/>
  <c r="G74" i="1"/>
  <c r="O74" i="1"/>
  <c r="C149" i="1"/>
  <c r="D149" i="1" s="1"/>
  <c r="B150" i="1"/>
  <c r="AH81" i="1" l="1"/>
  <c r="AG81" i="1" s="1"/>
  <c r="E149" i="1"/>
  <c r="H81" i="1"/>
  <c r="S81" i="1"/>
  <c r="N74" i="1"/>
  <c r="P74" i="1" s="1"/>
  <c r="M75" i="1" s="1"/>
  <c r="C150" i="1"/>
  <c r="D150" i="1" s="1"/>
  <c r="B151" i="1"/>
  <c r="E150" i="1" l="1"/>
  <c r="R81" i="1"/>
  <c r="T81" i="1" s="1"/>
  <c r="Q82" i="1" s="1"/>
  <c r="AC82" i="1" s="1"/>
  <c r="G75" i="1"/>
  <c r="O75" i="1"/>
  <c r="C151" i="1"/>
  <c r="D151" i="1" s="1"/>
  <c r="B152" i="1"/>
  <c r="AH82" i="1" l="1"/>
  <c r="AG82" i="1" s="1"/>
  <c r="E151" i="1"/>
  <c r="H82" i="1"/>
  <c r="S82" i="1"/>
  <c r="N75" i="1"/>
  <c r="C152" i="1"/>
  <c r="D152" i="1" s="1"/>
  <c r="B153" i="1"/>
  <c r="E152" i="1" l="1"/>
  <c r="R82" i="1"/>
  <c r="T82" i="1" s="1"/>
  <c r="Q83" i="1" s="1"/>
  <c r="AC83" i="1" s="1"/>
  <c r="P75" i="1"/>
  <c r="M76" i="1" s="1"/>
  <c r="C153" i="1"/>
  <c r="D153" i="1" s="1"/>
  <c r="B154" i="1"/>
  <c r="AH83" i="1" l="1"/>
  <c r="AG83" i="1" s="1"/>
  <c r="E153" i="1"/>
  <c r="H83" i="1"/>
  <c r="S83" i="1"/>
  <c r="G76" i="1"/>
  <c r="O76" i="1"/>
  <c r="B155" i="1"/>
  <c r="C154" i="1"/>
  <c r="D154" i="1" s="1"/>
  <c r="E154" i="1" l="1"/>
  <c r="R83" i="1"/>
  <c r="T83" i="1" s="1"/>
  <c r="Q84" i="1" s="1"/>
  <c r="AC84" i="1" s="1"/>
  <c r="N76" i="1"/>
  <c r="P76" i="1" s="1"/>
  <c r="M77" i="1" s="1"/>
  <c r="C155" i="1"/>
  <c r="D155" i="1" s="1"/>
  <c r="B156" i="1"/>
  <c r="AH84" i="1" l="1"/>
  <c r="AG84" i="1" s="1"/>
  <c r="E155" i="1"/>
  <c r="H84" i="1"/>
  <c r="S84" i="1"/>
  <c r="G77" i="1"/>
  <c r="O77" i="1"/>
  <c r="C156" i="1"/>
  <c r="D156" i="1" s="1"/>
  <c r="B157" i="1"/>
  <c r="E156" i="1" l="1"/>
  <c r="R84" i="1"/>
  <c r="T84" i="1" s="1"/>
  <c r="Q85" i="1" s="1"/>
  <c r="AC85" i="1" s="1"/>
  <c r="N77" i="1"/>
  <c r="P77" i="1" s="1"/>
  <c r="M78" i="1" s="1"/>
  <c r="C157" i="1"/>
  <c r="D157" i="1" s="1"/>
  <c r="B158" i="1"/>
  <c r="AH85" i="1" l="1"/>
  <c r="AG85" i="1" s="1"/>
  <c r="E157" i="1"/>
  <c r="H85" i="1"/>
  <c r="S85" i="1"/>
  <c r="O78" i="1"/>
  <c r="G78" i="1"/>
  <c r="C158" i="1"/>
  <c r="D158" i="1" s="1"/>
  <c r="B159" i="1"/>
  <c r="E158" i="1" l="1"/>
  <c r="R85" i="1"/>
  <c r="T85" i="1" s="1"/>
  <c r="Q86" i="1" s="1"/>
  <c r="AC86" i="1" s="1"/>
  <c r="N78" i="1"/>
  <c r="P78" i="1" s="1"/>
  <c r="M79" i="1" s="1"/>
  <c r="C159" i="1"/>
  <c r="D159" i="1" s="1"/>
  <c r="B160" i="1"/>
  <c r="AH86" i="1" l="1"/>
  <c r="AG86" i="1" s="1"/>
  <c r="E159" i="1"/>
  <c r="S86" i="1"/>
  <c r="H86" i="1"/>
  <c r="G79" i="1"/>
  <c r="O79" i="1"/>
  <c r="B161" i="1"/>
  <c r="C160" i="1"/>
  <c r="D160" i="1" s="1"/>
  <c r="E160" i="1" l="1"/>
  <c r="R86" i="1"/>
  <c r="T86" i="1" s="1"/>
  <c r="Q87" i="1" s="1"/>
  <c r="AC87" i="1" s="1"/>
  <c r="N79" i="1"/>
  <c r="P79" i="1" s="1"/>
  <c r="M80" i="1" s="1"/>
  <c r="C161" i="1"/>
  <c r="D161" i="1" s="1"/>
  <c r="B162" i="1"/>
  <c r="AH87" i="1" l="1"/>
  <c r="AG87" i="1" s="1"/>
  <c r="E161" i="1"/>
  <c r="H87" i="1"/>
  <c r="S87" i="1"/>
  <c r="O80" i="1"/>
  <c r="G80" i="1"/>
  <c r="C162" i="1"/>
  <c r="D162" i="1" s="1"/>
  <c r="B163" i="1"/>
  <c r="E162" i="1" l="1"/>
  <c r="R87" i="1"/>
  <c r="T87" i="1" s="1"/>
  <c r="Q88" i="1" s="1"/>
  <c r="AC88" i="1" s="1"/>
  <c r="N80" i="1"/>
  <c r="P80" i="1" s="1"/>
  <c r="M81" i="1" s="1"/>
  <c r="C163" i="1"/>
  <c r="D163" i="1" s="1"/>
  <c r="B164" i="1"/>
  <c r="AH88" i="1" l="1"/>
  <c r="AG88" i="1" s="1"/>
  <c r="E163" i="1"/>
  <c r="H88" i="1"/>
  <c r="S88" i="1"/>
  <c r="G81" i="1"/>
  <c r="O81" i="1"/>
  <c r="C164" i="1"/>
  <c r="D164" i="1" s="1"/>
  <c r="B165" i="1"/>
  <c r="E164" i="1" l="1"/>
  <c r="R88" i="1"/>
  <c r="T88" i="1" s="1"/>
  <c r="Q89" i="1" s="1"/>
  <c r="AC89" i="1" s="1"/>
  <c r="N81" i="1"/>
  <c r="C165" i="1"/>
  <c r="D165" i="1" s="1"/>
  <c r="B166" i="1"/>
  <c r="AH89" i="1" l="1"/>
  <c r="AG89" i="1" s="1"/>
  <c r="E165" i="1"/>
  <c r="H89" i="1"/>
  <c r="S89" i="1"/>
  <c r="P81" i="1"/>
  <c r="M82" i="1" s="1"/>
  <c r="C166" i="1"/>
  <c r="D166" i="1" s="1"/>
  <c r="B167" i="1"/>
  <c r="E166" i="1" l="1"/>
  <c r="R89" i="1"/>
  <c r="T89" i="1" s="1"/>
  <c r="Q90" i="1" s="1"/>
  <c r="AC90" i="1" s="1"/>
  <c r="G82" i="1"/>
  <c r="O82" i="1"/>
  <c r="C167" i="1"/>
  <c r="D167" i="1" s="1"/>
  <c r="B168" i="1"/>
  <c r="AH90" i="1" l="1"/>
  <c r="AG90" i="1" s="1"/>
  <c r="E167" i="1"/>
  <c r="H90" i="1"/>
  <c r="S90" i="1"/>
  <c r="N82" i="1"/>
  <c r="C168" i="1"/>
  <c r="D168" i="1" s="1"/>
  <c r="B169" i="1"/>
  <c r="E168" i="1" l="1"/>
  <c r="R90" i="1"/>
  <c r="T90" i="1" s="1"/>
  <c r="Q91" i="1" s="1"/>
  <c r="AC91" i="1" s="1"/>
  <c r="P82" i="1"/>
  <c r="M83" i="1" s="1"/>
  <c r="C169" i="1"/>
  <c r="D169" i="1" s="1"/>
  <c r="B170" i="1"/>
  <c r="AH91" i="1" l="1"/>
  <c r="AG91" i="1" s="1"/>
  <c r="E169" i="1"/>
  <c r="H91" i="1"/>
  <c r="S91" i="1"/>
  <c r="G83" i="1"/>
  <c r="O83" i="1"/>
  <c r="C170" i="1"/>
  <c r="D170" i="1" s="1"/>
  <c r="B171" i="1"/>
  <c r="E170" i="1" l="1"/>
  <c r="R91" i="1"/>
  <c r="T91" i="1" s="1"/>
  <c r="Q92" i="1" s="1"/>
  <c r="AC92" i="1" s="1"/>
  <c r="N83" i="1"/>
  <c r="P83" i="1" s="1"/>
  <c r="M84" i="1" s="1"/>
  <c r="C171" i="1"/>
  <c r="D171" i="1" s="1"/>
  <c r="B172" i="1"/>
  <c r="AH92" i="1" l="1"/>
  <c r="AG92" i="1" s="1"/>
  <c r="E171" i="1"/>
  <c r="H92" i="1"/>
  <c r="S92" i="1"/>
  <c r="O84" i="1"/>
  <c r="G84" i="1"/>
  <c r="C172" i="1"/>
  <c r="D172" i="1" s="1"/>
  <c r="B173" i="1"/>
  <c r="E172" i="1" l="1"/>
  <c r="R92" i="1"/>
  <c r="T92" i="1" s="1"/>
  <c r="Q93" i="1" s="1"/>
  <c r="AC93" i="1" s="1"/>
  <c r="N84" i="1"/>
  <c r="C173" i="1"/>
  <c r="D173" i="1" s="1"/>
  <c r="B174" i="1"/>
  <c r="AH93" i="1" l="1"/>
  <c r="AG93" i="1" s="1"/>
  <c r="E173" i="1"/>
  <c r="H93" i="1"/>
  <c r="S93" i="1"/>
  <c r="P84" i="1"/>
  <c r="M85" i="1" s="1"/>
  <c r="B175" i="1"/>
  <c r="C174" i="1"/>
  <c r="D174" i="1" s="1"/>
  <c r="E174" i="1" l="1"/>
  <c r="R93" i="1"/>
  <c r="T93" i="1" s="1"/>
  <c r="Q94" i="1" s="1"/>
  <c r="AC94" i="1" s="1"/>
  <c r="G85" i="1"/>
  <c r="O85" i="1"/>
  <c r="C175" i="1"/>
  <c r="D175" i="1" s="1"/>
  <c r="B176" i="1"/>
  <c r="AH94" i="1" l="1"/>
  <c r="AG94" i="1" s="1"/>
  <c r="E175" i="1"/>
  <c r="S94" i="1"/>
  <c r="H94" i="1"/>
  <c r="N85" i="1"/>
  <c r="C176" i="1"/>
  <c r="D176" i="1" s="1"/>
  <c r="B177" i="1"/>
  <c r="E176" i="1" l="1"/>
  <c r="R94" i="1"/>
  <c r="T94" i="1" s="1"/>
  <c r="Q95" i="1" s="1"/>
  <c r="AC95" i="1" s="1"/>
  <c r="P85" i="1"/>
  <c r="M86" i="1" s="1"/>
  <c r="C177" i="1"/>
  <c r="D177" i="1" s="1"/>
  <c r="B178" i="1"/>
  <c r="AH95" i="1" l="1"/>
  <c r="AG95" i="1" s="1"/>
  <c r="E177" i="1"/>
  <c r="H95" i="1"/>
  <c r="S95" i="1"/>
  <c r="G86" i="1"/>
  <c r="O86" i="1"/>
  <c r="C178" i="1"/>
  <c r="D178" i="1" s="1"/>
  <c r="B179" i="1"/>
  <c r="E178" i="1" l="1"/>
  <c r="R95" i="1"/>
  <c r="T95" i="1" s="1"/>
  <c r="Q96" i="1" s="1"/>
  <c r="AC96" i="1" s="1"/>
  <c r="N86" i="1"/>
  <c r="P86" i="1" s="1"/>
  <c r="M87" i="1" s="1"/>
  <c r="C179" i="1"/>
  <c r="D179" i="1" s="1"/>
  <c r="B180" i="1"/>
  <c r="AH96" i="1" l="1"/>
  <c r="AG96" i="1" s="1"/>
  <c r="E179" i="1"/>
  <c r="H96" i="1"/>
  <c r="S96" i="1"/>
  <c r="G87" i="1"/>
  <c r="O87" i="1"/>
  <c r="C180" i="1"/>
  <c r="D180" i="1" s="1"/>
  <c r="B181" i="1"/>
  <c r="E180" i="1" l="1"/>
  <c r="R96" i="1"/>
  <c r="T96" i="1" s="1"/>
  <c r="Q97" i="1" s="1"/>
  <c r="AC97" i="1" s="1"/>
  <c r="N87" i="1"/>
  <c r="C181" i="1"/>
  <c r="D181" i="1" s="1"/>
  <c r="B182" i="1"/>
  <c r="AH97" i="1" l="1"/>
  <c r="AG97" i="1" s="1"/>
  <c r="E181" i="1"/>
  <c r="H97" i="1"/>
  <c r="S97" i="1"/>
  <c r="P87" i="1"/>
  <c r="M88" i="1" s="1"/>
  <c r="C182" i="1"/>
  <c r="D182" i="1" s="1"/>
  <c r="B183" i="1"/>
  <c r="E182" i="1" l="1"/>
  <c r="R97" i="1"/>
  <c r="T97" i="1" s="1"/>
  <c r="Q98" i="1" s="1"/>
  <c r="AC98" i="1" s="1"/>
  <c r="O88" i="1"/>
  <c r="G88" i="1"/>
  <c r="C183" i="1"/>
  <c r="D183" i="1" s="1"/>
  <c r="B184" i="1"/>
  <c r="AH98" i="1" l="1"/>
  <c r="AG98" i="1" s="1"/>
  <c r="E183" i="1"/>
  <c r="H98" i="1"/>
  <c r="S98" i="1"/>
  <c r="N88" i="1"/>
  <c r="P88" i="1" s="1"/>
  <c r="M89" i="1" s="1"/>
  <c r="C184" i="1"/>
  <c r="D184" i="1" s="1"/>
  <c r="B185" i="1"/>
  <c r="E184" i="1" l="1"/>
  <c r="R98" i="1"/>
  <c r="T98" i="1" s="1"/>
  <c r="Q99" i="1" s="1"/>
  <c r="AC99" i="1" s="1"/>
  <c r="G89" i="1"/>
  <c r="O89" i="1"/>
  <c r="C185" i="1"/>
  <c r="D185" i="1" s="1"/>
  <c r="B186" i="1"/>
  <c r="AH99" i="1" l="1"/>
  <c r="AG99" i="1" s="1"/>
  <c r="E185" i="1"/>
  <c r="H99" i="1"/>
  <c r="S99" i="1"/>
  <c r="N89" i="1"/>
  <c r="P89" i="1" s="1"/>
  <c r="M90" i="1" s="1"/>
  <c r="C186" i="1"/>
  <c r="D186" i="1" s="1"/>
  <c r="B187" i="1"/>
  <c r="E186" i="1" l="1"/>
  <c r="R99" i="1"/>
  <c r="T99" i="1" s="1"/>
  <c r="Q100" i="1" s="1"/>
  <c r="AC100" i="1" s="1"/>
  <c r="G90" i="1"/>
  <c r="O90" i="1"/>
  <c r="C187" i="1"/>
  <c r="D187" i="1" s="1"/>
  <c r="B188" i="1"/>
  <c r="AH100" i="1" l="1"/>
  <c r="AG100" i="1" s="1"/>
  <c r="E187" i="1"/>
  <c r="H100" i="1"/>
  <c r="S100" i="1"/>
  <c r="N90" i="1"/>
  <c r="C188" i="1"/>
  <c r="D188" i="1" s="1"/>
  <c r="B189" i="1"/>
  <c r="E188" i="1" l="1"/>
  <c r="R100" i="1"/>
  <c r="T100" i="1" s="1"/>
  <c r="Q101" i="1" s="1"/>
  <c r="AC101" i="1" s="1"/>
  <c r="P90" i="1"/>
  <c r="M91" i="1" s="1"/>
  <c r="B190" i="1"/>
  <c r="C189" i="1"/>
  <c r="D189" i="1" s="1"/>
  <c r="AH101" i="1" l="1"/>
  <c r="AG101" i="1" s="1"/>
  <c r="E189" i="1"/>
  <c r="H101" i="1"/>
  <c r="S101" i="1"/>
  <c r="O91" i="1"/>
  <c r="G91" i="1"/>
  <c r="B191" i="1"/>
  <c r="C190" i="1"/>
  <c r="D190" i="1" s="1"/>
  <c r="E190" i="1" l="1"/>
  <c r="R101" i="1"/>
  <c r="T101" i="1" s="1"/>
  <c r="Q102" i="1" s="1"/>
  <c r="AC102" i="1" s="1"/>
  <c r="N91" i="1"/>
  <c r="C191" i="1"/>
  <c r="D191" i="1" s="1"/>
  <c r="B192" i="1"/>
  <c r="AH102" i="1" l="1"/>
  <c r="AG102" i="1" s="1"/>
  <c r="E191" i="1"/>
  <c r="H102" i="1"/>
  <c r="S102" i="1"/>
  <c r="P91" i="1"/>
  <c r="M92" i="1" s="1"/>
  <c r="B193" i="1"/>
  <c r="C192" i="1"/>
  <c r="D192" i="1" s="1"/>
  <c r="E192" i="1" l="1"/>
  <c r="R102" i="1"/>
  <c r="T102" i="1" s="1"/>
  <c r="Q103" i="1" s="1"/>
  <c r="AC103" i="1" s="1"/>
  <c r="O92" i="1"/>
  <c r="G92" i="1"/>
  <c r="C193" i="1"/>
  <c r="D193" i="1" s="1"/>
  <c r="B194" i="1"/>
  <c r="AH103" i="1" l="1"/>
  <c r="AG103" i="1" s="1"/>
  <c r="E193" i="1"/>
  <c r="H103" i="1"/>
  <c r="S103" i="1"/>
  <c r="N92" i="1"/>
  <c r="C194" i="1"/>
  <c r="D194" i="1" s="1"/>
  <c r="B195" i="1"/>
  <c r="E194" i="1" l="1"/>
  <c r="R103" i="1"/>
  <c r="T103" i="1" s="1"/>
  <c r="Q104" i="1" s="1"/>
  <c r="AC104" i="1" s="1"/>
  <c r="P92" i="1"/>
  <c r="M93" i="1" s="1"/>
  <c r="C195" i="1"/>
  <c r="D195" i="1" s="1"/>
  <c r="B196" i="1"/>
  <c r="AH104" i="1" l="1"/>
  <c r="AG104" i="1" s="1"/>
  <c r="E195" i="1"/>
  <c r="H104" i="1"/>
  <c r="S104" i="1"/>
  <c r="G93" i="1"/>
  <c r="O93" i="1"/>
  <c r="C196" i="1"/>
  <c r="D196" i="1" s="1"/>
  <c r="B197" i="1"/>
  <c r="E196" i="1" l="1"/>
  <c r="R104" i="1"/>
  <c r="T104" i="1" s="1"/>
  <c r="Q105" i="1" s="1"/>
  <c r="AC105" i="1" s="1"/>
  <c r="N93" i="1"/>
  <c r="P93" i="1" s="1"/>
  <c r="M94" i="1" s="1"/>
  <c r="B198" i="1"/>
  <c r="C197" i="1"/>
  <c r="D197" i="1" s="1"/>
  <c r="AH105" i="1" l="1"/>
  <c r="AG105" i="1" s="1"/>
  <c r="E197" i="1"/>
  <c r="H105" i="1"/>
  <c r="S105" i="1"/>
  <c r="O94" i="1"/>
  <c r="G94" i="1"/>
  <c r="C198" i="1"/>
  <c r="D198" i="1" s="1"/>
  <c r="B199" i="1"/>
  <c r="E198" i="1" l="1"/>
  <c r="R105" i="1"/>
  <c r="T105" i="1" s="1"/>
  <c r="Q106" i="1" s="1"/>
  <c r="AC106" i="1" s="1"/>
  <c r="N94" i="1"/>
  <c r="C199" i="1"/>
  <c r="D199" i="1" s="1"/>
  <c r="B200" i="1"/>
  <c r="AH106" i="1" l="1"/>
  <c r="AG106" i="1" s="1"/>
  <c r="E199" i="1"/>
  <c r="S106" i="1"/>
  <c r="H106" i="1"/>
  <c r="P94" i="1"/>
  <c r="M95" i="1" s="1"/>
  <c r="C200" i="1"/>
  <c r="D200" i="1" s="1"/>
  <c r="B201" i="1"/>
  <c r="E200" i="1" l="1"/>
  <c r="R106" i="1"/>
  <c r="G95" i="1"/>
  <c r="O95" i="1"/>
  <c r="C201" i="1"/>
  <c r="D201" i="1" s="1"/>
  <c r="B202" i="1"/>
  <c r="E201" i="1" l="1"/>
  <c r="T106" i="1"/>
  <c r="Q107" i="1" s="1"/>
  <c r="AC107" i="1" s="1"/>
  <c r="N95" i="1"/>
  <c r="C202" i="1"/>
  <c r="D202" i="1" s="1"/>
  <c r="B203" i="1"/>
  <c r="AH107" i="1" l="1"/>
  <c r="AG107" i="1" s="1"/>
  <c r="E202" i="1"/>
  <c r="H107" i="1"/>
  <c r="S107" i="1"/>
  <c r="P95" i="1"/>
  <c r="M96" i="1" s="1"/>
  <c r="B204" i="1"/>
  <c r="C203" i="1"/>
  <c r="D203" i="1" s="1"/>
  <c r="E203" i="1" l="1"/>
  <c r="R107" i="1"/>
  <c r="T107" i="1" s="1"/>
  <c r="Q108" i="1" s="1"/>
  <c r="AC108" i="1" s="1"/>
  <c r="G96" i="1"/>
  <c r="O96" i="1"/>
  <c r="C204" i="1"/>
  <c r="D204" i="1" s="1"/>
  <c r="B205" i="1"/>
  <c r="AH108" i="1" l="1"/>
  <c r="AG108" i="1" s="1"/>
  <c r="E204" i="1"/>
  <c r="H108" i="1"/>
  <c r="S108" i="1"/>
  <c r="N96" i="1"/>
  <c r="C205" i="1"/>
  <c r="D205" i="1" s="1"/>
  <c r="B206" i="1"/>
  <c r="E205" i="1" l="1"/>
  <c r="R108" i="1"/>
  <c r="T108" i="1" s="1"/>
  <c r="Q109" i="1" s="1"/>
  <c r="AC109" i="1" s="1"/>
  <c r="P96" i="1"/>
  <c r="M97" i="1" s="1"/>
  <c r="C206" i="1"/>
  <c r="D206" i="1" s="1"/>
  <c r="B207" i="1"/>
  <c r="AH109" i="1" l="1"/>
  <c r="AG109" i="1" s="1"/>
  <c r="E206" i="1"/>
  <c r="O97" i="1"/>
  <c r="G97" i="1"/>
  <c r="C207" i="1"/>
  <c r="D207" i="1" s="1"/>
  <c r="B208" i="1"/>
  <c r="E207" i="1" l="1"/>
  <c r="H109" i="1"/>
  <c r="S109" i="1"/>
  <c r="N97" i="1"/>
  <c r="C208" i="1"/>
  <c r="D208" i="1" s="1"/>
  <c r="B209" i="1"/>
  <c r="E208" i="1" l="1"/>
  <c r="R109" i="1"/>
  <c r="T109" i="1" s="1"/>
  <c r="Q110" i="1" s="1"/>
  <c r="AC110" i="1" s="1"/>
  <c r="P97" i="1"/>
  <c r="M98" i="1" s="1"/>
  <c r="C209" i="1"/>
  <c r="D209" i="1" s="1"/>
  <c r="B210" i="1"/>
  <c r="AH110" i="1" l="1"/>
  <c r="AG110" i="1" s="1"/>
  <c r="E209" i="1"/>
  <c r="S110" i="1"/>
  <c r="H110" i="1"/>
  <c r="G98" i="1"/>
  <c r="O98" i="1"/>
  <c r="B211" i="1"/>
  <c r="C210" i="1"/>
  <c r="D210" i="1" s="1"/>
  <c r="E210" i="1" l="1"/>
  <c r="R110" i="1"/>
  <c r="T110" i="1" s="1"/>
  <c r="Q111" i="1" s="1"/>
  <c r="AC111" i="1" s="1"/>
  <c r="N98" i="1"/>
  <c r="P98" i="1" s="1"/>
  <c r="M99" i="1" s="1"/>
  <c r="B212" i="1"/>
  <c r="C211" i="1"/>
  <c r="D211" i="1" s="1"/>
  <c r="AH111" i="1" l="1"/>
  <c r="AG111" i="1" s="1"/>
  <c r="E211" i="1"/>
  <c r="H111" i="1"/>
  <c r="S111" i="1"/>
  <c r="O99" i="1"/>
  <c r="G99" i="1"/>
  <c r="C212" i="1"/>
  <c r="D212" i="1" s="1"/>
  <c r="B213" i="1"/>
  <c r="E212" i="1" l="1"/>
  <c r="R111" i="1"/>
  <c r="T111" i="1" s="1"/>
  <c r="Q112" i="1" s="1"/>
  <c r="AC112" i="1" s="1"/>
  <c r="N99" i="1"/>
  <c r="C213" i="1"/>
  <c r="D213" i="1" s="1"/>
  <c r="B214" i="1"/>
  <c r="AH112" i="1" l="1"/>
  <c r="AG112" i="1" s="1"/>
  <c r="E213" i="1"/>
  <c r="H112" i="1"/>
  <c r="S112" i="1"/>
  <c r="P99" i="1"/>
  <c r="M100" i="1" s="1"/>
  <c r="C214" i="1"/>
  <c r="D214" i="1" s="1"/>
  <c r="B215" i="1"/>
  <c r="E214" i="1" l="1"/>
  <c r="R112" i="1"/>
  <c r="T112" i="1" s="1"/>
  <c r="Q113" i="1" s="1"/>
  <c r="AC113" i="1" s="1"/>
  <c r="O100" i="1"/>
  <c r="G100" i="1"/>
  <c r="C215" i="1"/>
  <c r="D215" i="1" s="1"/>
  <c r="B216" i="1"/>
  <c r="AH113" i="1" l="1"/>
  <c r="AG113" i="1" s="1"/>
  <c r="E215" i="1"/>
  <c r="H113" i="1"/>
  <c r="S113" i="1"/>
  <c r="N100" i="1"/>
  <c r="C216" i="1"/>
  <c r="D216" i="1" s="1"/>
  <c r="B217" i="1"/>
  <c r="E216" i="1" l="1"/>
  <c r="R113" i="1"/>
  <c r="T113" i="1" s="1"/>
  <c r="Q114" i="1" s="1"/>
  <c r="AC114" i="1" s="1"/>
  <c r="P100" i="1"/>
  <c r="M101" i="1" s="1"/>
  <c r="C217" i="1"/>
  <c r="D217" i="1" s="1"/>
  <c r="B218" i="1"/>
  <c r="AH114" i="1" l="1"/>
  <c r="AG114" i="1" s="1"/>
  <c r="E217" i="1"/>
  <c r="S114" i="1"/>
  <c r="H114" i="1"/>
  <c r="G101" i="1"/>
  <c r="O101" i="1"/>
  <c r="C218" i="1"/>
  <c r="D218" i="1" s="1"/>
  <c r="B219" i="1"/>
  <c r="E218" i="1" l="1"/>
  <c r="R114" i="1"/>
  <c r="T114" i="1"/>
  <c r="Q115" i="1" s="1"/>
  <c r="AC115" i="1" s="1"/>
  <c r="N101" i="1"/>
  <c r="P101" i="1" s="1"/>
  <c r="M102" i="1" s="1"/>
  <c r="C219" i="1"/>
  <c r="D219" i="1" s="1"/>
  <c r="B220" i="1"/>
  <c r="AH115" i="1" l="1"/>
  <c r="AG115" i="1" s="1"/>
  <c r="E219" i="1"/>
  <c r="H115" i="1"/>
  <c r="S115" i="1"/>
  <c r="G102" i="1"/>
  <c r="O102" i="1"/>
  <c r="C220" i="1"/>
  <c r="D220" i="1" s="1"/>
  <c r="B221" i="1"/>
  <c r="E220" i="1" l="1"/>
  <c r="R115" i="1"/>
  <c r="T115" i="1" s="1"/>
  <c r="Q116" i="1" s="1"/>
  <c r="AC116" i="1" s="1"/>
  <c r="N102" i="1"/>
  <c r="C221" i="1"/>
  <c r="D221" i="1" s="1"/>
  <c r="B222" i="1"/>
  <c r="AH116" i="1" l="1"/>
  <c r="AG116" i="1" s="1"/>
  <c r="E221" i="1"/>
  <c r="H116" i="1"/>
  <c r="S116" i="1"/>
  <c r="P102" i="1"/>
  <c r="M103" i="1" s="1"/>
  <c r="C222" i="1"/>
  <c r="D222" i="1" s="1"/>
  <c r="B223" i="1"/>
  <c r="E222" i="1" l="1"/>
  <c r="R116" i="1"/>
  <c r="T116" i="1" s="1"/>
  <c r="Q117" i="1" s="1"/>
  <c r="AC117" i="1" s="1"/>
  <c r="O103" i="1"/>
  <c r="G103" i="1"/>
  <c r="C223" i="1"/>
  <c r="D223" i="1" s="1"/>
  <c r="B224" i="1"/>
  <c r="AH117" i="1" l="1"/>
  <c r="AG117" i="1" s="1"/>
  <c r="E223" i="1"/>
  <c r="H117" i="1"/>
  <c r="S117" i="1"/>
  <c r="N103" i="1"/>
  <c r="C224" i="1"/>
  <c r="D224" i="1" s="1"/>
  <c r="B225" i="1"/>
  <c r="E224" i="1" l="1"/>
  <c r="R117" i="1"/>
  <c r="T117" i="1" s="1"/>
  <c r="Q118" i="1" s="1"/>
  <c r="AC118" i="1" s="1"/>
  <c r="P103" i="1"/>
  <c r="M104" i="1" s="1"/>
  <c r="C225" i="1"/>
  <c r="D225" i="1" s="1"/>
  <c r="B226" i="1"/>
  <c r="AH118" i="1" l="1"/>
  <c r="AG118" i="1" s="1"/>
  <c r="E225" i="1"/>
  <c r="H118" i="1"/>
  <c r="S118" i="1"/>
  <c r="G104" i="1"/>
  <c r="O104" i="1"/>
  <c r="C226" i="1"/>
  <c r="D226" i="1" s="1"/>
  <c r="B227" i="1"/>
  <c r="E226" i="1" l="1"/>
  <c r="R118" i="1"/>
  <c r="T118" i="1" s="1"/>
  <c r="Q119" i="1" s="1"/>
  <c r="AC119" i="1" s="1"/>
  <c r="N104" i="1"/>
  <c r="B228" i="1"/>
  <c r="C227" i="1"/>
  <c r="D227" i="1" s="1"/>
  <c r="AH119" i="1" l="1"/>
  <c r="AG119" i="1" s="1"/>
  <c r="E227" i="1"/>
  <c r="H119" i="1"/>
  <c r="S119" i="1"/>
  <c r="P104" i="1"/>
  <c r="M105" i="1" s="1"/>
  <c r="B229" i="1"/>
  <c r="C228" i="1"/>
  <c r="D228" i="1" s="1"/>
  <c r="E228" i="1" l="1"/>
  <c r="R119" i="1"/>
  <c r="T119" i="1" s="1"/>
  <c r="Q120" i="1" s="1"/>
  <c r="AC120" i="1" s="1"/>
  <c r="O105" i="1"/>
  <c r="G105" i="1"/>
  <c r="C229" i="1"/>
  <c r="D229" i="1" s="1"/>
  <c r="B230" i="1"/>
  <c r="AH120" i="1" l="1"/>
  <c r="AG120" i="1" s="1"/>
  <c r="E229" i="1"/>
  <c r="H120" i="1"/>
  <c r="S120" i="1"/>
  <c r="N105" i="1"/>
  <c r="C230" i="1"/>
  <c r="D230" i="1" s="1"/>
  <c r="B231" i="1"/>
  <c r="E230" i="1" l="1"/>
  <c r="R120" i="1"/>
  <c r="T120" i="1" s="1"/>
  <c r="Q121" i="1" s="1"/>
  <c r="AC121" i="1" s="1"/>
  <c r="P105" i="1"/>
  <c r="M106" i="1" s="1"/>
  <c r="C231" i="1"/>
  <c r="D231" i="1" s="1"/>
  <c r="B232" i="1"/>
  <c r="AH121" i="1" l="1"/>
  <c r="AG121" i="1" s="1"/>
  <c r="E231" i="1"/>
  <c r="H121" i="1"/>
  <c r="S121" i="1"/>
  <c r="G106" i="1"/>
  <c r="O106" i="1"/>
  <c r="C232" i="1"/>
  <c r="D232" i="1" s="1"/>
  <c r="B233" i="1"/>
  <c r="E232" i="1" l="1"/>
  <c r="R121" i="1"/>
  <c r="T121" i="1"/>
  <c r="Q122" i="1" s="1"/>
  <c r="AC122" i="1" s="1"/>
  <c r="N106" i="1"/>
  <c r="B234" i="1"/>
  <c r="C233" i="1"/>
  <c r="D233" i="1" s="1"/>
  <c r="AH122" i="1" l="1"/>
  <c r="AG122" i="1" s="1"/>
  <c r="E233" i="1"/>
  <c r="H122" i="1"/>
  <c r="S122" i="1"/>
  <c r="P106" i="1"/>
  <c r="M107" i="1" s="1"/>
  <c r="C234" i="1"/>
  <c r="D234" i="1" s="1"/>
  <c r="B235" i="1"/>
  <c r="E234" i="1" l="1"/>
  <c r="R122" i="1"/>
  <c r="T122" i="1" s="1"/>
  <c r="Q123" i="1" s="1"/>
  <c r="AC123" i="1" s="1"/>
  <c r="O107" i="1"/>
  <c r="G107" i="1"/>
  <c r="B236" i="1"/>
  <c r="C235" i="1"/>
  <c r="D235" i="1" s="1"/>
  <c r="AH123" i="1" l="1"/>
  <c r="AG123" i="1" s="1"/>
  <c r="E235" i="1"/>
  <c r="H123" i="1"/>
  <c r="S123" i="1"/>
  <c r="N107" i="1"/>
  <c r="P107" i="1" s="1"/>
  <c r="M108" i="1" s="1"/>
  <c r="C236" i="1"/>
  <c r="D236" i="1" s="1"/>
  <c r="B237" i="1"/>
  <c r="E236" i="1" l="1"/>
  <c r="R123" i="1"/>
  <c r="T123" i="1" s="1"/>
  <c r="Q124" i="1" s="1"/>
  <c r="AC124" i="1" s="1"/>
  <c r="G108" i="1"/>
  <c r="O108" i="1"/>
  <c r="C237" i="1"/>
  <c r="D237" i="1" s="1"/>
  <c r="B238" i="1"/>
  <c r="AH124" i="1" l="1"/>
  <c r="AG124" i="1" s="1"/>
  <c r="E237" i="1"/>
  <c r="S124" i="1"/>
  <c r="H124" i="1"/>
  <c r="N108" i="1"/>
  <c r="C238" i="1"/>
  <c r="D238" i="1" s="1"/>
  <c r="B239" i="1"/>
  <c r="E238" i="1" l="1"/>
  <c r="R124" i="1"/>
  <c r="T124" i="1" s="1"/>
  <c r="Q125" i="1" s="1"/>
  <c r="AC125" i="1" s="1"/>
  <c r="P108" i="1"/>
  <c r="M109" i="1" s="1"/>
  <c r="C239" i="1"/>
  <c r="D239" i="1" s="1"/>
  <c r="B240" i="1"/>
  <c r="AH125" i="1" l="1"/>
  <c r="AG125" i="1" s="1"/>
  <c r="E239" i="1"/>
  <c r="H125" i="1"/>
  <c r="S125" i="1"/>
  <c r="G109" i="1"/>
  <c r="O109" i="1"/>
  <c r="C240" i="1"/>
  <c r="D240" i="1" s="1"/>
  <c r="B241" i="1"/>
  <c r="E240" i="1" l="1"/>
  <c r="R125" i="1"/>
  <c r="T125" i="1" s="1"/>
  <c r="Q126" i="1" s="1"/>
  <c r="AC126" i="1" s="1"/>
  <c r="N109" i="1"/>
  <c r="C241" i="1"/>
  <c r="D241" i="1" s="1"/>
  <c r="B242" i="1"/>
  <c r="AH126" i="1" l="1"/>
  <c r="AG126" i="1" s="1"/>
  <c r="E241" i="1"/>
  <c r="S126" i="1"/>
  <c r="H126" i="1"/>
  <c r="P109" i="1"/>
  <c r="M110" i="1" s="1"/>
  <c r="C242" i="1"/>
  <c r="D242" i="1" s="1"/>
  <c r="B243" i="1"/>
  <c r="E242" i="1" l="1"/>
  <c r="R126" i="1"/>
  <c r="T126" i="1" s="1"/>
  <c r="Q127" i="1" s="1"/>
  <c r="AC127" i="1" s="1"/>
  <c r="G110" i="1"/>
  <c r="O110" i="1"/>
  <c r="C243" i="1"/>
  <c r="D243" i="1" s="1"/>
  <c r="B244" i="1"/>
  <c r="AH127" i="1" l="1"/>
  <c r="AG127" i="1" s="1"/>
  <c r="E243" i="1"/>
  <c r="S127" i="1"/>
  <c r="H127" i="1"/>
  <c r="N110" i="1"/>
  <c r="C244" i="1"/>
  <c r="D244" i="1" s="1"/>
  <c r="B245" i="1"/>
  <c r="E244" i="1" l="1"/>
  <c r="R127" i="1"/>
  <c r="P110" i="1"/>
  <c r="M111" i="1" s="1"/>
  <c r="B246" i="1"/>
  <c r="C245" i="1"/>
  <c r="D245" i="1" s="1"/>
  <c r="E245" i="1" l="1"/>
  <c r="T127" i="1"/>
  <c r="Q128" i="1" s="1"/>
  <c r="AC128" i="1" s="1"/>
  <c r="G111" i="1"/>
  <c r="O111" i="1"/>
  <c r="C246" i="1"/>
  <c r="D246" i="1" s="1"/>
  <c r="B247" i="1"/>
  <c r="AH128" i="1" l="1"/>
  <c r="AG128" i="1" s="1"/>
  <c r="E246" i="1"/>
  <c r="H128" i="1"/>
  <c r="S128" i="1"/>
  <c r="N111" i="1"/>
  <c r="B248" i="1"/>
  <c r="C247" i="1"/>
  <c r="D247" i="1" s="1"/>
  <c r="E247" i="1" l="1"/>
  <c r="R128" i="1"/>
  <c r="T128" i="1" s="1"/>
  <c r="Q129" i="1" s="1"/>
  <c r="AC129" i="1" s="1"/>
  <c r="P111" i="1"/>
  <c r="M112" i="1" s="1"/>
  <c r="C248" i="1"/>
  <c r="D248" i="1" s="1"/>
  <c r="B249" i="1"/>
  <c r="AH129" i="1" l="1"/>
  <c r="AG129" i="1" s="1"/>
  <c r="E248" i="1"/>
  <c r="G112" i="1"/>
  <c r="O112" i="1"/>
  <c r="B250" i="1"/>
  <c r="C249" i="1"/>
  <c r="D249" i="1" s="1"/>
  <c r="E249" i="1" l="1"/>
  <c r="H129" i="1"/>
  <c r="S129" i="1"/>
  <c r="N112" i="1"/>
  <c r="P112" i="1" s="1"/>
  <c r="M113" i="1" s="1"/>
  <c r="B251" i="1"/>
  <c r="C250" i="1"/>
  <c r="D250" i="1" s="1"/>
  <c r="E250" i="1" l="1"/>
  <c r="R129" i="1"/>
  <c r="T129" i="1" s="1"/>
  <c r="Q130" i="1" s="1"/>
  <c r="AC130" i="1" s="1"/>
  <c r="G113" i="1"/>
  <c r="O113" i="1"/>
  <c r="C251" i="1"/>
  <c r="D251" i="1" s="1"/>
  <c r="B252" i="1"/>
  <c r="AH130" i="1" l="1"/>
  <c r="AG130" i="1" s="1"/>
  <c r="E251" i="1"/>
  <c r="S130" i="1"/>
  <c r="H130" i="1"/>
  <c r="N113" i="1"/>
  <c r="C252" i="1"/>
  <c r="D252" i="1" s="1"/>
  <c r="B253" i="1"/>
  <c r="E252" i="1" l="1"/>
  <c r="R130" i="1"/>
  <c r="T130" i="1" s="1"/>
  <c r="Q131" i="1" s="1"/>
  <c r="AC131" i="1" s="1"/>
  <c r="P113" i="1"/>
  <c r="M114" i="1" s="1"/>
  <c r="B254" i="1"/>
  <c r="C253" i="1"/>
  <c r="D253" i="1" s="1"/>
  <c r="AH131" i="1" l="1"/>
  <c r="AG131" i="1" s="1"/>
  <c r="E253" i="1"/>
  <c r="H131" i="1"/>
  <c r="S131" i="1"/>
  <c r="G114" i="1"/>
  <c r="O114" i="1"/>
  <c r="C254" i="1"/>
  <c r="D254" i="1" s="1"/>
  <c r="B255" i="1"/>
  <c r="E254" i="1" l="1"/>
  <c r="R131" i="1"/>
  <c r="T131" i="1" s="1"/>
  <c r="Q132" i="1" s="1"/>
  <c r="AC132" i="1" s="1"/>
  <c r="N114" i="1"/>
  <c r="B256" i="1"/>
  <c r="C255" i="1"/>
  <c r="D255" i="1" s="1"/>
  <c r="AH132" i="1" l="1"/>
  <c r="AG132" i="1" s="1"/>
  <c r="E255" i="1"/>
  <c r="S132" i="1"/>
  <c r="H132" i="1"/>
  <c r="P114" i="1"/>
  <c r="M115" i="1" s="1"/>
  <c r="B257" i="1"/>
  <c r="C256" i="1"/>
  <c r="D256" i="1" s="1"/>
  <c r="E256" i="1" l="1"/>
  <c r="R132" i="1"/>
  <c r="T132" i="1" s="1"/>
  <c r="Q133" i="1" s="1"/>
  <c r="AC133" i="1" s="1"/>
  <c r="G115" i="1"/>
  <c r="O115" i="1"/>
  <c r="C257" i="1"/>
  <c r="D257" i="1" s="1"/>
  <c r="B258" i="1"/>
  <c r="AH133" i="1" l="1"/>
  <c r="AG133" i="1" s="1"/>
  <c r="E257" i="1"/>
  <c r="H133" i="1"/>
  <c r="S133" i="1"/>
  <c r="N115" i="1"/>
  <c r="B259" i="1"/>
  <c r="C258" i="1"/>
  <c r="D258" i="1" s="1"/>
  <c r="E258" i="1" l="1"/>
  <c r="R133" i="1"/>
  <c r="T133" i="1" s="1"/>
  <c r="Q134" i="1" s="1"/>
  <c r="AC134" i="1" s="1"/>
  <c r="P115" i="1"/>
  <c r="M116" i="1" s="1"/>
  <c r="B260" i="1"/>
  <c r="C259" i="1"/>
  <c r="D259" i="1" s="1"/>
  <c r="AH134" i="1" l="1"/>
  <c r="AG134" i="1" s="1"/>
  <c r="E259" i="1"/>
  <c r="H134" i="1"/>
  <c r="S134" i="1"/>
  <c r="G116" i="1"/>
  <c r="O116" i="1"/>
  <c r="C260" i="1"/>
  <c r="D260" i="1" s="1"/>
  <c r="B261" i="1"/>
  <c r="E260" i="1" l="1"/>
  <c r="R134" i="1"/>
  <c r="T134" i="1" s="1"/>
  <c r="Q135" i="1" s="1"/>
  <c r="AC135" i="1" s="1"/>
  <c r="N116" i="1"/>
  <c r="C261" i="1"/>
  <c r="D261" i="1" s="1"/>
  <c r="B262" i="1"/>
  <c r="AH135" i="1" l="1"/>
  <c r="AG135" i="1" s="1"/>
  <c r="E261" i="1"/>
  <c r="H135" i="1"/>
  <c r="S135" i="1"/>
  <c r="P116" i="1"/>
  <c r="M117" i="1" s="1"/>
  <c r="C262" i="1"/>
  <c r="D262" i="1" s="1"/>
  <c r="B263" i="1"/>
  <c r="E262" i="1" l="1"/>
  <c r="R135" i="1"/>
  <c r="T135" i="1" s="1"/>
  <c r="Q136" i="1" s="1"/>
  <c r="AC136" i="1" s="1"/>
  <c r="G117" i="1"/>
  <c r="O117" i="1"/>
  <c r="C263" i="1"/>
  <c r="D263" i="1" s="1"/>
  <c r="B264" i="1"/>
  <c r="AH136" i="1" l="1"/>
  <c r="AG136" i="1" s="1"/>
  <c r="E263" i="1"/>
  <c r="H136" i="1"/>
  <c r="S136" i="1"/>
  <c r="N117" i="1"/>
  <c r="C264" i="1"/>
  <c r="D264" i="1" s="1"/>
  <c r="B265" i="1"/>
  <c r="E264" i="1" l="1"/>
  <c r="R136" i="1"/>
  <c r="T136" i="1" s="1"/>
  <c r="Q137" i="1" s="1"/>
  <c r="AC137" i="1" s="1"/>
  <c r="P117" i="1"/>
  <c r="M118" i="1" s="1"/>
  <c r="B266" i="1"/>
  <c r="C265" i="1"/>
  <c r="D265" i="1" s="1"/>
  <c r="AH137" i="1" l="1"/>
  <c r="AG137" i="1" s="1"/>
  <c r="E265" i="1"/>
  <c r="H137" i="1"/>
  <c r="S137" i="1"/>
  <c r="G118" i="1"/>
  <c r="O118" i="1"/>
  <c r="B267" i="1"/>
  <c r="C266" i="1"/>
  <c r="D266" i="1" s="1"/>
  <c r="E266" i="1" l="1"/>
  <c r="R137" i="1"/>
  <c r="T137" i="1" s="1"/>
  <c r="Q138" i="1" s="1"/>
  <c r="AC138" i="1" s="1"/>
  <c r="N118" i="1"/>
  <c r="C267" i="1"/>
  <c r="D267" i="1" s="1"/>
  <c r="B268" i="1"/>
  <c r="AH138" i="1" l="1"/>
  <c r="AG138" i="1" s="1"/>
  <c r="E267" i="1"/>
  <c r="H138" i="1"/>
  <c r="S138" i="1"/>
  <c r="P118" i="1"/>
  <c r="M119" i="1" s="1"/>
  <c r="C268" i="1"/>
  <c r="D268" i="1" s="1"/>
  <c r="B269" i="1"/>
  <c r="E268" i="1" l="1"/>
  <c r="R138" i="1"/>
  <c r="T138" i="1" s="1"/>
  <c r="Q139" i="1" s="1"/>
  <c r="AC139" i="1" s="1"/>
  <c r="G119" i="1"/>
  <c r="O119" i="1"/>
  <c r="B270" i="1"/>
  <c r="C269" i="1"/>
  <c r="D269" i="1" s="1"/>
  <c r="AH139" i="1" l="1"/>
  <c r="AG139" i="1" s="1"/>
  <c r="E269" i="1"/>
  <c r="H139" i="1"/>
  <c r="S139" i="1"/>
  <c r="N119" i="1"/>
  <c r="C270" i="1"/>
  <c r="D270" i="1" s="1"/>
  <c r="B271" i="1"/>
  <c r="E270" i="1" l="1"/>
  <c r="R139" i="1"/>
  <c r="T139" i="1" s="1"/>
  <c r="Q140" i="1" s="1"/>
  <c r="AC140" i="1" s="1"/>
  <c r="P119" i="1"/>
  <c r="M120" i="1" s="1"/>
  <c r="B272" i="1"/>
  <c r="C271" i="1"/>
  <c r="D271" i="1" s="1"/>
  <c r="AH140" i="1" l="1"/>
  <c r="AG140" i="1" s="1"/>
  <c r="E271" i="1"/>
  <c r="H140" i="1"/>
  <c r="S140" i="1"/>
  <c r="G120" i="1"/>
  <c r="O120" i="1"/>
  <c r="C272" i="1"/>
  <c r="D272" i="1" s="1"/>
  <c r="B273" i="1"/>
  <c r="E272" i="1" l="1"/>
  <c r="R140" i="1"/>
  <c r="T140" i="1" s="1"/>
  <c r="Q141" i="1" s="1"/>
  <c r="AC141" i="1" s="1"/>
  <c r="N120" i="1"/>
  <c r="P120" i="1" s="1"/>
  <c r="M121" i="1" s="1"/>
  <c r="B274" i="1"/>
  <c r="C273" i="1"/>
  <c r="D273" i="1" s="1"/>
  <c r="AH141" i="1" l="1"/>
  <c r="AG141" i="1" s="1"/>
  <c r="E273" i="1"/>
  <c r="H141" i="1"/>
  <c r="S141" i="1"/>
  <c r="O121" i="1"/>
  <c r="G121" i="1"/>
  <c r="C274" i="1"/>
  <c r="D274" i="1" s="1"/>
  <c r="B275" i="1"/>
  <c r="E274" i="1" l="1"/>
  <c r="R141" i="1"/>
  <c r="T141" i="1" s="1"/>
  <c r="Q142" i="1" s="1"/>
  <c r="AC142" i="1" s="1"/>
  <c r="N121" i="1"/>
  <c r="P121" i="1" s="1"/>
  <c r="M122" i="1" s="1"/>
  <c r="B276" i="1"/>
  <c r="C275" i="1"/>
  <c r="D275" i="1" s="1"/>
  <c r="AH142" i="1" l="1"/>
  <c r="AG142" i="1" s="1"/>
  <c r="E275" i="1"/>
  <c r="S142" i="1"/>
  <c r="H142" i="1"/>
  <c r="G122" i="1"/>
  <c r="O122" i="1"/>
  <c r="C276" i="1"/>
  <c r="D276" i="1" s="1"/>
  <c r="B277" i="1"/>
  <c r="E276" i="1" l="1"/>
  <c r="R142" i="1"/>
  <c r="T142" i="1" s="1"/>
  <c r="Q143" i="1" s="1"/>
  <c r="AC143" i="1" s="1"/>
  <c r="N122" i="1"/>
  <c r="P122" i="1" s="1"/>
  <c r="M123" i="1" s="1"/>
  <c r="B278" i="1"/>
  <c r="C277" i="1"/>
  <c r="D277" i="1" s="1"/>
  <c r="AH143" i="1" l="1"/>
  <c r="AG143" i="1" s="1"/>
  <c r="E277" i="1"/>
  <c r="H143" i="1"/>
  <c r="S143" i="1"/>
  <c r="G123" i="1"/>
  <c r="O123" i="1"/>
  <c r="C278" i="1"/>
  <c r="D278" i="1" s="1"/>
  <c r="B279" i="1"/>
  <c r="E278" i="1" l="1"/>
  <c r="R143" i="1"/>
  <c r="T143" i="1" s="1"/>
  <c r="Q144" i="1" s="1"/>
  <c r="AC144" i="1" s="1"/>
  <c r="N123" i="1"/>
  <c r="C279" i="1"/>
  <c r="D279" i="1" s="1"/>
  <c r="B280" i="1"/>
  <c r="AH144" i="1" l="1"/>
  <c r="AG144" i="1" s="1"/>
  <c r="E279" i="1"/>
  <c r="H144" i="1"/>
  <c r="S144" i="1"/>
  <c r="P123" i="1"/>
  <c r="M124" i="1" s="1"/>
  <c r="C280" i="1"/>
  <c r="D280" i="1" s="1"/>
  <c r="B281" i="1"/>
  <c r="E280" i="1" l="1"/>
  <c r="R144" i="1"/>
  <c r="T144" i="1"/>
  <c r="Q145" i="1" s="1"/>
  <c r="AC145" i="1" s="1"/>
  <c r="O124" i="1"/>
  <c r="G124" i="1"/>
  <c r="C281" i="1"/>
  <c r="D281" i="1" s="1"/>
  <c r="B282" i="1"/>
  <c r="AH145" i="1" l="1"/>
  <c r="AG145" i="1" s="1"/>
  <c r="E281" i="1"/>
  <c r="N124" i="1"/>
  <c r="P124" i="1" s="1"/>
  <c r="M125" i="1" s="1"/>
  <c r="C282" i="1"/>
  <c r="D282" i="1" s="1"/>
  <c r="B283" i="1"/>
  <c r="E282" i="1" l="1"/>
  <c r="H145" i="1"/>
  <c r="S145" i="1"/>
  <c r="G125" i="1"/>
  <c r="O125" i="1"/>
  <c r="B284" i="1"/>
  <c r="C283" i="1"/>
  <c r="D283" i="1" s="1"/>
  <c r="E283" i="1" l="1"/>
  <c r="R145" i="1"/>
  <c r="T145" i="1" s="1"/>
  <c r="Q146" i="1" s="1"/>
  <c r="AC146" i="1" s="1"/>
  <c r="N125" i="1"/>
  <c r="C284" i="1"/>
  <c r="D284" i="1" s="1"/>
  <c r="B285" i="1"/>
  <c r="AH146" i="1" l="1"/>
  <c r="AG146" i="1" s="1"/>
  <c r="E284" i="1"/>
  <c r="S146" i="1"/>
  <c r="H146" i="1"/>
  <c r="P125" i="1"/>
  <c r="M126" i="1" s="1"/>
  <c r="B286" i="1"/>
  <c r="C285" i="1"/>
  <c r="D285" i="1" s="1"/>
  <c r="E285" i="1" l="1"/>
  <c r="R146" i="1"/>
  <c r="T146" i="1" s="1"/>
  <c r="Q147" i="1" s="1"/>
  <c r="AC147" i="1" s="1"/>
  <c r="G126" i="1"/>
  <c r="O126" i="1"/>
  <c r="C286" i="1"/>
  <c r="D286" i="1" s="1"/>
  <c r="B287" i="1"/>
  <c r="AH147" i="1" l="1"/>
  <c r="AG147" i="1" s="1"/>
  <c r="E286" i="1"/>
  <c r="H147" i="1"/>
  <c r="S147" i="1"/>
  <c r="N126" i="1"/>
  <c r="B288" i="1"/>
  <c r="C287" i="1"/>
  <c r="D287" i="1" s="1"/>
  <c r="E287" i="1" l="1"/>
  <c r="R147" i="1"/>
  <c r="T147" i="1" s="1"/>
  <c r="Q148" i="1" s="1"/>
  <c r="AC148" i="1" s="1"/>
  <c r="P126" i="1"/>
  <c r="M127" i="1" s="1"/>
  <c r="C288" i="1"/>
  <c r="D288" i="1" s="1"/>
  <c r="B289" i="1"/>
  <c r="AH148" i="1" l="1"/>
  <c r="AG148" i="1" s="1"/>
  <c r="E288" i="1"/>
  <c r="O127" i="1"/>
  <c r="G127" i="1"/>
  <c r="C289" i="1"/>
  <c r="D289" i="1" s="1"/>
  <c r="B290" i="1"/>
  <c r="E289" i="1" l="1"/>
  <c r="H148" i="1"/>
  <c r="S148" i="1"/>
  <c r="N127" i="1"/>
  <c r="B291" i="1"/>
  <c r="C290" i="1"/>
  <c r="D290" i="1" s="1"/>
  <c r="E290" i="1" l="1"/>
  <c r="R148" i="1"/>
  <c r="T148" i="1" s="1"/>
  <c r="Q149" i="1" s="1"/>
  <c r="AC149" i="1" s="1"/>
  <c r="P127" i="1"/>
  <c r="M128" i="1" s="1"/>
  <c r="B292" i="1"/>
  <c r="C291" i="1"/>
  <c r="D291" i="1" s="1"/>
  <c r="AH149" i="1" l="1"/>
  <c r="AG149" i="1" s="1"/>
  <c r="E291" i="1"/>
  <c r="H149" i="1"/>
  <c r="S149" i="1"/>
  <c r="G128" i="1"/>
  <c r="O128" i="1"/>
  <c r="C292" i="1"/>
  <c r="D292" i="1" s="1"/>
  <c r="B293" i="1"/>
  <c r="E292" i="1" l="1"/>
  <c r="R149" i="1"/>
  <c r="T149" i="1" s="1"/>
  <c r="Q150" i="1" s="1"/>
  <c r="AC150" i="1" s="1"/>
  <c r="N128" i="1"/>
  <c r="C293" i="1"/>
  <c r="D293" i="1" s="1"/>
  <c r="B294" i="1"/>
  <c r="AH150" i="1" l="1"/>
  <c r="AG150" i="1" s="1"/>
  <c r="E293" i="1"/>
  <c r="S150" i="1"/>
  <c r="H150" i="1"/>
  <c r="P128" i="1"/>
  <c r="M129" i="1" s="1"/>
  <c r="B295" i="1"/>
  <c r="C294" i="1"/>
  <c r="D294" i="1" s="1"/>
  <c r="E294" i="1" l="1"/>
  <c r="R150" i="1"/>
  <c r="T150" i="1" s="1"/>
  <c r="Q151" i="1" s="1"/>
  <c r="AC151" i="1" s="1"/>
  <c r="G129" i="1"/>
  <c r="O129" i="1"/>
  <c r="B296" i="1"/>
  <c r="C295" i="1"/>
  <c r="D295" i="1" s="1"/>
  <c r="AH151" i="1" l="1"/>
  <c r="AG151" i="1" s="1"/>
  <c r="E295" i="1"/>
  <c r="H151" i="1"/>
  <c r="S151" i="1"/>
  <c r="N129" i="1"/>
  <c r="C296" i="1"/>
  <c r="D296" i="1" s="1"/>
  <c r="B297" i="1"/>
  <c r="E296" i="1" l="1"/>
  <c r="R151" i="1"/>
  <c r="T151" i="1" s="1"/>
  <c r="Q152" i="1" s="1"/>
  <c r="AC152" i="1" s="1"/>
  <c r="P129" i="1"/>
  <c r="M130" i="1" s="1"/>
  <c r="B298" i="1"/>
  <c r="C297" i="1"/>
  <c r="D297" i="1" s="1"/>
  <c r="AH152" i="1" l="1"/>
  <c r="AG152" i="1" s="1"/>
  <c r="E297" i="1"/>
  <c r="G130" i="1"/>
  <c r="O130" i="1"/>
  <c r="C298" i="1"/>
  <c r="D298" i="1" s="1"/>
  <c r="B299" i="1"/>
  <c r="E298" i="1" l="1"/>
  <c r="H152" i="1"/>
  <c r="S152" i="1"/>
  <c r="N130" i="1"/>
  <c r="B300" i="1"/>
  <c r="C299" i="1"/>
  <c r="D299" i="1" s="1"/>
  <c r="E299" i="1" l="1"/>
  <c r="R152" i="1"/>
  <c r="T152" i="1" s="1"/>
  <c r="Q153" i="1" s="1"/>
  <c r="AC153" i="1" s="1"/>
  <c r="P130" i="1"/>
  <c r="M131" i="1" s="1"/>
  <c r="B301" i="1"/>
  <c r="C300" i="1"/>
  <c r="D300" i="1" s="1"/>
  <c r="AH153" i="1" l="1"/>
  <c r="AG153" i="1" s="1"/>
  <c r="E300" i="1"/>
  <c r="H153" i="1"/>
  <c r="S153" i="1"/>
  <c r="G131" i="1"/>
  <c r="O131" i="1"/>
  <c r="C301" i="1"/>
  <c r="D301" i="1" s="1"/>
  <c r="B302" i="1"/>
  <c r="E301" i="1" l="1"/>
  <c r="R153" i="1"/>
  <c r="T153" i="1" s="1"/>
  <c r="Q154" i="1" s="1"/>
  <c r="AC154" i="1" s="1"/>
  <c r="N131" i="1"/>
  <c r="C302" i="1"/>
  <c r="D302" i="1" s="1"/>
  <c r="B303" i="1"/>
  <c r="AH154" i="1" l="1"/>
  <c r="AG154" i="1" s="1"/>
  <c r="E302" i="1"/>
  <c r="H154" i="1"/>
  <c r="S154" i="1"/>
  <c r="P131" i="1"/>
  <c r="M132" i="1" s="1"/>
  <c r="B304" i="1"/>
  <c r="C303" i="1"/>
  <c r="D303" i="1" s="1"/>
  <c r="E303" i="1" l="1"/>
  <c r="R154" i="1"/>
  <c r="T154" i="1" s="1"/>
  <c r="Q155" i="1" s="1"/>
  <c r="AC155" i="1" s="1"/>
  <c r="O132" i="1"/>
  <c r="G132" i="1"/>
  <c r="B305" i="1"/>
  <c r="C304" i="1"/>
  <c r="D304" i="1" s="1"/>
  <c r="AH155" i="1" l="1"/>
  <c r="AG155" i="1" s="1"/>
  <c r="E304" i="1"/>
  <c r="H155" i="1"/>
  <c r="S155" i="1"/>
  <c r="N132" i="1"/>
  <c r="C305" i="1"/>
  <c r="D305" i="1" s="1"/>
  <c r="B306" i="1"/>
  <c r="E305" i="1" l="1"/>
  <c r="R155" i="1"/>
  <c r="T155" i="1" s="1"/>
  <c r="Q156" i="1" s="1"/>
  <c r="AC156" i="1" s="1"/>
  <c r="P132" i="1"/>
  <c r="M133" i="1" s="1"/>
  <c r="C306" i="1"/>
  <c r="D306" i="1" s="1"/>
  <c r="B307" i="1"/>
  <c r="AH156" i="1" l="1"/>
  <c r="AG156" i="1" s="1"/>
  <c r="E306" i="1"/>
  <c r="H156" i="1"/>
  <c r="S156" i="1"/>
  <c r="G133" i="1"/>
  <c r="O133" i="1"/>
  <c r="B308" i="1"/>
  <c r="C307" i="1"/>
  <c r="D307" i="1" s="1"/>
  <c r="E307" i="1" l="1"/>
  <c r="R156" i="1"/>
  <c r="T156" i="1" s="1"/>
  <c r="Q157" i="1" s="1"/>
  <c r="AC157" i="1" s="1"/>
  <c r="N133" i="1"/>
  <c r="C308" i="1"/>
  <c r="D308" i="1" s="1"/>
  <c r="B309" i="1"/>
  <c r="AH157" i="1" l="1"/>
  <c r="AG157" i="1" s="1"/>
  <c r="E308" i="1"/>
  <c r="H157" i="1"/>
  <c r="S157" i="1"/>
  <c r="P133" i="1"/>
  <c r="M134" i="1" s="1"/>
  <c r="B310" i="1"/>
  <c r="C309" i="1"/>
  <c r="D309" i="1" s="1"/>
  <c r="E309" i="1" l="1"/>
  <c r="R157" i="1"/>
  <c r="T157" i="1" s="1"/>
  <c r="Q158" i="1" s="1"/>
  <c r="AC158" i="1" s="1"/>
  <c r="G134" i="1"/>
  <c r="O134" i="1"/>
  <c r="B311" i="1"/>
  <c r="C310" i="1"/>
  <c r="D310" i="1" s="1"/>
  <c r="AH158" i="1" l="1"/>
  <c r="AG158" i="1" s="1"/>
  <c r="E310" i="1"/>
  <c r="H158" i="1"/>
  <c r="S158" i="1"/>
  <c r="N134" i="1"/>
  <c r="P134" i="1" s="1"/>
  <c r="M135" i="1" s="1"/>
  <c r="C311" i="1"/>
  <c r="D311" i="1" s="1"/>
  <c r="B312" i="1"/>
  <c r="E311" i="1" l="1"/>
  <c r="R158" i="1"/>
  <c r="T158" i="1" s="1"/>
  <c r="Q159" i="1" s="1"/>
  <c r="AC159" i="1" s="1"/>
  <c r="G135" i="1"/>
  <c r="O135" i="1"/>
  <c r="C312" i="1"/>
  <c r="D312" i="1" s="1"/>
  <c r="B313" i="1"/>
  <c r="AH159" i="1" l="1"/>
  <c r="AG159" i="1" s="1"/>
  <c r="E312" i="1"/>
  <c r="H159" i="1"/>
  <c r="S159" i="1"/>
  <c r="N135" i="1"/>
  <c r="C313" i="1"/>
  <c r="D313" i="1" s="1"/>
  <c r="B314" i="1"/>
  <c r="E313" i="1" l="1"/>
  <c r="R159" i="1"/>
  <c r="T159" i="1" s="1"/>
  <c r="Q160" i="1" s="1"/>
  <c r="AC160" i="1" s="1"/>
  <c r="P135" i="1"/>
  <c r="M136" i="1" s="1"/>
  <c r="C314" i="1"/>
  <c r="D314" i="1" s="1"/>
  <c r="B315" i="1"/>
  <c r="AH160" i="1" l="1"/>
  <c r="AG160" i="1" s="1"/>
  <c r="E314" i="1"/>
  <c r="H160" i="1"/>
  <c r="S160" i="1"/>
  <c r="G136" i="1"/>
  <c r="O136" i="1"/>
  <c r="C315" i="1"/>
  <c r="D315" i="1" s="1"/>
  <c r="B316" i="1"/>
  <c r="E315" i="1" l="1"/>
  <c r="R160" i="1"/>
  <c r="T160" i="1" s="1"/>
  <c r="Q161" i="1" s="1"/>
  <c r="AC161" i="1" s="1"/>
  <c r="N136" i="1"/>
  <c r="P136" i="1" s="1"/>
  <c r="M137" i="1" s="1"/>
  <c r="C316" i="1"/>
  <c r="D316" i="1" s="1"/>
  <c r="B317" i="1"/>
  <c r="AH161" i="1" l="1"/>
  <c r="AG161" i="1" s="1"/>
  <c r="E316" i="1"/>
  <c r="H161" i="1"/>
  <c r="S161" i="1"/>
  <c r="O137" i="1"/>
  <c r="G137" i="1"/>
  <c r="C317" i="1"/>
  <c r="D317" i="1" s="1"/>
  <c r="B318" i="1"/>
  <c r="E317" i="1" l="1"/>
  <c r="R161" i="1"/>
  <c r="T161" i="1" s="1"/>
  <c r="Q162" i="1" s="1"/>
  <c r="AC162" i="1" s="1"/>
  <c r="N137" i="1"/>
  <c r="C318" i="1"/>
  <c r="D318" i="1" s="1"/>
  <c r="B319" i="1"/>
  <c r="AH162" i="1" l="1"/>
  <c r="AG162" i="1" s="1"/>
  <c r="E318" i="1"/>
  <c r="H162" i="1"/>
  <c r="S162" i="1"/>
  <c r="P137" i="1"/>
  <c r="M138" i="1" s="1"/>
  <c r="C319" i="1"/>
  <c r="D319" i="1" s="1"/>
  <c r="B320" i="1"/>
  <c r="E319" i="1" l="1"/>
  <c r="R162" i="1"/>
  <c r="T162" i="1" s="1"/>
  <c r="Q163" i="1" s="1"/>
  <c r="AC163" i="1" s="1"/>
  <c r="G138" i="1"/>
  <c r="O138" i="1"/>
  <c r="C320" i="1"/>
  <c r="D320" i="1" s="1"/>
  <c r="B321" i="1"/>
  <c r="AH163" i="1" l="1"/>
  <c r="AG163" i="1" s="1"/>
  <c r="E320" i="1"/>
  <c r="H163" i="1"/>
  <c r="S163" i="1"/>
  <c r="N138" i="1"/>
  <c r="C321" i="1"/>
  <c r="D321" i="1" s="1"/>
  <c r="B322" i="1"/>
  <c r="E321" i="1" l="1"/>
  <c r="R163" i="1"/>
  <c r="T163" i="1" s="1"/>
  <c r="Q164" i="1" s="1"/>
  <c r="AC164" i="1" s="1"/>
  <c r="P138" i="1"/>
  <c r="M139" i="1" s="1"/>
  <c r="C322" i="1"/>
  <c r="D322" i="1" s="1"/>
  <c r="B323" i="1"/>
  <c r="AH164" i="1" l="1"/>
  <c r="AG164" i="1" s="1"/>
  <c r="E322" i="1"/>
  <c r="H164" i="1"/>
  <c r="S164" i="1"/>
  <c r="G139" i="1"/>
  <c r="O139" i="1"/>
  <c r="C323" i="1"/>
  <c r="D323" i="1" s="1"/>
  <c r="B324" i="1"/>
  <c r="E323" i="1" l="1"/>
  <c r="R164" i="1"/>
  <c r="T164" i="1" s="1"/>
  <c r="Q165" i="1" s="1"/>
  <c r="AC165" i="1" s="1"/>
  <c r="N139" i="1"/>
  <c r="C324" i="1"/>
  <c r="D324" i="1" s="1"/>
  <c r="B325" i="1"/>
  <c r="AH165" i="1" l="1"/>
  <c r="AG165" i="1" s="1"/>
  <c r="E324" i="1"/>
  <c r="H165" i="1"/>
  <c r="S165" i="1"/>
  <c r="P139" i="1"/>
  <c r="M140" i="1" s="1"/>
  <c r="B326" i="1"/>
  <c r="C325" i="1"/>
  <c r="D325" i="1" s="1"/>
  <c r="E325" i="1" l="1"/>
  <c r="R165" i="1"/>
  <c r="T165" i="1" s="1"/>
  <c r="Q166" i="1" s="1"/>
  <c r="AC166" i="1" s="1"/>
  <c r="G140" i="1"/>
  <c r="O140" i="1"/>
  <c r="C326" i="1"/>
  <c r="D326" i="1" s="1"/>
  <c r="B327" i="1"/>
  <c r="AH166" i="1" l="1"/>
  <c r="AG166" i="1" s="1"/>
  <c r="E326" i="1"/>
  <c r="S166" i="1"/>
  <c r="H166" i="1"/>
  <c r="N140" i="1"/>
  <c r="P140" i="1" s="1"/>
  <c r="M141" i="1" s="1"/>
  <c r="B328" i="1"/>
  <c r="C327" i="1"/>
  <c r="D327" i="1" s="1"/>
  <c r="E327" i="1" l="1"/>
  <c r="R166" i="1"/>
  <c r="O141" i="1"/>
  <c r="G141" i="1"/>
  <c r="C328" i="1"/>
  <c r="D328" i="1" s="1"/>
  <c r="B329" i="1"/>
  <c r="E328" i="1" l="1"/>
  <c r="T166" i="1"/>
  <c r="Q167" i="1" s="1"/>
  <c r="AC167" i="1" s="1"/>
  <c r="N141" i="1"/>
  <c r="P141" i="1" s="1"/>
  <c r="M142" i="1" s="1"/>
  <c r="C329" i="1"/>
  <c r="D329" i="1" s="1"/>
  <c r="B330" i="1"/>
  <c r="AH167" i="1" l="1"/>
  <c r="AG167" i="1" s="1"/>
  <c r="E329" i="1"/>
  <c r="H167" i="1"/>
  <c r="S167" i="1"/>
  <c r="G142" i="1"/>
  <c r="O142" i="1"/>
  <c r="B331" i="1"/>
  <c r="C330" i="1"/>
  <c r="D330" i="1" s="1"/>
  <c r="E330" i="1" l="1"/>
  <c r="R167" i="1"/>
  <c r="T167" i="1" s="1"/>
  <c r="Q168" i="1" s="1"/>
  <c r="AC168" i="1" s="1"/>
  <c r="N142" i="1"/>
  <c r="B332" i="1"/>
  <c r="C331" i="1"/>
  <c r="D331" i="1" s="1"/>
  <c r="AH168" i="1" l="1"/>
  <c r="AG168" i="1" s="1"/>
  <c r="E331" i="1"/>
  <c r="H168" i="1"/>
  <c r="S168" i="1"/>
  <c r="P142" i="1"/>
  <c r="M143" i="1" s="1"/>
  <c r="C332" i="1"/>
  <c r="D332" i="1" s="1"/>
  <c r="B333" i="1"/>
  <c r="E332" i="1" l="1"/>
  <c r="R168" i="1"/>
  <c r="O143" i="1"/>
  <c r="G143" i="1"/>
  <c r="C333" i="1"/>
  <c r="D333" i="1" s="1"/>
  <c r="B334" i="1"/>
  <c r="E333" i="1" l="1"/>
  <c r="T168" i="1"/>
  <c r="Q169" i="1" s="1"/>
  <c r="AC169" i="1" s="1"/>
  <c r="N143" i="1"/>
  <c r="C334" i="1"/>
  <c r="D334" i="1" s="1"/>
  <c r="B335" i="1"/>
  <c r="AH169" i="1" l="1"/>
  <c r="AG169" i="1" s="1"/>
  <c r="E334" i="1"/>
  <c r="S169" i="1"/>
  <c r="H169" i="1"/>
  <c r="P143" i="1"/>
  <c r="M144" i="1" s="1"/>
  <c r="C335" i="1"/>
  <c r="D335" i="1" s="1"/>
  <c r="B336" i="1"/>
  <c r="E335" i="1" l="1"/>
  <c r="R169" i="1"/>
  <c r="T169" i="1" s="1"/>
  <c r="Q170" i="1" s="1"/>
  <c r="AC170" i="1" s="1"/>
  <c r="G144" i="1"/>
  <c r="O144" i="1"/>
  <c r="B337" i="1"/>
  <c r="C336" i="1"/>
  <c r="D336" i="1" s="1"/>
  <c r="AH170" i="1" l="1"/>
  <c r="AG170" i="1" s="1"/>
  <c r="E336" i="1"/>
  <c r="N144" i="1"/>
  <c r="P144" i="1" s="1"/>
  <c r="M145" i="1" s="1"/>
  <c r="C337" i="1"/>
  <c r="D337" i="1" s="1"/>
  <c r="B338" i="1"/>
  <c r="E337" i="1" l="1"/>
  <c r="H170" i="1"/>
  <c r="S170" i="1"/>
  <c r="G145" i="1"/>
  <c r="O145" i="1"/>
  <c r="C338" i="1"/>
  <c r="D338" i="1" s="1"/>
  <c r="B339" i="1"/>
  <c r="E338" i="1" l="1"/>
  <c r="R170" i="1"/>
  <c r="T170" i="1" s="1"/>
  <c r="Q171" i="1" s="1"/>
  <c r="AC171" i="1" s="1"/>
  <c r="N145" i="1"/>
  <c r="C339" i="1"/>
  <c r="D339" i="1" s="1"/>
  <c r="B340" i="1"/>
  <c r="AH171" i="1" l="1"/>
  <c r="AG171" i="1" s="1"/>
  <c r="E339" i="1"/>
  <c r="H171" i="1"/>
  <c r="S171" i="1"/>
  <c r="P145" i="1"/>
  <c r="M146" i="1" s="1"/>
  <c r="C340" i="1"/>
  <c r="D340" i="1" s="1"/>
  <c r="B341" i="1"/>
  <c r="E340" i="1" l="1"/>
  <c r="R171" i="1"/>
  <c r="T171" i="1" s="1"/>
  <c r="Q172" i="1" s="1"/>
  <c r="AC172" i="1" s="1"/>
  <c r="G146" i="1"/>
  <c r="O146" i="1"/>
  <c r="C341" i="1"/>
  <c r="D341" i="1" s="1"/>
  <c r="B342" i="1"/>
  <c r="AH172" i="1" l="1"/>
  <c r="AG172" i="1" s="1"/>
  <c r="E341" i="1"/>
  <c r="H172" i="1"/>
  <c r="S172" i="1"/>
  <c r="N146" i="1"/>
  <c r="P146" i="1" s="1"/>
  <c r="M147" i="1" s="1"/>
  <c r="B343" i="1"/>
  <c r="C342" i="1"/>
  <c r="D342" i="1" s="1"/>
  <c r="E342" i="1" l="1"/>
  <c r="R172" i="1"/>
  <c r="T172" i="1" s="1"/>
  <c r="Q173" i="1" s="1"/>
  <c r="AC173" i="1" s="1"/>
  <c r="G147" i="1"/>
  <c r="O147" i="1"/>
  <c r="C343" i="1"/>
  <c r="D343" i="1" s="1"/>
  <c r="B344" i="1"/>
  <c r="AH173" i="1" l="1"/>
  <c r="AG173" i="1" s="1"/>
  <c r="E343" i="1"/>
  <c r="H173" i="1"/>
  <c r="S173" i="1"/>
  <c r="N147" i="1"/>
  <c r="P147" i="1" s="1"/>
  <c r="M148" i="1" s="1"/>
  <c r="C344" i="1"/>
  <c r="D344" i="1" s="1"/>
  <c r="B345" i="1"/>
  <c r="E344" i="1" l="1"/>
  <c r="R173" i="1"/>
  <c r="T173" i="1" s="1"/>
  <c r="Q174" i="1" s="1"/>
  <c r="AC174" i="1" s="1"/>
  <c r="G148" i="1"/>
  <c r="O148" i="1"/>
  <c r="B346" i="1"/>
  <c r="C345" i="1"/>
  <c r="D345" i="1" s="1"/>
  <c r="AH174" i="1" l="1"/>
  <c r="AG174" i="1" s="1"/>
  <c r="E345" i="1"/>
  <c r="H174" i="1"/>
  <c r="S174" i="1"/>
  <c r="N148" i="1"/>
  <c r="C346" i="1"/>
  <c r="D346" i="1" s="1"/>
  <c r="B347" i="1"/>
  <c r="E346" i="1" l="1"/>
  <c r="R174" i="1"/>
  <c r="T174" i="1" s="1"/>
  <c r="Q175" i="1" s="1"/>
  <c r="AC175" i="1" s="1"/>
  <c r="P148" i="1"/>
  <c r="M149" i="1" s="1"/>
  <c r="C347" i="1"/>
  <c r="D347" i="1" s="1"/>
  <c r="B348" i="1"/>
  <c r="AH175" i="1" l="1"/>
  <c r="AG175" i="1" s="1"/>
  <c r="E347" i="1"/>
  <c r="H175" i="1"/>
  <c r="S175" i="1"/>
  <c r="G149" i="1"/>
  <c r="O149" i="1"/>
  <c r="C348" i="1"/>
  <c r="D348" i="1" s="1"/>
  <c r="B349" i="1"/>
  <c r="E348" i="1" l="1"/>
  <c r="R175" i="1"/>
  <c r="T175" i="1" s="1"/>
  <c r="Q176" i="1" s="1"/>
  <c r="AC176" i="1" s="1"/>
  <c r="N149" i="1"/>
  <c r="P149" i="1" s="1"/>
  <c r="M150" i="1" s="1"/>
  <c r="C349" i="1"/>
  <c r="D349" i="1" s="1"/>
  <c r="B350" i="1"/>
  <c r="AH176" i="1" l="1"/>
  <c r="AG176" i="1" s="1"/>
  <c r="E349" i="1"/>
  <c r="H176" i="1"/>
  <c r="S176" i="1"/>
  <c r="G150" i="1"/>
  <c r="O150" i="1"/>
  <c r="C350" i="1"/>
  <c r="D350" i="1" s="1"/>
  <c r="B351" i="1"/>
  <c r="E350" i="1" l="1"/>
  <c r="R176" i="1"/>
  <c r="T176" i="1" s="1"/>
  <c r="Q177" i="1" s="1"/>
  <c r="AC177" i="1" s="1"/>
  <c r="N150" i="1"/>
  <c r="C351" i="1"/>
  <c r="D351" i="1" s="1"/>
  <c r="B352" i="1"/>
  <c r="AH177" i="1" l="1"/>
  <c r="AG177" i="1" s="1"/>
  <c r="E351" i="1"/>
  <c r="H177" i="1"/>
  <c r="S177" i="1"/>
  <c r="P150" i="1"/>
  <c r="M151" i="1" s="1"/>
  <c r="C352" i="1"/>
  <c r="D352" i="1" s="1"/>
  <c r="B353" i="1"/>
  <c r="E352" i="1" l="1"/>
  <c r="R177" i="1"/>
  <c r="T177" i="1" s="1"/>
  <c r="Q178" i="1" s="1"/>
  <c r="AC178" i="1" s="1"/>
  <c r="G151" i="1"/>
  <c r="O151" i="1"/>
  <c r="B354" i="1"/>
  <c r="C353" i="1"/>
  <c r="D353" i="1" s="1"/>
  <c r="AH178" i="1" l="1"/>
  <c r="AG178" i="1" s="1"/>
  <c r="E353" i="1"/>
  <c r="H178" i="1"/>
  <c r="S178" i="1"/>
  <c r="N151" i="1"/>
  <c r="C354" i="1"/>
  <c r="D354" i="1" s="1"/>
  <c r="B355" i="1"/>
  <c r="E354" i="1" l="1"/>
  <c r="R178" i="1"/>
  <c r="T178" i="1" s="1"/>
  <c r="Q179" i="1" s="1"/>
  <c r="AC179" i="1" s="1"/>
  <c r="P151" i="1"/>
  <c r="M152" i="1" s="1"/>
  <c r="C355" i="1"/>
  <c r="D355" i="1" s="1"/>
  <c r="B356" i="1"/>
  <c r="AH179" i="1" l="1"/>
  <c r="AG179" i="1" s="1"/>
  <c r="E355" i="1"/>
  <c r="H179" i="1"/>
  <c r="S179" i="1"/>
  <c r="G152" i="1"/>
  <c r="O152" i="1"/>
  <c r="C356" i="1"/>
  <c r="D356" i="1" s="1"/>
  <c r="B357" i="1"/>
  <c r="E356" i="1" l="1"/>
  <c r="R179" i="1"/>
  <c r="T179" i="1" s="1"/>
  <c r="Q180" i="1" s="1"/>
  <c r="AC180" i="1" s="1"/>
  <c r="N152" i="1"/>
  <c r="C357" i="1"/>
  <c r="D357" i="1" s="1"/>
  <c r="B358" i="1"/>
  <c r="AH180" i="1" l="1"/>
  <c r="AG180" i="1" s="1"/>
  <c r="E357" i="1"/>
  <c r="H180" i="1"/>
  <c r="S180" i="1"/>
  <c r="P152" i="1"/>
  <c r="M153" i="1" s="1"/>
  <c r="C358" i="1"/>
  <c r="D358" i="1" s="1"/>
  <c r="B359" i="1"/>
  <c r="E358" i="1" l="1"/>
  <c r="R180" i="1"/>
  <c r="T180" i="1" s="1"/>
  <c r="Q181" i="1" s="1"/>
  <c r="AC181" i="1" s="1"/>
  <c r="O153" i="1"/>
  <c r="G153" i="1"/>
  <c r="C359" i="1"/>
  <c r="D359" i="1" s="1"/>
  <c r="B360" i="1"/>
  <c r="AH181" i="1" l="1"/>
  <c r="AG181" i="1" s="1"/>
  <c r="E359" i="1"/>
  <c r="H181" i="1"/>
  <c r="S181" i="1"/>
  <c r="N153" i="1"/>
  <c r="P153" i="1" s="1"/>
  <c r="M154" i="1" s="1"/>
  <c r="C360" i="1"/>
  <c r="D360" i="1" s="1"/>
  <c r="B361" i="1"/>
  <c r="E360" i="1" l="1"/>
  <c r="R181" i="1"/>
  <c r="G154" i="1"/>
  <c r="O154" i="1"/>
  <c r="B362" i="1"/>
  <c r="C361" i="1"/>
  <c r="D361" i="1" s="1"/>
  <c r="E361" i="1" l="1"/>
  <c r="T181" i="1"/>
  <c r="Q182" i="1" s="1"/>
  <c r="AC182" i="1" s="1"/>
  <c r="N154" i="1"/>
  <c r="C362" i="1"/>
  <c r="D362" i="1" s="1"/>
  <c r="B363" i="1"/>
  <c r="AH182" i="1" l="1"/>
  <c r="AG182" i="1" s="1"/>
  <c r="E362" i="1"/>
  <c r="S182" i="1"/>
  <c r="H182" i="1"/>
  <c r="P154" i="1"/>
  <c r="M155" i="1" s="1"/>
  <c r="B364" i="1"/>
  <c r="C363" i="1"/>
  <c r="D363" i="1" s="1"/>
  <c r="E363" i="1" l="1"/>
  <c r="R182" i="1"/>
  <c r="T182" i="1" s="1"/>
  <c r="Q183" i="1" s="1"/>
  <c r="AC183" i="1" s="1"/>
  <c r="O155" i="1"/>
  <c r="G155" i="1"/>
  <c r="C364" i="1"/>
  <c r="D364" i="1" s="1"/>
  <c r="B365" i="1"/>
  <c r="AH183" i="1" l="1"/>
  <c r="AG183" i="1" s="1"/>
  <c r="E364" i="1"/>
  <c r="N155" i="1"/>
  <c r="P155" i="1" s="1"/>
  <c r="M156" i="1" s="1"/>
  <c r="C365" i="1"/>
  <c r="D365" i="1" s="1"/>
  <c r="B366" i="1"/>
  <c r="E365" i="1" l="1"/>
  <c r="H183" i="1"/>
  <c r="S183" i="1"/>
  <c r="G156" i="1"/>
  <c r="O156" i="1"/>
  <c r="C366" i="1"/>
  <c r="D366" i="1" s="1"/>
  <c r="B367" i="1"/>
  <c r="E366" i="1" l="1"/>
  <c r="R183" i="1"/>
  <c r="T183" i="1" s="1"/>
  <c r="Q184" i="1" s="1"/>
  <c r="AC184" i="1" s="1"/>
  <c r="N156" i="1"/>
  <c r="C367" i="1"/>
  <c r="D367" i="1" s="1"/>
  <c r="B368" i="1"/>
  <c r="AH184" i="1" l="1"/>
  <c r="AG184" i="1" s="1"/>
  <c r="E367" i="1"/>
  <c r="H184" i="1"/>
  <c r="S184" i="1"/>
  <c r="P156" i="1"/>
  <c r="M157" i="1" s="1"/>
  <c r="B369" i="1"/>
  <c r="C368" i="1"/>
  <c r="D368" i="1" s="1"/>
  <c r="E368" i="1" l="1"/>
  <c r="R184" i="1"/>
  <c r="T184" i="1" s="1"/>
  <c r="Q185" i="1" s="1"/>
  <c r="AC185" i="1" s="1"/>
  <c r="O157" i="1"/>
  <c r="G157" i="1"/>
  <c r="B370" i="1"/>
  <c r="C369" i="1"/>
  <c r="D369" i="1" s="1"/>
  <c r="AH185" i="1" l="1"/>
  <c r="AG185" i="1" s="1"/>
  <c r="E369" i="1"/>
  <c r="H185" i="1"/>
  <c r="S185" i="1"/>
  <c r="N157" i="1"/>
  <c r="B371" i="1"/>
  <c r="C370" i="1"/>
  <c r="D370" i="1" s="1"/>
  <c r="E370" i="1" l="1"/>
  <c r="R185" i="1"/>
  <c r="T185" i="1" s="1"/>
  <c r="Q186" i="1" s="1"/>
  <c r="AC186" i="1" s="1"/>
  <c r="P157" i="1"/>
  <c r="M158" i="1" s="1"/>
  <c r="C371" i="1"/>
  <c r="D371" i="1" s="1"/>
  <c r="B372" i="1"/>
  <c r="AH186" i="1" l="1"/>
  <c r="AG186" i="1" s="1"/>
  <c r="E371" i="1"/>
  <c r="H186" i="1"/>
  <c r="S186" i="1"/>
  <c r="G158" i="1"/>
  <c r="O158" i="1"/>
  <c r="B373" i="1"/>
  <c r="C372" i="1"/>
  <c r="D372" i="1" s="1"/>
  <c r="E372" i="1" l="1"/>
  <c r="R186" i="1"/>
  <c r="T186" i="1" s="1"/>
  <c r="Q187" i="1" s="1"/>
  <c r="AC187" i="1" s="1"/>
  <c r="N158" i="1"/>
  <c r="C373" i="1"/>
  <c r="D373" i="1" s="1"/>
  <c r="B374" i="1"/>
  <c r="AH187" i="1" l="1"/>
  <c r="AG187" i="1" s="1"/>
  <c r="E373" i="1"/>
  <c r="H187" i="1"/>
  <c r="S187" i="1"/>
  <c r="P158" i="1"/>
  <c r="M159" i="1" s="1"/>
  <c r="C374" i="1"/>
  <c r="D374" i="1" s="1"/>
  <c r="B375" i="1"/>
  <c r="E374" i="1" l="1"/>
  <c r="R187" i="1"/>
  <c r="T187" i="1" s="1"/>
  <c r="Q188" i="1" s="1"/>
  <c r="AC188" i="1" s="1"/>
  <c r="G159" i="1"/>
  <c r="O159" i="1"/>
  <c r="C375" i="1"/>
  <c r="D375" i="1" s="1"/>
  <c r="B376" i="1"/>
  <c r="AH188" i="1" l="1"/>
  <c r="AG188" i="1" s="1"/>
  <c r="E375" i="1"/>
  <c r="H188" i="1"/>
  <c r="S188" i="1"/>
  <c r="N159" i="1"/>
  <c r="P159" i="1" s="1"/>
  <c r="M160" i="1" s="1"/>
  <c r="C376" i="1"/>
  <c r="D376" i="1" s="1"/>
  <c r="B377" i="1"/>
  <c r="E376" i="1" l="1"/>
  <c r="R188" i="1"/>
  <c r="T188" i="1" s="1"/>
  <c r="Q189" i="1" s="1"/>
  <c r="AC189" i="1" s="1"/>
  <c r="G160" i="1"/>
  <c r="O160" i="1"/>
  <c r="C377" i="1"/>
  <c r="D377" i="1" s="1"/>
  <c r="B378" i="1"/>
  <c r="AH189" i="1" l="1"/>
  <c r="AG189" i="1" s="1"/>
  <c r="E377" i="1"/>
  <c r="H189" i="1"/>
  <c r="S189" i="1"/>
  <c r="N160" i="1"/>
  <c r="P160" i="1" s="1"/>
  <c r="M161" i="1" s="1"/>
  <c r="C378" i="1"/>
  <c r="D378" i="1" s="1"/>
  <c r="B379" i="1"/>
  <c r="E378" i="1" l="1"/>
  <c r="E32" i="2" s="1"/>
  <c r="R189" i="1"/>
  <c r="T189" i="1" s="1"/>
  <c r="Q190" i="1" s="1"/>
  <c r="AC190" i="1" s="1"/>
  <c r="G161" i="1"/>
  <c r="O161" i="1"/>
  <c r="C379" i="1"/>
  <c r="D379" i="1" s="1"/>
  <c r="B380" i="1"/>
  <c r="AH190" i="1" l="1"/>
  <c r="AG190" i="1" s="1"/>
  <c r="E379" i="1"/>
  <c r="H190" i="1"/>
  <c r="S190" i="1"/>
  <c r="N161" i="1"/>
  <c r="B381" i="1"/>
  <c r="C380" i="1"/>
  <c r="D380" i="1" s="1"/>
  <c r="E380" i="1" l="1"/>
  <c r="R190" i="1"/>
  <c r="T190" i="1" s="1"/>
  <c r="Q191" i="1" s="1"/>
  <c r="AC191" i="1" s="1"/>
  <c r="P161" i="1"/>
  <c r="M162" i="1" s="1"/>
  <c r="C381" i="1"/>
  <c r="D381" i="1" s="1"/>
  <c r="B382" i="1"/>
  <c r="AH191" i="1" l="1"/>
  <c r="AG191" i="1" s="1"/>
  <c r="E381" i="1"/>
  <c r="G162" i="1"/>
  <c r="O162" i="1"/>
  <c r="C382" i="1"/>
  <c r="D382" i="1" s="1"/>
  <c r="B383" i="1"/>
  <c r="E382" i="1" l="1"/>
  <c r="H191" i="1"/>
  <c r="S191" i="1"/>
  <c r="N162" i="1"/>
  <c r="C383" i="1"/>
  <c r="D383" i="1" s="1"/>
  <c r="B384" i="1"/>
  <c r="E383" i="1" l="1"/>
  <c r="R191" i="1"/>
  <c r="T191" i="1" s="1"/>
  <c r="Q192" i="1" s="1"/>
  <c r="AC192" i="1" s="1"/>
  <c r="P162" i="1"/>
  <c r="M163" i="1" s="1"/>
  <c r="C384" i="1"/>
  <c r="D384" i="1" s="1"/>
  <c r="B385" i="1"/>
  <c r="AH192" i="1" l="1"/>
  <c r="AG192" i="1" s="1"/>
  <c r="E384" i="1"/>
  <c r="H192" i="1"/>
  <c r="S192" i="1"/>
  <c r="O163" i="1"/>
  <c r="G163" i="1"/>
  <c r="B386" i="1"/>
  <c r="C385" i="1"/>
  <c r="D385" i="1" s="1"/>
  <c r="E385" i="1" l="1"/>
  <c r="R192" i="1"/>
  <c r="T192" i="1" s="1"/>
  <c r="Q193" i="1" s="1"/>
  <c r="AC193" i="1" s="1"/>
  <c r="N163" i="1"/>
  <c r="B387" i="1"/>
  <c r="C386" i="1"/>
  <c r="D386" i="1" s="1"/>
  <c r="AH193" i="1" l="1"/>
  <c r="AG193" i="1" s="1"/>
  <c r="E386" i="1"/>
  <c r="P163" i="1"/>
  <c r="M164" i="1" s="1"/>
  <c r="C387" i="1"/>
  <c r="D387" i="1" s="1"/>
  <c r="B388" i="1"/>
  <c r="E387" i="1" l="1"/>
  <c r="H193" i="1"/>
  <c r="S193" i="1"/>
  <c r="G164" i="1"/>
  <c r="O164" i="1"/>
  <c r="C388" i="1"/>
  <c r="D388" i="1" s="1"/>
  <c r="B389" i="1"/>
  <c r="E388" i="1" l="1"/>
  <c r="R193" i="1"/>
  <c r="T193" i="1" s="1"/>
  <c r="Q194" i="1" s="1"/>
  <c r="AC194" i="1" s="1"/>
  <c r="N164" i="1"/>
  <c r="C389" i="1"/>
  <c r="D389" i="1" s="1"/>
  <c r="B390" i="1"/>
  <c r="AH194" i="1" l="1"/>
  <c r="AG194" i="1" s="1"/>
  <c r="E389" i="1"/>
  <c r="S194" i="1"/>
  <c r="H194" i="1"/>
  <c r="P164" i="1"/>
  <c r="M165" i="1" s="1"/>
  <c r="C390" i="1"/>
  <c r="D390" i="1" s="1"/>
  <c r="B391" i="1"/>
  <c r="E390" i="1" l="1"/>
  <c r="R194" i="1"/>
  <c r="T194" i="1" s="1"/>
  <c r="Q195" i="1" s="1"/>
  <c r="AC195" i="1" s="1"/>
  <c r="G165" i="1"/>
  <c r="O165" i="1"/>
  <c r="C391" i="1"/>
  <c r="D391" i="1" s="1"/>
  <c r="B392" i="1"/>
  <c r="AH195" i="1" l="1"/>
  <c r="AG195" i="1" s="1"/>
  <c r="E391" i="1"/>
  <c r="N165" i="1"/>
  <c r="P165" i="1" s="1"/>
  <c r="M166" i="1" s="1"/>
  <c r="C392" i="1"/>
  <c r="D392" i="1" s="1"/>
  <c r="B393" i="1"/>
  <c r="E392" i="1" l="1"/>
  <c r="H195" i="1"/>
  <c r="S195" i="1"/>
  <c r="O166" i="1"/>
  <c r="G166" i="1"/>
  <c r="C393" i="1"/>
  <c r="D393" i="1" s="1"/>
  <c r="B394" i="1"/>
  <c r="E393" i="1" l="1"/>
  <c r="R195" i="1"/>
  <c r="T195" i="1" s="1"/>
  <c r="Q196" i="1" s="1"/>
  <c r="AC196" i="1" s="1"/>
  <c r="N166" i="1"/>
  <c r="C394" i="1"/>
  <c r="D394" i="1" s="1"/>
  <c r="B395" i="1"/>
  <c r="AH196" i="1" l="1"/>
  <c r="AG196" i="1" s="1"/>
  <c r="E394" i="1"/>
  <c r="S196" i="1"/>
  <c r="H196" i="1"/>
  <c r="P166" i="1"/>
  <c r="M167" i="1" s="1"/>
  <c r="C395" i="1"/>
  <c r="D395" i="1" s="1"/>
  <c r="B396" i="1"/>
  <c r="E395" i="1" l="1"/>
  <c r="R196" i="1"/>
  <c r="T196" i="1" s="1"/>
  <c r="Q197" i="1" s="1"/>
  <c r="AC197" i="1" s="1"/>
  <c r="G167" i="1"/>
  <c r="O167" i="1"/>
  <c r="B397" i="1"/>
  <c r="C396" i="1"/>
  <c r="D396" i="1" s="1"/>
  <c r="AH197" i="1" l="1"/>
  <c r="AG197" i="1" s="1"/>
  <c r="E396" i="1"/>
  <c r="H197" i="1"/>
  <c r="S197" i="1"/>
  <c r="N167" i="1"/>
  <c r="B398" i="1"/>
  <c r="C397" i="1"/>
  <c r="D397" i="1" s="1"/>
  <c r="E397" i="1" l="1"/>
  <c r="R197" i="1"/>
  <c r="T197" i="1" s="1"/>
  <c r="Q198" i="1" s="1"/>
  <c r="AC198" i="1" s="1"/>
  <c r="P167" i="1"/>
  <c r="M168" i="1" s="1"/>
  <c r="C398" i="1"/>
  <c r="D398" i="1" s="1"/>
  <c r="B399" i="1"/>
  <c r="AH198" i="1" l="1"/>
  <c r="AG198" i="1" s="1"/>
  <c r="E398" i="1"/>
  <c r="H198" i="1"/>
  <c r="S198" i="1"/>
  <c r="O168" i="1"/>
  <c r="G168" i="1"/>
  <c r="C399" i="1"/>
  <c r="D399" i="1" s="1"/>
  <c r="B400" i="1"/>
  <c r="E399" i="1" l="1"/>
  <c r="R198" i="1"/>
  <c r="T198" i="1" s="1"/>
  <c r="Q199" i="1" s="1"/>
  <c r="AC199" i="1" s="1"/>
  <c r="N168" i="1"/>
  <c r="C400" i="1"/>
  <c r="D400" i="1" s="1"/>
  <c r="B401" i="1"/>
  <c r="AH199" i="1" l="1"/>
  <c r="AG199" i="1" s="1"/>
  <c r="E400" i="1"/>
  <c r="H199" i="1"/>
  <c r="S199" i="1"/>
  <c r="P168" i="1"/>
  <c r="M169" i="1" s="1"/>
  <c r="B402" i="1"/>
  <c r="C401" i="1"/>
  <c r="D401" i="1" s="1"/>
  <c r="E401" i="1" l="1"/>
  <c r="R199" i="1"/>
  <c r="T199" i="1" s="1"/>
  <c r="Q200" i="1" s="1"/>
  <c r="AC200" i="1" s="1"/>
  <c r="O169" i="1"/>
  <c r="G169" i="1"/>
  <c r="B403" i="1"/>
  <c r="C402" i="1"/>
  <c r="D402" i="1" s="1"/>
  <c r="AH200" i="1" l="1"/>
  <c r="AG200" i="1" s="1"/>
  <c r="E402" i="1"/>
  <c r="N169" i="1"/>
  <c r="P169" i="1" s="1"/>
  <c r="M170" i="1" s="1"/>
  <c r="B404" i="1"/>
  <c r="C403" i="1"/>
  <c r="D403" i="1" s="1"/>
  <c r="E403" i="1" l="1"/>
  <c r="S200" i="1"/>
  <c r="H200" i="1"/>
  <c r="G170" i="1"/>
  <c r="O170" i="1"/>
  <c r="C404" i="1"/>
  <c r="D404" i="1" s="1"/>
  <c r="B405" i="1"/>
  <c r="E404" i="1" l="1"/>
  <c r="R200" i="1"/>
  <c r="T200" i="1" s="1"/>
  <c r="Q201" i="1" s="1"/>
  <c r="AC201" i="1" s="1"/>
  <c r="N170" i="1"/>
  <c r="P170" i="1" s="1"/>
  <c r="M171" i="1" s="1"/>
  <c r="C405" i="1"/>
  <c r="D405" i="1" s="1"/>
  <c r="B406" i="1"/>
  <c r="AH201" i="1" l="1"/>
  <c r="AG201" i="1" s="1"/>
  <c r="E405" i="1"/>
  <c r="H201" i="1"/>
  <c r="S201" i="1"/>
  <c r="G171" i="1"/>
  <c r="O171" i="1"/>
  <c r="C406" i="1"/>
  <c r="D406" i="1" s="1"/>
  <c r="B407" i="1"/>
  <c r="E406" i="1" l="1"/>
  <c r="R201" i="1"/>
  <c r="T201" i="1" s="1"/>
  <c r="Q202" i="1" s="1"/>
  <c r="AC202" i="1" s="1"/>
  <c r="N171" i="1"/>
  <c r="P171" i="1" s="1"/>
  <c r="M172" i="1" s="1"/>
  <c r="B408" i="1"/>
  <c r="C407" i="1"/>
  <c r="D407" i="1" s="1"/>
  <c r="AH202" i="1" l="1"/>
  <c r="AG202" i="1" s="1"/>
  <c r="E407" i="1"/>
  <c r="H202" i="1"/>
  <c r="S202" i="1"/>
  <c r="G172" i="1"/>
  <c r="O172" i="1"/>
  <c r="C408" i="1"/>
  <c r="D408" i="1" s="1"/>
  <c r="B409" i="1"/>
  <c r="E408" i="1" l="1"/>
  <c r="R202" i="1"/>
  <c r="T202" i="1" s="1"/>
  <c r="Q203" i="1" s="1"/>
  <c r="AC203" i="1" s="1"/>
  <c r="N172" i="1"/>
  <c r="P172" i="1" s="1"/>
  <c r="M173" i="1" s="1"/>
  <c r="C409" i="1"/>
  <c r="D409" i="1" s="1"/>
  <c r="B410" i="1"/>
  <c r="AH203" i="1" l="1"/>
  <c r="AG203" i="1" s="1"/>
  <c r="E409" i="1"/>
  <c r="H203" i="1"/>
  <c r="S203" i="1"/>
  <c r="G173" i="1"/>
  <c r="O173" i="1"/>
  <c r="C410" i="1"/>
  <c r="D410" i="1" s="1"/>
  <c r="B411" i="1"/>
  <c r="E410" i="1" l="1"/>
  <c r="R203" i="1"/>
  <c r="T203" i="1" s="1"/>
  <c r="Q204" i="1" s="1"/>
  <c r="AC204" i="1" s="1"/>
  <c r="N173" i="1"/>
  <c r="P173" i="1" s="1"/>
  <c r="M174" i="1" s="1"/>
  <c r="C411" i="1"/>
  <c r="D411" i="1" s="1"/>
  <c r="B412" i="1"/>
  <c r="AH204" i="1" l="1"/>
  <c r="AG204" i="1" s="1"/>
  <c r="E411" i="1"/>
  <c r="H204" i="1"/>
  <c r="S204" i="1"/>
  <c r="O174" i="1"/>
  <c r="G174" i="1"/>
  <c r="B413" i="1"/>
  <c r="C412" i="1"/>
  <c r="D412" i="1" s="1"/>
  <c r="E412" i="1" l="1"/>
  <c r="R204" i="1"/>
  <c r="T204" i="1" s="1"/>
  <c r="Q205" i="1" s="1"/>
  <c r="AC205" i="1" s="1"/>
  <c r="N174" i="1"/>
  <c r="P174" i="1" s="1"/>
  <c r="M175" i="1" s="1"/>
  <c r="B414" i="1"/>
  <c r="C413" i="1"/>
  <c r="D413" i="1" s="1"/>
  <c r="AH205" i="1" l="1"/>
  <c r="AG205" i="1" s="1"/>
  <c r="E413" i="1"/>
  <c r="H205" i="1"/>
  <c r="S205" i="1"/>
  <c r="G175" i="1"/>
  <c r="O175" i="1"/>
  <c r="B415" i="1"/>
  <c r="C414" i="1"/>
  <c r="D414" i="1" s="1"/>
  <c r="E414" i="1" l="1"/>
  <c r="R205" i="1"/>
  <c r="T205" i="1" s="1"/>
  <c r="Q206" i="1" s="1"/>
  <c r="AC206" i="1" s="1"/>
  <c r="N175" i="1"/>
  <c r="C415" i="1"/>
  <c r="D415" i="1" s="1"/>
  <c r="B416" i="1"/>
  <c r="AH206" i="1" l="1"/>
  <c r="AG206" i="1" s="1"/>
  <c r="E415" i="1"/>
  <c r="H206" i="1"/>
  <c r="S206" i="1"/>
  <c r="P175" i="1"/>
  <c r="M176" i="1" s="1"/>
  <c r="B417" i="1"/>
  <c r="C416" i="1"/>
  <c r="D416" i="1" s="1"/>
  <c r="E416" i="1" l="1"/>
  <c r="R206" i="1"/>
  <c r="T206" i="1" s="1"/>
  <c r="Q207" i="1" s="1"/>
  <c r="AC207" i="1" s="1"/>
  <c r="G176" i="1"/>
  <c r="O176" i="1"/>
  <c r="C417" i="1"/>
  <c r="D417" i="1" s="1"/>
  <c r="B418" i="1"/>
  <c r="AH207" i="1" l="1"/>
  <c r="AG207" i="1" s="1"/>
  <c r="E417" i="1"/>
  <c r="H207" i="1"/>
  <c r="S207" i="1"/>
  <c r="N176" i="1"/>
  <c r="P176" i="1" s="1"/>
  <c r="M177" i="1" s="1"/>
  <c r="B419" i="1"/>
  <c r="C418" i="1"/>
  <c r="D418" i="1" s="1"/>
  <c r="E418" i="1" l="1"/>
  <c r="R207" i="1"/>
  <c r="T207" i="1" s="1"/>
  <c r="Q208" i="1" s="1"/>
  <c r="AC208" i="1" s="1"/>
  <c r="O177" i="1"/>
  <c r="G177" i="1"/>
  <c r="B420" i="1"/>
  <c r="C419" i="1"/>
  <c r="D419" i="1" s="1"/>
  <c r="AH208" i="1" l="1"/>
  <c r="AG208" i="1" s="1"/>
  <c r="E419" i="1"/>
  <c r="H208" i="1"/>
  <c r="S208" i="1"/>
  <c r="N177" i="1"/>
  <c r="B421" i="1"/>
  <c r="C420" i="1"/>
  <c r="D420" i="1" s="1"/>
  <c r="E420" i="1" l="1"/>
  <c r="R208" i="1"/>
  <c r="T208" i="1" s="1"/>
  <c r="Q209" i="1" s="1"/>
  <c r="AC209" i="1" s="1"/>
  <c r="P177" i="1"/>
  <c r="M178" i="1" s="1"/>
  <c r="B422" i="1"/>
  <c r="C421" i="1"/>
  <c r="D421" i="1" s="1"/>
  <c r="AH209" i="1" l="1"/>
  <c r="AG209" i="1" s="1"/>
  <c r="E421" i="1"/>
  <c r="H209" i="1"/>
  <c r="S209" i="1"/>
  <c r="O178" i="1"/>
  <c r="G178" i="1"/>
  <c r="C422" i="1"/>
  <c r="D422" i="1" s="1"/>
  <c r="B423" i="1"/>
  <c r="E422" i="1" l="1"/>
  <c r="R209" i="1"/>
  <c r="T209" i="1" s="1"/>
  <c r="Q210" i="1" s="1"/>
  <c r="AC210" i="1" s="1"/>
  <c r="N178" i="1"/>
  <c r="C423" i="1"/>
  <c r="D423" i="1" s="1"/>
  <c r="B424" i="1"/>
  <c r="AH210" i="1" l="1"/>
  <c r="AG210" i="1" s="1"/>
  <c r="E423" i="1"/>
  <c r="P178" i="1"/>
  <c r="M179" i="1" s="1"/>
  <c r="B425" i="1"/>
  <c r="C424" i="1"/>
  <c r="D424" i="1" s="1"/>
  <c r="E424" i="1" l="1"/>
  <c r="H210" i="1"/>
  <c r="S210" i="1"/>
  <c r="G179" i="1"/>
  <c r="O179" i="1"/>
  <c r="C425" i="1"/>
  <c r="D425" i="1" s="1"/>
  <c r="B426" i="1"/>
  <c r="E425" i="1" l="1"/>
  <c r="R210" i="1"/>
  <c r="T210" i="1" s="1"/>
  <c r="Q211" i="1" s="1"/>
  <c r="AC211" i="1" s="1"/>
  <c r="N179" i="1"/>
  <c r="P179" i="1" s="1"/>
  <c r="M180" i="1" s="1"/>
  <c r="C426" i="1"/>
  <c r="D426" i="1" s="1"/>
  <c r="B427" i="1"/>
  <c r="AH211" i="1" l="1"/>
  <c r="AG211" i="1" s="1"/>
  <c r="E426" i="1"/>
  <c r="H211" i="1"/>
  <c r="S211" i="1"/>
  <c r="G180" i="1"/>
  <c r="O180" i="1"/>
  <c r="C427" i="1"/>
  <c r="D427" i="1" s="1"/>
  <c r="B428" i="1"/>
  <c r="E427" i="1" l="1"/>
  <c r="R211" i="1"/>
  <c r="T211" i="1" s="1"/>
  <c r="Q212" i="1" s="1"/>
  <c r="AC212" i="1" s="1"/>
  <c r="N180" i="1"/>
  <c r="P180" i="1" s="1"/>
  <c r="M181" i="1" s="1"/>
  <c r="B429" i="1"/>
  <c r="C428" i="1"/>
  <c r="D428" i="1" s="1"/>
  <c r="AH212" i="1" l="1"/>
  <c r="AG212" i="1" s="1"/>
  <c r="E428" i="1"/>
  <c r="H212" i="1"/>
  <c r="S212" i="1"/>
  <c r="O181" i="1"/>
  <c r="G181" i="1"/>
  <c r="C429" i="1"/>
  <c r="D429" i="1" s="1"/>
  <c r="B430" i="1"/>
  <c r="E429" i="1" l="1"/>
  <c r="R212" i="1"/>
  <c r="T212" i="1" s="1"/>
  <c r="Q213" i="1" s="1"/>
  <c r="AC213" i="1" s="1"/>
  <c r="N181" i="1"/>
  <c r="C430" i="1"/>
  <c r="D430" i="1" s="1"/>
  <c r="B431" i="1"/>
  <c r="AH213" i="1" l="1"/>
  <c r="AG213" i="1" s="1"/>
  <c r="E430" i="1"/>
  <c r="H213" i="1"/>
  <c r="S213" i="1"/>
  <c r="P181" i="1"/>
  <c r="M182" i="1" s="1"/>
  <c r="C431" i="1"/>
  <c r="D431" i="1" s="1"/>
  <c r="B432" i="1"/>
  <c r="E431" i="1" l="1"/>
  <c r="R213" i="1"/>
  <c r="T213" i="1" s="1"/>
  <c r="Q214" i="1" s="1"/>
  <c r="AC214" i="1" s="1"/>
  <c r="O182" i="1"/>
  <c r="G182" i="1"/>
  <c r="C432" i="1"/>
  <c r="D432" i="1" s="1"/>
  <c r="B433" i="1"/>
  <c r="AH214" i="1" l="1"/>
  <c r="AG214" i="1" s="1"/>
  <c r="E432" i="1"/>
  <c r="H214" i="1"/>
  <c r="S214" i="1"/>
  <c r="N182" i="1"/>
  <c r="B434" i="1"/>
  <c r="C433" i="1"/>
  <c r="D433" i="1" s="1"/>
  <c r="E433" i="1" l="1"/>
  <c r="R214" i="1"/>
  <c r="T214" i="1" s="1"/>
  <c r="Q215" i="1" s="1"/>
  <c r="AC215" i="1" s="1"/>
  <c r="P182" i="1"/>
  <c r="M183" i="1" s="1"/>
  <c r="B435" i="1"/>
  <c r="C434" i="1"/>
  <c r="D434" i="1" s="1"/>
  <c r="AH215" i="1" l="1"/>
  <c r="AG215" i="1" s="1"/>
  <c r="E434" i="1"/>
  <c r="H215" i="1"/>
  <c r="S215" i="1"/>
  <c r="O183" i="1"/>
  <c r="G183" i="1"/>
  <c r="C435" i="1"/>
  <c r="D435" i="1" s="1"/>
  <c r="B436" i="1"/>
  <c r="E435" i="1" l="1"/>
  <c r="R215" i="1"/>
  <c r="T215" i="1" s="1"/>
  <c r="Q216" i="1" s="1"/>
  <c r="AC216" i="1" s="1"/>
  <c r="N183" i="1"/>
  <c r="C436" i="1"/>
  <c r="D436" i="1" s="1"/>
  <c r="B437" i="1"/>
  <c r="AH216" i="1" l="1"/>
  <c r="AG216" i="1" s="1"/>
  <c r="E436" i="1"/>
  <c r="H216" i="1"/>
  <c r="S216" i="1"/>
  <c r="P183" i="1"/>
  <c r="M184" i="1" s="1"/>
  <c r="B438" i="1"/>
  <c r="C437" i="1"/>
  <c r="D437" i="1" s="1"/>
  <c r="E437" i="1" l="1"/>
  <c r="R216" i="1"/>
  <c r="T216" i="1" s="1"/>
  <c r="Q217" i="1" s="1"/>
  <c r="AC217" i="1" s="1"/>
  <c r="G184" i="1"/>
  <c r="O184" i="1"/>
  <c r="C438" i="1"/>
  <c r="D438" i="1" s="1"/>
  <c r="B439" i="1"/>
  <c r="AH217" i="1" l="1"/>
  <c r="AG217" i="1" s="1"/>
  <c r="E438" i="1"/>
  <c r="S217" i="1"/>
  <c r="H217" i="1"/>
  <c r="N184" i="1"/>
  <c r="B440" i="1"/>
  <c r="C439" i="1"/>
  <c r="D439" i="1" s="1"/>
  <c r="E439" i="1" l="1"/>
  <c r="R217" i="1"/>
  <c r="T217" i="1" s="1"/>
  <c r="Q218" i="1" s="1"/>
  <c r="AC218" i="1" s="1"/>
  <c r="P184" i="1"/>
  <c r="M185" i="1" s="1"/>
  <c r="B441" i="1"/>
  <c r="C440" i="1"/>
  <c r="D440" i="1" s="1"/>
  <c r="AH218" i="1" l="1"/>
  <c r="AG218" i="1" s="1"/>
  <c r="E440" i="1"/>
  <c r="S218" i="1"/>
  <c r="H218" i="1"/>
  <c r="G185" i="1"/>
  <c r="O185" i="1"/>
  <c r="C441" i="1"/>
  <c r="D441" i="1" s="1"/>
  <c r="B442" i="1"/>
  <c r="E441" i="1" l="1"/>
  <c r="R218" i="1"/>
  <c r="T218" i="1" s="1"/>
  <c r="Q219" i="1" s="1"/>
  <c r="AC219" i="1" s="1"/>
  <c r="N185" i="1"/>
  <c r="P185" i="1" s="1"/>
  <c r="M186" i="1" s="1"/>
  <c r="C442" i="1"/>
  <c r="D442" i="1" s="1"/>
  <c r="B443" i="1"/>
  <c r="AH219" i="1" l="1"/>
  <c r="AG219" i="1" s="1"/>
  <c r="E442" i="1"/>
  <c r="H219" i="1"/>
  <c r="S219" i="1"/>
  <c r="G186" i="1"/>
  <c r="O186" i="1"/>
  <c r="C443" i="1"/>
  <c r="D443" i="1" s="1"/>
  <c r="B444" i="1"/>
  <c r="E443" i="1" l="1"/>
  <c r="R219" i="1"/>
  <c r="T219" i="1" s="1"/>
  <c r="Q220" i="1" s="1"/>
  <c r="AC220" i="1" s="1"/>
  <c r="N186" i="1"/>
  <c r="C444" i="1"/>
  <c r="D444" i="1" s="1"/>
  <c r="B445" i="1"/>
  <c r="AH220" i="1" l="1"/>
  <c r="AG220" i="1" s="1"/>
  <c r="E444" i="1"/>
  <c r="P186" i="1"/>
  <c r="M187" i="1" s="1"/>
  <c r="C445" i="1"/>
  <c r="D445" i="1" s="1"/>
  <c r="B446" i="1"/>
  <c r="E445" i="1" l="1"/>
  <c r="H220" i="1"/>
  <c r="S220" i="1"/>
  <c r="G187" i="1"/>
  <c r="O187" i="1"/>
  <c r="C446" i="1"/>
  <c r="D446" i="1" s="1"/>
  <c r="B447" i="1"/>
  <c r="E446" i="1" l="1"/>
  <c r="R220" i="1"/>
  <c r="T220" i="1" s="1"/>
  <c r="Q221" i="1" s="1"/>
  <c r="AC221" i="1" s="1"/>
  <c r="N187" i="1"/>
  <c r="C447" i="1"/>
  <c r="D447" i="1" s="1"/>
  <c r="B448" i="1"/>
  <c r="AH221" i="1" l="1"/>
  <c r="AG221" i="1" s="1"/>
  <c r="E447" i="1"/>
  <c r="H221" i="1"/>
  <c r="S221" i="1"/>
  <c r="P187" i="1"/>
  <c r="M188" i="1" s="1"/>
  <c r="C448" i="1"/>
  <c r="D448" i="1" s="1"/>
  <c r="B449" i="1"/>
  <c r="E448" i="1" l="1"/>
  <c r="R221" i="1"/>
  <c r="G188" i="1"/>
  <c r="O188" i="1"/>
  <c r="B450" i="1"/>
  <c r="C449" i="1"/>
  <c r="D449" i="1" s="1"/>
  <c r="E449" i="1" l="1"/>
  <c r="T221" i="1"/>
  <c r="Q222" i="1" s="1"/>
  <c r="AC222" i="1" s="1"/>
  <c r="N188" i="1"/>
  <c r="C450" i="1"/>
  <c r="D450" i="1" s="1"/>
  <c r="B451" i="1"/>
  <c r="AH222" i="1" l="1"/>
  <c r="AG222" i="1" s="1"/>
  <c r="E450" i="1"/>
  <c r="S222" i="1"/>
  <c r="H222" i="1"/>
  <c r="P188" i="1"/>
  <c r="M189" i="1" s="1"/>
  <c r="C451" i="1"/>
  <c r="D451" i="1" s="1"/>
  <c r="B452" i="1"/>
  <c r="E451" i="1" l="1"/>
  <c r="R222" i="1"/>
  <c r="T222" i="1" s="1"/>
  <c r="Q223" i="1" s="1"/>
  <c r="AC223" i="1" s="1"/>
  <c r="G189" i="1"/>
  <c r="O189" i="1"/>
  <c r="C452" i="1"/>
  <c r="D452" i="1" s="1"/>
  <c r="B453" i="1"/>
  <c r="AH223" i="1" l="1"/>
  <c r="AG223" i="1" s="1"/>
  <c r="E452" i="1"/>
  <c r="N189" i="1"/>
  <c r="P189" i="1" s="1"/>
  <c r="M190" i="1" s="1"/>
  <c r="C453" i="1"/>
  <c r="D453" i="1" s="1"/>
  <c r="B454" i="1"/>
  <c r="E453" i="1" l="1"/>
  <c r="H223" i="1"/>
  <c r="S223" i="1"/>
  <c r="O190" i="1"/>
  <c r="G190" i="1"/>
  <c r="C454" i="1"/>
  <c r="D454" i="1" s="1"/>
  <c r="B455" i="1"/>
  <c r="E454" i="1" l="1"/>
  <c r="R223" i="1"/>
  <c r="T223" i="1" s="1"/>
  <c r="Q224" i="1" s="1"/>
  <c r="AC224" i="1" s="1"/>
  <c r="N190" i="1"/>
  <c r="B456" i="1"/>
  <c r="C455" i="1"/>
  <c r="D455" i="1" s="1"/>
  <c r="AH224" i="1" l="1"/>
  <c r="AG224" i="1" s="1"/>
  <c r="E455" i="1"/>
  <c r="H224" i="1"/>
  <c r="S224" i="1"/>
  <c r="P190" i="1"/>
  <c r="M191" i="1" s="1"/>
  <c r="B457" i="1"/>
  <c r="C456" i="1"/>
  <c r="D456" i="1" s="1"/>
  <c r="E456" i="1" l="1"/>
  <c r="R224" i="1"/>
  <c r="T224" i="1" s="1"/>
  <c r="Q225" i="1" s="1"/>
  <c r="AC225" i="1" s="1"/>
  <c r="G191" i="1"/>
  <c r="O191" i="1"/>
  <c r="B458" i="1"/>
  <c r="C457" i="1"/>
  <c r="D457" i="1" s="1"/>
  <c r="AH225" i="1" l="1"/>
  <c r="AG225" i="1" s="1"/>
  <c r="E457" i="1"/>
  <c r="H225" i="1"/>
  <c r="S225" i="1"/>
  <c r="N191" i="1"/>
  <c r="B459" i="1"/>
  <c r="C458" i="1"/>
  <c r="D458" i="1" s="1"/>
  <c r="E458" i="1" l="1"/>
  <c r="R225" i="1"/>
  <c r="T225" i="1"/>
  <c r="Q226" i="1" s="1"/>
  <c r="AC226" i="1" s="1"/>
  <c r="P191" i="1"/>
  <c r="M192" i="1" s="1"/>
  <c r="C459" i="1"/>
  <c r="D459" i="1" s="1"/>
  <c r="B460" i="1"/>
  <c r="AH226" i="1" l="1"/>
  <c r="AG226" i="1" s="1"/>
  <c r="E459" i="1"/>
  <c r="S226" i="1"/>
  <c r="H226" i="1"/>
  <c r="O192" i="1"/>
  <c r="G192" i="1"/>
  <c r="B461" i="1"/>
  <c r="C460" i="1"/>
  <c r="D460" i="1" s="1"/>
  <c r="E460" i="1" l="1"/>
  <c r="R226" i="1"/>
  <c r="T226" i="1" s="1"/>
  <c r="Q227" i="1" s="1"/>
  <c r="AC227" i="1" s="1"/>
  <c r="N192" i="1"/>
  <c r="C461" i="1"/>
  <c r="D461" i="1" s="1"/>
  <c r="B462" i="1"/>
  <c r="AH227" i="1" l="1"/>
  <c r="AG227" i="1" s="1"/>
  <c r="E461" i="1"/>
  <c r="H227" i="1"/>
  <c r="S227" i="1"/>
  <c r="P192" i="1"/>
  <c r="M193" i="1" s="1"/>
  <c r="B463" i="1"/>
  <c r="C462" i="1"/>
  <c r="D462" i="1" s="1"/>
  <c r="E462" i="1" l="1"/>
  <c r="R227" i="1"/>
  <c r="T227" i="1" s="1"/>
  <c r="Q228" i="1" s="1"/>
  <c r="AC228" i="1" s="1"/>
  <c r="G193" i="1"/>
  <c r="O193" i="1"/>
  <c r="C463" i="1"/>
  <c r="D463" i="1" s="1"/>
  <c r="B464" i="1"/>
  <c r="AH228" i="1" l="1"/>
  <c r="AG228" i="1" s="1"/>
  <c r="E463" i="1"/>
  <c r="N193" i="1"/>
  <c r="P193" i="1" s="1"/>
  <c r="M194" i="1" s="1"/>
  <c r="C464" i="1"/>
  <c r="D464" i="1" s="1"/>
  <c r="B465" i="1"/>
  <c r="E464" i="1" l="1"/>
  <c r="H228" i="1"/>
  <c r="S228" i="1"/>
  <c r="G194" i="1"/>
  <c r="O194" i="1"/>
  <c r="C465" i="1"/>
  <c r="D465" i="1" s="1"/>
  <c r="B466" i="1"/>
  <c r="E465" i="1" l="1"/>
  <c r="R228" i="1"/>
  <c r="T228" i="1" s="1"/>
  <c r="Q229" i="1" s="1"/>
  <c r="AC229" i="1" s="1"/>
  <c r="N194" i="1"/>
  <c r="P194" i="1" s="1"/>
  <c r="M195" i="1" s="1"/>
  <c r="B467" i="1"/>
  <c r="C466" i="1"/>
  <c r="D466" i="1" s="1"/>
  <c r="AH229" i="1" l="1"/>
  <c r="AG229" i="1" s="1"/>
  <c r="E466" i="1"/>
  <c r="H229" i="1"/>
  <c r="S229" i="1"/>
  <c r="G195" i="1"/>
  <c r="O195" i="1"/>
  <c r="C467" i="1"/>
  <c r="D467" i="1" s="1"/>
  <c r="B468" i="1"/>
  <c r="E467" i="1" l="1"/>
  <c r="R229" i="1"/>
  <c r="T229" i="1" s="1"/>
  <c r="Q230" i="1" s="1"/>
  <c r="AC230" i="1" s="1"/>
  <c r="N195" i="1"/>
  <c r="C468" i="1"/>
  <c r="D468" i="1" s="1"/>
  <c r="B469" i="1"/>
  <c r="AH230" i="1" l="1"/>
  <c r="AG230" i="1" s="1"/>
  <c r="E468" i="1"/>
  <c r="H230" i="1"/>
  <c r="S230" i="1"/>
  <c r="P195" i="1"/>
  <c r="M196" i="1" s="1"/>
  <c r="C469" i="1"/>
  <c r="D469" i="1" s="1"/>
  <c r="B470" i="1"/>
  <c r="E469" i="1" l="1"/>
  <c r="R230" i="1"/>
  <c r="T230" i="1" s="1"/>
  <c r="Q231" i="1" s="1"/>
  <c r="AC231" i="1" s="1"/>
  <c r="G196" i="1"/>
  <c r="O196" i="1"/>
  <c r="C470" i="1"/>
  <c r="D470" i="1" s="1"/>
  <c r="B471" i="1"/>
  <c r="AH231" i="1" l="1"/>
  <c r="AG231" i="1" s="1"/>
  <c r="E470" i="1"/>
  <c r="H231" i="1"/>
  <c r="S231" i="1"/>
  <c r="N196" i="1"/>
  <c r="C471" i="1"/>
  <c r="D471" i="1" s="1"/>
  <c r="B472" i="1"/>
  <c r="E471" i="1" l="1"/>
  <c r="R231" i="1"/>
  <c r="T231" i="1" s="1"/>
  <c r="Q232" i="1" s="1"/>
  <c r="AC232" i="1" s="1"/>
  <c r="P196" i="1"/>
  <c r="M197" i="1" s="1"/>
  <c r="B473" i="1"/>
  <c r="C472" i="1"/>
  <c r="D472" i="1" s="1"/>
  <c r="AH232" i="1" l="1"/>
  <c r="AG232" i="1" s="1"/>
  <c r="E472" i="1"/>
  <c r="H232" i="1"/>
  <c r="S232" i="1"/>
  <c r="G197" i="1"/>
  <c r="O197" i="1"/>
  <c r="B474" i="1"/>
  <c r="C473" i="1"/>
  <c r="D473" i="1" s="1"/>
  <c r="E473" i="1" l="1"/>
  <c r="R232" i="1"/>
  <c r="T232" i="1" s="1"/>
  <c r="Q233" i="1" s="1"/>
  <c r="AC233" i="1" s="1"/>
  <c r="N197" i="1"/>
  <c r="P197" i="1" s="1"/>
  <c r="M198" i="1" s="1"/>
  <c r="B475" i="1"/>
  <c r="C474" i="1"/>
  <c r="D474" i="1" s="1"/>
  <c r="AH233" i="1" l="1"/>
  <c r="AG233" i="1" s="1"/>
  <c r="E474" i="1"/>
  <c r="H233" i="1"/>
  <c r="S233" i="1"/>
  <c r="G198" i="1"/>
  <c r="O198" i="1"/>
  <c r="C475" i="1"/>
  <c r="D475" i="1" s="1"/>
  <c r="B476" i="1"/>
  <c r="E475" i="1" l="1"/>
  <c r="R233" i="1"/>
  <c r="T233" i="1" s="1"/>
  <c r="Q234" i="1" s="1"/>
  <c r="AC234" i="1" s="1"/>
  <c r="N198" i="1"/>
  <c r="B477" i="1"/>
  <c r="C476" i="1"/>
  <c r="D476" i="1" s="1"/>
  <c r="AH234" i="1" l="1"/>
  <c r="AG234" i="1" s="1"/>
  <c r="E476" i="1"/>
  <c r="H234" i="1"/>
  <c r="S234" i="1"/>
  <c r="P198" i="1"/>
  <c r="M199" i="1" s="1"/>
  <c r="C477" i="1"/>
  <c r="D477" i="1" s="1"/>
  <c r="B478" i="1"/>
  <c r="E477" i="1" l="1"/>
  <c r="R234" i="1"/>
  <c r="T234" i="1" s="1"/>
  <c r="Q235" i="1" s="1"/>
  <c r="AC235" i="1" s="1"/>
  <c r="O199" i="1"/>
  <c r="G199" i="1"/>
  <c r="B479" i="1"/>
  <c r="C478" i="1"/>
  <c r="D478" i="1" s="1"/>
  <c r="AH235" i="1" l="1"/>
  <c r="AG235" i="1" s="1"/>
  <c r="E478" i="1"/>
  <c r="H235" i="1"/>
  <c r="S235" i="1"/>
  <c r="N199" i="1"/>
  <c r="P199" i="1" s="1"/>
  <c r="M200" i="1" s="1"/>
  <c r="B480" i="1"/>
  <c r="C479" i="1"/>
  <c r="D479" i="1" s="1"/>
  <c r="E479" i="1" l="1"/>
  <c r="R235" i="1"/>
  <c r="T235" i="1" s="1"/>
  <c r="Q236" i="1" s="1"/>
  <c r="AC236" i="1" s="1"/>
  <c r="G200" i="1"/>
  <c r="O200" i="1"/>
  <c r="C480" i="1"/>
  <c r="D480" i="1" s="1"/>
  <c r="B481" i="1"/>
  <c r="AH236" i="1" l="1"/>
  <c r="AG236" i="1" s="1"/>
  <c r="E480" i="1"/>
  <c r="H236" i="1"/>
  <c r="S236" i="1"/>
  <c r="N200" i="1"/>
  <c r="C481" i="1"/>
  <c r="D481" i="1" s="1"/>
  <c r="B482" i="1"/>
  <c r="E481" i="1" l="1"/>
  <c r="R236" i="1"/>
  <c r="T236" i="1" s="1"/>
  <c r="Q237" i="1" s="1"/>
  <c r="AC237" i="1" s="1"/>
  <c r="P200" i="1"/>
  <c r="M201" i="1" s="1"/>
  <c r="C482" i="1"/>
  <c r="D482" i="1" s="1"/>
  <c r="B483" i="1"/>
  <c r="AH237" i="1" l="1"/>
  <c r="AG237" i="1" s="1"/>
  <c r="E482" i="1"/>
  <c r="H237" i="1"/>
  <c r="S237" i="1"/>
  <c r="G201" i="1"/>
  <c r="O201" i="1"/>
  <c r="C483" i="1"/>
  <c r="D483" i="1" s="1"/>
  <c r="B484" i="1"/>
  <c r="E483" i="1" l="1"/>
  <c r="R237" i="1"/>
  <c r="T237" i="1" s="1"/>
  <c r="Q238" i="1" s="1"/>
  <c r="AC238" i="1" s="1"/>
  <c r="N201" i="1"/>
  <c r="P201" i="1" s="1"/>
  <c r="M202" i="1" s="1"/>
  <c r="B485" i="1"/>
  <c r="C484" i="1"/>
  <c r="D484" i="1" s="1"/>
  <c r="AH238" i="1" l="1"/>
  <c r="AG238" i="1" s="1"/>
  <c r="E484" i="1"/>
  <c r="S238" i="1"/>
  <c r="H238" i="1"/>
  <c r="G202" i="1"/>
  <c r="O202" i="1"/>
  <c r="C485" i="1"/>
  <c r="D485" i="1" s="1"/>
  <c r="B486" i="1"/>
  <c r="E485" i="1" l="1"/>
  <c r="R238" i="1"/>
  <c r="N202" i="1"/>
  <c r="C486" i="1"/>
  <c r="D486" i="1" s="1"/>
  <c r="B487" i="1"/>
  <c r="E486" i="1" l="1"/>
  <c r="T238" i="1"/>
  <c r="Q239" i="1" s="1"/>
  <c r="AC239" i="1" s="1"/>
  <c r="P202" i="1"/>
  <c r="M203" i="1" s="1"/>
  <c r="B488" i="1"/>
  <c r="C487" i="1"/>
  <c r="D487" i="1" s="1"/>
  <c r="AH239" i="1" l="1"/>
  <c r="AG239" i="1" s="1"/>
  <c r="E487" i="1"/>
  <c r="H239" i="1"/>
  <c r="S239" i="1"/>
  <c r="G203" i="1"/>
  <c r="O203" i="1"/>
  <c r="B489" i="1"/>
  <c r="C488" i="1"/>
  <c r="D488" i="1" s="1"/>
  <c r="E488" i="1" l="1"/>
  <c r="R239" i="1"/>
  <c r="T239" i="1" s="1"/>
  <c r="Q240" i="1" s="1"/>
  <c r="AC240" i="1" s="1"/>
  <c r="N203" i="1"/>
  <c r="P203" i="1" s="1"/>
  <c r="M204" i="1" s="1"/>
  <c r="C489" i="1"/>
  <c r="D489" i="1" s="1"/>
  <c r="B490" i="1"/>
  <c r="AH240" i="1" l="1"/>
  <c r="AG240" i="1" s="1"/>
  <c r="E489" i="1"/>
  <c r="O204" i="1"/>
  <c r="G204" i="1"/>
  <c r="B491" i="1"/>
  <c r="C490" i="1"/>
  <c r="D490" i="1" s="1"/>
  <c r="E490" i="1" l="1"/>
  <c r="H240" i="1"/>
  <c r="S240" i="1"/>
  <c r="N204" i="1"/>
  <c r="C491" i="1"/>
  <c r="D491" i="1" s="1"/>
  <c r="B492" i="1"/>
  <c r="E491" i="1" l="1"/>
  <c r="R240" i="1"/>
  <c r="T240" i="1" s="1"/>
  <c r="Q241" i="1" s="1"/>
  <c r="AC241" i="1" s="1"/>
  <c r="P204" i="1"/>
  <c r="M205" i="1" s="1"/>
  <c r="B493" i="1"/>
  <c r="C492" i="1"/>
  <c r="D492" i="1" s="1"/>
  <c r="AH241" i="1" l="1"/>
  <c r="AG241" i="1" s="1"/>
  <c r="E492" i="1"/>
  <c r="H241" i="1"/>
  <c r="S241" i="1"/>
  <c r="O205" i="1"/>
  <c r="G205" i="1"/>
  <c r="B494" i="1"/>
  <c r="C493" i="1"/>
  <c r="D493" i="1" s="1"/>
  <c r="E493" i="1" l="1"/>
  <c r="R241" i="1"/>
  <c r="T241" i="1" s="1"/>
  <c r="Q242" i="1" s="1"/>
  <c r="AC242" i="1" s="1"/>
  <c r="N205" i="1"/>
  <c r="P205" i="1" s="1"/>
  <c r="M206" i="1" s="1"/>
  <c r="C494" i="1"/>
  <c r="D494" i="1" s="1"/>
  <c r="B495" i="1"/>
  <c r="AH242" i="1" l="1"/>
  <c r="AG242" i="1" s="1"/>
  <c r="E494" i="1"/>
  <c r="H242" i="1"/>
  <c r="S242" i="1"/>
  <c r="G206" i="1"/>
  <c r="O206" i="1"/>
  <c r="B496" i="1"/>
  <c r="C495" i="1"/>
  <c r="D495" i="1" s="1"/>
  <c r="E495" i="1" l="1"/>
  <c r="R242" i="1"/>
  <c r="T242" i="1" s="1"/>
  <c r="Q243" i="1" s="1"/>
  <c r="AC243" i="1" s="1"/>
  <c r="N206" i="1"/>
  <c r="B497" i="1"/>
  <c r="C496" i="1"/>
  <c r="D496" i="1" s="1"/>
  <c r="AH243" i="1" l="1"/>
  <c r="AG243" i="1" s="1"/>
  <c r="E496" i="1"/>
  <c r="H243" i="1"/>
  <c r="S243" i="1"/>
  <c r="P206" i="1"/>
  <c r="M207" i="1" s="1"/>
  <c r="B498" i="1"/>
  <c r="C497" i="1"/>
  <c r="D497" i="1" s="1"/>
  <c r="E497" i="1" l="1"/>
  <c r="R243" i="1"/>
  <c r="T243" i="1" s="1"/>
  <c r="Q244" i="1" s="1"/>
  <c r="AC244" i="1" s="1"/>
  <c r="G207" i="1"/>
  <c r="O207" i="1"/>
  <c r="B499" i="1"/>
  <c r="C498" i="1"/>
  <c r="D498" i="1" s="1"/>
  <c r="AH244" i="1" l="1"/>
  <c r="AG244" i="1" s="1"/>
  <c r="E498" i="1"/>
  <c r="H244" i="1"/>
  <c r="S244" i="1"/>
  <c r="N207" i="1"/>
  <c r="P207" i="1" s="1"/>
  <c r="M208" i="1" s="1"/>
  <c r="C499" i="1"/>
  <c r="D499" i="1" s="1"/>
  <c r="B500" i="1"/>
  <c r="E499" i="1" l="1"/>
  <c r="R244" i="1"/>
  <c r="T244" i="1" s="1"/>
  <c r="Q245" i="1" s="1"/>
  <c r="AC245" i="1" s="1"/>
  <c r="G208" i="1"/>
  <c r="O208" i="1"/>
  <c r="C500" i="1"/>
  <c r="D500" i="1" s="1"/>
  <c r="B501" i="1"/>
  <c r="AH245" i="1" l="1"/>
  <c r="AG245" i="1" s="1"/>
  <c r="E500" i="1"/>
  <c r="H245" i="1"/>
  <c r="S245" i="1"/>
  <c r="N208" i="1"/>
  <c r="P208" i="1" s="1"/>
  <c r="M209" i="1" s="1"/>
  <c r="B502" i="1"/>
  <c r="C501" i="1"/>
  <c r="D501" i="1" s="1"/>
  <c r="E501" i="1" l="1"/>
  <c r="R245" i="1"/>
  <c r="T245" i="1" s="1"/>
  <c r="Q246" i="1" s="1"/>
  <c r="AC246" i="1" s="1"/>
  <c r="G209" i="1"/>
  <c r="O209" i="1"/>
  <c r="B503" i="1"/>
  <c r="C502" i="1"/>
  <c r="D502" i="1" s="1"/>
  <c r="AH246" i="1" l="1"/>
  <c r="AG246" i="1" s="1"/>
  <c r="E502" i="1"/>
  <c r="S246" i="1"/>
  <c r="H246" i="1"/>
  <c r="N209" i="1"/>
  <c r="C503" i="1"/>
  <c r="D503" i="1" s="1"/>
  <c r="B504" i="1"/>
  <c r="E503" i="1" l="1"/>
  <c r="R246" i="1"/>
  <c r="T246" i="1" s="1"/>
  <c r="Q247" i="1" s="1"/>
  <c r="AC247" i="1" s="1"/>
  <c r="P209" i="1"/>
  <c r="M210" i="1" s="1"/>
  <c r="C504" i="1"/>
  <c r="D504" i="1" s="1"/>
  <c r="B505" i="1"/>
  <c r="AH247" i="1" l="1"/>
  <c r="AG247" i="1" s="1"/>
  <c r="E504" i="1"/>
  <c r="H247" i="1"/>
  <c r="S247" i="1"/>
  <c r="O210" i="1"/>
  <c r="G210" i="1"/>
  <c r="B506" i="1"/>
  <c r="C505" i="1"/>
  <c r="D505" i="1" s="1"/>
  <c r="E505" i="1" l="1"/>
  <c r="R247" i="1"/>
  <c r="T247" i="1" s="1"/>
  <c r="Q248" i="1" s="1"/>
  <c r="AC248" i="1" s="1"/>
  <c r="N210" i="1"/>
  <c r="P210" i="1" s="1"/>
  <c r="M211" i="1" s="1"/>
  <c r="B507" i="1"/>
  <c r="C506" i="1"/>
  <c r="D506" i="1" s="1"/>
  <c r="AH248" i="1" l="1"/>
  <c r="AG248" i="1" s="1"/>
  <c r="E506" i="1"/>
  <c r="H248" i="1"/>
  <c r="S248" i="1"/>
  <c r="O211" i="1"/>
  <c r="G211" i="1"/>
  <c r="C507" i="1"/>
  <c r="D507" i="1" s="1"/>
  <c r="B508" i="1"/>
  <c r="E507" i="1" l="1"/>
  <c r="R248" i="1"/>
  <c r="T248" i="1" s="1"/>
  <c r="Q249" i="1" s="1"/>
  <c r="AC249" i="1" s="1"/>
  <c r="N211" i="1"/>
  <c r="B509" i="1"/>
  <c r="C508" i="1"/>
  <c r="D508" i="1" s="1"/>
  <c r="AH249" i="1" l="1"/>
  <c r="AG249" i="1" s="1"/>
  <c r="E508" i="1"/>
  <c r="H249" i="1"/>
  <c r="S249" i="1"/>
  <c r="P211" i="1"/>
  <c r="M212" i="1" s="1"/>
  <c r="B510" i="1"/>
  <c r="C509" i="1"/>
  <c r="D509" i="1" s="1"/>
  <c r="E509" i="1" l="1"/>
  <c r="R249" i="1"/>
  <c r="T249" i="1" s="1"/>
  <c r="Q250" i="1" s="1"/>
  <c r="AC250" i="1" s="1"/>
  <c r="O212" i="1"/>
  <c r="G212" i="1"/>
  <c r="B511" i="1"/>
  <c r="C510" i="1"/>
  <c r="D510" i="1" s="1"/>
  <c r="AH250" i="1" l="1"/>
  <c r="AG250" i="1" s="1"/>
  <c r="E510" i="1"/>
  <c r="H250" i="1"/>
  <c r="S250" i="1"/>
  <c r="N212" i="1"/>
  <c r="C511" i="1"/>
  <c r="D511" i="1" s="1"/>
  <c r="B512" i="1"/>
  <c r="E511" i="1" l="1"/>
  <c r="R250" i="1"/>
  <c r="P212" i="1"/>
  <c r="M213" i="1" s="1"/>
  <c r="B513" i="1"/>
  <c r="C512" i="1"/>
  <c r="D512" i="1" s="1"/>
  <c r="E512" i="1" l="1"/>
  <c r="T250" i="1"/>
  <c r="Q251" i="1" s="1"/>
  <c r="AC251" i="1" s="1"/>
  <c r="G213" i="1"/>
  <c r="O213" i="1"/>
  <c r="C513" i="1"/>
  <c r="D513" i="1" s="1"/>
  <c r="B514" i="1"/>
  <c r="AH251" i="1" l="1"/>
  <c r="AG251" i="1" s="1"/>
  <c r="E513" i="1"/>
  <c r="H251" i="1"/>
  <c r="S251" i="1"/>
  <c r="N213" i="1"/>
  <c r="P213" i="1" s="1"/>
  <c r="M214" i="1" s="1"/>
  <c r="C514" i="1"/>
  <c r="D514" i="1" s="1"/>
  <c r="B515" i="1"/>
  <c r="E514" i="1" l="1"/>
  <c r="R251" i="1"/>
  <c r="T251" i="1" s="1"/>
  <c r="Q252" i="1" s="1"/>
  <c r="AC252" i="1" s="1"/>
  <c r="O214" i="1"/>
  <c r="G214" i="1"/>
  <c r="C515" i="1"/>
  <c r="D515" i="1" s="1"/>
  <c r="B516" i="1"/>
  <c r="AH252" i="1" l="1"/>
  <c r="AG252" i="1" s="1"/>
  <c r="E515" i="1"/>
  <c r="N214" i="1"/>
  <c r="P214" i="1" s="1"/>
  <c r="M215" i="1" s="1"/>
  <c r="C516" i="1"/>
  <c r="D516" i="1" s="1"/>
  <c r="B517" i="1"/>
  <c r="E516" i="1" l="1"/>
  <c r="H252" i="1"/>
  <c r="S252" i="1"/>
  <c r="G215" i="1"/>
  <c r="O215" i="1"/>
  <c r="C517" i="1"/>
  <c r="D517" i="1" s="1"/>
  <c r="B518" i="1"/>
  <c r="E517" i="1" l="1"/>
  <c r="R252" i="1"/>
  <c r="T252" i="1" s="1"/>
  <c r="Q253" i="1" s="1"/>
  <c r="AC253" i="1" s="1"/>
  <c r="N215" i="1"/>
  <c r="B519" i="1"/>
  <c r="C518" i="1"/>
  <c r="D518" i="1" s="1"/>
  <c r="AH253" i="1" l="1"/>
  <c r="AG253" i="1" s="1"/>
  <c r="E518" i="1"/>
  <c r="H253" i="1"/>
  <c r="S253" i="1"/>
  <c r="P215" i="1"/>
  <c r="M216" i="1" s="1"/>
  <c r="C519" i="1"/>
  <c r="D519" i="1" s="1"/>
  <c r="B520" i="1"/>
  <c r="E519" i="1" l="1"/>
  <c r="R253" i="1"/>
  <c r="T253" i="1" s="1"/>
  <c r="Q254" i="1" s="1"/>
  <c r="AC254" i="1" s="1"/>
  <c r="G216" i="1"/>
  <c r="O216" i="1"/>
  <c r="C520" i="1"/>
  <c r="D520" i="1" s="1"/>
  <c r="B521" i="1"/>
  <c r="AH254" i="1" l="1"/>
  <c r="AG254" i="1" s="1"/>
  <c r="E520" i="1"/>
  <c r="H254" i="1"/>
  <c r="S254" i="1"/>
  <c r="N216" i="1"/>
  <c r="P216" i="1" s="1"/>
  <c r="M217" i="1" s="1"/>
  <c r="B522" i="1"/>
  <c r="C521" i="1"/>
  <c r="D521" i="1" s="1"/>
  <c r="E521" i="1" l="1"/>
  <c r="R254" i="1"/>
  <c r="T254" i="1" s="1"/>
  <c r="Q255" i="1" s="1"/>
  <c r="AC255" i="1" s="1"/>
  <c r="G217" i="1"/>
  <c r="O217" i="1"/>
  <c r="C522" i="1"/>
  <c r="D522" i="1" s="1"/>
  <c r="B523" i="1"/>
  <c r="AH255" i="1" l="1"/>
  <c r="AG255" i="1" s="1"/>
  <c r="E522" i="1"/>
  <c r="H255" i="1"/>
  <c r="S255" i="1"/>
  <c r="N217" i="1"/>
  <c r="B524" i="1"/>
  <c r="C523" i="1"/>
  <c r="D523" i="1" s="1"/>
  <c r="E523" i="1" l="1"/>
  <c r="R255" i="1"/>
  <c r="T255" i="1" s="1"/>
  <c r="Q256" i="1" s="1"/>
  <c r="AC256" i="1" s="1"/>
  <c r="P217" i="1"/>
  <c r="M218" i="1" s="1"/>
  <c r="B525" i="1"/>
  <c r="C524" i="1"/>
  <c r="D524" i="1" s="1"/>
  <c r="AH256" i="1" l="1"/>
  <c r="AG256" i="1" s="1"/>
  <c r="E524" i="1"/>
  <c r="H256" i="1"/>
  <c r="S256" i="1"/>
  <c r="G218" i="1"/>
  <c r="O218" i="1"/>
  <c r="C525" i="1"/>
  <c r="D525" i="1" s="1"/>
  <c r="B526" i="1"/>
  <c r="E525" i="1" l="1"/>
  <c r="R256" i="1"/>
  <c r="T256" i="1" s="1"/>
  <c r="Q257" i="1" s="1"/>
  <c r="AC257" i="1" s="1"/>
  <c r="N218" i="1"/>
  <c r="C526" i="1"/>
  <c r="D526" i="1" s="1"/>
  <c r="B527" i="1"/>
  <c r="AH257" i="1" l="1"/>
  <c r="AG257" i="1" s="1"/>
  <c r="E526" i="1"/>
  <c r="H257" i="1"/>
  <c r="S257" i="1"/>
  <c r="P218" i="1"/>
  <c r="M219" i="1" s="1"/>
  <c r="C527" i="1"/>
  <c r="D527" i="1" s="1"/>
  <c r="B528" i="1"/>
  <c r="E527" i="1" l="1"/>
  <c r="R257" i="1"/>
  <c r="T257" i="1" s="1"/>
  <c r="Q258" i="1" s="1"/>
  <c r="AC258" i="1" s="1"/>
  <c r="O219" i="1"/>
  <c r="G219" i="1"/>
  <c r="C528" i="1"/>
  <c r="D528" i="1" s="1"/>
  <c r="B529" i="1"/>
  <c r="AH258" i="1" l="1"/>
  <c r="AG258" i="1" s="1"/>
  <c r="E528" i="1"/>
  <c r="H258" i="1"/>
  <c r="S258" i="1"/>
  <c r="N219" i="1"/>
  <c r="B530" i="1"/>
  <c r="C529" i="1"/>
  <c r="D529" i="1" s="1"/>
  <c r="E529" i="1" l="1"/>
  <c r="R258" i="1"/>
  <c r="T258" i="1" s="1"/>
  <c r="Q259" i="1" s="1"/>
  <c r="AC259" i="1" s="1"/>
  <c r="P219" i="1"/>
  <c r="M220" i="1" s="1"/>
  <c r="C530" i="1"/>
  <c r="D530" i="1" s="1"/>
  <c r="B531" i="1"/>
  <c r="AH259" i="1" l="1"/>
  <c r="AG259" i="1" s="1"/>
  <c r="E530" i="1"/>
  <c r="H259" i="1"/>
  <c r="S259" i="1"/>
  <c r="G220" i="1"/>
  <c r="O220" i="1"/>
  <c r="B532" i="1"/>
  <c r="C531" i="1"/>
  <c r="D531" i="1" s="1"/>
  <c r="E531" i="1" l="1"/>
  <c r="R259" i="1"/>
  <c r="T259" i="1" s="1"/>
  <c r="Q260" i="1" s="1"/>
  <c r="AC260" i="1" s="1"/>
  <c r="N220" i="1"/>
  <c r="C532" i="1"/>
  <c r="D532" i="1" s="1"/>
  <c r="B533" i="1"/>
  <c r="AH260" i="1" l="1"/>
  <c r="AG260" i="1" s="1"/>
  <c r="E532" i="1"/>
  <c r="H260" i="1"/>
  <c r="S260" i="1"/>
  <c r="P220" i="1"/>
  <c r="M221" i="1" s="1"/>
  <c r="C533" i="1"/>
  <c r="D533" i="1" s="1"/>
  <c r="B534" i="1"/>
  <c r="E533" i="1" l="1"/>
  <c r="R260" i="1"/>
  <c r="T260" i="1" s="1"/>
  <c r="Q261" i="1" s="1"/>
  <c r="AC261" i="1" s="1"/>
  <c r="O221" i="1"/>
  <c r="G221" i="1"/>
  <c r="C534" i="1"/>
  <c r="D534" i="1" s="1"/>
  <c r="B535" i="1"/>
  <c r="AH261" i="1" l="1"/>
  <c r="AG261" i="1" s="1"/>
  <c r="E534" i="1"/>
  <c r="H261" i="1"/>
  <c r="S261" i="1"/>
  <c r="N221" i="1"/>
  <c r="B536" i="1"/>
  <c r="C535" i="1"/>
  <c r="D535" i="1" s="1"/>
  <c r="E535" i="1" l="1"/>
  <c r="R261" i="1"/>
  <c r="T261" i="1" s="1"/>
  <c r="Q262" i="1" s="1"/>
  <c r="AC262" i="1" s="1"/>
  <c r="P221" i="1"/>
  <c r="M222" i="1" s="1"/>
  <c r="C536" i="1"/>
  <c r="D536" i="1" s="1"/>
  <c r="B537" i="1"/>
  <c r="AH262" i="1" l="1"/>
  <c r="AG262" i="1" s="1"/>
  <c r="E536" i="1"/>
  <c r="S262" i="1"/>
  <c r="H262" i="1"/>
  <c r="O222" i="1"/>
  <c r="G222" i="1"/>
  <c r="C537" i="1"/>
  <c r="D537" i="1" s="1"/>
  <c r="B538" i="1"/>
  <c r="E537" i="1" l="1"/>
  <c r="R262" i="1"/>
  <c r="T262" i="1" s="1"/>
  <c r="Q263" i="1" s="1"/>
  <c r="AC263" i="1" s="1"/>
  <c r="N222" i="1"/>
  <c r="C538" i="1"/>
  <c r="D538" i="1" s="1"/>
  <c r="B539" i="1"/>
  <c r="AH263" i="1" l="1"/>
  <c r="AG263" i="1" s="1"/>
  <c r="E538" i="1"/>
  <c r="H263" i="1"/>
  <c r="S263" i="1"/>
  <c r="P222" i="1"/>
  <c r="M223" i="1" s="1"/>
  <c r="B540" i="1"/>
  <c r="C539" i="1"/>
  <c r="D539" i="1" s="1"/>
  <c r="E539" i="1" l="1"/>
  <c r="R263" i="1"/>
  <c r="T263" i="1" s="1"/>
  <c r="Q264" i="1" s="1"/>
  <c r="AC264" i="1" s="1"/>
  <c r="G223" i="1"/>
  <c r="O223" i="1"/>
  <c r="C540" i="1"/>
  <c r="D540" i="1" s="1"/>
  <c r="B541" i="1"/>
  <c r="AH264" i="1" l="1"/>
  <c r="AG264" i="1" s="1"/>
  <c r="E540" i="1"/>
  <c r="H264" i="1"/>
  <c r="S264" i="1"/>
  <c r="N223" i="1"/>
  <c r="B542" i="1"/>
  <c r="C541" i="1"/>
  <c r="D541" i="1" s="1"/>
  <c r="E541" i="1" l="1"/>
  <c r="R264" i="1"/>
  <c r="T264" i="1" s="1"/>
  <c r="Q265" i="1" s="1"/>
  <c r="AC265" i="1" s="1"/>
  <c r="P223" i="1"/>
  <c r="M224" i="1" s="1"/>
  <c r="C542" i="1"/>
  <c r="D542" i="1" s="1"/>
  <c r="B543" i="1"/>
  <c r="AH265" i="1" l="1"/>
  <c r="AG265" i="1" s="1"/>
  <c r="E542" i="1"/>
  <c r="H265" i="1"/>
  <c r="S265" i="1"/>
  <c r="G224" i="1"/>
  <c r="O224" i="1"/>
  <c r="C543" i="1"/>
  <c r="D543" i="1" s="1"/>
  <c r="B544" i="1"/>
  <c r="E543" i="1" l="1"/>
  <c r="R265" i="1"/>
  <c r="T265" i="1" s="1"/>
  <c r="Q266" i="1" s="1"/>
  <c r="AC266" i="1" s="1"/>
  <c r="N224" i="1"/>
  <c r="B545" i="1"/>
  <c r="C544" i="1"/>
  <c r="D544" i="1" s="1"/>
  <c r="AH266" i="1" l="1"/>
  <c r="AG266" i="1" s="1"/>
  <c r="E544" i="1"/>
  <c r="H266" i="1"/>
  <c r="S266" i="1"/>
  <c r="P224" i="1"/>
  <c r="M225" i="1" s="1"/>
  <c r="B546" i="1"/>
  <c r="C545" i="1"/>
  <c r="D545" i="1" s="1"/>
  <c r="E545" i="1" l="1"/>
  <c r="R266" i="1"/>
  <c r="T266" i="1" s="1"/>
  <c r="Q267" i="1" s="1"/>
  <c r="AC267" i="1" s="1"/>
  <c r="O225" i="1"/>
  <c r="G225" i="1"/>
  <c r="B547" i="1"/>
  <c r="C546" i="1"/>
  <c r="D546" i="1" s="1"/>
  <c r="AH267" i="1" l="1"/>
  <c r="AG267" i="1" s="1"/>
  <c r="E546" i="1"/>
  <c r="H267" i="1"/>
  <c r="S267" i="1"/>
  <c r="N225" i="1"/>
  <c r="P225" i="1" s="1"/>
  <c r="M226" i="1" s="1"/>
  <c r="C547" i="1"/>
  <c r="D547" i="1" s="1"/>
  <c r="B548" i="1"/>
  <c r="E547" i="1" l="1"/>
  <c r="R267" i="1"/>
  <c r="T267" i="1" s="1"/>
  <c r="Q268" i="1" s="1"/>
  <c r="AC268" i="1" s="1"/>
  <c r="G226" i="1"/>
  <c r="O226" i="1"/>
  <c r="C548" i="1"/>
  <c r="D548" i="1" s="1"/>
  <c r="B549" i="1"/>
  <c r="AH268" i="1" l="1"/>
  <c r="AG268" i="1" s="1"/>
  <c r="E548" i="1"/>
  <c r="H268" i="1"/>
  <c r="S268" i="1"/>
  <c r="N226" i="1"/>
  <c r="P226" i="1" s="1"/>
  <c r="M227" i="1" s="1"/>
  <c r="B550" i="1"/>
  <c r="C549" i="1"/>
  <c r="D549" i="1" s="1"/>
  <c r="E549" i="1" l="1"/>
  <c r="R268" i="1"/>
  <c r="T268" i="1" s="1"/>
  <c r="Q269" i="1" s="1"/>
  <c r="AC269" i="1" s="1"/>
  <c r="O227" i="1"/>
  <c r="G227" i="1"/>
  <c r="C550" i="1"/>
  <c r="D550" i="1" s="1"/>
  <c r="B551" i="1"/>
  <c r="AH269" i="1" l="1"/>
  <c r="AG269" i="1" s="1"/>
  <c r="E550" i="1"/>
  <c r="H269" i="1"/>
  <c r="S269" i="1"/>
  <c r="N227" i="1"/>
  <c r="C551" i="1"/>
  <c r="D551" i="1" s="1"/>
  <c r="B552" i="1"/>
  <c r="E551" i="1" l="1"/>
  <c r="R269" i="1"/>
  <c r="T269" i="1" s="1"/>
  <c r="Q270" i="1" s="1"/>
  <c r="AC270" i="1" s="1"/>
  <c r="P227" i="1"/>
  <c r="M228" i="1" s="1"/>
  <c r="B553" i="1"/>
  <c r="C552" i="1"/>
  <c r="D552" i="1" s="1"/>
  <c r="AH270" i="1" l="1"/>
  <c r="AG270" i="1" s="1"/>
  <c r="E552" i="1"/>
  <c r="H270" i="1"/>
  <c r="S270" i="1"/>
  <c r="G228" i="1"/>
  <c r="O228" i="1"/>
  <c r="B554" i="1"/>
  <c r="C553" i="1"/>
  <c r="D553" i="1" s="1"/>
  <c r="E553" i="1" l="1"/>
  <c r="R270" i="1"/>
  <c r="T270" i="1" s="1"/>
  <c r="Q271" i="1" s="1"/>
  <c r="AC271" i="1" s="1"/>
  <c r="N228" i="1"/>
  <c r="B555" i="1"/>
  <c r="C554" i="1"/>
  <c r="D554" i="1" s="1"/>
  <c r="AH271" i="1" l="1"/>
  <c r="AG271" i="1" s="1"/>
  <c r="E554" i="1"/>
  <c r="H271" i="1"/>
  <c r="S271" i="1"/>
  <c r="P228" i="1"/>
  <c r="M229" i="1" s="1"/>
  <c r="B556" i="1"/>
  <c r="C555" i="1"/>
  <c r="D555" i="1" s="1"/>
  <c r="E555" i="1" l="1"/>
  <c r="R271" i="1"/>
  <c r="T271" i="1"/>
  <c r="Q272" i="1" s="1"/>
  <c r="AC272" i="1" s="1"/>
  <c r="G229" i="1"/>
  <c r="O229" i="1"/>
  <c r="B557" i="1"/>
  <c r="C556" i="1"/>
  <c r="D556" i="1" s="1"/>
  <c r="AH272" i="1" l="1"/>
  <c r="AG272" i="1" s="1"/>
  <c r="E556" i="1"/>
  <c r="H272" i="1"/>
  <c r="S272" i="1"/>
  <c r="N229" i="1"/>
  <c r="P229" i="1" s="1"/>
  <c r="M230" i="1" s="1"/>
  <c r="C557" i="1"/>
  <c r="D557" i="1" s="1"/>
  <c r="B558" i="1"/>
  <c r="E557" i="1" l="1"/>
  <c r="R272" i="1"/>
  <c r="T272" i="1" s="1"/>
  <c r="Q273" i="1" s="1"/>
  <c r="AC273" i="1" s="1"/>
  <c r="G230" i="1"/>
  <c r="O230" i="1"/>
  <c r="C558" i="1"/>
  <c r="D558" i="1" s="1"/>
  <c r="B559" i="1"/>
  <c r="AH273" i="1" l="1"/>
  <c r="AG273" i="1" s="1"/>
  <c r="E558" i="1"/>
  <c r="H273" i="1"/>
  <c r="S273" i="1"/>
  <c r="N230" i="1"/>
  <c r="C559" i="1"/>
  <c r="D559" i="1" s="1"/>
  <c r="B560" i="1"/>
  <c r="E559" i="1" l="1"/>
  <c r="R273" i="1"/>
  <c r="T273" i="1" s="1"/>
  <c r="Q274" i="1" s="1"/>
  <c r="AC274" i="1" s="1"/>
  <c r="P230" i="1"/>
  <c r="M231" i="1" s="1"/>
  <c r="B561" i="1"/>
  <c r="C560" i="1"/>
  <c r="D560" i="1" s="1"/>
  <c r="AH274" i="1" l="1"/>
  <c r="AG274" i="1" s="1"/>
  <c r="E560" i="1"/>
  <c r="H274" i="1"/>
  <c r="S274" i="1"/>
  <c r="G231" i="1"/>
  <c r="O231" i="1"/>
  <c r="C561" i="1"/>
  <c r="D561" i="1" s="1"/>
  <c r="B562" i="1"/>
  <c r="E561" i="1" l="1"/>
  <c r="R274" i="1"/>
  <c r="T274" i="1" s="1"/>
  <c r="Q275" i="1" s="1"/>
  <c r="AC275" i="1" s="1"/>
  <c r="N231" i="1"/>
  <c r="B563" i="1"/>
  <c r="C562" i="1"/>
  <c r="D562" i="1" s="1"/>
  <c r="AH275" i="1" l="1"/>
  <c r="AG275" i="1" s="1"/>
  <c r="E562" i="1"/>
  <c r="H275" i="1"/>
  <c r="S275" i="1"/>
  <c r="P231" i="1"/>
  <c r="M232" i="1" s="1"/>
  <c r="C563" i="1"/>
  <c r="D563" i="1" s="1"/>
  <c r="B564" i="1"/>
  <c r="E563" i="1" l="1"/>
  <c r="R275" i="1"/>
  <c r="T275" i="1" s="1"/>
  <c r="Q276" i="1" s="1"/>
  <c r="AC276" i="1" s="1"/>
  <c r="G232" i="1"/>
  <c r="O232" i="1"/>
  <c r="C564" i="1"/>
  <c r="D564" i="1" s="1"/>
  <c r="B565" i="1"/>
  <c r="AH276" i="1" l="1"/>
  <c r="AG276" i="1" s="1"/>
  <c r="E564" i="1"/>
  <c r="H276" i="1"/>
  <c r="S276" i="1"/>
  <c r="N232" i="1"/>
  <c r="B566" i="1"/>
  <c r="C565" i="1"/>
  <c r="D565" i="1" s="1"/>
  <c r="E565" i="1" l="1"/>
  <c r="R276" i="1"/>
  <c r="T276" i="1" s="1"/>
  <c r="Q277" i="1" s="1"/>
  <c r="AC277" i="1" s="1"/>
  <c r="P232" i="1"/>
  <c r="M233" i="1" s="1"/>
  <c r="B567" i="1"/>
  <c r="C566" i="1"/>
  <c r="D566" i="1" s="1"/>
  <c r="AH277" i="1" l="1"/>
  <c r="AG277" i="1" s="1"/>
  <c r="E566" i="1"/>
  <c r="H277" i="1"/>
  <c r="S277" i="1"/>
  <c r="G233" i="1"/>
  <c r="O233" i="1"/>
  <c r="C567" i="1"/>
  <c r="D567" i="1" s="1"/>
  <c r="B568" i="1"/>
  <c r="E567" i="1" l="1"/>
  <c r="R277" i="1"/>
  <c r="T277" i="1" s="1"/>
  <c r="Q278" i="1" s="1"/>
  <c r="AC278" i="1" s="1"/>
  <c r="N233" i="1"/>
  <c r="C568" i="1"/>
  <c r="D568" i="1" s="1"/>
  <c r="B569" i="1"/>
  <c r="AH278" i="1" l="1"/>
  <c r="AG278" i="1" s="1"/>
  <c r="E568" i="1"/>
  <c r="H278" i="1"/>
  <c r="S278" i="1"/>
  <c r="P233" i="1"/>
  <c r="M234" i="1" s="1"/>
  <c r="C569" i="1"/>
  <c r="D569" i="1" s="1"/>
  <c r="B570" i="1"/>
  <c r="E569" i="1" l="1"/>
  <c r="R278" i="1"/>
  <c r="T278" i="1" s="1"/>
  <c r="Q279" i="1" s="1"/>
  <c r="AC279" i="1" s="1"/>
  <c r="G234" i="1"/>
  <c r="O234" i="1"/>
  <c r="B571" i="1"/>
  <c r="C570" i="1"/>
  <c r="D570" i="1" s="1"/>
  <c r="AH279" i="1" l="1"/>
  <c r="AG279" i="1" s="1"/>
  <c r="E570" i="1"/>
  <c r="H279" i="1"/>
  <c r="S279" i="1"/>
  <c r="N234" i="1"/>
  <c r="P234" i="1" s="1"/>
  <c r="M235" i="1" s="1"/>
  <c r="B572" i="1"/>
  <c r="C571" i="1"/>
  <c r="D571" i="1" s="1"/>
  <c r="E571" i="1" l="1"/>
  <c r="R279" i="1"/>
  <c r="T279" i="1" s="1"/>
  <c r="Q280" i="1" s="1"/>
  <c r="AC280" i="1" s="1"/>
  <c r="G235" i="1"/>
  <c r="O235" i="1"/>
  <c r="C572" i="1"/>
  <c r="D572" i="1" s="1"/>
  <c r="B573" i="1"/>
  <c r="AH280" i="1" l="1"/>
  <c r="AG280" i="1" s="1"/>
  <c r="E572" i="1"/>
  <c r="H280" i="1"/>
  <c r="S280" i="1"/>
  <c r="N235" i="1"/>
  <c r="C573" i="1"/>
  <c r="D573" i="1" s="1"/>
  <c r="B574" i="1"/>
  <c r="E573" i="1" l="1"/>
  <c r="R280" i="1"/>
  <c r="T280" i="1" s="1"/>
  <c r="Q281" i="1" s="1"/>
  <c r="AC281" i="1" s="1"/>
  <c r="P235" i="1"/>
  <c r="M236" i="1" s="1"/>
  <c r="B575" i="1"/>
  <c r="C574" i="1"/>
  <c r="D574" i="1" s="1"/>
  <c r="AH281" i="1" l="1"/>
  <c r="AG281" i="1" s="1"/>
  <c r="E574" i="1"/>
  <c r="H281" i="1"/>
  <c r="S281" i="1"/>
  <c r="G236" i="1"/>
  <c r="O236" i="1"/>
  <c r="C575" i="1"/>
  <c r="D575" i="1" s="1"/>
  <c r="B576" i="1"/>
  <c r="E575" i="1" l="1"/>
  <c r="R281" i="1"/>
  <c r="T281" i="1" s="1"/>
  <c r="Q282" i="1" s="1"/>
  <c r="AC282" i="1" s="1"/>
  <c r="N236" i="1"/>
  <c r="C576" i="1"/>
  <c r="D576" i="1" s="1"/>
  <c r="B577" i="1"/>
  <c r="AH282" i="1" l="1"/>
  <c r="AG282" i="1" s="1"/>
  <c r="E576" i="1"/>
  <c r="H282" i="1"/>
  <c r="S282" i="1"/>
  <c r="P236" i="1"/>
  <c r="M237" i="1" s="1"/>
  <c r="B578" i="1"/>
  <c r="C577" i="1"/>
  <c r="D577" i="1" s="1"/>
  <c r="E577" i="1" l="1"/>
  <c r="R282" i="1"/>
  <c r="T282" i="1" s="1"/>
  <c r="Q283" i="1" s="1"/>
  <c r="AC283" i="1" s="1"/>
  <c r="G237" i="1"/>
  <c r="O237" i="1"/>
  <c r="B579" i="1"/>
  <c r="C578" i="1"/>
  <c r="D578" i="1" s="1"/>
  <c r="AH283" i="1" l="1"/>
  <c r="AG283" i="1" s="1"/>
  <c r="E578" i="1"/>
  <c r="H283" i="1"/>
  <c r="S283" i="1"/>
  <c r="N237" i="1"/>
  <c r="P237" i="1" s="1"/>
  <c r="M238" i="1" s="1"/>
  <c r="C579" i="1"/>
  <c r="D579" i="1" s="1"/>
  <c r="B580" i="1"/>
  <c r="E579" i="1" l="1"/>
  <c r="R283" i="1"/>
  <c r="T283" i="1" s="1"/>
  <c r="Q284" i="1" s="1"/>
  <c r="AC284" i="1" s="1"/>
  <c r="G238" i="1"/>
  <c r="O238" i="1"/>
  <c r="C580" i="1"/>
  <c r="D580" i="1" s="1"/>
  <c r="B581" i="1"/>
  <c r="AH284" i="1" l="1"/>
  <c r="AG284" i="1" s="1"/>
  <c r="E580" i="1"/>
  <c r="H284" i="1"/>
  <c r="S284" i="1"/>
  <c r="N238" i="1"/>
  <c r="P238" i="1" s="1"/>
  <c r="M239" i="1" s="1"/>
  <c r="C581" i="1"/>
  <c r="D581" i="1" s="1"/>
  <c r="B582" i="1"/>
  <c r="E581" i="1" l="1"/>
  <c r="R284" i="1"/>
  <c r="T284" i="1" s="1"/>
  <c r="Q285" i="1" s="1"/>
  <c r="AC285" i="1" s="1"/>
  <c r="G239" i="1"/>
  <c r="O239" i="1"/>
  <c r="C582" i="1"/>
  <c r="D582" i="1" s="1"/>
  <c r="B583" i="1"/>
  <c r="AH285" i="1" l="1"/>
  <c r="AG285" i="1" s="1"/>
  <c r="E582" i="1"/>
  <c r="S285" i="1"/>
  <c r="H285" i="1"/>
  <c r="N239" i="1"/>
  <c r="C583" i="1"/>
  <c r="D583" i="1" s="1"/>
  <c r="B584" i="1"/>
  <c r="E583" i="1" l="1"/>
  <c r="R285" i="1"/>
  <c r="T285" i="1" s="1"/>
  <c r="Q286" i="1" s="1"/>
  <c r="AC286" i="1" s="1"/>
  <c r="P239" i="1"/>
  <c r="M240" i="1" s="1"/>
  <c r="C584" i="1"/>
  <c r="D584" i="1" s="1"/>
  <c r="B585" i="1"/>
  <c r="AH286" i="1" l="1"/>
  <c r="AG286" i="1" s="1"/>
  <c r="E584" i="1"/>
  <c r="S286" i="1"/>
  <c r="H286" i="1"/>
  <c r="G240" i="1"/>
  <c r="O240" i="1"/>
  <c r="B586" i="1"/>
  <c r="C585" i="1"/>
  <c r="D585" i="1" s="1"/>
  <c r="E585" i="1" l="1"/>
  <c r="R286" i="1"/>
  <c r="T286" i="1" s="1"/>
  <c r="Q287" i="1" s="1"/>
  <c r="AC287" i="1" s="1"/>
  <c r="N240" i="1"/>
  <c r="C586" i="1"/>
  <c r="D586" i="1" s="1"/>
  <c r="B587" i="1"/>
  <c r="AH287" i="1" l="1"/>
  <c r="AG287" i="1" s="1"/>
  <c r="E586" i="1"/>
  <c r="H287" i="1"/>
  <c r="S287" i="1"/>
  <c r="P240" i="1"/>
  <c r="M241" i="1" s="1"/>
  <c r="C587" i="1"/>
  <c r="D587" i="1" s="1"/>
  <c r="B588" i="1"/>
  <c r="E587" i="1" l="1"/>
  <c r="R287" i="1"/>
  <c r="T287" i="1" s="1"/>
  <c r="Q288" i="1" s="1"/>
  <c r="AC288" i="1" s="1"/>
  <c r="G241" i="1"/>
  <c r="O241" i="1"/>
  <c r="C588" i="1"/>
  <c r="D588" i="1" s="1"/>
  <c r="B589" i="1"/>
  <c r="AH288" i="1" l="1"/>
  <c r="AG288" i="1" s="1"/>
  <c r="E588" i="1"/>
  <c r="H288" i="1"/>
  <c r="S288" i="1"/>
  <c r="N241" i="1"/>
  <c r="P241" i="1" s="1"/>
  <c r="M242" i="1" s="1"/>
  <c r="B590" i="1"/>
  <c r="C589" i="1"/>
  <c r="D589" i="1" s="1"/>
  <c r="E589" i="1" l="1"/>
  <c r="R288" i="1"/>
  <c r="T288" i="1" s="1"/>
  <c r="Q289" i="1" s="1"/>
  <c r="AC289" i="1" s="1"/>
  <c r="G242" i="1"/>
  <c r="O242" i="1"/>
  <c r="B591" i="1"/>
  <c r="C590" i="1"/>
  <c r="D590" i="1" s="1"/>
  <c r="AH289" i="1" l="1"/>
  <c r="AG289" i="1" s="1"/>
  <c r="E590" i="1"/>
  <c r="H289" i="1"/>
  <c r="S289" i="1"/>
  <c r="N242" i="1"/>
  <c r="P242" i="1" s="1"/>
  <c r="M243" i="1" s="1"/>
  <c r="C591" i="1"/>
  <c r="D591" i="1" s="1"/>
  <c r="B592" i="1"/>
  <c r="E591" i="1" l="1"/>
  <c r="R289" i="1"/>
  <c r="T289" i="1" s="1"/>
  <c r="Q290" i="1" s="1"/>
  <c r="AC290" i="1" s="1"/>
  <c r="G243" i="1"/>
  <c r="O243" i="1"/>
  <c r="C592" i="1"/>
  <c r="D592" i="1" s="1"/>
  <c r="B593" i="1"/>
  <c r="AH290" i="1" l="1"/>
  <c r="AG290" i="1" s="1"/>
  <c r="E592" i="1"/>
  <c r="H290" i="1"/>
  <c r="S290" i="1"/>
  <c r="N243" i="1"/>
  <c r="B594" i="1"/>
  <c r="C593" i="1"/>
  <c r="D593" i="1" s="1"/>
  <c r="E593" i="1" l="1"/>
  <c r="R290" i="1"/>
  <c r="T290" i="1" s="1"/>
  <c r="Q291" i="1" s="1"/>
  <c r="AC291" i="1" s="1"/>
  <c r="P243" i="1"/>
  <c r="M244" i="1" s="1"/>
  <c r="C594" i="1"/>
  <c r="D594" i="1" s="1"/>
  <c r="B595" i="1"/>
  <c r="AH291" i="1" l="1"/>
  <c r="AG291" i="1" s="1"/>
  <c r="E594" i="1"/>
  <c r="H291" i="1"/>
  <c r="S291" i="1"/>
  <c r="G244" i="1"/>
  <c r="O244" i="1"/>
  <c r="C595" i="1"/>
  <c r="D595" i="1" s="1"/>
  <c r="B596" i="1"/>
  <c r="E595" i="1" l="1"/>
  <c r="R291" i="1"/>
  <c r="T291" i="1" s="1"/>
  <c r="Q292" i="1" s="1"/>
  <c r="AC292" i="1" s="1"/>
  <c r="N244" i="1"/>
  <c r="B597" i="1"/>
  <c r="C596" i="1"/>
  <c r="D596" i="1" s="1"/>
  <c r="AH292" i="1" l="1"/>
  <c r="AG292" i="1" s="1"/>
  <c r="E596" i="1"/>
  <c r="H292" i="1"/>
  <c r="S292" i="1"/>
  <c r="P244" i="1"/>
  <c r="M245" i="1" s="1"/>
  <c r="C597" i="1"/>
  <c r="D597" i="1" s="1"/>
  <c r="B598" i="1"/>
  <c r="E597" i="1" l="1"/>
  <c r="R292" i="1"/>
  <c r="T292" i="1" s="1"/>
  <c r="Q293" i="1" s="1"/>
  <c r="AC293" i="1" s="1"/>
  <c r="G245" i="1"/>
  <c r="O245" i="1"/>
  <c r="C598" i="1"/>
  <c r="D598" i="1" s="1"/>
  <c r="B599" i="1"/>
  <c r="AH293" i="1" l="1"/>
  <c r="AG293" i="1" s="1"/>
  <c r="E598" i="1"/>
  <c r="H293" i="1"/>
  <c r="S293" i="1"/>
  <c r="N245" i="1"/>
  <c r="B600" i="1"/>
  <c r="C599" i="1"/>
  <c r="D599" i="1" s="1"/>
  <c r="E599" i="1" l="1"/>
  <c r="R293" i="1"/>
  <c r="T293" i="1" s="1"/>
  <c r="Q294" i="1" s="1"/>
  <c r="AC294" i="1" s="1"/>
  <c r="P245" i="1"/>
  <c r="M246" i="1" s="1"/>
  <c r="B601" i="1"/>
  <c r="C600" i="1"/>
  <c r="D600" i="1" s="1"/>
  <c r="AH294" i="1" l="1"/>
  <c r="AG294" i="1" s="1"/>
  <c r="E600" i="1"/>
  <c r="H294" i="1"/>
  <c r="S294" i="1"/>
  <c r="O246" i="1"/>
  <c r="G246" i="1"/>
  <c r="C601" i="1"/>
  <c r="D601" i="1" s="1"/>
  <c r="B602" i="1"/>
  <c r="E601" i="1" l="1"/>
  <c r="R294" i="1"/>
  <c r="T294" i="1" s="1"/>
  <c r="Q295" i="1" s="1"/>
  <c r="AC295" i="1" s="1"/>
  <c r="N246" i="1"/>
  <c r="B603" i="1"/>
  <c r="C602" i="1"/>
  <c r="D602" i="1" s="1"/>
  <c r="AH295" i="1" l="1"/>
  <c r="AG295" i="1" s="1"/>
  <c r="E602" i="1"/>
  <c r="H295" i="1"/>
  <c r="S295" i="1"/>
  <c r="P246" i="1"/>
  <c r="M247" i="1" s="1"/>
  <c r="C603" i="1"/>
  <c r="D603" i="1" s="1"/>
  <c r="B604" i="1"/>
  <c r="E603" i="1" l="1"/>
  <c r="R295" i="1"/>
  <c r="T295" i="1" s="1"/>
  <c r="Q296" i="1" s="1"/>
  <c r="AC296" i="1" s="1"/>
  <c r="G247" i="1"/>
  <c r="O247" i="1"/>
  <c r="C604" i="1"/>
  <c r="D604" i="1" s="1"/>
  <c r="B605" i="1"/>
  <c r="AH296" i="1" l="1"/>
  <c r="AG296" i="1" s="1"/>
  <c r="E604" i="1"/>
  <c r="H296" i="1"/>
  <c r="S296" i="1"/>
  <c r="N247" i="1"/>
  <c r="C605" i="1"/>
  <c r="D605" i="1" s="1"/>
  <c r="B606" i="1"/>
  <c r="E605" i="1" l="1"/>
  <c r="R296" i="1"/>
  <c r="T296" i="1" s="1"/>
  <c r="Q297" i="1" s="1"/>
  <c r="AC297" i="1" s="1"/>
  <c r="P247" i="1"/>
  <c r="M248" i="1" s="1"/>
  <c r="B607" i="1"/>
  <c r="C606" i="1"/>
  <c r="D606" i="1" s="1"/>
  <c r="AH297" i="1" l="1"/>
  <c r="AG297" i="1" s="1"/>
  <c r="E606" i="1"/>
  <c r="H297" i="1"/>
  <c r="S297" i="1"/>
  <c r="G248" i="1"/>
  <c r="O248" i="1"/>
  <c r="B608" i="1"/>
  <c r="C607" i="1"/>
  <c r="D607" i="1" s="1"/>
  <c r="E607" i="1" l="1"/>
  <c r="R297" i="1"/>
  <c r="T297" i="1" s="1"/>
  <c r="Q298" i="1" s="1"/>
  <c r="AC298" i="1" s="1"/>
  <c r="N248" i="1"/>
  <c r="C608" i="1"/>
  <c r="D608" i="1" s="1"/>
  <c r="B609" i="1"/>
  <c r="AH298" i="1" l="1"/>
  <c r="AG298" i="1" s="1"/>
  <c r="E608" i="1"/>
  <c r="H298" i="1"/>
  <c r="S298" i="1"/>
  <c r="P248" i="1"/>
  <c r="M249" i="1" s="1"/>
  <c r="C609" i="1"/>
  <c r="D609" i="1" s="1"/>
  <c r="B610" i="1"/>
  <c r="E609" i="1" l="1"/>
  <c r="R298" i="1"/>
  <c r="T298" i="1" s="1"/>
  <c r="Q299" i="1" s="1"/>
  <c r="AC299" i="1" s="1"/>
  <c r="O249" i="1"/>
  <c r="G249" i="1"/>
  <c r="C610" i="1"/>
  <c r="D610" i="1" s="1"/>
  <c r="B611" i="1"/>
  <c r="AH299" i="1" l="1"/>
  <c r="AG299" i="1" s="1"/>
  <c r="E610" i="1"/>
  <c r="H299" i="1"/>
  <c r="S299" i="1"/>
  <c r="N249" i="1"/>
  <c r="P249" i="1" s="1"/>
  <c r="M250" i="1" s="1"/>
  <c r="C611" i="1"/>
  <c r="D611" i="1" s="1"/>
  <c r="B612" i="1"/>
  <c r="E611" i="1" l="1"/>
  <c r="R299" i="1"/>
  <c r="T299" i="1"/>
  <c r="Q300" i="1" s="1"/>
  <c r="AC300" i="1" s="1"/>
  <c r="O250" i="1"/>
  <c r="G250" i="1"/>
  <c r="C612" i="1"/>
  <c r="D612" i="1" s="1"/>
  <c r="B613" i="1"/>
  <c r="AH300" i="1" l="1"/>
  <c r="AG300" i="1" s="1"/>
  <c r="E612" i="1"/>
  <c r="H300" i="1"/>
  <c r="S300" i="1"/>
  <c r="N250" i="1"/>
  <c r="P250" i="1" s="1"/>
  <c r="M251" i="1" s="1"/>
  <c r="C613" i="1"/>
  <c r="D613" i="1" s="1"/>
  <c r="B614" i="1"/>
  <c r="E613" i="1" l="1"/>
  <c r="R300" i="1"/>
  <c r="T300" i="1" s="1"/>
  <c r="Q301" i="1" s="1"/>
  <c r="AC301" i="1" s="1"/>
  <c r="G251" i="1"/>
  <c r="O251" i="1"/>
  <c r="B615" i="1"/>
  <c r="C614" i="1"/>
  <c r="D614" i="1" s="1"/>
  <c r="AH301" i="1" l="1"/>
  <c r="AG301" i="1" s="1"/>
  <c r="E614" i="1"/>
  <c r="H301" i="1"/>
  <c r="S301" i="1"/>
  <c r="N251" i="1"/>
  <c r="P251" i="1" s="1"/>
  <c r="M252" i="1" s="1"/>
  <c r="B616" i="1"/>
  <c r="C615" i="1"/>
  <c r="D615" i="1" s="1"/>
  <c r="E615" i="1" l="1"/>
  <c r="R301" i="1"/>
  <c r="T301" i="1"/>
  <c r="Q302" i="1" s="1"/>
  <c r="AC302" i="1" s="1"/>
  <c r="G252" i="1"/>
  <c r="O252" i="1"/>
  <c r="B617" i="1"/>
  <c r="C616" i="1"/>
  <c r="D616" i="1" s="1"/>
  <c r="AH302" i="1" l="1"/>
  <c r="AG302" i="1" s="1"/>
  <c r="E616" i="1"/>
  <c r="H302" i="1"/>
  <c r="S302" i="1"/>
  <c r="N252" i="1"/>
  <c r="C617" i="1"/>
  <c r="D617" i="1" s="1"/>
  <c r="B618" i="1"/>
  <c r="E617" i="1" l="1"/>
  <c r="R302" i="1"/>
  <c r="T302" i="1" s="1"/>
  <c r="Q303" i="1" s="1"/>
  <c r="AC303" i="1" s="1"/>
  <c r="P252" i="1"/>
  <c r="M253" i="1" s="1"/>
  <c r="C618" i="1"/>
  <c r="D618" i="1" s="1"/>
  <c r="B619" i="1"/>
  <c r="AH303" i="1" l="1"/>
  <c r="AG303" i="1" s="1"/>
  <c r="E618" i="1"/>
  <c r="H303" i="1"/>
  <c r="S303" i="1"/>
  <c r="G253" i="1"/>
  <c r="O253" i="1"/>
  <c r="C619" i="1"/>
  <c r="D619" i="1" s="1"/>
  <c r="B620" i="1"/>
  <c r="E619" i="1" l="1"/>
  <c r="R303" i="1"/>
  <c r="T303" i="1" s="1"/>
  <c r="Q304" i="1" s="1"/>
  <c r="AC304" i="1" s="1"/>
  <c r="N253" i="1"/>
  <c r="B621" i="1"/>
  <c r="C620" i="1"/>
  <c r="D620" i="1" s="1"/>
  <c r="AH304" i="1" l="1"/>
  <c r="AG304" i="1" s="1"/>
  <c r="E620" i="1"/>
  <c r="H304" i="1"/>
  <c r="S304" i="1"/>
  <c r="P253" i="1"/>
  <c r="M254" i="1" s="1"/>
  <c r="B622" i="1"/>
  <c r="C621" i="1"/>
  <c r="D621" i="1" s="1"/>
  <c r="E621" i="1" l="1"/>
  <c r="R304" i="1"/>
  <c r="T304" i="1" s="1"/>
  <c r="Q305" i="1" s="1"/>
  <c r="AC305" i="1" s="1"/>
  <c r="O254" i="1"/>
  <c r="G254" i="1"/>
  <c r="C622" i="1"/>
  <c r="D622" i="1" s="1"/>
  <c r="B623" i="1"/>
  <c r="AH305" i="1" l="1"/>
  <c r="AG305" i="1" s="1"/>
  <c r="E622" i="1"/>
  <c r="H305" i="1"/>
  <c r="S305" i="1"/>
  <c r="N254" i="1"/>
  <c r="C623" i="1"/>
  <c r="D623" i="1" s="1"/>
  <c r="B624" i="1"/>
  <c r="E623" i="1" l="1"/>
  <c r="R305" i="1"/>
  <c r="T305" i="1" s="1"/>
  <c r="Q306" i="1" s="1"/>
  <c r="AC306" i="1" s="1"/>
  <c r="P254" i="1"/>
  <c r="M255" i="1" s="1"/>
  <c r="B625" i="1"/>
  <c r="C624" i="1"/>
  <c r="D624" i="1" s="1"/>
  <c r="AH306" i="1" l="1"/>
  <c r="AG306" i="1" s="1"/>
  <c r="E624" i="1"/>
  <c r="H306" i="1"/>
  <c r="S306" i="1"/>
  <c r="G255" i="1"/>
  <c r="O255" i="1"/>
  <c r="B626" i="1"/>
  <c r="C625" i="1"/>
  <c r="D625" i="1" s="1"/>
  <c r="E625" i="1" l="1"/>
  <c r="R306" i="1"/>
  <c r="T306" i="1" s="1"/>
  <c r="Q307" i="1" s="1"/>
  <c r="AC307" i="1" s="1"/>
  <c r="N255" i="1"/>
  <c r="C626" i="1"/>
  <c r="D626" i="1" s="1"/>
  <c r="B627" i="1"/>
  <c r="AH307" i="1" l="1"/>
  <c r="AG307" i="1" s="1"/>
  <c r="E626" i="1"/>
  <c r="H307" i="1"/>
  <c r="S307" i="1"/>
  <c r="P255" i="1"/>
  <c r="M256" i="1" s="1"/>
  <c r="B628" i="1"/>
  <c r="C627" i="1"/>
  <c r="D627" i="1" s="1"/>
  <c r="E627" i="1" l="1"/>
  <c r="R307" i="1"/>
  <c r="T307" i="1" s="1"/>
  <c r="Q308" i="1" s="1"/>
  <c r="AC308" i="1" s="1"/>
  <c r="G256" i="1"/>
  <c r="O256" i="1"/>
  <c r="B629" i="1"/>
  <c r="C628" i="1"/>
  <c r="D628" i="1" s="1"/>
  <c r="AH308" i="1" l="1"/>
  <c r="AG308" i="1" s="1"/>
  <c r="E628" i="1"/>
  <c r="H308" i="1"/>
  <c r="S308" i="1"/>
  <c r="N256" i="1"/>
  <c r="P256" i="1" s="1"/>
  <c r="M257" i="1" s="1"/>
  <c r="C629" i="1"/>
  <c r="D629" i="1" s="1"/>
  <c r="B630" i="1"/>
  <c r="E629" i="1" l="1"/>
  <c r="R308" i="1"/>
  <c r="T308" i="1" s="1"/>
  <c r="Q309" i="1" s="1"/>
  <c r="AC309" i="1" s="1"/>
  <c r="G257" i="1"/>
  <c r="O257" i="1"/>
  <c r="C630" i="1"/>
  <c r="D630" i="1" s="1"/>
  <c r="B631" i="1"/>
  <c r="AH309" i="1" l="1"/>
  <c r="AG309" i="1" s="1"/>
  <c r="E630" i="1"/>
  <c r="H309" i="1"/>
  <c r="S309" i="1"/>
  <c r="N257" i="1"/>
  <c r="P257" i="1" s="1"/>
  <c r="M258" i="1" s="1"/>
  <c r="B632" i="1"/>
  <c r="C631" i="1"/>
  <c r="D631" i="1" s="1"/>
  <c r="E631" i="1" l="1"/>
  <c r="R309" i="1"/>
  <c r="T309" i="1"/>
  <c r="Q310" i="1" s="1"/>
  <c r="AC310" i="1" s="1"/>
  <c r="G258" i="1"/>
  <c r="O258" i="1"/>
  <c r="C632" i="1"/>
  <c r="D632" i="1" s="1"/>
  <c r="B633" i="1"/>
  <c r="AH310" i="1" l="1"/>
  <c r="AG310" i="1" s="1"/>
  <c r="E632" i="1"/>
  <c r="H310" i="1"/>
  <c r="S310" i="1"/>
  <c r="N258" i="1"/>
  <c r="B634" i="1"/>
  <c r="C633" i="1"/>
  <c r="D633" i="1" s="1"/>
  <c r="E633" i="1" l="1"/>
  <c r="R310" i="1"/>
  <c r="T310" i="1" s="1"/>
  <c r="Q311" i="1" s="1"/>
  <c r="AC311" i="1" s="1"/>
  <c r="P258" i="1"/>
  <c r="M259" i="1" s="1"/>
  <c r="C634" i="1"/>
  <c r="D634" i="1" s="1"/>
  <c r="B635" i="1"/>
  <c r="AH311" i="1" l="1"/>
  <c r="AG311" i="1" s="1"/>
  <c r="E634" i="1"/>
  <c r="H311" i="1"/>
  <c r="S311" i="1"/>
  <c r="G259" i="1"/>
  <c r="O259" i="1"/>
  <c r="B636" i="1"/>
  <c r="C635" i="1"/>
  <c r="D635" i="1" s="1"/>
  <c r="E635" i="1" l="1"/>
  <c r="R311" i="1"/>
  <c r="T311" i="1" s="1"/>
  <c r="Q312" i="1" s="1"/>
  <c r="AC312" i="1" s="1"/>
  <c r="N259" i="1"/>
  <c r="P259" i="1" s="1"/>
  <c r="M260" i="1" s="1"/>
  <c r="C636" i="1"/>
  <c r="D636" i="1" s="1"/>
  <c r="B637" i="1"/>
  <c r="AH312" i="1" l="1"/>
  <c r="AG312" i="1" s="1"/>
  <c r="E636" i="1"/>
  <c r="H312" i="1"/>
  <c r="S312" i="1"/>
  <c r="G260" i="1"/>
  <c r="O260" i="1"/>
  <c r="B638" i="1"/>
  <c r="C637" i="1"/>
  <c r="D637" i="1" s="1"/>
  <c r="E637" i="1" l="1"/>
  <c r="R312" i="1"/>
  <c r="T312" i="1" s="1"/>
  <c r="Q313" i="1" s="1"/>
  <c r="AC313" i="1" s="1"/>
  <c r="N260" i="1"/>
  <c r="C638" i="1"/>
  <c r="D638" i="1" s="1"/>
  <c r="B639" i="1"/>
  <c r="AH313" i="1" l="1"/>
  <c r="AG313" i="1" s="1"/>
  <c r="E638" i="1"/>
  <c r="H313" i="1"/>
  <c r="S313" i="1"/>
  <c r="P260" i="1"/>
  <c r="M261" i="1" s="1"/>
  <c r="B640" i="1"/>
  <c r="C639" i="1"/>
  <c r="D639" i="1" s="1"/>
  <c r="E639" i="1" l="1"/>
  <c r="R313" i="1"/>
  <c r="T313" i="1" s="1"/>
  <c r="Q314" i="1" s="1"/>
  <c r="AC314" i="1" s="1"/>
  <c r="G261" i="1"/>
  <c r="O261" i="1"/>
  <c r="B641" i="1"/>
  <c r="C640" i="1"/>
  <c r="D640" i="1" s="1"/>
  <c r="AH314" i="1" l="1"/>
  <c r="AG314" i="1" s="1"/>
  <c r="E640" i="1"/>
  <c r="H314" i="1"/>
  <c r="S314" i="1"/>
  <c r="N261" i="1"/>
  <c r="P261" i="1" s="1"/>
  <c r="M262" i="1" s="1"/>
  <c r="B642" i="1"/>
  <c r="C641" i="1"/>
  <c r="D641" i="1" s="1"/>
  <c r="E641" i="1" l="1"/>
  <c r="R314" i="1"/>
  <c r="T314" i="1" s="1"/>
  <c r="Q315" i="1" s="1"/>
  <c r="AC315" i="1" s="1"/>
  <c r="O262" i="1"/>
  <c r="G262" i="1"/>
  <c r="B643" i="1"/>
  <c r="C642" i="1"/>
  <c r="D642" i="1" s="1"/>
  <c r="AH315" i="1" l="1"/>
  <c r="AG315" i="1" s="1"/>
  <c r="E642" i="1"/>
  <c r="H315" i="1"/>
  <c r="S315" i="1"/>
  <c r="N262" i="1"/>
  <c r="C643" i="1"/>
  <c r="D643" i="1" s="1"/>
  <c r="B644" i="1"/>
  <c r="E643" i="1" l="1"/>
  <c r="R315" i="1"/>
  <c r="T315" i="1" s="1"/>
  <c r="Q316" i="1" s="1"/>
  <c r="AC316" i="1" s="1"/>
  <c r="P262" i="1"/>
  <c r="M263" i="1" s="1"/>
  <c r="B645" i="1"/>
  <c r="C644" i="1"/>
  <c r="D644" i="1" s="1"/>
  <c r="AH316" i="1" l="1"/>
  <c r="AG316" i="1" s="1"/>
  <c r="E644" i="1"/>
  <c r="H316" i="1"/>
  <c r="S316" i="1"/>
  <c r="O263" i="1"/>
  <c r="G263" i="1"/>
  <c r="B646" i="1"/>
  <c r="C645" i="1"/>
  <c r="D645" i="1" s="1"/>
  <c r="E645" i="1" l="1"/>
  <c r="R316" i="1"/>
  <c r="T316" i="1"/>
  <c r="Q317" i="1" s="1"/>
  <c r="AC317" i="1" s="1"/>
  <c r="N263" i="1"/>
  <c r="B647" i="1"/>
  <c r="C646" i="1"/>
  <c r="D646" i="1" s="1"/>
  <c r="AH317" i="1" l="1"/>
  <c r="AG317" i="1" s="1"/>
  <c r="E646" i="1"/>
  <c r="H317" i="1"/>
  <c r="S317" i="1"/>
  <c r="P263" i="1"/>
  <c r="M264" i="1" s="1"/>
  <c r="B648" i="1"/>
  <c r="C647" i="1"/>
  <c r="D647" i="1" s="1"/>
  <c r="E647" i="1" l="1"/>
  <c r="R317" i="1"/>
  <c r="T317" i="1" s="1"/>
  <c r="Q318" i="1" s="1"/>
  <c r="AC318" i="1" s="1"/>
  <c r="O264" i="1"/>
  <c r="G264" i="1"/>
  <c r="B649" i="1"/>
  <c r="C648" i="1"/>
  <c r="D648" i="1" s="1"/>
  <c r="AH318" i="1" l="1"/>
  <c r="AG318" i="1" s="1"/>
  <c r="E648" i="1"/>
  <c r="H318" i="1"/>
  <c r="S318" i="1"/>
  <c r="N264" i="1"/>
  <c r="B650" i="1"/>
  <c r="C649" i="1"/>
  <c r="D649" i="1" s="1"/>
  <c r="E649" i="1" l="1"/>
  <c r="R318" i="1"/>
  <c r="T318" i="1" s="1"/>
  <c r="Q319" i="1" s="1"/>
  <c r="AC319" i="1" s="1"/>
  <c r="P264" i="1"/>
  <c r="M265" i="1" s="1"/>
  <c r="C650" i="1"/>
  <c r="D650" i="1" s="1"/>
  <c r="B651" i="1"/>
  <c r="AH319" i="1" l="1"/>
  <c r="AG319" i="1" s="1"/>
  <c r="E650" i="1"/>
  <c r="H319" i="1"/>
  <c r="S319" i="1"/>
  <c r="G265" i="1"/>
  <c r="O265" i="1"/>
  <c r="C651" i="1"/>
  <c r="D651" i="1" s="1"/>
  <c r="B652" i="1"/>
  <c r="E651" i="1" l="1"/>
  <c r="R319" i="1"/>
  <c r="T319" i="1" s="1"/>
  <c r="Q320" i="1" s="1"/>
  <c r="AC320" i="1" s="1"/>
  <c r="N265" i="1"/>
  <c r="B653" i="1"/>
  <c r="C652" i="1"/>
  <c r="D652" i="1" s="1"/>
  <c r="AH320" i="1" l="1"/>
  <c r="AG320" i="1" s="1"/>
  <c r="E652" i="1"/>
  <c r="H320" i="1"/>
  <c r="S320" i="1"/>
  <c r="P265" i="1"/>
  <c r="M266" i="1" s="1"/>
  <c r="C653" i="1"/>
  <c r="D653" i="1" s="1"/>
  <c r="B654" i="1"/>
  <c r="E653" i="1" l="1"/>
  <c r="R320" i="1"/>
  <c r="T320" i="1" s="1"/>
  <c r="Q321" i="1" s="1"/>
  <c r="AC321" i="1" s="1"/>
  <c r="O266" i="1"/>
  <c r="G266" i="1"/>
  <c r="C654" i="1"/>
  <c r="D654" i="1" s="1"/>
  <c r="B655" i="1"/>
  <c r="AH321" i="1" l="1"/>
  <c r="AG321" i="1" s="1"/>
  <c r="E654" i="1"/>
  <c r="H321" i="1"/>
  <c r="S321" i="1"/>
  <c r="N266" i="1"/>
  <c r="P266" i="1" s="1"/>
  <c r="M267" i="1" s="1"/>
  <c r="C655" i="1"/>
  <c r="D655" i="1" s="1"/>
  <c r="B656" i="1"/>
  <c r="E655" i="1" l="1"/>
  <c r="R321" i="1"/>
  <c r="T321" i="1" s="1"/>
  <c r="Q322" i="1" s="1"/>
  <c r="AC322" i="1" s="1"/>
  <c r="G267" i="1"/>
  <c r="O267" i="1"/>
  <c r="B657" i="1"/>
  <c r="C656" i="1"/>
  <c r="D656" i="1" s="1"/>
  <c r="AH322" i="1" l="1"/>
  <c r="AG322" i="1" s="1"/>
  <c r="E656" i="1"/>
  <c r="H322" i="1"/>
  <c r="S322" i="1"/>
  <c r="N267" i="1"/>
  <c r="P267" i="1" s="1"/>
  <c r="M268" i="1" s="1"/>
  <c r="B658" i="1"/>
  <c r="C657" i="1"/>
  <c r="D657" i="1" s="1"/>
  <c r="E657" i="1" l="1"/>
  <c r="R322" i="1"/>
  <c r="T322" i="1" s="1"/>
  <c r="Q323" i="1" s="1"/>
  <c r="AC323" i="1" s="1"/>
  <c r="O268" i="1"/>
  <c r="G268" i="1"/>
  <c r="B659" i="1"/>
  <c r="C658" i="1"/>
  <c r="D658" i="1" s="1"/>
  <c r="AH323" i="1" l="1"/>
  <c r="AG323" i="1" s="1"/>
  <c r="E658" i="1"/>
  <c r="H323" i="1"/>
  <c r="S323" i="1"/>
  <c r="N268" i="1"/>
  <c r="P268" i="1" s="1"/>
  <c r="M269" i="1" s="1"/>
  <c r="C659" i="1"/>
  <c r="D659" i="1" s="1"/>
  <c r="B660" i="1"/>
  <c r="E659" i="1" l="1"/>
  <c r="R323" i="1"/>
  <c r="T323" i="1" s="1"/>
  <c r="Q324" i="1" s="1"/>
  <c r="AC324" i="1" s="1"/>
  <c r="G269" i="1"/>
  <c r="O269" i="1"/>
  <c r="C660" i="1"/>
  <c r="D660" i="1" s="1"/>
  <c r="B661" i="1"/>
  <c r="AH324" i="1" l="1"/>
  <c r="AG324" i="1" s="1"/>
  <c r="E660" i="1"/>
  <c r="H324" i="1"/>
  <c r="S324" i="1"/>
  <c r="N269" i="1"/>
  <c r="C661" i="1"/>
  <c r="D661" i="1" s="1"/>
  <c r="B662" i="1"/>
  <c r="E661" i="1" l="1"/>
  <c r="R324" i="1"/>
  <c r="T324" i="1" s="1"/>
  <c r="Q325" i="1" s="1"/>
  <c r="AC325" i="1" s="1"/>
  <c r="P269" i="1"/>
  <c r="M270" i="1" s="1"/>
  <c r="C662" i="1"/>
  <c r="D662" i="1" s="1"/>
  <c r="B663" i="1"/>
  <c r="AH325" i="1" l="1"/>
  <c r="AG325" i="1" s="1"/>
  <c r="E662" i="1"/>
  <c r="H325" i="1"/>
  <c r="S325" i="1"/>
  <c r="G270" i="1"/>
  <c r="O270" i="1"/>
  <c r="B664" i="1"/>
  <c r="C663" i="1"/>
  <c r="D663" i="1" s="1"/>
  <c r="E663" i="1" l="1"/>
  <c r="R325" i="1"/>
  <c r="T325" i="1" s="1"/>
  <c r="Q326" i="1" s="1"/>
  <c r="AC326" i="1" s="1"/>
  <c r="N270" i="1"/>
  <c r="B665" i="1"/>
  <c r="C664" i="1"/>
  <c r="D664" i="1" s="1"/>
  <c r="AH326" i="1" l="1"/>
  <c r="AG326" i="1" s="1"/>
  <c r="E664" i="1"/>
  <c r="H326" i="1"/>
  <c r="S326" i="1"/>
  <c r="P270" i="1"/>
  <c r="M271" i="1" s="1"/>
  <c r="C665" i="1"/>
  <c r="D665" i="1" s="1"/>
  <c r="B666" i="1"/>
  <c r="E665" i="1" l="1"/>
  <c r="R326" i="1"/>
  <c r="T326" i="1" s="1"/>
  <c r="Q327" i="1" s="1"/>
  <c r="AC327" i="1" s="1"/>
  <c r="O271" i="1"/>
  <c r="G271" i="1"/>
  <c r="B667" i="1"/>
  <c r="C666" i="1"/>
  <c r="D666" i="1" s="1"/>
  <c r="AH327" i="1" l="1"/>
  <c r="AG327" i="1" s="1"/>
  <c r="E666" i="1"/>
  <c r="H327" i="1"/>
  <c r="S327" i="1"/>
  <c r="N271" i="1"/>
  <c r="C667" i="1"/>
  <c r="D667" i="1" s="1"/>
  <c r="B668" i="1"/>
  <c r="E667" i="1" l="1"/>
  <c r="R327" i="1"/>
  <c r="T327" i="1" s="1"/>
  <c r="Q328" i="1" s="1"/>
  <c r="AC328" i="1" s="1"/>
  <c r="P271" i="1"/>
  <c r="M272" i="1" s="1"/>
  <c r="B669" i="1"/>
  <c r="C668" i="1"/>
  <c r="D668" i="1" s="1"/>
  <c r="AH328" i="1" l="1"/>
  <c r="AG328" i="1" s="1"/>
  <c r="E668" i="1"/>
  <c r="H328" i="1"/>
  <c r="S328" i="1"/>
  <c r="O272" i="1"/>
  <c r="G272" i="1"/>
  <c r="B670" i="1"/>
  <c r="C669" i="1"/>
  <c r="D669" i="1" s="1"/>
  <c r="E669" i="1" l="1"/>
  <c r="R328" i="1"/>
  <c r="T328" i="1" s="1"/>
  <c r="Q329" i="1" s="1"/>
  <c r="AC329" i="1" s="1"/>
  <c r="N272" i="1"/>
  <c r="P272" i="1" s="1"/>
  <c r="M273" i="1" s="1"/>
  <c r="B671" i="1"/>
  <c r="C670" i="1"/>
  <c r="D670" i="1" s="1"/>
  <c r="AH329" i="1" l="1"/>
  <c r="AG329" i="1" s="1"/>
  <c r="E670" i="1"/>
  <c r="H329" i="1"/>
  <c r="S329" i="1"/>
  <c r="O273" i="1"/>
  <c r="G273" i="1"/>
  <c r="C671" i="1"/>
  <c r="D671" i="1" s="1"/>
  <c r="B672" i="1"/>
  <c r="E671" i="1" l="1"/>
  <c r="R329" i="1"/>
  <c r="T329" i="1" s="1"/>
  <c r="Q330" i="1" s="1"/>
  <c r="AC330" i="1" s="1"/>
  <c r="N273" i="1"/>
  <c r="C672" i="1"/>
  <c r="D672" i="1" s="1"/>
  <c r="B673" i="1"/>
  <c r="AH330" i="1" l="1"/>
  <c r="AG330" i="1" s="1"/>
  <c r="E672" i="1"/>
  <c r="H330" i="1"/>
  <c r="S330" i="1"/>
  <c r="P273" i="1"/>
  <c r="M274" i="1" s="1"/>
  <c r="C673" i="1"/>
  <c r="D673" i="1" s="1"/>
  <c r="B674" i="1"/>
  <c r="E673" i="1" l="1"/>
  <c r="R330" i="1"/>
  <c r="T330" i="1" s="1"/>
  <c r="Q331" i="1" s="1"/>
  <c r="AC331" i="1" s="1"/>
  <c r="G274" i="1"/>
  <c r="O274" i="1"/>
  <c r="B675" i="1"/>
  <c r="C674" i="1"/>
  <c r="D674" i="1" s="1"/>
  <c r="AH331" i="1" l="1"/>
  <c r="AG331" i="1" s="1"/>
  <c r="E674" i="1"/>
  <c r="H331" i="1"/>
  <c r="S331" i="1"/>
  <c r="N274" i="1"/>
  <c r="C675" i="1"/>
  <c r="D675" i="1" s="1"/>
  <c r="B676" i="1"/>
  <c r="E675" i="1" l="1"/>
  <c r="R331" i="1"/>
  <c r="T331" i="1" s="1"/>
  <c r="Q332" i="1" s="1"/>
  <c r="AC332" i="1" s="1"/>
  <c r="P274" i="1"/>
  <c r="M275" i="1" s="1"/>
  <c r="B677" i="1"/>
  <c r="C676" i="1"/>
  <c r="D676" i="1" s="1"/>
  <c r="AH332" i="1" l="1"/>
  <c r="AG332" i="1" s="1"/>
  <c r="E676" i="1"/>
  <c r="H332" i="1"/>
  <c r="S332" i="1"/>
  <c r="O275" i="1"/>
  <c r="G275" i="1"/>
  <c r="C677" i="1"/>
  <c r="D677" i="1" s="1"/>
  <c r="B678" i="1"/>
  <c r="E677" i="1" l="1"/>
  <c r="R332" i="1"/>
  <c r="T332" i="1" s="1"/>
  <c r="Q333" i="1" s="1"/>
  <c r="AC333" i="1" s="1"/>
  <c r="N275" i="1"/>
  <c r="B679" i="1"/>
  <c r="C678" i="1"/>
  <c r="D678" i="1" s="1"/>
  <c r="AH333" i="1" l="1"/>
  <c r="AG333" i="1" s="1"/>
  <c r="E678" i="1"/>
  <c r="H333" i="1"/>
  <c r="S333" i="1"/>
  <c r="P275" i="1"/>
  <c r="M276" i="1" s="1"/>
  <c r="C679" i="1"/>
  <c r="D679" i="1" s="1"/>
  <c r="B680" i="1"/>
  <c r="E679" i="1" l="1"/>
  <c r="R333" i="1"/>
  <c r="T333" i="1" s="1"/>
  <c r="Q334" i="1" s="1"/>
  <c r="AC334" i="1" s="1"/>
  <c r="G276" i="1"/>
  <c r="O276" i="1"/>
  <c r="C680" i="1"/>
  <c r="D680" i="1" s="1"/>
  <c r="B681" i="1"/>
  <c r="AH334" i="1" l="1"/>
  <c r="AG334" i="1" s="1"/>
  <c r="E680" i="1"/>
  <c r="H334" i="1"/>
  <c r="S334" i="1"/>
  <c r="N276" i="1"/>
  <c r="B682" i="1"/>
  <c r="C681" i="1"/>
  <c r="D681" i="1" s="1"/>
  <c r="E681" i="1" l="1"/>
  <c r="R334" i="1"/>
  <c r="T334" i="1"/>
  <c r="Q335" i="1" s="1"/>
  <c r="AC335" i="1" s="1"/>
  <c r="P276" i="1"/>
  <c r="M277" i="1" s="1"/>
  <c r="C682" i="1"/>
  <c r="D682" i="1" s="1"/>
  <c r="B683" i="1"/>
  <c r="AH335" i="1" l="1"/>
  <c r="AG335" i="1" s="1"/>
  <c r="E682" i="1"/>
  <c r="H335" i="1"/>
  <c r="S335" i="1"/>
  <c r="G277" i="1"/>
  <c r="O277" i="1"/>
  <c r="C683" i="1"/>
  <c r="D683" i="1" s="1"/>
  <c r="B684" i="1"/>
  <c r="E683" i="1" l="1"/>
  <c r="R335" i="1"/>
  <c r="T335" i="1" s="1"/>
  <c r="Q336" i="1" s="1"/>
  <c r="AC336" i="1" s="1"/>
  <c r="N277" i="1"/>
  <c r="B685" i="1"/>
  <c r="C684" i="1"/>
  <c r="D684" i="1" s="1"/>
  <c r="AH336" i="1" l="1"/>
  <c r="AG336" i="1" s="1"/>
  <c r="E684" i="1"/>
  <c r="H336" i="1"/>
  <c r="S336" i="1"/>
  <c r="P277" i="1"/>
  <c r="M278" i="1" s="1"/>
  <c r="C685" i="1"/>
  <c r="D685" i="1" s="1"/>
  <c r="B686" i="1"/>
  <c r="E685" i="1" l="1"/>
  <c r="R336" i="1"/>
  <c r="T336" i="1" s="1"/>
  <c r="Q337" i="1" s="1"/>
  <c r="AC337" i="1" s="1"/>
  <c r="G278" i="1"/>
  <c r="O278" i="1"/>
  <c r="B687" i="1"/>
  <c r="C686" i="1"/>
  <c r="D686" i="1" s="1"/>
  <c r="AH337" i="1" l="1"/>
  <c r="AG337" i="1" s="1"/>
  <c r="E686" i="1"/>
  <c r="H337" i="1"/>
  <c r="S337" i="1"/>
  <c r="N278" i="1"/>
  <c r="P278" i="1" s="1"/>
  <c r="M279" i="1" s="1"/>
  <c r="B688" i="1"/>
  <c r="C687" i="1"/>
  <c r="D687" i="1" s="1"/>
  <c r="E687" i="1" l="1"/>
  <c r="R337" i="1"/>
  <c r="T337" i="1" s="1"/>
  <c r="Q338" i="1" s="1"/>
  <c r="AC338" i="1" s="1"/>
  <c r="O279" i="1"/>
  <c r="G279" i="1"/>
  <c r="B689" i="1"/>
  <c r="C688" i="1"/>
  <c r="D688" i="1" s="1"/>
  <c r="AH338" i="1" l="1"/>
  <c r="AG338" i="1" s="1"/>
  <c r="E688" i="1"/>
  <c r="H338" i="1"/>
  <c r="S338" i="1"/>
  <c r="N279" i="1"/>
  <c r="P279" i="1" s="1"/>
  <c r="M280" i="1" s="1"/>
  <c r="C689" i="1"/>
  <c r="D689" i="1" s="1"/>
  <c r="B690" i="1"/>
  <c r="E689" i="1" l="1"/>
  <c r="R338" i="1"/>
  <c r="T338" i="1" s="1"/>
  <c r="Q339" i="1" s="1"/>
  <c r="AC339" i="1" s="1"/>
  <c r="G280" i="1"/>
  <c r="O280" i="1"/>
  <c r="C690" i="1"/>
  <c r="D690" i="1" s="1"/>
  <c r="B691" i="1"/>
  <c r="AH339" i="1" l="1"/>
  <c r="AG339" i="1" s="1"/>
  <c r="E690" i="1"/>
  <c r="H339" i="1"/>
  <c r="S339" i="1"/>
  <c r="N280" i="1"/>
  <c r="C691" i="1"/>
  <c r="D691" i="1" s="1"/>
  <c r="B692" i="1"/>
  <c r="E691" i="1" l="1"/>
  <c r="R339" i="1"/>
  <c r="T339" i="1" s="1"/>
  <c r="Q340" i="1" s="1"/>
  <c r="AC340" i="1" s="1"/>
  <c r="P280" i="1"/>
  <c r="M281" i="1" s="1"/>
  <c r="C692" i="1"/>
  <c r="D692" i="1" s="1"/>
  <c r="B693" i="1"/>
  <c r="AH340" i="1" l="1"/>
  <c r="AG340" i="1" s="1"/>
  <c r="E692" i="1"/>
  <c r="H340" i="1"/>
  <c r="S340" i="1"/>
  <c r="O281" i="1"/>
  <c r="G281" i="1"/>
  <c r="C693" i="1"/>
  <c r="D693" i="1" s="1"/>
  <c r="B694" i="1"/>
  <c r="E693" i="1" l="1"/>
  <c r="R340" i="1"/>
  <c r="T340" i="1" s="1"/>
  <c r="Q341" i="1" s="1"/>
  <c r="AC341" i="1" s="1"/>
  <c r="N281" i="1"/>
  <c r="B695" i="1"/>
  <c r="C694" i="1"/>
  <c r="D694" i="1" s="1"/>
  <c r="AH341" i="1" l="1"/>
  <c r="AG341" i="1" s="1"/>
  <c r="E694" i="1"/>
  <c r="H341" i="1"/>
  <c r="S341" i="1"/>
  <c r="P281" i="1"/>
  <c r="M282" i="1" s="1"/>
  <c r="C695" i="1"/>
  <c r="D695" i="1" s="1"/>
  <c r="B696" i="1"/>
  <c r="E695" i="1" l="1"/>
  <c r="R341" i="1"/>
  <c r="T341" i="1" s="1"/>
  <c r="Q342" i="1" s="1"/>
  <c r="AC342" i="1" s="1"/>
  <c r="G282" i="1"/>
  <c r="O282" i="1"/>
  <c r="C696" i="1"/>
  <c r="D696" i="1" s="1"/>
  <c r="B697" i="1"/>
  <c r="AH342" i="1" l="1"/>
  <c r="AG342" i="1" s="1"/>
  <c r="E696" i="1"/>
  <c r="N282" i="1"/>
  <c r="B698" i="1"/>
  <c r="C697" i="1"/>
  <c r="D697" i="1" s="1"/>
  <c r="E697" i="1" l="1"/>
  <c r="H342" i="1"/>
  <c r="S342" i="1"/>
  <c r="P282" i="1"/>
  <c r="M283" i="1" s="1"/>
  <c r="C698" i="1"/>
  <c r="D698" i="1" s="1"/>
  <c r="B699" i="1"/>
  <c r="E698" i="1" l="1"/>
  <c r="R342" i="1"/>
  <c r="T342" i="1" s="1"/>
  <c r="Q343" i="1" s="1"/>
  <c r="AC343" i="1" s="1"/>
  <c r="G283" i="1"/>
  <c r="O283" i="1"/>
  <c r="B700" i="1"/>
  <c r="C699" i="1"/>
  <c r="D699" i="1" s="1"/>
  <c r="AH343" i="1" l="1"/>
  <c r="AG343" i="1" s="1"/>
  <c r="E699" i="1"/>
  <c r="H343" i="1"/>
  <c r="S343" i="1"/>
  <c r="N283" i="1"/>
  <c r="B701" i="1"/>
  <c r="C700" i="1"/>
  <c r="D700" i="1" s="1"/>
  <c r="E700" i="1" l="1"/>
  <c r="R343" i="1"/>
  <c r="T343" i="1" s="1"/>
  <c r="Q344" i="1" s="1"/>
  <c r="AC344" i="1" s="1"/>
  <c r="P283" i="1"/>
  <c r="M284" i="1" s="1"/>
  <c r="B702" i="1"/>
  <c r="C701" i="1"/>
  <c r="D701" i="1" s="1"/>
  <c r="AH344" i="1" l="1"/>
  <c r="AG344" i="1" s="1"/>
  <c r="E701" i="1"/>
  <c r="H344" i="1"/>
  <c r="S344" i="1"/>
  <c r="O284" i="1"/>
  <c r="G284" i="1"/>
  <c r="C702" i="1"/>
  <c r="D702" i="1" s="1"/>
  <c r="B703" i="1"/>
  <c r="E702" i="1" l="1"/>
  <c r="R344" i="1"/>
  <c r="T344" i="1" s="1"/>
  <c r="Q345" i="1" s="1"/>
  <c r="AC345" i="1" s="1"/>
  <c r="N284" i="1"/>
  <c r="C703" i="1"/>
  <c r="D703" i="1" s="1"/>
  <c r="B704" i="1"/>
  <c r="AH345" i="1" l="1"/>
  <c r="AG345" i="1" s="1"/>
  <c r="E703" i="1"/>
  <c r="H345" i="1"/>
  <c r="S345" i="1"/>
  <c r="P284" i="1"/>
  <c r="M285" i="1" s="1"/>
  <c r="B705" i="1"/>
  <c r="C704" i="1"/>
  <c r="D704" i="1" s="1"/>
  <c r="E704" i="1" l="1"/>
  <c r="R345" i="1"/>
  <c r="T345" i="1" s="1"/>
  <c r="Q346" i="1" s="1"/>
  <c r="AC346" i="1" s="1"/>
  <c r="O285" i="1"/>
  <c r="G285" i="1"/>
  <c r="B706" i="1"/>
  <c r="C705" i="1"/>
  <c r="D705" i="1" s="1"/>
  <c r="AH346" i="1" l="1"/>
  <c r="AG346" i="1" s="1"/>
  <c r="E705" i="1"/>
  <c r="H346" i="1"/>
  <c r="S346" i="1"/>
  <c r="N285" i="1"/>
  <c r="P285" i="1" s="1"/>
  <c r="M286" i="1" s="1"/>
  <c r="C706" i="1"/>
  <c r="D706" i="1" s="1"/>
  <c r="B707" i="1"/>
  <c r="E706" i="1" l="1"/>
  <c r="R346" i="1"/>
  <c r="T346" i="1"/>
  <c r="Q347" i="1" s="1"/>
  <c r="AC347" i="1" s="1"/>
  <c r="G286" i="1"/>
  <c r="O286" i="1"/>
  <c r="C707" i="1"/>
  <c r="D707" i="1" s="1"/>
  <c r="B708" i="1"/>
  <c r="AH347" i="1" l="1"/>
  <c r="AG347" i="1" s="1"/>
  <c r="E707" i="1"/>
  <c r="H347" i="1"/>
  <c r="S347" i="1"/>
  <c r="N286" i="1"/>
  <c r="P286" i="1" s="1"/>
  <c r="M287" i="1" s="1"/>
  <c r="B709" i="1"/>
  <c r="C708" i="1"/>
  <c r="D708" i="1" s="1"/>
  <c r="E708" i="1" l="1"/>
  <c r="R347" i="1"/>
  <c r="T347" i="1" s="1"/>
  <c r="Q348" i="1" s="1"/>
  <c r="AC348" i="1" s="1"/>
  <c r="G287" i="1"/>
  <c r="O287" i="1"/>
  <c r="C709" i="1"/>
  <c r="D709" i="1" s="1"/>
  <c r="B710" i="1"/>
  <c r="AH348" i="1" l="1"/>
  <c r="AG348" i="1" s="1"/>
  <c r="E709" i="1"/>
  <c r="H348" i="1"/>
  <c r="S348" i="1"/>
  <c r="N287" i="1"/>
  <c r="P287" i="1" s="1"/>
  <c r="M288" i="1" s="1"/>
  <c r="B711" i="1"/>
  <c r="C710" i="1"/>
  <c r="D710" i="1" s="1"/>
  <c r="E710" i="1" l="1"/>
  <c r="R348" i="1"/>
  <c r="T348" i="1" s="1"/>
  <c r="Q349" i="1" s="1"/>
  <c r="AC349" i="1" s="1"/>
  <c r="O288" i="1"/>
  <c r="G288" i="1"/>
  <c r="B712" i="1"/>
  <c r="C711" i="1"/>
  <c r="D711" i="1" s="1"/>
  <c r="AH349" i="1" l="1"/>
  <c r="AG349" i="1" s="1"/>
  <c r="E711" i="1"/>
  <c r="H349" i="1"/>
  <c r="S349" i="1"/>
  <c r="N288" i="1"/>
  <c r="P288" i="1" s="1"/>
  <c r="M289" i="1" s="1"/>
  <c r="C712" i="1"/>
  <c r="D712" i="1" s="1"/>
  <c r="B713" i="1"/>
  <c r="E712" i="1" l="1"/>
  <c r="R349" i="1"/>
  <c r="T349" i="1" s="1"/>
  <c r="Q350" i="1" s="1"/>
  <c r="AC350" i="1" s="1"/>
  <c r="G289" i="1"/>
  <c r="O289" i="1"/>
  <c r="C713" i="1"/>
  <c r="D713" i="1" s="1"/>
  <c r="B714" i="1"/>
  <c r="AH350" i="1" l="1"/>
  <c r="AG350" i="1" s="1"/>
  <c r="E713" i="1"/>
  <c r="H350" i="1"/>
  <c r="S350" i="1"/>
  <c r="N289" i="1"/>
  <c r="B715" i="1"/>
  <c r="C714" i="1"/>
  <c r="D714" i="1" s="1"/>
  <c r="E714" i="1" l="1"/>
  <c r="R350" i="1"/>
  <c r="T350" i="1" s="1"/>
  <c r="Q351" i="1" s="1"/>
  <c r="AC351" i="1" s="1"/>
  <c r="P289" i="1"/>
  <c r="M290" i="1" s="1"/>
  <c r="B716" i="1"/>
  <c r="C715" i="1"/>
  <c r="D715" i="1" s="1"/>
  <c r="AH351" i="1" l="1"/>
  <c r="AG351" i="1" s="1"/>
  <c r="E715" i="1"/>
  <c r="H351" i="1"/>
  <c r="S351" i="1"/>
  <c r="G290" i="1"/>
  <c r="O290" i="1"/>
  <c r="B717" i="1"/>
  <c r="C716" i="1"/>
  <c r="D716" i="1" s="1"/>
  <c r="E716" i="1" l="1"/>
  <c r="R351" i="1"/>
  <c r="T351" i="1" s="1"/>
  <c r="Q352" i="1" s="1"/>
  <c r="AC352" i="1" s="1"/>
  <c r="N290" i="1"/>
  <c r="C717" i="1"/>
  <c r="D717" i="1" s="1"/>
  <c r="B718" i="1"/>
  <c r="AH352" i="1" l="1"/>
  <c r="AG352" i="1" s="1"/>
  <c r="E717" i="1"/>
  <c r="H352" i="1"/>
  <c r="S352" i="1"/>
  <c r="P290" i="1"/>
  <c r="M291" i="1" s="1"/>
  <c r="C718" i="1"/>
  <c r="D718" i="1" s="1"/>
  <c r="B719" i="1"/>
  <c r="E718" i="1" l="1"/>
  <c r="R352" i="1"/>
  <c r="T352" i="1" s="1"/>
  <c r="Q353" i="1" s="1"/>
  <c r="AC353" i="1" s="1"/>
  <c r="O291" i="1"/>
  <c r="G291" i="1"/>
  <c r="B720" i="1"/>
  <c r="C719" i="1"/>
  <c r="D719" i="1" s="1"/>
  <c r="AH353" i="1" l="1"/>
  <c r="AG353" i="1" s="1"/>
  <c r="E719" i="1"/>
  <c r="H353" i="1"/>
  <c r="S353" i="1"/>
  <c r="N291" i="1"/>
  <c r="B721" i="1"/>
  <c r="C720" i="1"/>
  <c r="D720" i="1" s="1"/>
  <c r="E720" i="1" l="1"/>
  <c r="R353" i="1"/>
  <c r="T353" i="1" s="1"/>
  <c r="Q354" i="1" s="1"/>
  <c r="AC354" i="1" s="1"/>
  <c r="P291" i="1"/>
  <c r="M292" i="1" s="1"/>
  <c r="B722" i="1"/>
  <c r="C721" i="1"/>
  <c r="D721" i="1" s="1"/>
  <c r="AH354" i="1" l="1"/>
  <c r="AG354" i="1" s="1"/>
  <c r="E721" i="1"/>
  <c r="H354" i="1"/>
  <c r="S354" i="1"/>
  <c r="O292" i="1"/>
  <c r="G292" i="1"/>
  <c r="C722" i="1"/>
  <c r="D722" i="1" s="1"/>
  <c r="B723" i="1"/>
  <c r="E722" i="1" l="1"/>
  <c r="R354" i="1"/>
  <c r="T354" i="1" s="1"/>
  <c r="Q355" i="1" s="1"/>
  <c r="AC355" i="1" s="1"/>
  <c r="N292" i="1"/>
  <c r="P292" i="1" s="1"/>
  <c r="M293" i="1" s="1"/>
  <c r="B724" i="1"/>
  <c r="C723" i="1"/>
  <c r="D723" i="1" s="1"/>
  <c r="AH355" i="1" l="1"/>
  <c r="AG355" i="1" s="1"/>
  <c r="E723" i="1"/>
  <c r="H355" i="1"/>
  <c r="S355" i="1"/>
  <c r="G293" i="1"/>
  <c r="O293" i="1"/>
  <c r="C724" i="1"/>
  <c r="D724" i="1" s="1"/>
  <c r="B725" i="1"/>
  <c r="E724" i="1" l="1"/>
  <c r="R355" i="1"/>
  <c r="T355" i="1" s="1"/>
  <c r="Q356" i="1" s="1"/>
  <c r="AC356" i="1" s="1"/>
  <c r="N293" i="1"/>
  <c r="C725" i="1"/>
  <c r="D725" i="1" s="1"/>
  <c r="B726" i="1"/>
  <c r="AH356" i="1" l="1"/>
  <c r="AG356" i="1" s="1"/>
  <c r="E725" i="1"/>
  <c r="H356" i="1"/>
  <c r="S356" i="1"/>
  <c r="P293" i="1"/>
  <c r="M294" i="1" s="1"/>
  <c r="C726" i="1"/>
  <c r="D726" i="1" s="1"/>
  <c r="B727" i="1"/>
  <c r="E726" i="1" l="1"/>
  <c r="R356" i="1"/>
  <c r="G294" i="1"/>
  <c r="O294" i="1"/>
  <c r="C727" i="1"/>
  <c r="D727" i="1" s="1"/>
  <c r="B728" i="1"/>
  <c r="E727" i="1" l="1"/>
  <c r="T356" i="1"/>
  <c r="Q357" i="1" s="1"/>
  <c r="AC357" i="1" s="1"/>
  <c r="N294" i="1"/>
  <c r="B729" i="1"/>
  <c r="C728" i="1"/>
  <c r="D728" i="1" s="1"/>
  <c r="AH357" i="1" l="1"/>
  <c r="AG357" i="1" s="1"/>
  <c r="E728" i="1"/>
  <c r="H357" i="1"/>
  <c r="S357" i="1"/>
  <c r="P294" i="1"/>
  <c r="M295" i="1" s="1"/>
  <c r="C729" i="1"/>
  <c r="D729" i="1" s="1"/>
  <c r="B730" i="1"/>
  <c r="E729" i="1" l="1"/>
  <c r="R357" i="1"/>
  <c r="T357" i="1" s="1"/>
  <c r="Q358" i="1" s="1"/>
  <c r="AC358" i="1" s="1"/>
  <c r="G295" i="1"/>
  <c r="O295" i="1"/>
  <c r="B731" i="1"/>
  <c r="C730" i="1"/>
  <c r="D730" i="1" s="1"/>
  <c r="AH358" i="1" l="1"/>
  <c r="AG358" i="1" s="1"/>
  <c r="E730" i="1"/>
  <c r="N295" i="1"/>
  <c r="P295" i="1" s="1"/>
  <c r="M296" i="1" s="1"/>
  <c r="B732" i="1"/>
  <c r="C731" i="1"/>
  <c r="D731" i="1" s="1"/>
  <c r="E731" i="1" l="1"/>
  <c r="H358" i="1"/>
  <c r="S358" i="1"/>
  <c r="G296" i="1"/>
  <c r="O296" i="1"/>
  <c r="C732" i="1"/>
  <c r="D732" i="1" s="1"/>
  <c r="B733" i="1"/>
  <c r="E732" i="1" l="1"/>
  <c r="R358" i="1"/>
  <c r="N296" i="1"/>
  <c r="P296" i="1" s="1"/>
  <c r="M297" i="1" s="1"/>
  <c r="C733" i="1"/>
  <c r="D733" i="1" s="1"/>
  <c r="B734" i="1"/>
  <c r="E733" i="1" l="1"/>
  <c r="T358" i="1"/>
  <c r="Q359" i="1" s="1"/>
  <c r="AC359" i="1" s="1"/>
  <c r="G297" i="1"/>
  <c r="O297" i="1"/>
  <c r="B735" i="1"/>
  <c r="C734" i="1"/>
  <c r="D734" i="1" s="1"/>
  <c r="AH359" i="1" l="1"/>
  <c r="AG359" i="1" s="1"/>
  <c r="E734" i="1"/>
  <c r="S359" i="1"/>
  <c r="H359" i="1"/>
  <c r="N297" i="1"/>
  <c r="P297" i="1" s="1"/>
  <c r="M298" i="1" s="1"/>
  <c r="C735" i="1"/>
  <c r="D735" i="1" s="1"/>
  <c r="B736" i="1"/>
  <c r="E735" i="1" l="1"/>
  <c r="R359" i="1"/>
  <c r="T359" i="1" s="1"/>
  <c r="Q360" i="1" s="1"/>
  <c r="AC360" i="1" s="1"/>
  <c r="G298" i="1"/>
  <c r="O298" i="1"/>
  <c r="C736" i="1"/>
  <c r="D736" i="1" s="1"/>
  <c r="B737" i="1"/>
  <c r="AH360" i="1" l="1"/>
  <c r="AG360" i="1" s="1"/>
  <c r="E736" i="1"/>
  <c r="N298" i="1"/>
  <c r="C737" i="1"/>
  <c r="D737" i="1" s="1"/>
  <c r="B738" i="1"/>
  <c r="E737" i="1" l="1"/>
  <c r="H360" i="1"/>
  <c r="S360" i="1"/>
  <c r="P298" i="1"/>
  <c r="M299" i="1" s="1"/>
  <c r="C738" i="1"/>
  <c r="D738" i="1" s="1"/>
  <c r="B739" i="1"/>
  <c r="E738" i="1" l="1"/>
  <c r="E33" i="2" s="1"/>
  <c r="R360" i="1"/>
  <c r="T360" i="1" s="1"/>
  <c r="Q361" i="1" s="1"/>
  <c r="AC361" i="1" s="1"/>
  <c r="O299" i="1"/>
  <c r="G299" i="1"/>
  <c r="C739" i="1"/>
  <c r="D739" i="1" s="1"/>
  <c r="B740" i="1"/>
  <c r="AH361" i="1" l="1"/>
  <c r="AG361" i="1" s="1"/>
  <c r="E739" i="1"/>
  <c r="H361" i="1"/>
  <c r="S361" i="1"/>
  <c r="N299" i="1"/>
  <c r="C740" i="1"/>
  <c r="D740" i="1" s="1"/>
  <c r="B741" i="1"/>
  <c r="E740" i="1" l="1"/>
  <c r="R361" i="1"/>
  <c r="T361" i="1" s="1"/>
  <c r="Q362" i="1" s="1"/>
  <c r="AC362" i="1" s="1"/>
  <c r="P299" i="1"/>
  <c r="M300" i="1" s="1"/>
  <c r="B742" i="1"/>
  <c r="C741" i="1"/>
  <c r="D741" i="1" s="1"/>
  <c r="AH362" i="1" l="1"/>
  <c r="AG362" i="1" s="1"/>
  <c r="E741" i="1"/>
  <c r="H362" i="1"/>
  <c r="S362" i="1"/>
  <c r="O300" i="1"/>
  <c r="G300" i="1"/>
  <c r="B743" i="1"/>
  <c r="C742" i="1"/>
  <c r="D742" i="1" s="1"/>
  <c r="E742" i="1" l="1"/>
  <c r="R362" i="1"/>
  <c r="T362" i="1" s="1"/>
  <c r="Q363" i="1" s="1"/>
  <c r="AC363" i="1" s="1"/>
  <c r="N300" i="1"/>
  <c r="C743" i="1"/>
  <c r="D743" i="1" s="1"/>
  <c r="B744" i="1"/>
  <c r="AH363" i="1" l="1"/>
  <c r="AG363" i="1" s="1"/>
  <c r="E743" i="1"/>
  <c r="H363" i="1"/>
  <c r="S363" i="1"/>
  <c r="P300" i="1"/>
  <c r="M301" i="1" s="1"/>
  <c r="C744" i="1"/>
  <c r="D744" i="1" s="1"/>
  <c r="B745" i="1"/>
  <c r="E744" i="1" l="1"/>
  <c r="R363" i="1"/>
  <c r="T363" i="1" s="1"/>
  <c r="Q364" i="1" s="1"/>
  <c r="AC364" i="1" s="1"/>
  <c r="G301" i="1"/>
  <c r="O301" i="1"/>
  <c r="C745" i="1"/>
  <c r="D745" i="1" s="1"/>
  <c r="B746" i="1"/>
  <c r="AH364" i="1" l="1"/>
  <c r="AG364" i="1" s="1"/>
  <c r="E745" i="1"/>
  <c r="H364" i="1"/>
  <c r="S364" i="1"/>
  <c r="N301" i="1"/>
  <c r="P301" i="1" s="1"/>
  <c r="M302" i="1" s="1"/>
  <c r="B747" i="1"/>
  <c r="C746" i="1"/>
  <c r="D746" i="1" s="1"/>
  <c r="E746" i="1" l="1"/>
  <c r="R364" i="1"/>
  <c r="T364" i="1" s="1"/>
  <c r="Q365" i="1" s="1"/>
  <c r="AC365" i="1" s="1"/>
  <c r="O302" i="1"/>
  <c r="G302" i="1"/>
  <c r="B748" i="1"/>
  <c r="C747" i="1"/>
  <c r="D747" i="1" s="1"/>
  <c r="AH365" i="1" l="1"/>
  <c r="AG365" i="1" s="1"/>
  <c r="E747" i="1"/>
  <c r="H365" i="1"/>
  <c r="S365" i="1"/>
  <c r="N302" i="1"/>
  <c r="P302" i="1" s="1"/>
  <c r="M303" i="1" s="1"/>
  <c r="B749" i="1"/>
  <c r="C748" i="1"/>
  <c r="D748" i="1" s="1"/>
  <c r="E748" i="1" l="1"/>
  <c r="R365" i="1"/>
  <c r="T365" i="1" s="1"/>
  <c r="Q366" i="1" s="1"/>
  <c r="AC366" i="1" s="1"/>
  <c r="O303" i="1"/>
  <c r="G303" i="1"/>
  <c r="B750" i="1"/>
  <c r="C749" i="1"/>
  <c r="D749" i="1" s="1"/>
  <c r="AH366" i="1" l="1"/>
  <c r="AG366" i="1" s="1"/>
  <c r="E749" i="1"/>
  <c r="S366" i="1"/>
  <c r="H366" i="1"/>
  <c r="N303" i="1"/>
  <c r="C750" i="1"/>
  <c r="D750" i="1" s="1"/>
  <c r="B751" i="1"/>
  <c r="E750" i="1" l="1"/>
  <c r="R366" i="1"/>
  <c r="T366" i="1" s="1"/>
  <c r="Q367" i="1" s="1"/>
  <c r="AC367" i="1" s="1"/>
  <c r="P303" i="1"/>
  <c r="M304" i="1" s="1"/>
  <c r="B752" i="1"/>
  <c r="C751" i="1"/>
  <c r="D751" i="1" s="1"/>
  <c r="AH367" i="1" l="1"/>
  <c r="AG367" i="1" s="1"/>
  <c r="E751" i="1"/>
  <c r="H367" i="1"/>
  <c r="S367" i="1"/>
  <c r="O304" i="1"/>
  <c r="G304" i="1"/>
  <c r="C752" i="1"/>
  <c r="D752" i="1" s="1"/>
  <c r="B753" i="1"/>
  <c r="E752" i="1" l="1"/>
  <c r="R367" i="1"/>
  <c r="T367" i="1" s="1"/>
  <c r="Q368" i="1" s="1"/>
  <c r="AC368" i="1" s="1"/>
  <c r="N304" i="1"/>
  <c r="C753" i="1"/>
  <c r="D753" i="1" s="1"/>
  <c r="B754" i="1"/>
  <c r="AH368" i="1" l="1"/>
  <c r="AG368" i="1" s="1"/>
  <c r="E753" i="1"/>
  <c r="H368" i="1"/>
  <c r="S368" i="1"/>
  <c r="P304" i="1"/>
  <c r="M305" i="1" s="1"/>
  <c r="C754" i="1"/>
  <c r="D754" i="1" s="1"/>
  <c r="B755" i="1"/>
  <c r="E754" i="1" l="1"/>
  <c r="R368" i="1"/>
  <c r="T368" i="1" s="1"/>
  <c r="Q369" i="1" s="1"/>
  <c r="AC369" i="1" s="1"/>
  <c r="G305" i="1"/>
  <c r="O305" i="1"/>
  <c r="C755" i="1"/>
  <c r="D755" i="1" s="1"/>
  <c r="B756" i="1"/>
  <c r="AH369" i="1" l="1"/>
  <c r="AG369" i="1" s="1"/>
  <c r="E755" i="1"/>
  <c r="H369" i="1"/>
  <c r="S369" i="1"/>
  <c r="N305" i="1"/>
  <c r="B757" i="1"/>
  <c r="C756" i="1"/>
  <c r="D756" i="1" s="1"/>
  <c r="E756" i="1" l="1"/>
  <c r="R369" i="1"/>
  <c r="T369" i="1" s="1"/>
  <c r="Q370" i="1" s="1"/>
  <c r="AC370" i="1" s="1"/>
  <c r="P305" i="1"/>
  <c r="M306" i="1" s="1"/>
  <c r="C757" i="1"/>
  <c r="D757" i="1" s="1"/>
  <c r="B758" i="1"/>
  <c r="AH370" i="1" l="1"/>
  <c r="AG370" i="1" s="1"/>
  <c r="E757" i="1"/>
  <c r="G306" i="1"/>
  <c r="O306" i="1"/>
  <c r="B759" i="1"/>
  <c r="C758" i="1"/>
  <c r="D758" i="1" s="1"/>
  <c r="E758" i="1" l="1"/>
  <c r="H370" i="1"/>
  <c r="S370" i="1"/>
  <c r="N306" i="1"/>
  <c r="B760" i="1"/>
  <c r="C759" i="1"/>
  <c r="D759" i="1" s="1"/>
  <c r="E759" i="1" l="1"/>
  <c r="R370" i="1"/>
  <c r="P306" i="1"/>
  <c r="M307" i="1" s="1"/>
  <c r="B761" i="1"/>
  <c r="C760" i="1"/>
  <c r="D760" i="1" s="1"/>
  <c r="E760" i="1" l="1"/>
  <c r="T370" i="1"/>
  <c r="Q371" i="1" s="1"/>
  <c r="AC371" i="1" s="1"/>
  <c r="O307" i="1"/>
  <c r="G307" i="1"/>
  <c r="C761" i="1"/>
  <c r="D761" i="1" s="1"/>
  <c r="B762" i="1"/>
  <c r="AH371" i="1" l="1"/>
  <c r="AG371" i="1" s="1"/>
  <c r="E761" i="1"/>
  <c r="H371" i="1"/>
  <c r="S371" i="1"/>
  <c r="N307" i="1"/>
  <c r="C762" i="1"/>
  <c r="D762" i="1" s="1"/>
  <c r="B763" i="1"/>
  <c r="E762" i="1" l="1"/>
  <c r="R371" i="1"/>
  <c r="T371" i="1" s="1"/>
  <c r="Q372" i="1" s="1"/>
  <c r="AC372" i="1" s="1"/>
  <c r="P307" i="1"/>
  <c r="M308" i="1" s="1"/>
  <c r="B764" i="1"/>
  <c r="C763" i="1"/>
  <c r="D763" i="1" s="1"/>
  <c r="AH372" i="1" l="1"/>
  <c r="AG372" i="1" s="1"/>
  <c r="E763" i="1"/>
  <c r="G308" i="1"/>
  <c r="O308" i="1"/>
  <c r="C764" i="1"/>
  <c r="D764" i="1" s="1"/>
  <c r="B765" i="1"/>
  <c r="E764" i="1" l="1"/>
  <c r="H372" i="1"/>
  <c r="S372" i="1"/>
  <c r="N308" i="1"/>
  <c r="C765" i="1"/>
  <c r="D765" i="1" s="1"/>
  <c r="B766" i="1"/>
  <c r="E765" i="1" l="1"/>
  <c r="R372" i="1"/>
  <c r="T372" i="1" s="1"/>
  <c r="Q373" i="1" s="1"/>
  <c r="AC373" i="1" s="1"/>
  <c r="P308" i="1"/>
  <c r="M309" i="1" s="1"/>
  <c r="C766" i="1"/>
  <c r="D766" i="1" s="1"/>
  <c r="B767" i="1"/>
  <c r="AH373" i="1" l="1"/>
  <c r="AG373" i="1" s="1"/>
  <c r="E766" i="1"/>
  <c r="O309" i="1"/>
  <c r="G309" i="1"/>
  <c r="B768" i="1"/>
  <c r="C767" i="1"/>
  <c r="D767" i="1" s="1"/>
  <c r="E767" i="1" l="1"/>
  <c r="H373" i="1"/>
  <c r="S373" i="1"/>
  <c r="N309" i="1"/>
  <c r="C768" i="1"/>
  <c r="D768" i="1" s="1"/>
  <c r="B769" i="1"/>
  <c r="E768" i="1" l="1"/>
  <c r="R373" i="1"/>
  <c r="T373" i="1" s="1"/>
  <c r="Q374" i="1" s="1"/>
  <c r="AC374" i="1" s="1"/>
  <c r="P309" i="1"/>
  <c r="M310" i="1" s="1"/>
  <c r="C769" i="1"/>
  <c r="D769" i="1" s="1"/>
  <c r="B770" i="1"/>
  <c r="AH374" i="1" l="1"/>
  <c r="AG374" i="1" s="1"/>
  <c r="E769" i="1"/>
  <c r="S374" i="1"/>
  <c r="H374" i="1"/>
  <c r="G310" i="1"/>
  <c r="O310" i="1"/>
  <c r="C770" i="1"/>
  <c r="D770" i="1" s="1"/>
  <c r="B771" i="1"/>
  <c r="E770" i="1" l="1"/>
  <c r="R374" i="1"/>
  <c r="N310" i="1"/>
  <c r="C771" i="1"/>
  <c r="D771" i="1" s="1"/>
  <c r="B772" i="1"/>
  <c r="E771" i="1" l="1"/>
  <c r="T374" i="1"/>
  <c r="Q375" i="1" s="1"/>
  <c r="AC375" i="1" s="1"/>
  <c r="P310" i="1"/>
  <c r="M311" i="1" s="1"/>
  <c r="B773" i="1"/>
  <c r="C772" i="1"/>
  <c r="D772" i="1" s="1"/>
  <c r="AH375" i="1" l="1"/>
  <c r="AG375" i="1" s="1"/>
  <c r="E772" i="1"/>
  <c r="H375" i="1"/>
  <c r="S375" i="1"/>
  <c r="O311" i="1"/>
  <c r="G311" i="1"/>
  <c r="B774" i="1"/>
  <c r="C773" i="1"/>
  <c r="D773" i="1" s="1"/>
  <c r="E773" i="1" l="1"/>
  <c r="R375" i="1"/>
  <c r="T375" i="1"/>
  <c r="Q376" i="1" s="1"/>
  <c r="AC376" i="1" s="1"/>
  <c r="N311" i="1"/>
  <c r="P311" i="1" s="1"/>
  <c r="M312" i="1" s="1"/>
  <c r="C774" i="1"/>
  <c r="D774" i="1" s="1"/>
  <c r="B775" i="1"/>
  <c r="AH376" i="1" l="1"/>
  <c r="AG376" i="1" s="1"/>
  <c r="E774" i="1"/>
  <c r="H376" i="1"/>
  <c r="S376" i="1"/>
  <c r="G312" i="1"/>
  <c r="O312" i="1"/>
  <c r="C775" i="1"/>
  <c r="D775" i="1" s="1"/>
  <c r="B776" i="1"/>
  <c r="E775" i="1" l="1"/>
  <c r="R376" i="1"/>
  <c r="T376" i="1" s="1"/>
  <c r="Q377" i="1" s="1"/>
  <c r="AC377" i="1" s="1"/>
  <c r="N312" i="1"/>
  <c r="C776" i="1"/>
  <c r="D776" i="1" s="1"/>
  <c r="B777" i="1"/>
  <c r="AH377" i="1" l="1"/>
  <c r="AG377" i="1" s="1"/>
  <c r="E776" i="1"/>
  <c r="H377" i="1"/>
  <c r="S377" i="1"/>
  <c r="P312" i="1"/>
  <c r="M313" i="1" s="1"/>
  <c r="B778" i="1"/>
  <c r="C777" i="1"/>
  <c r="D777" i="1" s="1"/>
  <c r="E777" i="1" l="1"/>
  <c r="R377" i="1"/>
  <c r="T377" i="1"/>
  <c r="Q378" i="1" s="1"/>
  <c r="AC378" i="1" s="1"/>
  <c r="G313" i="1"/>
  <c r="O313" i="1"/>
  <c r="B779" i="1"/>
  <c r="C778" i="1"/>
  <c r="D778" i="1" s="1"/>
  <c r="AH378" i="1" l="1"/>
  <c r="AG378" i="1" s="1"/>
  <c r="E778" i="1"/>
  <c r="H378" i="1"/>
  <c r="S378" i="1"/>
  <c r="N313" i="1"/>
  <c r="P313" i="1" s="1"/>
  <c r="M314" i="1" s="1"/>
  <c r="B780" i="1"/>
  <c r="C779" i="1"/>
  <c r="D779" i="1" s="1"/>
  <c r="E779" i="1" l="1"/>
  <c r="R378" i="1"/>
  <c r="T378" i="1"/>
  <c r="Q379" i="1" s="1"/>
  <c r="AC379" i="1" s="1"/>
  <c r="G314" i="1"/>
  <c r="O314" i="1"/>
  <c r="C780" i="1"/>
  <c r="D780" i="1" s="1"/>
  <c r="B781" i="1"/>
  <c r="AH379" i="1" l="1"/>
  <c r="E780" i="1"/>
  <c r="H379" i="1"/>
  <c r="S379" i="1"/>
  <c r="N314" i="1"/>
  <c r="C781" i="1"/>
  <c r="D781" i="1" s="1"/>
  <c r="B782" i="1"/>
  <c r="E781" i="1" l="1"/>
  <c r="R379" i="1"/>
  <c r="T379" i="1" s="1"/>
  <c r="Q380" i="1" s="1"/>
  <c r="AC380" i="1" s="1"/>
  <c r="P314" i="1"/>
  <c r="M315" i="1" s="1"/>
  <c r="C782" i="1"/>
  <c r="D782" i="1" s="1"/>
  <c r="B783" i="1"/>
  <c r="AH380" i="1" l="1"/>
  <c r="E782" i="1"/>
  <c r="G315" i="1"/>
  <c r="O315" i="1"/>
  <c r="C783" i="1"/>
  <c r="D783" i="1" s="1"/>
  <c r="B784" i="1"/>
  <c r="E783" i="1" l="1"/>
  <c r="S380" i="1"/>
  <c r="H380" i="1"/>
  <c r="N315" i="1"/>
  <c r="B785" i="1"/>
  <c r="C784" i="1"/>
  <c r="D784" i="1" s="1"/>
  <c r="E784" i="1" l="1"/>
  <c r="R380" i="1"/>
  <c r="T380" i="1" s="1"/>
  <c r="Q381" i="1" s="1"/>
  <c r="AC381" i="1" s="1"/>
  <c r="P315" i="1"/>
  <c r="M316" i="1" s="1"/>
  <c r="C785" i="1"/>
  <c r="D785" i="1" s="1"/>
  <c r="B786" i="1"/>
  <c r="AH381" i="1" l="1"/>
  <c r="E785" i="1"/>
  <c r="H381" i="1"/>
  <c r="S381" i="1"/>
  <c r="G316" i="1"/>
  <c r="O316" i="1"/>
  <c r="C786" i="1"/>
  <c r="D786" i="1" s="1"/>
  <c r="B787" i="1"/>
  <c r="E786" i="1" l="1"/>
  <c r="R381" i="1"/>
  <c r="T381" i="1" s="1"/>
  <c r="Q382" i="1" s="1"/>
  <c r="AC382" i="1" s="1"/>
  <c r="N316" i="1"/>
  <c r="B788" i="1"/>
  <c r="C787" i="1"/>
  <c r="D787" i="1" s="1"/>
  <c r="AH382" i="1" l="1"/>
  <c r="E787" i="1"/>
  <c r="H382" i="1"/>
  <c r="S382" i="1"/>
  <c r="P316" i="1"/>
  <c r="M317" i="1" s="1"/>
  <c r="C788" i="1"/>
  <c r="D788" i="1" s="1"/>
  <c r="B789" i="1"/>
  <c r="E788" i="1" l="1"/>
  <c r="R382" i="1"/>
  <c r="T382" i="1" s="1"/>
  <c r="Q383" i="1" s="1"/>
  <c r="AC383" i="1" s="1"/>
  <c r="G317" i="1"/>
  <c r="O317" i="1"/>
  <c r="C789" i="1"/>
  <c r="D789" i="1" s="1"/>
  <c r="B790" i="1"/>
  <c r="AH383" i="1" l="1"/>
  <c r="E789" i="1"/>
  <c r="H383" i="1"/>
  <c r="S383" i="1"/>
  <c r="N317" i="1"/>
  <c r="P317" i="1" s="1"/>
  <c r="M318" i="1" s="1"/>
  <c r="B791" i="1"/>
  <c r="C790" i="1"/>
  <c r="D790" i="1" s="1"/>
  <c r="E790" i="1" l="1"/>
  <c r="R383" i="1"/>
  <c r="T383" i="1" s="1"/>
  <c r="Q384" i="1" s="1"/>
  <c r="AC384" i="1" s="1"/>
  <c r="G318" i="1"/>
  <c r="O318" i="1"/>
  <c r="C791" i="1"/>
  <c r="D791" i="1" s="1"/>
  <c r="B792" i="1"/>
  <c r="AH384" i="1" l="1"/>
  <c r="E791" i="1"/>
  <c r="H384" i="1"/>
  <c r="S384" i="1"/>
  <c r="N318" i="1"/>
  <c r="P318" i="1" s="1"/>
  <c r="M319" i="1" s="1"/>
  <c r="C792" i="1"/>
  <c r="D792" i="1" s="1"/>
  <c r="B793" i="1"/>
  <c r="E792" i="1" l="1"/>
  <c r="R384" i="1"/>
  <c r="T384" i="1" s="1"/>
  <c r="Q385" i="1" s="1"/>
  <c r="AC385" i="1" s="1"/>
  <c r="G319" i="1"/>
  <c r="O319" i="1"/>
  <c r="C793" i="1"/>
  <c r="D793" i="1" s="1"/>
  <c r="B794" i="1"/>
  <c r="AH385" i="1" l="1"/>
  <c r="E793" i="1"/>
  <c r="H385" i="1"/>
  <c r="S385" i="1"/>
  <c r="N319" i="1"/>
  <c r="B795" i="1"/>
  <c r="C794" i="1"/>
  <c r="D794" i="1" s="1"/>
  <c r="E794" i="1" l="1"/>
  <c r="R385" i="1"/>
  <c r="T385" i="1" s="1"/>
  <c r="Q386" i="1" s="1"/>
  <c r="AC386" i="1" s="1"/>
  <c r="P319" i="1"/>
  <c r="M320" i="1" s="1"/>
  <c r="C795" i="1"/>
  <c r="D795" i="1" s="1"/>
  <c r="B796" i="1"/>
  <c r="AH386" i="1" l="1"/>
  <c r="E795" i="1"/>
  <c r="S386" i="1"/>
  <c r="H386" i="1"/>
  <c r="O320" i="1"/>
  <c r="G320" i="1"/>
  <c r="C796" i="1"/>
  <c r="D796" i="1" s="1"/>
  <c r="B797" i="1"/>
  <c r="E796" i="1" l="1"/>
  <c r="R386" i="1"/>
  <c r="T386" i="1" s="1"/>
  <c r="Q387" i="1" s="1"/>
  <c r="AC387" i="1" s="1"/>
  <c r="N320" i="1"/>
  <c r="C797" i="1"/>
  <c r="D797" i="1" s="1"/>
  <c r="B798" i="1"/>
  <c r="AH387" i="1" l="1"/>
  <c r="E797" i="1"/>
  <c r="H387" i="1"/>
  <c r="S387" i="1"/>
  <c r="P320" i="1"/>
  <c r="M321" i="1" s="1"/>
  <c r="C798" i="1"/>
  <c r="D798" i="1" s="1"/>
  <c r="B799" i="1"/>
  <c r="E798" i="1" l="1"/>
  <c r="R387" i="1"/>
  <c r="T387" i="1" s="1"/>
  <c r="Q388" i="1" s="1"/>
  <c r="AC388" i="1" s="1"/>
  <c r="O321" i="1"/>
  <c r="G321" i="1"/>
  <c r="B800" i="1"/>
  <c r="C799" i="1"/>
  <c r="D799" i="1" s="1"/>
  <c r="AH388" i="1" l="1"/>
  <c r="E799" i="1"/>
  <c r="N321" i="1"/>
  <c r="P321" i="1" s="1"/>
  <c r="M322" i="1" s="1"/>
  <c r="C800" i="1"/>
  <c r="D800" i="1" s="1"/>
  <c r="B801" i="1"/>
  <c r="E800" i="1" l="1"/>
  <c r="H388" i="1"/>
  <c r="S388" i="1"/>
  <c r="G322" i="1"/>
  <c r="O322" i="1"/>
  <c r="C801" i="1"/>
  <c r="D801" i="1" s="1"/>
  <c r="B802" i="1"/>
  <c r="E801" i="1" l="1"/>
  <c r="R388" i="1"/>
  <c r="T388" i="1" s="1"/>
  <c r="Q389" i="1" s="1"/>
  <c r="AC389" i="1" s="1"/>
  <c r="N322" i="1"/>
  <c r="P322" i="1" s="1"/>
  <c r="M323" i="1" s="1"/>
  <c r="B803" i="1"/>
  <c r="C802" i="1"/>
  <c r="D802" i="1" s="1"/>
  <c r="AH389" i="1" l="1"/>
  <c r="E802" i="1"/>
  <c r="H389" i="1"/>
  <c r="S389" i="1"/>
  <c r="O323" i="1"/>
  <c r="G323" i="1"/>
  <c r="C803" i="1"/>
  <c r="D803" i="1" s="1"/>
  <c r="B804" i="1"/>
  <c r="E803" i="1" l="1"/>
  <c r="R389" i="1"/>
  <c r="T389" i="1" s="1"/>
  <c r="Q390" i="1" s="1"/>
  <c r="AC390" i="1" s="1"/>
  <c r="N323" i="1"/>
  <c r="C804" i="1"/>
  <c r="D804" i="1" s="1"/>
  <c r="B805" i="1"/>
  <c r="AH390" i="1" l="1"/>
  <c r="E804" i="1"/>
  <c r="H390" i="1"/>
  <c r="S390" i="1"/>
  <c r="P323" i="1"/>
  <c r="M324" i="1" s="1"/>
  <c r="B806" i="1"/>
  <c r="C805" i="1"/>
  <c r="D805" i="1" s="1"/>
  <c r="E805" i="1" l="1"/>
  <c r="R390" i="1"/>
  <c r="T390" i="1"/>
  <c r="Q391" i="1" s="1"/>
  <c r="AC391" i="1" s="1"/>
  <c r="O324" i="1"/>
  <c r="G324" i="1"/>
  <c r="B807" i="1"/>
  <c r="C806" i="1"/>
  <c r="D806" i="1" s="1"/>
  <c r="AH391" i="1" l="1"/>
  <c r="E806" i="1"/>
  <c r="H391" i="1"/>
  <c r="S391" i="1"/>
  <c r="N324" i="1"/>
  <c r="B808" i="1"/>
  <c r="C807" i="1"/>
  <c r="D807" i="1" s="1"/>
  <c r="E807" i="1" l="1"/>
  <c r="R391" i="1"/>
  <c r="T391" i="1" s="1"/>
  <c r="Q392" i="1" s="1"/>
  <c r="AC392" i="1" s="1"/>
  <c r="P324" i="1"/>
  <c r="M325" i="1" s="1"/>
  <c r="C808" i="1"/>
  <c r="D808" i="1" s="1"/>
  <c r="B809" i="1"/>
  <c r="AH392" i="1" l="1"/>
  <c r="E808" i="1"/>
  <c r="H392" i="1"/>
  <c r="S392" i="1"/>
  <c r="G325" i="1"/>
  <c r="O325" i="1"/>
  <c r="B810" i="1"/>
  <c r="C809" i="1"/>
  <c r="D809" i="1" s="1"/>
  <c r="E809" i="1" l="1"/>
  <c r="R392" i="1"/>
  <c r="T392" i="1" s="1"/>
  <c r="Q393" i="1" s="1"/>
  <c r="AC393" i="1" s="1"/>
  <c r="N325" i="1"/>
  <c r="C810" i="1"/>
  <c r="D810" i="1" s="1"/>
  <c r="B811" i="1"/>
  <c r="AH393" i="1" l="1"/>
  <c r="E810" i="1"/>
  <c r="P325" i="1"/>
  <c r="M326" i="1" s="1"/>
  <c r="B812" i="1"/>
  <c r="C811" i="1"/>
  <c r="D811" i="1" s="1"/>
  <c r="E811" i="1" l="1"/>
  <c r="H393" i="1"/>
  <c r="S393" i="1"/>
  <c r="G326" i="1"/>
  <c r="O326" i="1"/>
  <c r="B813" i="1"/>
  <c r="C812" i="1"/>
  <c r="D812" i="1" s="1"/>
  <c r="E812" i="1" l="1"/>
  <c r="R393" i="1"/>
  <c r="T393" i="1" s="1"/>
  <c r="Q394" i="1" s="1"/>
  <c r="AC394" i="1" s="1"/>
  <c r="N326" i="1"/>
  <c r="B814" i="1"/>
  <c r="C813" i="1"/>
  <c r="D813" i="1" s="1"/>
  <c r="AH394" i="1" l="1"/>
  <c r="E813" i="1"/>
  <c r="H394" i="1"/>
  <c r="S394" i="1"/>
  <c r="P326" i="1"/>
  <c r="M327" i="1" s="1"/>
  <c r="C814" i="1"/>
  <c r="D814" i="1" s="1"/>
  <c r="B815" i="1"/>
  <c r="E814" i="1" l="1"/>
  <c r="R394" i="1"/>
  <c r="T394" i="1" s="1"/>
  <c r="Q395" i="1" s="1"/>
  <c r="AC395" i="1" s="1"/>
  <c r="G327" i="1"/>
  <c r="O327" i="1"/>
  <c r="B816" i="1"/>
  <c r="C815" i="1"/>
  <c r="D815" i="1" s="1"/>
  <c r="AH395" i="1" l="1"/>
  <c r="E815" i="1"/>
  <c r="H395" i="1"/>
  <c r="S395" i="1"/>
  <c r="N327" i="1"/>
  <c r="P327" i="1" s="1"/>
  <c r="M328" i="1" s="1"/>
  <c r="C816" i="1"/>
  <c r="D816" i="1" s="1"/>
  <c r="B817" i="1"/>
  <c r="E816" i="1" l="1"/>
  <c r="R395" i="1"/>
  <c r="T395" i="1" s="1"/>
  <c r="Q396" i="1" s="1"/>
  <c r="AC396" i="1" s="1"/>
  <c r="O328" i="1"/>
  <c r="G328" i="1"/>
  <c r="C817" i="1"/>
  <c r="D817" i="1" s="1"/>
  <c r="B818" i="1"/>
  <c r="AH396" i="1" l="1"/>
  <c r="E817" i="1"/>
  <c r="H396" i="1"/>
  <c r="S396" i="1"/>
  <c r="N328" i="1"/>
  <c r="P328" i="1" s="1"/>
  <c r="M329" i="1" s="1"/>
  <c r="B819" i="1"/>
  <c r="C818" i="1"/>
  <c r="D818" i="1" s="1"/>
  <c r="E818" i="1" l="1"/>
  <c r="R396" i="1"/>
  <c r="T396" i="1" s="1"/>
  <c r="Q397" i="1" s="1"/>
  <c r="AC397" i="1" s="1"/>
  <c r="G329" i="1"/>
  <c r="O329" i="1"/>
  <c r="B820" i="1"/>
  <c r="C819" i="1"/>
  <c r="D819" i="1" s="1"/>
  <c r="AH397" i="1" l="1"/>
  <c r="E819" i="1"/>
  <c r="H397" i="1"/>
  <c r="S397" i="1"/>
  <c r="N329" i="1"/>
  <c r="B821" i="1"/>
  <c r="C820" i="1"/>
  <c r="D820" i="1" s="1"/>
  <c r="E820" i="1" l="1"/>
  <c r="R397" i="1"/>
  <c r="T397" i="1" s="1"/>
  <c r="Q398" i="1" s="1"/>
  <c r="AC398" i="1" s="1"/>
  <c r="P329" i="1"/>
  <c r="M330" i="1" s="1"/>
  <c r="C821" i="1"/>
  <c r="D821" i="1" s="1"/>
  <c r="B822" i="1"/>
  <c r="AH398" i="1" l="1"/>
  <c r="E821" i="1"/>
  <c r="H398" i="1"/>
  <c r="S398" i="1"/>
  <c r="G330" i="1"/>
  <c r="O330" i="1"/>
  <c r="B823" i="1"/>
  <c r="C822" i="1"/>
  <c r="D822" i="1" s="1"/>
  <c r="E822" i="1" l="1"/>
  <c r="R398" i="1"/>
  <c r="N330" i="1"/>
  <c r="P330" i="1" s="1"/>
  <c r="M331" i="1" s="1"/>
  <c r="B824" i="1"/>
  <c r="C823" i="1"/>
  <c r="D823" i="1" s="1"/>
  <c r="E823" i="1" l="1"/>
  <c r="T398" i="1"/>
  <c r="Q399" i="1" s="1"/>
  <c r="AC399" i="1" s="1"/>
  <c r="G331" i="1"/>
  <c r="O331" i="1"/>
  <c r="C824" i="1"/>
  <c r="D824" i="1" s="1"/>
  <c r="B825" i="1"/>
  <c r="AH399" i="1" l="1"/>
  <c r="E824" i="1"/>
  <c r="H399" i="1"/>
  <c r="S399" i="1"/>
  <c r="N331" i="1"/>
  <c r="P331" i="1" s="1"/>
  <c r="M332" i="1" s="1"/>
  <c r="C825" i="1"/>
  <c r="D825" i="1" s="1"/>
  <c r="B826" i="1"/>
  <c r="E825" i="1" l="1"/>
  <c r="R399" i="1"/>
  <c r="T399" i="1" s="1"/>
  <c r="Q400" i="1" s="1"/>
  <c r="AC400" i="1" s="1"/>
  <c r="O332" i="1"/>
  <c r="G332" i="1"/>
  <c r="C826" i="1"/>
  <c r="D826" i="1" s="1"/>
  <c r="B827" i="1"/>
  <c r="AH400" i="1" l="1"/>
  <c r="E826" i="1"/>
  <c r="N332" i="1"/>
  <c r="P332" i="1" s="1"/>
  <c r="M333" i="1" s="1"/>
  <c r="B828" i="1"/>
  <c r="C827" i="1"/>
  <c r="D827" i="1" s="1"/>
  <c r="E827" i="1" l="1"/>
  <c r="H400" i="1"/>
  <c r="S400" i="1"/>
  <c r="O333" i="1"/>
  <c r="G333" i="1"/>
  <c r="C828" i="1"/>
  <c r="D828" i="1" s="1"/>
  <c r="B829" i="1"/>
  <c r="E828" i="1" l="1"/>
  <c r="R400" i="1"/>
  <c r="T400" i="1" s="1"/>
  <c r="Q401" i="1" s="1"/>
  <c r="AC401" i="1" s="1"/>
  <c r="N333" i="1"/>
  <c r="B830" i="1"/>
  <c r="C829" i="1"/>
  <c r="D829" i="1" s="1"/>
  <c r="AH401" i="1" l="1"/>
  <c r="E829" i="1"/>
  <c r="P333" i="1"/>
  <c r="M334" i="1" s="1"/>
  <c r="B831" i="1"/>
  <c r="C830" i="1"/>
  <c r="D830" i="1" s="1"/>
  <c r="E830" i="1" l="1"/>
  <c r="H401" i="1"/>
  <c r="S401" i="1"/>
  <c r="O334" i="1"/>
  <c r="G334" i="1"/>
  <c r="C831" i="1"/>
  <c r="D831" i="1" s="1"/>
  <c r="B832" i="1"/>
  <c r="E831" i="1" l="1"/>
  <c r="R401" i="1"/>
  <c r="T401" i="1" s="1"/>
  <c r="Q402" i="1" s="1"/>
  <c r="AC402" i="1" s="1"/>
  <c r="N334" i="1"/>
  <c r="C832" i="1"/>
  <c r="D832" i="1" s="1"/>
  <c r="B833" i="1"/>
  <c r="AH402" i="1" l="1"/>
  <c r="E832" i="1"/>
  <c r="H402" i="1"/>
  <c r="S402" i="1"/>
  <c r="P334" i="1"/>
  <c r="M335" i="1" s="1"/>
  <c r="C833" i="1"/>
  <c r="D833" i="1" s="1"/>
  <c r="B834" i="1"/>
  <c r="E833" i="1" l="1"/>
  <c r="R402" i="1"/>
  <c r="T402" i="1" s="1"/>
  <c r="Q403" i="1" s="1"/>
  <c r="AC403" i="1" s="1"/>
  <c r="G335" i="1"/>
  <c r="O335" i="1"/>
  <c r="C834" i="1"/>
  <c r="D834" i="1" s="1"/>
  <c r="B835" i="1"/>
  <c r="AH403" i="1" l="1"/>
  <c r="E834" i="1"/>
  <c r="H403" i="1"/>
  <c r="S403" i="1"/>
  <c r="N335" i="1"/>
  <c r="P335" i="1" s="1"/>
  <c r="M336" i="1" s="1"/>
  <c r="B836" i="1"/>
  <c r="C835" i="1"/>
  <c r="D835" i="1" s="1"/>
  <c r="E835" i="1" l="1"/>
  <c r="R403" i="1"/>
  <c r="T403" i="1" s="1"/>
  <c r="Q404" i="1" s="1"/>
  <c r="AC404" i="1" s="1"/>
  <c r="O336" i="1"/>
  <c r="G336" i="1"/>
  <c r="C836" i="1"/>
  <c r="D836" i="1" s="1"/>
  <c r="B837" i="1"/>
  <c r="AH404" i="1" l="1"/>
  <c r="E836" i="1"/>
  <c r="H404" i="1"/>
  <c r="S404" i="1"/>
  <c r="N336" i="1"/>
  <c r="P336" i="1" s="1"/>
  <c r="M337" i="1" s="1"/>
  <c r="B838" i="1"/>
  <c r="C837" i="1"/>
  <c r="D837" i="1" s="1"/>
  <c r="E837" i="1" l="1"/>
  <c r="R404" i="1"/>
  <c r="T404" i="1" s="1"/>
  <c r="Q405" i="1" s="1"/>
  <c r="AC405" i="1" s="1"/>
  <c r="G337" i="1"/>
  <c r="O337" i="1"/>
  <c r="C838" i="1"/>
  <c r="D838" i="1" s="1"/>
  <c r="B839" i="1"/>
  <c r="AH405" i="1" l="1"/>
  <c r="E838" i="1"/>
  <c r="H405" i="1"/>
  <c r="S405" i="1"/>
  <c r="N337" i="1"/>
  <c r="P337" i="1" s="1"/>
  <c r="M338" i="1" s="1"/>
  <c r="C839" i="1"/>
  <c r="D839" i="1" s="1"/>
  <c r="B840" i="1"/>
  <c r="E839" i="1" l="1"/>
  <c r="R405" i="1"/>
  <c r="T405" i="1" s="1"/>
  <c r="Q406" i="1" s="1"/>
  <c r="AC406" i="1" s="1"/>
  <c r="G338" i="1"/>
  <c r="O338" i="1"/>
  <c r="C840" i="1"/>
  <c r="D840" i="1" s="1"/>
  <c r="B841" i="1"/>
  <c r="AH406" i="1" l="1"/>
  <c r="E840" i="1"/>
  <c r="H406" i="1"/>
  <c r="S406" i="1"/>
  <c r="N338" i="1"/>
  <c r="B842" i="1"/>
  <c r="C841" i="1"/>
  <c r="D841" i="1" s="1"/>
  <c r="E841" i="1" l="1"/>
  <c r="R406" i="1"/>
  <c r="T406" i="1" s="1"/>
  <c r="Q407" i="1" s="1"/>
  <c r="AC407" i="1" s="1"/>
  <c r="P338" i="1"/>
  <c r="M339" i="1" s="1"/>
  <c r="C842" i="1"/>
  <c r="D842" i="1" s="1"/>
  <c r="B843" i="1"/>
  <c r="AH407" i="1" l="1"/>
  <c r="E842" i="1"/>
  <c r="H407" i="1"/>
  <c r="S407" i="1"/>
  <c r="G339" i="1"/>
  <c r="O339" i="1"/>
  <c r="C843" i="1"/>
  <c r="D843" i="1" s="1"/>
  <c r="B844" i="1"/>
  <c r="E843" i="1" l="1"/>
  <c r="R407" i="1"/>
  <c r="T407" i="1" s="1"/>
  <c r="Q408" i="1" s="1"/>
  <c r="AC408" i="1" s="1"/>
  <c r="N339" i="1"/>
  <c r="C844" i="1"/>
  <c r="D844" i="1" s="1"/>
  <c r="B845" i="1"/>
  <c r="AH408" i="1" l="1"/>
  <c r="E844" i="1"/>
  <c r="H408" i="1"/>
  <c r="S408" i="1"/>
  <c r="P339" i="1"/>
  <c r="M340" i="1" s="1"/>
  <c r="C845" i="1"/>
  <c r="D845" i="1" s="1"/>
  <c r="B846" i="1"/>
  <c r="E845" i="1" l="1"/>
  <c r="R408" i="1"/>
  <c r="T408" i="1" s="1"/>
  <c r="Q409" i="1" s="1"/>
  <c r="AC409" i="1" s="1"/>
  <c r="O340" i="1"/>
  <c r="G340" i="1"/>
  <c r="B847" i="1"/>
  <c r="C846" i="1"/>
  <c r="D846" i="1" s="1"/>
  <c r="AH409" i="1" l="1"/>
  <c r="E846" i="1"/>
  <c r="H409" i="1"/>
  <c r="S409" i="1"/>
  <c r="N340" i="1"/>
  <c r="C847" i="1"/>
  <c r="D847" i="1" s="1"/>
  <c r="B848" i="1"/>
  <c r="E847" i="1" l="1"/>
  <c r="R409" i="1"/>
  <c r="T409" i="1" s="1"/>
  <c r="Q410" i="1" s="1"/>
  <c r="AC410" i="1" s="1"/>
  <c r="P340" i="1"/>
  <c r="M341" i="1" s="1"/>
  <c r="B849" i="1"/>
  <c r="C848" i="1"/>
  <c r="D848" i="1" s="1"/>
  <c r="AH410" i="1" l="1"/>
  <c r="E848" i="1"/>
  <c r="H410" i="1"/>
  <c r="S410" i="1"/>
  <c r="G341" i="1"/>
  <c r="O341" i="1"/>
  <c r="B850" i="1"/>
  <c r="C849" i="1"/>
  <c r="D849" i="1" s="1"/>
  <c r="E849" i="1" l="1"/>
  <c r="R410" i="1"/>
  <c r="T410" i="1" s="1"/>
  <c r="Q411" i="1" s="1"/>
  <c r="AC411" i="1" s="1"/>
  <c r="N341" i="1"/>
  <c r="B851" i="1"/>
  <c r="C850" i="1"/>
  <c r="D850" i="1" s="1"/>
  <c r="AH411" i="1" l="1"/>
  <c r="E850" i="1"/>
  <c r="H411" i="1"/>
  <c r="S411" i="1"/>
  <c r="P341" i="1"/>
  <c r="M342" i="1" s="1"/>
  <c r="B852" i="1"/>
  <c r="C851" i="1"/>
  <c r="D851" i="1" s="1"/>
  <c r="E851" i="1" l="1"/>
  <c r="R411" i="1"/>
  <c r="T411" i="1"/>
  <c r="Q412" i="1" s="1"/>
  <c r="AC412" i="1" s="1"/>
  <c r="G342" i="1"/>
  <c r="O342" i="1"/>
  <c r="B853" i="1"/>
  <c r="C852" i="1"/>
  <c r="D852" i="1" s="1"/>
  <c r="AH412" i="1" l="1"/>
  <c r="E852" i="1"/>
  <c r="H412" i="1"/>
  <c r="S412" i="1"/>
  <c r="N342" i="1"/>
  <c r="B854" i="1"/>
  <c r="C853" i="1"/>
  <c r="D853" i="1" s="1"/>
  <c r="E853" i="1" l="1"/>
  <c r="R412" i="1"/>
  <c r="T412" i="1" s="1"/>
  <c r="Q413" i="1" s="1"/>
  <c r="AC413" i="1" s="1"/>
  <c r="P342" i="1"/>
  <c r="M343" i="1" s="1"/>
  <c r="B855" i="1"/>
  <c r="C854" i="1"/>
  <c r="D854" i="1" s="1"/>
  <c r="AH413" i="1" l="1"/>
  <c r="E854" i="1"/>
  <c r="H413" i="1"/>
  <c r="S413" i="1"/>
  <c r="G343" i="1"/>
  <c r="O343" i="1"/>
  <c r="C855" i="1"/>
  <c r="D855" i="1" s="1"/>
  <c r="B856" i="1"/>
  <c r="E855" i="1" l="1"/>
  <c r="R413" i="1"/>
  <c r="T413" i="1" s="1"/>
  <c r="Q414" i="1" s="1"/>
  <c r="AC414" i="1" s="1"/>
  <c r="N343" i="1"/>
  <c r="P343" i="1" s="1"/>
  <c r="M344" i="1" s="1"/>
  <c r="C856" i="1"/>
  <c r="D856" i="1" s="1"/>
  <c r="B857" i="1"/>
  <c r="AH414" i="1" l="1"/>
  <c r="E856" i="1"/>
  <c r="H414" i="1"/>
  <c r="S414" i="1"/>
  <c r="G344" i="1"/>
  <c r="O344" i="1"/>
  <c r="C857" i="1"/>
  <c r="D857" i="1" s="1"/>
  <c r="B858" i="1"/>
  <c r="E857" i="1" l="1"/>
  <c r="R414" i="1"/>
  <c r="T414" i="1" s="1"/>
  <c r="Q415" i="1" s="1"/>
  <c r="AC415" i="1" s="1"/>
  <c r="N344" i="1"/>
  <c r="B859" i="1"/>
  <c r="C858" i="1"/>
  <c r="D858" i="1" s="1"/>
  <c r="AH415" i="1" l="1"/>
  <c r="E858" i="1"/>
  <c r="H415" i="1"/>
  <c r="S415" i="1"/>
  <c r="P344" i="1"/>
  <c r="M345" i="1" s="1"/>
  <c r="C859" i="1"/>
  <c r="D859" i="1" s="1"/>
  <c r="B860" i="1"/>
  <c r="E859" i="1" l="1"/>
  <c r="R415" i="1"/>
  <c r="T415" i="1"/>
  <c r="Q416" i="1" s="1"/>
  <c r="AC416" i="1" s="1"/>
  <c r="G345" i="1"/>
  <c r="O345" i="1"/>
  <c r="C860" i="1"/>
  <c r="D860" i="1" s="1"/>
  <c r="B861" i="1"/>
  <c r="AH416" i="1" l="1"/>
  <c r="E860" i="1"/>
  <c r="H416" i="1"/>
  <c r="S416" i="1"/>
  <c r="N345" i="1"/>
  <c r="C861" i="1"/>
  <c r="D861" i="1" s="1"/>
  <c r="B862" i="1"/>
  <c r="E861" i="1" l="1"/>
  <c r="R416" i="1"/>
  <c r="T416" i="1" s="1"/>
  <c r="Q417" i="1" s="1"/>
  <c r="AC417" i="1" s="1"/>
  <c r="P345" i="1"/>
  <c r="M346" i="1" s="1"/>
  <c r="C862" i="1"/>
  <c r="D862" i="1" s="1"/>
  <c r="B863" i="1"/>
  <c r="AH417" i="1" l="1"/>
  <c r="E862" i="1"/>
  <c r="H417" i="1"/>
  <c r="S417" i="1"/>
  <c r="G346" i="1"/>
  <c r="O346" i="1"/>
  <c r="B864" i="1"/>
  <c r="C863" i="1"/>
  <c r="D863" i="1" s="1"/>
  <c r="E863" i="1" l="1"/>
  <c r="R417" i="1"/>
  <c r="T417" i="1" s="1"/>
  <c r="Q418" i="1" s="1"/>
  <c r="AC418" i="1" s="1"/>
  <c r="N346" i="1"/>
  <c r="P346" i="1" s="1"/>
  <c r="M347" i="1" s="1"/>
  <c r="C864" i="1"/>
  <c r="D864" i="1" s="1"/>
  <c r="B865" i="1"/>
  <c r="AH418" i="1" l="1"/>
  <c r="E864" i="1"/>
  <c r="H418" i="1"/>
  <c r="S418" i="1"/>
  <c r="O347" i="1"/>
  <c r="G347" i="1"/>
  <c r="B866" i="1"/>
  <c r="C865" i="1"/>
  <c r="D865" i="1" s="1"/>
  <c r="E865" i="1" l="1"/>
  <c r="R418" i="1"/>
  <c r="T418" i="1" s="1"/>
  <c r="Q419" i="1" s="1"/>
  <c r="AC419" i="1" s="1"/>
  <c r="N347" i="1"/>
  <c r="P347" i="1" s="1"/>
  <c r="M348" i="1" s="1"/>
  <c r="B867" i="1"/>
  <c r="C866" i="1"/>
  <c r="D866" i="1" s="1"/>
  <c r="AH419" i="1" l="1"/>
  <c r="E866" i="1"/>
  <c r="S419" i="1"/>
  <c r="H419" i="1"/>
  <c r="G348" i="1"/>
  <c r="O348" i="1"/>
  <c r="C867" i="1"/>
  <c r="D867" i="1" s="1"/>
  <c r="B868" i="1"/>
  <c r="E867" i="1" l="1"/>
  <c r="R419" i="1"/>
  <c r="T419" i="1" s="1"/>
  <c r="Q420" i="1" s="1"/>
  <c r="AC420" i="1" s="1"/>
  <c r="N348" i="1"/>
  <c r="C868" i="1"/>
  <c r="D868" i="1" s="1"/>
  <c r="B869" i="1"/>
  <c r="AH420" i="1" l="1"/>
  <c r="E868" i="1"/>
  <c r="H420" i="1"/>
  <c r="S420" i="1"/>
  <c r="P348" i="1"/>
  <c r="M349" i="1" s="1"/>
  <c r="B870" i="1"/>
  <c r="C869" i="1"/>
  <c r="D869" i="1" s="1"/>
  <c r="E869" i="1" l="1"/>
  <c r="R420" i="1"/>
  <c r="T420" i="1" s="1"/>
  <c r="Q421" i="1" s="1"/>
  <c r="AC421" i="1" s="1"/>
  <c r="G349" i="1"/>
  <c r="O349" i="1"/>
  <c r="C870" i="1"/>
  <c r="D870" i="1" s="1"/>
  <c r="B871" i="1"/>
  <c r="AH421" i="1" l="1"/>
  <c r="E870" i="1"/>
  <c r="H421" i="1"/>
  <c r="S421" i="1"/>
  <c r="N349" i="1"/>
  <c r="B872" i="1"/>
  <c r="C871" i="1"/>
  <c r="D871" i="1" s="1"/>
  <c r="E871" i="1" l="1"/>
  <c r="R421" i="1"/>
  <c r="T421" i="1" s="1"/>
  <c r="Q422" i="1" s="1"/>
  <c r="AC422" i="1" s="1"/>
  <c r="P349" i="1"/>
  <c r="M350" i="1" s="1"/>
  <c r="B873" i="1"/>
  <c r="C872" i="1"/>
  <c r="D872" i="1" s="1"/>
  <c r="AH422" i="1" l="1"/>
  <c r="E872" i="1"/>
  <c r="S422" i="1"/>
  <c r="H422" i="1"/>
  <c r="G350" i="1"/>
  <c r="O350" i="1"/>
  <c r="C873" i="1"/>
  <c r="D873" i="1" s="1"/>
  <c r="B874" i="1"/>
  <c r="E873" i="1" l="1"/>
  <c r="R422" i="1"/>
  <c r="T422" i="1" s="1"/>
  <c r="Q423" i="1" s="1"/>
  <c r="AC423" i="1" s="1"/>
  <c r="N350" i="1"/>
  <c r="P350" i="1" s="1"/>
  <c r="M351" i="1" s="1"/>
  <c r="B875" i="1"/>
  <c r="C874" i="1"/>
  <c r="D874" i="1" s="1"/>
  <c r="AH423" i="1" l="1"/>
  <c r="E874" i="1"/>
  <c r="H423" i="1"/>
  <c r="S423" i="1"/>
  <c r="G351" i="1"/>
  <c r="O351" i="1"/>
  <c r="B876" i="1"/>
  <c r="C875" i="1"/>
  <c r="D875" i="1" s="1"/>
  <c r="E875" i="1" l="1"/>
  <c r="R423" i="1"/>
  <c r="T423" i="1" s="1"/>
  <c r="Q424" i="1" s="1"/>
  <c r="AC424" i="1" s="1"/>
  <c r="N351" i="1"/>
  <c r="C876" i="1"/>
  <c r="D876" i="1" s="1"/>
  <c r="B877" i="1"/>
  <c r="AH424" i="1" l="1"/>
  <c r="E876" i="1"/>
  <c r="S424" i="1"/>
  <c r="H424" i="1"/>
  <c r="P351" i="1"/>
  <c r="M352" i="1" s="1"/>
  <c r="B878" i="1"/>
  <c r="C877" i="1"/>
  <c r="D877" i="1" s="1"/>
  <c r="E877" i="1" l="1"/>
  <c r="R424" i="1"/>
  <c r="T424" i="1" s="1"/>
  <c r="Q425" i="1" s="1"/>
  <c r="AC425" i="1" s="1"/>
  <c r="O352" i="1"/>
  <c r="G352" i="1"/>
  <c r="B879" i="1"/>
  <c r="C878" i="1"/>
  <c r="D878" i="1" s="1"/>
  <c r="AH425" i="1" l="1"/>
  <c r="E878" i="1"/>
  <c r="H425" i="1"/>
  <c r="S425" i="1"/>
  <c r="N352" i="1"/>
  <c r="B880" i="1"/>
  <c r="C879" i="1"/>
  <c r="D879" i="1" s="1"/>
  <c r="E879" i="1" l="1"/>
  <c r="R425" i="1"/>
  <c r="T425" i="1" s="1"/>
  <c r="Q426" i="1" s="1"/>
  <c r="AC426" i="1" s="1"/>
  <c r="P352" i="1"/>
  <c r="M353" i="1" s="1"/>
  <c r="B881" i="1"/>
  <c r="C880" i="1"/>
  <c r="D880" i="1" s="1"/>
  <c r="AH426" i="1" l="1"/>
  <c r="E880" i="1"/>
  <c r="H426" i="1"/>
  <c r="S426" i="1"/>
  <c r="G353" i="1"/>
  <c r="O353" i="1"/>
  <c r="C881" i="1"/>
  <c r="D881" i="1" s="1"/>
  <c r="B882" i="1"/>
  <c r="E881" i="1" l="1"/>
  <c r="R426" i="1"/>
  <c r="T426" i="1" s="1"/>
  <c r="Q427" i="1" s="1"/>
  <c r="AC427" i="1" s="1"/>
  <c r="N353" i="1"/>
  <c r="C882" i="1"/>
  <c r="D882" i="1" s="1"/>
  <c r="B883" i="1"/>
  <c r="AH427" i="1" l="1"/>
  <c r="E882" i="1"/>
  <c r="H427" i="1"/>
  <c r="S427" i="1"/>
  <c r="P353" i="1"/>
  <c r="M354" i="1" s="1"/>
  <c r="C883" i="1"/>
  <c r="D883" i="1" s="1"/>
  <c r="B884" i="1"/>
  <c r="E883" i="1" l="1"/>
  <c r="R427" i="1"/>
  <c r="T427" i="1" s="1"/>
  <c r="Q428" i="1" s="1"/>
  <c r="AC428" i="1" s="1"/>
  <c r="G354" i="1"/>
  <c r="O354" i="1"/>
  <c r="B885" i="1"/>
  <c r="C884" i="1"/>
  <c r="D884" i="1" s="1"/>
  <c r="AH428" i="1" l="1"/>
  <c r="E884" i="1"/>
  <c r="H428" i="1"/>
  <c r="S428" i="1"/>
  <c r="N354" i="1"/>
  <c r="P354" i="1" s="1"/>
  <c r="M355" i="1" s="1"/>
  <c r="C885" i="1"/>
  <c r="D885" i="1" s="1"/>
  <c r="B886" i="1"/>
  <c r="E885" i="1" l="1"/>
  <c r="R428" i="1"/>
  <c r="T428" i="1" s="1"/>
  <c r="Q429" i="1" s="1"/>
  <c r="AC429" i="1" s="1"/>
  <c r="G355" i="1"/>
  <c r="O355" i="1"/>
  <c r="C886" i="1"/>
  <c r="D886" i="1" s="1"/>
  <c r="B887" i="1"/>
  <c r="AH429" i="1" l="1"/>
  <c r="E886" i="1"/>
  <c r="H429" i="1"/>
  <c r="S429" i="1"/>
  <c r="N355" i="1"/>
  <c r="C887" i="1"/>
  <c r="D887" i="1" s="1"/>
  <c r="B888" i="1"/>
  <c r="E887" i="1" l="1"/>
  <c r="R429" i="1"/>
  <c r="T429" i="1" s="1"/>
  <c r="Q430" i="1" s="1"/>
  <c r="AC430" i="1" s="1"/>
  <c r="P355" i="1"/>
  <c r="M356" i="1" s="1"/>
  <c r="B889" i="1"/>
  <c r="C888" i="1"/>
  <c r="D888" i="1" s="1"/>
  <c r="AH430" i="1" l="1"/>
  <c r="E888" i="1"/>
  <c r="H430" i="1"/>
  <c r="S430" i="1"/>
  <c r="G356" i="1"/>
  <c r="O356" i="1"/>
  <c r="B890" i="1"/>
  <c r="C889" i="1"/>
  <c r="D889" i="1" s="1"/>
  <c r="E889" i="1" l="1"/>
  <c r="R430" i="1"/>
  <c r="T430" i="1" s="1"/>
  <c r="Q431" i="1" s="1"/>
  <c r="AC431" i="1" s="1"/>
  <c r="N356" i="1"/>
  <c r="P356" i="1" s="1"/>
  <c r="M357" i="1" s="1"/>
  <c r="B891" i="1"/>
  <c r="C890" i="1"/>
  <c r="D890" i="1" s="1"/>
  <c r="AH431" i="1" l="1"/>
  <c r="E890" i="1"/>
  <c r="H431" i="1"/>
  <c r="S431" i="1"/>
  <c r="G357" i="1"/>
  <c r="O357" i="1"/>
  <c r="B892" i="1"/>
  <c r="C891" i="1"/>
  <c r="D891" i="1" s="1"/>
  <c r="E891" i="1" l="1"/>
  <c r="R431" i="1"/>
  <c r="T431" i="1" s="1"/>
  <c r="Q432" i="1" s="1"/>
  <c r="AC432" i="1" s="1"/>
  <c r="N357" i="1"/>
  <c r="P357" i="1" s="1"/>
  <c r="M358" i="1" s="1"/>
  <c r="C892" i="1"/>
  <c r="D892" i="1" s="1"/>
  <c r="B893" i="1"/>
  <c r="AH432" i="1" l="1"/>
  <c r="E892" i="1"/>
  <c r="H432" i="1"/>
  <c r="S432" i="1"/>
  <c r="G358" i="1"/>
  <c r="O358" i="1"/>
  <c r="C893" i="1"/>
  <c r="D893" i="1" s="1"/>
  <c r="B894" i="1"/>
  <c r="E893" i="1" l="1"/>
  <c r="R432" i="1"/>
  <c r="T432" i="1" s="1"/>
  <c r="Q433" i="1" s="1"/>
  <c r="AC433" i="1" s="1"/>
  <c r="N358" i="1"/>
  <c r="P358" i="1" s="1"/>
  <c r="M359" i="1" s="1"/>
  <c r="C894" i="1"/>
  <c r="D894" i="1" s="1"/>
  <c r="B895" i="1"/>
  <c r="AH433" i="1" l="1"/>
  <c r="E894" i="1"/>
  <c r="H433" i="1"/>
  <c r="S433" i="1"/>
  <c r="O359" i="1"/>
  <c r="G359" i="1"/>
  <c r="C895" i="1"/>
  <c r="D895" i="1" s="1"/>
  <c r="B896" i="1"/>
  <c r="E895" i="1" l="1"/>
  <c r="R433" i="1"/>
  <c r="T433" i="1" s="1"/>
  <c r="Q434" i="1" s="1"/>
  <c r="AC434" i="1" s="1"/>
  <c r="N359" i="1"/>
  <c r="C896" i="1"/>
  <c r="D896" i="1" s="1"/>
  <c r="B897" i="1"/>
  <c r="AH434" i="1" l="1"/>
  <c r="E896" i="1"/>
  <c r="S434" i="1"/>
  <c r="H434" i="1"/>
  <c r="P359" i="1"/>
  <c r="M360" i="1" s="1"/>
  <c r="C897" i="1"/>
  <c r="D897" i="1" s="1"/>
  <c r="B898" i="1"/>
  <c r="E897" i="1" l="1"/>
  <c r="R434" i="1"/>
  <c r="T434" i="1" s="1"/>
  <c r="Q435" i="1" s="1"/>
  <c r="AC435" i="1" s="1"/>
  <c r="O360" i="1"/>
  <c r="G360" i="1"/>
  <c r="B899" i="1"/>
  <c r="C898" i="1"/>
  <c r="D898" i="1" s="1"/>
  <c r="AH435" i="1" l="1"/>
  <c r="E898" i="1"/>
  <c r="S435" i="1"/>
  <c r="H435" i="1"/>
  <c r="N360" i="1"/>
  <c r="B900" i="1"/>
  <c r="C899" i="1"/>
  <c r="D899" i="1" s="1"/>
  <c r="E899" i="1" l="1"/>
  <c r="R435" i="1"/>
  <c r="T435" i="1" s="1"/>
  <c r="Q436" i="1" s="1"/>
  <c r="AC436" i="1" s="1"/>
  <c r="P360" i="1"/>
  <c r="M361" i="1" s="1"/>
  <c r="B901" i="1"/>
  <c r="C900" i="1"/>
  <c r="D900" i="1" s="1"/>
  <c r="AH436" i="1" l="1"/>
  <c r="E900" i="1"/>
  <c r="H436" i="1"/>
  <c r="S436" i="1"/>
  <c r="G361" i="1"/>
  <c r="O361" i="1"/>
  <c r="C901" i="1"/>
  <c r="D901" i="1" s="1"/>
  <c r="B902" i="1"/>
  <c r="E901" i="1" l="1"/>
  <c r="R436" i="1"/>
  <c r="T436" i="1" s="1"/>
  <c r="Q437" i="1" s="1"/>
  <c r="AC437" i="1" s="1"/>
  <c r="N361" i="1"/>
  <c r="P361" i="1" s="1"/>
  <c r="M362" i="1" s="1"/>
  <c r="C902" i="1"/>
  <c r="D902" i="1" s="1"/>
  <c r="B903" i="1"/>
  <c r="AH437" i="1" l="1"/>
  <c r="E902" i="1"/>
  <c r="H437" i="1"/>
  <c r="S437" i="1"/>
  <c r="G362" i="1"/>
  <c r="O362" i="1"/>
  <c r="C903" i="1"/>
  <c r="D903" i="1" s="1"/>
  <c r="B904" i="1"/>
  <c r="E903" i="1" l="1"/>
  <c r="R437" i="1"/>
  <c r="T437" i="1" s="1"/>
  <c r="Q438" i="1" s="1"/>
  <c r="AC438" i="1" s="1"/>
  <c r="N362" i="1"/>
  <c r="B905" i="1"/>
  <c r="C904" i="1"/>
  <c r="D904" i="1" s="1"/>
  <c r="AH438" i="1" l="1"/>
  <c r="E904" i="1"/>
  <c r="H438" i="1"/>
  <c r="S438" i="1"/>
  <c r="P362" i="1"/>
  <c r="M363" i="1" s="1"/>
  <c r="B906" i="1"/>
  <c r="C905" i="1"/>
  <c r="D905" i="1" s="1"/>
  <c r="E905" i="1" l="1"/>
  <c r="R438" i="1"/>
  <c r="T438" i="1" s="1"/>
  <c r="Q439" i="1" s="1"/>
  <c r="AC439" i="1" s="1"/>
  <c r="O363" i="1"/>
  <c r="G363" i="1"/>
  <c r="C906" i="1"/>
  <c r="D906" i="1" s="1"/>
  <c r="B907" i="1"/>
  <c r="AH439" i="1" l="1"/>
  <c r="E906" i="1"/>
  <c r="H439" i="1"/>
  <c r="S439" i="1"/>
  <c r="N363" i="1"/>
  <c r="P363" i="1" s="1"/>
  <c r="M364" i="1" s="1"/>
  <c r="C907" i="1"/>
  <c r="D907" i="1" s="1"/>
  <c r="B908" i="1"/>
  <c r="E907" i="1" l="1"/>
  <c r="R439" i="1"/>
  <c r="T439" i="1" s="1"/>
  <c r="Q440" i="1" s="1"/>
  <c r="AC440" i="1" s="1"/>
  <c r="O364" i="1"/>
  <c r="G364" i="1"/>
  <c r="B909" i="1"/>
  <c r="C908" i="1"/>
  <c r="D908" i="1" s="1"/>
  <c r="AH440" i="1" l="1"/>
  <c r="E908" i="1"/>
  <c r="H440" i="1"/>
  <c r="S440" i="1"/>
  <c r="N364" i="1"/>
  <c r="P364" i="1" s="1"/>
  <c r="M365" i="1" s="1"/>
  <c r="C909" i="1"/>
  <c r="D909" i="1" s="1"/>
  <c r="B910" i="1"/>
  <c r="E909" i="1" l="1"/>
  <c r="R440" i="1"/>
  <c r="T440" i="1" s="1"/>
  <c r="Q441" i="1" s="1"/>
  <c r="AC441" i="1" s="1"/>
  <c r="O365" i="1"/>
  <c r="G365" i="1"/>
  <c r="C910" i="1"/>
  <c r="D910" i="1" s="1"/>
  <c r="B911" i="1"/>
  <c r="AH441" i="1" l="1"/>
  <c r="E910" i="1"/>
  <c r="H441" i="1"/>
  <c r="S441" i="1"/>
  <c r="N365" i="1"/>
  <c r="C911" i="1"/>
  <c r="D911" i="1" s="1"/>
  <c r="B912" i="1"/>
  <c r="E911" i="1" l="1"/>
  <c r="R441" i="1"/>
  <c r="T441" i="1" s="1"/>
  <c r="Q442" i="1" s="1"/>
  <c r="AC442" i="1" s="1"/>
  <c r="P365" i="1"/>
  <c r="M366" i="1" s="1"/>
  <c r="B913" i="1"/>
  <c r="C912" i="1"/>
  <c r="D912" i="1" s="1"/>
  <c r="AH442" i="1" l="1"/>
  <c r="E912" i="1"/>
  <c r="S442" i="1"/>
  <c r="H442" i="1"/>
  <c r="G366" i="1"/>
  <c r="O366" i="1"/>
  <c r="B914" i="1"/>
  <c r="C913" i="1"/>
  <c r="D913" i="1" s="1"/>
  <c r="E913" i="1" l="1"/>
  <c r="R442" i="1"/>
  <c r="T442" i="1" s="1"/>
  <c r="Q443" i="1" s="1"/>
  <c r="AC443" i="1" s="1"/>
  <c r="N366" i="1"/>
  <c r="B915" i="1"/>
  <c r="C914" i="1"/>
  <c r="D914" i="1" s="1"/>
  <c r="AH443" i="1" l="1"/>
  <c r="E914" i="1"/>
  <c r="H443" i="1"/>
  <c r="S443" i="1"/>
  <c r="P366" i="1"/>
  <c r="M367" i="1" s="1"/>
  <c r="C915" i="1"/>
  <c r="D915" i="1" s="1"/>
  <c r="B916" i="1"/>
  <c r="E915" i="1" l="1"/>
  <c r="R443" i="1"/>
  <c r="T443" i="1" s="1"/>
  <c r="Q444" i="1" s="1"/>
  <c r="AC444" i="1" s="1"/>
  <c r="G367" i="1"/>
  <c r="O367" i="1"/>
  <c r="C916" i="1"/>
  <c r="D916" i="1" s="1"/>
  <c r="B917" i="1"/>
  <c r="AH444" i="1" l="1"/>
  <c r="E916" i="1"/>
  <c r="S444" i="1"/>
  <c r="H444" i="1"/>
  <c r="N367" i="1"/>
  <c r="B918" i="1"/>
  <c r="C917" i="1"/>
  <c r="D917" i="1" s="1"/>
  <c r="E917" i="1" l="1"/>
  <c r="R444" i="1"/>
  <c r="T444" i="1" s="1"/>
  <c r="Q445" i="1" s="1"/>
  <c r="AC445" i="1" s="1"/>
  <c r="P367" i="1"/>
  <c r="M368" i="1" s="1"/>
  <c r="B919" i="1"/>
  <c r="C918" i="1"/>
  <c r="D918" i="1" s="1"/>
  <c r="AH445" i="1" l="1"/>
  <c r="E918" i="1"/>
  <c r="H445" i="1"/>
  <c r="S445" i="1"/>
  <c r="G368" i="1"/>
  <c r="O368" i="1"/>
  <c r="B920" i="1"/>
  <c r="C919" i="1"/>
  <c r="D919" i="1" s="1"/>
  <c r="E919" i="1" l="1"/>
  <c r="R445" i="1"/>
  <c r="T445" i="1" s="1"/>
  <c r="Q446" i="1" s="1"/>
  <c r="AC446" i="1" s="1"/>
  <c r="N368" i="1"/>
  <c r="P368" i="1" s="1"/>
  <c r="M369" i="1" s="1"/>
  <c r="B921" i="1"/>
  <c r="C920" i="1"/>
  <c r="D920" i="1" s="1"/>
  <c r="AH446" i="1" l="1"/>
  <c r="E920" i="1"/>
  <c r="H446" i="1"/>
  <c r="S446" i="1"/>
  <c r="G369" i="1"/>
  <c r="O369" i="1"/>
  <c r="C921" i="1"/>
  <c r="D921" i="1" s="1"/>
  <c r="B922" i="1"/>
  <c r="E921" i="1" l="1"/>
  <c r="R446" i="1"/>
  <c r="T446" i="1" s="1"/>
  <c r="Q447" i="1" s="1"/>
  <c r="AC447" i="1" s="1"/>
  <c r="N369" i="1"/>
  <c r="P369" i="1" s="1"/>
  <c r="M370" i="1" s="1"/>
  <c r="C922" i="1"/>
  <c r="D922" i="1" s="1"/>
  <c r="B923" i="1"/>
  <c r="AH447" i="1" l="1"/>
  <c r="E922" i="1"/>
  <c r="H447" i="1"/>
  <c r="S447" i="1"/>
  <c r="G370" i="1"/>
  <c r="O370" i="1"/>
  <c r="B924" i="1"/>
  <c r="C923" i="1"/>
  <c r="D923" i="1" s="1"/>
  <c r="E923" i="1" l="1"/>
  <c r="R447" i="1"/>
  <c r="T447" i="1" s="1"/>
  <c r="Q448" i="1" s="1"/>
  <c r="AC448" i="1" s="1"/>
  <c r="N370" i="1"/>
  <c r="P370" i="1" s="1"/>
  <c r="M371" i="1" s="1"/>
  <c r="B925" i="1"/>
  <c r="C924" i="1"/>
  <c r="D924" i="1" s="1"/>
  <c r="AH448" i="1" l="1"/>
  <c r="E924" i="1"/>
  <c r="H448" i="1"/>
  <c r="S448" i="1"/>
  <c r="O371" i="1"/>
  <c r="G371" i="1"/>
  <c r="C925" i="1"/>
  <c r="D925" i="1" s="1"/>
  <c r="B926" i="1"/>
  <c r="E925" i="1" l="1"/>
  <c r="R448" i="1"/>
  <c r="T448" i="1" s="1"/>
  <c r="Q449" i="1" s="1"/>
  <c r="AC449" i="1" s="1"/>
  <c r="N371" i="1"/>
  <c r="B927" i="1"/>
  <c r="C926" i="1"/>
  <c r="D926" i="1" s="1"/>
  <c r="AH449" i="1" l="1"/>
  <c r="E926" i="1"/>
  <c r="S449" i="1"/>
  <c r="H449" i="1"/>
  <c r="P371" i="1"/>
  <c r="M372" i="1" s="1"/>
  <c r="B928" i="1"/>
  <c r="C927" i="1"/>
  <c r="D927" i="1" s="1"/>
  <c r="E927" i="1" l="1"/>
  <c r="R449" i="1"/>
  <c r="T449" i="1" s="1"/>
  <c r="Q450" i="1" s="1"/>
  <c r="AC450" i="1" s="1"/>
  <c r="O372" i="1"/>
  <c r="G372" i="1"/>
  <c r="C928" i="1"/>
  <c r="D928" i="1" s="1"/>
  <c r="B929" i="1"/>
  <c r="AH450" i="1" l="1"/>
  <c r="E928" i="1"/>
  <c r="H450" i="1"/>
  <c r="S450" i="1"/>
  <c r="N372" i="1"/>
  <c r="P372" i="1" s="1"/>
  <c r="M373" i="1" s="1"/>
  <c r="B930" i="1"/>
  <c r="C929" i="1"/>
  <c r="D929" i="1" s="1"/>
  <c r="E929" i="1" l="1"/>
  <c r="R450" i="1"/>
  <c r="T450" i="1"/>
  <c r="Q451" i="1" s="1"/>
  <c r="AC451" i="1" s="1"/>
  <c r="O373" i="1"/>
  <c r="G373" i="1"/>
  <c r="B931" i="1"/>
  <c r="C930" i="1"/>
  <c r="D930" i="1" s="1"/>
  <c r="AH451" i="1" l="1"/>
  <c r="E930" i="1"/>
  <c r="S451" i="1"/>
  <c r="H451" i="1"/>
  <c r="N373" i="1"/>
  <c r="P373" i="1" s="1"/>
  <c r="M374" i="1" s="1"/>
  <c r="C931" i="1"/>
  <c r="D931" i="1" s="1"/>
  <c r="B932" i="1"/>
  <c r="E931" i="1" l="1"/>
  <c r="R451" i="1"/>
  <c r="T451" i="1" s="1"/>
  <c r="Q452" i="1" s="1"/>
  <c r="AC452" i="1" s="1"/>
  <c r="G374" i="1"/>
  <c r="O374" i="1"/>
  <c r="C932" i="1"/>
  <c r="D932" i="1" s="1"/>
  <c r="B933" i="1"/>
  <c r="AH452" i="1" l="1"/>
  <c r="E932" i="1"/>
  <c r="S452" i="1"/>
  <c r="H452" i="1"/>
  <c r="N374" i="1"/>
  <c r="B934" i="1"/>
  <c r="C933" i="1"/>
  <c r="D933" i="1" s="1"/>
  <c r="E933" i="1" l="1"/>
  <c r="R452" i="1"/>
  <c r="T452" i="1" s="1"/>
  <c r="Q453" i="1" s="1"/>
  <c r="AC453" i="1" s="1"/>
  <c r="P374" i="1"/>
  <c r="M375" i="1" s="1"/>
  <c r="C934" i="1"/>
  <c r="D934" i="1" s="1"/>
  <c r="B935" i="1"/>
  <c r="AH453" i="1" l="1"/>
  <c r="E934" i="1"/>
  <c r="H453" i="1"/>
  <c r="S453" i="1"/>
  <c r="G375" i="1"/>
  <c r="O375" i="1"/>
  <c r="B936" i="1"/>
  <c r="C935" i="1"/>
  <c r="D935" i="1" s="1"/>
  <c r="E935" i="1" l="1"/>
  <c r="R453" i="1"/>
  <c r="T453" i="1" s="1"/>
  <c r="Q454" i="1" s="1"/>
  <c r="AC454" i="1" s="1"/>
  <c r="N375" i="1"/>
  <c r="B937" i="1"/>
  <c r="C936" i="1"/>
  <c r="D936" i="1" s="1"/>
  <c r="AH454" i="1" l="1"/>
  <c r="E936" i="1"/>
  <c r="P375" i="1"/>
  <c r="M376" i="1" s="1"/>
  <c r="C937" i="1"/>
  <c r="D937" i="1" s="1"/>
  <c r="B938" i="1"/>
  <c r="E937" i="1" l="1"/>
  <c r="S454" i="1"/>
  <c r="H454" i="1"/>
  <c r="G376" i="1"/>
  <c r="O376" i="1"/>
  <c r="B939" i="1"/>
  <c r="C938" i="1"/>
  <c r="D938" i="1" s="1"/>
  <c r="E938" i="1" l="1"/>
  <c r="R454" i="1"/>
  <c r="T454" i="1" s="1"/>
  <c r="Q455" i="1" s="1"/>
  <c r="AC455" i="1" s="1"/>
  <c r="N376" i="1"/>
  <c r="B940" i="1"/>
  <c r="C939" i="1"/>
  <c r="D939" i="1" s="1"/>
  <c r="AH455" i="1" l="1"/>
  <c r="E939" i="1"/>
  <c r="S455" i="1"/>
  <c r="H455" i="1"/>
  <c r="P376" i="1"/>
  <c r="M377" i="1" s="1"/>
  <c r="B941" i="1"/>
  <c r="C940" i="1"/>
  <c r="D940" i="1" s="1"/>
  <c r="E940" i="1" l="1"/>
  <c r="R455" i="1"/>
  <c r="T455" i="1" s="1"/>
  <c r="Q456" i="1" s="1"/>
  <c r="AC456" i="1" s="1"/>
  <c r="O377" i="1"/>
  <c r="G377" i="1"/>
  <c r="C941" i="1"/>
  <c r="D941" i="1" s="1"/>
  <c r="B942" i="1"/>
  <c r="AH456" i="1" l="1"/>
  <c r="E941" i="1"/>
  <c r="H456" i="1"/>
  <c r="S456" i="1"/>
  <c r="N377" i="1"/>
  <c r="P377" i="1" s="1"/>
  <c r="M378" i="1" s="1"/>
  <c r="C942" i="1"/>
  <c r="D942" i="1" s="1"/>
  <c r="B943" i="1"/>
  <c r="E942" i="1" l="1"/>
  <c r="R456" i="1"/>
  <c r="T456" i="1" s="1"/>
  <c r="Q457" i="1" s="1"/>
  <c r="AC457" i="1" s="1"/>
  <c r="G378" i="1"/>
  <c r="O378" i="1"/>
  <c r="C943" i="1"/>
  <c r="D943" i="1" s="1"/>
  <c r="B944" i="1"/>
  <c r="AH457" i="1" l="1"/>
  <c r="E943" i="1"/>
  <c r="N378" i="1"/>
  <c r="B945" i="1"/>
  <c r="C944" i="1"/>
  <c r="D944" i="1" s="1"/>
  <c r="E944" i="1" l="1"/>
  <c r="H457" i="1"/>
  <c r="S457" i="1"/>
  <c r="P378" i="1"/>
  <c r="M379" i="1" s="1"/>
  <c r="B946" i="1"/>
  <c r="C945" i="1"/>
  <c r="D945" i="1" s="1"/>
  <c r="E945" i="1" l="1"/>
  <c r="R457" i="1"/>
  <c r="T457" i="1" s="1"/>
  <c r="Q458" i="1" s="1"/>
  <c r="AC458" i="1" s="1"/>
  <c r="G379" i="1"/>
  <c r="O379" i="1"/>
  <c r="B947" i="1"/>
  <c r="C946" i="1"/>
  <c r="D946" i="1" s="1"/>
  <c r="AH458" i="1" l="1"/>
  <c r="E946" i="1"/>
  <c r="S458" i="1"/>
  <c r="H458" i="1"/>
  <c r="N379" i="1"/>
  <c r="P379" i="1" s="1"/>
  <c r="M380" i="1" s="1"/>
  <c r="B948" i="1"/>
  <c r="C947" i="1"/>
  <c r="D947" i="1" s="1"/>
  <c r="E947" i="1" l="1"/>
  <c r="R458" i="1"/>
  <c r="T458" i="1" s="1"/>
  <c r="Q459" i="1" s="1"/>
  <c r="AC459" i="1" s="1"/>
  <c r="G380" i="1"/>
  <c r="O380" i="1"/>
  <c r="B949" i="1"/>
  <c r="C948" i="1"/>
  <c r="D948" i="1" s="1"/>
  <c r="AH459" i="1" l="1"/>
  <c r="E948" i="1"/>
  <c r="H459" i="1"/>
  <c r="S459" i="1"/>
  <c r="N380" i="1"/>
  <c r="P380" i="1" s="1"/>
  <c r="M381" i="1" s="1"/>
  <c r="B950" i="1"/>
  <c r="C949" i="1"/>
  <c r="D949" i="1" s="1"/>
  <c r="E949" i="1" l="1"/>
  <c r="R459" i="1"/>
  <c r="T459" i="1"/>
  <c r="Q460" i="1" s="1"/>
  <c r="AC460" i="1" s="1"/>
  <c r="G381" i="1"/>
  <c r="O381" i="1"/>
  <c r="B951" i="1"/>
  <c r="C950" i="1"/>
  <c r="D950" i="1" s="1"/>
  <c r="AH460" i="1" l="1"/>
  <c r="E950" i="1"/>
  <c r="S460" i="1"/>
  <c r="H460" i="1"/>
  <c r="N381" i="1"/>
  <c r="P381" i="1" s="1"/>
  <c r="M382" i="1" s="1"/>
  <c r="B952" i="1"/>
  <c r="C951" i="1"/>
  <c r="D951" i="1" s="1"/>
  <c r="E951" i="1" l="1"/>
  <c r="R460" i="1"/>
  <c r="T460" i="1" s="1"/>
  <c r="Q461" i="1" s="1"/>
  <c r="AC461" i="1" s="1"/>
  <c r="O382" i="1"/>
  <c r="G382" i="1"/>
  <c r="C952" i="1"/>
  <c r="D952" i="1" s="1"/>
  <c r="B953" i="1"/>
  <c r="AH461" i="1" l="1"/>
  <c r="E952" i="1"/>
  <c r="H461" i="1"/>
  <c r="S461" i="1"/>
  <c r="N382" i="1"/>
  <c r="P382" i="1" s="1"/>
  <c r="M383" i="1" s="1"/>
  <c r="C953" i="1"/>
  <c r="D953" i="1" s="1"/>
  <c r="B954" i="1"/>
  <c r="E953" i="1" l="1"/>
  <c r="R461" i="1"/>
  <c r="T461" i="1" s="1"/>
  <c r="Q462" i="1" s="1"/>
  <c r="AC462" i="1" s="1"/>
  <c r="O383" i="1"/>
  <c r="G383" i="1"/>
  <c r="C954" i="1"/>
  <c r="D954" i="1" s="1"/>
  <c r="B955" i="1"/>
  <c r="AH462" i="1" l="1"/>
  <c r="E954" i="1"/>
  <c r="H462" i="1"/>
  <c r="S462" i="1"/>
  <c r="N383" i="1"/>
  <c r="P383" i="1" s="1"/>
  <c r="M384" i="1" s="1"/>
  <c r="C955" i="1"/>
  <c r="D955" i="1" s="1"/>
  <c r="B956" i="1"/>
  <c r="E955" i="1" l="1"/>
  <c r="R462" i="1"/>
  <c r="T462" i="1" s="1"/>
  <c r="Q463" i="1" s="1"/>
  <c r="AC463" i="1" s="1"/>
  <c r="G384" i="1"/>
  <c r="O384" i="1"/>
  <c r="C956" i="1"/>
  <c r="D956" i="1" s="1"/>
  <c r="B957" i="1"/>
  <c r="AH463" i="1" l="1"/>
  <c r="E956" i="1"/>
  <c r="H463" i="1"/>
  <c r="S463" i="1"/>
  <c r="N384" i="1"/>
  <c r="P384" i="1" s="1"/>
  <c r="M385" i="1" s="1"/>
  <c r="C957" i="1"/>
  <c r="D957" i="1" s="1"/>
  <c r="B958" i="1"/>
  <c r="E957" i="1" l="1"/>
  <c r="R463" i="1"/>
  <c r="T463" i="1" s="1"/>
  <c r="Q464" i="1" s="1"/>
  <c r="AC464" i="1" s="1"/>
  <c r="G385" i="1"/>
  <c r="O385" i="1"/>
  <c r="C958" i="1"/>
  <c r="D958" i="1" s="1"/>
  <c r="B959" i="1"/>
  <c r="AH464" i="1" l="1"/>
  <c r="E958" i="1"/>
  <c r="N385" i="1"/>
  <c r="P385" i="1" s="1"/>
  <c r="M386" i="1" s="1"/>
  <c r="C959" i="1"/>
  <c r="D959" i="1" s="1"/>
  <c r="B960" i="1"/>
  <c r="E959" i="1" l="1"/>
  <c r="S464" i="1"/>
  <c r="H464" i="1"/>
  <c r="G386" i="1"/>
  <c r="O386" i="1"/>
  <c r="C960" i="1"/>
  <c r="D960" i="1" s="1"/>
  <c r="B961" i="1"/>
  <c r="E960" i="1" l="1"/>
  <c r="R464" i="1"/>
  <c r="T464" i="1" s="1"/>
  <c r="Q465" i="1" s="1"/>
  <c r="AC465" i="1" s="1"/>
  <c r="N386" i="1"/>
  <c r="P386" i="1" s="1"/>
  <c r="M387" i="1" s="1"/>
  <c r="C961" i="1"/>
  <c r="D961" i="1" s="1"/>
  <c r="B962" i="1"/>
  <c r="AH465" i="1" l="1"/>
  <c r="E961" i="1"/>
  <c r="G387" i="1"/>
  <c r="O387" i="1"/>
  <c r="B963" i="1"/>
  <c r="C962" i="1"/>
  <c r="D962" i="1" s="1"/>
  <c r="E962" i="1" l="1"/>
  <c r="H465" i="1"/>
  <c r="S465" i="1"/>
  <c r="N387" i="1"/>
  <c r="C963" i="1"/>
  <c r="D963" i="1" s="1"/>
  <c r="B964" i="1"/>
  <c r="E963" i="1" l="1"/>
  <c r="R465" i="1"/>
  <c r="T465" i="1" s="1"/>
  <c r="Q466" i="1" s="1"/>
  <c r="AC466" i="1" s="1"/>
  <c r="P387" i="1"/>
  <c r="M388" i="1" s="1"/>
  <c r="C964" i="1"/>
  <c r="D964" i="1" s="1"/>
  <c r="B965" i="1"/>
  <c r="AH466" i="1" l="1"/>
  <c r="E964" i="1"/>
  <c r="H466" i="1"/>
  <c r="S466" i="1"/>
  <c r="O388" i="1"/>
  <c r="G388" i="1"/>
  <c r="C965" i="1"/>
  <c r="D965" i="1" s="1"/>
  <c r="B966" i="1"/>
  <c r="E965" i="1" l="1"/>
  <c r="R466" i="1"/>
  <c r="T466" i="1" s="1"/>
  <c r="Q467" i="1" s="1"/>
  <c r="AC467" i="1" s="1"/>
  <c r="N388" i="1"/>
  <c r="P388" i="1" s="1"/>
  <c r="M389" i="1" s="1"/>
  <c r="C966" i="1"/>
  <c r="D966" i="1" s="1"/>
  <c r="B967" i="1"/>
  <c r="AH467" i="1" l="1"/>
  <c r="E966" i="1"/>
  <c r="H467" i="1"/>
  <c r="S467" i="1"/>
  <c r="O389" i="1"/>
  <c r="G389" i="1"/>
  <c r="C967" i="1"/>
  <c r="D967" i="1" s="1"/>
  <c r="B968" i="1"/>
  <c r="E967" i="1" l="1"/>
  <c r="R467" i="1"/>
  <c r="T467" i="1" s="1"/>
  <c r="Q468" i="1" s="1"/>
  <c r="AC468" i="1" s="1"/>
  <c r="N389" i="1"/>
  <c r="P389" i="1" s="1"/>
  <c r="M390" i="1" s="1"/>
  <c r="C968" i="1"/>
  <c r="D968" i="1" s="1"/>
  <c r="B969" i="1"/>
  <c r="AH468" i="1" l="1"/>
  <c r="E968" i="1"/>
  <c r="S468" i="1"/>
  <c r="H468" i="1"/>
  <c r="O390" i="1"/>
  <c r="G390" i="1"/>
  <c r="C969" i="1"/>
  <c r="D969" i="1" s="1"/>
  <c r="B970" i="1"/>
  <c r="E969" i="1" l="1"/>
  <c r="R468" i="1"/>
  <c r="T468" i="1" s="1"/>
  <c r="Q469" i="1" s="1"/>
  <c r="AC469" i="1" s="1"/>
  <c r="N390" i="1"/>
  <c r="P390" i="1" s="1"/>
  <c r="M391" i="1" s="1"/>
  <c r="C970" i="1"/>
  <c r="D970" i="1" s="1"/>
  <c r="B971" i="1"/>
  <c r="AH469" i="1" l="1"/>
  <c r="E970" i="1"/>
  <c r="S469" i="1"/>
  <c r="H469" i="1"/>
  <c r="O391" i="1"/>
  <c r="G391" i="1"/>
  <c r="C971" i="1"/>
  <c r="D971" i="1" s="1"/>
  <c r="B972" i="1"/>
  <c r="E971" i="1" l="1"/>
  <c r="R469" i="1"/>
  <c r="T469" i="1" s="1"/>
  <c r="Q470" i="1" s="1"/>
  <c r="AC470" i="1" s="1"/>
  <c r="N391" i="1"/>
  <c r="P391" i="1" s="1"/>
  <c r="M392" i="1" s="1"/>
  <c r="C972" i="1"/>
  <c r="D972" i="1" s="1"/>
  <c r="B973" i="1"/>
  <c r="AH470" i="1" l="1"/>
  <c r="E972" i="1"/>
  <c r="S470" i="1"/>
  <c r="H470" i="1"/>
  <c r="O392" i="1"/>
  <c r="G392" i="1"/>
  <c r="B974" i="1"/>
  <c r="C973" i="1"/>
  <c r="D973" i="1" s="1"/>
  <c r="E973" i="1" l="1"/>
  <c r="R470" i="1"/>
  <c r="T470" i="1" s="1"/>
  <c r="Q471" i="1" s="1"/>
  <c r="AC471" i="1" s="1"/>
  <c r="N392" i="1"/>
  <c r="C974" i="1"/>
  <c r="D974" i="1" s="1"/>
  <c r="B975" i="1"/>
  <c r="AH471" i="1" l="1"/>
  <c r="E974" i="1"/>
  <c r="H471" i="1"/>
  <c r="S471" i="1"/>
  <c r="P392" i="1"/>
  <c r="M393" i="1" s="1"/>
  <c r="C975" i="1"/>
  <c r="D975" i="1" s="1"/>
  <c r="B976" i="1"/>
  <c r="E975" i="1" l="1"/>
  <c r="R471" i="1"/>
  <c r="T471" i="1"/>
  <c r="Q472" i="1" s="1"/>
  <c r="AC472" i="1" s="1"/>
  <c r="O393" i="1"/>
  <c r="G393" i="1"/>
  <c r="B977" i="1"/>
  <c r="C976" i="1"/>
  <c r="D976" i="1" s="1"/>
  <c r="AH472" i="1" l="1"/>
  <c r="E976" i="1"/>
  <c r="H472" i="1"/>
  <c r="S472" i="1"/>
  <c r="N393" i="1"/>
  <c r="C977" i="1"/>
  <c r="D977" i="1" s="1"/>
  <c r="B978" i="1"/>
  <c r="E977" i="1" l="1"/>
  <c r="R472" i="1"/>
  <c r="T472" i="1" s="1"/>
  <c r="Q473" i="1" s="1"/>
  <c r="AC473" i="1" s="1"/>
  <c r="P393" i="1"/>
  <c r="M394" i="1" s="1"/>
  <c r="C978" i="1"/>
  <c r="D978" i="1" s="1"/>
  <c r="B979" i="1"/>
  <c r="AH473" i="1" l="1"/>
  <c r="E978" i="1"/>
  <c r="H473" i="1"/>
  <c r="S473" i="1"/>
  <c r="O394" i="1"/>
  <c r="G394" i="1"/>
  <c r="C979" i="1"/>
  <c r="D979" i="1" s="1"/>
  <c r="B980" i="1"/>
  <c r="E979" i="1" l="1"/>
  <c r="R473" i="1"/>
  <c r="T473" i="1" s="1"/>
  <c r="Q474" i="1" s="1"/>
  <c r="AC474" i="1" s="1"/>
  <c r="N394" i="1"/>
  <c r="C980" i="1"/>
  <c r="D980" i="1" s="1"/>
  <c r="B981" i="1"/>
  <c r="AH474" i="1" l="1"/>
  <c r="E980" i="1"/>
  <c r="H474" i="1"/>
  <c r="S474" i="1"/>
  <c r="P394" i="1"/>
  <c r="M395" i="1" s="1"/>
  <c r="B982" i="1"/>
  <c r="C981" i="1"/>
  <c r="D981" i="1" s="1"/>
  <c r="E981" i="1" l="1"/>
  <c r="R474" i="1"/>
  <c r="T474" i="1" s="1"/>
  <c r="Q475" i="1" s="1"/>
  <c r="AC475" i="1" s="1"/>
  <c r="O395" i="1"/>
  <c r="G395" i="1"/>
  <c r="C982" i="1"/>
  <c r="D982" i="1" s="1"/>
  <c r="B983" i="1"/>
  <c r="AH475" i="1" l="1"/>
  <c r="E982" i="1"/>
  <c r="N395" i="1"/>
  <c r="P395" i="1" s="1"/>
  <c r="M396" i="1" s="1"/>
  <c r="C983" i="1"/>
  <c r="D983" i="1" s="1"/>
  <c r="B984" i="1"/>
  <c r="E983" i="1" l="1"/>
  <c r="H475" i="1"/>
  <c r="S475" i="1"/>
  <c r="G396" i="1"/>
  <c r="O396" i="1"/>
  <c r="C984" i="1"/>
  <c r="D984" i="1" s="1"/>
  <c r="B985" i="1"/>
  <c r="E984" i="1" l="1"/>
  <c r="R475" i="1"/>
  <c r="T475" i="1"/>
  <c r="Q476" i="1" s="1"/>
  <c r="AC476" i="1" s="1"/>
  <c r="N396" i="1"/>
  <c r="P396" i="1" s="1"/>
  <c r="M397" i="1" s="1"/>
  <c r="C985" i="1"/>
  <c r="D985" i="1" s="1"/>
  <c r="B986" i="1"/>
  <c r="AH476" i="1" l="1"/>
  <c r="E985" i="1"/>
  <c r="H476" i="1"/>
  <c r="S476" i="1"/>
  <c r="G397" i="1"/>
  <c r="O397" i="1"/>
  <c r="C986" i="1"/>
  <c r="D986" i="1" s="1"/>
  <c r="B987" i="1"/>
  <c r="E986" i="1" l="1"/>
  <c r="R476" i="1"/>
  <c r="T476" i="1" s="1"/>
  <c r="Q477" i="1" s="1"/>
  <c r="AC477" i="1" s="1"/>
  <c r="N397" i="1"/>
  <c r="P397" i="1" s="1"/>
  <c r="M398" i="1" s="1"/>
  <c r="C987" i="1"/>
  <c r="D987" i="1" s="1"/>
  <c r="B988" i="1"/>
  <c r="AH477" i="1" l="1"/>
  <c r="E987" i="1"/>
  <c r="H477" i="1"/>
  <c r="S477" i="1"/>
  <c r="G398" i="1"/>
  <c r="O398" i="1"/>
  <c r="B989" i="1"/>
  <c r="C988" i="1"/>
  <c r="D988" i="1" s="1"/>
  <c r="E988" i="1" l="1"/>
  <c r="R477" i="1"/>
  <c r="T477" i="1" s="1"/>
  <c r="Q478" i="1" s="1"/>
  <c r="AC478" i="1" s="1"/>
  <c r="N398" i="1"/>
  <c r="B990" i="1"/>
  <c r="C989" i="1"/>
  <c r="D989" i="1" s="1"/>
  <c r="AH478" i="1" l="1"/>
  <c r="E989" i="1"/>
  <c r="H478" i="1"/>
  <c r="S478" i="1"/>
  <c r="P398" i="1"/>
  <c r="M399" i="1" s="1"/>
  <c r="C990" i="1"/>
  <c r="D990" i="1" s="1"/>
  <c r="B991" i="1"/>
  <c r="E990" i="1" l="1"/>
  <c r="R478" i="1"/>
  <c r="T478" i="1" s="1"/>
  <c r="Q479" i="1" s="1"/>
  <c r="AC479" i="1" s="1"/>
  <c r="G399" i="1"/>
  <c r="O399" i="1"/>
  <c r="C991" i="1"/>
  <c r="D991" i="1" s="1"/>
  <c r="B992" i="1"/>
  <c r="AH479" i="1" l="1"/>
  <c r="E991" i="1"/>
  <c r="S479" i="1"/>
  <c r="H479" i="1"/>
  <c r="N399" i="1"/>
  <c r="C992" i="1"/>
  <c r="D992" i="1" s="1"/>
  <c r="B993" i="1"/>
  <c r="E992" i="1" l="1"/>
  <c r="R479" i="1"/>
  <c r="T479" i="1"/>
  <c r="Q480" i="1" s="1"/>
  <c r="AC480" i="1" s="1"/>
  <c r="P399" i="1"/>
  <c r="M400" i="1" s="1"/>
  <c r="B994" i="1"/>
  <c r="C993" i="1"/>
  <c r="D993" i="1" s="1"/>
  <c r="AH480" i="1" l="1"/>
  <c r="E993" i="1"/>
  <c r="S480" i="1"/>
  <c r="H480" i="1"/>
  <c r="G400" i="1"/>
  <c r="O400" i="1"/>
  <c r="B995" i="1"/>
  <c r="C994" i="1"/>
  <c r="D994" i="1" s="1"/>
  <c r="E994" i="1" l="1"/>
  <c r="R480" i="1"/>
  <c r="T480" i="1" s="1"/>
  <c r="Q481" i="1" s="1"/>
  <c r="AC481" i="1" s="1"/>
  <c r="N400" i="1"/>
  <c r="P400" i="1" s="1"/>
  <c r="M401" i="1" s="1"/>
  <c r="C995" i="1"/>
  <c r="D995" i="1" s="1"/>
  <c r="B996" i="1"/>
  <c r="AH481" i="1" l="1"/>
  <c r="E995" i="1"/>
  <c r="H481" i="1"/>
  <c r="S481" i="1"/>
  <c r="G401" i="1"/>
  <c r="O401" i="1"/>
  <c r="C996" i="1"/>
  <c r="D996" i="1" s="1"/>
  <c r="B997" i="1"/>
  <c r="E996" i="1" l="1"/>
  <c r="R481" i="1"/>
  <c r="T481" i="1" s="1"/>
  <c r="Q482" i="1" s="1"/>
  <c r="AC482" i="1" s="1"/>
  <c r="N401" i="1"/>
  <c r="P401" i="1" s="1"/>
  <c r="M402" i="1" s="1"/>
  <c r="C997" i="1"/>
  <c r="D997" i="1" s="1"/>
  <c r="B998" i="1"/>
  <c r="AH482" i="1" l="1"/>
  <c r="E997" i="1"/>
  <c r="S482" i="1"/>
  <c r="H482" i="1"/>
  <c r="O402" i="1"/>
  <c r="G402" i="1"/>
  <c r="B999" i="1"/>
  <c r="C998" i="1"/>
  <c r="D998" i="1" s="1"/>
  <c r="E998" i="1" l="1"/>
  <c r="R482" i="1"/>
  <c r="T482" i="1" s="1"/>
  <c r="Q483" i="1" s="1"/>
  <c r="AC483" i="1" s="1"/>
  <c r="N402" i="1"/>
  <c r="C999" i="1"/>
  <c r="D999" i="1" s="1"/>
  <c r="B1000" i="1"/>
  <c r="AH483" i="1" l="1"/>
  <c r="E999" i="1"/>
  <c r="H483" i="1"/>
  <c r="S483" i="1"/>
  <c r="P402" i="1"/>
  <c r="M403" i="1" s="1"/>
  <c r="B1001" i="1"/>
  <c r="C1000" i="1"/>
  <c r="D1000" i="1" s="1"/>
  <c r="E1000" i="1" l="1"/>
  <c r="R483" i="1"/>
  <c r="T483" i="1" s="1"/>
  <c r="Q484" i="1" s="1"/>
  <c r="AC484" i="1" s="1"/>
  <c r="O403" i="1"/>
  <c r="G403" i="1"/>
  <c r="B1002" i="1"/>
  <c r="C1001" i="1"/>
  <c r="D1001" i="1" s="1"/>
  <c r="AH484" i="1" l="1"/>
  <c r="E1001" i="1"/>
  <c r="H484" i="1"/>
  <c r="S484" i="1"/>
  <c r="N403" i="1"/>
  <c r="C1002" i="1"/>
  <c r="D1002" i="1" s="1"/>
  <c r="B1003" i="1"/>
  <c r="E1002" i="1" l="1"/>
  <c r="R484" i="1"/>
  <c r="T484" i="1" s="1"/>
  <c r="Q485" i="1" s="1"/>
  <c r="AC485" i="1" s="1"/>
  <c r="P403" i="1"/>
  <c r="M404" i="1" s="1"/>
  <c r="C1003" i="1"/>
  <c r="D1003" i="1" s="1"/>
  <c r="B1004" i="1"/>
  <c r="AH485" i="1" l="1"/>
  <c r="E1003" i="1"/>
  <c r="H485" i="1"/>
  <c r="S485" i="1"/>
  <c r="G404" i="1"/>
  <c r="O404" i="1"/>
  <c r="B1005" i="1"/>
  <c r="C1004" i="1"/>
  <c r="D1004" i="1" s="1"/>
  <c r="E1004" i="1" l="1"/>
  <c r="R485" i="1"/>
  <c r="T485" i="1" s="1"/>
  <c r="Q486" i="1" s="1"/>
  <c r="AC486" i="1" s="1"/>
  <c r="N404" i="1"/>
  <c r="C1005" i="1"/>
  <c r="D1005" i="1" s="1"/>
  <c r="B1006" i="1"/>
  <c r="AH486" i="1" l="1"/>
  <c r="E1005" i="1"/>
  <c r="P404" i="1"/>
  <c r="M405" i="1" s="1"/>
  <c r="C1006" i="1"/>
  <c r="D1006" i="1" s="1"/>
  <c r="B1007" i="1"/>
  <c r="E1006" i="1" l="1"/>
  <c r="H486" i="1"/>
  <c r="S486" i="1"/>
  <c r="O405" i="1"/>
  <c r="G405" i="1"/>
  <c r="B1008" i="1"/>
  <c r="C1007" i="1"/>
  <c r="D1007" i="1" s="1"/>
  <c r="E1007" i="1" l="1"/>
  <c r="R486" i="1"/>
  <c r="T486" i="1" s="1"/>
  <c r="Q487" i="1" s="1"/>
  <c r="AC487" i="1" s="1"/>
  <c r="N405" i="1"/>
  <c r="P405" i="1" s="1"/>
  <c r="M406" i="1" s="1"/>
  <c r="B1009" i="1"/>
  <c r="C1008" i="1"/>
  <c r="D1008" i="1" s="1"/>
  <c r="AH487" i="1" l="1"/>
  <c r="E1008" i="1"/>
  <c r="S487" i="1"/>
  <c r="H487" i="1"/>
  <c r="G406" i="1"/>
  <c r="O406" i="1"/>
  <c r="B1010" i="1"/>
  <c r="C1009" i="1"/>
  <c r="D1009" i="1" s="1"/>
  <c r="E1009" i="1" l="1"/>
  <c r="R487" i="1"/>
  <c r="T487" i="1" s="1"/>
  <c r="Q488" i="1" s="1"/>
  <c r="AC488" i="1" s="1"/>
  <c r="N406" i="1"/>
  <c r="C1010" i="1"/>
  <c r="D1010" i="1" s="1"/>
  <c r="B1011" i="1"/>
  <c r="AH488" i="1" l="1"/>
  <c r="E1010" i="1"/>
  <c r="H488" i="1"/>
  <c r="S488" i="1"/>
  <c r="P406" i="1"/>
  <c r="M407" i="1" s="1"/>
  <c r="C1011" i="1"/>
  <c r="D1011" i="1" s="1"/>
  <c r="B1012" i="1"/>
  <c r="E1011" i="1" l="1"/>
  <c r="R488" i="1"/>
  <c r="T488" i="1" s="1"/>
  <c r="Q489" i="1" s="1"/>
  <c r="AC489" i="1" s="1"/>
  <c r="G407" i="1"/>
  <c r="O407" i="1"/>
  <c r="C1012" i="1"/>
  <c r="D1012" i="1" s="1"/>
  <c r="B1013" i="1"/>
  <c r="AH489" i="1" l="1"/>
  <c r="E1012" i="1"/>
  <c r="H489" i="1"/>
  <c r="S489" i="1"/>
  <c r="N407" i="1"/>
  <c r="C1013" i="1"/>
  <c r="D1013" i="1" s="1"/>
  <c r="B1014" i="1"/>
  <c r="E1013" i="1" l="1"/>
  <c r="R489" i="1"/>
  <c r="T489" i="1" s="1"/>
  <c r="Q490" i="1" s="1"/>
  <c r="AC490" i="1" s="1"/>
  <c r="P407" i="1"/>
  <c r="M408" i="1" s="1"/>
  <c r="B1015" i="1"/>
  <c r="C1014" i="1"/>
  <c r="D1014" i="1" s="1"/>
  <c r="AH490" i="1" l="1"/>
  <c r="E1014" i="1"/>
  <c r="S490" i="1"/>
  <c r="H490" i="1"/>
  <c r="G408" i="1"/>
  <c r="O408" i="1"/>
  <c r="C1015" i="1"/>
  <c r="D1015" i="1" s="1"/>
  <c r="B1016" i="1"/>
  <c r="E1015" i="1" l="1"/>
  <c r="R490" i="1"/>
  <c r="T490" i="1" s="1"/>
  <c r="Q491" i="1" s="1"/>
  <c r="AC491" i="1" s="1"/>
  <c r="N408" i="1"/>
  <c r="P408" i="1" s="1"/>
  <c r="M409" i="1" s="1"/>
  <c r="C1016" i="1"/>
  <c r="D1016" i="1" s="1"/>
  <c r="B1017" i="1"/>
  <c r="AH491" i="1" l="1"/>
  <c r="E1016" i="1"/>
  <c r="H491" i="1"/>
  <c r="S491" i="1"/>
  <c r="G409" i="1"/>
  <c r="O409" i="1"/>
  <c r="B1018" i="1"/>
  <c r="C1017" i="1"/>
  <c r="D1017" i="1" s="1"/>
  <c r="E1017" i="1" l="1"/>
  <c r="R491" i="1"/>
  <c r="T491" i="1" s="1"/>
  <c r="Q492" i="1" s="1"/>
  <c r="AC492" i="1" s="1"/>
  <c r="N409" i="1"/>
  <c r="B1019" i="1"/>
  <c r="C1018" i="1"/>
  <c r="D1018" i="1" s="1"/>
  <c r="AH492" i="1" l="1"/>
  <c r="E1018" i="1"/>
  <c r="S492" i="1"/>
  <c r="H492" i="1"/>
  <c r="P409" i="1"/>
  <c r="M410" i="1" s="1"/>
  <c r="C1019" i="1"/>
  <c r="D1019" i="1" s="1"/>
  <c r="B1020" i="1"/>
  <c r="E1019" i="1" l="1"/>
  <c r="R492" i="1"/>
  <c r="T492" i="1" s="1"/>
  <c r="Q493" i="1" s="1"/>
  <c r="AC493" i="1" s="1"/>
  <c r="G410" i="1"/>
  <c r="O410" i="1"/>
  <c r="C1020" i="1"/>
  <c r="D1020" i="1" s="1"/>
  <c r="B1021" i="1"/>
  <c r="AH493" i="1" l="1"/>
  <c r="E1020" i="1"/>
  <c r="S493" i="1"/>
  <c r="H493" i="1"/>
  <c r="N410" i="1"/>
  <c r="C1021" i="1"/>
  <c r="D1021" i="1" s="1"/>
  <c r="B1022" i="1"/>
  <c r="E1021" i="1" l="1"/>
  <c r="R493" i="1"/>
  <c r="T493" i="1" s="1"/>
  <c r="Q494" i="1" s="1"/>
  <c r="AC494" i="1" s="1"/>
  <c r="P410" i="1"/>
  <c r="M411" i="1" s="1"/>
  <c r="B1023" i="1"/>
  <c r="C1022" i="1"/>
  <c r="D1022" i="1" s="1"/>
  <c r="AH494" i="1" l="1"/>
  <c r="E1022" i="1"/>
  <c r="S494" i="1"/>
  <c r="H494" i="1"/>
  <c r="G411" i="1"/>
  <c r="O411" i="1"/>
  <c r="B1024" i="1"/>
  <c r="C1023" i="1"/>
  <c r="D1023" i="1" s="1"/>
  <c r="E1023" i="1" l="1"/>
  <c r="R494" i="1"/>
  <c r="T494" i="1" s="1"/>
  <c r="Q495" i="1" s="1"/>
  <c r="AC495" i="1" s="1"/>
  <c r="N411" i="1"/>
  <c r="P411" i="1" s="1"/>
  <c r="M412" i="1" s="1"/>
  <c r="C1024" i="1"/>
  <c r="D1024" i="1" s="1"/>
  <c r="B1025" i="1"/>
  <c r="AH495" i="1" l="1"/>
  <c r="E1024" i="1"/>
  <c r="H495" i="1"/>
  <c r="S495" i="1"/>
  <c r="G412" i="1"/>
  <c r="O412" i="1"/>
  <c r="B1026" i="1"/>
  <c r="C1025" i="1"/>
  <c r="D1025" i="1" s="1"/>
  <c r="E1025" i="1" l="1"/>
  <c r="R495" i="1"/>
  <c r="T495" i="1" s="1"/>
  <c r="Q496" i="1" s="1"/>
  <c r="AC496" i="1" s="1"/>
  <c r="N412" i="1"/>
  <c r="C1026" i="1"/>
  <c r="D1026" i="1" s="1"/>
  <c r="B1027" i="1"/>
  <c r="AH496" i="1" l="1"/>
  <c r="E1026" i="1"/>
  <c r="H496" i="1"/>
  <c r="S496" i="1"/>
  <c r="P412" i="1"/>
  <c r="M413" i="1" s="1"/>
  <c r="C1027" i="1"/>
  <c r="D1027" i="1" s="1"/>
  <c r="B1028" i="1"/>
  <c r="E1027" i="1" l="1"/>
  <c r="R496" i="1"/>
  <c r="T496" i="1" s="1"/>
  <c r="Q497" i="1" s="1"/>
  <c r="AC497" i="1" s="1"/>
  <c r="G413" i="1"/>
  <c r="O413" i="1"/>
  <c r="B1029" i="1"/>
  <c r="C1028" i="1"/>
  <c r="D1028" i="1" s="1"/>
  <c r="AH497" i="1" l="1"/>
  <c r="E1028" i="1"/>
  <c r="S497" i="1"/>
  <c r="H497" i="1"/>
  <c r="N413" i="1"/>
  <c r="B1030" i="1"/>
  <c r="C1029" i="1"/>
  <c r="D1029" i="1" s="1"/>
  <c r="E1029" i="1" l="1"/>
  <c r="R497" i="1"/>
  <c r="T497" i="1" s="1"/>
  <c r="Q498" i="1" s="1"/>
  <c r="AC498" i="1" s="1"/>
  <c r="P413" i="1"/>
  <c r="M414" i="1" s="1"/>
  <c r="C1030" i="1"/>
  <c r="D1030" i="1" s="1"/>
  <c r="B1031" i="1"/>
  <c r="AH498" i="1" l="1"/>
  <c r="E1030" i="1"/>
  <c r="H498" i="1"/>
  <c r="S498" i="1"/>
  <c r="G414" i="1"/>
  <c r="O414" i="1"/>
  <c r="C1031" i="1"/>
  <c r="D1031" i="1" s="1"/>
  <c r="B1032" i="1"/>
  <c r="E1031" i="1" l="1"/>
  <c r="R498" i="1"/>
  <c r="T498" i="1" s="1"/>
  <c r="Q499" i="1" s="1"/>
  <c r="AC499" i="1" s="1"/>
  <c r="N414" i="1"/>
  <c r="B1033" i="1"/>
  <c r="C1032" i="1"/>
  <c r="D1032" i="1" s="1"/>
  <c r="AH499" i="1" l="1"/>
  <c r="E1032" i="1"/>
  <c r="H499" i="1"/>
  <c r="S499" i="1"/>
  <c r="P414" i="1"/>
  <c r="M415" i="1" s="1"/>
  <c r="B1034" i="1"/>
  <c r="C1033" i="1"/>
  <c r="D1033" i="1" s="1"/>
  <c r="E1033" i="1" l="1"/>
  <c r="R499" i="1"/>
  <c r="T499" i="1" s="1"/>
  <c r="Q500" i="1" s="1"/>
  <c r="AC500" i="1" s="1"/>
  <c r="G415" i="1"/>
  <c r="O415" i="1"/>
  <c r="C1034" i="1"/>
  <c r="D1034" i="1" s="1"/>
  <c r="B1035" i="1"/>
  <c r="AH500" i="1" l="1"/>
  <c r="E1034" i="1"/>
  <c r="H500" i="1"/>
  <c r="S500" i="1"/>
  <c r="N415" i="1"/>
  <c r="P415" i="1" s="1"/>
  <c r="M416" i="1" s="1"/>
  <c r="C1035" i="1"/>
  <c r="D1035" i="1" s="1"/>
  <c r="B1036" i="1"/>
  <c r="E1035" i="1" l="1"/>
  <c r="R500" i="1"/>
  <c r="T500" i="1" s="1"/>
  <c r="Q501" i="1" s="1"/>
  <c r="AC501" i="1" s="1"/>
  <c r="G416" i="1"/>
  <c r="O416" i="1"/>
  <c r="B1037" i="1"/>
  <c r="C1036" i="1"/>
  <c r="D1036" i="1" s="1"/>
  <c r="AH501" i="1" l="1"/>
  <c r="E1036" i="1"/>
  <c r="H501" i="1"/>
  <c r="S501" i="1"/>
  <c r="N416" i="1"/>
  <c r="B1038" i="1"/>
  <c r="C1037" i="1"/>
  <c r="D1037" i="1" s="1"/>
  <c r="E1037" i="1" l="1"/>
  <c r="R501" i="1"/>
  <c r="T501" i="1" s="1"/>
  <c r="Q502" i="1" s="1"/>
  <c r="AC502" i="1" s="1"/>
  <c r="P416" i="1"/>
  <c r="M417" i="1" s="1"/>
  <c r="C1038" i="1"/>
  <c r="D1038" i="1" s="1"/>
  <c r="B1039" i="1"/>
  <c r="AH502" i="1" l="1"/>
  <c r="E1038" i="1"/>
  <c r="H502" i="1"/>
  <c r="S502" i="1"/>
  <c r="O417" i="1"/>
  <c r="G417" i="1"/>
  <c r="B1040" i="1"/>
  <c r="C1039" i="1"/>
  <c r="D1039" i="1" s="1"/>
  <c r="E1039" i="1" l="1"/>
  <c r="R502" i="1"/>
  <c r="T502" i="1" s="1"/>
  <c r="Q503" i="1" s="1"/>
  <c r="AC503" i="1" s="1"/>
  <c r="N417" i="1"/>
  <c r="C1040" i="1"/>
  <c r="D1040" i="1" s="1"/>
  <c r="B1041" i="1"/>
  <c r="AH503" i="1" l="1"/>
  <c r="E1040" i="1"/>
  <c r="H503" i="1"/>
  <c r="S503" i="1"/>
  <c r="P417" i="1"/>
  <c r="M418" i="1" s="1"/>
  <c r="C1041" i="1"/>
  <c r="D1041" i="1" s="1"/>
  <c r="B1042" i="1"/>
  <c r="E1041" i="1" l="1"/>
  <c r="R503" i="1"/>
  <c r="T503" i="1" s="1"/>
  <c r="Q504" i="1" s="1"/>
  <c r="AC504" i="1" s="1"/>
  <c r="O418" i="1"/>
  <c r="G418" i="1"/>
  <c r="B1043" i="1"/>
  <c r="C1042" i="1"/>
  <c r="D1042" i="1" s="1"/>
  <c r="AH504" i="1" l="1"/>
  <c r="E1042" i="1"/>
  <c r="H504" i="1"/>
  <c r="S504" i="1"/>
  <c r="N418" i="1"/>
  <c r="P418" i="1" s="1"/>
  <c r="M419" i="1" s="1"/>
  <c r="C1043" i="1"/>
  <c r="D1043" i="1" s="1"/>
  <c r="B1044" i="1"/>
  <c r="E1043" i="1" l="1"/>
  <c r="R504" i="1"/>
  <c r="T504" i="1" s="1"/>
  <c r="Q505" i="1" s="1"/>
  <c r="AC505" i="1" s="1"/>
  <c r="O419" i="1"/>
  <c r="G419" i="1"/>
  <c r="C1044" i="1"/>
  <c r="D1044" i="1" s="1"/>
  <c r="B1045" i="1"/>
  <c r="AH505" i="1" l="1"/>
  <c r="E1044" i="1"/>
  <c r="H505" i="1"/>
  <c r="S505" i="1"/>
  <c r="N419" i="1"/>
  <c r="P419" i="1" s="1"/>
  <c r="M420" i="1" s="1"/>
  <c r="C1045" i="1"/>
  <c r="D1045" i="1" s="1"/>
  <c r="B1046" i="1"/>
  <c r="E1045" i="1" l="1"/>
  <c r="R505" i="1"/>
  <c r="T505" i="1" s="1"/>
  <c r="Q506" i="1" s="1"/>
  <c r="AC506" i="1" s="1"/>
  <c r="O420" i="1"/>
  <c r="G420" i="1"/>
  <c r="B1047" i="1"/>
  <c r="C1046" i="1"/>
  <c r="D1046" i="1" s="1"/>
  <c r="AH506" i="1" l="1"/>
  <c r="E1046" i="1"/>
  <c r="H506" i="1"/>
  <c r="S506" i="1"/>
  <c r="N420" i="1"/>
  <c r="C1047" i="1"/>
  <c r="D1047" i="1" s="1"/>
  <c r="B1048" i="1"/>
  <c r="E1047" i="1" l="1"/>
  <c r="R506" i="1"/>
  <c r="T506" i="1" s="1"/>
  <c r="Q507" i="1" s="1"/>
  <c r="AC507" i="1" s="1"/>
  <c r="P420" i="1"/>
  <c r="M421" i="1" s="1"/>
  <c r="B1049" i="1"/>
  <c r="C1048" i="1"/>
  <c r="D1048" i="1" s="1"/>
  <c r="AH507" i="1" l="1"/>
  <c r="E1048" i="1"/>
  <c r="H507" i="1"/>
  <c r="S507" i="1"/>
  <c r="G421" i="1"/>
  <c r="O421" i="1"/>
  <c r="B1050" i="1"/>
  <c r="C1049" i="1"/>
  <c r="D1049" i="1" s="1"/>
  <c r="E1049" i="1" l="1"/>
  <c r="R507" i="1"/>
  <c r="T507" i="1" s="1"/>
  <c r="Q508" i="1" s="1"/>
  <c r="AC508" i="1" s="1"/>
  <c r="N421" i="1"/>
  <c r="C1050" i="1"/>
  <c r="D1050" i="1" s="1"/>
  <c r="B1051" i="1"/>
  <c r="AH508" i="1" l="1"/>
  <c r="E1050" i="1"/>
  <c r="H508" i="1"/>
  <c r="S508" i="1"/>
  <c r="P421" i="1"/>
  <c r="M422" i="1" s="1"/>
  <c r="B1052" i="1"/>
  <c r="C1051" i="1"/>
  <c r="D1051" i="1" s="1"/>
  <c r="E1051" i="1" l="1"/>
  <c r="R508" i="1"/>
  <c r="T508" i="1" s="1"/>
  <c r="Q509" i="1" s="1"/>
  <c r="AC509" i="1" s="1"/>
  <c r="G422" i="1"/>
  <c r="O422" i="1"/>
  <c r="B1053" i="1"/>
  <c r="C1052" i="1"/>
  <c r="D1052" i="1" s="1"/>
  <c r="AH509" i="1" l="1"/>
  <c r="E1052" i="1"/>
  <c r="H509" i="1"/>
  <c r="S509" i="1"/>
  <c r="N422" i="1"/>
  <c r="P422" i="1" s="1"/>
  <c r="M423" i="1" s="1"/>
  <c r="B1054" i="1"/>
  <c r="C1053" i="1"/>
  <c r="D1053" i="1" s="1"/>
  <c r="E1053" i="1" l="1"/>
  <c r="R509" i="1"/>
  <c r="T509" i="1" s="1"/>
  <c r="Q510" i="1" s="1"/>
  <c r="AC510" i="1" s="1"/>
  <c r="G423" i="1"/>
  <c r="O423" i="1"/>
  <c r="C1054" i="1"/>
  <c r="D1054" i="1" s="1"/>
  <c r="B1055" i="1"/>
  <c r="AH510" i="1" l="1"/>
  <c r="E1054" i="1"/>
  <c r="H510" i="1"/>
  <c r="S510" i="1"/>
  <c r="N423" i="1"/>
  <c r="B1056" i="1"/>
  <c r="C1055" i="1"/>
  <c r="D1055" i="1" s="1"/>
  <c r="E1055" i="1" l="1"/>
  <c r="R510" i="1"/>
  <c r="T510" i="1" s="1"/>
  <c r="Q511" i="1" s="1"/>
  <c r="AC511" i="1" s="1"/>
  <c r="P423" i="1"/>
  <c r="M424" i="1" s="1"/>
  <c r="B1057" i="1"/>
  <c r="C1056" i="1"/>
  <c r="D1056" i="1" s="1"/>
  <c r="AH511" i="1" l="1"/>
  <c r="E1056" i="1"/>
  <c r="H511" i="1"/>
  <c r="S511" i="1"/>
  <c r="G424" i="1"/>
  <c r="O424" i="1"/>
  <c r="C1057" i="1"/>
  <c r="D1057" i="1" s="1"/>
  <c r="B1058" i="1"/>
  <c r="E1057" i="1" l="1"/>
  <c r="R511" i="1"/>
  <c r="N424" i="1"/>
  <c r="C1058" i="1"/>
  <c r="D1058" i="1" s="1"/>
  <c r="B1059" i="1"/>
  <c r="E1058" i="1" l="1"/>
  <c r="T511" i="1"/>
  <c r="Q512" i="1" s="1"/>
  <c r="AC512" i="1" s="1"/>
  <c r="P424" i="1"/>
  <c r="M425" i="1" s="1"/>
  <c r="C1059" i="1"/>
  <c r="D1059" i="1" s="1"/>
  <c r="B1060" i="1"/>
  <c r="AH512" i="1" l="1"/>
  <c r="E1059" i="1"/>
  <c r="H512" i="1"/>
  <c r="S512" i="1"/>
  <c r="G425" i="1"/>
  <c r="O425" i="1"/>
  <c r="B1061" i="1"/>
  <c r="C1060" i="1"/>
  <c r="D1060" i="1" s="1"/>
  <c r="E1060" i="1" l="1"/>
  <c r="R512" i="1"/>
  <c r="T512" i="1" s="1"/>
  <c r="Q513" i="1" s="1"/>
  <c r="AC513" i="1" s="1"/>
  <c r="N425" i="1"/>
  <c r="C1061" i="1"/>
  <c r="D1061" i="1" s="1"/>
  <c r="B1062" i="1"/>
  <c r="AH513" i="1" l="1"/>
  <c r="E1061" i="1"/>
  <c r="P425" i="1"/>
  <c r="M426" i="1" s="1"/>
  <c r="B1063" i="1"/>
  <c r="C1062" i="1"/>
  <c r="D1062" i="1" s="1"/>
  <c r="E1062" i="1" l="1"/>
  <c r="H513" i="1"/>
  <c r="S513" i="1"/>
  <c r="O426" i="1"/>
  <c r="G426" i="1"/>
  <c r="C1063" i="1"/>
  <c r="D1063" i="1" s="1"/>
  <c r="B1064" i="1"/>
  <c r="E1063" i="1" l="1"/>
  <c r="R513" i="1"/>
  <c r="T513" i="1" s="1"/>
  <c r="Q514" i="1" s="1"/>
  <c r="AC514" i="1" s="1"/>
  <c r="N426" i="1"/>
  <c r="B1065" i="1"/>
  <c r="C1064" i="1"/>
  <c r="D1064" i="1" s="1"/>
  <c r="AH514" i="1" l="1"/>
  <c r="E1064" i="1"/>
  <c r="S514" i="1"/>
  <c r="H514" i="1"/>
  <c r="P426" i="1"/>
  <c r="M427" i="1" s="1"/>
  <c r="B1066" i="1"/>
  <c r="C1065" i="1"/>
  <c r="D1065" i="1" s="1"/>
  <c r="E1065" i="1" l="1"/>
  <c r="R514" i="1"/>
  <c r="T514" i="1" s="1"/>
  <c r="Q515" i="1" s="1"/>
  <c r="AC515" i="1" s="1"/>
  <c r="G427" i="1"/>
  <c r="O427" i="1"/>
  <c r="B1067" i="1"/>
  <c r="C1066" i="1"/>
  <c r="D1066" i="1" s="1"/>
  <c r="AH515" i="1" l="1"/>
  <c r="E1066" i="1"/>
  <c r="H515" i="1"/>
  <c r="S515" i="1"/>
  <c r="N427" i="1"/>
  <c r="B1068" i="1"/>
  <c r="C1067" i="1"/>
  <c r="D1067" i="1" s="1"/>
  <c r="E1067" i="1" l="1"/>
  <c r="R515" i="1"/>
  <c r="T515" i="1" s="1"/>
  <c r="Q516" i="1" s="1"/>
  <c r="AC516" i="1" s="1"/>
  <c r="P427" i="1"/>
  <c r="M428" i="1" s="1"/>
  <c r="B1069" i="1"/>
  <c r="C1068" i="1"/>
  <c r="D1068" i="1" s="1"/>
  <c r="AH516" i="1" l="1"/>
  <c r="E1068" i="1"/>
  <c r="H516" i="1"/>
  <c r="S516" i="1"/>
  <c r="G428" i="1"/>
  <c r="O428" i="1"/>
  <c r="B1070" i="1"/>
  <c r="C1069" i="1"/>
  <c r="D1069" i="1" s="1"/>
  <c r="E1069" i="1" l="1"/>
  <c r="R516" i="1"/>
  <c r="T516" i="1" s="1"/>
  <c r="Q517" i="1" s="1"/>
  <c r="AC517" i="1" s="1"/>
  <c r="N428" i="1"/>
  <c r="B1071" i="1"/>
  <c r="C1070" i="1"/>
  <c r="D1070" i="1" s="1"/>
  <c r="AH517" i="1" l="1"/>
  <c r="E1070" i="1"/>
  <c r="H517" i="1"/>
  <c r="S517" i="1"/>
  <c r="P428" i="1"/>
  <c r="M429" i="1" s="1"/>
  <c r="C1071" i="1"/>
  <c r="D1071" i="1" s="1"/>
  <c r="B1072" i="1"/>
  <c r="E1071" i="1" l="1"/>
  <c r="R517" i="1"/>
  <c r="T517" i="1" s="1"/>
  <c r="Q518" i="1" s="1"/>
  <c r="AC518" i="1" s="1"/>
  <c r="G429" i="1"/>
  <c r="O429" i="1"/>
  <c r="B1073" i="1"/>
  <c r="C1072" i="1"/>
  <c r="D1072" i="1" s="1"/>
  <c r="AH518" i="1" l="1"/>
  <c r="E1072" i="1"/>
  <c r="N429" i="1"/>
  <c r="C1073" i="1"/>
  <c r="D1073" i="1" s="1"/>
  <c r="B1074" i="1"/>
  <c r="E1073" i="1" l="1"/>
  <c r="H518" i="1"/>
  <c r="S518" i="1"/>
  <c r="P429" i="1"/>
  <c r="M430" i="1" s="1"/>
  <c r="B1075" i="1"/>
  <c r="C1074" i="1"/>
  <c r="D1074" i="1" s="1"/>
  <c r="E1074" i="1" l="1"/>
  <c r="R518" i="1"/>
  <c r="T518" i="1" s="1"/>
  <c r="Q519" i="1" s="1"/>
  <c r="AC519" i="1" s="1"/>
  <c r="O430" i="1"/>
  <c r="G430" i="1"/>
  <c r="B1076" i="1"/>
  <c r="C1075" i="1"/>
  <c r="D1075" i="1" s="1"/>
  <c r="AH519" i="1" l="1"/>
  <c r="E1075" i="1"/>
  <c r="N430" i="1"/>
  <c r="B1077" i="1"/>
  <c r="C1076" i="1"/>
  <c r="D1076" i="1" s="1"/>
  <c r="E1076" i="1" l="1"/>
  <c r="H519" i="1"/>
  <c r="S519" i="1"/>
  <c r="P430" i="1"/>
  <c r="M431" i="1" s="1"/>
  <c r="C1077" i="1"/>
  <c r="D1077" i="1" s="1"/>
  <c r="B1078" i="1"/>
  <c r="E1077" i="1" l="1"/>
  <c r="R519" i="1"/>
  <c r="T519" i="1" s="1"/>
  <c r="Q520" i="1" s="1"/>
  <c r="AC520" i="1" s="1"/>
  <c r="G431" i="1"/>
  <c r="O431" i="1"/>
  <c r="B1079" i="1"/>
  <c r="C1078" i="1"/>
  <c r="D1078" i="1" s="1"/>
  <c r="AH520" i="1" l="1"/>
  <c r="E1078" i="1"/>
  <c r="H520" i="1"/>
  <c r="S520" i="1"/>
  <c r="N431" i="1"/>
  <c r="C1079" i="1"/>
  <c r="D1079" i="1" s="1"/>
  <c r="B1080" i="1"/>
  <c r="E1079" i="1" l="1"/>
  <c r="R520" i="1"/>
  <c r="T520" i="1" s="1"/>
  <c r="Q521" i="1" s="1"/>
  <c r="AC521" i="1" s="1"/>
  <c r="P431" i="1"/>
  <c r="M432" i="1" s="1"/>
  <c r="B1081" i="1"/>
  <c r="C1080" i="1"/>
  <c r="D1080" i="1" s="1"/>
  <c r="AH521" i="1" l="1"/>
  <c r="E1080" i="1"/>
  <c r="H521" i="1"/>
  <c r="S521" i="1"/>
  <c r="G432" i="1"/>
  <c r="O432" i="1"/>
  <c r="C1081" i="1"/>
  <c r="D1081" i="1" s="1"/>
  <c r="B1082" i="1"/>
  <c r="E1081" i="1" l="1"/>
  <c r="R521" i="1"/>
  <c r="T521" i="1" s="1"/>
  <c r="Q522" i="1" s="1"/>
  <c r="AC522" i="1" s="1"/>
  <c r="N432" i="1"/>
  <c r="P432" i="1" s="1"/>
  <c r="M433" i="1" s="1"/>
  <c r="B1083" i="1"/>
  <c r="C1082" i="1"/>
  <c r="D1082" i="1" s="1"/>
  <c r="AH522" i="1" l="1"/>
  <c r="E1082" i="1"/>
  <c r="H522" i="1"/>
  <c r="S522" i="1"/>
  <c r="O433" i="1"/>
  <c r="G433" i="1"/>
  <c r="C1083" i="1"/>
  <c r="D1083" i="1" s="1"/>
  <c r="B1084" i="1"/>
  <c r="E1083" i="1" l="1"/>
  <c r="R522" i="1"/>
  <c r="T522" i="1" s="1"/>
  <c r="Q523" i="1" s="1"/>
  <c r="AC523" i="1" s="1"/>
  <c r="N433" i="1"/>
  <c r="B1085" i="1"/>
  <c r="C1084" i="1"/>
  <c r="D1084" i="1" s="1"/>
  <c r="AH523" i="1" l="1"/>
  <c r="E1084" i="1"/>
  <c r="H523" i="1"/>
  <c r="S523" i="1"/>
  <c r="P433" i="1"/>
  <c r="M434" i="1" s="1"/>
  <c r="C1085" i="1"/>
  <c r="D1085" i="1" s="1"/>
  <c r="B1086" i="1"/>
  <c r="E1085" i="1" l="1"/>
  <c r="R523" i="1"/>
  <c r="T523" i="1" s="1"/>
  <c r="Q524" i="1" s="1"/>
  <c r="AC524" i="1" s="1"/>
  <c r="G434" i="1"/>
  <c r="O434" i="1"/>
  <c r="B1087" i="1"/>
  <c r="C1086" i="1"/>
  <c r="D1086" i="1" s="1"/>
  <c r="AH524" i="1" l="1"/>
  <c r="E1086" i="1"/>
  <c r="H524" i="1"/>
  <c r="S524" i="1"/>
  <c r="N434" i="1"/>
  <c r="C1087" i="1"/>
  <c r="D1087" i="1" s="1"/>
  <c r="B1088" i="1"/>
  <c r="E1087" i="1" l="1"/>
  <c r="R524" i="1"/>
  <c r="T524" i="1" s="1"/>
  <c r="Q525" i="1" s="1"/>
  <c r="AC525" i="1" s="1"/>
  <c r="P434" i="1"/>
  <c r="M435" i="1" s="1"/>
  <c r="B1089" i="1"/>
  <c r="C1088" i="1"/>
  <c r="D1088" i="1" s="1"/>
  <c r="AH525" i="1" l="1"/>
  <c r="E1088" i="1"/>
  <c r="H525" i="1"/>
  <c r="S525" i="1"/>
  <c r="G435" i="1"/>
  <c r="O435" i="1"/>
  <c r="C1089" i="1"/>
  <c r="D1089" i="1" s="1"/>
  <c r="B1090" i="1"/>
  <c r="E1089" i="1" l="1"/>
  <c r="R525" i="1"/>
  <c r="T525" i="1" s="1"/>
  <c r="Q526" i="1" s="1"/>
  <c r="AC526" i="1" s="1"/>
  <c r="N435" i="1"/>
  <c r="B1091" i="1"/>
  <c r="C1090" i="1"/>
  <c r="D1090" i="1" s="1"/>
  <c r="AH526" i="1" l="1"/>
  <c r="E1090" i="1"/>
  <c r="H526" i="1"/>
  <c r="S526" i="1"/>
  <c r="P435" i="1"/>
  <c r="M436" i="1" s="1"/>
  <c r="B1092" i="1"/>
  <c r="C1091" i="1"/>
  <c r="D1091" i="1" s="1"/>
  <c r="E1091" i="1" l="1"/>
  <c r="R526" i="1"/>
  <c r="T526" i="1" s="1"/>
  <c r="Q527" i="1" s="1"/>
  <c r="AC527" i="1" s="1"/>
  <c r="G436" i="1"/>
  <c r="O436" i="1"/>
  <c r="B1093" i="1"/>
  <c r="C1092" i="1"/>
  <c r="D1092" i="1" s="1"/>
  <c r="AH527" i="1" l="1"/>
  <c r="E1092" i="1"/>
  <c r="S527" i="1"/>
  <c r="H527" i="1"/>
  <c r="N436" i="1"/>
  <c r="P436" i="1" s="1"/>
  <c r="M437" i="1" s="1"/>
  <c r="C1093" i="1"/>
  <c r="D1093" i="1" s="1"/>
  <c r="B1094" i="1"/>
  <c r="E1093" i="1" l="1"/>
  <c r="R527" i="1"/>
  <c r="T527" i="1" s="1"/>
  <c r="Q528" i="1" s="1"/>
  <c r="AC528" i="1" s="1"/>
  <c r="O437" i="1"/>
  <c r="G437" i="1"/>
  <c r="B1095" i="1"/>
  <c r="C1094" i="1"/>
  <c r="D1094" i="1" s="1"/>
  <c r="AH528" i="1" l="1"/>
  <c r="E1094" i="1"/>
  <c r="H528" i="1"/>
  <c r="S528" i="1"/>
  <c r="N437" i="1"/>
  <c r="C1095" i="1"/>
  <c r="D1095" i="1" s="1"/>
  <c r="B1096" i="1"/>
  <c r="E1095" i="1" l="1"/>
  <c r="R528" i="1"/>
  <c r="T528" i="1" s="1"/>
  <c r="Q529" i="1" s="1"/>
  <c r="AC529" i="1" s="1"/>
  <c r="P437" i="1"/>
  <c r="M438" i="1" s="1"/>
  <c r="C1096" i="1"/>
  <c r="D1096" i="1" s="1"/>
  <c r="B1097" i="1"/>
  <c r="AH529" i="1" l="1"/>
  <c r="E1096" i="1"/>
  <c r="H529" i="1"/>
  <c r="S529" i="1"/>
  <c r="O438" i="1"/>
  <c r="G438" i="1"/>
  <c r="B1098" i="1"/>
  <c r="C1097" i="1"/>
  <c r="D1097" i="1" s="1"/>
  <c r="E1097" i="1" l="1"/>
  <c r="R529" i="1"/>
  <c r="N438" i="1"/>
  <c r="P438" i="1" s="1"/>
  <c r="M439" i="1" s="1"/>
  <c r="B1099" i="1"/>
  <c r="C1098" i="1"/>
  <c r="D1098" i="1" s="1"/>
  <c r="E1098" i="1" l="1"/>
  <c r="E34" i="2" s="1"/>
  <c r="T529" i="1"/>
  <c r="Q530" i="1" s="1"/>
  <c r="AC530" i="1" s="1"/>
  <c r="G439" i="1"/>
  <c r="O439" i="1"/>
  <c r="B1100" i="1"/>
  <c r="C1099" i="1"/>
  <c r="D1099" i="1" s="1"/>
  <c r="AH530" i="1" l="1"/>
  <c r="E1099" i="1"/>
  <c r="H530" i="1"/>
  <c r="S530" i="1"/>
  <c r="N439" i="1"/>
  <c r="C1100" i="1"/>
  <c r="D1100" i="1" s="1"/>
  <c r="B1101" i="1"/>
  <c r="E1100" i="1" l="1"/>
  <c r="R530" i="1"/>
  <c r="T530" i="1" s="1"/>
  <c r="Q531" i="1" s="1"/>
  <c r="AC531" i="1" s="1"/>
  <c r="P439" i="1"/>
  <c r="M440" i="1" s="1"/>
  <c r="C1101" i="1"/>
  <c r="D1101" i="1" s="1"/>
  <c r="B1102" i="1"/>
  <c r="AH531" i="1" l="1"/>
  <c r="E1101" i="1"/>
  <c r="O440" i="1"/>
  <c r="G440" i="1"/>
  <c r="B1103" i="1"/>
  <c r="C1102" i="1"/>
  <c r="D1102" i="1" s="1"/>
  <c r="E1102" i="1" l="1"/>
  <c r="H531" i="1"/>
  <c r="S531" i="1"/>
  <c r="N440" i="1"/>
  <c r="P440" i="1" s="1"/>
  <c r="M441" i="1" s="1"/>
  <c r="C1103" i="1"/>
  <c r="D1103" i="1" s="1"/>
  <c r="B1104" i="1"/>
  <c r="E1103" i="1" l="1"/>
  <c r="R531" i="1"/>
  <c r="T531" i="1" s="1"/>
  <c r="Q532" i="1" s="1"/>
  <c r="AC532" i="1" s="1"/>
  <c r="O441" i="1"/>
  <c r="G441" i="1"/>
  <c r="B1105" i="1"/>
  <c r="C1104" i="1"/>
  <c r="D1104" i="1" s="1"/>
  <c r="AH532" i="1" l="1"/>
  <c r="E1104" i="1"/>
  <c r="H532" i="1"/>
  <c r="S532" i="1"/>
  <c r="N441" i="1"/>
  <c r="C1105" i="1"/>
  <c r="D1105" i="1" s="1"/>
  <c r="B1106" i="1"/>
  <c r="E1105" i="1" l="1"/>
  <c r="R532" i="1"/>
  <c r="T532" i="1" s="1"/>
  <c r="Q533" i="1" s="1"/>
  <c r="AC533" i="1" s="1"/>
  <c r="P441" i="1"/>
  <c r="M442" i="1" s="1"/>
  <c r="B1107" i="1"/>
  <c r="C1106" i="1"/>
  <c r="D1106" i="1" s="1"/>
  <c r="AH533" i="1" l="1"/>
  <c r="E1106" i="1"/>
  <c r="H533" i="1"/>
  <c r="S533" i="1"/>
  <c r="O442" i="1"/>
  <c r="G442" i="1"/>
  <c r="C1107" i="1"/>
  <c r="D1107" i="1" s="1"/>
  <c r="B1108" i="1"/>
  <c r="E1107" i="1" l="1"/>
  <c r="R533" i="1"/>
  <c r="T533" i="1" s="1"/>
  <c r="Q534" i="1" s="1"/>
  <c r="AC534" i="1" s="1"/>
  <c r="N442" i="1"/>
  <c r="C1108" i="1"/>
  <c r="D1108" i="1" s="1"/>
  <c r="B1109" i="1"/>
  <c r="AH534" i="1" l="1"/>
  <c r="E1108" i="1"/>
  <c r="H534" i="1"/>
  <c r="S534" i="1"/>
  <c r="P442" i="1"/>
  <c r="M443" i="1" s="1"/>
  <c r="C1109" i="1"/>
  <c r="D1109" i="1" s="1"/>
  <c r="B1110" i="1"/>
  <c r="E1109" i="1" l="1"/>
  <c r="R534" i="1"/>
  <c r="T534" i="1" s="1"/>
  <c r="Q535" i="1" s="1"/>
  <c r="AC535" i="1" s="1"/>
  <c r="G443" i="1"/>
  <c r="O443" i="1"/>
  <c r="C1110" i="1"/>
  <c r="D1110" i="1" s="1"/>
  <c r="B1111" i="1"/>
  <c r="AH535" i="1" l="1"/>
  <c r="E1110" i="1"/>
  <c r="H535" i="1"/>
  <c r="S535" i="1"/>
  <c r="N443" i="1"/>
  <c r="P443" i="1" s="1"/>
  <c r="M444" i="1" s="1"/>
  <c r="C1111" i="1"/>
  <c r="D1111" i="1" s="1"/>
  <c r="B1112" i="1"/>
  <c r="E1111" i="1" l="1"/>
  <c r="R535" i="1"/>
  <c r="T535" i="1" s="1"/>
  <c r="Q536" i="1" s="1"/>
  <c r="AC536" i="1" s="1"/>
  <c r="G444" i="1"/>
  <c r="O444" i="1"/>
  <c r="C1112" i="1"/>
  <c r="D1112" i="1" s="1"/>
  <c r="B1113" i="1"/>
  <c r="AH536" i="1" l="1"/>
  <c r="E1112" i="1"/>
  <c r="H536" i="1"/>
  <c r="S536" i="1"/>
  <c r="N444" i="1"/>
  <c r="C1113" i="1"/>
  <c r="D1113" i="1" s="1"/>
  <c r="B1114" i="1"/>
  <c r="E1113" i="1" l="1"/>
  <c r="R536" i="1"/>
  <c r="T536" i="1" s="1"/>
  <c r="Q537" i="1" s="1"/>
  <c r="AC537" i="1" s="1"/>
  <c r="P444" i="1"/>
  <c r="M445" i="1" s="1"/>
  <c r="C1114" i="1"/>
  <c r="D1114" i="1" s="1"/>
  <c r="B1115" i="1"/>
  <c r="AH537" i="1" l="1"/>
  <c r="E1114" i="1"/>
  <c r="H537" i="1"/>
  <c r="S537" i="1"/>
  <c r="O445" i="1"/>
  <c r="G445" i="1"/>
  <c r="C1115" i="1"/>
  <c r="D1115" i="1" s="1"/>
  <c r="B1116" i="1"/>
  <c r="E1115" i="1" l="1"/>
  <c r="R537" i="1"/>
  <c r="T537" i="1" s="1"/>
  <c r="Q538" i="1" s="1"/>
  <c r="AC538" i="1" s="1"/>
  <c r="N445" i="1"/>
  <c r="B1117" i="1"/>
  <c r="C1116" i="1"/>
  <c r="D1116" i="1" s="1"/>
  <c r="AH538" i="1" l="1"/>
  <c r="E1116" i="1"/>
  <c r="H538" i="1"/>
  <c r="S538" i="1"/>
  <c r="P445" i="1"/>
  <c r="M446" i="1" s="1"/>
  <c r="C1117" i="1"/>
  <c r="D1117" i="1" s="1"/>
  <c r="B1118" i="1"/>
  <c r="E1117" i="1" l="1"/>
  <c r="R538" i="1"/>
  <c r="T538" i="1" s="1"/>
  <c r="Q539" i="1" s="1"/>
  <c r="AC539" i="1" s="1"/>
  <c r="G446" i="1"/>
  <c r="O446" i="1"/>
  <c r="B1119" i="1"/>
  <c r="C1118" i="1"/>
  <c r="D1118" i="1" s="1"/>
  <c r="AH539" i="1" l="1"/>
  <c r="E1118" i="1"/>
  <c r="H539" i="1"/>
  <c r="S539" i="1"/>
  <c r="N446" i="1"/>
  <c r="C1119" i="1"/>
  <c r="D1119" i="1" s="1"/>
  <c r="B1120" i="1"/>
  <c r="E1119" i="1" l="1"/>
  <c r="R539" i="1"/>
  <c r="T539" i="1" s="1"/>
  <c r="Q540" i="1" s="1"/>
  <c r="AC540" i="1" s="1"/>
  <c r="P446" i="1"/>
  <c r="M447" i="1" s="1"/>
  <c r="B1121" i="1"/>
  <c r="C1120" i="1"/>
  <c r="D1120" i="1" s="1"/>
  <c r="AH540" i="1" l="1"/>
  <c r="E1120" i="1"/>
  <c r="H540" i="1"/>
  <c r="S540" i="1"/>
  <c r="G447" i="1"/>
  <c r="O447" i="1"/>
  <c r="C1121" i="1"/>
  <c r="D1121" i="1" s="1"/>
  <c r="B1122" i="1"/>
  <c r="E1121" i="1" l="1"/>
  <c r="R540" i="1"/>
  <c r="T540" i="1" s="1"/>
  <c r="Q541" i="1" s="1"/>
  <c r="AC541" i="1" s="1"/>
  <c r="N447" i="1"/>
  <c r="P447" i="1" s="1"/>
  <c r="M448" i="1" s="1"/>
  <c r="C1122" i="1"/>
  <c r="D1122" i="1" s="1"/>
  <c r="B1123" i="1"/>
  <c r="AH541" i="1" l="1"/>
  <c r="E1122" i="1"/>
  <c r="H541" i="1"/>
  <c r="S541" i="1"/>
  <c r="G448" i="1"/>
  <c r="O448" i="1"/>
  <c r="C1123" i="1"/>
  <c r="D1123" i="1" s="1"/>
  <c r="B1124" i="1"/>
  <c r="E1123" i="1" l="1"/>
  <c r="R541" i="1"/>
  <c r="T541" i="1"/>
  <c r="Q542" i="1" s="1"/>
  <c r="AC542" i="1" s="1"/>
  <c r="N448" i="1"/>
  <c r="B1125" i="1"/>
  <c r="C1124" i="1"/>
  <c r="D1124" i="1" s="1"/>
  <c r="AH542" i="1" l="1"/>
  <c r="E1124" i="1"/>
  <c r="H542" i="1"/>
  <c r="S542" i="1"/>
  <c r="P448" i="1"/>
  <c r="M449" i="1" s="1"/>
  <c r="C1125" i="1"/>
  <c r="D1125" i="1" s="1"/>
  <c r="B1126" i="1"/>
  <c r="E1125" i="1" l="1"/>
  <c r="R542" i="1"/>
  <c r="T542" i="1" s="1"/>
  <c r="Q543" i="1" s="1"/>
  <c r="AC543" i="1" s="1"/>
  <c r="G449" i="1"/>
  <c r="O449" i="1"/>
  <c r="B1127" i="1"/>
  <c r="C1126" i="1"/>
  <c r="D1126" i="1" s="1"/>
  <c r="AH543" i="1" l="1"/>
  <c r="E1126" i="1"/>
  <c r="H543" i="1"/>
  <c r="S543" i="1"/>
  <c r="N449" i="1"/>
  <c r="C1127" i="1"/>
  <c r="D1127" i="1" s="1"/>
  <c r="B1128" i="1"/>
  <c r="E1127" i="1" l="1"/>
  <c r="R543" i="1"/>
  <c r="T543" i="1" s="1"/>
  <c r="Q544" i="1" s="1"/>
  <c r="AC544" i="1" s="1"/>
  <c r="P449" i="1"/>
  <c r="M450" i="1" s="1"/>
  <c r="C1128" i="1"/>
  <c r="D1128" i="1" s="1"/>
  <c r="B1129" i="1"/>
  <c r="AH544" i="1" l="1"/>
  <c r="E1128" i="1"/>
  <c r="G450" i="1"/>
  <c r="O450" i="1"/>
  <c r="B1130" i="1"/>
  <c r="C1129" i="1"/>
  <c r="D1129" i="1" s="1"/>
  <c r="E1129" i="1" l="1"/>
  <c r="H544" i="1"/>
  <c r="S544" i="1"/>
  <c r="N450" i="1"/>
  <c r="C1130" i="1"/>
  <c r="D1130" i="1" s="1"/>
  <c r="B1131" i="1"/>
  <c r="E1130" i="1" l="1"/>
  <c r="R544" i="1"/>
  <c r="T544" i="1" s="1"/>
  <c r="Q545" i="1" s="1"/>
  <c r="AC545" i="1" s="1"/>
  <c r="P450" i="1"/>
  <c r="M451" i="1" s="1"/>
  <c r="B1132" i="1"/>
  <c r="C1131" i="1"/>
  <c r="D1131" i="1" s="1"/>
  <c r="AH545" i="1" l="1"/>
  <c r="E1131" i="1"/>
  <c r="H545" i="1"/>
  <c r="S545" i="1"/>
  <c r="G451" i="1"/>
  <c r="O451" i="1"/>
  <c r="B1133" i="1"/>
  <c r="C1132" i="1"/>
  <c r="D1132" i="1" s="1"/>
  <c r="E1132" i="1" l="1"/>
  <c r="R545" i="1"/>
  <c r="T545" i="1"/>
  <c r="Q546" i="1" s="1"/>
  <c r="AC546" i="1" s="1"/>
  <c r="N451" i="1"/>
  <c r="B1134" i="1"/>
  <c r="C1133" i="1"/>
  <c r="D1133" i="1" s="1"/>
  <c r="AH546" i="1" l="1"/>
  <c r="E1133" i="1"/>
  <c r="H546" i="1"/>
  <c r="S546" i="1"/>
  <c r="P451" i="1"/>
  <c r="M452" i="1" s="1"/>
  <c r="B1135" i="1"/>
  <c r="C1134" i="1"/>
  <c r="D1134" i="1" s="1"/>
  <c r="E1134" i="1" l="1"/>
  <c r="R546" i="1"/>
  <c r="T546" i="1" s="1"/>
  <c r="Q547" i="1" s="1"/>
  <c r="AC547" i="1" s="1"/>
  <c r="O452" i="1"/>
  <c r="G452" i="1"/>
  <c r="B1136" i="1"/>
  <c r="C1135" i="1"/>
  <c r="D1135" i="1" s="1"/>
  <c r="AH547" i="1" l="1"/>
  <c r="E1135" i="1"/>
  <c r="H547" i="1"/>
  <c r="S547" i="1"/>
  <c r="N452" i="1"/>
  <c r="P452" i="1" s="1"/>
  <c r="M453" i="1" s="1"/>
  <c r="B1137" i="1"/>
  <c r="C1136" i="1"/>
  <c r="D1136" i="1" s="1"/>
  <c r="E1136" i="1" l="1"/>
  <c r="R547" i="1"/>
  <c r="T547" i="1" s="1"/>
  <c r="Q548" i="1" s="1"/>
  <c r="AC548" i="1" s="1"/>
  <c r="O453" i="1"/>
  <c r="G453" i="1"/>
  <c r="B1138" i="1"/>
  <c r="C1137" i="1"/>
  <c r="D1137" i="1" s="1"/>
  <c r="AH548" i="1" l="1"/>
  <c r="E1137" i="1"/>
  <c r="H548" i="1"/>
  <c r="S548" i="1"/>
  <c r="N453" i="1"/>
  <c r="C1138" i="1"/>
  <c r="D1138" i="1" s="1"/>
  <c r="B1139" i="1"/>
  <c r="E1138" i="1" l="1"/>
  <c r="R548" i="1"/>
  <c r="T548" i="1" s="1"/>
  <c r="Q549" i="1" s="1"/>
  <c r="AC549" i="1" s="1"/>
  <c r="P453" i="1"/>
  <c r="M454" i="1" s="1"/>
  <c r="C1139" i="1"/>
  <c r="D1139" i="1" s="1"/>
  <c r="B1140" i="1"/>
  <c r="AH549" i="1" l="1"/>
  <c r="E1139" i="1"/>
  <c r="H549" i="1"/>
  <c r="S549" i="1"/>
  <c r="G454" i="1"/>
  <c r="O454" i="1"/>
  <c r="C1140" i="1"/>
  <c r="D1140" i="1" s="1"/>
  <c r="B1141" i="1"/>
  <c r="E1140" i="1" l="1"/>
  <c r="R549" i="1"/>
  <c r="T549" i="1"/>
  <c r="Q550" i="1" s="1"/>
  <c r="AC550" i="1" s="1"/>
  <c r="N454" i="1"/>
  <c r="C1141" i="1"/>
  <c r="D1141" i="1" s="1"/>
  <c r="B1142" i="1"/>
  <c r="AH550" i="1" l="1"/>
  <c r="E1141" i="1"/>
  <c r="H550" i="1"/>
  <c r="S550" i="1"/>
  <c r="P454" i="1"/>
  <c r="M455" i="1" s="1"/>
  <c r="B1143" i="1"/>
  <c r="C1142" i="1"/>
  <c r="D1142" i="1" s="1"/>
  <c r="E1142" i="1" l="1"/>
  <c r="R550" i="1"/>
  <c r="T550" i="1" s="1"/>
  <c r="Q551" i="1" s="1"/>
  <c r="AC551" i="1" s="1"/>
  <c r="G455" i="1"/>
  <c r="O455" i="1"/>
  <c r="B1144" i="1"/>
  <c r="C1143" i="1"/>
  <c r="D1143" i="1" s="1"/>
  <c r="AH551" i="1" l="1"/>
  <c r="E1143" i="1"/>
  <c r="H551" i="1"/>
  <c r="S551" i="1"/>
  <c r="N455" i="1"/>
  <c r="P455" i="1" s="1"/>
  <c r="M456" i="1" s="1"/>
  <c r="B1145" i="1"/>
  <c r="C1144" i="1"/>
  <c r="D1144" i="1" s="1"/>
  <c r="E1144" i="1" l="1"/>
  <c r="R551" i="1"/>
  <c r="T551" i="1" s="1"/>
  <c r="Q552" i="1" s="1"/>
  <c r="AC552" i="1" s="1"/>
  <c r="G456" i="1"/>
  <c r="O456" i="1"/>
  <c r="B1146" i="1"/>
  <c r="C1145" i="1"/>
  <c r="D1145" i="1" s="1"/>
  <c r="AH552" i="1" l="1"/>
  <c r="E1145" i="1"/>
  <c r="H552" i="1"/>
  <c r="S552" i="1"/>
  <c r="N456" i="1"/>
  <c r="P456" i="1" s="1"/>
  <c r="M457" i="1" s="1"/>
  <c r="B1147" i="1"/>
  <c r="C1146" i="1"/>
  <c r="D1146" i="1" s="1"/>
  <c r="E1146" i="1" l="1"/>
  <c r="R552" i="1"/>
  <c r="T552" i="1" s="1"/>
  <c r="Q553" i="1" s="1"/>
  <c r="AC553" i="1" s="1"/>
  <c r="O457" i="1"/>
  <c r="G457" i="1"/>
  <c r="C1147" i="1"/>
  <c r="D1147" i="1" s="1"/>
  <c r="B1148" i="1"/>
  <c r="AH553" i="1" l="1"/>
  <c r="E1147" i="1"/>
  <c r="H553" i="1"/>
  <c r="S553" i="1"/>
  <c r="N457" i="1"/>
  <c r="P457" i="1" s="1"/>
  <c r="M458" i="1" s="1"/>
  <c r="B1149" i="1"/>
  <c r="C1148" i="1"/>
  <c r="D1148" i="1" s="1"/>
  <c r="E1148" i="1" l="1"/>
  <c r="R553" i="1"/>
  <c r="T553" i="1" s="1"/>
  <c r="Q554" i="1" s="1"/>
  <c r="AC554" i="1" s="1"/>
  <c r="G458" i="1"/>
  <c r="O458" i="1"/>
  <c r="C1149" i="1"/>
  <c r="D1149" i="1" s="1"/>
  <c r="B1150" i="1"/>
  <c r="AH554" i="1" l="1"/>
  <c r="E1149" i="1"/>
  <c r="H554" i="1"/>
  <c r="S554" i="1"/>
  <c r="N458" i="1"/>
  <c r="C1150" i="1"/>
  <c r="D1150" i="1" s="1"/>
  <c r="B1151" i="1"/>
  <c r="E1150" i="1" l="1"/>
  <c r="R554" i="1"/>
  <c r="T554" i="1" s="1"/>
  <c r="Q555" i="1" s="1"/>
  <c r="AC555" i="1" s="1"/>
  <c r="P458" i="1"/>
  <c r="M459" i="1" s="1"/>
  <c r="C1151" i="1"/>
  <c r="D1151" i="1" s="1"/>
  <c r="B1152" i="1"/>
  <c r="AH555" i="1" l="1"/>
  <c r="E1151" i="1"/>
  <c r="H555" i="1"/>
  <c r="S555" i="1"/>
  <c r="G459" i="1"/>
  <c r="O459" i="1"/>
  <c r="B1153" i="1"/>
  <c r="C1152" i="1"/>
  <c r="D1152" i="1" s="1"/>
  <c r="E1152" i="1" l="1"/>
  <c r="R555" i="1"/>
  <c r="T555" i="1" s="1"/>
  <c r="Q556" i="1" s="1"/>
  <c r="AC556" i="1" s="1"/>
  <c r="N459" i="1"/>
  <c r="P459" i="1" s="1"/>
  <c r="M460" i="1" s="1"/>
  <c r="C1153" i="1"/>
  <c r="D1153" i="1" s="1"/>
  <c r="B1154" i="1"/>
  <c r="AH556" i="1" l="1"/>
  <c r="E1153" i="1"/>
  <c r="H556" i="1"/>
  <c r="S556" i="1"/>
  <c r="O460" i="1"/>
  <c r="G460" i="1"/>
  <c r="B1155" i="1"/>
  <c r="C1154" i="1"/>
  <c r="D1154" i="1" s="1"/>
  <c r="E1154" i="1" l="1"/>
  <c r="R556" i="1"/>
  <c r="T556" i="1"/>
  <c r="Q557" i="1" s="1"/>
  <c r="AC557" i="1" s="1"/>
  <c r="N460" i="1"/>
  <c r="C1155" i="1"/>
  <c r="D1155" i="1" s="1"/>
  <c r="B1156" i="1"/>
  <c r="AH557" i="1" l="1"/>
  <c r="E1155" i="1"/>
  <c r="H557" i="1"/>
  <c r="S557" i="1"/>
  <c r="P460" i="1"/>
  <c r="M461" i="1" s="1"/>
  <c r="B1157" i="1"/>
  <c r="C1156" i="1"/>
  <c r="D1156" i="1" s="1"/>
  <c r="E1156" i="1" l="1"/>
  <c r="R557" i="1"/>
  <c r="T557" i="1" s="1"/>
  <c r="Q558" i="1" s="1"/>
  <c r="AC558" i="1" s="1"/>
  <c r="O461" i="1"/>
  <c r="G461" i="1"/>
  <c r="C1157" i="1"/>
  <c r="D1157" i="1" s="1"/>
  <c r="B1158" i="1"/>
  <c r="AH558" i="1" l="1"/>
  <c r="E1157" i="1"/>
  <c r="H558" i="1"/>
  <c r="S558" i="1"/>
  <c r="N461" i="1"/>
  <c r="P461" i="1" s="1"/>
  <c r="M462" i="1" s="1"/>
  <c r="C1158" i="1"/>
  <c r="D1158" i="1" s="1"/>
  <c r="B1159" i="1"/>
  <c r="E1158" i="1" l="1"/>
  <c r="R558" i="1"/>
  <c r="T558" i="1" s="1"/>
  <c r="Q559" i="1" s="1"/>
  <c r="AC559" i="1" s="1"/>
  <c r="O462" i="1"/>
  <c r="G462" i="1"/>
  <c r="B1160" i="1"/>
  <c r="C1159" i="1"/>
  <c r="D1159" i="1" s="1"/>
  <c r="AH559" i="1" l="1"/>
  <c r="E1159" i="1"/>
  <c r="H559" i="1"/>
  <c r="S559" i="1"/>
  <c r="N462" i="1"/>
  <c r="B1161" i="1"/>
  <c r="C1160" i="1"/>
  <c r="D1160" i="1" s="1"/>
  <c r="E1160" i="1" l="1"/>
  <c r="R559" i="1"/>
  <c r="T559" i="1"/>
  <c r="Q560" i="1" s="1"/>
  <c r="AC560" i="1" s="1"/>
  <c r="P462" i="1"/>
  <c r="M463" i="1" s="1"/>
  <c r="C1161" i="1"/>
  <c r="D1161" i="1" s="1"/>
  <c r="B1162" i="1"/>
  <c r="AH560" i="1" l="1"/>
  <c r="E1161" i="1"/>
  <c r="H560" i="1"/>
  <c r="S560" i="1"/>
  <c r="O463" i="1"/>
  <c r="G463" i="1"/>
  <c r="B1163" i="1"/>
  <c r="C1162" i="1"/>
  <c r="D1162" i="1" s="1"/>
  <c r="E1162" i="1" l="1"/>
  <c r="R560" i="1"/>
  <c r="T560" i="1" s="1"/>
  <c r="Q561" i="1" s="1"/>
  <c r="AC561" i="1" s="1"/>
  <c r="N463" i="1"/>
  <c r="C1163" i="1"/>
  <c r="D1163" i="1" s="1"/>
  <c r="B1164" i="1"/>
  <c r="AH561" i="1" l="1"/>
  <c r="E1163" i="1"/>
  <c r="H561" i="1"/>
  <c r="S561" i="1"/>
  <c r="P463" i="1"/>
  <c r="M464" i="1" s="1"/>
  <c r="B1165" i="1"/>
  <c r="C1164" i="1"/>
  <c r="D1164" i="1" s="1"/>
  <c r="E1164" i="1" l="1"/>
  <c r="R561" i="1"/>
  <c r="T561" i="1"/>
  <c r="Q562" i="1" s="1"/>
  <c r="AC562" i="1" s="1"/>
  <c r="O464" i="1"/>
  <c r="G464" i="1"/>
  <c r="B1166" i="1"/>
  <c r="C1165" i="1"/>
  <c r="D1165" i="1" s="1"/>
  <c r="AH562" i="1" l="1"/>
  <c r="E1165" i="1"/>
  <c r="H562" i="1"/>
  <c r="S562" i="1"/>
  <c r="N464" i="1"/>
  <c r="B1167" i="1"/>
  <c r="C1166" i="1"/>
  <c r="D1166" i="1" s="1"/>
  <c r="E1166" i="1" l="1"/>
  <c r="R562" i="1"/>
  <c r="T562" i="1" s="1"/>
  <c r="Q563" i="1" s="1"/>
  <c r="AC563" i="1" s="1"/>
  <c r="P464" i="1"/>
  <c r="M465" i="1" s="1"/>
  <c r="B1168" i="1"/>
  <c r="C1167" i="1"/>
  <c r="D1167" i="1" s="1"/>
  <c r="AH563" i="1" l="1"/>
  <c r="E1167" i="1"/>
  <c r="H563" i="1"/>
  <c r="S563" i="1"/>
  <c r="G465" i="1"/>
  <c r="O465" i="1"/>
  <c r="B1169" i="1"/>
  <c r="C1168" i="1"/>
  <c r="D1168" i="1" s="1"/>
  <c r="E1168" i="1" l="1"/>
  <c r="R563" i="1"/>
  <c r="T563" i="1" s="1"/>
  <c r="Q564" i="1" s="1"/>
  <c r="AC564" i="1" s="1"/>
  <c r="N465" i="1"/>
  <c r="P465" i="1" s="1"/>
  <c r="M466" i="1" s="1"/>
  <c r="C1169" i="1"/>
  <c r="D1169" i="1" s="1"/>
  <c r="B1170" i="1"/>
  <c r="AH564" i="1" l="1"/>
  <c r="E1169" i="1"/>
  <c r="H564" i="1"/>
  <c r="S564" i="1"/>
  <c r="O466" i="1"/>
  <c r="G466" i="1"/>
  <c r="B1171" i="1"/>
  <c r="C1170" i="1"/>
  <c r="D1170" i="1" s="1"/>
  <c r="E1170" i="1" l="1"/>
  <c r="R564" i="1"/>
  <c r="T564" i="1" s="1"/>
  <c r="Q565" i="1" s="1"/>
  <c r="AC565" i="1" s="1"/>
  <c r="N466" i="1"/>
  <c r="P466" i="1" s="1"/>
  <c r="M467" i="1" s="1"/>
  <c r="C1171" i="1"/>
  <c r="D1171" i="1" s="1"/>
  <c r="B1172" i="1"/>
  <c r="AH565" i="1" l="1"/>
  <c r="E1171" i="1"/>
  <c r="H565" i="1"/>
  <c r="S565" i="1"/>
  <c r="O467" i="1"/>
  <c r="G467" i="1"/>
  <c r="B1173" i="1"/>
  <c r="C1172" i="1"/>
  <c r="D1172" i="1" s="1"/>
  <c r="E1172" i="1" l="1"/>
  <c r="R565" i="1"/>
  <c r="T565" i="1" s="1"/>
  <c r="Q566" i="1" s="1"/>
  <c r="AC566" i="1" s="1"/>
  <c r="N467" i="1"/>
  <c r="P467" i="1" s="1"/>
  <c r="M468" i="1" s="1"/>
  <c r="B1174" i="1"/>
  <c r="C1173" i="1"/>
  <c r="D1173" i="1" s="1"/>
  <c r="AH566" i="1" l="1"/>
  <c r="E1173" i="1"/>
  <c r="G468" i="1"/>
  <c r="O468" i="1"/>
  <c r="C1174" i="1"/>
  <c r="D1174" i="1" s="1"/>
  <c r="B1175" i="1"/>
  <c r="E1174" i="1" l="1"/>
  <c r="H566" i="1"/>
  <c r="S566" i="1"/>
  <c r="N468" i="1"/>
  <c r="P468" i="1" s="1"/>
  <c r="M469" i="1" s="1"/>
  <c r="C1175" i="1"/>
  <c r="D1175" i="1" s="1"/>
  <c r="B1176" i="1"/>
  <c r="E1175" i="1" l="1"/>
  <c r="R566" i="1"/>
  <c r="T566" i="1" s="1"/>
  <c r="Q567" i="1" s="1"/>
  <c r="AC567" i="1" s="1"/>
  <c r="G469" i="1"/>
  <c r="O469" i="1"/>
  <c r="C1176" i="1"/>
  <c r="D1176" i="1" s="1"/>
  <c r="B1177" i="1"/>
  <c r="AH567" i="1" l="1"/>
  <c r="E1176" i="1"/>
  <c r="H567" i="1"/>
  <c r="S567" i="1"/>
  <c r="N469" i="1"/>
  <c r="B1178" i="1"/>
  <c r="C1177" i="1"/>
  <c r="D1177" i="1" s="1"/>
  <c r="E1177" i="1" l="1"/>
  <c r="R567" i="1"/>
  <c r="T567" i="1" s="1"/>
  <c r="Q568" i="1" s="1"/>
  <c r="AC568" i="1" s="1"/>
  <c r="P469" i="1"/>
  <c r="M470" i="1" s="1"/>
  <c r="C1178" i="1"/>
  <c r="D1178" i="1" s="1"/>
  <c r="B1179" i="1"/>
  <c r="AH568" i="1" l="1"/>
  <c r="E1178" i="1"/>
  <c r="H568" i="1"/>
  <c r="S568" i="1"/>
  <c r="G470" i="1"/>
  <c r="O470" i="1"/>
  <c r="C1179" i="1"/>
  <c r="D1179" i="1" s="1"/>
  <c r="B1180" i="1"/>
  <c r="E1179" i="1" l="1"/>
  <c r="R568" i="1"/>
  <c r="T568" i="1" s="1"/>
  <c r="Q569" i="1" s="1"/>
  <c r="AC569" i="1" s="1"/>
  <c r="N470" i="1"/>
  <c r="B1181" i="1"/>
  <c r="C1180" i="1"/>
  <c r="D1180" i="1" s="1"/>
  <c r="AH569" i="1" l="1"/>
  <c r="E1180" i="1"/>
  <c r="H569" i="1"/>
  <c r="S569" i="1"/>
  <c r="P470" i="1"/>
  <c r="M471" i="1" s="1"/>
  <c r="C1181" i="1"/>
  <c r="D1181" i="1" s="1"/>
  <c r="B1182" i="1"/>
  <c r="E1181" i="1" l="1"/>
  <c r="R569" i="1"/>
  <c r="T569" i="1" s="1"/>
  <c r="Q570" i="1" s="1"/>
  <c r="AC570" i="1" s="1"/>
  <c r="G471" i="1"/>
  <c r="O471" i="1"/>
  <c r="C1182" i="1"/>
  <c r="D1182" i="1" s="1"/>
  <c r="B1183" i="1"/>
  <c r="AH570" i="1" l="1"/>
  <c r="E1182" i="1"/>
  <c r="N471" i="1"/>
  <c r="B1184" i="1"/>
  <c r="C1183" i="1"/>
  <c r="D1183" i="1" s="1"/>
  <c r="E1183" i="1" l="1"/>
  <c r="H570" i="1"/>
  <c r="S570" i="1"/>
  <c r="P471" i="1"/>
  <c r="M472" i="1" s="1"/>
  <c r="B1185" i="1"/>
  <c r="C1184" i="1"/>
  <c r="D1184" i="1" s="1"/>
  <c r="E1184" i="1" l="1"/>
  <c r="R570" i="1"/>
  <c r="T570" i="1" s="1"/>
  <c r="Q571" i="1" s="1"/>
  <c r="AC571" i="1" s="1"/>
  <c r="O472" i="1"/>
  <c r="G472" i="1"/>
  <c r="C1185" i="1"/>
  <c r="D1185" i="1" s="1"/>
  <c r="B1186" i="1"/>
  <c r="AH571" i="1" l="1"/>
  <c r="E1185" i="1"/>
  <c r="S571" i="1"/>
  <c r="H571" i="1"/>
  <c r="N472" i="1"/>
  <c r="P472" i="1" s="1"/>
  <c r="M473" i="1" s="1"/>
  <c r="C1186" i="1"/>
  <c r="D1186" i="1" s="1"/>
  <c r="B1187" i="1"/>
  <c r="E1186" i="1" l="1"/>
  <c r="R571" i="1"/>
  <c r="T571" i="1" s="1"/>
  <c r="Q572" i="1" s="1"/>
  <c r="AC572" i="1" s="1"/>
  <c r="G473" i="1"/>
  <c r="O473" i="1"/>
  <c r="C1187" i="1"/>
  <c r="D1187" i="1" s="1"/>
  <c r="B1188" i="1"/>
  <c r="AH572" i="1" l="1"/>
  <c r="E1187" i="1"/>
  <c r="H572" i="1"/>
  <c r="S572" i="1"/>
  <c r="N473" i="1"/>
  <c r="B1189" i="1"/>
  <c r="C1188" i="1"/>
  <c r="D1188" i="1" s="1"/>
  <c r="E1188" i="1" l="1"/>
  <c r="R572" i="1"/>
  <c r="T572" i="1" s="1"/>
  <c r="Q573" i="1" s="1"/>
  <c r="AC573" i="1" s="1"/>
  <c r="P473" i="1"/>
  <c r="M474" i="1" s="1"/>
  <c r="C1189" i="1"/>
  <c r="D1189" i="1" s="1"/>
  <c r="B1190" i="1"/>
  <c r="AH573" i="1" l="1"/>
  <c r="E1189" i="1"/>
  <c r="H573" i="1"/>
  <c r="S573" i="1"/>
  <c r="G474" i="1"/>
  <c r="O474" i="1"/>
  <c r="C1190" i="1"/>
  <c r="D1190" i="1" s="1"/>
  <c r="B1191" i="1"/>
  <c r="E1190" i="1" l="1"/>
  <c r="R573" i="1"/>
  <c r="T573" i="1" s="1"/>
  <c r="Q574" i="1" s="1"/>
  <c r="AC574" i="1" s="1"/>
  <c r="N474" i="1"/>
  <c r="C1191" i="1"/>
  <c r="D1191" i="1" s="1"/>
  <c r="B1192" i="1"/>
  <c r="AH574" i="1" l="1"/>
  <c r="E1191" i="1"/>
  <c r="P474" i="1"/>
  <c r="M475" i="1" s="1"/>
  <c r="B1193" i="1"/>
  <c r="C1192" i="1"/>
  <c r="D1192" i="1" s="1"/>
  <c r="E1192" i="1" l="1"/>
  <c r="S574" i="1"/>
  <c r="H574" i="1"/>
  <c r="G475" i="1"/>
  <c r="O475" i="1"/>
  <c r="C1193" i="1"/>
  <c r="D1193" i="1" s="1"/>
  <c r="B1194" i="1"/>
  <c r="E1193" i="1" l="1"/>
  <c r="R574" i="1"/>
  <c r="T574" i="1" s="1"/>
  <c r="Q575" i="1" s="1"/>
  <c r="AC575" i="1" s="1"/>
  <c r="N475" i="1"/>
  <c r="P475" i="1" s="1"/>
  <c r="M476" i="1" s="1"/>
  <c r="B1195" i="1"/>
  <c r="C1194" i="1"/>
  <c r="D1194" i="1" s="1"/>
  <c r="AH575" i="1" l="1"/>
  <c r="E1194" i="1"/>
  <c r="O476" i="1"/>
  <c r="G476" i="1"/>
  <c r="C1195" i="1"/>
  <c r="D1195" i="1" s="1"/>
  <c r="B1196" i="1"/>
  <c r="E1195" i="1" l="1"/>
  <c r="H575" i="1"/>
  <c r="S575" i="1"/>
  <c r="N476" i="1"/>
  <c r="B1197" i="1"/>
  <c r="C1196" i="1"/>
  <c r="D1196" i="1" s="1"/>
  <c r="E1196" i="1" l="1"/>
  <c r="R575" i="1"/>
  <c r="T575" i="1" s="1"/>
  <c r="Q576" i="1" s="1"/>
  <c r="AC576" i="1" s="1"/>
  <c r="P476" i="1"/>
  <c r="M477" i="1" s="1"/>
  <c r="B1198" i="1"/>
  <c r="C1197" i="1"/>
  <c r="D1197" i="1" s="1"/>
  <c r="AH576" i="1" l="1"/>
  <c r="E1197" i="1"/>
  <c r="H576" i="1"/>
  <c r="S576" i="1"/>
  <c r="O477" i="1"/>
  <c r="G477" i="1"/>
  <c r="C1198" i="1"/>
  <c r="D1198" i="1" s="1"/>
  <c r="B1199" i="1"/>
  <c r="E1198" i="1" l="1"/>
  <c r="R576" i="1"/>
  <c r="T576" i="1" s="1"/>
  <c r="Q577" i="1" s="1"/>
  <c r="AC577" i="1" s="1"/>
  <c r="N477" i="1"/>
  <c r="B1200" i="1"/>
  <c r="C1199" i="1"/>
  <c r="D1199" i="1" s="1"/>
  <c r="AH577" i="1" l="1"/>
  <c r="E1199" i="1"/>
  <c r="P477" i="1"/>
  <c r="M478" i="1" s="1"/>
  <c r="B1201" i="1"/>
  <c r="C1200" i="1"/>
  <c r="D1200" i="1" s="1"/>
  <c r="E1200" i="1" l="1"/>
  <c r="H577" i="1"/>
  <c r="S577" i="1"/>
  <c r="O478" i="1"/>
  <c r="G478" i="1"/>
  <c r="B1202" i="1"/>
  <c r="C1201" i="1"/>
  <c r="D1201" i="1" s="1"/>
  <c r="E1201" i="1" l="1"/>
  <c r="R577" i="1"/>
  <c r="T577" i="1" s="1"/>
  <c r="Q578" i="1" s="1"/>
  <c r="AC578" i="1" s="1"/>
  <c r="N478" i="1"/>
  <c r="B1203" i="1"/>
  <c r="C1202" i="1"/>
  <c r="D1202" i="1" s="1"/>
  <c r="AH578" i="1" l="1"/>
  <c r="E1202" i="1"/>
  <c r="H578" i="1"/>
  <c r="S578" i="1"/>
  <c r="P478" i="1"/>
  <c r="M479" i="1" s="1"/>
  <c r="C1203" i="1"/>
  <c r="D1203" i="1" s="1"/>
  <c r="B1204" i="1"/>
  <c r="E1203" i="1" l="1"/>
  <c r="R578" i="1"/>
  <c r="G479" i="1"/>
  <c r="O479" i="1"/>
  <c r="C1204" i="1"/>
  <c r="D1204" i="1" s="1"/>
  <c r="B1205" i="1"/>
  <c r="E1204" i="1" l="1"/>
  <c r="T578" i="1"/>
  <c r="Q579" i="1" s="1"/>
  <c r="AC579" i="1" s="1"/>
  <c r="N479" i="1"/>
  <c r="P479" i="1" s="1"/>
  <c r="M480" i="1" s="1"/>
  <c r="B1206" i="1"/>
  <c r="C1205" i="1"/>
  <c r="D1205" i="1" s="1"/>
  <c r="AH579" i="1" l="1"/>
  <c r="E1205" i="1"/>
  <c r="H579" i="1"/>
  <c r="S579" i="1"/>
  <c r="O480" i="1"/>
  <c r="G480" i="1"/>
  <c r="C1206" i="1"/>
  <c r="D1206" i="1" s="1"/>
  <c r="B1207" i="1"/>
  <c r="E1206" i="1" l="1"/>
  <c r="R579" i="1"/>
  <c r="T579" i="1" s="1"/>
  <c r="Q580" i="1" s="1"/>
  <c r="AC580" i="1" s="1"/>
  <c r="N480" i="1"/>
  <c r="C1207" i="1"/>
  <c r="D1207" i="1" s="1"/>
  <c r="B1208" i="1"/>
  <c r="AH580" i="1" l="1"/>
  <c r="E1207" i="1"/>
  <c r="H580" i="1"/>
  <c r="S580" i="1"/>
  <c r="P480" i="1"/>
  <c r="M481" i="1" s="1"/>
  <c r="C1208" i="1"/>
  <c r="D1208" i="1" s="1"/>
  <c r="B1209" i="1"/>
  <c r="E1208" i="1" l="1"/>
  <c r="R580" i="1"/>
  <c r="T580" i="1" s="1"/>
  <c r="Q581" i="1" s="1"/>
  <c r="AC581" i="1" s="1"/>
  <c r="G481" i="1"/>
  <c r="O481" i="1"/>
  <c r="B1210" i="1"/>
  <c r="C1209" i="1"/>
  <c r="D1209" i="1" s="1"/>
  <c r="AH581" i="1" l="1"/>
  <c r="E1209" i="1"/>
  <c r="H581" i="1"/>
  <c r="S581" i="1"/>
  <c r="N481" i="1"/>
  <c r="C1210" i="1"/>
  <c r="D1210" i="1" s="1"/>
  <c r="B1211" i="1"/>
  <c r="E1210" i="1" l="1"/>
  <c r="R581" i="1"/>
  <c r="P481" i="1"/>
  <c r="M482" i="1" s="1"/>
  <c r="C1211" i="1"/>
  <c r="D1211" i="1" s="1"/>
  <c r="B1212" i="1"/>
  <c r="E1211" i="1" l="1"/>
  <c r="T581" i="1"/>
  <c r="Q582" i="1" s="1"/>
  <c r="AC582" i="1" s="1"/>
  <c r="G482" i="1"/>
  <c r="O482" i="1"/>
  <c r="B1213" i="1"/>
  <c r="C1212" i="1"/>
  <c r="D1212" i="1" s="1"/>
  <c r="AH582" i="1" l="1"/>
  <c r="E1212" i="1"/>
  <c r="H582" i="1"/>
  <c r="S582" i="1"/>
  <c r="N482" i="1"/>
  <c r="B1214" i="1"/>
  <c r="C1213" i="1"/>
  <c r="D1213" i="1" s="1"/>
  <c r="E1213" i="1" l="1"/>
  <c r="R582" i="1"/>
  <c r="P482" i="1"/>
  <c r="M483" i="1" s="1"/>
  <c r="C1214" i="1"/>
  <c r="D1214" i="1" s="1"/>
  <c r="B1215" i="1"/>
  <c r="E1214" i="1" l="1"/>
  <c r="T582" i="1"/>
  <c r="Q583" i="1" s="1"/>
  <c r="AC583" i="1" s="1"/>
  <c r="G483" i="1"/>
  <c r="O483" i="1"/>
  <c r="B1216" i="1"/>
  <c r="C1215" i="1"/>
  <c r="D1215" i="1" s="1"/>
  <c r="AH583" i="1" l="1"/>
  <c r="E1215" i="1"/>
  <c r="S583" i="1"/>
  <c r="H583" i="1"/>
  <c r="N483" i="1"/>
  <c r="C1216" i="1"/>
  <c r="D1216" i="1" s="1"/>
  <c r="B1217" i="1"/>
  <c r="E1216" i="1" l="1"/>
  <c r="R583" i="1"/>
  <c r="T583" i="1" s="1"/>
  <c r="Q584" i="1" s="1"/>
  <c r="AC584" i="1" s="1"/>
  <c r="P483" i="1"/>
  <c r="M484" i="1" s="1"/>
  <c r="C1217" i="1"/>
  <c r="D1217" i="1" s="1"/>
  <c r="B1218" i="1"/>
  <c r="AH584" i="1" l="1"/>
  <c r="E1217" i="1"/>
  <c r="H584" i="1"/>
  <c r="S584" i="1"/>
  <c r="G484" i="1"/>
  <c r="O484" i="1"/>
  <c r="C1218" i="1"/>
  <c r="D1218" i="1" s="1"/>
  <c r="B1219" i="1"/>
  <c r="E1218" i="1" l="1"/>
  <c r="R584" i="1"/>
  <c r="T584" i="1" s="1"/>
  <c r="Q585" i="1" s="1"/>
  <c r="AC585" i="1" s="1"/>
  <c r="N484" i="1"/>
  <c r="B1220" i="1"/>
  <c r="C1219" i="1"/>
  <c r="D1219" i="1" s="1"/>
  <c r="AH585" i="1" l="1"/>
  <c r="E1219" i="1"/>
  <c r="H585" i="1"/>
  <c r="S585" i="1"/>
  <c r="P484" i="1"/>
  <c r="M485" i="1" s="1"/>
  <c r="C1220" i="1"/>
  <c r="D1220" i="1" s="1"/>
  <c r="B1221" i="1"/>
  <c r="E1220" i="1" l="1"/>
  <c r="R585" i="1"/>
  <c r="G485" i="1"/>
  <c r="O485" i="1"/>
  <c r="C1221" i="1"/>
  <c r="D1221" i="1" s="1"/>
  <c r="B1222" i="1"/>
  <c r="E1221" i="1" l="1"/>
  <c r="T585" i="1"/>
  <c r="Q586" i="1" s="1"/>
  <c r="AC586" i="1" s="1"/>
  <c r="N485" i="1"/>
  <c r="P485" i="1" s="1"/>
  <c r="M486" i="1" s="1"/>
  <c r="B1223" i="1"/>
  <c r="C1222" i="1"/>
  <c r="D1222" i="1" s="1"/>
  <c r="AH586" i="1" l="1"/>
  <c r="E1222" i="1"/>
  <c r="H586" i="1"/>
  <c r="S586" i="1"/>
  <c r="O486" i="1"/>
  <c r="G486" i="1"/>
  <c r="B1224" i="1"/>
  <c r="C1223" i="1"/>
  <c r="D1223" i="1" s="1"/>
  <c r="E1223" i="1" l="1"/>
  <c r="R586" i="1"/>
  <c r="N486" i="1"/>
  <c r="P486" i="1" s="1"/>
  <c r="M487" i="1" s="1"/>
  <c r="B1225" i="1"/>
  <c r="C1224" i="1"/>
  <c r="D1224" i="1" s="1"/>
  <c r="E1224" i="1" l="1"/>
  <c r="T586" i="1"/>
  <c r="Q587" i="1" s="1"/>
  <c r="AC587" i="1" s="1"/>
  <c r="O487" i="1"/>
  <c r="G487" i="1"/>
  <c r="B1226" i="1"/>
  <c r="C1225" i="1"/>
  <c r="D1225" i="1" s="1"/>
  <c r="AH587" i="1" l="1"/>
  <c r="E1225" i="1"/>
  <c r="H587" i="1"/>
  <c r="S587" i="1"/>
  <c r="N487" i="1"/>
  <c r="B1227" i="1"/>
  <c r="C1226" i="1"/>
  <c r="D1226" i="1" s="1"/>
  <c r="E1226" i="1" l="1"/>
  <c r="R587" i="1"/>
  <c r="P487" i="1"/>
  <c r="M488" i="1" s="1"/>
  <c r="C1227" i="1"/>
  <c r="D1227" i="1" s="1"/>
  <c r="B1228" i="1"/>
  <c r="E1227" i="1" l="1"/>
  <c r="T587" i="1"/>
  <c r="Q588" i="1" s="1"/>
  <c r="AC588" i="1" s="1"/>
  <c r="G488" i="1"/>
  <c r="O488" i="1"/>
  <c r="C1228" i="1"/>
  <c r="D1228" i="1" s="1"/>
  <c r="B1229" i="1"/>
  <c r="AH588" i="1" l="1"/>
  <c r="E1228" i="1"/>
  <c r="H588" i="1"/>
  <c r="S588" i="1"/>
  <c r="N488" i="1"/>
  <c r="B1230" i="1"/>
  <c r="C1229" i="1"/>
  <c r="D1229" i="1" s="1"/>
  <c r="E1229" i="1" l="1"/>
  <c r="R588" i="1"/>
  <c r="P488" i="1"/>
  <c r="M489" i="1" s="1"/>
  <c r="C1230" i="1"/>
  <c r="D1230" i="1" s="1"/>
  <c r="B1231" i="1"/>
  <c r="E1230" i="1" l="1"/>
  <c r="T588" i="1"/>
  <c r="Q589" i="1" s="1"/>
  <c r="AC589" i="1" s="1"/>
  <c r="G489" i="1"/>
  <c r="O489" i="1"/>
  <c r="B1232" i="1"/>
  <c r="C1231" i="1"/>
  <c r="D1231" i="1" s="1"/>
  <c r="AH589" i="1" l="1"/>
  <c r="E1231" i="1"/>
  <c r="H589" i="1"/>
  <c r="S589" i="1"/>
  <c r="N489" i="1"/>
  <c r="P489" i="1" s="1"/>
  <c r="M490" i="1" s="1"/>
  <c r="C1232" i="1"/>
  <c r="D1232" i="1" s="1"/>
  <c r="B1233" i="1"/>
  <c r="E1232" i="1" l="1"/>
  <c r="R589" i="1"/>
  <c r="T589" i="1" s="1"/>
  <c r="Q590" i="1" s="1"/>
  <c r="AC590" i="1" s="1"/>
  <c r="G490" i="1"/>
  <c r="O490" i="1"/>
  <c r="C1233" i="1"/>
  <c r="D1233" i="1" s="1"/>
  <c r="B1234" i="1"/>
  <c r="AH590" i="1" l="1"/>
  <c r="E1233" i="1"/>
  <c r="H590" i="1"/>
  <c r="S590" i="1"/>
  <c r="N490" i="1"/>
  <c r="C1234" i="1"/>
  <c r="D1234" i="1" s="1"/>
  <c r="B1235" i="1"/>
  <c r="E1234" i="1" l="1"/>
  <c r="R590" i="1"/>
  <c r="P490" i="1"/>
  <c r="M491" i="1" s="1"/>
  <c r="C1235" i="1"/>
  <c r="D1235" i="1" s="1"/>
  <c r="B1236" i="1"/>
  <c r="E1235" i="1" l="1"/>
  <c r="T590" i="1"/>
  <c r="Q591" i="1" s="1"/>
  <c r="AC591" i="1" s="1"/>
  <c r="O491" i="1"/>
  <c r="G491" i="1"/>
  <c r="C1236" i="1"/>
  <c r="D1236" i="1" s="1"/>
  <c r="B1237" i="1"/>
  <c r="AH591" i="1" l="1"/>
  <c r="E1236" i="1"/>
  <c r="H591" i="1"/>
  <c r="S591" i="1"/>
  <c r="N491" i="1"/>
  <c r="P491" i="1" s="1"/>
  <c r="M492" i="1" s="1"/>
  <c r="C1237" i="1"/>
  <c r="D1237" i="1" s="1"/>
  <c r="B1238" i="1"/>
  <c r="E1237" i="1" l="1"/>
  <c r="R591" i="1"/>
  <c r="G492" i="1"/>
  <c r="O492" i="1"/>
  <c r="C1238" i="1"/>
  <c r="D1238" i="1" s="1"/>
  <c r="B1239" i="1"/>
  <c r="E1238" i="1" l="1"/>
  <c r="T591" i="1"/>
  <c r="Q592" i="1" s="1"/>
  <c r="AC592" i="1" s="1"/>
  <c r="N492" i="1"/>
  <c r="C1239" i="1"/>
  <c r="D1239" i="1" s="1"/>
  <c r="B1240" i="1"/>
  <c r="AH592" i="1" l="1"/>
  <c r="E1239" i="1"/>
  <c r="H592" i="1"/>
  <c r="S592" i="1"/>
  <c r="P492" i="1"/>
  <c r="M493" i="1" s="1"/>
  <c r="C1240" i="1"/>
  <c r="D1240" i="1" s="1"/>
  <c r="B1241" i="1"/>
  <c r="E1240" i="1" l="1"/>
  <c r="R592" i="1"/>
  <c r="O493" i="1"/>
  <c r="G493" i="1"/>
  <c r="B1242" i="1"/>
  <c r="C1241" i="1"/>
  <c r="D1241" i="1" s="1"/>
  <c r="E1241" i="1" l="1"/>
  <c r="T592" i="1"/>
  <c r="Q593" i="1" s="1"/>
  <c r="AC593" i="1" s="1"/>
  <c r="N493" i="1"/>
  <c r="B1243" i="1"/>
  <c r="C1242" i="1"/>
  <c r="D1242" i="1" s="1"/>
  <c r="AH593" i="1" l="1"/>
  <c r="E1242" i="1"/>
  <c r="H593" i="1"/>
  <c r="S593" i="1"/>
  <c r="P493" i="1"/>
  <c r="M494" i="1" s="1"/>
  <c r="C1243" i="1"/>
  <c r="D1243" i="1" s="1"/>
  <c r="B1244" i="1"/>
  <c r="E1243" i="1" l="1"/>
  <c r="R593" i="1"/>
  <c r="O494" i="1"/>
  <c r="G494" i="1"/>
  <c r="C1244" i="1"/>
  <c r="D1244" i="1" s="1"/>
  <c r="B1245" i="1"/>
  <c r="E1244" i="1" l="1"/>
  <c r="T593" i="1"/>
  <c r="Q594" i="1" s="1"/>
  <c r="AC594" i="1" s="1"/>
  <c r="N494" i="1"/>
  <c r="C1245" i="1"/>
  <c r="D1245" i="1" s="1"/>
  <c r="B1246" i="1"/>
  <c r="AH594" i="1" l="1"/>
  <c r="E1245" i="1"/>
  <c r="H594" i="1"/>
  <c r="S594" i="1"/>
  <c r="P494" i="1"/>
  <c r="M495" i="1" s="1"/>
  <c r="C1246" i="1"/>
  <c r="D1246" i="1" s="1"/>
  <c r="B1247" i="1"/>
  <c r="E1246" i="1" l="1"/>
  <c r="R594" i="1"/>
  <c r="G495" i="1"/>
  <c r="O495" i="1"/>
  <c r="C1247" i="1"/>
  <c r="D1247" i="1" s="1"/>
  <c r="B1248" i="1"/>
  <c r="E1247" i="1" l="1"/>
  <c r="T594" i="1"/>
  <c r="Q595" i="1" s="1"/>
  <c r="AC595" i="1" s="1"/>
  <c r="N495" i="1"/>
  <c r="P495" i="1" s="1"/>
  <c r="M496" i="1" s="1"/>
  <c r="B1249" i="1"/>
  <c r="C1248" i="1"/>
  <c r="D1248" i="1" s="1"/>
  <c r="AH595" i="1" l="1"/>
  <c r="E1248" i="1"/>
  <c r="S595" i="1"/>
  <c r="H595" i="1"/>
  <c r="O496" i="1"/>
  <c r="G496" i="1"/>
  <c r="B1250" i="1"/>
  <c r="C1249" i="1"/>
  <c r="D1249" i="1" s="1"/>
  <c r="E1249" i="1" l="1"/>
  <c r="R595" i="1"/>
  <c r="T595" i="1" s="1"/>
  <c r="Q596" i="1" s="1"/>
  <c r="AC596" i="1" s="1"/>
  <c r="N496" i="1"/>
  <c r="C1250" i="1"/>
  <c r="D1250" i="1" s="1"/>
  <c r="B1251" i="1"/>
  <c r="AH596" i="1" l="1"/>
  <c r="E1250" i="1"/>
  <c r="H596" i="1"/>
  <c r="S596" i="1"/>
  <c r="P496" i="1"/>
  <c r="M497" i="1" s="1"/>
  <c r="C1251" i="1"/>
  <c r="D1251" i="1" s="1"/>
  <c r="B1252" i="1"/>
  <c r="E1251" i="1" l="1"/>
  <c r="R596" i="1"/>
  <c r="T596" i="1" s="1"/>
  <c r="Q597" i="1" s="1"/>
  <c r="AC597" i="1" s="1"/>
  <c r="O497" i="1"/>
  <c r="G497" i="1"/>
  <c r="B1253" i="1"/>
  <c r="C1252" i="1"/>
  <c r="D1252" i="1" s="1"/>
  <c r="AH597" i="1" l="1"/>
  <c r="E1252" i="1"/>
  <c r="H597" i="1"/>
  <c r="S597" i="1"/>
  <c r="N497" i="1"/>
  <c r="C1253" i="1"/>
  <c r="D1253" i="1" s="1"/>
  <c r="B1254" i="1"/>
  <c r="E1253" i="1" l="1"/>
  <c r="R597" i="1"/>
  <c r="T597" i="1" s="1"/>
  <c r="Q598" i="1" s="1"/>
  <c r="AC598" i="1" s="1"/>
  <c r="P497" i="1"/>
  <c r="M498" i="1" s="1"/>
  <c r="C1254" i="1"/>
  <c r="D1254" i="1" s="1"/>
  <c r="B1255" i="1"/>
  <c r="AH598" i="1" l="1"/>
  <c r="E1254" i="1"/>
  <c r="H598" i="1"/>
  <c r="S598" i="1"/>
  <c r="G498" i="1"/>
  <c r="O498" i="1"/>
  <c r="C1255" i="1"/>
  <c r="D1255" i="1" s="1"/>
  <c r="B1256" i="1"/>
  <c r="E1255" i="1" l="1"/>
  <c r="R598" i="1"/>
  <c r="T598" i="1" s="1"/>
  <c r="Q599" i="1" s="1"/>
  <c r="AC599" i="1" s="1"/>
  <c r="N498" i="1"/>
  <c r="B1257" i="1"/>
  <c r="C1256" i="1"/>
  <c r="D1256" i="1" s="1"/>
  <c r="AH599" i="1" l="1"/>
  <c r="E1256" i="1"/>
  <c r="S599" i="1"/>
  <c r="H599" i="1"/>
  <c r="P498" i="1"/>
  <c r="M499" i="1" s="1"/>
  <c r="B1258" i="1"/>
  <c r="C1257" i="1"/>
  <c r="D1257" i="1" s="1"/>
  <c r="E1257" i="1" l="1"/>
  <c r="R599" i="1"/>
  <c r="T599" i="1" s="1"/>
  <c r="Q600" i="1" s="1"/>
  <c r="AC600" i="1" s="1"/>
  <c r="G499" i="1"/>
  <c r="O499" i="1"/>
  <c r="C1258" i="1"/>
  <c r="D1258" i="1" s="1"/>
  <c r="B1259" i="1"/>
  <c r="AH600" i="1" l="1"/>
  <c r="E1258" i="1"/>
  <c r="H600" i="1"/>
  <c r="S600" i="1"/>
  <c r="N499" i="1"/>
  <c r="C1259" i="1"/>
  <c r="D1259" i="1" s="1"/>
  <c r="B1260" i="1"/>
  <c r="E1259" i="1" l="1"/>
  <c r="R600" i="1"/>
  <c r="P499" i="1"/>
  <c r="M500" i="1" s="1"/>
  <c r="C1260" i="1"/>
  <c r="D1260" i="1" s="1"/>
  <c r="B1261" i="1"/>
  <c r="E1260" i="1" l="1"/>
  <c r="T600" i="1"/>
  <c r="Q601" i="1" s="1"/>
  <c r="AC601" i="1" s="1"/>
  <c r="G500" i="1"/>
  <c r="O500" i="1"/>
  <c r="C1261" i="1"/>
  <c r="D1261" i="1" s="1"/>
  <c r="B1262" i="1"/>
  <c r="AH601" i="1" l="1"/>
  <c r="E1261" i="1"/>
  <c r="H601" i="1"/>
  <c r="S601" i="1"/>
  <c r="N500" i="1"/>
  <c r="B1263" i="1"/>
  <c r="C1262" i="1"/>
  <c r="D1262" i="1" s="1"/>
  <c r="E1262" i="1" l="1"/>
  <c r="R601" i="1"/>
  <c r="T601" i="1" s="1"/>
  <c r="Q602" i="1" s="1"/>
  <c r="AC602" i="1" s="1"/>
  <c r="P500" i="1"/>
  <c r="M501" i="1" s="1"/>
  <c r="C1263" i="1"/>
  <c r="D1263" i="1" s="1"/>
  <c r="B1264" i="1"/>
  <c r="AH602" i="1" l="1"/>
  <c r="E1263" i="1"/>
  <c r="H602" i="1"/>
  <c r="S602" i="1"/>
  <c r="G501" i="1"/>
  <c r="O501" i="1"/>
  <c r="B1265" i="1"/>
  <c r="C1264" i="1"/>
  <c r="D1264" i="1" s="1"/>
  <c r="E1264" i="1" l="1"/>
  <c r="R602" i="1"/>
  <c r="N501" i="1"/>
  <c r="C1265" i="1"/>
  <c r="D1265" i="1" s="1"/>
  <c r="B1266" i="1"/>
  <c r="E1265" i="1" l="1"/>
  <c r="T602" i="1"/>
  <c r="Q603" i="1" s="1"/>
  <c r="AC603" i="1" s="1"/>
  <c r="P501" i="1"/>
  <c r="M502" i="1" s="1"/>
  <c r="B1267" i="1"/>
  <c r="C1266" i="1"/>
  <c r="D1266" i="1" s="1"/>
  <c r="AH603" i="1" l="1"/>
  <c r="E1266" i="1"/>
  <c r="S603" i="1"/>
  <c r="H603" i="1"/>
  <c r="G502" i="1"/>
  <c r="O502" i="1"/>
  <c r="C1267" i="1"/>
  <c r="D1267" i="1" s="1"/>
  <c r="B1268" i="1"/>
  <c r="E1267" i="1" l="1"/>
  <c r="R603" i="1"/>
  <c r="T603" i="1" s="1"/>
  <c r="Q604" i="1" s="1"/>
  <c r="AC604" i="1" s="1"/>
  <c r="N502" i="1"/>
  <c r="P502" i="1" s="1"/>
  <c r="M503" i="1" s="1"/>
  <c r="B1269" i="1"/>
  <c r="C1268" i="1"/>
  <c r="D1268" i="1" s="1"/>
  <c r="AH604" i="1" l="1"/>
  <c r="E1268" i="1"/>
  <c r="H604" i="1"/>
  <c r="S604" i="1"/>
  <c r="G503" i="1"/>
  <c r="O503" i="1"/>
  <c r="C1269" i="1"/>
  <c r="D1269" i="1" s="1"/>
  <c r="B1270" i="1"/>
  <c r="E1269" i="1" l="1"/>
  <c r="R604" i="1"/>
  <c r="T604" i="1" s="1"/>
  <c r="Q605" i="1" s="1"/>
  <c r="AC605" i="1" s="1"/>
  <c r="N503" i="1"/>
  <c r="B1271" i="1"/>
  <c r="C1270" i="1"/>
  <c r="D1270" i="1" s="1"/>
  <c r="AH605" i="1" l="1"/>
  <c r="E1270" i="1"/>
  <c r="H605" i="1"/>
  <c r="S605" i="1"/>
  <c r="P503" i="1"/>
  <c r="M504" i="1" s="1"/>
  <c r="C1271" i="1"/>
  <c r="D1271" i="1" s="1"/>
  <c r="B1272" i="1"/>
  <c r="E1271" i="1" l="1"/>
  <c r="R605" i="1"/>
  <c r="G504" i="1"/>
  <c r="O504" i="1"/>
  <c r="C1272" i="1"/>
  <c r="D1272" i="1" s="1"/>
  <c r="B1273" i="1"/>
  <c r="E1272" i="1" l="1"/>
  <c r="T605" i="1"/>
  <c r="Q606" i="1" s="1"/>
  <c r="AC606" i="1" s="1"/>
  <c r="N504" i="1"/>
  <c r="P504" i="1" s="1"/>
  <c r="M505" i="1" s="1"/>
  <c r="B1274" i="1"/>
  <c r="C1273" i="1"/>
  <c r="D1273" i="1" s="1"/>
  <c r="AH606" i="1" l="1"/>
  <c r="E1273" i="1"/>
  <c r="S606" i="1"/>
  <c r="H606" i="1"/>
  <c r="O505" i="1"/>
  <c r="G505" i="1"/>
  <c r="B1275" i="1"/>
  <c r="C1274" i="1"/>
  <c r="D1274" i="1" s="1"/>
  <c r="E1274" i="1" l="1"/>
  <c r="R606" i="1"/>
  <c r="N505" i="1"/>
  <c r="P505" i="1" s="1"/>
  <c r="M506" i="1" s="1"/>
  <c r="C1275" i="1"/>
  <c r="D1275" i="1" s="1"/>
  <c r="B1276" i="1"/>
  <c r="E1275" i="1" l="1"/>
  <c r="T606" i="1"/>
  <c r="Q607" i="1" s="1"/>
  <c r="AC607" i="1" s="1"/>
  <c r="G506" i="1"/>
  <c r="O506" i="1"/>
  <c r="C1276" i="1"/>
  <c r="D1276" i="1" s="1"/>
  <c r="B1277" i="1"/>
  <c r="AH607" i="1" l="1"/>
  <c r="E1276" i="1"/>
  <c r="S607" i="1"/>
  <c r="H607" i="1"/>
  <c r="N506" i="1"/>
  <c r="C1277" i="1"/>
  <c r="D1277" i="1" s="1"/>
  <c r="B1278" i="1"/>
  <c r="E1277" i="1" l="1"/>
  <c r="R607" i="1"/>
  <c r="P506" i="1"/>
  <c r="M507" i="1" s="1"/>
  <c r="B1279" i="1"/>
  <c r="C1278" i="1"/>
  <c r="D1278" i="1" s="1"/>
  <c r="E1278" i="1" l="1"/>
  <c r="T607" i="1"/>
  <c r="Q608" i="1" s="1"/>
  <c r="AC608" i="1" s="1"/>
  <c r="G507" i="1"/>
  <c r="O507" i="1"/>
  <c r="B1280" i="1"/>
  <c r="C1279" i="1"/>
  <c r="D1279" i="1" s="1"/>
  <c r="AH608" i="1" l="1"/>
  <c r="E1279" i="1"/>
  <c r="S608" i="1"/>
  <c r="H608" i="1"/>
  <c r="N507" i="1"/>
  <c r="C1280" i="1"/>
  <c r="D1280" i="1" s="1"/>
  <c r="B1281" i="1"/>
  <c r="E1280" i="1" l="1"/>
  <c r="R608" i="1"/>
  <c r="P507" i="1"/>
  <c r="M508" i="1" s="1"/>
  <c r="B1282" i="1"/>
  <c r="C1281" i="1"/>
  <c r="D1281" i="1" s="1"/>
  <c r="E1281" i="1" l="1"/>
  <c r="T608" i="1"/>
  <c r="Q609" i="1" s="1"/>
  <c r="AC609" i="1" s="1"/>
  <c r="O508" i="1"/>
  <c r="G508" i="1"/>
  <c r="C1282" i="1"/>
  <c r="D1282" i="1" s="1"/>
  <c r="B1283" i="1"/>
  <c r="AH609" i="1" l="1"/>
  <c r="E1282" i="1"/>
  <c r="H609" i="1"/>
  <c r="S609" i="1"/>
  <c r="N508" i="1"/>
  <c r="P508" i="1" s="1"/>
  <c r="M509" i="1" s="1"/>
  <c r="B1284" i="1"/>
  <c r="C1283" i="1"/>
  <c r="D1283" i="1" s="1"/>
  <c r="E1283" i="1" l="1"/>
  <c r="R609" i="1"/>
  <c r="T609" i="1" s="1"/>
  <c r="Q610" i="1" s="1"/>
  <c r="AC610" i="1" s="1"/>
  <c r="O509" i="1"/>
  <c r="G509" i="1"/>
  <c r="B1285" i="1"/>
  <c r="C1284" i="1"/>
  <c r="D1284" i="1" s="1"/>
  <c r="AH610" i="1" l="1"/>
  <c r="E1284" i="1"/>
  <c r="H610" i="1"/>
  <c r="S610" i="1"/>
  <c r="N509" i="1"/>
  <c r="P509" i="1" s="1"/>
  <c r="M510" i="1" s="1"/>
  <c r="C1285" i="1"/>
  <c r="D1285" i="1" s="1"/>
  <c r="B1286" i="1"/>
  <c r="E1285" i="1" l="1"/>
  <c r="R610" i="1"/>
  <c r="G510" i="1"/>
  <c r="O510" i="1"/>
  <c r="B1287" i="1"/>
  <c r="C1286" i="1"/>
  <c r="D1286" i="1" s="1"/>
  <c r="E1286" i="1" l="1"/>
  <c r="T610" i="1"/>
  <c r="Q611" i="1" s="1"/>
  <c r="AC611" i="1" s="1"/>
  <c r="N510" i="1"/>
  <c r="P510" i="1" s="1"/>
  <c r="M511" i="1" s="1"/>
  <c r="B1288" i="1"/>
  <c r="C1287" i="1"/>
  <c r="D1287" i="1" s="1"/>
  <c r="AH611" i="1" l="1"/>
  <c r="E1287" i="1"/>
  <c r="H611" i="1"/>
  <c r="S611" i="1"/>
  <c r="O511" i="1"/>
  <c r="G511" i="1"/>
  <c r="B1289" i="1"/>
  <c r="C1288" i="1"/>
  <c r="D1288" i="1" s="1"/>
  <c r="E1288" i="1" l="1"/>
  <c r="R611" i="1"/>
  <c r="T611" i="1" s="1"/>
  <c r="Q612" i="1" s="1"/>
  <c r="AC612" i="1" s="1"/>
  <c r="N511" i="1"/>
  <c r="C1289" i="1"/>
  <c r="D1289" i="1" s="1"/>
  <c r="B1290" i="1"/>
  <c r="AH612" i="1" l="1"/>
  <c r="E1289" i="1"/>
  <c r="H612" i="1"/>
  <c r="S612" i="1"/>
  <c r="P511" i="1"/>
  <c r="M512" i="1" s="1"/>
  <c r="C1290" i="1"/>
  <c r="D1290" i="1" s="1"/>
  <c r="B1291" i="1"/>
  <c r="E1290" i="1" l="1"/>
  <c r="R612" i="1"/>
  <c r="T612" i="1" s="1"/>
  <c r="Q613" i="1" s="1"/>
  <c r="AC613" i="1" s="1"/>
  <c r="G512" i="1"/>
  <c r="O512" i="1"/>
  <c r="C1291" i="1"/>
  <c r="D1291" i="1" s="1"/>
  <c r="B1292" i="1"/>
  <c r="AH613" i="1" l="1"/>
  <c r="E1291" i="1"/>
  <c r="H613" i="1"/>
  <c r="S613" i="1"/>
  <c r="N512" i="1"/>
  <c r="P512" i="1" s="1"/>
  <c r="M513" i="1" s="1"/>
  <c r="C1292" i="1"/>
  <c r="D1292" i="1" s="1"/>
  <c r="B1293" i="1"/>
  <c r="E1292" i="1" l="1"/>
  <c r="R613" i="1"/>
  <c r="O513" i="1"/>
  <c r="G513" i="1"/>
  <c r="C1293" i="1"/>
  <c r="D1293" i="1" s="1"/>
  <c r="B1294" i="1"/>
  <c r="E1293" i="1" l="1"/>
  <c r="T613" i="1"/>
  <c r="Q614" i="1" s="1"/>
  <c r="AC614" i="1" s="1"/>
  <c r="N513" i="1"/>
  <c r="B1295" i="1"/>
  <c r="C1294" i="1"/>
  <c r="D1294" i="1" s="1"/>
  <c r="AH614" i="1" l="1"/>
  <c r="E1294" i="1"/>
  <c r="H614" i="1"/>
  <c r="S614" i="1"/>
  <c r="P513" i="1"/>
  <c r="M514" i="1" s="1"/>
  <c r="C1295" i="1"/>
  <c r="D1295" i="1" s="1"/>
  <c r="B1296" i="1"/>
  <c r="E1295" i="1" l="1"/>
  <c r="R614" i="1"/>
  <c r="G514" i="1"/>
  <c r="O514" i="1"/>
  <c r="B1297" i="1"/>
  <c r="C1296" i="1"/>
  <c r="D1296" i="1" s="1"/>
  <c r="E1296" i="1" l="1"/>
  <c r="T614" i="1"/>
  <c r="Q615" i="1" s="1"/>
  <c r="AC615" i="1" s="1"/>
  <c r="N514" i="1"/>
  <c r="B1298" i="1"/>
  <c r="C1297" i="1"/>
  <c r="D1297" i="1" s="1"/>
  <c r="AH615" i="1" l="1"/>
  <c r="E1297" i="1"/>
  <c r="H615" i="1"/>
  <c r="S615" i="1"/>
  <c r="P514" i="1"/>
  <c r="M515" i="1" s="1"/>
  <c r="B1299" i="1"/>
  <c r="C1298" i="1"/>
  <c r="D1298" i="1" s="1"/>
  <c r="E1298" i="1" l="1"/>
  <c r="R615" i="1"/>
  <c r="G515" i="1"/>
  <c r="O515" i="1"/>
  <c r="B1300" i="1"/>
  <c r="C1299" i="1"/>
  <c r="D1299" i="1" s="1"/>
  <c r="E1299" i="1" l="1"/>
  <c r="T615" i="1"/>
  <c r="Q616" i="1" s="1"/>
  <c r="AC616" i="1" s="1"/>
  <c r="N515" i="1"/>
  <c r="B1301" i="1"/>
  <c r="C1300" i="1"/>
  <c r="D1300" i="1" s="1"/>
  <c r="AH616" i="1" l="1"/>
  <c r="E1300" i="1"/>
  <c r="H616" i="1"/>
  <c r="S616" i="1"/>
  <c r="P515" i="1"/>
  <c r="M516" i="1" s="1"/>
  <c r="C1301" i="1"/>
  <c r="D1301" i="1" s="1"/>
  <c r="B1302" i="1"/>
  <c r="E1301" i="1" l="1"/>
  <c r="R616" i="1"/>
  <c r="T616" i="1" s="1"/>
  <c r="Q617" i="1" s="1"/>
  <c r="AC617" i="1" s="1"/>
  <c r="O516" i="1"/>
  <c r="G516" i="1"/>
  <c r="B1303" i="1"/>
  <c r="C1302" i="1"/>
  <c r="D1302" i="1" s="1"/>
  <c r="AH617" i="1" l="1"/>
  <c r="E1302" i="1"/>
  <c r="H617" i="1"/>
  <c r="S617" i="1"/>
  <c r="N516" i="1"/>
  <c r="P516" i="1" s="1"/>
  <c r="M517" i="1" s="1"/>
  <c r="B1304" i="1"/>
  <c r="C1303" i="1"/>
  <c r="D1303" i="1" s="1"/>
  <c r="E1303" i="1" l="1"/>
  <c r="R617" i="1"/>
  <c r="T617" i="1" s="1"/>
  <c r="Q618" i="1" s="1"/>
  <c r="AC618" i="1" s="1"/>
  <c r="G517" i="1"/>
  <c r="O517" i="1"/>
  <c r="C1304" i="1"/>
  <c r="D1304" i="1" s="1"/>
  <c r="B1305" i="1"/>
  <c r="AH618" i="1" l="1"/>
  <c r="E1304" i="1"/>
  <c r="S618" i="1"/>
  <c r="H618" i="1"/>
  <c r="N517" i="1"/>
  <c r="C1305" i="1"/>
  <c r="D1305" i="1" s="1"/>
  <c r="B1306" i="1"/>
  <c r="E1305" i="1" l="1"/>
  <c r="R618" i="1"/>
  <c r="P517" i="1"/>
  <c r="M518" i="1" s="1"/>
  <c r="B1307" i="1"/>
  <c r="C1306" i="1"/>
  <c r="D1306" i="1" s="1"/>
  <c r="E1306" i="1" l="1"/>
  <c r="T618" i="1"/>
  <c r="Q619" i="1" s="1"/>
  <c r="AC619" i="1" s="1"/>
  <c r="O518" i="1"/>
  <c r="G518" i="1"/>
  <c r="C1307" i="1"/>
  <c r="D1307" i="1" s="1"/>
  <c r="B1308" i="1"/>
  <c r="AH619" i="1" l="1"/>
  <c r="E1307" i="1"/>
  <c r="H619" i="1"/>
  <c r="S619" i="1"/>
  <c r="N518" i="1"/>
  <c r="P518" i="1" s="1"/>
  <c r="M519" i="1" s="1"/>
  <c r="C1308" i="1"/>
  <c r="D1308" i="1" s="1"/>
  <c r="B1309" i="1"/>
  <c r="E1308" i="1" l="1"/>
  <c r="R619" i="1"/>
  <c r="G519" i="1"/>
  <c r="O519" i="1"/>
  <c r="C1309" i="1"/>
  <c r="D1309" i="1" s="1"/>
  <c r="B1310" i="1"/>
  <c r="E1309" i="1" l="1"/>
  <c r="T619" i="1"/>
  <c r="Q620" i="1" s="1"/>
  <c r="AC620" i="1" s="1"/>
  <c r="N519" i="1"/>
  <c r="C1310" i="1"/>
  <c r="D1310" i="1" s="1"/>
  <c r="B1311" i="1"/>
  <c r="AH620" i="1" l="1"/>
  <c r="E1310" i="1"/>
  <c r="S620" i="1"/>
  <c r="H620" i="1"/>
  <c r="P519" i="1"/>
  <c r="M520" i="1" s="1"/>
  <c r="C1311" i="1"/>
  <c r="D1311" i="1" s="1"/>
  <c r="B1312" i="1"/>
  <c r="E1311" i="1" l="1"/>
  <c r="R620" i="1"/>
  <c r="T620" i="1" s="1"/>
  <c r="Q621" i="1" s="1"/>
  <c r="AC621" i="1" s="1"/>
  <c r="G520" i="1"/>
  <c r="O520" i="1"/>
  <c r="C1312" i="1"/>
  <c r="D1312" i="1" s="1"/>
  <c r="B1313" i="1"/>
  <c r="AH621" i="1" l="1"/>
  <c r="E1312" i="1"/>
  <c r="S621" i="1"/>
  <c r="H621" i="1"/>
  <c r="N520" i="1"/>
  <c r="C1313" i="1"/>
  <c r="D1313" i="1" s="1"/>
  <c r="B1314" i="1"/>
  <c r="E1313" i="1" l="1"/>
  <c r="R621" i="1"/>
  <c r="T621" i="1" s="1"/>
  <c r="Q622" i="1" s="1"/>
  <c r="AC622" i="1" s="1"/>
  <c r="P520" i="1"/>
  <c r="M521" i="1" s="1"/>
  <c r="C1314" i="1"/>
  <c r="D1314" i="1" s="1"/>
  <c r="B1315" i="1"/>
  <c r="AH622" i="1" l="1"/>
  <c r="E1314" i="1"/>
  <c r="H622" i="1"/>
  <c r="S622" i="1"/>
  <c r="O521" i="1"/>
  <c r="G521" i="1"/>
  <c r="B1316" i="1"/>
  <c r="C1315" i="1"/>
  <c r="D1315" i="1" s="1"/>
  <c r="E1315" i="1" l="1"/>
  <c r="R622" i="1"/>
  <c r="T622" i="1" s="1"/>
  <c r="Q623" i="1" s="1"/>
  <c r="AC623" i="1" s="1"/>
  <c r="N521" i="1"/>
  <c r="P521" i="1" s="1"/>
  <c r="M522" i="1" s="1"/>
  <c r="C1316" i="1"/>
  <c r="D1316" i="1" s="1"/>
  <c r="B1317" i="1"/>
  <c r="AH623" i="1" l="1"/>
  <c r="E1316" i="1"/>
  <c r="H623" i="1"/>
  <c r="S623" i="1"/>
  <c r="G522" i="1"/>
  <c r="O522" i="1"/>
  <c r="C1317" i="1"/>
  <c r="D1317" i="1" s="1"/>
  <c r="B1318" i="1"/>
  <c r="E1317" i="1" l="1"/>
  <c r="R623" i="1"/>
  <c r="T623" i="1" s="1"/>
  <c r="Q624" i="1" s="1"/>
  <c r="AC624" i="1" s="1"/>
  <c r="N522" i="1"/>
  <c r="C1318" i="1"/>
  <c r="D1318" i="1" s="1"/>
  <c r="B1319" i="1"/>
  <c r="AH624" i="1" l="1"/>
  <c r="E1318" i="1"/>
  <c r="H624" i="1"/>
  <c r="S624" i="1"/>
  <c r="P522" i="1"/>
  <c r="M523" i="1" s="1"/>
  <c r="C1319" i="1"/>
  <c r="D1319" i="1" s="1"/>
  <c r="B1320" i="1"/>
  <c r="E1319" i="1" l="1"/>
  <c r="R624" i="1"/>
  <c r="O523" i="1"/>
  <c r="G523" i="1"/>
  <c r="B1321" i="1"/>
  <c r="C1320" i="1"/>
  <c r="D1320" i="1" s="1"/>
  <c r="E1320" i="1" l="1"/>
  <c r="T624" i="1"/>
  <c r="Q625" i="1" s="1"/>
  <c r="AC625" i="1" s="1"/>
  <c r="N523" i="1"/>
  <c r="C1321" i="1"/>
  <c r="D1321" i="1" s="1"/>
  <c r="B1322" i="1"/>
  <c r="AH625" i="1" l="1"/>
  <c r="E1321" i="1"/>
  <c r="H625" i="1"/>
  <c r="S625" i="1"/>
  <c r="P523" i="1"/>
  <c r="M524" i="1" s="1"/>
  <c r="B1323" i="1"/>
  <c r="C1322" i="1"/>
  <c r="D1322" i="1" s="1"/>
  <c r="E1322" i="1" l="1"/>
  <c r="R625" i="1"/>
  <c r="T625" i="1" s="1"/>
  <c r="Q626" i="1" s="1"/>
  <c r="AC626" i="1" s="1"/>
  <c r="G524" i="1"/>
  <c r="O524" i="1"/>
  <c r="C1323" i="1"/>
  <c r="D1323" i="1" s="1"/>
  <c r="B1324" i="1"/>
  <c r="AH626" i="1" l="1"/>
  <c r="E1323" i="1"/>
  <c r="H626" i="1"/>
  <c r="S626" i="1"/>
  <c r="N524" i="1"/>
  <c r="B1325" i="1"/>
  <c r="C1324" i="1"/>
  <c r="D1324" i="1" s="1"/>
  <c r="E1324" i="1" l="1"/>
  <c r="R626" i="1"/>
  <c r="T626" i="1" s="1"/>
  <c r="Q627" i="1" s="1"/>
  <c r="AC627" i="1" s="1"/>
  <c r="P524" i="1"/>
  <c r="M525" i="1" s="1"/>
  <c r="B1326" i="1"/>
  <c r="C1325" i="1"/>
  <c r="D1325" i="1" s="1"/>
  <c r="AH627" i="1" l="1"/>
  <c r="E1325" i="1"/>
  <c r="H627" i="1"/>
  <c r="S627" i="1"/>
  <c r="O525" i="1"/>
  <c r="G525" i="1"/>
  <c r="B1327" i="1"/>
  <c r="C1326" i="1"/>
  <c r="D1326" i="1" s="1"/>
  <c r="E1326" i="1" l="1"/>
  <c r="R627" i="1"/>
  <c r="T627" i="1" s="1"/>
  <c r="Q628" i="1" s="1"/>
  <c r="AC628" i="1" s="1"/>
  <c r="N525" i="1"/>
  <c r="C1327" i="1"/>
  <c r="D1327" i="1" s="1"/>
  <c r="B1328" i="1"/>
  <c r="AH628" i="1" l="1"/>
  <c r="E1327" i="1"/>
  <c r="H628" i="1"/>
  <c r="S628" i="1"/>
  <c r="P525" i="1"/>
  <c r="M526" i="1" s="1"/>
  <c r="B1329" i="1"/>
  <c r="C1328" i="1"/>
  <c r="D1328" i="1" s="1"/>
  <c r="E1328" i="1" l="1"/>
  <c r="R628" i="1"/>
  <c r="T628" i="1" s="1"/>
  <c r="Q629" i="1" s="1"/>
  <c r="AC629" i="1" s="1"/>
  <c r="O526" i="1"/>
  <c r="G526" i="1"/>
  <c r="C1329" i="1"/>
  <c r="D1329" i="1" s="1"/>
  <c r="B1330" i="1"/>
  <c r="AH629" i="1" l="1"/>
  <c r="E1329" i="1"/>
  <c r="H629" i="1"/>
  <c r="S629" i="1"/>
  <c r="N526" i="1"/>
  <c r="C1330" i="1"/>
  <c r="D1330" i="1" s="1"/>
  <c r="B1331" i="1"/>
  <c r="E1330" i="1" l="1"/>
  <c r="R629" i="1"/>
  <c r="T629" i="1" s="1"/>
  <c r="Q630" i="1" s="1"/>
  <c r="AC630" i="1" s="1"/>
  <c r="P526" i="1"/>
  <c r="M527" i="1" s="1"/>
  <c r="C1331" i="1"/>
  <c r="D1331" i="1" s="1"/>
  <c r="B1332" i="1"/>
  <c r="AH630" i="1" l="1"/>
  <c r="E1331" i="1"/>
  <c r="H630" i="1"/>
  <c r="S630" i="1"/>
  <c r="G527" i="1"/>
  <c r="O527" i="1"/>
  <c r="B1333" i="1"/>
  <c r="C1332" i="1"/>
  <c r="D1332" i="1" s="1"/>
  <c r="E1332" i="1" l="1"/>
  <c r="R630" i="1"/>
  <c r="N527" i="1"/>
  <c r="C1333" i="1"/>
  <c r="D1333" i="1" s="1"/>
  <c r="B1334" i="1"/>
  <c r="E1333" i="1" l="1"/>
  <c r="T630" i="1"/>
  <c r="Q631" i="1" s="1"/>
  <c r="AC631" i="1" s="1"/>
  <c r="P527" i="1"/>
  <c r="M528" i="1" s="1"/>
  <c r="C1334" i="1"/>
  <c r="D1334" i="1" s="1"/>
  <c r="B1335" i="1"/>
  <c r="AH631" i="1" l="1"/>
  <c r="E1334" i="1"/>
  <c r="H631" i="1"/>
  <c r="S631" i="1"/>
  <c r="G528" i="1"/>
  <c r="O528" i="1"/>
  <c r="C1335" i="1"/>
  <c r="D1335" i="1" s="1"/>
  <c r="B1336" i="1"/>
  <c r="E1335" i="1" l="1"/>
  <c r="R631" i="1"/>
  <c r="N528" i="1"/>
  <c r="C1336" i="1"/>
  <c r="D1336" i="1" s="1"/>
  <c r="B1337" i="1"/>
  <c r="E1336" i="1" l="1"/>
  <c r="T631" i="1"/>
  <c r="Q632" i="1" s="1"/>
  <c r="AC632" i="1" s="1"/>
  <c r="P528" i="1"/>
  <c r="M529" i="1" s="1"/>
  <c r="B1338" i="1"/>
  <c r="C1337" i="1"/>
  <c r="D1337" i="1" s="1"/>
  <c r="AH632" i="1" l="1"/>
  <c r="E1337" i="1"/>
  <c r="H632" i="1"/>
  <c r="S632" i="1"/>
  <c r="O529" i="1"/>
  <c r="G529" i="1"/>
  <c r="B1339" i="1"/>
  <c r="C1338" i="1"/>
  <c r="D1338" i="1" s="1"/>
  <c r="E1338" i="1" l="1"/>
  <c r="R632" i="1"/>
  <c r="N529" i="1"/>
  <c r="C1339" i="1"/>
  <c r="D1339" i="1" s="1"/>
  <c r="B1340" i="1"/>
  <c r="E1339" i="1" l="1"/>
  <c r="T632" i="1"/>
  <c r="Q633" i="1" s="1"/>
  <c r="AC633" i="1" s="1"/>
  <c r="P529" i="1"/>
  <c r="M530" i="1" s="1"/>
  <c r="C1340" i="1"/>
  <c r="D1340" i="1" s="1"/>
  <c r="B1341" i="1"/>
  <c r="AH633" i="1" l="1"/>
  <c r="E1340" i="1"/>
  <c r="H633" i="1"/>
  <c r="S633" i="1"/>
  <c r="O530" i="1"/>
  <c r="G530" i="1"/>
  <c r="C1341" i="1"/>
  <c r="D1341" i="1" s="1"/>
  <c r="B1342" i="1"/>
  <c r="E1341" i="1" l="1"/>
  <c r="R633" i="1"/>
  <c r="T633" i="1" s="1"/>
  <c r="Q634" i="1" s="1"/>
  <c r="AC634" i="1" s="1"/>
  <c r="N530" i="1"/>
  <c r="P530" i="1" s="1"/>
  <c r="M531" i="1" s="1"/>
  <c r="C1342" i="1"/>
  <c r="D1342" i="1" s="1"/>
  <c r="B1343" i="1"/>
  <c r="AH634" i="1" l="1"/>
  <c r="E1342" i="1"/>
  <c r="S634" i="1"/>
  <c r="H634" i="1"/>
  <c r="O531" i="1"/>
  <c r="G531" i="1"/>
  <c r="C1343" i="1"/>
  <c r="D1343" i="1" s="1"/>
  <c r="B1344" i="1"/>
  <c r="E1343" i="1" l="1"/>
  <c r="R634" i="1"/>
  <c r="T634" i="1" s="1"/>
  <c r="Q635" i="1" s="1"/>
  <c r="AC635" i="1" s="1"/>
  <c r="N531" i="1"/>
  <c r="P531" i="1" s="1"/>
  <c r="M532" i="1" s="1"/>
  <c r="B1345" i="1"/>
  <c r="C1344" i="1"/>
  <c r="D1344" i="1" s="1"/>
  <c r="AH635" i="1" l="1"/>
  <c r="E1344" i="1"/>
  <c r="S635" i="1"/>
  <c r="H635" i="1"/>
  <c r="G532" i="1"/>
  <c r="O532" i="1"/>
  <c r="B1346" i="1"/>
  <c r="C1345" i="1"/>
  <c r="D1345" i="1" s="1"/>
  <c r="E1345" i="1" l="1"/>
  <c r="R635" i="1"/>
  <c r="T635" i="1" s="1"/>
  <c r="Q636" i="1" s="1"/>
  <c r="AC636" i="1" s="1"/>
  <c r="N532" i="1"/>
  <c r="C1346" i="1"/>
  <c r="D1346" i="1" s="1"/>
  <c r="B1347" i="1"/>
  <c r="AH636" i="1" l="1"/>
  <c r="E1346" i="1"/>
  <c r="H636" i="1"/>
  <c r="S636" i="1"/>
  <c r="P532" i="1"/>
  <c r="M533" i="1" s="1"/>
  <c r="C1347" i="1"/>
  <c r="D1347" i="1" s="1"/>
  <c r="B1348" i="1"/>
  <c r="E1347" i="1" l="1"/>
  <c r="R636" i="1"/>
  <c r="T636" i="1" s="1"/>
  <c r="Q637" i="1" s="1"/>
  <c r="AC637" i="1" s="1"/>
  <c r="G533" i="1"/>
  <c r="O533" i="1"/>
  <c r="B1349" i="1"/>
  <c r="C1348" i="1"/>
  <c r="D1348" i="1" s="1"/>
  <c r="AH637" i="1" l="1"/>
  <c r="E1348" i="1"/>
  <c r="H637" i="1"/>
  <c r="S637" i="1"/>
  <c r="N533" i="1"/>
  <c r="B1350" i="1"/>
  <c r="C1349" i="1"/>
  <c r="D1349" i="1" s="1"/>
  <c r="E1349" i="1" l="1"/>
  <c r="R637" i="1"/>
  <c r="T637" i="1" s="1"/>
  <c r="Q638" i="1" s="1"/>
  <c r="AC638" i="1" s="1"/>
  <c r="P533" i="1"/>
  <c r="M534" i="1" s="1"/>
  <c r="C1350" i="1"/>
  <c r="D1350" i="1" s="1"/>
  <c r="B1351" i="1"/>
  <c r="AH638" i="1" l="1"/>
  <c r="E1350" i="1"/>
  <c r="H638" i="1"/>
  <c r="S638" i="1"/>
  <c r="G534" i="1"/>
  <c r="O534" i="1"/>
  <c r="C1351" i="1"/>
  <c r="D1351" i="1" s="1"/>
  <c r="B1352" i="1"/>
  <c r="E1351" i="1" l="1"/>
  <c r="R638" i="1"/>
  <c r="N534" i="1"/>
  <c r="P534" i="1" s="1"/>
  <c r="M535" i="1" s="1"/>
  <c r="C1352" i="1"/>
  <c r="D1352" i="1" s="1"/>
  <c r="B1353" i="1"/>
  <c r="E1352" i="1" l="1"/>
  <c r="T638" i="1"/>
  <c r="Q639" i="1" s="1"/>
  <c r="AC639" i="1" s="1"/>
  <c r="G535" i="1"/>
  <c r="O535" i="1"/>
  <c r="C1353" i="1"/>
  <c r="D1353" i="1" s="1"/>
  <c r="B1354" i="1"/>
  <c r="AH639" i="1" l="1"/>
  <c r="E1353" i="1"/>
  <c r="H639" i="1"/>
  <c r="S639" i="1"/>
  <c r="N535" i="1"/>
  <c r="P535" i="1" s="1"/>
  <c r="M536" i="1" s="1"/>
  <c r="C1354" i="1"/>
  <c r="D1354" i="1" s="1"/>
  <c r="B1355" i="1"/>
  <c r="E1354" i="1" l="1"/>
  <c r="R639" i="1"/>
  <c r="G536" i="1"/>
  <c r="O536" i="1"/>
  <c r="C1355" i="1"/>
  <c r="D1355" i="1" s="1"/>
  <c r="B1356" i="1"/>
  <c r="E1355" i="1" l="1"/>
  <c r="T639" i="1"/>
  <c r="Q640" i="1" s="1"/>
  <c r="AC640" i="1" s="1"/>
  <c r="N536" i="1"/>
  <c r="C1356" i="1"/>
  <c r="D1356" i="1" s="1"/>
  <c r="B1357" i="1"/>
  <c r="AH640" i="1" l="1"/>
  <c r="E1356" i="1"/>
  <c r="H640" i="1"/>
  <c r="S640" i="1"/>
  <c r="P536" i="1"/>
  <c r="M537" i="1" s="1"/>
  <c r="B1358" i="1"/>
  <c r="C1357" i="1"/>
  <c r="D1357" i="1" s="1"/>
  <c r="E1357" i="1" l="1"/>
  <c r="R640" i="1"/>
  <c r="O537" i="1"/>
  <c r="G537" i="1"/>
  <c r="C1358" i="1"/>
  <c r="D1358" i="1" s="1"/>
  <c r="B1359" i="1"/>
  <c r="E1358" i="1" l="1"/>
  <c r="T640" i="1"/>
  <c r="Q641" i="1" s="1"/>
  <c r="AC641" i="1" s="1"/>
  <c r="N537" i="1"/>
  <c r="B1360" i="1"/>
  <c r="C1359" i="1"/>
  <c r="D1359" i="1" s="1"/>
  <c r="AH641" i="1" l="1"/>
  <c r="E1359" i="1"/>
  <c r="H641" i="1"/>
  <c r="S641" i="1"/>
  <c r="P537" i="1"/>
  <c r="M538" i="1" s="1"/>
  <c r="B1361" i="1"/>
  <c r="C1360" i="1"/>
  <c r="D1360" i="1" s="1"/>
  <c r="E1360" i="1" l="1"/>
  <c r="R641" i="1"/>
  <c r="G538" i="1"/>
  <c r="O538" i="1"/>
  <c r="C1361" i="1"/>
  <c r="D1361" i="1" s="1"/>
  <c r="B1362" i="1"/>
  <c r="E1361" i="1" l="1"/>
  <c r="T641" i="1"/>
  <c r="Q642" i="1" s="1"/>
  <c r="AC642" i="1" s="1"/>
  <c r="N538" i="1"/>
  <c r="C1362" i="1"/>
  <c r="D1362" i="1" s="1"/>
  <c r="B1363" i="1"/>
  <c r="AH642" i="1" l="1"/>
  <c r="E1362" i="1"/>
  <c r="H642" i="1"/>
  <c r="S642" i="1"/>
  <c r="P538" i="1"/>
  <c r="M539" i="1" s="1"/>
  <c r="C1363" i="1"/>
  <c r="D1363" i="1" s="1"/>
  <c r="B1364" i="1"/>
  <c r="E1363" i="1" l="1"/>
  <c r="R642" i="1"/>
  <c r="T642" i="1" s="1"/>
  <c r="Q643" i="1" s="1"/>
  <c r="AC643" i="1" s="1"/>
  <c r="O539" i="1"/>
  <c r="G539" i="1"/>
  <c r="C1364" i="1"/>
  <c r="D1364" i="1" s="1"/>
  <c r="B1365" i="1"/>
  <c r="AH643" i="1" l="1"/>
  <c r="E1364" i="1"/>
  <c r="H643" i="1"/>
  <c r="S643" i="1"/>
  <c r="N539" i="1"/>
  <c r="B1366" i="1"/>
  <c r="C1365" i="1"/>
  <c r="D1365" i="1" s="1"/>
  <c r="E1365" i="1" l="1"/>
  <c r="R643" i="1"/>
  <c r="P539" i="1"/>
  <c r="M540" i="1" s="1"/>
  <c r="C1366" i="1"/>
  <c r="D1366" i="1" s="1"/>
  <c r="B1367" i="1"/>
  <c r="E1366" i="1" l="1"/>
  <c r="T643" i="1"/>
  <c r="Q644" i="1" s="1"/>
  <c r="AC644" i="1" s="1"/>
  <c r="G540" i="1"/>
  <c r="O540" i="1"/>
  <c r="C1367" i="1"/>
  <c r="D1367" i="1" s="1"/>
  <c r="B1368" i="1"/>
  <c r="AH644" i="1" l="1"/>
  <c r="E1367" i="1"/>
  <c r="H644" i="1"/>
  <c r="S644" i="1"/>
  <c r="N540" i="1"/>
  <c r="C1368" i="1"/>
  <c r="D1368" i="1" s="1"/>
  <c r="B1369" i="1"/>
  <c r="E1368" i="1" l="1"/>
  <c r="R644" i="1"/>
  <c r="P540" i="1"/>
  <c r="M541" i="1" s="1"/>
  <c r="B1370" i="1"/>
  <c r="C1369" i="1"/>
  <c r="D1369" i="1" s="1"/>
  <c r="E1369" i="1" l="1"/>
  <c r="T644" i="1"/>
  <c r="Q645" i="1" s="1"/>
  <c r="AC645" i="1" s="1"/>
  <c r="O541" i="1"/>
  <c r="G541" i="1"/>
  <c r="C1370" i="1"/>
  <c r="D1370" i="1" s="1"/>
  <c r="B1371" i="1"/>
  <c r="AH645" i="1" l="1"/>
  <c r="E1370" i="1"/>
  <c r="H645" i="1"/>
  <c r="S645" i="1"/>
  <c r="N541" i="1"/>
  <c r="B1372" i="1"/>
  <c r="C1371" i="1"/>
  <c r="D1371" i="1" s="1"/>
  <c r="E1371" i="1" l="1"/>
  <c r="R645" i="1"/>
  <c r="T645" i="1" s="1"/>
  <c r="Q646" i="1" s="1"/>
  <c r="AC646" i="1" s="1"/>
  <c r="P541" i="1"/>
  <c r="M542" i="1" s="1"/>
  <c r="B1373" i="1"/>
  <c r="C1372" i="1"/>
  <c r="D1372" i="1" s="1"/>
  <c r="AH646" i="1" l="1"/>
  <c r="E1372" i="1"/>
  <c r="H646" i="1"/>
  <c r="S646" i="1"/>
  <c r="G542" i="1"/>
  <c r="O542" i="1"/>
  <c r="C1373" i="1"/>
  <c r="D1373" i="1" s="1"/>
  <c r="B1374" i="1"/>
  <c r="E1373" i="1" l="1"/>
  <c r="R646" i="1"/>
  <c r="N542" i="1"/>
  <c r="P542" i="1" s="1"/>
  <c r="M543" i="1" s="1"/>
  <c r="C1374" i="1"/>
  <c r="D1374" i="1" s="1"/>
  <c r="B1375" i="1"/>
  <c r="E1374" i="1" l="1"/>
  <c r="T646" i="1"/>
  <c r="Q647" i="1" s="1"/>
  <c r="AC647" i="1" s="1"/>
  <c r="G543" i="1"/>
  <c r="O543" i="1"/>
  <c r="B1376" i="1"/>
  <c r="C1375" i="1"/>
  <c r="D1375" i="1" s="1"/>
  <c r="AH647" i="1" l="1"/>
  <c r="E1375" i="1"/>
  <c r="H647" i="1"/>
  <c r="S647" i="1"/>
  <c r="N543" i="1"/>
  <c r="C1376" i="1"/>
  <c r="D1376" i="1" s="1"/>
  <c r="B1377" i="1"/>
  <c r="E1376" i="1" l="1"/>
  <c r="R647" i="1"/>
  <c r="P543" i="1"/>
  <c r="M544" i="1" s="1"/>
  <c r="B1378" i="1"/>
  <c r="C1377" i="1"/>
  <c r="D1377" i="1" s="1"/>
  <c r="E1377" i="1" l="1"/>
  <c r="T647" i="1"/>
  <c r="Q648" i="1" s="1"/>
  <c r="AC648" i="1" s="1"/>
  <c r="O544" i="1"/>
  <c r="G544" i="1"/>
  <c r="C1378" i="1"/>
  <c r="D1378" i="1" s="1"/>
  <c r="B1379" i="1"/>
  <c r="AH648" i="1" l="1"/>
  <c r="E1378" i="1"/>
  <c r="S648" i="1"/>
  <c r="H648" i="1"/>
  <c r="N544" i="1"/>
  <c r="P544" i="1" s="1"/>
  <c r="M545" i="1" s="1"/>
  <c r="B1380" i="1"/>
  <c r="C1379" i="1"/>
  <c r="D1379" i="1" s="1"/>
  <c r="E1379" i="1" l="1"/>
  <c r="R648" i="1"/>
  <c r="T648" i="1" s="1"/>
  <c r="Q649" i="1" s="1"/>
  <c r="AC649" i="1" s="1"/>
  <c r="G545" i="1"/>
  <c r="O545" i="1"/>
  <c r="B1381" i="1"/>
  <c r="C1380" i="1"/>
  <c r="D1380" i="1" s="1"/>
  <c r="AH649" i="1" l="1"/>
  <c r="E1380" i="1"/>
  <c r="S649" i="1"/>
  <c r="H649" i="1"/>
  <c r="N545" i="1"/>
  <c r="C1381" i="1"/>
  <c r="D1381" i="1" s="1"/>
  <c r="B1382" i="1"/>
  <c r="E1381" i="1" l="1"/>
  <c r="R649" i="1"/>
  <c r="P545" i="1"/>
  <c r="M546" i="1" s="1"/>
  <c r="C1382" i="1"/>
  <c r="D1382" i="1" s="1"/>
  <c r="B1383" i="1"/>
  <c r="E1382" i="1" l="1"/>
  <c r="T649" i="1"/>
  <c r="Q650" i="1" s="1"/>
  <c r="AC650" i="1" s="1"/>
  <c r="G546" i="1"/>
  <c r="O546" i="1"/>
  <c r="B1384" i="1"/>
  <c r="C1383" i="1"/>
  <c r="D1383" i="1" s="1"/>
  <c r="AH650" i="1" l="1"/>
  <c r="E1383" i="1"/>
  <c r="H650" i="1"/>
  <c r="S650" i="1"/>
  <c r="N546" i="1"/>
  <c r="B1385" i="1"/>
  <c r="C1384" i="1"/>
  <c r="D1384" i="1" s="1"/>
  <c r="E1384" i="1" l="1"/>
  <c r="R650" i="1"/>
  <c r="P546" i="1"/>
  <c r="M547" i="1" s="1"/>
  <c r="B1386" i="1"/>
  <c r="C1385" i="1"/>
  <c r="D1385" i="1" s="1"/>
  <c r="E1385" i="1" l="1"/>
  <c r="T650" i="1"/>
  <c r="Q651" i="1" s="1"/>
  <c r="AC651" i="1" s="1"/>
  <c r="G547" i="1"/>
  <c r="O547" i="1"/>
  <c r="C1386" i="1"/>
  <c r="D1386" i="1" s="1"/>
  <c r="B1387" i="1"/>
  <c r="AH651" i="1" l="1"/>
  <c r="E1386" i="1"/>
  <c r="S651" i="1"/>
  <c r="H651" i="1"/>
  <c r="N547" i="1"/>
  <c r="B1388" i="1"/>
  <c r="C1387" i="1"/>
  <c r="D1387" i="1" s="1"/>
  <c r="E1387" i="1" l="1"/>
  <c r="R651" i="1"/>
  <c r="P547" i="1"/>
  <c r="M548" i="1" s="1"/>
  <c r="C1388" i="1"/>
  <c r="D1388" i="1" s="1"/>
  <c r="B1389" i="1"/>
  <c r="E1388" i="1" l="1"/>
  <c r="T651" i="1"/>
  <c r="Q652" i="1" s="1"/>
  <c r="AC652" i="1" s="1"/>
  <c r="G548" i="1"/>
  <c r="O548" i="1"/>
  <c r="B1390" i="1"/>
  <c r="C1389" i="1"/>
  <c r="D1389" i="1" s="1"/>
  <c r="AH652" i="1" l="1"/>
  <c r="E1389" i="1"/>
  <c r="S652" i="1"/>
  <c r="H652" i="1"/>
  <c r="N548" i="1"/>
  <c r="C1390" i="1"/>
  <c r="D1390" i="1" s="1"/>
  <c r="B1391" i="1"/>
  <c r="E1390" i="1" l="1"/>
  <c r="R652" i="1"/>
  <c r="T652" i="1" s="1"/>
  <c r="Q653" i="1" s="1"/>
  <c r="AC653" i="1" s="1"/>
  <c r="P548" i="1"/>
  <c r="M549" i="1" s="1"/>
  <c r="C1391" i="1"/>
  <c r="D1391" i="1" s="1"/>
  <c r="B1392" i="1"/>
  <c r="AH653" i="1" l="1"/>
  <c r="E1391" i="1"/>
  <c r="H653" i="1"/>
  <c r="S653" i="1"/>
  <c r="O549" i="1"/>
  <c r="G549" i="1"/>
  <c r="C1392" i="1"/>
  <c r="D1392" i="1" s="1"/>
  <c r="B1393" i="1"/>
  <c r="E1392" i="1" l="1"/>
  <c r="R653" i="1"/>
  <c r="N549" i="1"/>
  <c r="B1394" i="1"/>
  <c r="C1393" i="1"/>
  <c r="D1393" i="1" s="1"/>
  <c r="E1393" i="1" l="1"/>
  <c r="T653" i="1"/>
  <c r="Q654" i="1" s="1"/>
  <c r="AC654" i="1" s="1"/>
  <c r="P549" i="1"/>
  <c r="M550" i="1" s="1"/>
  <c r="C1394" i="1"/>
  <c r="D1394" i="1" s="1"/>
  <c r="B1395" i="1"/>
  <c r="AH654" i="1" l="1"/>
  <c r="E1394" i="1"/>
  <c r="H654" i="1"/>
  <c r="S654" i="1"/>
  <c r="G550" i="1"/>
  <c r="O550" i="1"/>
  <c r="C1395" i="1"/>
  <c r="D1395" i="1" s="1"/>
  <c r="B1396" i="1"/>
  <c r="E1395" i="1" l="1"/>
  <c r="R654" i="1"/>
  <c r="N550" i="1"/>
  <c r="C1396" i="1"/>
  <c r="D1396" i="1" s="1"/>
  <c r="B1397" i="1"/>
  <c r="E1396" i="1" l="1"/>
  <c r="T654" i="1"/>
  <c r="Q655" i="1" s="1"/>
  <c r="AC655" i="1" s="1"/>
  <c r="P550" i="1"/>
  <c r="M551" i="1" s="1"/>
  <c r="C1397" i="1"/>
  <c r="D1397" i="1" s="1"/>
  <c r="B1398" i="1"/>
  <c r="AH655" i="1" l="1"/>
  <c r="E1397" i="1"/>
  <c r="S655" i="1"/>
  <c r="H655" i="1"/>
  <c r="O551" i="1"/>
  <c r="G551" i="1"/>
  <c r="C1398" i="1"/>
  <c r="D1398" i="1" s="1"/>
  <c r="B1399" i="1"/>
  <c r="E1398" i="1" l="1"/>
  <c r="R655" i="1"/>
  <c r="T655" i="1" s="1"/>
  <c r="Q656" i="1" s="1"/>
  <c r="AC656" i="1" s="1"/>
  <c r="N551" i="1"/>
  <c r="C1399" i="1"/>
  <c r="D1399" i="1" s="1"/>
  <c r="B1400" i="1"/>
  <c r="AH656" i="1" l="1"/>
  <c r="E1399" i="1"/>
  <c r="H656" i="1"/>
  <c r="S656" i="1"/>
  <c r="P551" i="1"/>
  <c r="M552" i="1" s="1"/>
  <c r="C1400" i="1"/>
  <c r="D1400" i="1" s="1"/>
  <c r="B1401" i="1"/>
  <c r="E1400" i="1" l="1"/>
  <c r="R656" i="1"/>
  <c r="G552" i="1"/>
  <c r="O552" i="1"/>
  <c r="B1402" i="1"/>
  <c r="C1401" i="1"/>
  <c r="D1401" i="1" s="1"/>
  <c r="E1401" i="1" l="1"/>
  <c r="T656" i="1"/>
  <c r="Q657" i="1" s="1"/>
  <c r="AC657" i="1" s="1"/>
  <c r="N552" i="1"/>
  <c r="C1402" i="1"/>
  <c r="D1402" i="1" s="1"/>
  <c r="B1403" i="1"/>
  <c r="AH657" i="1" l="1"/>
  <c r="E1402" i="1"/>
  <c r="S657" i="1"/>
  <c r="H657" i="1"/>
  <c r="P552" i="1"/>
  <c r="M553" i="1" s="1"/>
  <c r="B1404" i="1"/>
  <c r="C1403" i="1"/>
  <c r="D1403" i="1" s="1"/>
  <c r="E1403" i="1" l="1"/>
  <c r="R657" i="1"/>
  <c r="G553" i="1"/>
  <c r="O553" i="1"/>
  <c r="C1404" i="1"/>
  <c r="D1404" i="1" s="1"/>
  <c r="B1405" i="1"/>
  <c r="E1404" i="1" l="1"/>
  <c r="T657" i="1"/>
  <c r="Q658" i="1" s="1"/>
  <c r="AC658" i="1" s="1"/>
  <c r="N553" i="1"/>
  <c r="C1405" i="1"/>
  <c r="D1405" i="1" s="1"/>
  <c r="B1406" i="1"/>
  <c r="AH658" i="1" l="1"/>
  <c r="E1405" i="1"/>
  <c r="S658" i="1"/>
  <c r="H658" i="1"/>
  <c r="P553" i="1"/>
  <c r="M554" i="1" s="1"/>
  <c r="C1406" i="1"/>
  <c r="D1406" i="1" s="1"/>
  <c r="B1407" i="1"/>
  <c r="E1406" i="1" l="1"/>
  <c r="R658" i="1"/>
  <c r="G554" i="1"/>
  <c r="O554" i="1"/>
  <c r="C1407" i="1"/>
  <c r="D1407" i="1" s="1"/>
  <c r="B1408" i="1"/>
  <c r="E1407" i="1" l="1"/>
  <c r="T658" i="1"/>
  <c r="Q659" i="1" s="1"/>
  <c r="AC659" i="1" s="1"/>
  <c r="N554" i="1"/>
  <c r="B1409" i="1"/>
  <c r="C1408" i="1"/>
  <c r="D1408" i="1" s="1"/>
  <c r="AH659" i="1" l="1"/>
  <c r="E1408" i="1"/>
  <c r="H659" i="1"/>
  <c r="S659" i="1"/>
  <c r="P554" i="1"/>
  <c r="M555" i="1" s="1"/>
  <c r="C1409" i="1"/>
  <c r="D1409" i="1" s="1"/>
  <c r="B1410" i="1"/>
  <c r="E1409" i="1" l="1"/>
  <c r="R659" i="1"/>
  <c r="T659" i="1" s="1"/>
  <c r="Q660" i="1" s="1"/>
  <c r="AC660" i="1" s="1"/>
  <c r="O555" i="1"/>
  <c r="G555" i="1"/>
  <c r="B1411" i="1"/>
  <c r="C1410" i="1"/>
  <c r="D1410" i="1" s="1"/>
  <c r="AH660" i="1" l="1"/>
  <c r="E1410" i="1"/>
  <c r="H660" i="1"/>
  <c r="S660" i="1"/>
  <c r="N555" i="1"/>
  <c r="P555" i="1" s="1"/>
  <c r="M556" i="1" s="1"/>
  <c r="B1412" i="1"/>
  <c r="C1411" i="1"/>
  <c r="D1411" i="1" s="1"/>
  <c r="E1411" i="1" l="1"/>
  <c r="R660" i="1"/>
  <c r="T660" i="1" s="1"/>
  <c r="Q661" i="1" s="1"/>
  <c r="AC661" i="1" s="1"/>
  <c r="G556" i="1"/>
  <c r="O556" i="1"/>
  <c r="B1413" i="1"/>
  <c r="C1412" i="1"/>
  <c r="D1412" i="1" s="1"/>
  <c r="AH661" i="1" l="1"/>
  <c r="E1412" i="1"/>
  <c r="H661" i="1"/>
  <c r="S661" i="1"/>
  <c r="N556" i="1"/>
  <c r="C1413" i="1"/>
  <c r="D1413" i="1" s="1"/>
  <c r="B1414" i="1"/>
  <c r="E1413" i="1" l="1"/>
  <c r="R661" i="1"/>
  <c r="T661" i="1" s="1"/>
  <c r="Q662" i="1" s="1"/>
  <c r="AC662" i="1" s="1"/>
  <c r="P556" i="1"/>
  <c r="M557" i="1" s="1"/>
  <c r="B1415" i="1"/>
  <c r="C1414" i="1"/>
  <c r="D1414" i="1" s="1"/>
  <c r="AH662" i="1" l="1"/>
  <c r="E1414" i="1"/>
  <c r="S662" i="1"/>
  <c r="H662" i="1"/>
  <c r="G557" i="1"/>
  <c r="O557" i="1"/>
  <c r="B1416" i="1"/>
  <c r="C1415" i="1"/>
  <c r="D1415" i="1" s="1"/>
  <c r="E1415" i="1" l="1"/>
  <c r="R662" i="1"/>
  <c r="T662" i="1" s="1"/>
  <c r="Q663" i="1" s="1"/>
  <c r="AC663" i="1" s="1"/>
  <c r="N557" i="1"/>
  <c r="B1417" i="1"/>
  <c r="C1416" i="1"/>
  <c r="D1416" i="1" s="1"/>
  <c r="AH663" i="1" l="1"/>
  <c r="E1416" i="1"/>
  <c r="S663" i="1"/>
  <c r="H663" i="1"/>
  <c r="P557" i="1"/>
  <c r="M558" i="1" s="1"/>
  <c r="C1417" i="1"/>
  <c r="D1417" i="1" s="1"/>
  <c r="B1418" i="1"/>
  <c r="E1417" i="1" l="1"/>
  <c r="R663" i="1"/>
  <c r="T663" i="1" s="1"/>
  <c r="Q664" i="1" s="1"/>
  <c r="AC664" i="1" s="1"/>
  <c r="O558" i="1"/>
  <c r="G558" i="1"/>
  <c r="B1419" i="1"/>
  <c r="C1418" i="1"/>
  <c r="D1418" i="1" s="1"/>
  <c r="AH664" i="1" l="1"/>
  <c r="E1418" i="1"/>
  <c r="S664" i="1"/>
  <c r="H664" i="1"/>
  <c r="N558" i="1"/>
  <c r="B1420" i="1"/>
  <c r="C1419" i="1"/>
  <c r="D1419" i="1" s="1"/>
  <c r="E1419" i="1" l="1"/>
  <c r="R664" i="1"/>
  <c r="P558" i="1"/>
  <c r="M559" i="1" s="1"/>
  <c r="C1420" i="1"/>
  <c r="D1420" i="1" s="1"/>
  <c r="B1421" i="1"/>
  <c r="E1420" i="1" l="1"/>
  <c r="T664" i="1"/>
  <c r="Q665" i="1" s="1"/>
  <c r="AC665" i="1" s="1"/>
  <c r="G559" i="1"/>
  <c r="O559" i="1"/>
  <c r="C1421" i="1"/>
  <c r="D1421" i="1" s="1"/>
  <c r="B1422" i="1"/>
  <c r="AH665" i="1" l="1"/>
  <c r="E1421" i="1"/>
  <c r="H665" i="1"/>
  <c r="S665" i="1"/>
  <c r="N559" i="1"/>
  <c r="P559" i="1" s="1"/>
  <c r="M560" i="1" s="1"/>
  <c r="C1422" i="1"/>
  <c r="D1422" i="1" s="1"/>
  <c r="B1423" i="1"/>
  <c r="E1422" i="1" l="1"/>
  <c r="R665" i="1"/>
  <c r="T665" i="1" s="1"/>
  <c r="Q666" i="1" s="1"/>
  <c r="AC666" i="1" s="1"/>
  <c r="G560" i="1"/>
  <c r="O560" i="1"/>
  <c r="B1424" i="1"/>
  <c r="C1423" i="1"/>
  <c r="D1423" i="1" s="1"/>
  <c r="AH666" i="1" l="1"/>
  <c r="E1423" i="1"/>
  <c r="H666" i="1"/>
  <c r="S666" i="1"/>
  <c r="N560" i="1"/>
  <c r="P560" i="1" s="1"/>
  <c r="M561" i="1" s="1"/>
  <c r="C1424" i="1"/>
  <c r="D1424" i="1" s="1"/>
  <c r="B1425" i="1"/>
  <c r="E1424" i="1" l="1"/>
  <c r="R666" i="1"/>
  <c r="T666" i="1" s="1"/>
  <c r="Q667" i="1" s="1"/>
  <c r="AC667" i="1" s="1"/>
  <c r="O561" i="1"/>
  <c r="G561" i="1"/>
  <c r="B1426" i="1"/>
  <c r="C1425" i="1"/>
  <c r="D1425" i="1" s="1"/>
  <c r="AH667" i="1" l="1"/>
  <c r="E1425" i="1"/>
  <c r="S667" i="1"/>
  <c r="H667" i="1"/>
  <c r="N561" i="1"/>
  <c r="B1427" i="1"/>
  <c r="C1426" i="1"/>
  <c r="D1426" i="1" s="1"/>
  <c r="E1426" i="1" l="1"/>
  <c r="R667" i="1"/>
  <c r="T667" i="1" s="1"/>
  <c r="Q668" i="1" s="1"/>
  <c r="AC668" i="1" s="1"/>
  <c r="P561" i="1"/>
  <c r="M562" i="1" s="1"/>
  <c r="C1427" i="1"/>
  <c r="D1427" i="1" s="1"/>
  <c r="B1428" i="1"/>
  <c r="AH668" i="1" l="1"/>
  <c r="E1427" i="1"/>
  <c r="S668" i="1"/>
  <c r="H668" i="1"/>
  <c r="G562" i="1"/>
  <c r="O562" i="1"/>
  <c r="C1428" i="1"/>
  <c r="D1428" i="1" s="1"/>
  <c r="B1429" i="1"/>
  <c r="E1428" i="1" l="1"/>
  <c r="R668" i="1"/>
  <c r="T668" i="1" s="1"/>
  <c r="Q669" i="1" s="1"/>
  <c r="AC669" i="1" s="1"/>
  <c r="N562" i="1"/>
  <c r="C1429" i="1"/>
  <c r="D1429" i="1" s="1"/>
  <c r="B1430" i="1"/>
  <c r="AH669" i="1" l="1"/>
  <c r="E1429" i="1"/>
  <c r="H669" i="1"/>
  <c r="S669" i="1"/>
  <c r="P562" i="1"/>
  <c r="M563" i="1" s="1"/>
  <c r="B1431" i="1"/>
  <c r="C1430" i="1"/>
  <c r="D1430" i="1" s="1"/>
  <c r="E1430" i="1" l="1"/>
  <c r="R669" i="1"/>
  <c r="T669" i="1" s="1"/>
  <c r="Q670" i="1" s="1"/>
  <c r="AC670" i="1" s="1"/>
  <c r="G563" i="1"/>
  <c r="O563" i="1"/>
  <c r="C1431" i="1"/>
  <c r="D1431" i="1" s="1"/>
  <c r="B1432" i="1"/>
  <c r="AH670" i="1" l="1"/>
  <c r="E1431" i="1"/>
  <c r="H670" i="1"/>
  <c r="S670" i="1"/>
  <c r="N563" i="1"/>
  <c r="C1432" i="1"/>
  <c r="D1432" i="1" s="1"/>
  <c r="B1433" i="1"/>
  <c r="E1432" i="1" l="1"/>
  <c r="R670" i="1"/>
  <c r="T670" i="1" s="1"/>
  <c r="Q671" i="1" s="1"/>
  <c r="AC671" i="1" s="1"/>
  <c r="P563" i="1"/>
  <c r="M564" i="1" s="1"/>
  <c r="B1434" i="1"/>
  <c r="C1433" i="1"/>
  <c r="D1433" i="1" s="1"/>
  <c r="AH671" i="1" l="1"/>
  <c r="E1433" i="1"/>
  <c r="H671" i="1"/>
  <c r="S671" i="1"/>
  <c r="O564" i="1"/>
  <c r="G564" i="1"/>
  <c r="B1435" i="1"/>
  <c r="C1434" i="1"/>
  <c r="D1434" i="1" s="1"/>
  <c r="E1434" i="1" l="1"/>
  <c r="R671" i="1"/>
  <c r="T671" i="1" s="1"/>
  <c r="Q672" i="1" s="1"/>
  <c r="AC672" i="1" s="1"/>
  <c r="N564" i="1"/>
  <c r="B1436" i="1"/>
  <c r="C1435" i="1"/>
  <c r="D1435" i="1" s="1"/>
  <c r="AH672" i="1" l="1"/>
  <c r="E1435" i="1"/>
  <c r="S672" i="1"/>
  <c r="H672" i="1"/>
  <c r="P564" i="1"/>
  <c r="M565" i="1" s="1"/>
  <c r="B1437" i="1"/>
  <c r="C1436" i="1"/>
  <c r="D1436" i="1" s="1"/>
  <c r="E1436" i="1" l="1"/>
  <c r="R672" i="1"/>
  <c r="G565" i="1"/>
  <c r="O565" i="1"/>
  <c r="C1437" i="1"/>
  <c r="D1437" i="1" s="1"/>
  <c r="B1438" i="1"/>
  <c r="E1437" i="1" l="1"/>
  <c r="T672" i="1"/>
  <c r="Q673" i="1" s="1"/>
  <c r="AC673" i="1" s="1"/>
  <c r="N565" i="1"/>
  <c r="C1438" i="1"/>
  <c r="D1438" i="1" s="1"/>
  <c r="B1439" i="1"/>
  <c r="AH673" i="1" l="1"/>
  <c r="E1438" i="1"/>
  <c r="S673" i="1"/>
  <c r="H673" i="1"/>
  <c r="P565" i="1"/>
  <c r="M566" i="1" s="1"/>
  <c r="C1439" i="1"/>
  <c r="D1439" i="1" s="1"/>
  <c r="B1440" i="1"/>
  <c r="E1439" i="1" l="1"/>
  <c r="R673" i="1"/>
  <c r="T673" i="1" s="1"/>
  <c r="Q674" i="1" s="1"/>
  <c r="AC674" i="1" s="1"/>
  <c r="G566" i="1"/>
  <c r="O566" i="1"/>
  <c r="C1440" i="1"/>
  <c r="D1440" i="1" s="1"/>
  <c r="B1441" i="1"/>
  <c r="AH674" i="1" l="1"/>
  <c r="E1440" i="1"/>
  <c r="S674" i="1"/>
  <c r="H674" i="1"/>
  <c r="N566" i="1"/>
  <c r="C1441" i="1"/>
  <c r="D1441" i="1" s="1"/>
  <c r="B1442" i="1"/>
  <c r="E1441" i="1" l="1"/>
  <c r="R674" i="1"/>
  <c r="T674" i="1" s="1"/>
  <c r="Q675" i="1" s="1"/>
  <c r="AC675" i="1" s="1"/>
  <c r="P566" i="1"/>
  <c r="M567" i="1" s="1"/>
  <c r="B1443" i="1"/>
  <c r="C1442" i="1"/>
  <c r="D1442" i="1" s="1"/>
  <c r="AH675" i="1" l="1"/>
  <c r="E1442" i="1"/>
  <c r="H675" i="1"/>
  <c r="S675" i="1"/>
  <c r="O567" i="1"/>
  <c r="G567" i="1"/>
  <c r="C1443" i="1"/>
  <c r="D1443" i="1" s="1"/>
  <c r="B1444" i="1"/>
  <c r="E1443" i="1" l="1"/>
  <c r="R675" i="1"/>
  <c r="T675" i="1" s="1"/>
  <c r="Q676" i="1" s="1"/>
  <c r="AC676" i="1" s="1"/>
  <c r="N567" i="1"/>
  <c r="C1444" i="1"/>
  <c r="D1444" i="1" s="1"/>
  <c r="B1445" i="1"/>
  <c r="AH676" i="1" l="1"/>
  <c r="E1444" i="1"/>
  <c r="H676" i="1"/>
  <c r="S676" i="1"/>
  <c r="P567" i="1"/>
  <c r="M568" i="1" s="1"/>
  <c r="C1445" i="1"/>
  <c r="D1445" i="1" s="1"/>
  <c r="B1446" i="1"/>
  <c r="E1445" i="1" l="1"/>
  <c r="R676" i="1"/>
  <c r="G568" i="1"/>
  <c r="O568" i="1"/>
  <c r="C1446" i="1"/>
  <c r="D1446" i="1" s="1"/>
  <c r="B1447" i="1"/>
  <c r="E1446" i="1" l="1"/>
  <c r="T676" i="1"/>
  <c r="Q677" i="1" s="1"/>
  <c r="AC677" i="1" s="1"/>
  <c r="N568" i="1"/>
  <c r="C1447" i="1"/>
  <c r="D1447" i="1" s="1"/>
  <c r="B1448" i="1"/>
  <c r="AH677" i="1" l="1"/>
  <c r="E1447" i="1"/>
  <c r="S677" i="1"/>
  <c r="H677" i="1"/>
  <c r="P568" i="1"/>
  <c r="M569" i="1" s="1"/>
  <c r="B1449" i="1"/>
  <c r="C1448" i="1"/>
  <c r="D1448" i="1" s="1"/>
  <c r="E1448" i="1" l="1"/>
  <c r="R677" i="1"/>
  <c r="O569" i="1"/>
  <c r="G569" i="1"/>
  <c r="C1449" i="1"/>
  <c r="D1449" i="1" s="1"/>
  <c r="B1450" i="1"/>
  <c r="E1449" i="1" l="1"/>
  <c r="T677" i="1"/>
  <c r="Q678" i="1" s="1"/>
  <c r="AC678" i="1" s="1"/>
  <c r="N569" i="1"/>
  <c r="C1450" i="1"/>
  <c r="D1450" i="1" s="1"/>
  <c r="B1451" i="1"/>
  <c r="AH678" i="1" l="1"/>
  <c r="E1450" i="1"/>
  <c r="H678" i="1"/>
  <c r="S678" i="1"/>
  <c r="P569" i="1"/>
  <c r="M570" i="1" s="1"/>
  <c r="C1451" i="1"/>
  <c r="D1451" i="1" s="1"/>
  <c r="B1452" i="1"/>
  <c r="E1451" i="1" l="1"/>
  <c r="R678" i="1"/>
  <c r="T678" i="1" s="1"/>
  <c r="Q679" i="1" s="1"/>
  <c r="AC679" i="1" s="1"/>
  <c r="G570" i="1"/>
  <c r="O570" i="1"/>
  <c r="C1452" i="1"/>
  <c r="D1452" i="1" s="1"/>
  <c r="B1453" i="1"/>
  <c r="AH679" i="1" l="1"/>
  <c r="E1452" i="1"/>
  <c r="H679" i="1"/>
  <c r="S679" i="1"/>
  <c r="N570" i="1"/>
  <c r="P570" i="1" s="1"/>
  <c r="M571" i="1" s="1"/>
  <c r="C1453" i="1"/>
  <c r="D1453" i="1" s="1"/>
  <c r="B1454" i="1"/>
  <c r="E1453" i="1" l="1"/>
  <c r="R679" i="1"/>
  <c r="T679" i="1" s="1"/>
  <c r="Q680" i="1" s="1"/>
  <c r="AC680" i="1" s="1"/>
  <c r="O571" i="1"/>
  <c r="G571" i="1"/>
  <c r="B1455" i="1"/>
  <c r="C1454" i="1"/>
  <c r="D1454" i="1" s="1"/>
  <c r="AH680" i="1" l="1"/>
  <c r="E1454" i="1"/>
  <c r="S680" i="1"/>
  <c r="H680" i="1"/>
  <c r="N571" i="1"/>
  <c r="P571" i="1" s="1"/>
  <c r="M572" i="1" s="1"/>
  <c r="B1456" i="1"/>
  <c r="C1455" i="1"/>
  <c r="D1455" i="1" s="1"/>
  <c r="E1455" i="1" l="1"/>
  <c r="R680" i="1"/>
  <c r="T680" i="1" s="1"/>
  <c r="Q681" i="1" s="1"/>
  <c r="AC681" i="1" s="1"/>
  <c r="G572" i="1"/>
  <c r="O572" i="1"/>
  <c r="C1456" i="1"/>
  <c r="D1456" i="1" s="1"/>
  <c r="B1457" i="1"/>
  <c r="AH681" i="1" l="1"/>
  <c r="E1456" i="1"/>
  <c r="H681" i="1"/>
  <c r="S681" i="1"/>
  <c r="N572" i="1"/>
  <c r="B1458" i="1"/>
  <c r="C1457" i="1"/>
  <c r="D1457" i="1" s="1"/>
  <c r="E1457" i="1" l="1"/>
  <c r="R681" i="1"/>
  <c r="P572" i="1"/>
  <c r="M573" i="1" s="1"/>
  <c r="C1458" i="1"/>
  <c r="D1458" i="1" s="1"/>
  <c r="B1459" i="1"/>
  <c r="E1458" i="1" l="1"/>
  <c r="E35" i="2" s="1"/>
  <c r="T681" i="1"/>
  <c r="Q682" i="1" s="1"/>
  <c r="AC682" i="1" s="1"/>
  <c r="G573" i="1"/>
  <c r="O573" i="1"/>
  <c r="C1459" i="1"/>
  <c r="D1459" i="1" s="1"/>
  <c r="B1460" i="1"/>
  <c r="AH682" i="1" l="1"/>
  <c r="E1459" i="1"/>
  <c r="H682" i="1"/>
  <c r="S682" i="1"/>
  <c r="N573" i="1"/>
  <c r="B1461" i="1"/>
  <c r="C1460" i="1"/>
  <c r="D1460" i="1" s="1"/>
  <c r="E1460" i="1" l="1"/>
  <c r="R682" i="1"/>
  <c r="T682" i="1" s="1"/>
  <c r="Q683" i="1" s="1"/>
  <c r="AC683" i="1" s="1"/>
  <c r="P573" i="1"/>
  <c r="M574" i="1" s="1"/>
  <c r="B1462" i="1"/>
  <c r="C1461" i="1"/>
  <c r="D1461" i="1" s="1"/>
  <c r="AH683" i="1" l="1"/>
  <c r="E1461" i="1"/>
  <c r="H683" i="1"/>
  <c r="S683" i="1"/>
  <c r="O574" i="1"/>
  <c r="G574" i="1"/>
  <c r="C1462" i="1"/>
  <c r="D1462" i="1" s="1"/>
  <c r="B1463" i="1"/>
  <c r="E1462" i="1" l="1"/>
  <c r="R683" i="1"/>
  <c r="T683" i="1" s="1"/>
  <c r="Q684" i="1" s="1"/>
  <c r="AC684" i="1" s="1"/>
  <c r="N574" i="1"/>
  <c r="P574" i="1" s="1"/>
  <c r="M575" i="1" s="1"/>
  <c r="B1464" i="1"/>
  <c r="C1463" i="1"/>
  <c r="D1463" i="1" s="1"/>
  <c r="AH684" i="1" l="1"/>
  <c r="E1463" i="1"/>
  <c r="H684" i="1"/>
  <c r="S684" i="1"/>
  <c r="G575" i="1"/>
  <c r="O575" i="1"/>
  <c r="B1465" i="1"/>
  <c r="C1464" i="1"/>
  <c r="D1464" i="1" s="1"/>
  <c r="E1464" i="1" l="1"/>
  <c r="R684" i="1"/>
  <c r="T684" i="1" s="1"/>
  <c r="Q685" i="1" s="1"/>
  <c r="AC685" i="1" s="1"/>
  <c r="N575" i="1"/>
  <c r="P575" i="1" s="1"/>
  <c r="M576" i="1" s="1"/>
  <c r="C1465" i="1"/>
  <c r="D1465" i="1" s="1"/>
  <c r="B1466" i="1"/>
  <c r="AH685" i="1" l="1"/>
  <c r="E1465" i="1"/>
  <c r="H685" i="1"/>
  <c r="S685" i="1"/>
  <c r="G576" i="1"/>
  <c r="O576" i="1"/>
  <c r="B1467" i="1"/>
  <c r="C1466" i="1"/>
  <c r="D1466" i="1" s="1"/>
  <c r="E1466" i="1" l="1"/>
  <c r="R685" i="1"/>
  <c r="T685" i="1" s="1"/>
  <c r="Q686" i="1" s="1"/>
  <c r="AC686" i="1" s="1"/>
  <c r="N576" i="1"/>
  <c r="C1467" i="1"/>
  <c r="D1467" i="1" s="1"/>
  <c r="B1468" i="1"/>
  <c r="AH686" i="1" l="1"/>
  <c r="E1467" i="1"/>
  <c r="H686" i="1"/>
  <c r="S686" i="1"/>
  <c r="P576" i="1"/>
  <c r="M577" i="1" s="1"/>
  <c r="C1468" i="1"/>
  <c r="D1468" i="1" s="1"/>
  <c r="B1469" i="1"/>
  <c r="E1468" i="1" l="1"/>
  <c r="R686" i="1"/>
  <c r="T686" i="1" s="1"/>
  <c r="Q687" i="1" s="1"/>
  <c r="AC687" i="1" s="1"/>
  <c r="G577" i="1"/>
  <c r="O577" i="1"/>
  <c r="C1469" i="1"/>
  <c r="E1469" i="1" s="1"/>
  <c r="B1470" i="1"/>
  <c r="AH687" i="1" l="1"/>
  <c r="H687" i="1"/>
  <c r="S687" i="1"/>
  <c r="N577" i="1"/>
  <c r="C1470" i="1"/>
  <c r="D1470" i="1" s="1"/>
  <c r="B1471" i="1"/>
  <c r="D1469" i="1"/>
  <c r="D8" i="2"/>
  <c r="D6" i="2"/>
  <c r="D5" i="2"/>
  <c r="D7" i="2"/>
  <c r="L5" i="2"/>
  <c r="M5" i="2"/>
  <c r="E1470" i="1" l="1"/>
  <c r="R687" i="1"/>
  <c r="P577" i="1"/>
  <c r="M578" i="1" s="1"/>
  <c r="G7" i="5"/>
  <c r="C1471" i="1"/>
  <c r="D1471" i="1" s="1"/>
  <c r="B1472" i="1"/>
  <c r="E1471" i="1" l="1"/>
  <c r="T687" i="1"/>
  <c r="Q688" i="1" s="1"/>
  <c r="AC688" i="1" s="1"/>
  <c r="G578" i="1"/>
  <c r="O578" i="1"/>
  <c r="K7" i="5"/>
  <c r="C1472" i="1"/>
  <c r="D1472" i="1" s="1"/>
  <c r="B1473" i="1"/>
  <c r="AH688" i="1" l="1"/>
  <c r="E1472" i="1"/>
  <c r="L7" i="5"/>
  <c r="O7" i="5"/>
  <c r="H688" i="1"/>
  <c r="S688" i="1"/>
  <c r="N578" i="1"/>
  <c r="C1473" i="1"/>
  <c r="D1473" i="1" s="1"/>
  <c r="B1474" i="1"/>
  <c r="E1473" i="1" l="1"/>
  <c r="R688" i="1"/>
  <c r="T688" i="1" s="1"/>
  <c r="Q689" i="1" s="1"/>
  <c r="AC689" i="1" s="1"/>
  <c r="P578" i="1"/>
  <c r="M579" i="1" s="1"/>
  <c r="C1474" i="1"/>
  <c r="D1474" i="1" s="1"/>
  <c r="B1475" i="1"/>
  <c r="AH689" i="1" l="1"/>
  <c r="E1474" i="1"/>
  <c r="S689" i="1"/>
  <c r="H689" i="1"/>
  <c r="O579" i="1"/>
  <c r="G579" i="1"/>
  <c r="B1476" i="1"/>
  <c r="C1475" i="1"/>
  <c r="D1475" i="1" s="1"/>
  <c r="E1475" i="1" l="1"/>
  <c r="R689" i="1"/>
  <c r="N579" i="1"/>
  <c r="C1476" i="1"/>
  <c r="D1476" i="1" s="1"/>
  <c r="B1477" i="1"/>
  <c r="E1476" i="1" l="1"/>
  <c r="T689" i="1"/>
  <c r="Q690" i="1" s="1"/>
  <c r="AC690" i="1" s="1"/>
  <c r="P579" i="1"/>
  <c r="M580" i="1" s="1"/>
  <c r="B1478" i="1"/>
  <c r="C1477" i="1"/>
  <c r="D1477" i="1" s="1"/>
  <c r="AH690" i="1" l="1"/>
  <c r="E1477" i="1"/>
  <c r="H690" i="1"/>
  <c r="S690" i="1"/>
  <c r="O580" i="1"/>
  <c r="G580" i="1"/>
  <c r="C1478" i="1"/>
  <c r="D1478" i="1" s="1"/>
  <c r="B1479" i="1"/>
  <c r="E1478" i="1" l="1"/>
  <c r="R690" i="1"/>
  <c r="N580" i="1"/>
  <c r="C1479" i="1"/>
  <c r="D1479" i="1" s="1"/>
  <c r="B1480" i="1"/>
  <c r="E1479" i="1" l="1"/>
  <c r="T690" i="1"/>
  <c r="Q691" i="1" s="1"/>
  <c r="AC691" i="1" s="1"/>
  <c r="P580" i="1"/>
  <c r="M581" i="1" s="1"/>
  <c r="B1481" i="1"/>
  <c r="C1480" i="1"/>
  <c r="D1480" i="1" s="1"/>
  <c r="AH691" i="1" l="1"/>
  <c r="E1480" i="1"/>
  <c r="S691" i="1"/>
  <c r="H691" i="1"/>
  <c r="G581" i="1"/>
  <c r="O581" i="1"/>
  <c r="C1481" i="1"/>
  <c r="D1481" i="1" s="1"/>
  <c r="B1482" i="1"/>
  <c r="E1481" i="1" l="1"/>
  <c r="R691" i="1"/>
  <c r="N581" i="1"/>
  <c r="B1483" i="1"/>
  <c r="C1482" i="1"/>
  <c r="D1482" i="1" s="1"/>
  <c r="E1482" i="1" l="1"/>
  <c r="T691" i="1"/>
  <c r="Q692" i="1" s="1"/>
  <c r="AC692" i="1" s="1"/>
  <c r="P581" i="1"/>
  <c r="M582" i="1" s="1"/>
  <c r="B1484" i="1"/>
  <c r="C1483" i="1"/>
  <c r="D1483" i="1" s="1"/>
  <c r="AH692" i="1" l="1"/>
  <c r="E1483" i="1"/>
  <c r="H692" i="1"/>
  <c r="S692" i="1"/>
  <c r="G582" i="1"/>
  <c r="O582" i="1"/>
  <c r="B1485" i="1"/>
  <c r="C1484" i="1"/>
  <c r="D1484" i="1" s="1"/>
  <c r="E1484" i="1" l="1"/>
  <c r="R692" i="1"/>
  <c r="N582" i="1"/>
  <c r="C1485" i="1"/>
  <c r="D1485" i="1" s="1"/>
  <c r="B1486" i="1"/>
  <c r="E1485" i="1" l="1"/>
  <c r="T692" i="1"/>
  <c r="Q693" i="1" s="1"/>
  <c r="AC693" i="1" s="1"/>
  <c r="P582" i="1"/>
  <c r="M583" i="1" s="1"/>
  <c r="C1486" i="1"/>
  <c r="D1486" i="1" s="1"/>
  <c r="B1487" i="1"/>
  <c r="AH693" i="1" l="1"/>
  <c r="E1486" i="1"/>
  <c r="H693" i="1"/>
  <c r="S693" i="1"/>
  <c r="O583" i="1"/>
  <c r="G583" i="1"/>
  <c r="B1488" i="1"/>
  <c r="C1487" i="1"/>
  <c r="D1487" i="1" s="1"/>
  <c r="E1487" i="1" l="1"/>
  <c r="R693" i="1"/>
  <c r="N583" i="1"/>
  <c r="P583" i="1" s="1"/>
  <c r="M584" i="1" s="1"/>
  <c r="C1488" i="1"/>
  <c r="D1488" i="1" s="1"/>
  <c r="B1489" i="1"/>
  <c r="E1488" i="1" l="1"/>
  <c r="T693" i="1"/>
  <c r="Q694" i="1" s="1"/>
  <c r="AC694" i="1" s="1"/>
  <c r="G584" i="1"/>
  <c r="O584" i="1"/>
  <c r="C1489" i="1"/>
  <c r="D1489" i="1" s="1"/>
  <c r="B1490" i="1"/>
  <c r="AH694" i="1" l="1"/>
  <c r="E1489" i="1"/>
  <c r="H694" i="1"/>
  <c r="S694" i="1"/>
  <c r="N584" i="1"/>
  <c r="P584" i="1" s="1"/>
  <c r="M585" i="1" s="1"/>
  <c r="C1490" i="1"/>
  <c r="D1490" i="1" s="1"/>
  <c r="B1491" i="1"/>
  <c r="E1490" i="1" l="1"/>
  <c r="R694" i="1"/>
  <c r="O585" i="1"/>
  <c r="G585" i="1"/>
  <c r="C1491" i="1"/>
  <c r="D1491" i="1" s="1"/>
  <c r="B1492" i="1"/>
  <c r="E1491" i="1" l="1"/>
  <c r="T694" i="1"/>
  <c r="Q695" i="1" s="1"/>
  <c r="AC695" i="1" s="1"/>
  <c r="N585" i="1"/>
  <c r="B1493" i="1"/>
  <c r="C1492" i="1"/>
  <c r="D1492" i="1" s="1"/>
  <c r="AH695" i="1" l="1"/>
  <c r="E1492" i="1"/>
  <c r="S695" i="1"/>
  <c r="H695" i="1"/>
  <c r="P585" i="1"/>
  <c r="M586" i="1" s="1"/>
  <c r="B1494" i="1"/>
  <c r="C1493" i="1"/>
  <c r="D1493" i="1" s="1"/>
  <c r="E1493" i="1" l="1"/>
  <c r="R695" i="1"/>
  <c r="T695" i="1" s="1"/>
  <c r="Q696" i="1" s="1"/>
  <c r="AC696" i="1" s="1"/>
  <c r="O586" i="1"/>
  <c r="G586" i="1"/>
  <c r="C1494" i="1"/>
  <c r="D1494" i="1" s="1"/>
  <c r="B1495" i="1"/>
  <c r="AH696" i="1" l="1"/>
  <c r="E1494" i="1"/>
  <c r="H696" i="1"/>
  <c r="S696" i="1"/>
  <c r="N586" i="1"/>
  <c r="P586" i="1" s="1"/>
  <c r="M587" i="1" s="1"/>
  <c r="B1496" i="1"/>
  <c r="C1495" i="1"/>
  <c r="D1495" i="1" s="1"/>
  <c r="E1495" i="1" l="1"/>
  <c r="R696" i="1"/>
  <c r="G587" i="1"/>
  <c r="O587" i="1"/>
  <c r="B1497" i="1"/>
  <c r="C1496" i="1"/>
  <c r="D1496" i="1" s="1"/>
  <c r="E1496" i="1" l="1"/>
  <c r="T696" i="1"/>
  <c r="Q697" i="1" s="1"/>
  <c r="AC697" i="1" s="1"/>
  <c r="N587" i="1"/>
  <c r="C1497" i="1"/>
  <c r="D1497" i="1" s="1"/>
  <c r="B1498" i="1"/>
  <c r="AH697" i="1" l="1"/>
  <c r="E1497" i="1"/>
  <c r="H697" i="1"/>
  <c r="S697" i="1"/>
  <c r="P587" i="1"/>
  <c r="M588" i="1" s="1"/>
  <c r="B1499" i="1"/>
  <c r="C1498" i="1"/>
  <c r="D1498" i="1" s="1"/>
  <c r="E1498" i="1" l="1"/>
  <c r="R697" i="1"/>
  <c r="G588" i="1"/>
  <c r="O588" i="1"/>
  <c r="B1500" i="1"/>
  <c r="C1499" i="1"/>
  <c r="D1499" i="1" s="1"/>
  <c r="E1499" i="1" l="1"/>
  <c r="T697" i="1"/>
  <c r="Q698" i="1" s="1"/>
  <c r="AC698" i="1" s="1"/>
  <c r="N588" i="1"/>
  <c r="B1501" i="1"/>
  <c r="C1500" i="1"/>
  <c r="D1500" i="1" s="1"/>
  <c r="AH698" i="1" l="1"/>
  <c r="E1500" i="1"/>
  <c r="H698" i="1"/>
  <c r="S698" i="1"/>
  <c r="P588" i="1"/>
  <c r="M589" i="1" s="1"/>
  <c r="C1501" i="1"/>
  <c r="D1501" i="1" s="1"/>
  <c r="B1502" i="1"/>
  <c r="E1501" i="1" l="1"/>
  <c r="R698" i="1"/>
  <c r="T698" i="1" s="1"/>
  <c r="Q699" i="1" s="1"/>
  <c r="AC699" i="1" s="1"/>
  <c r="G589" i="1"/>
  <c r="O589" i="1"/>
  <c r="B1503" i="1"/>
  <c r="C1502" i="1"/>
  <c r="D1502" i="1" s="1"/>
  <c r="AH699" i="1" l="1"/>
  <c r="E1502" i="1"/>
  <c r="H699" i="1"/>
  <c r="S699" i="1"/>
  <c r="N589" i="1"/>
  <c r="P589" i="1" s="1"/>
  <c r="M590" i="1" s="1"/>
  <c r="C1503" i="1"/>
  <c r="D1503" i="1" s="1"/>
  <c r="B1504" i="1"/>
  <c r="E1503" i="1" l="1"/>
  <c r="R699" i="1"/>
  <c r="T699" i="1" s="1"/>
  <c r="Q700" i="1" s="1"/>
  <c r="AC700" i="1" s="1"/>
  <c r="O590" i="1"/>
  <c r="G590" i="1"/>
  <c r="C1504" i="1"/>
  <c r="D1504" i="1" s="1"/>
  <c r="B1505" i="1"/>
  <c r="AH700" i="1" l="1"/>
  <c r="E1504" i="1"/>
  <c r="H700" i="1"/>
  <c r="S700" i="1"/>
  <c r="N590" i="1"/>
  <c r="B1506" i="1"/>
  <c r="C1505" i="1"/>
  <c r="D1505" i="1" s="1"/>
  <c r="E1505" i="1" l="1"/>
  <c r="R700" i="1"/>
  <c r="T700" i="1" s="1"/>
  <c r="Q701" i="1" s="1"/>
  <c r="AC701" i="1" s="1"/>
  <c r="P590" i="1"/>
  <c r="M591" i="1" s="1"/>
  <c r="B1507" i="1"/>
  <c r="C1506" i="1"/>
  <c r="D1506" i="1" s="1"/>
  <c r="AH701" i="1" l="1"/>
  <c r="E1506" i="1"/>
  <c r="H701" i="1"/>
  <c r="S701" i="1"/>
  <c r="G591" i="1"/>
  <c r="O591" i="1"/>
  <c r="B1508" i="1"/>
  <c r="C1507" i="1"/>
  <c r="D1507" i="1" s="1"/>
  <c r="E1507" i="1" l="1"/>
  <c r="R701" i="1"/>
  <c r="T701" i="1" s="1"/>
  <c r="Q702" i="1" s="1"/>
  <c r="AC702" i="1" s="1"/>
  <c r="N591" i="1"/>
  <c r="P591" i="1" s="1"/>
  <c r="M592" i="1" s="1"/>
  <c r="B1509" i="1"/>
  <c r="C1508" i="1"/>
  <c r="D1508" i="1" s="1"/>
  <c r="AH702" i="1" l="1"/>
  <c r="E1508" i="1"/>
  <c r="H702" i="1"/>
  <c r="S702" i="1"/>
  <c r="G592" i="1"/>
  <c r="O592" i="1"/>
  <c r="B1510" i="1"/>
  <c r="C1509" i="1"/>
  <c r="D1509" i="1" s="1"/>
  <c r="E1509" i="1" l="1"/>
  <c r="R702" i="1"/>
  <c r="N592" i="1"/>
  <c r="C1510" i="1"/>
  <c r="D1510" i="1" s="1"/>
  <c r="B1511" i="1"/>
  <c r="E1510" i="1" l="1"/>
  <c r="T702" i="1"/>
  <c r="Q703" i="1" s="1"/>
  <c r="AC703" i="1" s="1"/>
  <c r="P592" i="1"/>
  <c r="M593" i="1" s="1"/>
  <c r="B1512" i="1"/>
  <c r="C1511" i="1"/>
  <c r="D1511" i="1" s="1"/>
  <c r="AH703" i="1" l="1"/>
  <c r="E1511" i="1"/>
  <c r="S703" i="1"/>
  <c r="H703" i="1"/>
  <c r="G593" i="1"/>
  <c r="O593" i="1"/>
  <c r="C1512" i="1"/>
  <c r="D1512" i="1" s="1"/>
  <c r="B1513" i="1"/>
  <c r="E1512" i="1" l="1"/>
  <c r="R703" i="1"/>
  <c r="N593" i="1"/>
  <c r="B1514" i="1"/>
  <c r="C1513" i="1"/>
  <c r="D1513" i="1" s="1"/>
  <c r="E1513" i="1" l="1"/>
  <c r="T703" i="1"/>
  <c r="Q704" i="1" s="1"/>
  <c r="AC704" i="1" s="1"/>
  <c r="P593" i="1"/>
  <c r="M594" i="1" s="1"/>
  <c r="C1514" i="1"/>
  <c r="D1514" i="1" s="1"/>
  <c r="B1515" i="1"/>
  <c r="AH704" i="1" l="1"/>
  <c r="E1514" i="1"/>
  <c r="H704" i="1"/>
  <c r="S704" i="1"/>
  <c r="O594" i="1"/>
  <c r="G594" i="1"/>
  <c r="C1515" i="1"/>
  <c r="D1515" i="1" s="1"/>
  <c r="B1516" i="1"/>
  <c r="E1515" i="1" l="1"/>
  <c r="R704" i="1"/>
  <c r="N594" i="1"/>
  <c r="C1516" i="1"/>
  <c r="D1516" i="1" s="1"/>
  <c r="B1517" i="1"/>
  <c r="E1516" i="1" l="1"/>
  <c r="T704" i="1"/>
  <c r="Q705" i="1" s="1"/>
  <c r="AC705" i="1" s="1"/>
  <c r="P594" i="1"/>
  <c r="M595" i="1" s="1"/>
  <c r="C1517" i="1"/>
  <c r="D1517" i="1" s="1"/>
  <c r="B1518" i="1"/>
  <c r="AH705" i="1" l="1"/>
  <c r="E1517" i="1"/>
  <c r="H705" i="1"/>
  <c r="S705" i="1"/>
  <c r="G595" i="1"/>
  <c r="O595" i="1"/>
  <c r="C1518" i="1"/>
  <c r="D1518" i="1" s="1"/>
  <c r="B1519" i="1"/>
  <c r="E1518" i="1" l="1"/>
  <c r="R705" i="1"/>
  <c r="N595" i="1"/>
  <c r="P595" i="1" s="1"/>
  <c r="M596" i="1" s="1"/>
  <c r="B1520" i="1"/>
  <c r="C1519" i="1"/>
  <c r="D1519" i="1" s="1"/>
  <c r="E1519" i="1" l="1"/>
  <c r="T705" i="1"/>
  <c r="Q706" i="1" s="1"/>
  <c r="AC706" i="1" s="1"/>
  <c r="G596" i="1"/>
  <c r="O596" i="1"/>
  <c r="B1521" i="1"/>
  <c r="C1520" i="1"/>
  <c r="D1520" i="1" s="1"/>
  <c r="AH706" i="1" l="1"/>
  <c r="E1520" i="1"/>
  <c r="H706" i="1"/>
  <c r="S706" i="1"/>
  <c r="N596" i="1"/>
  <c r="C1521" i="1"/>
  <c r="D1521" i="1" s="1"/>
  <c r="B1522" i="1"/>
  <c r="E1521" i="1" l="1"/>
  <c r="R706" i="1"/>
  <c r="P596" i="1"/>
  <c r="M597" i="1" s="1"/>
  <c r="C1522" i="1"/>
  <c r="D1522" i="1" s="1"/>
  <c r="B1523" i="1"/>
  <c r="E1522" i="1" l="1"/>
  <c r="T706" i="1"/>
  <c r="Q707" i="1" s="1"/>
  <c r="AC707" i="1" s="1"/>
  <c r="G597" i="1"/>
  <c r="O597" i="1"/>
  <c r="C1523" i="1"/>
  <c r="D1523" i="1" s="1"/>
  <c r="B1524" i="1"/>
  <c r="AH707" i="1" l="1"/>
  <c r="E1523" i="1"/>
  <c r="S707" i="1"/>
  <c r="H707" i="1"/>
  <c r="N597" i="1"/>
  <c r="P597" i="1" s="1"/>
  <c r="M598" i="1" s="1"/>
  <c r="C1524" i="1"/>
  <c r="D1524" i="1" s="1"/>
  <c r="B1525" i="1"/>
  <c r="E1524" i="1" l="1"/>
  <c r="R707" i="1"/>
  <c r="T707" i="1" s="1"/>
  <c r="Q708" i="1" s="1"/>
  <c r="AC708" i="1" s="1"/>
  <c r="G598" i="1"/>
  <c r="O598" i="1"/>
  <c r="C1525" i="1"/>
  <c r="D1525" i="1" s="1"/>
  <c r="B1526" i="1"/>
  <c r="AH708" i="1" l="1"/>
  <c r="E1525" i="1"/>
  <c r="H708" i="1"/>
  <c r="S708" i="1"/>
  <c r="N598" i="1"/>
  <c r="B1527" i="1"/>
  <c r="C1526" i="1"/>
  <c r="D1526" i="1" s="1"/>
  <c r="E1526" i="1" l="1"/>
  <c r="R708" i="1"/>
  <c r="T708" i="1" s="1"/>
  <c r="Q709" i="1" s="1"/>
  <c r="AC709" i="1" s="1"/>
  <c r="P598" i="1"/>
  <c r="M599" i="1" s="1"/>
  <c r="B1528" i="1"/>
  <c r="C1527" i="1"/>
  <c r="D1527" i="1" s="1"/>
  <c r="AH709" i="1" l="1"/>
  <c r="E1527" i="1"/>
  <c r="H709" i="1"/>
  <c r="S709" i="1"/>
  <c r="G599" i="1"/>
  <c r="O599" i="1"/>
  <c r="C1528" i="1"/>
  <c r="D1528" i="1" s="1"/>
  <c r="B1529" i="1"/>
  <c r="E1528" i="1" l="1"/>
  <c r="R709" i="1"/>
  <c r="T709" i="1" s="1"/>
  <c r="Q710" i="1" s="1"/>
  <c r="AC710" i="1" s="1"/>
  <c r="N599" i="1"/>
  <c r="B1530" i="1"/>
  <c r="C1529" i="1"/>
  <c r="D1529" i="1" s="1"/>
  <c r="AH710" i="1" l="1"/>
  <c r="E1529" i="1"/>
  <c r="H710" i="1"/>
  <c r="S710" i="1"/>
  <c r="P599" i="1"/>
  <c r="M600" i="1" s="1"/>
  <c r="B1531" i="1"/>
  <c r="C1530" i="1"/>
  <c r="D1530" i="1" s="1"/>
  <c r="E1530" i="1" l="1"/>
  <c r="R710" i="1"/>
  <c r="O600" i="1"/>
  <c r="G600" i="1"/>
  <c r="B1532" i="1"/>
  <c r="C1531" i="1"/>
  <c r="D1531" i="1" s="1"/>
  <c r="E1531" i="1" l="1"/>
  <c r="T710" i="1"/>
  <c r="Q711" i="1" s="1"/>
  <c r="AC711" i="1" s="1"/>
  <c r="N600" i="1"/>
  <c r="P600" i="1" s="1"/>
  <c r="M601" i="1" s="1"/>
  <c r="B1533" i="1"/>
  <c r="C1532" i="1"/>
  <c r="D1532" i="1" s="1"/>
  <c r="AH711" i="1" l="1"/>
  <c r="E1532" i="1"/>
  <c r="H711" i="1"/>
  <c r="S711" i="1"/>
  <c r="G601" i="1"/>
  <c r="O601" i="1"/>
  <c r="B1534" i="1"/>
  <c r="C1533" i="1"/>
  <c r="D1533" i="1" s="1"/>
  <c r="E1533" i="1" l="1"/>
  <c r="R711" i="1"/>
  <c r="T711" i="1" s="1"/>
  <c r="Q712" i="1" s="1"/>
  <c r="AC712" i="1" s="1"/>
  <c r="N601" i="1"/>
  <c r="C1534" i="1"/>
  <c r="D1534" i="1" s="1"/>
  <c r="B1535" i="1"/>
  <c r="AH712" i="1" l="1"/>
  <c r="E1534" i="1"/>
  <c r="H712" i="1"/>
  <c r="S712" i="1"/>
  <c r="P601" i="1"/>
  <c r="M602" i="1" s="1"/>
  <c r="B1536" i="1"/>
  <c r="C1535" i="1"/>
  <c r="D1535" i="1" s="1"/>
  <c r="E1535" i="1" l="1"/>
  <c r="R712" i="1"/>
  <c r="T712" i="1" s="1"/>
  <c r="Q713" i="1" s="1"/>
  <c r="AC713" i="1" s="1"/>
  <c r="G602" i="1"/>
  <c r="O602" i="1"/>
  <c r="C1536" i="1"/>
  <c r="D1536" i="1" s="1"/>
  <c r="B1537" i="1"/>
  <c r="AH713" i="1" l="1"/>
  <c r="E1536" i="1"/>
  <c r="H713" i="1"/>
  <c r="S713" i="1"/>
  <c r="N602" i="1"/>
  <c r="P602" i="1" s="1"/>
  <c r="M603" i="1" s="1"/>
  <c r="B1538" i="1"/>
  <c r="C1537" i="1"/>
  <c r="D1537" i="1" s="1"/>
  <c r="E1537" i="1" l="1"/>
  <c r="R713" i="1"/>
  <c r="G603" i="1"/>
  <c r="O603" i="1"/>
  <c r="C1538" i="1"/>
  <c r="D1538" i="1" s="1"/>
  <c r="B1539" i="1"/>
  <c r="E1538" i="1" l="1"/>
  <c r="T713" i="1"/>
  <c r="Q714" i="1" s="1"/>
  <c r="AC714" i="1" s="1"/>
  <c r="N603" i="1"/>
  <c r="P603" i="1" s="1"/>
  <c r="M604" i="1" s="1"/>
  <c r="B1540" i="1"/>
  <c r="C1539" i="1"/>
  <c r="D1539" i="1" s="1"/>
  <c r="AH714" i="1" l="1"/>
  <c r="E1539" i="1"/>
  <c r="H714" i="1"/>
  <c r="S714" i="1"/>
  <c r="O604" i="1"/>
  <c r="G604" i="1"/>
  <c r="B1541" i="1"/>
  <c r="C1540" i="1"/>
  <c r="D1540" i="1" s="1"/>
  <c r="E1540" i="1" l="1"/>
  <c r="R714" i="1"/>
  <c r="T714" i="1" s="1"/>
  <c r="Q715" i="1" s="1"/>
  <c r="AC715" i="1" s="1"/>
  <c r="N604" i="1"/>
  <c r="C1541" i="1"/>
  <c r="D1541" i="1" s="1"/>
  <c r="B1542" i="1"/>
  <c r="AH715" i="1" l="1"/>
  <c r="E1541" i="1"/>
  <c r="H715" i="1"/>
  <c r="S715" i="1"/>
  <c r="P604" i="1"/>
  <c r="M605" i="1" s="1"/>
  <c r="C1542" i="1"/>
  <c r="D1542" i="1" s="1"/>
  <c r="B1543" i="1"/>
  <c r="E1542" i="1" l="1"/>
  <c r="R715" i="1"/>
  <c r="T715" i="1" s="1"/>
  <c r="Q716" i="1" s="1"/>
  <c r="AC716" i="1" s="1"/>
  <c r="G605" i="1"/>
  <c r="O605" i="1"/>
  <c r="C1543" i="1"/>
  <c r="D1543" i="1" s="1"/>
  <c r="B1544" i="1"/>
  <c r="AH716" i="1" l="1"/>
  <c r="E1543" i="1"/>
  <c r="S716" i="1"/>
  <c r="H716" i="1"/>
  <c r="N605" i="1"/>
  <c r="P605" i="1" s="1"/>
  <c r="M606" i="1" s="1"/>
  <c r="B1545" i="1"/>
  <c r="C1544" i="1"/>
  <c r="D1544" i="1" s="1"/>
  <c r="E1544" i="1" l="1"/>
  <c r="R716" i="1"/>
  <c r="T716" i="1" s="1"/>
  <c r="Q717" i="1" s="1"/>
  <c r="AC717" i="1" s="1"/>
  <c r="G606" i="1"/>
  <c r="O606" i="1"/>
  <c r="B1546" i="1"/>
  <c r="C1545" i="1"/>
  <c r="D1545" i="1" s="1"/>
  <c r="AH717" i="1" l="1"/>
  <c r="E1545" i="1"/>
  <c r="H717" i="1"/>
  <c r="S717" i="1"/>
  <c r="N606" i="1"/>
  <c r="B1547" i="1"/>
  <c r="C1546" i="1"/>
  <c r="D1546" i="1" s="1"/>
  <c r="E1546" i="1" l="1"/>
  <c r="R717" i="1"/>
  <c r="P606" i="1"/>
  <c r="M607" i="1" s="1"/>
  <c r="C1547" i="1"/>
  <c r="D1547" i="1" s="1"/>
  <c r="B1548" i="1"/>
  <c r="E1547" i="1" l="1"/>
  <c r="T717" i="1"/>
  <c r="Q718" i="1" s="1"/>
  <c r="AC718" i="1" s="1"/>
  <c r="G607" i="1"/>
  <c r="O607" i="1"/>
  <c r="B1549" i="1"/>
  <c r="C1548" i="1"/>
  <c r="D1548" i="1" s="1"/>
  <c r="AH718" i="1" l="1"/>
  <c r="E1548" i="1"/>
  <c r="S718" i="1"/>
  <c r="H718" i="1"/>
  <c r="N607" i="1"/>
  <c r="B1550" i="1"/>
  <c r="C1549" i="1"/>
  <c r="D1549" i="1" s="1"/>
  <c r="E1549" i="1" l="1"/>
  <c r="R718" i="1"/>
  <c r="P607" i="1"/>
  <c r="M608" i="1" s="1"/>
  <c r="C1550" i="1"/>
  <c r="D1550" i="1" s="1"/>
  <c r="B1551" i="1"/>
  <c r="E1550" i="1" l="1"/>
  <c r="T718" i="1"/>
  <c r="Q719" i="1" s="1"/>
  <c r="AC719" i="1" s="1"/>
  <c r="O608" i="1"/>
  <c r="G608" i="1"/>
  <c r="B1552" i="1"/>
  <c r="C1551" i="1"/>
  <c r="D1551" i="1" s="1"/>
  <c r="AH719" i="1" l="1"/>
  <c r="E1551" i="1"/>
  <c r="H719" i="1"/>
  <c r="S719" i="1"/>
  <c r="N608" i="1"/>
  <c r="C1552" i="1"/>
  <c r="D1552" i="1" s="1"/>
  <c r="B1553" i="1"/>
  <c r="E1552" i="1" l="1"/>
  <c r="R719" i="1"/>
  <c r="P608" i="1"/>
  <c r="M609" i="1" s="1"/>
  <c r="B1554" i="1"/>
  <c r="C1553" i="1"/>
  <c r="D1553" i="1" s="1"/>
  <c r="E1553" i="1" l="1"/>
  <c r="T719" i="1"/>
  <c r="Q720" i="1" s="1"/>
  <c r="AC720" i="1" s="1"/>
  <c r="G609" i="1"/>
  <c r="O609" i="1"/>
  <c r="C1554" i="1"/>
  <c r="D1554" i="1" s="1"/>
  <c r="B1555" i="1"/>
  <c r="AH720" i="1" l="1"/>
  <c r="E1554" i="1"/>
  <c r="S720" i="1"/>
  <c r="H720" i="1"/>
  <c r="N609" i="1"/>
  <c r="P609" i="1" s="1"/>
  <c r="M610" i="1" s="1"/>
  <c r="B1556" i="1"/>
  <c r="C1555" i="1"/>
  <c r="D1555" i="1" s="1"/>
  <c r="E1555" i="1" l="1"/>
  <c r="R720" i="1"/>
  <c r="T720" i="1" s="1"/>
  <c r="Q721" i="1" s="1"/>
  <c r="AC721" i="1" s="1"/>
  <c r="G610" i="1"/>
  <c r="O610" i="1"/>
  <c r="B1557" i="1"/>
  <c r="C1556" i="1"/>
  <c r="D1556" i="1" s="1"/>
  <c r="AH721" i="1" l="1"/>
  <c r="E1556" i="1"/>
  <c r="H721" i="1"/>
  <c r="S721" i="1"/>
  <c r="N610" i="1"/>
  <c r="P610" i="1" s="1"/>
  <c r="M611" i="1" s="1"/>
  <c r="B1558" i="1"/>
  <c r="C1557" i="1"/>
  <c r="D1557" i="1" s="1"/>
  <c r="E1557" i="1" l="1"/>
  <c r="R721" i="1"/>
  <c r="G611" i="1"/>
  <c r="O611" i="1"/>
  <c r="C1558" i="1"/>
  <c r="D1558" i="1" s="1"/>
  <c r="B1559" i="1"/>
  <c r="E1558" i="1" l="1"/>
  <c r="T721" i="1"/>
  <c r="Q722" i="1" s="1"/>
  <c r="AC722" i="1" s="1"/>
  <c r="N611" i="1"/>
  <c r="B1560" i="1"/>
  <c r="C1559" i="1"/>
  <c r="D1559" i="1" s="1"/>
  <c r="AH722" i="1" l="1"/>
  <c r="E1559" i="1"/>
  <c r="H722" i="1"/>
  <c r="S722" i="1"/>
  <c r="P611" i="1"/>
  <c r="M612" i="1" s="1"/>
  <c r="C1560" i="1"/>
  <c r="D1560" i="1" s="1"/>
  <c r="B1561" i="1"/>
  <c r="E1560" i="1" l="1"/>
  <c r="R722" i="1"/>
  <c r="T722" i="1" s="1"/>
  <c r="Q723" i="1" s="1"/>
  <c r="AC723" i="1" s="1"/>
  <c r="O612" i="1"/>
  <c r="G612" i="1"/>
  <c r="B1562" i="1"/>
  <c r="C1561" i="1"/>
  <c r="D1561" i="1" s="1"/>
  <c r="AH723" i="1" l="1"/>
  <c r="E1561" i="1"/>
  <c r="S723" i="1"/>
  <c r="H723" i="1"/>
  <c r="N612" i="1"/>
  <c r="B1563" i="1"/>
  <c r="C1562" i="1"/>
  <c r="D1562" i="1" s="1"/>
  <c r="E1562" i="1" l="1"/>
  <c r="R723" i="1"/>
  <c r="T723" i="1" s="1"/>
  <c r="Q724" i="1" s="1"/>
  <c r="AC724" i="1" s="1"/>
  <c r="P612" i="1"/>
  <c r="M613" i="1" s="1"/>
  <c r="C1563" i="1"/>
  <c r="D1563" i="1" s="1"/>
  <c r="B1564" i="1"/>
  <c r="AH724" i="1" l="1"/>
  <c r="E1563" i="1"/>
  <c r="H724" i="1"/>
  <c r="S724" i="1"/>
  <c r="G613" i="1"/>
  <c r="O613" i="1"/>
  <c r="C1564" i="1"/>
  <c r="D1564" i="1" s="1"/>
  <c r="B1565" i="1"/>
  <c r="E1564" i="1" l="1"/>
  <c r="R724" i="1"/>
  <c r="T724" i="1" s="1"/>
  <c r="Q725" i="1" s="1"/>
  <c r="AC725" i="1" s="1"/>
  <c r="N613" i="1"/>
  <c r="P613" i="1" s="1"/>
  <c r="M614" i="1" s="1"/>
  <c r="B1566" i="1"/>
  <c r="C1565" i="1"/>
  <c r="D1565" i="1" s="1"/>
  <c r="AH725" i="1" l="1"/>
  <c r="E1565" i="1"/>
  <c r="H725" i="1"/>
  <c r="S725" i="1"/>
  <c r="G614" i="1"/>
  <c r="O614" i="1"/>
  <c r="B1567" i="1"/>
  <c r="C1566" i="1"/>
  <c r="D1566" i="1" s="1"/>
  <c r="E1566" i="1" l="1"/>
  <c r="R725" i="1"/>
  <c r="T725" i="1" s="1"/>
  <c r="Q726" i="1" s="1"/>
  <c r="AC726" i="1" s="1"/>
  <c r="N614" i="1"/>
  <c r="C1567" i="1"/>
  <c r="D1567" i="1" s="1"/>
  <c r="B1568" i="1"/>
  <c r="AH726" i="1" l="1"/>
  <c r="E1567" i="1"/>
  <c r="H726" i="1"/>
  <c r="S726" i="1"/>
  <c r="P614" i="1"/>
  <c r="M615" i="1" s="1"/>
  <c r="B1569" i="1"/>
  <c r="C1568" i="1"/>
  <c r="D1568" i="1" s="1"/>
  <c r="E1568" i="1" l="1"/>
  <c r="R726" i="1"/>
  <c r="T726" i="1" s="1"/>
  <c r="Q727" i="1" s="1"/>
  <c r="AC727" i="1" s="1"/>
  <c r="G615" i="1"/>
  <c r="O615" i="1"/>
  <c r="C1569" i="1"/>
  <c r="D1569" i="1" s="1"/>
  <c r="B1570" i="1"/>
  <c r="AH727" i="1" l="1"/>
  <c r="E1569" i="1"/>
  <c r="S727" i="1"/>
  <c r="H727" i="1"/>
  <c r="N615" i="1"/>
  <c r="B1571" i="1"/>
  <c r="C1570" i="1"/>
  <c r="D1570" i="1" s="1"/>
  <c r="E1570" i="1" l="1"/>
  <c r="R727" i="1"/>
  <c r="T727" i="1" s="1"/>
  <c r="Q728" i="1" s="1"/>
  <c r="AC728" i="1" s="1"/>
  <c r="P615" i="1"/>
  <c r="M616" i="1" s="1"/>
  <c r="B1572" i="1"/>
  <c r="C1571" i="1"/>
  <c r="D1571" i="1" s="1"/>
  <c r="AH728" i="1" l="1"/>
  <c r="E1571" i="1"/>
  <c r="H728" i="1"/>
  <c r="S728" i="1"/>
  <c r="O616" i="1"/>
  <c r="G616" i="1"/>
  <c r="C1572" i="1"/>
  <c r="D1572" i="1" s="1"/>
  <c r="B1573" i="1"/>
  <c r="E1572" i="1" l="1"/>
  <c r="R728" i="1"/>
  <c r="N616" i="1"/>
  <c r="P616" i="1" s="1"/>
  <c r="M617" i="1" s="1"/>
  <c r="B1574" i="1"/>
  <c r="C1573" i="1"/>
  <c r="D1573" i="1" s="1"/>
  <c r="E1573" i="1" l="1"/>
  <c r="T728" i="1"/>
  <c r="Q729" i="1" s="1"/>
  <c r="AC729" i="1" s="1"/>
  <c r="G617" i="1"/>
  <c r="O617" i="1"/>
  <c r="B1575" i="1"/>
  <c r="C1574" i="1"/>
  <c r="D1574" i="1" s="1"/>
  <c r="AH729" i="1" l="1"/>
  <c r="E1574" i="1"/>
  <c r="H729" i="1"/>
  <c r="S729" i="1"/>
  <c r="N617" i="1"/>
  <c r="C1575" i="1"/>
  <c r="D1575" i="1" s="1"/>
  <c r="B1576" i="1"/>
  <c r="E1575" i="1" l="1"/>
  <c r="R729" i="1"/>
  <c r="T729" i="1" s="1"/>
  <c r="Q730" i="1" s="1"/>
  <c r="AC730" i="1" s="1"/>
  <c r="P617" i="1"/>
  <c r="M618" i="1" s="1"/>
  <c r="B1577" i="1"/>
  <c r="C1576" i="1"/>
  <c r="D1576" i="1" s="1"/>
  <c r="AH730" i="1" l="1"/>
  <c r="E1576" i="1"/>
  <c r="H730" i="1"/>
  <c r="S730" i="1"/>
  <c r="O618" i="1"/>
  <c r="G618" i="1"/>
  <c r="B1578" i="1"/>
  <c r="C1577" i="1"/>
  <c r="D1577" i="1" s="1"/>
  <c r="E1577" i="1" l="1"/>
  <c r="R730" i="1"/>
  <c r="T730" i="1" s="1"/>
  <c r="Q731" i="1" s="1"/>
  <c r="AC731" i="1" s="1"/>
  <c r="N618" i="1"/>
  <c r="C1578" i="1"/>
  <c r="D1578" i="1" s="1"/>
  <c r="B1579" i="1"/>
  <c r="AH731" i="1" l="1"/>
  <c r="E1578" i="1"/>
  <c r="H731" i="1"/>
  <c r="S731" i="1"/>
  <c r="P618" i="1"/>
  <c r="M619" i="1" s="1"/>
  <c r="B1580" i="1"/>
  <c r="C1579" i="1"/>
  <c r="D1579" i="1" s="1"/>
  <c r="E1579" i="1" l="1"/>
  <c r="R731" i="1"/>
  <c r="O619" i="1"/>
  <c r="G619" i="1"/>
  <c r="B1581" i="1"/>
  <c r="C1580" i="1"/>
  <c r="D1580" i="1" s="1"/>
  <c r="E1580" i="1" l="1"/>
  <c r="T731" i="1"/>
  <c r="Q732" i="1" s="1"/>
  <c r="AC732" i="1" s="1"/>
  <c r="N619" i="1"/>
  <c r="C1581" i="1"/>
  <c r="D1581" i="1" s="1"/>
  <c r="B1582" i="1"/>
  <c r="AH732" i="1" l="1"/>
  <c r="E1581" i="1"/>
  <c r="H732" i="1"/>
  <c r="S732" i="1"/>
  <c r="P619" i="1"/>
  <c r="M620" i="1" s="1"/>
  <c r="C1582" i="1"/>
  <c r="D1582" i="1" s="1"/>
  <c r="B1583" i="1"/>
  <c r="E1582" i="1" l="1"/>
  <c r="R732" i="1"/>
  <c r="T732" i="1" s="1"/>
  <c r="Q733" i="1" s="1"/>
  <c r="AC733" i="1" s="1"/>
  <c r="G620" i="1"/>
  <c r="O620" i="1"/>
  <c r="C1583" i="1"/>
  <c r="D1583" i="1" s="1"/>
  <c r="B1584" i="1"/>
  <c r="AH733" i="1" l="1"/>
  <c r="E1583" i="1"/>
  <c r="H733" i="1"/>
  <c r="S733" i="1"/>
  <c r="N620" i="1"/>
  <c r="B1585" i="1"/>
  <c r="C1584" i="1"/>
  <c r="D1584" i="1" s="1"/>
  <c r="E1584" i="1" l="1"/>
  <c r="R733" i="1"/>
  <c r="T733" i="1" s="1"/>
  <c r="Q734" i="1" s="1"/>
  <c r="AC734" i="1" s="1"/>
  <c r="P620" i="1"/>
  <c r="M621" i="1" s="1"/>
  <c r="B1586" i="1"/>
  <c r="C1585" i="1"/>
  <c r="D1585" i="1" s="1"/>
  <c r="AH734" i="1" l="1"/>
  <c r="E1585" i="1"/>
  <c r="H734" i="1"/>
  <c r="S734" i="1"/>
  <c r="O621" i="1"/>
  <c r="G621" i="1"/>
  <c r="C1586" i="1"/>
  <c r="D1586" i="1" s="1"/>
  <c r="B1587" i="1"/>
  <c r="E1586" i="1" l="1"/>
  <c r="R734" i="1"/>
  <c r="N621" i="1"/>
  <c r="C1587" i="1"/>
  <c r="D1587" i="1" s="1"/>
  <c r="B1588" i="1"/>
  <c r="E1587" i="1" l="1"/>
  <c r="T734" i="1"/>
  <c r="Q735" i="1" s="1"/>
  <c r="AC735" i="1" s="1"/>
  <c r="P621" i="1"/>
  <c r="M622" i="1" s="1"/>
  <c r="B1589" i="1"/>
  <c r="C1588" i="1"/>
  <c r="D1588" i="1" s="1"/>
  <c r="AH735" i="1" l="1"/>
  <c r="E1588" i="1"/>
  <c r="H735" i="1"/>
  <c r="S735" i="1"/>
  <c r="O622" i="1"/>
  <c r="G622" i="1"/>
  <c r="B1590" i="1"/>
  <c r="C1589" i="1"/>
  <c r="D1589" i="1" s="1"/>
  <c r="E1589" i="1" l="1"/>
  <c r="R735" i="1"/>
  <c r="N622" i="1"/>
  <c r="C1590" i="1"/>
  <c r="D1590" i="1" s="1"/>
  <c r="B1591" i="1"/>
  <c r="E1590" i="1" l="1"/>
  <c r="T735" i="1"/>
  <c r="Q736" i="1" s="1"/>
  <c r="AC736" i="1" s="1"/>
  <c r="P622" i="1"/>
  <c r="M623" i="1" s="1"/>
  <c r="C1591" i="1"/>
  <c r="D1591" i="1" s="1"/>
  <c r="B1592" i="1"/>
  <c r="AH736" i="1" l="1"/>
  <c r="E1591" i="1"/>
  <c r="H736" i="1"/>
  <c r="S736" i="1"/>
  <c r="G623" i="1"/>
  <c r="O623" i="1"/>
  <c r="C1592" i="1"/>
  <c r="D1592" i="1" s="1"/>
  <c r="B1593" i="1"/>
  <c r="E1592" i="1" l="1"/>
  <c r="R736" i="1"/>
  <c r="N623" i="1"/>
  <c r="C1593" i="1"/>
  <c r="D1593" i="1" s="1"/>
  <c r="B1594" i="1"/>
  <c r="E1593" i="1" l="1"/>
  <c r="T736" i="1"/>
  <c r="Q737" i="1" s="1"/>
  <c r="AC737" i="1" s="1"/>
  <c r="P623" i="1"/>
  <c r="M624" i="1" s="1"/>
  <c r="B1595" i="1"/>
  <c r="C1594" i="1"/>
  <c r="D1594" i="1" s="1"/>
  <c r="AH737" i="1" l="1"/>
  <c r="E1594" i="1"/>
  <c r="H737" i="1"/>
  <c r="S737" i="1"/>
  <c r="G624" i="1"/>
  <c r="O624" i="1"/>
  <c r="B1596" i="1"/>
  <c r="C1595" i="1"/>
  <c r="D1595" i="1" s="1"/>
  <c r="E1595" i="1" l="1"/>
  <c r="R737" i="1"/>
  <c r="N624" i="1"/>
  <c r="P624" i="1" s="1"/>
  <c r="M625" i="1" s="1"/>
  <c r="B1597" i="1"/>
  <c r="C1596" i="1"/>
  <c r="D1596" i="1" s="1"/>
  <c r="E1596" i="1" l="1"/>
  <c r="T737" i="1"/>
  <c r="Q738" i="1" s="1"/>
  <c r="AC738" i="1" s="1"/>
  <c r="O625" i="1"/>
  <c r="G625" i="1"/>
  <c r="C1597" i="1"/>
  <c r="D1597" i="1" s="1"/>
  <c r="B1598" i="1"/>
  <c r="AH738" i="1" l="1"/>
  <c r="E1597" i="1"/>
  <c r="H738" i="1"/>
  <c r="S738" i="1"/>
  <c r="N625" i="1"/>
  <c r="C1598" i="1"/>
  <c r="D1598" i="1" s="1"/>
  <c r="B1599" i="1"/>
  <c r="E1598" i="1" l="1"/>
  <c r="R738" i="1"/>
  <c r="T738" i="1" s="1"/>
  <c r="Q739" i="1" s="1"/>
  <c r="AC739" i="1" s="1"/>
  <c r="P625" i="1"/>
  <c r="M626" i="1" s="1"/>
  <c r="C1599" i="1"/>
  <c r="D1599" i="1" s="1"/>
  <c r="B1600" i="1"/>
  <c r="AH739" i="1" l="1"/>
  <c r="E1599" i="1"/>
  <c r="H739" i="1"/>
  <c r="S739" i="1"/>
  <c r="G626" i="1"/>
  <c r="O626" i="1"/>
  <c r="C1600" i="1"/>
  <c r="D1600" i="1" s="1"/>
  <c r="B1601" i="1"/>
  <c r="E1600" i="1" l="1"/>
  <c r="R739" i="1"/>
  <c r="T739" i="1" s="1"/>
  <c r="Q740" i="1" s="1"/>
  <c r="AC740" i="1" s="1"/>
  <c r="N626" i="1"/>
  <c r="P626" i="1" s="1"/>
  <c r="M627" i="1" s="1"/>
  <c r="B1602" i="1"/>
  <c r="C1601" i="1"/>
  <c r="D1601" i="1" s="1"/>
  <c r="AH740" i="1" l="1"/>
  <c r="E1601" i="1"/>
  <c r="H740" i="1"/>
  <c r="S740" i="1"/>
  <c r="G627" i="1"/>
  <c r="O627" i="1"/>
  <c r="C1602" i="1"/>
  <c r="D1602" i="1" s="1"/>
  <c r="B1603" i="1"/>
  <c r="E1602" i="1" l="1"/>
  <c r="R740" i="1"/>
  <c r="T740" i="1" s="1"/>
  <c r="Q741" i="1" s="1"/>
  <c r="AC741" i="1" s="1"/>
  <c r="N627" i="1"/>
  <c r="P627" i="1" s="1"/>
  <c r="M628" i="1" s="1"/>
  <c r="B1604" i="1"/>
  <c r="C1603" i="1"/>
  <c r="D1603" i="1" s="1"/>
  <c r="AH741" i="1" l="1"/>
  <c r="E1603" i="1"/>
  <c r="S741" i="1"/>
  <c r="H741" i="1"/>
  <c r="O628" i="1"/>
  <c r="G628" i="1"/>
  <c r="B1605" i="1"/>
  <c r="C1604" i="1"/>
  <c r="D1604" i="1" s="1"/>
  <c r="E1604" i="1" l="1"/>
  <c r="R741" i="1"/>
  <c r="T741" i="1" s="1"/>
  <c r="Q742" i="1" s="1"/>
  <c r="AC742" i="1" s="1"/>
  <c r="N628" i="1"/>
  <c r="P628" i="1" s="1"/>
  <c r="M629" i="1" s="1"/>
  <c r="B1606" i="1"/>
  <c r="C1605" i="1"/>
  <c r="D1605" i="1" s="1"/>
  <c r="AH742" i="1" l="1"/>
  <c r="E1605" i="1"/>
  <c r="H742" i="1"/>
  <c r="S742" i="1"/>
  <c r="O629" i="1"/>
  <c r="G629" i="1"/>
  <c r="C1606" i="1"/>
  <c r="D1606" i="1" s="1"/>
  <c r="B1607" i="1"/>
  <c r="E1606" i="1" l="1"/>
  <c r="R742" i="1"/>
  <c r="T742" i="1" s="1"/>
  <c r="Q743" i="1" s="1"/>
  <c r="AC743" i="1" s="1"/>
  <c r="N629" i="1"/>
  <c r="B1608" i="1"/>
  <c r="C1607" i="1"/>
  <c r="D1607" i="1" s="1"/>
  <c r="AH743" i="1" l="1"/>
  <c r="E1607" i="1"/>
  <c r="H743" i="1"/>
  <c r="S743" i="1"/>
  <c r="P629" i="1"/>
  <c r="M630" i="1" s="1"/>
  <c r="B1609" i="1"/>
  <c r="C1608" i="1"/>
  <c r="D1608" i="1" s="1"/>
  <c r="E1608" i="1" l="1"/>
  <c r="R743" i="1"/>
  <c r="G630" i="1"/>
  <c r="O630" i="1"/>
  <c r="B1610" i="1"/>
  <c r="C1609" i="1"/>
  <c r="D1609" i="1" s="1"/>
  <c r="E1609" i="1" l="1"/>
  <c r="T743" i="1"/>
  <c r="Q744" i="1" s="1"/>
  <c r="AC744" i="1" s="1"/>
  <c r="N630" i="1"/>
  <c r="B1611" i="1"/>
  <c r="C1610" i="1"/>
  <c r="D1610" i="1" s="1"/>
  <c r="AH744" i="1" l="1"/>
  <c r="E1610" i="1"/>
  <c r="H744" i="1"/>
  <c r="S744" i="1"/>
  <c r="P630" i="1"/>
  <c r="M631" i="1" s="1"/>
  <c r="B1612" i="1"/>
  <c r="C1611" i="1"/>
  <c r="D1611" i="1" s="1"/>
  <c r="E1611" i="1" l="1"/>
  <c r="R744" i="1"/>
  <c r="G631" i="1"/>
  <c r="O631" i="1"/>
  <c r="B1613" i="1"/>
  <c r="C1612" i="1"/>
  <c r="D1612" i="1" s="1"/>
  <c r="E1612" i="1" l="1"/>
  <c r="T744" i="1"/>
  <c r="Q745" i="1" s="1"/>
  <c r="AC745" i="1" s="1"/>
  <c r="N631" i="1"/>
  <c r="P631" i="1" s="1"/>
  <c r="M632" i="1" s="1"/>
  <c r="B1614" i="1"/>
  <c r="C1613" i="1"/>
  <c r="D1613" i="1" s="1"/>
  <c r="AH745" i="1" l="1"/>
  <c r="E1613" i="1"/>
  <c r="H745" i="1"/>
  <c r="S745" i="1"/>
  <c r="G632" i="1"/>
  <c r="O632" i="1"/>
  <c r="C1614" i="1"/>
  <c r="D1614" i="1" s="1"/>
  <c r="B1615" i="1"/>
  <c r="E1614" i="1" l="1"/>
  <c r="R745" i="1"/>
  <c r="N632" i="1"/>
  <c r="C1615" i="1"/>
  <c r="D1615" i="1" s="1"/>
  <c r="B1616" i="1"/>
  <c r="E1615" i="1" l="1"/>
  <c r="T745" i="1"/>
  <c r="Q746" i="1" s="1"/>
  <c r="AC746" i="1" s="1"/>
  <c r="P632" i="1"/>
  <c r="M633" i="1" s="1"/>
  <c r="B1617" i="1"/>
  <c r="C1616" i="1"/>
  <c r="D1616" i="1" s="1"/>
  <c r="AH746" i="1" l="1"/>
  <c r="E1616" i="1"/>
  <c r="H746" i="1"/>
  <c r="S746" i="1"/>
  <c r="G633" i="1"/>
  <c r="O633" i="1"/>
  <c r="B1618" i="1"/>
  <c r="C1617" i="1"/>
  <c r="D1617" i="1" s="1"/>
  <c r="E1617" i="1" l="1"/>
  <c r="R746" i="1"/>
  <c r="N633" i="1"/>
  <c r="P633" i="1" s="1"/>
  <c r="M634" i="1" s="1"/>
  <c r="B1619" i="1"/>
  <c r="C1618" i="1"/>
  <c r="D1618" i="1" s="1"/>
  <c r="E1618" i="1" l="1"/>
  <c r="T746" i="1"/>
  <c r="Q747" i="1" s="1"/>
  <c r="AC747" i="1" s="1"/>
  <c r="O634" i="1"/>
  <c r="G634" i="1"/>
  <c r="C1619" i="1"/>
  <c r="D1619" i="1" s="1"/>
  <c r="B1620" i="1"/>
  <c r="AH747" i="1" l="1"/>
  <c r="E1619" i="1"/>
  <c r="H747" i="1"/>
  <c r="S747" i="1"/>
  <c r="N634" i="1"/>
  <c r="P634" i="1" s="1"/>
  <c r="M635" i="1" s="1"/>
  <c r="B1621" i="1"/>
  <c r="C1620" i="1"/>
  <c r="D1620" i="1" s="1"/>
  <c r="E1620" i="1" l="1"/>
  <c r="R747" i="1"/>
  <c r="G635" i="1"/>
  <c r="O635" i="1"/>
  <c r="C1621" i="1"/>
  <c r="D1621" i="1" s="1"/>
  <c r="B1622" i="1"/>
  <c r="E1621" i="1" l="1"/>
  <c r="T747" i="1"/>
  <c r="Q748" i="1" s="1"/>
  <c r="AC748" i="1" s="1"/>
  <c r="N635" i="1"/>
  <c r="P635" i="1" s="1"/>
  <c r="M636" i="1" s="1"/>
  <c r="B1623" i="1"/>
  <c r="C1622" i="1"/>
  <c r="D1622" i="1" s="1"/>
  <c r="AH748" i="1" l="1"/>
  <c r="E1622" i="1"/>
  <c r="H748" i="1"/>
  <c r="S748" i="1"/>
  <c r="O636" i="1"/>
  <c r="G636" i="1"/>
  <c r="B1624" i="1"/>
  <c r="C1623" i="1"/>
  <c r="D1623" i="1" s="1"/>
  <c r="E1623" i="1" l="1"/>
  <c r="R748" i="1"/>
  <c r="T748" i="1" s="1"/>
  <c r="Q749" i="1" s="1"/>
  <c r="AC749" i="1" s="1"/>
  <c r="N636" i="1"/>
  <c r="B1625" i="1"/>
  <c r="C1624" i="1"/>
  <c r="D1624" i="1" s="1"/>
  <c r="AH749" i="1" l="1"/>
  <c r="E1624" i="1"/>
  <c r="H749" i="1"/>
  <c r="S749" i="1"/>
  <c r="P636" i="1"/>
  <c r="M637" i="1" s="1"/>
  <c r="C1625" i="1"/>
  <c r="D1625" i="1" s="1"/>
  <c r="B1626" i="1"/>
  <c r="E1625" i="1" l="1"/>
  <c r="R749" i="1"/>
  <c r="T749" i="1" s="1"/>
  <c r="Q750" i="1" s="1"/>
  <c r="AC750" i="1" s="1"/>
  <c r="G637" i="1"/>
  <c r="O637" i="1"/>
  <c r="C1626" i="1"/>
  <c r="D1626" i="1" s="1"/>
  <c r="B1627" i="1"/>
  <c r="AH750" i="1" l="1"/>
  <c r="E1626" i="1"/>
  <c r="H750" i="1"/>
  <c r="S750" i="1"/>
  <c r="N637" i="1"/>
  <c r="C1627" i="1"/>
  <c r="D1627" i="1" s="1"/>
  <c r="B1628" i="1"/>
  <c r="E1627" i="1" l="1"/>
  <c r="R750" i="1"/>
  <c r="T750" i="1" s="1"/>
  <c r="Q751" i="1" s="1"/>
  <c r="AC751" i="1" s="1"/>
  <c r="P637" i="1"/>
  <c r="M638" i="1" s="1"/>
  <c r="B1629" i="1"/>
  <c r="C1628" i="1"/>
  <c r="D1628" i="1" s="1"/>
  <c r="AH751" i="1" l="1"/>
  <c r="E1628" i="1"/>
  <c r="H751" i="1"/>
  <c r="S751" i="1"/>
  <c r="O638" i="1"/>
  <c r="G638" i="1"/>
  <c r="C1629" i="1"/>
  <c r="D1629" i="1" s="1"/>
  <c r="B1630" i="1"/>
  <c r="E1629" i="1" l="1"/>
  <c r="R751" i="1"/>
  <c r="N638" i="1"/>
  <c r="B1631" i="1"/>
  <c r="C1630" i="1"/>
  <c r="D1630" i="1" s="1"/>
  <c r="E1630" i="1" l="1"/>
  <c r="T751" i="1"/>
  <c r="Q752" i="1" s="1"/>
  <c r="AC752" i="1" s="1"/>
  <c r="P638" i="1"/>
  <c r="M639" i="1" s="1"/>
  <c r="B1632" i="1"/>
  <c r="C1631" i="1"/>
  <c r="D1631" i="1" s="1"/>
  <c r="AH752" i="1" l="1"/>
  <c r="E1631" i="1"/>
  <c r="H752" i="1"/>
  <c r="S752" i="1"/>
  <c r="G639" i="1"/>
  <c r="O639" i="1"/>
  <c r="C1632" i="1"/>
  <c r="D1632" i="1" s="1"/>
  <c r="B1633" i="1"/>
  <c r="E1632" i="1" l="1"/>
  <c r="R752" i="1"/>
  <c r="T752" i="1" s="1"/>
  <c r="Q753" i="1" s="1"/>
  <c r="AC753" i="1" s="1"/>
  <c r="N639" i="1"/>
  <c r="B1634" i="1"/>
  <c r="C1633" i="1"/>
  <c r="D1633" i="1" s="1"/>
  <c r="AH753" i="1" l="1"/>
  <c r="E1633" i="1"/>
  <c r="H753" i="1"/>
  <c r="S753" i="1"/>
  <c r="P639" i="1"/>
  <c r="M640" i="1" s="1"/>
  <c r="C1634" i="1"/>
  <c r="D1634" i="1" s="1"/>
  <c r="B1635" i="1"/>
  <c r="E1634" i="1" l="1"/>
  <c r="R753" i="1"/>
  <c r="T753" i="1" s="1"/>
  <c r="Q754" i="1" s="1"/>
  <c r="AC754" i="1" s="1"/>
  <c r="G640" i="1"/>
  <c r="O640" i="1"/>
  <c r="B1636" i="1"/>
  <c r="C1635" i="1"/>
  <c r="D1635" i="1" s="1"/>
  <c r="AH754" i="1" l="1"/>
  <c r="E1635" i="1"/>
  <c r="H754" i="1"/>
  <c r="S754" i="1"/>
  <c r="N640" i="1"/>
  <c r="C1636" i="1"/>
  <c r="D1636" i="1" s="1"/>
  <c r="B1637" i="1"/>
  <c r="E1636" i="1" l="1"/>
  <c r="R754" i="1"/>
  <c r="P640" i="1"/>
  <c r="M641" i="1" s="1"/>
  <c r="C1637" i="1"/>
  <c r="D1637" i="1" s="1"/>
  <c r="B1638" i="1"/>
  <c r="E1637" i="1" l="1"/>
  <c r="T754" i="1"/>
  <c r="Q755" i="1" s="1"/>
  <c r="AC755" i="1" s="1"/>
  <c r="G641" i="1"/>
  <c r="O641" i="1"/>
  <c r="C1638" i="1"/>
  <c r="D1638" i="1" s="1"/>
  <c r="B1639" i="1"/>
  <c r="AH755" i="1" l="1"/>
  <c r="E1638" i="1"/>
  <c r="H755" i="1"/>
  <c r="S755" i="1"/>
  <c r="N641" i="1"/>
  <c r="B1640" i="1"/>
  <c r="C1639" i="1"/>
  <c r="D1639" i="1" s="1"/>
  <c r="E1639" i="1" l="1"/>
  <c r="R755" i="1"/>
  <c r="T755" i="1" s="1"/>
  <c r="Q756" i="1" s="1"/>
  <c r="AC756" i="1" s="1"/>
  <c r="P641" i="1"/>
  <c r="M642" i="1" s="1"/>
  <c r="C1640" i="1"/>
  <c r="D1640" i="1" s="1"/>
  <c r="B1641" i="1"/>
  <c r="AH756" i="1" l="1"/>
  <c r="E1640" i="1"/>
  <c r="H756" i="1"/>
  <c r="S756" i="1"/>
  <c r="G642" i="1"/>
  <c r="O642" i="1"/>
  <c r="B1642" i="1"/>
  <c r="C1641" i="1"/>
  <c r="D1641" i="1" s="1"/>
  <c r="E1641" i="1" l="1"/>
  <c r="R756" i="1"/>
  <c r="N642" i="1"/>
  <c r="P642" i="1" s="1"/>
  <c r="M643" i="1" s="1"/>
  <c r="C1642" i="1"/>
  <c r="D1642" i="1" s="1"/>
  <c r="B1643" i="1"/>
  <c r="E1642" i="1" l="1"/>
  <c r="T756" i="1"/>
  <c r="Q757" i="1" s="1"/>
  <c r="AC757" i="1" s="1"/>
  <c r="G643" i="1"/>
  <c r="O643" i="1"/>
  <c r="C1643" i="1"/>
  <c r="D1643" i="1" s="1"/>
  <c r="B1644" i="1"/>
  <c r="AH757" i="1" l="1"/>
  <c r="E1643" i="1"/>
  <c r="H757" i="1"/>
  <c r="S757" i="1"/>
  <c r="N643" i="1"/>
  <c r="C1644" i="1"/>
  <c r="D1644" i="1" s="1"/>
  <c r="B1645" i="1"/>
  <c r="E1644" i="1" l="1"/>
  <c r="R757" i="1"/>
  <c r="P643" i="1"/>
  <c r="M644" i="1" s="1"/>
  <c r="C1645" i="1"/>
  <c r="D1645" i="1" s="1"/>
  <c r="B1646" i="1"/>
  <c r="E1645" i="1" l="1"/>
  <c r="T757" i="1"/>
  <c r="Q758" i="1" s="1"/>
  <c r="AC758" i="1" s="1"/>
  <c r="G644" i="1"/>
  <c r="O644" i="1"/>
  <c r="B1647" i="1"/>
  <c r="C1646" i="1"/>
  <c r="D1646" i="1" s="1"/>
  <c r="AH758" i="1" l="1"/>
  <c r="E1646" i="1"/>
  <c r="H758" i="1"/>
  <c r="S758" i="1"/>
  <c r="N644" i="1"/>
  <c r="B1648" i="1"/>
  <c r="C1647" i="1"/>
  <c r="D1647" i="1" s="1"/>
  <c r="E1647" i="1" l="1"/>
  <c r="R758" i="1"/>
  <c r="P644" i="1"/>
  <c r="M645" i="1" s="1"/>
  <c r="C1648" i="1"/>
  <c r="D1648" i="1" s="1"/>
  <c r="B1649" i="1"/>
  <c r="E1648" i="1" l="1"/>
  <c r="T758" i="1"/>
  <c r="Q759" i="1" s="1"/>
  <c r="AC759" i="1" s="1"/>
  <c r="G645" i="1"/>
  <c r="O645" i="1"/>
  <c r="C1649" i="1"/>
  <c r="D1649" i="1" s="1"/>
  <c r="B1650" i="1"/>
  <c r="AH759" i="1" l="1"/>
  <c r="E1649" i="1"/>
  <c r="H759" i="1"/>
  <c r="S759" i="1"/>
  <c r="N645" i="1"/>
  <c r="C1650" i="1"/>
  <c r="D1650" i="1" s="1"/>
  <c r="B1651" i="1"/>
  <c r="E1650" i="1" l="1"/>
  <c r="R759" i="1"/>
  <c r="P645" i="1"/>
  <c r="M646" i="1" s="1"/>
  <c r="C1651" i="1"/>
  <c r="D1651" i="1" s="1"/>
  <c r="B1652" i="1"/>
  <c r="E1651" i="1" l="1"/>
  <c r="T759" i="1"/>
  <c r="Q760" i="1" s="1"/>
  <c r="AC760" i="1" s="1"/>
  <c r="O646" i="1"/>
  <c r="G646" i="1"/>
  <c r="C1652" i="1"/>
  <c r="D1652" i="1" s="1"/>
  <c r="B1653" i="1"/>
  <c r="AH760" i="1" l="1"/>
  <c r="E1652" i="1"/>
  <c r="H760" i="1"/>
  <c r="S760" i="1"/>
  <c r="N646" i="1"/>
  <c r="C1653" i="1"/>
  <c r="D1653" i="1" s="1"/>
  <c r="B1654" i="1"/>
  <c r="E1653" i="1" l="1"/>
  <c r="R760" i="1"/>
  <c r="P646" i="1"/>
  <c r="M647" i="1" s="1"/>
  <c r="C1654" i="1"/>
  <c r="D1654" i="1" s="1"/>
  <c r="B1655" i="1"/>
  <c r="E1654" i="1" l="1"/>
  <c r="T760" i="1"/>
  <c r="Q761" i="1" s="1"/>
  <c r="AC761" i="1" s="1"/>
  <c r="G647" i="1"/>
  <c r="O647" i="1"/>
  <c r="B1656" i="1"/>
  <c r="C1655" i="1"/>
  <c r="D1655" i="1" s="1"/>
  <c r="AH761" i="1" l="1"/>
  <c r="E1655" i="1"/>
  <c r="H761" i="1"/>
  <c r="S761" i="1"/>
  <c r="N647" i="1"/>
  <c r="B1657" i="1"/>
  <c r="C1656" i="1"/>
  <c r="D1656" i="1" s="1"/>
  <c r="E1656" i="1" l="1"/>
  <c r="R761" i="1"/>
  <c r="P647" i="1"/>
  <c r="M648" i="1" s="1"/>
  <c r="C1657" i="1"/>
  <c r="D1657" i="1" s="1"/>
  <c r="B1658" i="1"/>
  <c r="E1657" i="1" l="1"/>
  <c r="T761" i="1"/>
  <c r="Q762" i="1" s="1"/>
  <c r="AC762" i="1" s="1"/>
  <c r="G648" i="1"/>
  <c r="O648" i="1"/>
  <c r="C1658" i="1"/>
  <c r="D1658" i="1" s="1"/>
  <c r="B1659" i="1"/>
  <c r="AH762" i="1" l="1"/>
  <c r="E1658" i="1"/>
  <c r="H762" i="1"/>
  <c r="S762" i="1"/>
  <c r="N648" i="1"/>
  <c r="B1660" i="1"/>
  <c r="C1659" i="1"/>
  <c r="D1659" i="1" s="1"/>
  <c r="E1659" i="1" l="1"/>
  <c r="R762" i="1"/>
  <c r="P648" i="1"/>
  <c r="M649" i="1" s="1"/>
  <c r="C1660" i="1"/>
  <c r="D1660" i="1" s="1"/>
  <c r="B1661" i="1"/>
  <c r="E1660" i="1" l="1"/>
  <c r="T762" i="1"/>
  <c r="Q763" i="1" s="1"/>
  <c r="AC763" i="1" s="1"/>
  <c r="G649" i="1"/>
  <c r="O649" i="1"/>
  <c r="C1661" i="1"/>
  <c r="D1661" i="1" s="1"/>
  <c r="B1662" i="1"/>
  <c r="AH763" i="1" l="1"/>
  <c r="E1661" i="1"/>
  <c r="H763" i="1"/>
  <c r="S763" i="1"/>
  <c r="N649" i="1"/>
  <c r="C1662" i="1"/>
  <c r="D1662" i="1" s="1"/>
  <c r="B1663" i="1"/>
  <c r="E1662" i="1" l="1"/>
  <c r="R763" i="1"/>
  <c r="T763" i="1" s="1"/>
  <c r="Q764" i="1" s="1"/>
  <c r="AC764" i="1" s="1"/>
  <c r="P649" i="1"/>
  <c r="M650" i="1" s="1"/>
  <c r="B1664" i="1"/>
  <c r="C1663" i="1"/>
  <c r="D1663" i="1" s="1"/>
  <c r="AH764" i="1" l="1"/>
  <c r="E1663" i="1"/>
  <c r="S764" i="1"/>
  <c r="H764" i="1"/>
  <c r="O650" i="1"/>
  <c r="G650" i="1"/>
  <c r="C1664" i="1"/>
  <c r="D1664" i="1" s="1"/>
  <c r="B1665" i="1"/>
  <c r="E1664" i="1" l="1"/>
  <c r="R764" i="1"/>
  <c r="T764" i="1" s="1"/>
  <c r="Q765" i="1" s="1"/>
  <c r="AC765" i="1" s="1"/>
  <c r="N650" i="1"/>
  <c r="C1665" i="1"/>
  <c r="D1665" i="1" s="1"/>
  <c r="B1666" i="1"/>
  <c r="AH765" i="1" l="1"/>
  <c r="E1665" i="1"/>
  <c r="H765" i="1"/>
  <c r="S765" i="1"/>
  <c r="P650" i="1"/>
  <c r="M651" i="1" s="1"/>
  <c r="C1666" i="1"/>
  <c r="D1666" i="1" s="1"/>
  <c r="B1667" i="1"/>
  <c r="E1666" i="1" l="1"/>
  <c r="R765" i="1"/>
  <c r="T765" i="1" s="1"/>
  <c r="Q766" i="1" s="1"/>
  <c r="AC766" i="1" s="1"/>
  <c r="G651" i="1"/>
  <c r="O651" i="1"/>
  <c r="C1667" i="1"/>
  <c r="D1667" i="1" s="1"/>
  <c r="B1668" i="1"/>
  <c r="AH766" i="1" l="1"/>
  <c r="E1667" i="1"/>
  <c r="H766" i="1"/>
  <c r="S766" i="1"/>
  <c r="N651" i="1"/>
  <c r="B1669" i="1"/>
  <c r="C1668" i="1"/>
  <c r="D1668" i="1" s="1"/>
  <c r="E1668" i="1" l="1"/>
  <c r="R766" i="1"/>
  <c r="P651" i="1"/>
  <c r="M652" i="1" s="1"/>
  <c r="B1670" i="1"/>
  <c r="C1669" i="1"/>
  <c r="D1669" i="1" s="1"/>
  <c r="E1669" i="1" l="1"/>
  <c r="T766" i="1"/>
  <c r="Q767" i="1" s="1"/>
  <c r="AC767" i="1" s="1"/>
  <c r="O652" i="1"/>
  <c r="G652" i="1"/>
  <c r="C1670" i="1"/>
  <c r="D1670" i="1" s="1"/>
  <c r="B1671" i="1"/>
  <c r="AH767" i="1" l="1"/>
  <c r="E1670" i="1"/>
  <c r="H767" i="1"/>
  <c r="S767" i="1"/>
  <c r="N652" i="1"/>
  <c r="C1671" i="1"/>
  <c r="D1671" i="1" s="1"/>
  <c r="B1672" i="1"/>
  <c r="E1671" i="1" l="1"/>
  <c r="R767" i="1"/>
  <c r="P652" i="1"/>
  <c r="M653" i="1" s="1"/>
  <c r="C1672" i="1"/>
  <c r="D1672" i="1" s="1"/>
  <c r="B1673" i="1"/>
  <c r="E1672" i="1" l="1"/>
  <c r="T767" i="1"/>
  <c r="Q768" i="1" s="1"/>
  <c r="AC768" i="1" s="1"/>
  <c r="G653" i="1"/>
  <c r="O653" i="1"/>
  <c r="C1673" i="1"/>
  <c r="D1673" i="1" s="1"/>
  <c r="B1674" i="1"/>
  <c r="AH768" i="1" l="1"/>
  <c r="E1673" i="1"/>
  <c r="H768" i="1"/>
  <c r="S768" i="1"/>
  <c r="N653" i="1"/>
  <c r="P653" i="1" s="1"/>
  <c r="M654" i="1" s="1"/>
  <c r="C1674" i="1"/>
  <c r="D1674" i="1" s="1"/>
  <c r="B1675" i="1"/>
  <c r="E1674" i="1" l="1"/>
  <c r="R768" i="1"/>
  <c r="G654" i="1"/>
  <c r="O654" i="1"/>
  <c r="B1676" i="1"/>
  <c r="C1675" i="1"/>
  <c r="D1675" i="1" s="1"/>
  <c r="E1675" i="1" l="1"/>
  <c r="T768" i="1"/>
  <c r="Q769" i="1" s="1"/>
  <c r="AC769" i="1" s="1"/>
  <c r="N654" i="1"/>
  <c r="C1676" i="1"/>
  <c r="D1676" i="1" s="1"/>
  <c r="B1677" i="1"/>
  <c r="AH769" i="1" l="1"/>
  <c r="E1676" i="1"/>
  <c r="H769" i="1"/>
  <c r="S769" i="1"/>
  <c r="P654" i="1"/>
  <c r="M655" i="1" s="1"/>
  <c r="C1677" i="1"/>
  <c r="D1677" i="1" s="1"/>
  <c r="B1678" i="1"/>
  <c r="E1677" i="1" l="1"/>
  <c r="R769" i="1"/>
  <c r="G655" i="1"/>
  <c r="O655" i="1"/>
  <c r="C1678" i="1"/>
  <c r="D1678" i="1" s="1"/>
  <c r="B1679" i="1"/>
  <c r="E1678" i="1" l="1"/>
  <c r="T769" i="1"/>
  <c r="Q770" i="1" s="1"/>
  <c r="AC770" i="1" s="1"/>
  <c r="N655" i="1"/>
  <c r="P655" i="1" s="1"/>
  <c r="M656" i="1" s="1"/>
  <c r="B1680" i="1"/>
  <c r="C1679" i="1"/>
  <c r="D1679" i="1" s="1"/>
  <c r="AH770" i="1" l="1"/>
  <c r="E1679" i="1"/>
  <c r="S770" i="1"/>
  <c r="H770" i="1"/>
  <c r="G656" i="1"/>
  <c r="O656" i="1"/>
  <c r="C1680" i="1"/>
  <c r="D1680" i="1" s="1"/>
  <c r="B1681" i="1"/>
  <c r="E1680" i="1" l="1"/>
  <c r="R770" i="1"/>
  <c r="N656" i="1"/>
  <c r="P656" i="1" s="1"/>
  <c r="M657" i="1" s="1"/>
  <c r="C1681" i="1"/>
  <c r="D1681" i="1" s="1"/>
  <c r="B1682" i="1"/>
  <c r="E1681" i="1" l="1"/>
  <c r="T770" i="1"/>
  <c r="Q771" i="1" s="1"/>
  <c r="AC771" i="1" s="1"/>
  <c r="O657" i="1"/>
  <c r="G657" i="1"/>
  <c r="C1682" i="1"/>
  <c r="D1682" i="1" s="1"/>
  <c r="B1683" i="1"/>
  <c r="AH771" i="1" l="1"/>
  <c r="E1682" i="1"/>
  <c r="H771" i="1"/>
  <c r="S771" i="1"/>
  <c r="N657" i="1"/>
  <c r="C1683" i="1"/>
  <c r="D1683" i="1" s="1"/>
  <c r="B1684" i="1"/>
  <c r="E1683" i="1" l="1"/>
  <c r="R771" i="1"/>
  <c r="T771" i="1" s="1"/>
  <c r="Q772" i="1" s="1"/>
  <c r="AC772" i="1" s="1"/>
  <c r="P657" i="1"/>
  <c r="M658" i="1" s="1"/>
  <c r="C1684" i="1"/>
  <c r="D1684" i="1" s="1"/>
  <c r="B1685" i="1"/>
  <c r="AH772" i="1" l="1"/>
  <c r="E1684" i="1"/>
  <c r="H772" i="1"/>
  <c r="S772" i="1"/>
  <c r="O658" i="1"/>
  <c r="G658" i="1"/>
  <c r="C1685" i="1"/>
  <c r="D1685" i="1" s="1"/>
  <c r="B1686" i="1"/>
  <c r="E1685" i="1" l="1"/>
  <c r="R772" i="1"/>
  <c r="T772" i="1" s="1"/>
  <c r="Q773" i="1" s="1"/>
  <c r="AC773" i="1" s="1"/>
  <c r="N658" i="1"/>
  <c r="P658" i="1" s="1"/>
  <c r="M659" i="1" s="1"/>
  <c r="B1687" i="1"/>
  <c r="C1686" i="1"/>
  <c r="D1686" i="1" s="1"/>
  <c r="AH773" i="1" l="1"/>
  <c r="E1686" i="1"/>
  <c r="H773" i="1"/>
  <c r="S773" i="1"/>
  <c r="O659" i="1"/>
  <c r="G659" i="1"/>
  <c r="B1688" i="1"/>
  <c r="C1687" i="1"/>
  <c r="D1687" i="1" s="1"/>
  <c r="E1687" i="1" l="1"/>
  <c r="R773" i="1"/>
  <c r="N659" i="1"/>
  <c r="B1689" i="1"/>
  <c r="C1688" i="1"/>
  <c r="D1688" i="1" s="1"/>
  <c r="E1688" i="1" l="1"/>
  <c r="T773" i="1"/>
  <c r="Q774" i="1" s="1"/>
  <c r="AC774" i="1" s="1"/>
  <c r="P659" i="1"/>
  <c r="M660" i="1" s="1"/>
  <c r="B1690" i="1"/>
  <c r="C1689" i="1"/>
  <c r="D1689" i="1" s="1"/>
  <c r="AH774" i="1" l="1"/>
  <c r="E1689" i="1"/>
  <c r="H774" i="1"/>
  <c r="S774" i="1"/>
  <c r="O660" i="1"/>
  <c r="G660" i="1"/>
  <c r="C1690" i="1"/>
  <c r="D1690" i="1" s="1"/>
  <c r="B1691" i="1"/>
  <c r="E1690" i="1" l="1"/>
  <c r="R774" i="1"/>
  <c r="N660" i="1"/>
  <c r="C1691" i="1"/>
  <c r="D1691" i="1" s="1"/>
  <c r="B1692" i="1"/>
  <c r="E1691" i="1" l="1"/>
  <c r="T774" i="1"/>
  <c r="Q775" i="1" s="1"/>
  <c r="AC775" i="1" s="1"/>
  <c r="P660" i="1"/>
  <c r="M661" i="1" s="1"/>
  <c r="B1693" i="1"/>
  <c r="C1692" i="1"/>
  <c r="D1692" i="1" s="1"/>
  <c r="AH775" i="1" l="1"/>
  <c r="E1692" i="1"/>
  <c r="H775" i="1"/>
  <c r="S775" i="1"/>
  <c r="G661" i="1"/>
  <c r="O661" i="1"/>
  <c r="B1694" i="1"/>
  <c r="C1693" i="1"/>
  <c r="D1693" i="1" s="1"/>
  <c r="E1693" i="1" l="1"/>
  <c r="R775" i="1"/>
  <c r="N661" i="1"/>
  <c r="C1694" i="1"/>
  <c r="D1694" i="1" s="1"/>
  <c r="B1695" i="1"/>
  <c r="E1694" i="1" l="1"/>
  <c r="T775" i="1"/>
  <c r="Q776" i="1" s="1"/>
  <c r="AC776" i="1" s="1"/>
  <c r="P661" i="1"/>
  <c r="M662" i="1" s="1"/>
  <c r="B1696" i="1"/>
  <c r="C1695" i="1"/>
  <c r="D1695" i="1" s="1"/>
  <c r="AH776" i="1" l="1"/>
  <c r="E1695" i="1"/>
  <c r="H776" i="1"/>
  <c r="S776" i="1"/>
  <c r="G662" i="1"/>
  <c r="O662" i="1"/>
  <c r="C1696" i="1"/>
  <c r="D1696" i="1" s="1"/>
  <c r="B1697" i="1"/>
  <c r="E1696" i="1" l="1"/>
  <c r="R776" i="1"/>
  <c r="T776" i="1" s="1"/>
  <c r="Q777" i="1" s="1"/>
  <c r="AC777" i="1" s="1"/>
  <c r="N662" i="1"/>
  <c r="C1697" i="1"/>
  <c r="D1697" i="1" s="1"/>
  <c r="B1698" i="1"/>
  <c r="AH777" i="1" l="1"/>
  <c r="E1697" i="1"/>
  <c r="S777" i="1"/>
  <c r="H777" i="1"/>
  <c r="P662" i="1"/>
  <c r="M663" i="1" s="1"/>
  <c r="C1698" i="1"/>
  <c r="D1698" i="1" s="1"/>
  <c r="B1699" i="1"/>
  <c r="E1698" i="1" l="1"/>
  <c r="R777" i="1"/>
  <c r="T777" i="1" s="1"/>
  <c r="Q778" i="1" s="1"/>
  <c r="AC778" i="1" s="1"/>
  <c r="G663" i="1"/>
  <c r="O663" i="1"/>
  <c r="C1699" i="1"/>
  <c r="D1699" i="1" s="1"/>
  <c r="B1700" i="1"/>
  <c r="AH778" i="1" l="1"/>
  <c r="E1699" i="1"/>
  <c r="H778" i="1"/>
  <c r="S778" i="1"/>
  <c r="N663" i="1"/>
  <c r="B1701" i="1"/>
  <c r="C1700" i="1"/>
  <c r="D1700" i="1" s="1"/>
  <c r="E1700" i="1" l="1"/>
  <c r="R778" i="1"/>
  <c r="T778" i="1" s="1"/>
  <c r="Q779" i="1" s="1"/>
  <c r="AC779" i="1" s="1"/>
  <c r="P663" i="1"/>
  <c r="M664" i="1" s="1"/>
  <c r="C1701" i="1"/>
  <c r="D1701" i="1" s="1"/>
  <c r="B1702" i="1"/>
  <c r="AH779" i="1" l="1"/>
  <c r="E1701" i="1"/>
  <c r="H779" i="1"/>
  <c r="S779" i="1"/>
  <c r="G664" i="1"/>
  <c r="O664" i="1"/>
  <c r="C1702" i="1"/>
  <c r="D1702" i="1" s="1"/>
  <c r="B1703" i="1"/>
  <c r="E1702" i="1" l="1"/>
  <c r="R779" i="1"/>
  <c r="T779" i="1" s="1"/>
  <c r="Q780" i="1" s="1"/>
  <c r="AC780" i="1" s="1"/>
  <c r="N664" i="1"/>
  <c r="B1704" i="1"/>
  <c r="C1703" i="1"/>
  <c r="D1703" i="1" s="1"/>
  <c r="AH780" i="1" l="1"/>
  <c r="E1703" i="1"/>
  <c r="H780" i="1"/>
  <c r="S780" i="1"/>
  <c r="P664" i="1"/>
  <c r="M665" i="1" s="1"/>
  <c r="C1704" i="1"/>
  <c r="D1704" i="1" s="1"/>
  <c r="B1705" i="1"/>
  <c r="E1704" i="1" l="1"/>
  <c r="R780" i="1"/>
  <c r="T780" i="1" s="1"/>
  <c r="Q781" i="1" s="1"/>
  <c r="AC781" i="1" s="1"/>
  <c r="G665" i="1"/>
  <c r="O665" i="1"/>
  <c r="B1706" i="1"/>
  <c r="C1705" i="1"/>
  <c r="D1705" i="1" s="1"/>
  <c r="AH781" i="1" l="1"/>
  <c r="E1705" i="1"/>
  <c r="H781" i="1"/>
  <c r="S781" i="1"/>
  <c r="N665" i="1"/>
  <c r="C1706" i="1"/>
  <c r="D1706" i="1" s="1"/>
  <c r="B1707" i="1"/>
  <c r="E1706" i="1" l="1"/>
  <c r="R781" i="1"/>
  <c r="T781" i="1" s="1"/>
  <c r="Q782" i="1" s="1"/>
  <c r="AC782" i="1" s="1"/>
  <c r="P665" i="1"/>
  <c r="M666" i="1" s="1"/>
  <c r="B1708" i="1"/>
  <c r="C1707" i="1"/>
  <c r="D1707" i="1" s="1"/>
  <c r="AH782" i="1" l="1"/>
  <c r="E1707" i="1"/>
  <c r="H782" i="1"/>
  <c r="S782" i="1"/>
  <c r="G666" i="1"/>
  <c r="O666" i="1"/>
  <c r="B1709" i="1"/>
  <c r="C1708" i="1"/>
  <c r="D1708" i="1" s="1"/>
  <c r="E1708" i="1" l="1"/>
  <c r="R782" i="1"/>
  <c r="T782" i="1" s="1"/>
  <c r="Q783" i="1" s="1"/>
  <c r="AC783" i="1" s="1"/>
  <c r="N666" i="1"/>
  <c r="P666" i="1" s="1"/>
  <c r="M667" i="1" s="1"/>
  <c r="C1709" i="1"/>
  <c r="D1709" i="1" s="1"/>
  <c r="B1710" i="1"/>
  <c r="AH783" i="1" l="1"/>
  <c r="E1709" i="1"/>
  <c r="H783" i="1"/>
  <c r="S783" i="1"/>
  <c r="O667" i="1"/>
  <c r="G667" i="1"/>
  <c r="C1710" i="1"/>
  <c r="D1710" i="1" s="1"/>
  <c r="B1711" i="1"/>
  <c r="E1710" i="1" l="1"/>
  <c r="R783" i="1"/>
  <c r="T783" i="1" s="1"/>
  <c r="Q784" i="1" s="1"/>
  <c r="AC784" i="1" s="1"/>
  <c r="N667" i="1"/>
  <c r="P667" i="1" s="1"/>
  <c r="M668" i="1" s="1"/>
  <c r="B1712" i="1"/>
  <c r="C1711" i="1"/>
  <c r="D1711" i="1" s="1"/>
  <c r="AH784" i="1" l="1"/>
  <c r="E1711" i="1"/>
  <c r="S784" i="1"/>
  <c r="H784" i="1"/>
  <c r="O668" i="1"/>
  <c r="G668" i="1"/>
  <c r="B1713" i="1"/>
  <c r="C1712" i="1"/>
  <c r="D1712" i="1" s="1"/>
  <c r="E1712" i="1" l="1"/>
  <c r="R784" i="1"/>
  <c r="N668" i="1"/>
  <c r="P668" i="1" s="1"/>
  <c r="M669" i="1" s="1"/>
  <c r="C1713" i="1"/>
  <c r="D1713" i="1" s="1"/>
  <c r="B1714" i="1"/>
  <c r="E1713" i="1" l="1"/>
  <c r="T784" i="1"/>
  <c r="Q785" i="1" s="1"/>
  <c r="AC785" i="1" s="1"/>
  <c r="G669" i="1"/>
  <c r="O669" i="1"/>
  <c r="C1714" i="1"/>
  <c r="D1714" i="1" s="1"/>
  <c r="B1715" i="1"/>
  <c r="AH785" i="1" l="1"/>
  <c r="E1714" i="1"/>
  <c r="S785" i="1"/>
  <c r="H785" i="1"/>
  <c r="N669" i="1"/>
  <c r="C1715" i="1"/>
  <c r="D1715" i="1" s="1"/>
  <c r="B1716" i="1"/>
  <c r="E1715" i="1" l="1"/>
  <c r="R785" i="1"/>
  <c r="T785" i="1" s="1"/>
  <c r="Q786" i="1" s="1"/>
  <c r="AC786" i="1" s="1"/>
  <c r="P669" i="1"/>
  <c r="M670" i="1" s="1"/>
  <c r="B1717" i="1"/>
  <c r="C1716" i="1"/>
  <c r="D1716" i="1" s="1"/>
  <c r="AH786" i="1" l="1"/>
  <c r="E1716" i="1"/>
  <c r="H786" i="1"/>
  <c r="S786" i="1"/>
  <c r="G670" i="1"/>
  <c r="O670" i="1"/>
  <c r="C1717" i="1"/>
  <c r="D1717" i="1" s="1"/>
  <c r="B1718" i="1"/>
  <c r="E1717" i="1" l="1"/>
  <c r="R786" i="1"/>
  <c r="T786" i="1" s="1"/>
  <c r="Q787" i="1" s="1"/>
  <c r="AC787" i="1" s="1"/>
  <c r="N670" i="1"/>
  <c r="P670" i="1" s="1"/>
  <c r="M671" i="1" s="1"/>
  <c r="C1718" i="1"/>
  <c r="D1718" i="1" s="1"/>
  <c r="B1719" i="1"/>
  <c r="AH787" i="1" l="1"/>
  <c r="E1718" i="1"/>
  <c r="H787" i="1"/>
  <c r="S787" i="1"/>
  <c r="G671" i="1"/>
  <c r="O671" i="1"/>
  <c r="C1719" i="1"/>
  <c r="D1719" i="1" s="1"/>
  <c r="B1720" i="1"/>
  <c r="E1719" i="1" l="1"/>
  <c r="R787" i="1"/>
  <c r="T787" i="1" s="1"/>
  <c r="Q788" i="1" s="1"/>
  <c r="AC788" i="1" s="1"/>
  <c r="N671" i="1"/>
  <c r="B1721" i="1"/>
  <c r="C1720" i="1"/>
  <c r="D1720" i="1" s="1"/>
  <c r="AH788" i="1" l="1"/>
  <c r="E1720" i="1"/>
  <c r="H788" i="1"/>
  <c r="S788" i="1"/>
  <c r="P671" i="1"/>
  <c r="M672" i="1" s="1"/>
  <c r="C1721" i="1"/>
  <c r="D1721" i="1" s="1"/>
  <c r="B1722" i="1"/>
  <c r="E1721" i="1" l="1"/>
  <c r="R788" i="1"/>
  <c r="G672" i="1"/>
  <c r="O672" i="1"/>
  <c r="B1723" i="1"/>
  <c r="C1722" i="1"/>
  <c r="D1722" i="1" s="1"/>
  <c r="E1722" i="1" l="1"/>
  <c r="T788" i="1"/>
  <c r="Q789" i="1" s="1"/>
  <c r="AC789" i="1" s="1"/>
  <c r="N672" i="1"/>
  <c r="B1724" i="1"/>
  <c r="C1723" i="1"/>
  <c r="D1723" i="1" s="1"/>
  <c r="AH789" i="1" l="1"/>
  <c r="E1723" i="1"/>
  <c r="H789" i="1"/>
  <c r="S789" i="1"/>
  <c r="P672" i="1"/>
  <c r="M673" i="1" s="1"/>
  <c r="B1725" i="1"/>
  <c r="C1724" i="1"/>
  <c r="D1724" i="1" s="1"/>
  <c r="E1724" i="1" l="1"/>
  <c r="R789" i="1"/>
  <c r="T789" i="1" s="1"/>
  <c r="Q790" i="1" s="1"/>
  <c r="AC790" i="1" s="1"/>
  <c r="G673" i="1"/>
  <c r="O673" i="1"/>
  <c r="C1725" i="1"/>
  <c r="D1725" i="1" s="1"/>
  <c r="B1726" i="1"/>
  <c r="AH790" i="1" l="1"/>
  <c r="E1725" i="1"/>
  <c r="H790" i="1"/>
  <c r="S790" i="1"/>
  <c r="N673" i="1"/>
  <c r="P673" i="1" s="1"/>
  <c r="M674" i="1" s="1"/>
  <c r="C1726" i="1"/>
  <c r="D1726" i="1" s="1"/>
  <c r="B1727" i="1"/>
  <c r="E1726" i="1" l="1"/>
  <c r="R790" i="1"/>
  <c r="T790" i="1" s="1"/>
  <c r="Q791" i="1" s="1"/>
  <c r="AC791" i="1" s="1"/>
  <c r="G674" i="1"/>
  <c r="O674" i="1"/>
  <c r="C1727" i="1"/>
  <c r="D1727" i="1" s="1"/>
  <c r="B1728" i="1"/>
  <c r="AH791" i="1" l="1"/>
  <c r="E1727" i="1"/>
  <c r="H791" i="1"/>
  <c r="S791" i="1"/>
  <c r="N674" i="1"/>
  <c r="B1729" i="1"/>
  <c r="C1728" i="1"/>
  <c r="D1728" i="1" s="1"/>
  <c r="E1728" i="1" l="1"/>
  <c r="R791" i="1"/>
  <c r="T791" i="1" s="1"/>
  <c r="Q792" i="1" s="1"/>
  <c r="AC792" i="1" s="1"/>
  <c r="P674" i="1"/>
  <c r="M675" i="1" s="1"/>
  <c r="C1729" i="1"/>
  <c r="D1729" i="1" s="1"/>
  <c r="B1730" i="1"/>
  <c r="AH792" i="1" l="1"/>
  <c r="E1729" i="1"/>
  <c r="H792" i="1"/>
  <c r="S792" i="1"/>
  <c r="O675" i="1"/>
  <c r="G675" i="1"/>
  <c r="B1731" i="1"/>
  <c r="C1730" i="1"/>
  <c r="D1730" i="1" s="1"/>
  <c r="E1730" i="1" l="1"/>
  <c r="R792" i="1"/>
  <c r="N675" i="1"/>
  <c r="P675" i="1" s="1"/>
  <c r="M676" i="1" s="1"/>
  <c r="C1731" i="1"/>
  <c r="D1731" i="1" s="1"/>
  <c r="B1732" i="1"/>
  <c r="E1731" i="1" l="1"/>
  <c r="T792" i="1"/>
  <c r="Q793" i="1" s="1"/>
  <c r="AC793" i="1" s="1"/>
  <c r="G676" i="1"/>
  <c r="O676" i="1"/>
  <c r="C1732" i="1"/>
  <c r="D1732" i="1" s="1"/>
  <c r="B1733" i="1"/>
  <c r="AH793" i="1" l="1"/>
  <c r="E1732" i="1"/>
  <c r="H793" i="1"/>
  <c r="S793" i="1"/>
  <c r="N676" i="1"/>
  <c r="C1733" i="1"/>
  <c r="D1733" i="1" s="1"/>
  <c r="B1734" i="1"/>
  <c r="E1733" i="1" l="1"/>
  <c r="R793" i="1"/>
  <c r="P676" i="1"/>
  <c r="M677" i="1" s="1"/>
  <c r="C1734" i="1"/>
  <c r="D1734" i="1" s="1"/>
  <c r="B1735" i="1"/>
  <c r="E1734" i="1" l="1"/>
  <c r="T793" i="1"/>
  <c r="Q794" i="1" s="1"/>
  <c r="AC794" i="1" s="1"/>
  <c r="O677" i="1"/>
  <c r="G677" i="1"/>
  <c r="C1735" i="1"/>
  <c r="D1735" i="1" s="1"/>
  <c r="B1736" i="1"/>
  <c r="AH794" i="1" l="1"/>
  <c r="E1735" i="1"/>
  <c r="H794" i="1"/>
  <c r="S794" i="1"/>
  <c r="N677" i="1"/>
  <c r="B1737" i="1"/>
  <c r="C1736" i="1"/>
  <c r="D1736" i="1" s="1"/>
  <c r="E1736" i="1" l="1"/>
  <c r="R794" i="1"/>
  <c r="T794" i="1" s="1"/>
  <c r="Q795" i="1" s="1"/>
  <c r="AC795" i="1" s="1"/>
  <c r="P677" i="1"/>
  <c r="M678" i="1" s="1"/>
  <c r="C1737" i="1"/>
  <c r="D1737" i="1" s="1"/>
  <c r="B1738" i="1"/>
  <c r="AH795" i="1" l="1"/>
  <c r="E1737" i="1"/>
  <c r="H795" i="1"/>
  <c r="S795" i="1"/>
  <c r="G678" i="1"/>
  <c r="O678" i="1"/>
  <c r="C1738" i="1"/>
  <c r="D1738" i="1" s="1"/>
  <c r="B1739" i="1"/>
  <c r="E1738" i="1" l="1"/>
  <c r="R795" i="1"/>
  <c r="T795" i="1" s="1"/>
  <c r="Q796" i="1" s="1"/>
  <c r="AC796" i="1" s="1"/>
  <c r="N678" i="1"/>
  <c r="B1740" i="1"/>
  <c r="C1739" i="1"/>
  <c r="D1739" i="1" s="1"/>
  <c r="AH796" i="1" l="1"/>
  <c r="E1739" i="1"/>
  <c r="H796" i="1"/>
  <c r="S796" i="1"/>
  <c r="P678" i="1"/>
  <c r="M679" i="1" s="1"/>
  <c r="C1740" i="1"/>
  <c r="D1740" i="1" s="1"/>
  <c r="B1741" i="1"/>
  <c r="E1740" i="1" l="1"/>
  <c r="R796" i="1"/>
  <c r="G679" i="1"/>
  <c r="O679" i="1"/>
  <c r="B1742" i="1"/>
  <c r="C1741" i="1"/>
  <c r="D1741" i="1" s="1"/>
  <c r="E1741" i="1" l="1"/>
  <c r="T796" i="1"/>
  <c r="Q797" i="1" s="1"/>
  <c r="AC797" i="1" s="1"/>
  <c r="N679" i="1"/>
  <c r="P679" i="1" s="1"/>
  <c r="M680" i="1" s="1"/>
  <c r="C1742" i="1"/>
  <c r="D1742" i="1" s="1"/>
  <c r="B1743" i="1"/>
  <c r="AH797" i="1" l="1"/>
  <c r="E1742" i="1"/>
  <c r="H797" i="1"/>
  <c r="S797" i="1"/>
  <c r="O680" i="1"/>
  <c r="G680" i="1"/>
  <c r="C1743" i="1"/>
  <c r="D1743" i="1" s="1"/>
  <c r="B1744" i="1"/>
  <c r="E1743" i="1" l="1"/>
  <c r="R797" i="1"/>
  <c r="N680" i="1"/>
  <c r="B1745" i="1"/>
  <c r="C1744" i="1"/>
  <c r="D1744" i="1" s="1"/>
  <c r="E1744" i="1" l="1"/>
  <c r="T797" i="1"/>
  <c r="Q798" i="1" s="1"/>
  <c r="AC798" i="1" s="1"/>
  <c r="P680" i="1"/>
  <c r="M681" i="1" s="1"/>
  <c r="C1745" i="1"/>
  <c r="D1745" i="1" s="1"/>
  <c r="B1746" i="1"/>
  <c r="AH798" i="1" l="1"/>
  <c r="E1745" i="1"/>
  <c r="S798" i="1"/>
  <c r="H798" i="1"/>
  <c r="G681" i="1"/>
  <c r="O681" i="1"/>
  <c r="C1746" i="1"/>
  <c r="D1746" i="1" s="1"/>
  <c r="B1747" i="1"/>
  <c r="E1746" i="1" l="1"/>
  <c r="R798" i="1"/>
  <c r="N681" i="1"/>
  <c r="P681" i="1" s="1"/>
  <c r="M682" i="1" s="1"/>
  <c r="B1748" i="1"/>
  <c r="C1747" i="1"/>
  <c r="D1747" i="1" s="1"/>
  <c r="E1747" i="1" l="1"/>
  <c r="T798" i="1"/>
  <c r="Q799" i="1" s="1"/>
  <c r="AC799" i="1" s="1"/>
  <c r="O682" i="1"/>
  <c r="G682" i="1"/>
  <c r="B1749" i="1"/>
  <c r="C1748" i="1"/>
  <c r="D1748" i="1" s="1"/>
  <c r="AH799" i="1" l="1"/>
  <c r="E1748" i="1"/>
  <c r="S799" i="1"/>
  <c r="H799" i="1"/>
  <c r="N682" i="1"/>
  <c r="P682" i="1" s="1"/>
  <c r="M683" i="1" s="1"/>
  <c r="C1749" i="1"/>
  <c r="D1749" i="1" s="1"/>
  <c r="B1750" i="1"/>
  <c r="E1749" i="1" l="1"/>
  <c r="R799" i="1"/>
  <c r="T799" i="1" s="1"/>
  <c r="Q800" i="1" s="1"/>
  <c r="AC800" i="1" s="1"/>
  <c r="O683" i="1"/>
  <c r="G683" i="1"/>
  <c r="C1750" i="1"/>
  <c r="D1750" i="1" s="1"/>
  <c r="B1751" i="1"/>
  <c r="AH800" i="1" l="1"/>
  <c r="E1750" i="1"/>
  <c r="H800" i="1"/>
  <c r="S800" i="1"/>
  <c r="N683" i="1"/>
  <c r="C1751" i="1"/>
  <c r="D1751" i="1" s="1"/>
  <c r="B1752" i="1"/>
  <c r="E1751" i="1" l="1"/>
  <c r="R800" i="1"/>
  <c r="P683" i="1"/>
  <c r="M684" i="1" s="1"/>
  <c r="C1752" i="1"/>
  <c r="D1752" i="1" s="1"/>
  <c r="B1753" i="1"/>
  <c r="E1752" i="1" l="1"/>
  <c r="T800" i="1"/>
  <c r="Q801" i="1" s="1"/>
  <c r="AC801" i="1" s="1"/>
  <c r="O684" i="1"/>
  <c r="G684" i="1"/>
  <c r="B1754" i="1"/>
  <c r="C1753" i="1"/>
  <c r="D1753" i="1" s="1"/>
  <c r="AH801" i="1" l="1"/>
  <c r="E1753" i="1"/>
  <c r="S801" i="1"/>
  <c r="H801" i="1"/>
  <c r="N684" i="1"/>
  <c r="B1755" i="1"/>
  <c r="C1754" i="1"/>
  <c r="D1754" i="1" s="1"/>
  <c r="E1754" i="1" l="1"/>
  <c r="R801" i="1"/>
  <c r="P684" i="1"/>
  <c r="M685" i="1" s="1"/>
  <c r="B1756" i="1"/>
  <c r="C1755" i="1"/>
  <c r="D1755" i="1" s="1"/>
  <c r="E1755" i="1" l="1"/>
  <c r="T801" i="1"/>
  <c r="Q802" i="1" s="1"/>
  <c r="AC802" i="1" s="1"/>
  <c r="G685" i="1"/>
  <c r="O685" i="1"/>
  <c r="C1756" i="1"/>
  <c r="D1756" i="1" s="1"/>
  <c r="B1757" i="1"/>
  <c r="AH802" i="1" l="1"/>
  <c r="E1756" i="1"/>
  <c r="H802" i="1"/>
  <c r="S802" i="1"/>
  <c r="N685" i="1"/>
  <c r="B1758" i="1"/>
  <c r="C1757" i="1"/>
  <c r="D1757" i="1" s="1"/>
  <c r="E1757" i="1" l="1"/>
  <c r="R802" i="1"/>
  <c r="P685" i="1"/>
  <c r="M686" i="1" s="1"/>
  <c r="C1758" i="1"/>
  <c r="D1758" i="1" s="1"/>
  <c r="B1759" i="1"/>
  <c r="E1758" i="1" l="1"/>
  <c r="T802" i="1"/>
  <c r="Q803" i="1" s="1"/>
  <c r="AC803" i="1" s="1"/>
  <c r="O686" i="1"/>
  <c r="G686" i="1"/>
  <c r="B1760" i="1"/>
  <c r="C1759" i="1"/>
  <c r="D1759" i="1" s="1"/>
  <c r="AH803" i="1" l="1"/>
  <c r="E1759" i="1"/>
  <c r="H803" i="1"/>
  <c r="S803" i="1"/>
  <c r="N686" i="1"/>
  <c r="P686" i="1" s="1"/>
  <c r="M687" i="1" s="1"/>
  <c r="C1760" i="1"/>
  <c r="D1760" i="1" s="1"/>
  <c r="B1761" i="1"/>
  <c r="E1760" i="1" l="1"/>
  <c r="R803" i="1"/>
  <c r="G687" i="1"/>
  <c r="O687" i="1"/>
  <c r="B1762" i="1"/>
  <c r="C1761" i="1"/>
  <c r="D1761" i="1" s="1"/>
  <c r="E1761" i="1" l="1"/>
  <c r="T803" i="1"/>
  <c r="Q804" i="1" s="1"/>
  <c r="AC804" i="1" s="1"/>
  <c r="N687" i="1"/>
  <c r="C1762" i="1"/>
  <c r="D1762" i="1" s="1"/>
  <c r="B1763" i="1"/>
  <c r="AH804" i="1" l="1"/>
  <c r="E1762" i="1"/>
  <c r="S804" i="1"/>
  <c r="H804" i="1"/>
  <c r="P687" i="1"/>
  <c r="M688" i="1" s="1"/>
  <c r="C1763" i="1"/>
  <c r="D1763" i="1" s="1"/>
  <c r="B1764" i="1"/>
  <c r="E1763" i="1" l="1"/>
  <c r="R804" i="1"/>
  <c r="G688" i="1"/>
  <c r="O688" i="1"/>
  <c r="B1765" i="1"/>
  <c r="C1764" i="1"/>
  <c r="D1764" i="1" s="1"/>
  <c r="E1764" i="1" l="1"/>
  <c r="T804" i="1"/>
  <c r="Q805" i="1" s="1"/>
  <c r="AC805" i="1" s="1"/>
  <c r="N688" i="1"/>
  <c r="P688" i="1" s="1"/>
  <c r="M689" i="1" s="1"/>
  <c r="C1765" i="1"/>
  <c r="D1765" i="1" s="1"/>
  <c r="B1766" i="1"/>
  <c r="AH805" i="1" l="1"/>
  <c r="E1765" i="1"/>
  <c r="S805" i="1"/>
  <c r="H805" i="1"/>
  <c r="O689" i="1"/>
  <c r="G689" i="1"/>
  <c r="B1767" i="1"/>
  <c r="C1766" i="1"/>
  <c r="D1766" i="1" s="1"/>
  <c r="E1766" i="1" l="1"/>
  <c r="R805" i="1"/>
  <c r="T805" i="1" s="1"/>
  <c r="Q806" i="1" s="1"/>
  <c r="AC806" i="1" s="1"/>
  <c r="N689" i="1"/>
  <c r="C1767" i="1"/>
  <c r="D1767" i="1" s="1"/>
  <c r="B1768" i="1"/>
  <c r="AH806" i="1" l="1"/>
  <c r="E1767" i="1"/>
  <c r="S806" i="1"/>
  <c r="H806" i="1"/>
  <c r="P689" i="1"/>
  <c r="M690" i="1" s="1"/>
  <c r="B1769" i="1"/>
  <c r="C1768" i="1"/>
  <c r="D1768" i="1" s="1"/>
  <c r="E1768" i="1" l="1"/>
  <c r="R806" i="1"/>
  <c r="T806" i="1" s="1"/>
  <c r="Q807" i="1" s="1"/>
  <c r="AC807" i="1" s="1"/>
  <c r="O690" i="1"/>
  <c r="G690" i="1"/>
  <c r="B1770" i="1"/>
  <c r="C1769" i="1"/>
  <c r="D1769" i="1" s="1"/>
  <c r="AH807" i="1" l="1"/>
  <c r="E1769" i="1"/>
  <c r="H807" i="1"/>
  <c r="S807" i="1"/>
  <c r="N690" i="1"/>
  <c r="P690" i="1" s="1"/>
  <c r="M691" i="1" s="1"/>
  <c r="B1771" i="1"/>
  <c r="C1770" i="1"/>
  <c r="D1770" i="1" s="1"/>
  <c r="E1770" i="1" l="1"/>
  <c r="R807" i="1"/>
  <c r="O691" i="1"/>
  <c r="G691" i="1"/>
  <c r="B1772" i="1"/>
  <c r="C1771" i="1"/>
  <c r="D1771" i="1" s="1"/>
  <c r="E1771" i="1" l="1"/>
  <c r="T807" i="1"/>
  <c r="Q808" i="1" s="1"/>
  <c r="AC808" i="1" s="1"/>
  <c r="N691" i="1"/>
  <c r="C1772" i="1"/>
  <c r="D1772" i="1" s="1"/>
  <c r="B1773" i="1"/>
  <c r="AH808" i="1" l="1"/>
  <c r="E1772" i="1"/>
  <c r="H808" i="1"/>
  <c r="S808" i="1"/>
  <c r="P691" i="1"/>
  <c r="M692" i="1" s="1"/>
  <c r="C1773" i="1"/>
  <c r="D1773" i="1" s="1"/>
  <c r="B1774" i="1"/>
  <c r="E1773" i="1" l="1"/>
  <c r="R808" i="1"/>
  <c r="G692" i="1"/>
  <c r="O692" i="1"/>
  <c r="C1774" i="1"/>
  <c r="D1774" i="1" s="1"/>
  <c r="B1775" i="1"/>
  <c r="E1774" i="1" l="1"/>
  <c r="T808" i="1"/>
  <c r="Q809" i="1" s="1"/>
  <c r="AC809" i="1" s="1"/>
  <c r="N692" i="1"/>
  <c r="B1776" i="1"/>
  <c r="C1775" i="1"/>
  <c r="D1775" i="1" s="1"/>
  <c r="AH809" i="1" l="1"/>
  <c r="E1775" i="1"/>
  <c r="H809" i="1"/>
  <c r="S809" i="1"/>
  <c r="P692" i="1"/>
  <c r="M693" i="1" s="1"/>
  <c r="C1776" i="1"/>
  <c r="D1776" i="1" s="1"/>
  <c r="B1777" i="1"/>
  <c r="E1776" i="1" l="1"/>
  <c r="R809" i="1"/>
  <c r="T809" i="1" s="1"/>
  <c r="Q810" i="1" s="1"/>
  <c r="AC810" i="1" s="1"/>
  <c r="G693" i="1"/>
  <c r="O693" i="1"/>
  <c r="B1778" i="1"/>
  <c r="C1777" i="1"/>
  <c r="D1777" i="1" s="1"/>
  <c r="AH810" i="1" l="1"/>
  <c r="E1777" i="1"/>
  <c r="H810" i="1"/>
  <c r="S810" i="1"/>
  <c r="N693" i="1"/>
  <c r="P693" i="1" s="1"/>
  <c r="M694" i="1" s="1"/>
  <c r="C1778" i="1"/>
  <c r="D1778" i="1" s="1"/>
  <c r="B1779" i="1"/>
  <c r="E1778" i="1" l="1"/>
  <c r="R810" i="1"/>
  <c r="T810" i="1" s="1"/>
  <c r="Q811" i="1" s="1"/>
  <c r="AC811" i="1" s="1"/>
  <c r="O694" i="1"/>
  <c r="G694" i="1"/>
  <c r="C1779" i="1"/>
  <c r="D1779" i="1" s="1"/>
  <c r="B1780" i="1"/>
  <c r="AH811" i="1" l="1"/>
  <c r="E1779" i="1"/>
  <c r="H811" i="1"/>
  <c r="S811" i="1"/>
  <c r="N694" i="1"/>
  <c r="C1780" i="1"/>
  <c r="D1780" i="1" s="1"/>
  <c r="B1781" i="1"/>
  <c r="E1780" i="1" l="1"/>
  <c r="R811" i="1"/>
  <c r="T811" i="1" s="1"/>
  <c r="Q812" i="1" s="1"/>
  <c r="AC812" i="1" s="1"/>
  <c r="P694" i="1"/>
  <c r="M695" i="1" s="1"/>
  <c r="C1781" i="1"/>
  <c r="D1781" i="1" s="1"/>
  <c r="B1782" i="1"/>
  <c r="AH812" i="1" l="1"/>
  <c r="E1781" i="1"/>
  <c r="H812" i="1"/>
  <c r="S812" i="1"/>
  <c r="O695" i="1"/>
  <c r="G695" i="1"/>
  <c r="C1782" i="1"/>
  <c r="D1782" i="1" s="1"/>
  <c r="B1783" i="1"/>
  <c r="E1782" i="1" l="1"/>
  <c r="R812" i="1"/>
  <c r="T812" i="1" s="1"/>
  <c r="Q813" i="1" s="1"/>
  <c r="AC813" i="1" s="1"/>
  <c r="N695" i="1"/>
  <c r="C1783" i="1"/>
  <c r="D1783" i="1" s="1"/>
  <c r="B1784" i="1"/>
  <c r="AH813" i="1" l="1"/>
  <c r="E1783" i="1"/>
  <c r="H813" i="1"/>
  <c r="S813" i="1"/>
  <c r="P695" i="1"/>
  <c r="M696" i="1" s="1"/>
  <c r="C1784" i="1"/>
  <c r="D1784" i="1" s="1"/>
  <c r="B1785" i="1"/>
  <c r="E1784" i="1" l="1"/>
  <c r="R813" i="1"/>
  <c r="O696" i="1"/>
  <c r="G696" i="1"/>
  <c r="B1786" i="1"/>
  <c r="C1785" i="1"/>
  <c r="D1785" i="1" s="1"/>
  <c r="E1785" i="1" l="1"/>
  <c r="T813" i="1"/>
  <c r="Q814" i="1" s="1"/>
  <c r="AC814" i="1" s="1"/>
  <c r="N696" i="1"/>
  <c r="P696" i="1" s="1"/>
  <c r="M697" i="1" s="1"/>
  <c r="B1787" i="1"/>
  <c r="C1786" i="1"/>
  <c r="D1786" i="1" s="1"/>
  <c r="AH814" i="1" l="1"/>
  <c r="E1786" i="1"/>
  <c r="H814" i="1"/>
  <c r="S814" i="1"/>
  <c r="G697" i="1"/>
  <c r="O697" i="1"/>
  <c r="C1787" i="1"/>
  <c r="D1787" i="1" s="1"/>
  <c r="B1788" i="1"/>
  <c r="E1787" i="1" l="1"/>
  <c r="R814" i="1"/>
  <c r="N697" i="1"/>
  <c r="P697" i="1" s="1"/>
  <c r="M698" i="1" s="1"/>
  <c r="B1789" i="1"/>
  <c r="C1788" i="1"/>
  <c r="D1788" i="1" s="1"/>
  <c r="E1788" i="1" l="1"/>
  <c r="T814" i="1"/>
  <c r="Q815" i="1" s="1"/>
  <c r="AC815" i="1" s="1"/>
  <c r="O698" i="1"/>
  <c r="G698" i="1"/>
  <c r="C1789" i="1"/>
  <c r="D1789" i="1" s="1"/>
  <c r="B1790" i="1"/>
  <c r="AH815" i="1" l="1"/>
  <c r="E1789" i="1"/>
  <c r="H815" i="1"/>
  <c r="S815" i="1"/>
  <c r="N698" i="1"/>
  <c r="P698" i="1" s="1"/>
  <c r="M699" i="1" s="1"/>
  <c r="C1790" i="1"/>
  <c r="D1790" i="1" s="1"/>
  <c r="B1791" i="1"/>
  <c r="E1790" i="1" l="1"/>
  <c r="R815" i="1"/>
  <c r="T815" i="1" s="1"/>
  <c r="Q816" i="1" s="1"/>
  <c r="AC816" i="1" s="1"/>
  <c r="O699" i="1"/>
  <c r="G699" i="1"/>
  <c r="B1792" i="1"/>
  <c r="C1791" i="1"/>
  <c r="D1791" i="1" s="1"/>
  <c r="AH816" i="1" l="1"/>
  <c r="E1791" i="1"/>
  <c r="S816" i="1"/>
  <c r="H816" i="1"/>
  <c r="N699" i="1"/>
  <c r="P699" i="1" s="1"/>
  <c r="M700" i="1" s="1"/>
  <c r="B1793" i="1"/>
  <c r="C1792" i="1"/>
  <c r="D1792" i="1" s="1"/>
  <c r="E1792" i="1" l="1"/>
  <c r="R816" i="1"/>
  <c r="T816" i="1" s="1"/>
  <c r="Q817" i="1" s="1"/>
  <c r="AC817" i="1" s="1"/>
  <c r="G700" i="1"/>
  <c r="O700" i="1"/>
  <c r="C1793" i="1"/>
  <c r="D1793" i="1" s="1"/>
  <c r="B1794" i="1"/>
  <c r="AH817" i="1" l="1"/>
  <c r="E1793" i="1"/>
  <c r="H817" i="1"/>
  <c r="S817" i="1"/>
  <c r="N700" i="1"/>
  <c r="B1795" i="1"/>
  <c r="C1794" i="1"/>
  <c r="D1794" i="1" s="1"/>
  <c r="E1794" i="1" l="1"/>
  <c r="R817" i="1"/>
  <c r="T817" i="1" s="1"/>
  <c r="Q818" i="1" s="1"/>
  <c r="AC818" i="1" s="1"/>
  <c r="P700" i="1"/>
  <c r="M701" i="1" s="1"/>
  <c r="C1795" i="1"/>
  <c r="D1795" i="1" s="1"/>
  <c r="B1796" i="1"/>
  <c r="AH818" i="1" l="1"/>
  <c r="E1795" i="1"/>
  <c r="H818" i="1"/>
  <c r="S818" i="1"/>
  <c r="G701" i="1"/>
  <c r="O701" i="1"/>
  <c r="B1797" i="1"/>
  <c r="C1796" i="1"/>
  <c r="D1796" i="1" s="1"/>
  <c r="E1796" i="1" l="1"/>
  <c r="R818" i="1"/>
  <c r="N701" i="1"/>
  <c r="B1798" i="1"/>
  <c r="C1797" i="1"/>
  <c r="D1797" i="1" s="1"/>
  <c r="E1797" i="1" l="1"/>
  <c r="T818" i="1"/>
  <c r="Q819" i="1" s="1"/>
  <c r="AC819" i="1" s="1"/>
  <c r="P701" i="1"/>
  <c r="M702" i="1" s="1"/>
  <c r="B1799" i="1"/>
  <c r="C1798" i="1"/>
  <c r="D1798" i="1" s="1"/>
  <c r="AH819" i="1" l="1"/>
  <c r="E1798" i="1"/>
  <c r="H819" i="1"/>
  <c r="S819" i="1"/>
  <c r="O702" i="1"/>
  <c r="G702" i="1"/>
  <c r="B1800" i="1"/>
  <c r="C1799" i="1"/>
  <c r="D1799" i="1" s="1"/>
  <c r="E1799" i="1" l="1"/>
  <c r="R819" i="1"/>
  <c r="N702" i="1"/>
  <c r="C1800" i="1"/>
  <c r="D1800" i="1" s="1"/>
  <c r="B1801" i="1"/>
  <c r="E1800" i="1" l="1"/>
  <c r="T819" i="1"/>
  <c r="Q820" i="1" s="1"/>
  <c r="AC820" i="1" s="1"/>
  <c r="P702" i="1"/>
  <c r="M703" i="1" s="1"/>
  <c r="B1802" i="1"/>
  <c r="C1801" i="1"/>
  <c r="D1801" i="1" s="1"/>
  <c r="AH820" i="1" l="1"/>
  <c r="E1801" i="1"/>
  <c r="H820" i="1"/>
  <c r="S820" i="1"/>
  <c r="G703" i="1"/>
  <c r="O703" i="1"/>
  <c r="B1803" i="1"/>
  <c r="C1802" i="1"/>
  <c r="D1802" i="1" s="1"/>
  <c r="E1802" i="1" l="1"/>
  <c r="R820" i="1"/>
  <c r="T820" i="1" s="1"/>
  <c r="Q821" i="1" s="1"/>
  <c r="AC821" i="1" s="1"/>
  <c r="N703" i="1"/>
  <c r="C1803" i="1"/>
  <c r="D1803" i="1" s="1"/>
  <c r="B1804" i="1"/>
  <c r="AH821" i="1" l="1"/>
  <c r="E1803" i="1"/>
  <c r="H821" i="1"/>
  <c r="S821" i="1"/>
  <c r="P703" i="1"/>
  <c r="M704" i="1" s="1"/>
  <c r="B1805" i="1"/>
  <c r="C1804" i="1"/>
  <c r="D1804" i="1" s="1"/>
  <c r="E1804" i="1" l="1"/>
  <c r="R821" i="1"/>
  <c r="G704" i="1"/>
  <c r="O704" i="1"/>
  <c r="B1806" i="1"/>
  <c r="C1805" i="1"/>
  <c r="D1805" i="1" s="1"/>
  <c r="E1805" i="1" l="1"/>
  <c r="T821" i="1"/>
  <c r="Q822" i="1" s="1"/>
  <c r="AC822" i="1" s="1"/>
  <c r="N704" i="1"/>
  <c r="B1807" i="1"/>
  <c r="C1806" i="1"/>
  <c r="D1806" i="1" s="1"/>
  <c r="AH822" i="1" l="1"/>
  <c r="E1806" i="1"/>
  <c r="H822" i="1"/>
  <c r="S822" i="1"/>
  <c r="P704" i="1"/>
  <c r="M705" i="1" s="1"/>
  <c r="B1808" i="1"/>
  <c r="C1807" i="1"/>
  <c r="D1807" i="1" s="1"/>
  <c r="E1807" i="1" l="1"/>
  <c r="R822" i="1"/>
  <c r="T822" i="1" s="1"/>
  <c r="Q823" i="1" s="1"/>
  <c r="AC823" i="1" s="1"/>
  <c r="G705" i="1"/>
  <c r="O705" i="1"/>
  <c r="C1808" i="1"/>
  <c r="D1808" i="1" s="1"/>
  <c r="B1809" i="1"/>
  <c r="AH823" i="1" l="1"/>
  <c r="E1808" i="1"/>
  <c r="H823" i="1"/>
  <c r="S823" i="1"/>
  <c r="N705" i="1"/>
  <c r="C1809" i="1"/>
  <c r="D1809" i="1" s="1"/>
  <c r="B1810" i="1"/>
  <c r="E1809" i="1" l="1"/>
  <c r="R823" i="1"/>
  <c r="P705" i="1"/>
  <c r="M706" i="1" s="1"/>
  <c r="C1810" i="1"/>
  <c r="D1810" i="1" s="1"/>
  <c r="B1811" i="1"/>
  <c r="E1810" i="1" l="1"/>
  <c r="T823" i="1"/>
  <c r="Q824" i="1" s="1"/>
  <c r="AC824" i="1" s="1"/>
  <c r="G706" i="1"/>
  <c r="O706" i="1"/>
  <c r="C1811" i="1"/>
  <c r="D1811" i="1" s="1"/>
  <c r="B1812" i="1"/>
  <c r="AH824" i="1" l="1"/>
  <c r="E1811" i="1"/>
  <c r="H824" i="1"/>
  <c r="S824" i="1"/>
  <c r="N706" i="1"/>
  <c r="B1813" i="1"/>
  <c r="C1812" i="1"/>
  <c r="D1812" i="1" s="1"/>
  <c r="E1812" i="1" l="1"/>
  <c r="R824" i="1"/>
  <c r="P706" i="1"/>
  <c r="M707" i="1" s="1"/>
  <c r="C1813" i="1"/>
  <c r="D1813" i="1" s="1"/>
  <c r="B1814" i="1"/>
  <c r="E1813" i="1" l="1"/>
  <c r="T824" i="1"/>
  <c r="Q825" i="1" s="1"/>
  <c r="AC825" i="1" s="1"/>
  <c r="G707" i="1"/>
  <c r="O707" i="1"/>
  <c r="C1814" i="1"/>
  <c r="D1814" i="1" s="1"/>
  <c r="B1815" i="1"/>
  <c r="AH825" i="1" l="1"/>
  <c r="E1814" i="1"/>
  <c r="H825" i="1"/>
  <c r="S825" i="1"/>
  <c r="N707" i="1"/>
  <c r="B1816" i="1"/>
  <c r="C1815" i="1"/>
  <c r="D1815" i="1" s="1"/>
  <c r="E1815" i="1" l="1"/>
  <c r="R825" i="1"/>
  <c r="P707" i="1"/>
  <c r="M708" i="1" s="1"/>
  <c r="C1816" i="1"/>
  <c r="D1816" i="1" s="1"/>
  <c r="B1817" i="1"/>
  <c r="E1816" i="1" l="1"/>
  <c r="T825" i="1"/>
  <c r="Q826" i="1" s="1"/>
  <c r="AC826" i="1" s="1"/>
  <c r="G708" i="1"/>
  <c r="O708" i="1"/>
  <c r="B1818" i="1"/>
  <c r="C1817" i="1"/>
  <c r="D1817" i="1" s="1"/>
  <c r="AH826" i="1" l="1"/>
  <c r="E1817" i="1"/>
  <c r="H826" i="1"/>
  <c r="S826" i="1"/>
  <c r="N708" i="1"/>
  <c r="P708" i="1" s="1"/>
  <c r="M709" i="1" s="1"/>
  <c r="B1819" i="1"/>
  <c r="C1818" i="1"/>
  <c r="D1818" i="1" s="1"/>
  <c r="E1818" i="1" l="1"/>
  <c r="R826" i="1"/>
  <c r="G709" i="1"/>
  <c r="O709" i="1"/>
  <c r="B1820" i="1"/>
  <c r="C1819" i="1"/>
  <c r="D1819" i="1" s="1"/>
  <c r="E1819" i="1" l="1"/>
  <c r="T826" i="1"/>
  <c r="Q827" i="1" s="1"/>
  <c r="AC827" i="1" s="1"/>
  <c r="N709" i="1"/>
  <c r="B1821" i="1"/>
  <c r="C1820" i="1"/>
  <c r="D1820" i="1" s="1"/>
  <c r="AH827" i="1" l="1"/>
  <c r="E1820" i="1"/>
  <c r="S827" i="1"/>
  <c r="H827" i="1"/>
  <c r="P709" i="1"/>
  <c r="M710" i="1" s="1"/>
  <c r="C1821" i="1"/>
  <c r="D1821" i="1" s="1"/>
  <c r="B1822" i="1"/>
  <c r="E1821" i="1" l="1"/>
  <c r="R827" i="1"/>
  <c r="G710" i="1"/>
  <c r="O710" i="1"/>
  <c r="B1823" i="1"/>
  <c r="C1822" i="1"/>
  <c r="D1822" i="1" s="1"/>
  <c r="E1822" i="1" l="1"/>
  <c r="T827" i="1"/>
  <c r="Q828" i="1" s="1"/>
  <c r="AC828" i="1" s="1"/>
  <c r="N710" i="1"/>
  <c r="B1824" i="1"/>
  <c r="C1823" i="1"/>
  <c r="D1823" i="1" s="1"/>
  <c r="AH828" i="1" l="1"/>
  <c r="E1823" i="1"/>
  <c r="H828" i="1"/>
  <c r="S828" i="1"/>
  <c r="P710" i="1"/>
  <c r="M711" i="1" s="1"/>
  <c r="B1825" i="1"/>
  <c r="C1824" i="1"/>
  <c r="D1824" i="1" s="1"/>
  <c r="E1824" i="1" l="1"/>
  <c r="R828" i="1"/>
  <c r="O711" i="1"/>
  <c r="G711" i="1"/>
  <c r="C1825" i="1"/>
  <c r="D1825" i="1" s="1"/>
  <c r="B1826" i="1"/>
  <c r="E1825" i="1" l="1"/>
  <c r="T828" i="1"/>
  <c r="Q829" i="1" s="1"/>
  <c r="AC829" i="1" s="1"/>
  <c r="N711" i="1"/>
  <c r="C1826" i="1"/>
  <c r="D1826" i="1" s="1"/>
  <c r="B1827" i="1"/>
  <c r="AH829" i="1" l="1"/>
  <c r="E1826" i="1"/>
  <c r="H829" i="1"/>
  <c r="S829" i="1"/>
  <c r="P711" i="1"/>
  <c r="M712" i="1" s="1"/>
  <c r="C1827" i="1"/>
  <c r="D1827" i="1" s="1"/>
  <c r="B1828" i="1"/>
  <c r="E1827" i="1" l="1"/>
  <c r="R829" i="1"/>
  <c r="T829" i="1" s="1"/>
  <c r="Q830" i="1" s="1"/>
  <c r="AC830" i="1" s="1"/>
  <c r="G712" i="1"/>
  <c r="O712" i="1"/>
  <c r="C1828" i="1"/>
  <c r="D1828" i="1" s="1"/>
  <c r="B1829" i="1"/>
  <c r="AH830" i="1" l="1"/>
  <c r="E1828" i="1"/>
  <c r="H830" i="1"/>
  <c r="S830" i="1"/>
  <c r="N712" i="1"/>
  <c r="P712" i="1" s="1"/>
  <c r="M713" i="1" s="1"/>
  <c r="C1829" i="1"/>
  <c r="D1829" i="1" s="1"/>
  <c r="B1830" i="1"/>
  <c r="E1829" i="1" l="1"/>
  <c r="R830" i="1"/>
  <c r="T830" i="1" s="1"/>
  <c r="Q831" i="1" s="1"/>
  <c r="AC831" i="1" s="1"/>
  <c r="G713" i="1"/>
  <c r="O713" i="1"/>
  <c r="B1831" i="1"/>
  <c r="C1830" i="1"/>
  <c r="D1830" i="1" s="1"/>
  <c r="AH831" i="1" l="1"/>
  <c r="E1830" i="1"/>
  <c r="H831" i="1"/>
  <c r="S831" i="1"/>
  <c r="N713" i="1"/>
  <c r="P713" i="1" s="1"/>
  <c r="M714" i="1" s="1"/>
  <c r="C1831" i="1"/>
  <c r="D1831" i="1" s="1"/>
  <c r="B1832" i="1"/>
  <c r="E1831" i="1" l="1"/>
  <c r="R831" i="1"/>
  <c r="G714" i="1"/>
  <c r="O714" i="1"/>
  <c r="C1832" i="1"/>
  <c r="D1832" i="1" s="1"/>
  <c r="B1833" i="1"/>
  <c r="E1832" i="1" l="1"/>
  <c r="T831" i="1"/>
  <c r="Q832" i="1" s="1"/>
  <c r="AC832" i="1" s="1"/>
  <c r="N714" i="1"/>
  <c r="P714" i="1" s="1"/>
  <c r="M715" i="1" s="1"/>
  <c r="B1834" i="1"/>
  <c r="C1833" i="1"/>
  <c r="D1833" i="1" s="1"/>
  <c r="AH832" i="1" l="1"/>
  <c r="E1833" i="1"/>
  <c r="H832" i="1"/>
  <c r="S832" i="1"/>
  <c r="O715" i="1"/>
  <c r="G715" i="1"/>
  <c r="C1834" i="1"/>
  <c r="D1834" i="1" s="1"/>
  <c r="B1835" i="1"/>
  <c r="E1834" i="1" l="1"/>
  <c r="R832" i="1"/>
  <c r="T832" i="1" s="1"/>
  <c r="Q833" i="1" s="1"/>
  <c r="AC833" i="1" s="1"/>
  <c r="N715" i="1"/>
  <c r="P715" i="1" s="1"/>
  <c r="M716" i="1" s="1"/>
  <c r="B1836" i="1"/>
  <c r="C1835" i="1"/>
  <c r="D1835" i="1" s="1"/>
  <c r="AH833" i="1" l="1"/>
  <c r="E1835" i="1"/>
  <c r="H833" i="1"/>
  <c r="S833" i="1"/>
  <c r="G716" i="1"/>
  <c r="O716" i="1"/>
  <c r="B1837" i="1"/>
  <c r="C1836" i="1"/>
  <c r="D1836" i="1" s="1"/>
  <c r="E1836" i="1" l="1"/>
  <c r="R833" i="1"/>
  <c r="T833" i="1" s="1"/>
  <c r="Q834" i="1" s="1"/>
  <c r="AC834" i="1" s="1"/>
  <c r="N716" i="1"/>
  <c r="P716" i="1" s="1"/>
  <c r="M717" i="1" s="1"/>
  <c r="C1837" i="1"/>
  <c r="D1837" i="1" s="1"/>
  <c r="B1838" i="1"/>
  <c r="AH834" i="1" l="1"/>
  <c r="E1837" i="1"/>
  <c r="H834" i="1"/>
  <c r="S834" i="1"/>
  <c r="G717" i="1"/>
  <c r="O717" i="1"/>
  <c r="C1838" i="1"/>
  <c r="D1838" i="1" s="1"/>
  <c r="B1839" i="1"/>
  <c r="E1838" i="1" l="1"/>
  <c r="R834" i="1"/>
  <c r="N717" i="1"/>
  <c r="C1839" i="1"/>
  <c r="D1839" i="1" s="1"/>
  <c r="B1840" i="1"/>
  <c r="E1839" i="1" l="1"/>
  <c r="T834" i="1"/>
  <c r="Q835" i="1" s="1"/>
  <c r="AC835" i="1" s="1"/>
  <c r="P717" i="1"/>
  <c r="M718" i="1" s="1"/>
  <c r="C1840" i="1"/>
  <c r="D1840" i="1" s="1"/>
  <c r="B1841" i="1"/>
  <c r="AH835" i="1" l="1"/>
  <c r="E1840" i="1"/>
  <c r="H835" i="1"/>
  <c r="S835" i="1"/>
  <c r="G718" i="1"/>
  <c r="O718" i="1"/>
  <c r="C1841" i="1"/>
  <c r="D1841" i="1" s="1"/>
  <c r="B1842" i="1"/>
  <c r="E1841" i="1" l="1"/>
  <c r="R835" i="1"/>
  <c r="T835" i="1" s="1"/>
  <c r="Q836" i="1" s="1"/>
  <c r="AC836" i="1" s="1"/>
  <c r="N718" i="1"/>
  <c r="C1842" i="1"/>
  <c r="D1842" i="1" s="1"/>
  <c r="B1843" i="1"/>
  <c r="AH836" i="1" l="1"/>
  <c r="E1842" i="1"/>
  <c r="H836" i="1"/>
  <c r="S836" i="1"/>
  <c r="P718" i="1"/>
  <c r="M719" i="1" s="1"/>
  <c r="C1843" i="1"/>
  <c r="D1843" i="1" s="1"/>
  <c r="B1844" i="1"/>
  <c r="E1843" i="1" l="1"/>
  <c r="R836" i="1"/>
  <c r="T836" i="1" s="1"/>
  <c r="Q837" i="1" s="1"/>
  <c r="AC837" i="1" s="1"/>
  <c r="O719" i="1"/>
  <c r="G719" i="1"/>
  <c r="C1844" i="1"/>
  <c r="D1844" i="1" s="1"/>
  <c r="B1845" i="1"/>
  <c r="AH837" i="1" l="1"/>
  <c r="E1844" i="1"/>
  <c r="H837" i="1"/>
  <c r="S837" i="1"/>
  <c r="N719" i="1"/>
  <c r="P719" i="1" s="1"/>
  <c r="M720" i="1" s="1"/>
  <c r="C1845" i="1"/>
  <c r="D1845" i="1" s="1"/>
  <c r="B1846" i="1"/>
  <c r="E1845" i="1" l="1"/>
  <c r="R837" i="1"/>
  <c r="O720" i="1"/>
  <c r="G720" i="1"/>
  <c r="C1846" i="1"/>
  <c r="D1846" i="1" s="1"/>
  <c r="B1847" i="1"/>
  <c r="E1846" i="1" l="1"/>
  <c r="T837" i="1"/>
  <c r="Q838" i="1" s="1"/>
  <c r="AC838" i="1" s="1"/>
  <c r="N720" i="1"/>
  <c r="P720" i="1" s="1"/>
  <c r="M721" i="1" s="1"/>
  <c r="B1848" i="1"/>
  <c r="C1847" i="1"/>
  <c r="D1847" i="1" s="1"/>
  <c r="AH838" i="1" l="1"/>
  <c r="E1847" i="1"/>
  <c r="H838" i="1"/>
  <c r="S838" i="1"/>
  <c r="O721" i="1"/>
  <c r="G721" i="1"/>
  <c r="C1848" i="1"/>
  <c r="D1848" i="1" s="1"/>
  <c r="B1849" i="1"/>
  <c r="E1848" i="1" l="1"/>
  <c r="R838" i="1"/>
  <c r="T838" i="1" s="1"/>
  <c r="Q839" i="1" s="1"/>
  <c r="AC839" i="1" s="1"/>
  <c r="N721" i="1"/>
  <c r="C1849" i="1"/>
  <c r="D1849" i="1" s="1"/>
  <c r="B1850" i="1"/>
  <c r="AH839" i="1" l="1"/>
  <c r="E1849" i="1"/>
  <c r="S839" i="1"/>
  <c r="H839" i="1"/>
  <c r="P721" i="1"/>
  <c r="M722" i="1" s="1"/>
  <c r="C1850" i="1"/>
  <c r="D1850" i="1" s="1"/>
  <c r="B1851" i="1"/>
  <c r="E1850" i="1" l="1"/>
  <c r="R839" i="1"/>
  <c r="O722" i="1"/>
  <c r="G722" i="1"/>
  <c r="C1851" i="1"/>
  <c r="D1851" i="1" s="1"/>
  <c r="B1852" i="1"/>
  <c r="E1851" i="1" l="1"/>
  <c r="T839" i="1"/>
  <c r="Q840" i="1" s="1"/>
  <c r="AC840" i="1" s="1"/>
  <c r="N722" i="1"/>
  <c r="C1852" i="1"/>
  <c r="D1852" i="1" s="1"/>
  <c r="B1853" i="1"/>
  <c r="AH840" i="1" l="1"/>
  <c r="E1852" i="1"/>
  <c r="H840" i="1"/>
  <c r="S840" i="1"/>
  <c r="P722" i="1"/>
  <c r="M723" i="1" s="1"/>
  <c r="B1854" i="1"/>
  <c r="C1853" i="1"/>
  <c r="D1853" i="1" s="1"/>
  <c r="E1853" i="1" l="1"/>
  <c r="R840" i="1"/>
  <c r="T840" i="1" s="1"/>
  <c r="Q841" i="1" s="1"/>
  <c r="AC841" i="1" s="1"/>
  <c r="G723" i="1"/>
  <c r="O723" i="1"/>
  <c r="C1854" i="1"/>
  <c r="D1854" i="1" s="1"/>
  <c r="B1855" i="1"/>
  <c r="AH841" i="1" l="1"/>
  <c r="E1854" i="1"/>
  <c r="H841" i="1"/>
  <c r="S841" i="1"/>
  <c r="N723" i="1"/>
  <c r="B1856" i="1"/>
  <c r="C1855" i="1"/>
  <c r="D1855" i="1" s="1"/>
  <c r="E1855" i="1" l="1"/>
  <c r="R841" i="1"/>
  <c r="P723" i="1"/>
  <c r="M724" i="1" s="1"/>
  <c r="B1857" i="1"/>
  <c r="C1856" i="1"/>
  <c r="D1856" i="1" s="1"/>
  <c r="E1856" i="1" l="1"/>
  <c r="T841" i="1"/>
  <c r="Q842" i="1" s="1"/>
  <c r="AC842" i="1" s="1"/>
  <c r="G724" i="1"/>
  <c r="O724" i="1"/>
  <c r="C1857" i="1"/>
  <c r="D1857" i="1" s="1"/>
  <c r="B1858" i="1"/>
  <c r="AH842" i="1" l="1"/>
  <c r="E1857" i="1"/>
  <c r="H842" i="1"/>
  <c r="S842" i="1"/>
  <c r="N724" i="1"/>
  <c r="P724" i="1" s="1"/>
  <c r="M725" i="1" s="1"/>
  <c r="C1858" i="1"/>
  <c r="D1858" i="1" s="1"/>
  <c r="B1859" i="1"/>
  <c r="E1858" i="1" l="1"/>
  <c r="R842" i="1"/>
  <c r="T842" i="1" s="1"/>
  <c r="Q843" i="1" s="1"/>
  <c r="AC843" i="1" s="1"/>
  <c r="G725" i="1"/>
  <c r="O725" i="1"/>
  <c r="C1859" i="1"/>
  <c r="D1859" i="1" s="1"/>
  <c r="B1860" i="1"/>
  <c r="AH843" i="1" l="1"/>
  <c r="E1859" i="1"/>
  <c r="H843" i="1"/>
  <c r="S843" i="1"/>
  <c r="N725" i="1"/>
  <c r="P725" i="1" s="1"/>
  <c r="M726" i="1" s="1"/>
  <c r="C1860" i="1"/>
  <c r="D1860" i="1" s="1"/>
  <c r="B1861" i="1"/>
  <c r="E1860" i="1" l="1"/>
  <c r="R843" i="1"/>
  <c r="O726" i="1"/>
  <c r="G726" i="1"/>
  <c r="C1861" i="1"/>
  <c r="D1861" i="1" s="1"/>
  <c r="B1862" i="1"/>
  <c r="E1861" i="1" l="1"/>
  <c r="T843" i="1"/>
  <c r="Q844" i="1" s="1"/>
  <c r="AC844" i="1" s="1"/>
  <c r="N726" i="1"/>
  <c r="P726" i="1" s="1"/>
  <c r="M727" i="1" s="1"/>
  <c r="C1862" i="1"/>
  <c r="D1862" i="1" s="1"/>
  <c r="B1863" i="1"/>
  <c r="AH844" i="1" l="1"/>
  <c r="E1862" i="1"/>
  <c r="H844" i="1"/>
  <c r="S844" i="1"/>
  <c r="G727" i="1"/>
  <c r="O727" i="1"/>
  <c r="C1863" i="1"/>
  <c r="D1863" i="1" s="1"/>
  <c r="B1864" i="1"/>
  <c r="E1863" i="1" l="1"/>
  <c r="R844" i="1"/>
  <c r="T844" i="1" s="1"/>
  <c r="Q845" i="1" s="1"/>
  <c r="AC845" i="1" s="1"/>
  <c r="N727" i="1"/>
  <c r="P727" i="1" s="1"/>
  <c r="M728" i="1" s="1"/>
  <c r="B1865" i="1"/>
  <c r="C1864" i="1"/>
  <c r="D1864" i="1" s="1"/>
  <c r="AH845" i="1" l="1"/>
  <c r="E1864" i="1"/>
  <c r="S845" i="1"/>
  <c r="H845" i="1"/>
  <c r="O728" i="1"/>
  <c r="G728" i="1"/>
  <c r="C1865" i="1"/>
  <c r="D1865" i="1" s="1"/>
  <c r="B1866" i="1"/>
  <c r="E1865" i="1" l="1"/>
  <c r="R845" i="1"/>
  <c r="T845" i="1" s="1"/>
  <c r="Q846" i="1" s="1"/>
  <c r="AC846" i="1" s="1"/>
  <c r="N728" i="1"/>
  <c r="P728" i="1" s="1"/>
  <c r="M729" i="1" s="1"/>
  <c r="C1866" i="1"/>
  <c r="D1866" i="1" s="1"/>
  <c r="B1867" i="1"/>
  <c r="AH846" i="1" l="1"/>
  <c r="E1866" i="1"/>
  <c r="H846" i="1"/>
  <c r="S846" i="1"/>
  <c r="O729" i="1"/>
  <c r="G729" i="1"/>
  <c r="C1867" i="1"/>
  <c r="D1867" i="1" s="1"/>
  <c r="B1868" i="1"/>
  <c r="E1867" i="1" l="1"/>
  <c r="R846" i="1"/>
  <c r="T846" i="1" s="1"/>
  <c r="Q847" i="1" s="1"/>
  <c r="AC847" i="1" s="1"/>
  <c r="N729" i="1"/>
  <c r="P729" i="1" s="1"/>
  <c r="M730" i="1" s="1"/>
  <c r="C1868" i="1"/>
  <c r="D1868" i="1" s="1"/>
  <c r="B1869" i="1"/>
  <c r="AH847" i="1" l="1"/>
  <c r="E1868" i="1"/>
  <c r="H847" i="1"/>
  <c r="S847" i="1"/>
  <c r="G730" i="1"/>
  <c r="O730" i="1"/>
  <c r="B1870" i="1"/>
  <c r="C1869" i="1"/>
  <c r="D1869" i="1" s="1"/>
  <c r="E1869" i="1" l="1"/>
  <c r="R847" i="1"/>
  <c r="T847" i="1" s="1"/>
  <c r="Q848" i="1" s="1"/>
  <c r="AC848" i="1" s="1"/>
  <c r="N730" i="1"/>
  <c r="C1870" i="1"/>
  <c r="D1870" i="1" s="1"/>
  <c r="B1871" i="1"/>
  <c r="AH848" i="1" l="1"/>
  <c r="E1870" i="1"/>
  <c r="H848" i="1"/>
  <c r="S848" i="1"/>
  <c r="P730" i="1"/>
  <c r="M731" i="1" s="1"/>
  <c r="C1871" i="1"/>
  <c r="D1871" i="1" s="1"/>
  <c r="B1872" i="1"/>
  <c r="E1871" i="1" l="1"/>
  <c r="R848" i="1"/>
  <c r="T848" i="1" s="1"/>
  <c r="Q849" i="1" s="1"/>
  <c r="AC849" i="1" s="1"/>
  <c r="O731" i="1"/>
  <c r="G731" i="1"/>
  <c r="C1872" i="1"/>
  <c r="D1872" i="1" s="1"/>
  <c r="B1873" i="1"/>
  <c r="AH849" i="1" l="1"/>
  <c r="E1872" i="1"/>
  <c r="H849" i="1"/>
  <c r="S849" i="1"/>
  <c r="N731" i="1"/>
  <c r="C1873" i="1"/>
  <c r="D1873" i="1" s="1"/>
  <c r="B1874" i="1"/>
  <c r="E1873" i="1" l="1"/>
  <c r="R849" i="1"/>
  <c r="P731" i="1"/>
  <c r="M732" i="1" s="1"/>
  <c r="C1874" i="1"/>
  <c r="D1874" i="1" s="1"/>
  <c r="B1875" i="1"/>
  <c r="E1874" i="1" l="1"/>
  <c r="T849" i="1"/>
  <c r="Q850" i="1" s="1"/>
  <c r="AC850" i="1" s="1"/>
  <c r="G732" i="1"/>
  <c r="O732" i="1"/>
  <c r="C1875" i="1"/>
  <c r="D1875" i="1" s="1"/>
  <c r="B1876" i="1"/>
  <c r="AH850" i="1" l="1"/>
  <c r="E1875" i="1"/>
  <c r="H850" i="1"/>
  <c r="S850" i="1"/>
  <c r="N732" i="1"/>
  <c r="B1877" i="1"/>
  <c r="C1876" i="1"/>
  <c r="D1876" i="1" s="1"/>
  <c r="E1876" i="1" l="1"/>
  <c r="R850" i="1"/>
  <c r="T850" i="1" s="1"/>
  <c r="Q851" i="1" s="1"/>
  <c r="AC851" i="1" s="1"/>
  <c r="P732" i="1"/>
  <c r="M733" i="1" s="1"/>
  <c r="C1877" i="1"/>
  <c r="D1877" i="1" s="1"/>
  <c r="B1878" i="1"/>
  <c r="AH851" i="1" l="1"/>
  <c r="E1877" i="1"/>
  <c r="S851" i="1"/>
  <c r="H851" i="1"/>
  <c r="O733" i="1"/>
  <c r="G733" i="1"/>
  <c r="C1878" i="1"/>
  <c r="D1878" i="1" s="1"/>
  <c r="B1879" i="1"/>
  <c r="E1878" i="1" l="1"/>
  <c r="R851" i="1"/>
  <c r="N733" i="1"/>
  <c r="P733" i="1" s="1"/>
  <c r="M734" i="1" s="1"/>
  <c r="C1879" i="1"/>
  <c r="D1879" i="1" s="1"/>
  <c r="B1880" i="1"/>
  <c r="E1879" i="1" l="1"/>
  <c r="T851" i="1"/>
  <c r="Q852" i="1" s="1"/>
  <c r="AC852" i="1" s="1"/>
  <c r="O734" i="1"/>
  <c r="G734" i="1"/>
  <c r="C1880" i="1"/>
  <c r="D1880" i="1" s="1"/>
  <c r="B1881" i="1"/>
  <c r="AH852" i="1" l="1"/>
  <c r="E1880" i="1"/>
  <c r="H852" i="1"/>
  <c r="S852" i="1"/>
  <c r="N734" i="1"/>
  <c r="B1882" i="1"/>
  <c r="C1881" i="1"/>
  <c r="D1881" i="1" s="1"/>
  <c r="E1881" i="1" l="1"/>
  <c r="R852" i="1"/>
  <c r="P734" i="1"/>
  <c r="M735" i="1" s="1"/>
  <c r="C1882" i="1"/>
  <c r="D1882" i="1" s="1"/>
  <c r="B1883" i="1"/>
  <c r="E1882" i="1" l="1"/>
  <c r="T852" i="1"/>
  <c r="Q853" i="1" s="1"/>
  <c r="AC853" i="1" s="1"/>
  <c r="O735" i="1"/>
  <c r="G735" i="1"/>
  <c r="C1883" i="1"/>
  <c r="D1883" i="1" s="1"/>
  <c r="B1884" i="1"/>
  <c r="AH853" i="1" l="1"/>
  <c r="E1883" i="1"/>
  <c r="H853" i="1"/>
  <c r="S853" i="1"/>
  <c r="N735" i="1"/>
  <c r="C1884" i="1"/>
  <c r="D1884" i="1" s="1"/>
  <c r="B1885" i="1"/>
  <c r="E1884" i="1" l="1"/>
  <c r="R853" i="1"/>
  <c r="T853" i="1" s="1"/>
  <c r="Q854" i="1" s="1"/>
  <c r="AC854" i="1" s="1"/>
  <c r="P735" i="1"/>
  <c r="M736" i="1" s="1"/>
  <c r="B1886" i="1"/>
  <c r="C1885" i="1"/>
  <c r="D1885" i="1" s="1"/>
  <c r="AH854" i="1" l="1"/>
  <c r="E1885" i="1"/>
  <c r="H854" i="1"/>
  <c r="S854" i="1"/>
  <c r="G736" i="1"/>
  <c r="O736" i="1"/>
  <c r="B1887" i="1"/>
  <c r="C1886" i="1"/>
  <c r="D1886" i="1" s="1"/>
  <c r="E1886" i="1" l="1"/>
  <c r="R854" i="1"/>
  <c r="N736" i="1"/>
  <c r="C1887" i="1"/>
  <c r="D1887" i="1" s="1"/>
  <c r="B1888" i="1"/>
  <c r="E1887" i="1" l="1"/>
  <c r="T854" i="1"/>
  <c r="Q855" i="1" s="1"/>
  <c r="AC855" i="1" s="1"/>
  <c r="P736" i="1"/>
  <c r="M737" i="1" s="1"/>
  <c r="C1888" i="1"/>
  <c r="D1888" i="1" s="1"/>
  <c r="B1889" i="1"/>
  <c r="AH855" i="1" l="1"/>
  <c r="E1888" i="1"/>
  <c r="H855" i="1"/>
  <c r="S855" i="1"/>
  <c r="O737" i="1"/>
  <c r="G737" i="1"/>
  <c r="C1889" i="1"/>
  <c r="D1889" i="1" s="1"/>
  <c r="B1890" i="1"/>
  <c r="E1889" i="1" l="1"/>
  <c r="R855" i="1"/>
  <c r="N737" i="1"/>
  <c r="P737" i="1" s="1"/>
  <c r="M738" i="1" s="1"/>
  <c r="C1890" i="1"/>
  <c r="D1890" i="1" s="1"/>
  <c r="B1891" i="1"/>
  <c r="E1890" i="1" l="1"/>
  <c r="T855" i="1"/>
  <c r="Q856" i="1" s="1"/>
  <c r="AC856" i="1" s="1"/>
  <c r="G738" i="1"/>
  <c r="O738" i="1"/>
  <c r="C1891" i="1"/>
  <c r="D1891" i="1" s="1"/>
  <c r="B1892" i="1"/>
  <c r="AH856" i="1" l="1"/>
  <c r="E1891" i="1"/>
  <c r="H856" i="1"/>
  <c r="S856" i="1"/>
  <c r="N738" i="1"/>
  <c r="P738" i="1" s="1"/>
  <c r="M739" i="1" s="1"/>
  <c r="B1893" i="1"/>
  <c r="C1892" i="1"/>
  <c r="D1892" i="1" s="1"/>
  <c r="L6" i="2"/>
  <c r="M6" i="2"/>
  <c r="E1892" i="1" l="1"/>
  <c r="G7" i="6"/>
  <c r="K7" i="6" s="1"/>
  <c r="R856" i="1"/>
  <c r="G739" i="1"/>
  <c r="O739" i="1"/>
  <c r="C1893" i="1"/>
  <c r="D1893" i="1" s="1"/>
  <c r="B1894" i="1"/>
  <c r="E1893" i="1" l="1"/>
  <c r="L7" i="6"/>
  <c r="O7" i="6"/>
  <c r="T856" i="1"/>
  <c r="Q857" i="1" s="1"/>
  <c r="AC857" i="1" s="1"/>
  <c r="N739" i="1"/>
  <c r="P739" i="1" s="1"/>
  <c r="M740" i="1" s="1"/>
  <c r="C1894" i="1"/>
  <c r="D1894" i="1" s="1"/>
  <c r="B1895" i="1"/>
  <c r="AH857" i="1" l="1"/>
  <c r="E1894" i="1"/>
  <c r="H857" i="1"/>
  <c r="S857" i="1"/>
  <c r="O740" i="1"/>
  <c r="G740" i="1"/>
  <c r="C1895" i="1"/>
  <c r="D1895" i="1" s="1"/>
  <c r="B1896" i="1"/>
  <c r="E1895" i="1" l="1"/>
  <c r="R857" i="1"/>
  <c r="N740" i="1"/>
  <c r="P740" i="1" s="1"/>
  <c r="M741" i="1" s="1"/>
  <c r="B1897" i="1"/>
  <c r="C1896" i="1"/>
  <c r="D1896" i="1" s="1"/>
  <c r="E1896" i="1" l="1"/>
  <c r="T857" i="1"/>
  <c r="Q858" i="1" s="1"/>
  <c r="AC858" i="1" s="1"/>
  <c r="G741" i="1"/>
  <c r="O741" i="1"/>
  <c r="C1897" i="1"/>
  <c r="D1897" i="1" s="1"/>
  <c r="B1898" i="1"/>
  <c r="AH858" i="1" l="1"/>
  <c r="E1897" i="1"/>
  <c r="H858" i="1"/>
  <c r="S858" i="1"/>
  <c r="N741" i="1"/>
  <c r="B1899" i="1"/>
  <c r="C1898" i="1"/>
  <c r="D1898" i="1" s="1"/>
  <c r="E1898" i="1" l="1"/>
  <c r="R858" i="1"/>
  <c r="P741" i="1"/>
  <c r="M742" i="1" s="1"/>
  <c r="C1899" i="1"/>
  <c r="D1899" i="1" s="1"/>
  <c r="B1900" i="1"/>
  <c r="E1899" i="1" l="1"/>
  <c r="T858" i="1"/>
  <c r="Q859" i="1" s="1"/>
  <c r="AC859" i="1" s="1"/>
  <c r="G742" i="1"/>
  <c r="O742" i="1"/>
  <c r="C1900" i="1"/>
  <c r="D1900" i="1" s="1"/>
  <c r="B1901" i="1"/>
  <c r="AH859" i="1" l="1"/>
  <c r="E1900" i="1"/>
  <c r="H859" i="1"/>
  <c r="S859" i="1"/>
  <c r="N742" i="1"/>
  <c r="C1901" i="1"/>
  <c r="D1901" i="1" s="1"/>
  <c r="B1902" i="1"/>
  <c r="E1901" i="1" l="1"/>
  <c r="R859" i="1"/>
  <c r="P742" i="1"/>
  <c r="M743" i="1" s="1"/>
  <c r="C1902" i="1"/>
  <c r="D1902" i="1" s="1"/>
  <c r="B1903" i="1"/>
  <c r="E1902" i="1" l="1"/>
  <c r="T859" i="1"/>
  <c r="Q860" i="1" s="1"/>
  <c r="AC860" i="1" s="1"/>
  <c r="O743" i="1"/>
  <c r="G743" i="1"/>
  <c r="C1903" i="1"/>
  <c r="D1903" i="1" s="1"/>
  <c r="B1904" i="1"/>
  <c r="AH860" i="1" l="1"/>
  <c r="E1903" i="1"/>
  <c r="H860" i="1"/>
  <c r="S860" i="1"/>
  <c r="N743" i="1"/>
  <c r="P743" i="1" s="1"/>
  <c r="M744" i="1" s="1"/>
  <c r="B1905" i="1"/>
  <c r="C1904" i="1"/>
  <c r="D1904" i="1" s="1"/>
  <c r="E1904" i="1" l="1"/>
  <c r="R860" i="1"/>
  <c r="O744" i="1"/>
  <c r="G744" i="1"/>
  <c r="B1906" i="1"/>
  <c r="C1905" i="1"/>
  <c r="D1905" i="1" s="1"/>
  <c r="E1905" i="1" l="1"/>
  <c r="T860" i="1"/>
  <c r="Q861" i="1" s="1"/>
  <c r="AC861" i="1" s="1"/>
  <c r="N744" i="1"/>
  <c r="P744" i="1" s="1"/>
  <c r="M745" i="1" s="1"/>
  <c r="C1906" i="1"/>
  <c r="D1906" i="1" s="1"/>
  <c r="B1907" i="1"/>
  <c r="AH861" i="1" l="1"/>
  <c r="E1906" i="1"/>
  <c r="H861" i="1"/>
  <c r="S861" i="1"/>
  <c r="O745" i="1"/>
  <c r="G745" i="1"/>
  <c r="C1907" i="1"/>
  <c r="D1907" i="1" s="1"/>
  <c r="B1908" i="1"/>
  <c r="E1907" i="1" l="1"/>
  <c r="R861" i="1"/>
  <c r="T861" i="1" s="1"/>
  <c r="Q862" i="1" s="1"/>
  <c r="AC862" i="1" s="1"/>
  <c r="N745" i="1"/>
  <c r="P745" i="1" s="1"/>
  <c r="M746" i="1" s="1"/>
  <c r="C1908" i="1"/>
  <c r="D1908" i="1" s="1"/>
  <c r="B1909" i="1"/>
  <c r="AH862" i="1" l="1"/>
  <c r="E1908" i="1"/>
  <c r="S862" i="1"/>
  <c r="H862" i="1"/>
  <c r="G746" i="1"/>
  <c r="O746" i="1"/>
  <c r="C1909" i="1"/>
  <c r="D1909" i="1" s="1"/>
  <c r="B1910" i="1"/>
  <c r="E1909" i="1" l="1"/>
  <c r="R862" i="1"/>
  <c r="T862" i="1" s="1"/>
  <c r="Q863" i="1" s="1"/>
  <c r="AC863" i="1" s="1"/>
  <c r="N746" i="1"/>
  <c r="P746" i="1" s="1"/>
  <c r="M747" i="1" s="1"/>
  <c r="B1911" i="1"/>
  <c r="C1910" i="1"/>
  <c r="D1910" i="1" s="1"/>
  <c r="AH863" i="1" l="1"/>
  <c r="E1910" i="1"/>
  <c r="H863" i="1"/>
  <c r="S863" i="1"/>
  <c r="G747" i="1"/>
  <c r="O747" i="1"/>
  <c r="B1912" i="1"/>
  <c r="C1911" i="1"/>
  <c r="D1911" i="1" s="1"/>
  <c r="E1911" i="1" l="1"/>
  <c r="R863" i="1"/>
  <c r="T863" i="1" s="1"/>
  <c r="Q864" i="1" s="1"/>
  <c r="AC864" i="1" s="1"/>
  <c r="N747" i="1"/>
  <c r="C1912" i="1"/>
  <c r="D1912" i="1" s="1"/>
  <c r="B1913" i="1"/>
  <c r="AH864" i="1" l="1"/>
  <c r="E1912" i="1"/>
  <c r="H864" i="1"/>
  <c r="S864" i="1"/>
  <c r="P747" i="1"/>
  <c r="M748" i="1" s="1"/>
  <c r="C1913" i="1"/>
  <c r="D1913" i="1" s="1"/>
  <c r="B1914" i="1"/>
  <c r="E1913" i="1" l="1"/>
  <c r="R864" i="1"/>
  <c r="O748" i="1"/>
  <c r="G748" i="1"/>
  <c r="B1915" i="1"/>
  <c r="C1914" i="1"/>
  <c r="D1914" i="1" s="1"/>
  <c r="E1914" i="1" l="1"/>
  <c r="T864" i="1"/>
  <c r="Q865" i="1" s="1"/>
  <c r="AC865" i="1" s="1"/>
  <c r="N748" i="1"/>
  <c r="P748" i="1" s="1"/>
  <c r="M749" i="1" s="1"/>
  <c r="C1915" i="1"/>
  <c r="D1915" i="1" s="1"/>
  <c r="B1916" i="1"/>
  <c r="AH865" i="1" l="1"/>
  <c r="E1915" i="1"/>
  <c r="S865" i="1"/>
  <c r="H865" i="1"/>
  <c r="G749" i="1"/>
  <c r="O749" i="1"/>
  <c r="B1917" i="1"/>
  <c r="C1916" i="1"/>
  <c r="D1916" i="1" s="1"/>
  <c r="E1916" i="1" l="1"/>
  <c r="R865" i="1"/>
  <c r="N749" i="1"/>
  <c r="C1917" i="1"/>
  <c r="D1917" i="1" s="1"/>
  <c r="B1918" i="1"/>
  <c r="E1917" i="1" l="1"/>
  <c r="T865" i="1"/>
  <c r="Q866" i="1" s="1"/>
  <c r="AC866" i="1" s="1"/>
  <c r="P749" i="1"/>
  <c r="M750" i="1" s="1"/>
  <c r="C1918" i="1"/>
  <c r="D1918" i="1" s="1"/>
  <c r="B1919" i="1"/>
  <c r="AH866" i="1" l="1"/>
  <c r="E1918" i="1"/>
  <c r="H866" i="1"/>
  <c r="S866" i="1"/>
  <c r="O750" i="1"/>
  <c r="G750" i="1"/>
  <c r="C1919" i="1"/>
  <c r="D1919" i="1" s="1"/>
  <c r="B1920" i="1"/>
  <c r="E1919" i="1" l="1"/>
  <c r="R866" i="1"/>
  <c r="T866" i="1" s="1"/>
  <c r="Q867" i="1" s="1"/>
  <c r="AC867" i="1" s="1"/>
  <c r="N750" i="1"/>
  <c r="P750" i="1" s="1"/>
  <c r="M751" i="1" s="1"/>
  <c r="C1920" i="1"/>
  <c r="D1920" i="1" s="1"/>
  <c r="B1921" i="1"/>
  <c r="AH867" i="1" l="1"/>
  <c r="E1920" i="1"/>
  <c r="H867" i="1"/>
  <c r="S867" i="1"/>
  <c r="G751" i="1"/>
  <c r="O751" i="1"/>
  <c r="C1921" i="1"/>
  <c r="D1921" i="1" s="1"/>
  <c r="B1922" i="1"/>
  <c r="E1921" i="1" l="1"/>
  <c r="R867" i="1"/>
  <c r="T867" i="1" s="1"/>
  <c r="Q868" i="1" s="1"/>
  <c r="AC868" i="1" s="1"/>
  <c r="N751" i="1"/>
  <c r="B1923" i="1"/>
  <c r="C1922" i="1"/>
  <c r="D1922" i="1" s="1"/>
  <c r="AH868" i="1" l="1"/>
  <c r="E1922" i="1"/>
  <c r="H868" i="1"/>
  <c r="S868" i="1"/>
  <c r="P751" i="1"/>
  <c r="M752" i="1" s="1"/>
  <c r="C1923" i="1"/>
  <c r="D1923" i="1" s="1"/>
  <c r="B1924" i="1"/>
  <c r="E1923" i="1" l="1"/>
  <c r="R868" i="1"/>
  <c r="T868" i="1" s="1"/>
  <c r="Q869" i="1" s="1"/>
  <c r="AC869" i="1" s="1"/>
  <c r="G752" i="1"/>
  <c r="O752" i="1"/>
  <c r="C1924" i="1"/>
  <c r="D1924" i="1" s="1"/>
  <c r="B1925" i="1"/>
  <c r="AH869" i="1" l="1"/>
  <c r="E1924" i="1"/>
  <c r="H869" i="1"/>
  <c r="S869" i="1"/>
  <c r="N752" i="1"/>
  <c r="P752" i="1" s="1"/>
  <c r="M753" i="1" s="1"/>
  <c r="B1926" i="1"/>
  <c r="C1925" i="1"/>
  <c r="D1925" i="1" s="1"/>
  <c r="E1925" i="1" l="1"/>
  <c r="R869" i="1"/>
  <c r="G753" i="1"/>
  <c r="O753" i="1"/>
  <c r="C1926" i="1"/>
  <c r="D1926" i="1" s="1"/>
  <c r="B1927" i="1"/>
  <c r="E1926" i="1" l="1"/>
  <c r="T869" i="1"/>
  <c r="Q870" i="1" s="1"/>
  <c r="AC870" i="1" s="1"/>
  <c r="N753" i="1"/>
  <c r="B1928" i="1"/>
  <c r="C1927" i="1"/>
  <c r="D1927" i="1" s="1"/>
  <c r="AH870" i="1" l="1"/>
  <c r="E1927" i="1"/>
  <c r="H870" i="1"/>
  <c r="S870" i="1"/>
  <c r="P753" i="1"/>
  <c r="M754" i="1" s="1"/>
  <c r="B1929" i="1"/>
  <c r="C1928" i="1"/>
  <c r="D1928" i="1" s="1"/>
  <c r="E1928" i="1" l="1"/>
  <c r="R870" i="1"/>
  <c r="T870" i="1" s="1"/>
  <c r="Q871" i="1" s="1"/>
  <c r="AC871" i="1" s="1"/>
  <c r="O754" i="1"/>
  <c r="G754" i="1"/>
  <c r="C1929" i="1"/>
  <c r="D1929" i="1" s="1"/>
  <c r="B1930" i="1"/>
  <c r="AH871" i="1" l="1"/>
  <c r="E1929" i="1"/>
  <c r="H871" i="1"/>
  <c r="S871" i="1"/>
  <c r="N754" i="1"/>
  <c r="C1930" i="1"/>
  <c r="D1930" i="1" s="1"/>
  <c r="B1931" i="1"/>
  <c r="E1930" i="1" l="1"/>
  <c r="R871" i="1"/>
  <c r="T871" i="1" s="1"/>
  <c r="Q872" i="1" s="1"/>
  <c r="AC872" i="1" s="1"/>
  <c r="P754" i="1"/>
  <c r="M755" i="1" s="1"/>
  <c r="B1932" i="1"/>
  <c r="C1931" i="1"/>
  <c r="D1931" i="1" s="1"/>
  <c r="AH872" i="1" l="1"/>
  <c r="E1931" i="1"/>
  <c r="H872" i="1"/>
  <c r="S872" i="1"/>
  <c r="G755" i="1"/>
  <c r="O755" i="1"/>
  <c r="C1932" i="1"/>
  <c r="D1932" i="1" s="1"/>
  <c r="B1933" i="1"/>
  <c r="E1932" i="1" l="1"/>
  <c r="R872" i="1"/>
  <c r="T872" i="1" s="1"/>
  <c r="Q873" i="1" s="1"/>
  <c r="AC873" i="1" s="1"/>
  <c r="N755" i="1"/>
  <c r="C1933" i="1"/>
  <c r="D1933" i="1" s="1"/>
  <c r="B1934" i="1"/>
  <c r="AH873" i="1" l="1"/>
  <c r="E1933" i="1"/>
  <c r="H873" i="1"/>
  <c r="S873" i="1"/>
  <c r="P755" i="1"/>
  <c r="M756" i="1" s="1"/>
  <c r="C1934" i="1"/>
  <c r="D1934" i="1" s="1"/>
  <c r="B1935" i="1"/>
  <c r="E1934" i="1" l="1"/>
  <c r="R873" i="1"/>
  <c r="T873" i="1" s="1"/>
  <c r="Q874" i="1" s="1"/>
  <c r="AC874" i="1" s="1"/>
  <c r="O756" i="1"/>
  <c r="G756" i="1"/>
  <c r="C1935" i="1"/>
  <c r="D1935" i="1" s="1"/>
  <c r="B1936" i="1"/>
  <c r="AH874" i="1" l="1"/>
  <c r="E1935" i="1"/>
  <c r="S874" i="1"/>
  <c r="H874" i="1"/>
  <c r="N756" i="1"/>
  <c r="P756" i="1" s="1"/>
  <c r="M757" i="1" s="1"/>
  <c r="B1937" i="1"/>
  <c r="C1936" i="1"/>
  <c r="D1936" i="1" s="1"/>
  <c r="E1936" i="1" l="1"/>
  <c r="R874" i="1"/>
  <c r="G757" i="1"/>
  <c r="O757" i="1"/>
  <c r="C1937" i="1"/>
  <c r="D1937" i="1" s="1"/>
  <c r="B1938" i="1"/>
  <c r="E1937" i="1" l="1"/>
  <c r="T874" i="1"/>
  <c r="Q875" i="1" s="1"/>
  <c r="AC875" i="1" s="1"/>
  <c r="N757" i="1"/>
  <c r="C1938" i="1"/>
  <c r="D1938" i="1" s="1"/>
  <c r="B1939" i="1"/>
  <c r="AH875" i="1" l="1"/>
  <c r="E1938" i="1"/>
  <c r="H875" i="1"/>
  <c r="S875" i="1"/>
  <c r="P757" i="1"/>
  <c r="M758" i="1" s="1"/>
  <c r="C1939" i="1"/>
  <c r="D1939" i="1" s="1"/>
  <c r="B1940" i="1"/>
  <c r="E1939" i="1" l="1"/>
  <c r="R875" i="1"/>
  <c r="G758" i="1"/>
  <c r="O758" i="1"/>
  <c r="C1940" i="1"/>
  <c r="D1940" i="1" s="1"/>
  <c r="B1941" i="1"/>
  <c r="E1940" i="1" l="1"/>
  <c r="T875" i="1"/>
  <c r="Q876" i="1" s="1"/>
  <c r="AC876" i="1" s="1"/>
  <c r="N758" i="1"/>
  <c r="P758" i="1" s="1"/>
  <c r="M759" i="1" s="1"/>
  <c r="C1941" i="1"/>
  <c r="D1941" i="1" s="1"/>
  <c r="B1942" i="1"/>
  <c r="AH876" i="1" l="1"/>
  <c r="E1941" i="1"/>
  <c r="H876" i="1"/>
  <c r="S876" i="1"/>
  <c r="O759" i="1"/>
  <c r="G759" i="1"/>
  <c r="B1943" i="1"/>
  <c r="C1942" i="1"/>
  <c r="D1942" i="1" s="1"/>
  <c r="E1942" i="1" l="1"/>
  <c r="R876" i="1"/>
  <c r="T876" i="1" s="1"/>
  <c r="Q877" i="1" s="1"/>
  <c r="AC877" i="1" s="1"/>
  <c r="N759" i="1"/>
  <c r="B1944" i="1"/>
  <c r="C1943" i="1"/>
  <c r="D1943" i="1" s="1"/>
  <c r="AH877" i="1" l="1"/>
  <c r="E1943" i="1"/>
  <c r="H877" i="1"/>
  <c r="S877" i="1"/>
  <c r="P759" i="1"/>
  <c r="M760" i="1" s="1"/>
  <c r="B1945" i="1"/>
  <c r="C1944" i="1"/>
  <c r="D1944" i="1" s="1"/>
  <c r="E1944" i="1" l="1"/>
  <c r="R877" i="1"/>
  <c r="G760" i="1"/>
  <c r="O760" i="1"/>
  <c r="C1945" i="1"/>
  <c r="D1945" i="1" s="1"/>
  <c r="B1946" i="1"/>
  <c r="E1945" i="1" l="1"/>
  <c r="T877" i="1"/>
  <c r="Q878" i="1" s="1"/>
  <c r="AC878" i="1" s="1"/>
  <c r="N760" i="1"/>
  <c r="C1946" i="1"/>
  <c r="D1946" i="1" s="1"/>
  <c r="B1947" i="1"/>
  <c r="AH878" i="1" l="1"/>
  <c r="E1946" i="1"/>
  <c r="S878" i="1"/>
  <c r="H878" i="1"/>
  <c r="P760" i="1"/>
  <c r="M761" i="1" s="1"/>
  <c r="C1947" i="1"/>
  <c r="D1947" i="1" s="1"/>
  <c r="B1948" i="1"/>
  <c r="E1947" i="1" l="1"/>
  <c r="R878" i="1"/>
  <c r="T878" i="1" s="1"/>
  <c r="Q879" i="1" s="1"/>
  <c r="AC879" i="1" s="1"/>
  <c r="O761" i="1"/>
  <c r="G761" i="1"/>
  <c r="B1949" i="1"/>
  <c r="C1948" i="1"/>
  <c r="D1948" i="1" s="1"/>
  <c r="AH879" i="1" l="1"/>
  <c r="E1948" i="1"/>
  <c r="H879" i="1"/>
  <c r="S879" i="1"/>
  <c r="N761" i="1"/>
  <c r="B1950" i="1"/>
  <c r="C1949" i="1"/>
  <c r="D1949" i="1" s="1"/>
  <c r="E1949" i="1" l="1"/>
  <c r="R879" i="1"/>
  <c r="T879" i="1" s="1"/>
  <c r="Q880" i="1" s="1"/>
  <c r="AC880" i="1" s="1"/>
  <c r="P761" i="1"/>
  <c r="M762" i="1" s="1"/>
  <c r="C1950" i="1"/>
  <c r="D1950" i="1" s="1"/>
  <c r="B1951" i="1"/>
  <c r="AH880" i="1" l="1"/>
  <c r="E1950" i="1"/>
  <c r="H880" i="1"/>
  <c r="S880" i="1"/>
  <c r="G762" i="1"/>
  <c r="O762" i="1"/>
  <c r="C1951" i="1"/>
  <c r="D1951" i="1" s="1"/>
  <c r="B1952" i="1"/>
  <c r="E1951" i="1" l="1"/>
  <c r="R880" i="1"/>
  <c r="N762" i="1"/>
  <c r="C1952" i="1"/>
  <c r="D1952" i="1" s="1"/>
  <c r="B1953" i="1"/>
  <c r="E1952" i="1" l="1"/>
  <c r="T880" i="1"/>
  <c r="Q881" i="1" s="1"/>
  <c r="AC881" i="1" s="1"/>
  <c r="P762" i="1"/>
  <c r="M763" i="1" s="1"/>
  <c r="C1953" i="1"/>
  <c r="D1953" i="1" s="1"/>
  <c r="B1954" i="1"/>
  <c r="AH881" i="1" l="1"/>
  <c r="E1953" i="1"/>
  <c r="S881" i="1"/>
  <c r="H881" i="1"/>
  <c r="G763" i="1"/>
  <c r="O763" i="1"/>
  <c r="C1954" i="1"/>
  <c r="D1954" i="1" s="1"/>
  <c r="B1955" i="1"/>
  <c r="E1954" i="1" l="1"/>
  <c r="R881" i="1"/>
  <c r="T881" i="1" s="1"/>
  <c r="Q882" i="1" s="1"/>
  <c r="AC882" i="1" s="1"/>
  <c r="N763" i="1"/>
  <c r="B1956" i="1"/>
  <c r="C1955" i="1"/>
  <c r="D1955" i="1" s="1"/>
  <c r="AH882" i="1" l="1"/>
  <c r="E1955" i="1"/>
  <c r="H882" i="1"/>
  <c r="S882" i="1"/>
  <c r="P763" i="1"/>
  <c r="M764" i="1" s="1"/>
  <c r="B1957" i="1"/>
  <c r="C1956" i="1"/>
  <c r="D1956" i="1" s="1"/>
  <c r="E1956" i="1" l="1"/>
  <c r="R882" i="1"/>
  <c r="G764" i="1"/>
  <c r="O764" i="1"/>
  <c r="C1957" i="1"/>
  <c r="D1957" i="1" s="1"/>
  <c r="B1958" i="1"/>
  <c r="E1957" i="1" l="1"/>
  <c r="T882" i="1"/>
  <c r="Q883" i="1" s="1"/>
  <c r="AC883" i="1" s="1"/>
  <c r="N764" i="1"/>
  <c r="C1958" i="1"/>
  <c r="D1958" i="1" s="1"/>
  <c r="B1959" i="1"/>
  <c r="AH883" i="1" l="1"/>
  <c r="E1958" i="1"/>
  <c r="H883" i="1"/>
  <c r="S883" i="1"/>
  <c r="P764" i="1"/>
  <c r="M765" i="1" s="1"/>
  <c r="C1959" i="1"/>
  <c r="D1959" i="1" s="1"/>
  <c r="B1960" i="1"/>
  <c r="E1959" i="1" l="1"/>
  <c r="R883" i="1"/>
  <c r="G765" i="1"/>
  <c r="O765" i="1"/>
  <c r="B1961" i="1"/>
  <c r="C1960" i="1"/>
  <c r="D1960" i="1" s="1"/>
  <c r="E1960" i="1" l="1"/>
  <c r="T883" i="1"/>
  <c r="Q884" i="1" s="1"/>
  <c r="AC884" i="1" s="1"/>
  <c r="N765" i="1"/>
  <c r="C1961" i="1"/>
  <c r="D1961" i="1" s="1"/>
  <c r="B1962" i="1"/>
  <c r="AH884" i="1" l="1"/>
  <c r="E1961" i="1"/>
  <c r="H884" i="1"/>
  <c r="S884" i="1"/>
  <c r="P765" i="1"/>
  <c r="M766" i="1" s="1"/>
  <c r="C1962" i="1"/>
  <c r="D1962" i="1" s="1"/>
  <c r="B1963" i="1"/>
  <c r="E1962" i="1" l="1"/>
  <c r="R884" i="1"/>
  <c r="G766" i="1"/>
  <c r="O766" i="1"/>
  <c r="C1963" i="1"/>
  <c r="D1963" i="1" s="1"/>
  <c r="B1964" i="1"/>
  <c r="E1963" i="1" l="1"/>
  <c r="T884" i="1"/>
  <c r="Q885" i="1" s="1"/>
  <c r="AC885" i="1" s="1"/>
  <c r="N766" i="1"/>
  <c r="B1965" i="1"/>
  <c r="C1964" i="1"/>
  <c r="D1964" i="1" s="1"/>
  <c r="AH885" i="1" l="1"/>
  <c r="E1964" i="1"/>
  <c r="S885" i="1"/>
  <c r="H885" i="1"/>
  <c r="P766" i="1"/>
  <c r="M767" i="1" s="1"/>
  <c r="C1965" i="1"/>
  <c r="D1965" i="1" s="1"/>
  <c r="B1966" i="1"/>
  <c r="E1965" i="1" l="1"/>
  <c r="R885" i="1"/>
  <c r="T885" i="1" s="1"/>
  <c r="Q886" i="1" s="1"/>
  <c r="AC886" i="1" s="1"/>
  <c r="O767" i="1"/>
  <c r="G767" i="1"/>
  <c r="C1966" i="1"/>
  <c r="D1966" i="1" s="1"/>
  <c r="B1967" i="1"/>
  <c r="AH886" i="1" l="1"/>
  <c r="E1966" i="1"/>
  <c r="S886" i="1"/>
  <c r="H886" i="1"/>
  <c r="N767" i="1"/>
  <c r="C1967" i="1"/>
  <c r="D1967" i="1" s="1"/>
  <c r="B1968" i="1"/>
  <c r="E1967" i="1" l="1"/>
  <c r="R886" i="1"/>
  <c r="P767" i="1"/>
  <c r="M768" i="1" s="1"/>
  <c r="C1968" i="1"/>
  <c r="D1968" i="1" s="1"/>
  <c r="B1969" i="1"/>
  <c r="E1968" i="1" l="1"/>
  <c r="T886" i="1"/>
  <c r="Q887" i="1" s="1"/>
  <c r="AC887" i="1" s="1"/>
  <c r="O768" i="1"/>
  <c r="G768" i="1"/>
  <c r="C1969" i="1"/>
  <c r="D1969" i="1" s="1"/>
  <c r="B1970" i="1"/>
  <c r="AH887" i="1" l="1"/>
  <c r="E1969" i="1"/>
  <c r="H887" i="1"/>
  <c r="S887" i="1"/>
  <c r="N768" i="1"/>
  <c r="C1970" i="1"/>
  <c r="D1970" i="1" s="1"/>
  <c r="B1971" i="1"/>
  <c r="E1970" i="1" l="1"/>
  <c r="R887" i="1"/>
  <c r="T887" i="1" s="1"/>
  <c r="Q888" i="1" s="1"/>
  <c r="AC888" i="1" s="1"/>
  <c r="P768" i="1"/>
  <c r="M769" i="1" s="1"/>
  <c r="C1971" i="1"/>
  <c r="D1971" i="1" s="1"/>
  <c r="B1972" i="1"/>
  <c r="AH888" i="1" l="1"/>
  <c r="E1971" i="1"/>
  <c r="H888" i="1"/>
  <c r="S888" i="1"/>
  <c r="G769" i="1"/>
  <c r="O769" i="1"/>
  <c r="B1973" i="1"/>
  <c r="C1972" i="1"/>
  <c r="D1972" i="1" s="1"/>
  <c r="E1972" i="1" l="1"/>
  <c r="R888" i="1"/>
  <c r="N769" i="1"/>
  <c r="P769" i="1" s="1"/>
  <c r="M770" i="1" s="1"/>
  <c r="C1973" i="1"/>
  <c r="D1973" i="1" s="1"/>
  <c r="B1974" i="1"/>
  <c r="E1973" i="1" l="1"/>
  <c r="T888" i="1"/>
  <c r="Q889" i="1" s="1"/>
  <c r="AC889" i="1" s="1"/>
  <c r="G770" i="1"/>
  <c r="O770" i="1"/>
  <c r="C1974" i="1"/>
  <c r="D1974" i="1" s="1"/>
  <c r="B1975" i="1"/>
  <c r="AH889" i="1" l="1"/>
  <c r="E1974" i="1"/>
  <c r="H889" i="1"/>
  <c r="S889" i="1"/>
  <c r="N770" i="1"/>
  <c r="P770" i="1" s="1"/>
  <c r="M771" i="1" s="1"/>
  <c r="C1975" i="1"/>
  <c r="D1975" i="1" s="1"/>
  <c r="B1976" i="1"/>
  <c r="E1975" i="1" l="1"/>
  <c r="R889" i="1"/>
  <c r="O771" i="1"/>
  <c r="G771" i="1"/>
  <c r="C1976" i="1"/>
  <c r="D1976" i="1" s="1"/>
  <c r="B1977" i="1"/>
  <c r="E1976" i="1" l="1"/>
  <c r="T889" i="1"/>
  <c r="Q890" i="1" s="1"/>
  <c r="AC890" i="1" s="1"/>
  <c r="N771" i="1"/>
  <c r="B1978" i="1"/>
  <c r="C1977" i="1"/>
  <c r="D1977" i="1" s="1"/>
  <c r="AH890" i="1" l="1"/>
  <c r="E1977" i="1"/>
  <c r="H890" i="1"/>
  <c r="S890" i="1"/>
  <c r="P771" i="1"/>
  <c r="M772" i="1" s="1"/>
  <c r="C1978" i="1"/>
  <c r="D1978" i="1" s="1"/>
  <c r="B1979" i="1"/>
  <c r="E1978" i="1" l="1"/>
  <c r="R890" i="1"/>
  <c r="O772" i="1"/>
  <c r="G772" i="1"/>
  <c r="C1979" i="1"/>
  <c r="D1979" i="1" s="1"/>
  <c r="B1980" i="1"/>
  <c r="E1979" i="1" l="1"/>
  <c r="T890" i="1"/>
  <c r="Q891" i="1" s="1"/>
  <c r="AC891" i="1" s="1"/>
  <c r="N772" i="1"/>
  <c r="P772" i="1" s="1"/>
  <c r="M773" i="1" s="1"/>
  <c r="C1980" i="1"/>
  <c r="D1980" i="1" s="1"/>
  <c r="B1981" i="1"/>
  <c r="AH891" i="1" l="1"/>
  <c r="E1980" i="1"/>
  <c r="H891" i="1"/>
  <c r="S891" i="1"/>
  <c r="G773" i="1"/>
  <c r="O773" i="1"/>
  <c r="C1981" i="1"/>
  <c r="D1981" i="1" s="1"/>
  <c r="B1982" i="1"/>
  <c r="E1981" i="1" l="1"/>
  <c r="R891" i="1"/>
  <c r="N773" i="1"/>
  <c r="P773" i="1" s="1"/>
  <c r="M774" i="1" s="1"/>
  <c r="C1982" i="1"/>
  <c r="D1982" i="1" s="1"/>
  <c r="B1983" i="1"/>
  <c r="E1982" i="1" l="1"/>
  <c r="T891" i="1"/>
  <c r="Q892" i="1" s="1"/>
  <c r="AC892" i="1" s="1"/>
  <c r="G774" i="1"/>
  <c r="O774" i="1"/>
  <c r="C1983" i="1"/>
  <c r="D1983" i="1" s="1"/>
  <c r="B1984" i="1"/>
  <c r="AH892" i="1" l="1"/>
  <c r="E1983" i="1"/>
  <c r="H892" i="1"/>
  <c r="S892" i="1"/>
  <c r="N774" i="1"/>
  <c r="B1985" i="1"/>
  <c r="C1984" i="1"/>
  <c r="D1984" i="1" s="1"/>
  <c r="E1984" i="1" l="1"/>
  <c r="R892" i="1"/>
  <c r="T892" i="1" s="1"/>
  <c r="Q893" i="1" s="1"/>
  <c r="AC893" i="1" s="1"/>
  <c r="P774" i="1"/>
  <c r="M775" i="1" s="1"/>
  <c r="C1985" i="1"/>
  <c r="D1985" i="1" s="1"/>
  <c r="B1986" i="1"/>
  <c r="AH893" i="1" l="1"/>
  <c r="E1985" i="1"/>
  <c r="S893" i="1"/>
  <c r="H893" i="1"/>
  <c r="O775" i="1"/>
  <c r="G775" i="1"/>
  <c r="C1986" i="1"/>
  <c r="D1986" i="1" s="1"/>
  <c r="B1987" i="1"/>
  <c r="E1986" i="1" l="1"/>
  <c r="R893" i="1"/>
  <c r="N775" i="1"/>
  <c r="C1987" i="1"/>
  <c r="D1987" i="1" s="1"/>
  <c r="B1988" i="1"/>
  <c r="E1987" i="1" l="1"/>
  <c r="T893" i="1"/>
  <c r="Q894" i="1" s="1"/>
  <c r="AC894" i="1" s="1"/>
  <c r="P775" i="1"/>
  <c r="M776" i="1" s="1"/>
  <c r="C1988" i="1"/>
  <c r="D1988" i="1" s="1"/>
  <c r="B1989" i="1"/>
  <c r="AH894" i="1" l="1"/>
  <c r="E1988" i="1"/>
  <c r="H894" i="1"/>
  <c r="S894" i="1"/>
  <c r="G776" i="1"/>
  <c r="O776" i="1"/>
  <c r="C1989" i="1"/>
  <c r="D1989" i="1" s="1"/>
  <c r="B1990" i="1"/>
  <c r="E1989" i="1" l="1"/>
  <c r="R894" i="1"/>
  <c r="T894" i="1" s="1"/>
  <c r="Q895" i="1" s="1"/>
  <c r="AC895" i="1" s="1"/>
  <c r="N776" i="1"/>
  <c r="B1991" i="1"/>
  <c r="C1990" i="1"/>
  <c r="D1990" i="1" s="1"/>
  <c r="AH895" i="1" l="1"/>
  <c r="E1990" i="1"/>
  <c r="H895" i="1"/>
  <c r="S895" i="1"/>
  <c r="P776" i="1"/>
  <c r="M777" i="1" s="1"/>
  <c r="B1992" i="1"/>
  <c r="C1991" i="1"/>
  <c r="D1991" i="1" s="1"/>
  <c r="E1991" i="1" l="1"/>
  <c r="R895" i="1"/>
  <c r="T895" i="1" s="1"/>
  <c r="Q896" i="1" s="1"/>
  <c r="AC896" i="1" s="1"/>
  <c r="O777" i="1"/>
  <c r="G777" i="1"/>
  <c r="C1992" i="1"/>
  <c r="D1992" i="1" s="1"/>
  <c r="B1993" i="1"/>
  <c r="AH896" i="1" l="1"/>
  <c r="E1992" i="1"/>
  <c r="S896" i="1"/>
  <c r="H896" i="1"/>
  <c r="N777" i="1"/>
  <c r="B1994" i="1"/>
  <c r="C1993" i="1"/>
  <c r="D1993" i="1" s="1"/>
  <c r="E1993" i="1" l="1"/>
  <c r="R896" i="1"/>
  <c r="T896" i="1" s="1"/>
  <c r="Q897" i="1" s="1"/>
  <c r="AC897" i="1" s="1"/>
  <c r="P777" i="1"/>
  <c r="M778" i="1" s="1"/>
  <c r="C1994" i="1"/>
  <c r="D1994" i="1" s="1"/>
  <c r="B1995" i="1"/>
  <c r="AH897" i="1" l="1"/>
  <c r="E1994" i="1"/>
  <c r="H897" i="1"/>
  <c r="S897" i="1"/>
  <c r="G778" i="1"/>
  <c r="O778" i="1"/>
  <c r="B1996" i="1"/>
  <c r="C1995" i="1"/>
  <c r="D1995" i="1" s="1"/>
  <c r="E1995" i="1" l="1"/>
  <c r="R897" i="1"/>
  <c r="N778" i="1"/>
  <c r="C1996" i="1"/>
  <c r="D1996" i="1" s="1"/>
  <c r="B1997" i="1"/>
  <c r="E1996" i="1" l="1"/>
  <c r="T897" i="1"/>
  <c r="Q898" i="1" s="1"/>
  <c r="AC898" i="1" s="1"/>
  <c r="P778" i="1"/>
  <c r="M779" i="1" s="1"/>
  <c r="C1997" i="1"/>
  <c r="D1997" i="1" s="1"/>
  <c r="B1998" i="1"/>
  <c r="AH898" i="1" l="1"/>
  <c r="E1997" i="1"/>
  <c r="H898" i="1"/>
  <c r="S898" i="1"/>
  <c r="G779" i="1"/>
  <c r="O779" i="1"/>
  <c r="C1998" i="1"/>
  <c r="D1998" i="1" s="1"/>
  <c r="B1999" i="1"/>
  <c r="E1998" i="1" l="1"/>
  <c r="R898" i="1"/>
  <c r="T898" i="1" s="1"/>
  <c r="Q899" i="1" s="1"/>
  <c r="AC899" i="1" s="1"/>
  <c r="N779" i="1"/>
  <c r="C1999" i="1"/>
  <c r="D1999" i="1" s="1"/>
  <c r="B2000" i="1"/>
  <c r="AH899" i="1" l="1"/>
  <c r="E1999" i="1"/>
  <c r="S899" i="1"/>
  <c r="H899" i="1"/>
  <c r="P779" i="1"/>
  <c r="M780" i="1" s="1"/>
  <c r="C2000" i="1"/>
  <c r="D2000" i="1" s="1"/>
  <c r="B2001" i="1"/>
  <c r="E2000" i="1" l="1"/>
  <c r="R899" i="1"/>
  <c r="T899" i="1" s="1"/>
  <c r="Q900" i="1" s="1"/>
  <c r="AC900" i="1" s="1"/>
  <c r="G780" i="1"/>
  <c r="O780" i="1"/>
  <c r="C2001" i="1"/>
  <c r="D2001" i="1" s="1"/>
  <c r="B2002" i="1"/>
  <c r="AH900" i="1" l="1"/>
  <c r="E2001" i="1"/>
  <c r="H900" i="1"/>
  <c r="S900" i="1"/>
  <c r="N780" i="1"/>
  <c r="C2002" i="1"/>
  <c r="D2002" i="1" s="1"/>
  <c r="B2003" i="1"/>
  <c r="E2002" i="1" l="1"/>
  <c r="R900" i="1"/>
  <c r="T900" i="1" s="1"/>
  <c r="Q901" i="1" s="1"/>
  <c r="AC901" i="1" s="1"/>
  <c r="P780" i="1"/>
  <c r="M781" i="1" s="1"/>
  <c r="C2003" i="1"/>
  <c r="D2003" i="1" s="1"/>
  <c r="B2004" i="1"/>
  <c r="AH901" i="1" l="1"/>
  <c r="E2003" i="1"/>
  <c r="H901" i="1"/>
  <c r="S901" i="1"/>
  <c r="G781" i="1"/>
  <c r="O781" i="1"/>
  <c r="C2004" i="1"/>
  <c r="D2004" i="1" s="1"/>
  <c r="B2005" i="1"/>
  <c r="E2004" i="1" l="1"/>
  <c r="R901" i="1"/>
  <c r="T901" i="1" s="1"/>
  <c r="Q902" i="1" s="1"/>
  <c r="AC902" i="1" s="1"/>
  <c r="N781" i="1"/>
  <c r="P781" i="1" s="1"/>
  <c r="M782" i="1" s="1"/>
  <c r="C2005" i="1"/>
  <c r="D2005" i="1" s="1"/>
  <c r="B2006" i="1"/>
  <c r="AH902" i="1" l="1"/>
  <c r="E2005" i="1"/>
  <c r="H902" i="1"/>
  <c r="S902" i="1"/>
  <c r="G782" i="1"/>
  <c r="O782" i="1"/>
  <c r="C2006" i="1"/>
  <c r="D2006" i="1" s="1"/>
  <c r="B2007" i="1"/>
  <c r="E2006" i="1" l="1"/>
  <c r="R902" i="1"/>
  <c r="T902" i="1" s="1"/>
  <c r="Q903" i="1" s="1"/>
  <c r="AC903" i="1" s="1"/>
  <c r="N782" i="1"/>
  <c r="B2008" i="1"/>
  <c r="C2007" i="1"/>
  <c r="D2007" i="1" s="1"/>
  <c r="AH903" i="1" l="1"/>
  <c r="E2007" i="1"/>
  <c r="H903" i="1"/>
  <c r="S903" i="1"/>
  <c r="P782" i="1"/>
  <c r="M783" i="1" s="1"/>
  <c r="B2009" i="1"/>
  <c r="C2008" i="1"/>
  <c r="D2008" i="1" s="1"/>
  <c r="E2008" i="1" l="1"/>
  <c r="R903" i="1"/>
  <c r="T903" i="1" s="1"/>
  <c r="Q904" i="1" s="1"/>
  <c r="AC904" i="1" s="1"/>
  <c r="O783" i="1"/>
  <c r="G783" i="1"/>
  <c r="B2010" i="1"/>
  <c r="C2009" i="1"/>
  <c r="D2009" i="1" s="1"/>
  <c r="AH904" i="1" l="1"/>
  <c r="E2009" i="1"/>
  <c r="H904" i="1"/>
  <c r="S904" i="1"/>
  <c r="N783" i="1"/>
  <c r="P783" i="1" s="1"/>
  <c r="M784" i="1" s="1"/>
  <c r="B2011" i="1"/>
  <c r="C2010" i="1"/>
  <c r="D2010" i="1" s="1"/>
  <c r="E2010" i="1" l="1"/>
  <c r="R904" i="1"/>
  <c r="T904" i="1" s="1"/>
  <c r="Q905" i="1" s="1"/>
  <c r="AC905" i="1" s="1"/>
  <c r="O784" i="1"/>
  <c r="G784" i="1"/>
  <c r="C2011" i="1"/>
  <c r="D2011" i="1" s="1"/>
  <c r="B2012" i="1"/>
  <c r="AH905" i="1" l="1"/>
  <c r="E2011" i="1"/>
  <c r="H905" i="1"/>
  <c r="S905" i="1"/>
  <c r="N784" i="1"/>
  <c r="C2012" i="1"/>
  <c r="D2012" i="1" s="1"/>
  <c r="B2013" i="1"/>
  <c r="E2012" i="1" l="1"/>
  <c r="R905" i="1"/>
  <c r="T905" i="1" s="1"/>
  <c r="Q906" i="1" s="1"/>
  <c r="AC906" i="1" s="1"/>
  <c r="P784" i="1"/>
  <c r="M785" i="1" s="1"/>
  <c r="B2014" i="1"/>
  <c r="C2013" i="1"/>
  <c r="D2013" i="1" s="1"/>
  <c r="AH906" i="1" l="1"/>
  <c r="E2013" i="1"/>
  <c r="H906" i="1"/>
  <c r="S906" i="1"/>
  <c r="G785" i="1"/>
  <c r="O785" i="1"/>
  <c r="C2014" i="1"/>
  <c r="D2014" i="1" s="1"/>
  <c r="B2015" i="1"/>
  <c r="E2014" i="1" l="1"/>
  <c r="R906" i="1"/>
  <c r="T906" i="1" s="1"/>
  <c r="Q907" i="1" s="1"/>
  <c r="AC907" i="1" s="1"/>
  <c r="N785" i="1"/>
  <c r="P785" i="1" s="1"/>
  <c r="M786" i="1" s="1"/>
  <c r="C2015" i="1"/>
  <c r="D2015" i="1" s="1"/>
  <c r="B2016" i="1"/>
  <c r="AH907" i="1" l="1"/>
  <c r="E2015" i="1"/>
  <c r="H907" i="1"/>
  <c r="S907" i="1"/>
  <c r="O786" i="1"/>
  <c r="G786" i="1"/>
  <c r="B2017" i="1"/>
  <c r="C2016" i="1"/>
  <c r="D2016" i="1" s="1"/>
  <c r="E2016" i="1" l="1"/>
  <c r="R907" i="1"/>
  <c r="N786" i="1"/>
  <c r="P786" i="1" s="1"/>
  <c r="M787" i="1" s="1"/>
  <c r="C2017" i="1"/>
  <c r="D2017" i="1" s="1"/>
  <c r="B2018" i="1"/>
  <c r="E2017" i="1" l="1"/>
  <c r="T907" i="1"/>
  <c r="Q908" i="1" s="1"/>
  <c r="AC908" i="1" s="1"/>
  <c r="O787" i="1"/>
  <c r="G787" i="1"/>
  <c r="C2018" i="1"/>
  <c r="D2018" i="1" s="1"/>
  <c r="B2019" i="1"/>
  <c r="AH908" i="1" l="1"/>
  <c r="E2018" i="1"/>
  <c r="H908" i="1"/>
  <c r="S908" i="1"/>
  <c r="N787" i="1"/>
  <c r="B2020" i="1"/>
  <c r="C2019" i="1"/>
  <c r="D2019" i="1" s="1"/>
  <c r="E2019" i="1" l="1"/>
  <c r="R908" i="1"/>
  <c r="T908" i="1" s="1"/>
  <c r="Q909" i="1" s="1"/>
  <c r="AC909" i="1" s="1"/>
  <c r="P787" i="1"/>
  <c r="M788" i="1" s="1"/>
  <c r="C2020" i="1"/>
  <c r="D2020" i="1" s="1"/>
  <c r="B2021" i="1"/>
  <c r="AH909" i="1" l="1"/>
  <c r="E2020" i="1"/>
  <c r="H909" i="1"/>
  <c r="S909" i="1"/>
  <c r="O788" i="1"/>
  <c r="G788" i="1"/>
  <c r="C2021" i="1"/>
  <c r="D2021" i="1" s="1"/>
  <c r="B2022" i="1"/>
  <c r="E2021" i="1" l="1"/>
  <c r="R909" i="1"/>
  <c r="T909" i="1" s="1"/>
  <c r="Q910" i="1" s="1"/>
  <c r="AC910" i="1" s="1"/>
  <c r="N788" i="1"/>
  <c r="C2022" i="1"/>
  <c r="D2022" i="1" s="1"/>
  <c r="B2023" i="1"/>
  <c r="AH910" i="1" l="1"/>
  <c r="E2022" i="1"/>
  <c r="H910" i="1"/>
  <c r="S910" i="1"/>
  <c r="P788" i="1"/>
  <c r="M789" i="1" s="1"/>
  <c r="C2023" i="1"/>
  <c r="D2023" i="1" s="1"/>
  <c r="B2024" i="1"/>
  <c r="E2023" i="1" l="1"/>
  <c r="R910" i="1"/>
  <c r="G789" i="1"/>
  <c r="O789" i="1"/>
  <c r="C2024" i="1"/>
  <c r="D2024" i="1" s="1"/>
  <c r="B2025" i="1"/>
  <c r="E2024" i="1" l="1"/>
  <c r="T910" i="1"/>
  <c r="Q911" i="1" s="1"/>
  <c r="AC911" i="1" s="1"/>
  <c r="N789" i="1"/>
  <c r="C2025" i="1"/>
  <c r="D2025" i="1" s="1"/>
  <c r="B2026" i="1"/>
  <c r="AH911" i="1" l="1"/>
  <c r="E2025" i="1"/>
  <c r="H911" i="1"/>
  <c r="S911" i="1"/>
  <c r="P789" i="1"/>
  <c r="M790" i="1" s="1"/>
  <c r="B2027" i="1"/>
  <c r="C2026" i="1"/>
  <c r="D2026" i="1" s="1"/>
  <c r="E2026" i="1" l="1"/>
  <c r="R911" i="1"/>
  <c r="T911" i="1" s="1"/>
  <c r="Q912" i="1" s="1"/>
  <c r="AC912" i="1" s="1"/>
  <c r="G790" i="1"/>
  <c r="O790" i="1"/>
  <c r="B2028" i="1"/>
  <c r="C2027" i="1"/>
  <c r="D2027" i="1" s="1"/>
  <c r="AH912" i="1" l="1"/>
  <c r="E2027" i="1"/>
  <c r="N790" i="1"/>
  <c r="C2028" i="1"/>
  <c r="D2028" i="1" s="1"/>
  <c r="B2029" i="1"/>
  <c r="E2028" i="1" l="1"/>
  <c r="H912" i="1"/>
  <c r="S912" i="1"/>
  <c r="P790" i="1"/>
  <c r="M791" i="1" s="1"/>
  <c r="C2029" i="1"/>
  <c r="D2029" i="1" s="1"/>
  <c r="B2030" i="1"/>
  <c r="E2029" i="1" l="1"/>
  <c r="R912" i="1"/>
  <c r="T912" i="1" s="1"/>
  <c r="Q913" i="1" s="1"/>
  <c r="AC913" i="1" s="1"/>
  <c r="O791" i="1"/>
  <c r="G791" i="1"/>
  <c r="B2031" i="1"/>
  <c r="C2030" i="1"/>
  <c r="D2030" i="1" s="1"/>
  <c r="AH913" i="1" l="1"/>
  <c r="E2030" i="1"/>
  <c r="H913" i="1"/>
  <c r="S913" i="1"/>
  <c r="N791" i="1"/>
  <c r="P791" i="1" s="1"/>
  <c r="M792" i="1" s="1"/>
  <c r="C2031" i="1"/>
  <c r="D2031" i="1" s="1"/>
  <c r="B2032" i="1"/>
  <c r="E2031" i="1" l="1"/>
  <c r="R913" i="1"/>
  <c r="T913" i="1" s="1"/>
  <c r="Q914" i="1" s="1"/>
  <c r="AC914" i="1" s="1"/>
  <c r="G792" i="1"/>
  <c r="O792" i="1"/>
  <c r="C2032" i="1"/>
  <c r="D2032" i="1" s="1"/>
  <c r="B2033" i="1"/>
  <c r="AH914" i="1" l="1"/>
  <c r="E2032" i="1"/>
  <c r="H914" i="1"/>
  <c r="S914" i="1"/>
  <c r="N792" i="1"/>
  <c r="P792" i="1" s="1"/>
  <c r="M793" i="1" s="1"/>
  <c r="B2034" i="1"/>
  <c r="C2033" i="1"/>
  <c r="D2033" i="1" s="1"/>
  <c r="E2033" i="1" l="1"/>
  <c r="R914" i="1"/>
  <c r="G793" i="1"/>
  <c r="O793" i="1"/>
  <c r="C2034" i="1"/>
  <c r="D2034" i="1" s="1"/>
  <c r="B2035" i="1"/>
  <c r="E2034" i="1" l="1"/>
  <c r="T914" i="1"/>
  <c r="Q915" i="1" s="1"/>
  <c r="AC915" i="1" s="1"/>
  <c r="N793" i="1"/>
  <c r="C2035" i="1"/>
  <c r="D2035" i="1" s="1"/>
  <c r="B2036" i="1"/>
  <c r="AH915" i="1" l="1"/>
  <c r="E2035" i="1"/>
  <c r="H915" i="1"/>
  <c r="S915" i="1"/>
  <c r="P793" i="1"/>
  <c r="M794" i="1" s="1"/>
  <c r="B2037" i="1"/>
  <c r="C2036" i="1"/>
  <c r="D2036" i="1" s="1"/>
  <c r="E2036" i="1" l="1"/>
  <c r="R915" i="1"/>
  <c r="G794" i="1"/>
  <c r="O794" i="1"/>
  <c r="C2037" i="1"/>
  <c r="D2037" i="1" s="1"/>
  <c r="B2038" i="1"/>
  <c r="E2037" i="1" l="1"/>
  <c r="T915" i="1"/>
  <c r="Q916" i="1" s="1"/>
  <c r="AC916" i="1" s="1"/>
  <c r="N794" i="1"/>
  <c r="C2038" i="1"/>
  <c r="D2038" i="1" s="1"/>
  <c r="B2039" i="1"/>
  <c r="AH916" i="1" l="1"/>
  <c r="E2038" i="1"/>
  <c r="S916" i="1"/>
  <c r="H916" i="1"/>
  <c r="P794" i="1"/>
  <c r="M795" i="1" s="1"/>
  <c r="B2040" i="1"/>
  <c r="C2039" i="1"/>
  <c r="D2039" i="1" s="1"/>
  <c r="E2039" i="1" l="1"/>
  <c r="R916" i="1"/>
  <c r="O795" i="1"/>
  <c r="G795" i="1"/>
  <c r="C2040" i="1"/>
  <c r="D2040" i="1" s="1"/>
  <c r="B2041" i="1"/>
  <c r="E2040" i="1" l="1"/>
  <c r="T916" i="1"/>
  <c r="Q917" i="1" s="1"/>
  <c r="AC917" i="1" s="1"/>
  <c r="N795" i="1"/>
  <c r="P795" i="1" s="1"/>
  <c r="M796" i="1" s="1"/>
  <c r="C2041" i="1"/>
  <c r="D2041" i="1" s="1"/>
  <c r="B2042" i="1"/>
  <c r="AH917" i="1" l="1"/>
  <c r="E2041" i="1"/>
  <c r="H917" i="1"/>
  <c r="S917" i="1"/>
  <c r="O796" i="1"/>
  <c r="G796" i="1"/>
  <c r="C2042" i="1"/>
  <c r="D2042" i="1" s="1"/>
  <c r="B2043" i="1"/>
  <c r="E2042" i="1" l="1"/>
  <c r="R917" i="1"/>
  <c r="T917" i="1" s="1"/>
  <c r="Q918" i="1" s="1"/>
  <c r="AC918" i="1" s="1"/>
  <c r="N796" i="1"/>
  <c r="C2043" i="1"/>
  <c r="D2043" i="1" s="1"/>
  <c r="B2044" i="1"/>
  <c r="AH918" i="1" l="1"/>
  <c r="E2043" i="1"/>
  <c r="H918" i="1"/>
  <c r="S918" i="1"/>
  <c r="P796" i="1"/>
  <c r="M797" i="1" s="1"/>
  <c r="C2044" i="1"/>
  <c r="D2044" i="1" s="1"/>
  <c r="B2045" i="1"/>
  <c r="E2044" i="1" l="1"/>
  <c r="R918" i="1"/>
  <c r="T918" i="1" s="1"/>
  <c r="Q919" i="1" s="1"/>
  <c r="AC919" i="1" s="1"/>
  <c r="O797" i="1"/>
  <c r="G797" i="1"/>
  <c r="C2045" i="1"/>
  <c r="D2045" i="1" s="1"/>
  <c r="B2046" i="1"/>
  <c r="AH919" i="1" l="1"/>
  <c r="E2045" i="1"/>
  <c r="H919" i="1"/>
  <c r="S919" i="1"/>
  <c r="N797" i="1"/>
  <c r="P797" i="1" s="1"/>
  <c r="M798" i="1" s="1"/>
  <c r="B2047" i="1"/>
  <c r="C2046" i="1"/>
  <c r="D2046" i="1" s="1"/>
  <c r="E2046" i="1" l="1"/>
  <c r="R919" i="1"/>
  <c r="G798" i="1"/>
  <c r="O798" i="1"/>
  <c r="B2048" i="1"/>
  <c r="C2047" i="1"/>
  <c r="D2047" i="1" s="1"/>
  <c r="E2047" i="1" l="1"/>
  <c r="T919" i="1"/>
  <c r="Q920" i="1" s="1"/>
  <c r="AC920" i="1" s="1"/>
  <c r="N798" i="1"/>
  <c r="C2048" i="1"/>
  <c r="D2048" i="1" s="1"/>
  <c r="B2049" i="1"/>
  <c r="AH920" i="1" l="1"/>
  <c r="E2048" i="1"/>
  <c r="H920" i="1"/>
  <c r="S920" i="1"/>
  <c r="P798" i="1"/>
  <c r="M799" i="1" s="1"/>
  <c r="C2049" i="1"/>
  <c r="D2049" i="1" s="1"/>
  <c r="B2050" i="1"/>
  <c r="E2049" i="1" l="1"/>
  <c r="R920" i="1"/>
  <c r="T920" i="1" s="1"/>
  <c r="Q921" i="1" s="1"/>
  <c r="AC921" i="1" s="1"/>
  <c r="O799" i="1"/>
  <c r="G799" i="1"/>
  <c r="B2051" i="1"/>
  <c r="C2050" i="1"/>
  <c r="D2050" i="1" s="1"/>
  <c r="AH921" i="1" l="1"/>
  <c r="E2050" i="1"/>
  <c r="H921" i="1"/>
  <c r="S921" i="1"/>
  <c r="N799" i="1"/>
  <c r="P799" i="1" s="1"/>
  <c r="M800" i="1" s="1"/>
  <c r="C2051" i="1"/>
  <c r="D2051" i="1" s="1"/>
  <c r="B2052" i="1"/>
  <c r="E2051" i="1" l="1"/>
  <c r="R921" i="1"/>
  <c r="T921" i="1" s="1"/>
  <c r="Q922" i="1" s="1"/>
  <c r="AC922" i="1" s="1"/>
  <c r="G800" i="1"/>
  <c r="O800" i="1"/>
  <c r="B2053" i="1"/>
  <c r="C2052" i="1"/>
  <c r="D2052" i="1" s="1"/>
  <c r="AH922" i="1" l="1"/>
  <c r="E2052" i="1"/>
  <c r="H922" i="1"/>
  <c r="S922" i="1"/>
  <c r="N800" i="1"/>
  <c r="P800" i="1" s="1"/>
  <c r="M801" i="1" s="1"/>
  <c r="C2053" i="1"/>
  <c r="D2053" i="1" s="1"/>
  <c r="B2054" i="1"/>
  <c r="E2053" i="1" l="1"/>
  <c r="R922" i="1"/>
  <c r="T922" i="1" s="1"/>
  <c r="Q923" i="1" s="1"/>
  <c r="AC923" i="1" s="1"/>
  <c r="G801" i="1"/>
  <c r="O801" i="1"/>
  <c r="C2054" i="1"/>
  <c r="D2054" i="1" s="1"/>
  <c r="B2055" i="1"/>
  <c r="AH923" i="1" l="1"/>
  <c r="E2054" i="1"/>
  <c r="H923" i="1"/>
  <c r="S923" i="1"/>
  <c r="N801" i="1"/>
  <c r="C2055" i="1"/>
  <c r="D2055" i="1" s="1"/>
  <c r="B2056" i="1"/>
  <c r="E2055" i="1" l="1"/>
  <c r="R923" i="1"/>
  <c r="P801" i="1"/>
  <c r="M802" i="1" s="1"/>
  <c r="B2057" i="1"/>
  <c r="C2056" i="1"/>
  <c r="D2056" i="1" s="1"/>
  <c r="E2056" i="1" l="1"/>
  <c r="T923" i="1"/>
  <c r="Q924" i="1" s="1"/>
  <c r="AC924" i="1" s="1"/>
  <c r="G802" i="1"/>
  <c r="O802" i="1"/>
  <c r="B2058" i="1"/>
  <c r="C2057" i="1"/>
  <c r="D2057" i="1" s="1"/>
  <c r="AH924" i="1" l="1"/>
  <c r="E2057" i="1"/>
  <c r="H924" i="1"/>
  <c r="S924" i="1"/>
  <c r="N802" i="1"/>
  <c r="C2058" i="1"/>
  <c r="D2058" i="1" s="1"/>
  <c r="B2059" i="1"/>
  <c r="E2058" i="1" l="1"/>
  <c r="R924" i="1"/>
  <c r="P802" i="1"/>
  <c r="M803" i="1" s="1"/>
  <c r="B2060" i="1"/>
  <c r="C2059" i="1"/>
  <c r="D2059" i="1" s="1"/>
  <c r="E2059" i="1" l="1"/>
  <c r="T924" i="1"/>
  <c r="Q925" i="1" s="1"/>
  <c r="AC925" i="1" s="1"/>
  <c r="G803" i="1"/>
  <c r="O803" i="1"/>
  <c r="C2060" i="1"/>
  <c r="D2060" i="1" s="1"/>
  <c r="B2061" i="1"/>
  <c r="AH925" i="1" l="1"/>
  <c r="E2060" i="1"/>
  <c r="H925" i="1"/>
  <c r="S925" i="1"/>
  <c r="N803" i="1"/>
  <c r="C2061" i="1"/>
  <c r="D2061" i="1" s="1"/>
  <c r="B2062" i="1"/>
  <c r="E2061" i="1" l="1"/>
  <c r="R925" i="1"/>
  <c r="T925" i="1" s="1"/>
  <c r="Q926" i="1" s="1"/>
  <c r="AC926" i="1" s="1"/>
  <c r="P803" i="1"/>
  <c r="M804" i="1" s="1"/>
  <c r="C2062" i="1"/>
  <c r="D2062" i="1" s="1"/>
  <c r="B2063" i="1"/>
  <c r="AH926" i="1" l="1"/>
  <c r="E2062" i="1"/>
  <c r="H926" i="1"/>
  <c r="S926" i="1"/>
  <c r="G804" i="1"/>
  <c r="O804" i="1"/>
  <c r="C2063" i="1"/>
  <c r="D2063" i="1" s="1"/>
  <c r="B2064" i="1"/>
  <c r="E2063" i="1" l="1"/>
  <c r="R926" i="1"/>
  <c r="T926" i="1" s="1"/>
  <c r="Q927" i="1" s="1"/>
  <c r="AC927" i="1" s="1"/>
  <c r="N804" i="1"/>
  <c r="C2064" i="1"/>
  <c r="D2064" i="1" s="1"/>
  <c r="B2065" i="1"/>
  <c r="AH927" i="1" l="1"/>
  <c r="E2064" i="1"/>
  <c r="H927" i="1"/>
  <c r="S927" i="1"/>
  <c r="P804" i="1"/>
  <c r="M805" i="1" s="1"/>
  <c r="C2065" i="1"/>
  <c r="D2065" i="1" s="1"/>
  <c r="B2066" i="1"/>
  <c r="E2065" i="1" l="1"/>
  <c r="R927" i="1"/>
  <c r="T927" i="1" s="1"/>
  <c r="Q928" i="1" s="1"/>
  <c r="AC928" i="1" s="1"/>
  <c r="G805" i="1"/>
  <c r="O805" i="1"/>
  <c r="C2066" i="1"/>
  <c r="D2066" i="1" s="1"/>
  <c r="B2067" i="1"/>
  <c r="AH928" i="1" l="1"/>
  <c r="E2066" i="1"/>
  <c r="H928" i="1"/>
  <c r="S928" i="1"/>
  <c r="N805" i="1"/>
  <c r="B2068" i="1"/>
  <c r="C2067" i="1"/>
  <c r="D2067" i="1" s="1"/>
  <c r="E2067" i="1" l="1"/>
  <c r="R928" i="1"/>
  <c r="T928" i="1" s="1"/>
  <c r="Q929" i="1" s="1"/>
  <c r="AC929" i="1" s="1"/>
  <c r="P805" i="1"/>
  <c r="M806" i="1" s="1"/>
  <c r="C2068" i="1"/>
  <c r="D2068" i="1" s="1"/>
  <c r="B2069" i="1"/>
  <c r="AH929" i="1" l="1"/>
  <c r="E2068" i="1"/>
  <c r="H929" i="1"/>
  <c r="S929" i="1"/>
  <c r="G806" i="1"/>
  <c r="O806" i="1"/>
  <c r="C2069" i="1"/>
  <c r="D2069" i="1" s="1"/>
  <c r="B2070" i="1"/>
  <c r="E2069" i="1" l="1"/>
  <c r="R929" i="1"/>
  <c r="T929" i="1" s="1"/>
  <c r="Q930" i="1" s="1"/>
  <c r="AC930" i="1" s="1"/>
  <c r="N806" i="1"/>
  <c r="C2070" i="1"/>
  <c r="D2070" i="1" s="1"/>
  <c r="B2071" i="1"/>
  <c r="AH930" i="1" l="1"/>
  <c r="E2070" i="1"/>
  <c r="H930" i="1"/>
  <c r="S930" i="1"/>
  <c r="P806" i="1"/>
  <c r="M807" i="1" s="1"/>
  <c r="B2072" i="1"/>
  <c r="C2071" i="1"/>
  <c r="D2071" i="1" s="1"/>
  <c r="E2071" i="1" l="1"/>
  <c r="R930" i="1"/>
  <c r="T930" i="1" s="1"/>
  <c r="Q931" i="1" s="1"/>
  <c r="AC931" i="1" s="1"/>
  <c r="O807" i="1"/>
  <c r="G807" i="1"/>
  <c r="C2072" i="1"/>
  <c r="D2072" i="1" s="1"/>
  <c r="B2073" i="1"/>
  <c r="AH931" i="1" l="1"/>
  <c r="E2072" i="1"/>
  <c r="H931" i="1"/>
  <c r="S931" i="1"/>
  <c r="N807" i="1"/>
  <c r="B2074" i="1"/>
  <c r="C2073" i="1"/>
  <c r="D2073" i="1" s="1"/>
  <c r="E2073" i="1" l="1"/>
  <c r="R931" i="1"/>
  <c r="T931" i="1" s="1"/>
  <c r="Q932" i="1" s="1"/>
  <c r="AC932" i="1" s="1"/>
  <c r="P807" i="1"/>
  <c r="M808" i="1" s="1"/>
  <c r="C2074" i="1"/>
  <c r="D2074" i="1" s="1"/>
  <c r="B2075" i="1"/>
  <c r="AH932" i="1" l="1"/>
  <c r="E2074" i="1"/>
  <c r="S932" i="1"/>
  <c r="H932" i="1"/>
  <c r="G808" i="1"/>
  <c r="O808" i="1"/>
  <c r="C2075" i="1"/>
  <c r="D2075" i="1" s="1"/>
  <c r="B2076" i="1"/>
  <c r="E2075" i="1" l="1"/>
  <c r="R932" i="1"/>
  <c r="N808" i="1"/>
  <c r="B2077" i="1"/>
  <c r="C2076" i="1"/>
  <c r="D2076" i="1" s="1"/>
  <c r="E2076" i="1" l="1"/>
  <c r="T932" i="1"/>
  <c r="Q933" i="1" s="1"/>
  <c r="AC933" i="1" s="1"/>
  <c r="P808" i="1"/>
  <c r="M809" i="1" s="1"/>
  <c r="B2078" i="1"/>
  <c r="C2077" i="1"/>
  <c r="D2077" i="1" s="1"/>
  <c r="AH933" i="1" l="1"/>
  <c r="E2077" i="1"/>
  <c r="H933" i="1"/>
  <c r="S933" i="1"/>
  <c r="O809" i="1"/>
  <c r="G809" i="1"/>
  <c r="C2078" i="1"/>
  <c r="D2078" i="1" s="1"/>
  <c r="B2079" i="1"/>
  <c r="E2078" i="1" l="1"/>
  <c r="R933" i="1"/>
  <c r="T933" i="1" s="1"/>
  <c r="Q934" i="1" s="1"/>
  <c r="AC934" i="1" s="1"/>
  <c r="N809" i="1"/>
  <c r="C2079" i="1"/>
  <c r="D2079" i="1" s="1"/>
  <c r="B2080" i="1"/>
  <c r="AH934" i="1" l="1"/>
  <c r="E2079" i="1"/>
  <c r="H934" i="1"/>
  <c r="S934" i="1"/>
  <c r="P809" i="1"/>
  <c r="M810" i="1" s="1"/>
  <c r="C2080" i="1"/>
  <c r="D2080" i="1" s="1"/>
  <c r="B2081" i="1"/>
  <c r="E2080" i="1" l="1"/>
  <c r="R934" i="1"/>
  <c r="G810" i="1"/>
  <c r="O810" i="1"/>
  <c r="B2082" i="1"/>
  <c r="C2081" i="1"/>
  <c r="D2081" i="1" s="1"/>
  <c r="E2081" i="1" l="1"/>
  <c r="T934" i="1"/>
  <c r="Q935" i="1" s="1"/>
  <c r="AC935" i="1" s="1"/>
  <c r="N810" i="1"/>
  <c r="P810" i="1" s="1"/>
  <c r="M811" i="1" s="1"/>
  <c r="C2082" i="1"/>
  <c r="D2082" i="1" s="1"/>
  <c r="B2083" i="1"/>
  <c r="AH935" i="1" l="1"/>
  <c r="E2082" i="1"/>
  <c r="H935" i="1"/>
  <c r="S935" i="1"/>
  <c r="O811" i="1"/>
  <c r="G811" i="1"/>
  <c r="B2084" i="1"/>
  <c r="C2083" i="1"/>
  <c r="D2083" i="1" s="1"/>
  <c r="E2083" i="1" l="1"/>
  <c r="R935" i="1"/>
  <c r="N811" i="1"/>
  <c r="P811" i="1" s="1"/>
  <c r="M812" i="1" s="1"/>
  <c r="B2085" i="1"/>
  <c r="C2084" i="1"/>
  <c r="D2084" i="1" s="1"/>
  <c r="E2084" i="1" l="1"/>
  <c r="T935" i="1"/>
  <c r="Q936" i="1" s="1"/>
  <c r="AC936" i="1" s="1"/>
  <c r="O812" i="1"/>
  <c r="G812" i="1"/>
  <c r="C2085" i="1"/>
  <c r="D2085" i="1" s="1"/>
  <c r="B2086" i="1"/>
  <c r="AH936" i="1" l="1"/>
  <c r="E2085" i="1"/>
  <c r="H936" i="1"/>
  <c r="S936" i="1"/>
  <c r="N812" i="1"/>
  <c r="P812" i="1" s="1"/>
  <c r="M813" i="1" s="1"/>
  <c r="C2086" i="1"/>
  <c r="D2086" i="1" s="1"/>
  <c r="B2087" i="1"/>
  <c r="E2086" i="1" l="1"/>
  <c r="R936" i="1"/>
  <c r="G813" i="1"/>
  <c r="O813" i="1"/>
  <c r="B2088" i="1"/>
  <c r="C2087" i="1"/>
  <c r="D2087" i="1" s="1"/>
  <c r="E2087" i="1" l="1"/>
  <c r="T936" i="1"/>
  <c r="Q937" i="1" s="1"/>
  <c r="AC937" i="1" s="1"/>
  <c r="N813" i="1"/>
  <c r="C2088" i="1"/>
  <c r="D2088" i="1" s="1"/>
  <c r="B2089" i="1"/>
  <c r="AH937" i="1" l="1"/>
  <c r="E2088" i="1"/>
  <c r="H937" i="1"/>
  <c r="S937" i="1"/>
  <c r="P813" i="1"/>
  <c r="M814" i="1" s="1"/>
  <c r="B2090" i="1"/>
  <c r="C2089" i="1"/>
  <c r="D2089" i="1" s="1"/>
  <c r="E2089" i="1" l="1"/>
  <c r="R937" i="1"/>
  <c r="T937" i="1" s="1"/>
  <c r="Q938" i="1" s="1"/>
  <c r="AC938" i="1" s="1"/>
  <c r="G814" i="1"/>
  <c r="O814" i="1"/>
  <c r="C2090" i="1"/>
  <c r="D2090" i="1" s="1"/>
  <c r="B2091" i="1"/>
  <c r="AH938" i="1" l="1"/>
  <c r="E2090" i="1"/>
  <c r="H938" i="1"/>
  <c r="S938" i="1"/>
  <c r="N814" i="1"/>
  <c r="P814" i="1" s="1"/>
  <c r="M815" i="1" s="1"/>
  <c r="C2091" i="1"/>
  <c r="D2091" i="1" s="1"/>
  <c r="B2092" i="1"/>
  <c r="E2091" i="1" l="1"/>
  <c r="R938" i="1"/>
  <c r="O815" i="1"/>
  <c r="G815" i="1"/>
  <c r="C2092" i="1"/>
  <c r="D2092" i="1" s="1"/>
  <c r="B2093" i="1"/>
  <c r="E2092" i="1" l="1"/>
  <c r="T938" i="1"/>
  <c r="Q939" i="1" s="1"/>
  <c r="AC939" i="1" s="1"/>
  <c r="N815" i="1"/>
  <c r="B2094" i="1"/>
  <c r="C2093" i="1"/>
  <c r="D2093" i="1" s="1"/>
  <c r="AH939" i="1" l="1"/>
  <c r="E2093" i="1"/>
  <c r="H939" i="1"/>
  <c r="S939" i="1"/>
  <c r="P815" i="1"/>
  <c r="M816" i="1" s="1"/>
  <c r="C2094" i="1"/>
  <c r="D2094" i="1" s="1"/>
  <c r="B2095" i="1"/>
  <c r="E2094" i="1" l="1"/>
  <c r="R939" i="1"/>
  <c r="T939" i="1" s="1"/>
  <c r="Q940" i="1" s="1"/>
  <c r="AC940" i="1" s="1"/>
  <c r="G816" i="1"/>
  <c r="O816" i="1"/>
  <c r="C2095" i="1"/>
  <c r="D2095" i="1" s="1"/>
  <c r="B2096" i="1"/>
  <c r="AH940" i="1" l="1"/>
  <c r="E2095" i="1"/>
  <c r="H940" i="1"/>
  <c r="S940" i="1"/>
  <c r="N816" i="1"/>
  <c r="C2096" i="1"/>
  <c r="D2096" i="1" s="1"/>
  <c r="B2097" i="1"/>
  <c r="E2096" i="1" l="1"/>
  <c r="R940" i="1"/>
  <c r="T940" i="1" s="1"/>
  <c r="Q941" i="1" s="1"/>
  <c r="AC941" i="1" s="1"/>
  <c r="P816" i="1"/>
  <c r="M817" i="1" s="1"/>
  <c r="C2097" i="1"/>
  <c r="D2097" i="1" s="1"/>
  <c r="B2098" i="1"/>
  <c r="AH941" i="1" l="1"/>
  <c r="E2097" i="1"/>
  <c r="H941" i="1"/>
  <c r="S941" i="1"/>
  <c r="G817" i="1"/>
  <c r="O817" i="1"/>
  <c r="C2098" i="1"/>
  <c r="D2098" i="1" s="1"/>
  <c r="B2099" i="1"/>
  <c r="E2098" i="1" l="1"/>
  <c r="R941" i="1"/>
  <c r="T941" i="1" s="1"/>
  <c r="Q942" i="1" s="1"/>
  <c r="AC942" i="1" s="1"/>
  <c r="N817" i="1"/>
  <c r="P817" i="1" s="1"/>
  <c r="M818" i="1" s="1"/>
  <c r="C2099" i="1"/>
  <c r="D2099" i="1" s="1"/>
  <c r="B2100" i="1"/>
  <c r="AH942" i="1" l="1"/>
  <c r="E2099" i="1"/>
  <c r="H942" i="1"/>
  <c r="S942" i="1"/>
  <c r="O818" i="1"/>
  <c r="G818" i="1"/>
  <c r="B2101" i="1"/>
  <c r="C2100" i="1"/>
  <c r="D2100" i="1" s="1"/>
  <c r="E2100" i="1" l="1"/>
  <c r="R942" i="1"/>
  <c r="T942" i="1" s="1"/>
  <c r="Q943" i="1" s="1"/>
  <c r="AC943" i="1" s="1"/>
  <c r="N818" i="1"/>
  <c r="C2101" i="1"/>
  <c r="D2101" i="1" s="1"/>
  <c r="B2102" i="1"/>
  <c r="AH943" i="1" l="1"/>
  <c r="E2101" i="1"/>
  <c r="S943" i="1"/>
  <c r="H943" i="1"/>
  <c r="P818" i="1"/>
  <c r="M819" i="1" s="1"/>
  <c r="C2102" i="1"/>
  <c r="D2102" i="1" s="1"/>
  <c r="B2103" i="1"/>
  <c r="E2102" i="1" l="1"/>
  <c r="R943" i="1"/>
  <c r="T943" i="1" s="1"/>
  <c r="Q944" i="1" s="1"/>
  <c r="AC944" i="1" s="1"/>
  <c r="O819" i="1"/>
  <c r="G819" i="1"/>
  <c r="C2103" i="1"/>
  <c r="D2103" i="1" s="1"/>
  <c r="B2104" i="1"/>
  <c r="AH944" i="1" l="1"/>
  <c r="E2103" i="1"/>
  <c r="H944" i="1"/>
  <c r="S944" i="1"/>
  <c r="N819" i="1"/>
  <c r="P819" i="1" s="1"/>
  <c r="M820" i="1" s="1"/>
  <c r="B2105" i="1"/>
  <c r="C2104" i="1"/>
  <c r="D2104" i="1" s="1"/>
  <c r="E2104" i="1" l="1"/>
  <c r="R944" i="1"/>
  <c r="G820" i="1"/>
  <c r="O820" i="1"/>
  <c r="B2106" i="1"/>
  <c r="C2105" i="1"/>
  <c r="D2105" i="1" s="1"/>
  <c r="E2105" i="1" l="1"/>
  <c r="T944" i="1"/>
  <c r="Q945" i="1" s="1"/>
  <c r="AC945" i="1" s="1"/>
  <c r="N820" i="1"/>
  <c r="B2107" i="1"/>
  <c r="C2106" i="1"/>
  <c r="D2106" i="1" s="1"/>
  <c r="AH945" i="1" l="1"/>
  <c r="E2106" i="1"/>
  <c r="H945" i="1"/>
  <c r="S945" i="1"/>
  <c r="P820" i="1"/>
  <c r="M821" i="1" s="1"/>
  <c r="B2108" i="1"/>
  <c r="C2107" i="1"/>
  <c r="D2107" i="1" s="1"/>
  <c r="E2107" i="1" l="1"/>
  <c r="R945" i="1"/>
  <c r="T945" i="1" s="1"/>
  <c r="Q946" i="1" s="1"/>
  <c r="AC946" i="1" s="1"/>
  <c r="G821" i="1"/>
  <c r="O821" i="1"/>
  <c r="C2108" i="1"/>
  <c r="D2108" i="1" s="1"/>
  <c r="B2109" i="1"/>
  <c r="AH946" i="1" l="1"/>
  <c r="E2108" i="1"/>
  <c r="H946" i="1"/>
  <c r="S946" i="1"/>
  <c r="N821" i="1"/>
  <c r="C2109" i="1"/>
  <c r="D2109" i="1" s="1"/>
  <c r="B2110" i="1"/>
  <c r="E2109" i="1" l="1"/>
  <c r="R946" i="1"/>
  <c r="T946" i="1" s="1"/>
  <c r="Q947" i="1" s="1"/>
  <c r="AC947" i="1" s="1"/>
  <c r="P821" i="1"/>
  <c r="M822" i="1" s="1"/>
  <c r="B2111" i="1"/>
  <c r="C2110" i="1"/>
  <c r="D2110" i="1" s="1"/>
  <c r="AH947" i="1" l="1"/>
  <c r="E2110" i="1"/>
  <c r="H947" i="1"/>
  <c r="S947" i="1"/>
  <c r="G822" i="1"/>
  <c r="O822" i="1"/>
  <c r="B2112" i="1"/>
  <c r="C2111" i="1"/>
  <c r="D2111" i="1" s="1"/>
  <c r="E2111" i="1" l="1"/>
  <c r="R947" i="1"/>
  <c r="N822" i="1"/>
  <c r="C2112" i="1"/>
  <c r="D2112" i="1" s="1"/>
  <c r="B2113" i="1"/>
  <c r="E2112" i="1" l="1"/>
  <c r="T947" i="1"/>
  <c r="Q948" i="1" s="1"/>
  <c r="AC948" i="1" s="1"/>
  <c r="P822" i="1"/>
  <c r="M823" i="1" s="1"/>
  <c r="C2113" i="1"/>
  <c r="D2113" i="1" s="1"/>
  <c r="B2114" i="1"/>
  <c r="AH948" i="1" l="1"/>
  <c r="E2113" i="1"/>
  <c r="H948" i="1"/>
  <c r="S948" i="1"/>
  <c r="O823" i="1"/>
  <c r="G823" i="1"/>
  <c r="C2114" i="1"/>
  <c r="D2114" i="1" s="1"/>
  <c r="B2115" i="1"/>
  <c r="E2114" i="1" l="1"/>
  <c r="R948" i="1"/>
  <c r="N823" i="1"/>
  <c r="B2116" i="1"/>
  <c r="C2115" i="1"/>
  <c r="D2115" i="1" s="1"/>
  <c r="E2115" i="1" l="1"/>
  <c r="T948" i="1"/>
  <c r="Q949" i="1" s="1"/>
  <c r="AC949" i="1" s="1"/>
  <c r="P823" i="1"/>
  <c r="M824" i="1" s="1"/>
  <c r="C2116" i="1"/>
  <c r="D2116" i="1" s="1"/>
  <c r="B2117" i="1"/>
  <c r="AH949" i="1" l="1"/>
  <c r="E2116" i="1"/>
  <c r="S949" i="1"/>
  <c r="H949" i="1"/>
  <c r="G824" i="1"/>
  <c r="O824" i="1"/>
  <c r="B2118" i="1"/>
  <c r="C2117" i="1"/>
  <c r="D2117" i="1" s="1"/>
  <c r="E2117" i="1" l="1"/>
  <c r="R949" i="1"/>
  <c r="T949" i="1" s="1"/>
  <c r="Q950" i="1" s="1"/>
  <c r="AC950" i="1" s="1"/>
  <c r="N824" i="1"/>
  <c r="C2118" i="1"/>
  <c r="D2118" i="1" s="1"/>
  <c r="B2119" i="1"/>
  <c r="AH950" i="1" l="1"/>
  <c r="E2118" i="1"/>
  <c r="H950" i="1"/>
  <c r="S950" i="1"/>
  <c r="P824" i="1"/>
  <c r="M825" i="1" s="1"/>
  <c r="C2119" i="1"/>
  <c r="D2119" i="1" s="1"/>
  <c r="B2120" i="1"/>
  <c r="E2119" i="1" l="1"/>
  <c r="R950" i="1"/>
  <c r="T950" i="1" s="1"/>
  <c r="Q951" i="1" s="1"/>
  <c r="AC951" i="1" s="1"/>
  <c r="O825" i="1"/>
  <c r="G825" i="1"/>
  <c r="C2120" i="1"/>
  <c r="D2120" i="1" s="1"/>
  <c r="B2121" i="1"/>
  <c r="AH951" i="1" l="1"/>
  <c r="E2120" i="1"/>
  <c r="H951" i="1"/>
  <c r="S951" i="1"/>
  <c r="N825" i="1"/>
  <c r="P825" i="1" s="1"/>
  <c r="M826" i="1" s="1"/>
  <c r="B2122" i="1"/>
  <c r="C2121" i="1"/>
  <c r="D2121" i="1" s="1"/>
  <c r="E2121" i="1" l="1"/>
  <c r="R951" i="1"/>
  <c r="O826" i="1"/>
  <c r="G826" i="1"/>
  <c r="C2122" i="1"/>
  <c r="D2122" i="1" s="1"/>
  <c r="B2123" i="1"/>
  <c r="E2122" i="1" l="1"/>
  <c r="T951" i="1"/>
  <c r="Q952" i="1" s="1"/>
  <c r="AC952" i="1" s="1"/>
  <c r="N826" i="1"/>
  <c r="P826" i="1" s="1"/>
  <c r="M827" i="1" s="1"/>
  <c r="C2123" i="1"/>
  <c r="D2123" i="1" s="1"/>
  <c r="B2124" i="1"/>
  <c r="AH952" i="1" l="1"/>
  <c r="E2123" i="1"/>
  <c r="H952" i="1"/>
  <c r="S952" i="1"/>
  <c r="G827" i="1"/>
  <c r="O827" i="1"/>
  <c r="C2124" i="1"/>
  <c r="D2124" i="1" s="1"/>
  <c r="B2125" i="1"/>
  <c r="E2124" i="1" l="1"/>
  <c r="R952" i="1"/>
  <c r="T952" i="1" s="1"/>
  <c r="Q953" i="1" s="1"/>
  <c r="AC953" i="1" s="1"/>
  <c r="N827" i="1"/>
  <c r="P827" i="1" s="1"/>
  <c r="M828" i="1" s="1"/>
  <c r="C2125" i="1"/>
  <c r="D2125" i="1" s="1"/>
  <c r="B2126" i="1"/>
  <c r="AH953" i="1" l="1"/>
  <c r="E2125" i="1"/>
  <c r="H953" i="1"/>
  <c r="S953" i="1"/>
  <c r="G828" i="1"/>
  <c r="O828" i="1"/>
  <c r="C2126" i="1"/>
  <c r="D2126" i="1" s="1"/>
  <c r="B2127" i="1"/>
  <c r="E2126" i="1" l="1"/>
  <c r="R953" i="1"/>
  <c r="T953" i="1" s="1"/>
  <c r="Q954" i="1" s="1"/>
  <c r="AC954" i="1" s="1"/>
  <c r="N828" i="1"/>
  <c r="C2127" i="1"/>
  <c r="D2127" i="1" s="1"/>
  <c r="B2128" i="1"/>
  <c r="AH954" i="1" l="1"/>
  <c r="E2127" i="1"/>
  <c r="S954" i="1"/>
  <c r="H954" i="1"/>
  <c r="P828" i="1"/>
  <c r="M829" i="1" s="1"/>
  <c r="B2129" i="1"/>
  <c r="C2128" i="1"/>
  <c r="D2128" i="1" s="1"/>
  <c r="E2128" i="1" l="1"/>
  <c r="R954" i="1"/>
  <c r="T954" i="1" s="1"/>
  <c r="Q955" i="1" s="1"/>
  <c r="AC955" i="1" s="1"/>
  <c r="G829" i="1"/>
  <c r="O829" i="1"/>
  <c r="C2129" i="1"/>
  <c r="D2129" i="1" s="1"/>
  <c r="B2130" i="1"/>
  <c r="AH955" i="1" l="1"/>
  <c r="E2129" i="1"/>
  <c r="H955" i="1"/>
  <c r="S955" i="1"/>
  <c r="N829" i="1"/>
  <c r="P829" i="1" s="1"/>
  <c r="M830" i="1" s="1"/>
  <c r="C2130" i="1"/>
  <c r="D2130" i="1" s="1"/>
  <c r="B2131" i="1"/>
  <c r="E2130" i="1" l="1"/>
  <c r="R955" i="1"/>
  <c r="T955" i="1" s="1"/>
  <c r="Q956" i="1" s="1"/>
  <c r="AC956" i="1" s="1"/>
  <c r="G830" i="1"/>
  <c r="O830" i="1"/>
  <c r="C2131" i="1"/>
  <c r="D2131" i="1" s="1"/>
  <c r="B2132" i="1"/>
  <c r="AH956" i="1" l="1"/>
  <c r="E2131" i="1"/>
  <c r="H956" i="1"/>
  <c r="S956" i="1"/>
  <c r="N830" i="1"/>
  <c r="B2133" i="1"/>
  <c r="C2132" i="1"/>
  <c r="D2132" i="1" s="1"/>
  <c r="E2132" i="1" l="1"/>
  <c r="R956" i="1"/>
  <c r="P830" i="1"/>
  <c r="M831" i="1" s="1"/>
  <c r="C2133" i="1"/>
  <c r="D2133" i="1" s="1"/>
  <c r="B2134" i="1"/>
  <c r="E2133" i="1" l="1"/>
  <c r="T956" i="1"/>
  <c r="Q957" i="1" s="1"/>
  <c r="AC957" i="1" s="1"/>
  <c r="G831" i="1"/>
  <c r="O831" i="1"/>
  <c r="C2134" i="1"/>
  <c r="D2134" i="1" s="1"/>
  <c r="B2135" i="1"/>
  <c r="AH957" i="1" l="1"/>
  <c r="E2134" i="1"/>
  <c r="S957" i="1"/>
  <c r="H957" i="1"/>
  <c r="N831" i="1"/>
  <c r="C2135" i="1"/>
  <c r="D2135" i="1" s="1"/>
  <c r="B2136" i="1"/>
  <c r="E2135" i="1" l="1"/>
  <c r="R957" i="1"/>
  <c r="P831" i="1"/>
  <c r="M832" i="1" s="1"/>
  <c r="C2136" i="1"/>
  <c r="D2136" i="1" s="1"/>
  <c r="B2137" i="1"/>
  <c r="E2136" i="1" l="1"/>
  <c r="T957" i="1"/>
  <c r="Q958" i="1" s="1"/>
  <c r="AC958" i="1" s="1"/>
  <c r="G832" i="1"/>
  <c r="O832" i="1"/>
  <c r="B2138" i="1"/>
  <c r="C2137" i="1"/>
  <c r="D2137" i="1" s="1"/>
  <c r="AH958" i="1" l="1"/>
  <c r="E2137" i="1"/>
  <c r="S958" i="1"/>
  <c r="H958" i="1"/>
  <c r="N832" i="1"/>
  <c r="C2138" i="1"/>
  <c r="D2138" i="1" s="1"/>
  <c r="B2139" i="1"/>
  <c r="E2138" i="1" l="1"/>
  <c r="R958" i="1"/>
  <c r="T958" i="1" s="1"/>
  <c r="Q959" i="1" s="1"/>
  <c r="AC959" i="1" s="1"/>
  <c r="P832" i="1"/>
  <c r="M833" i="1" s="1"/>
  <c r="B2140" i="1"/>
  <c r="C2139" i="1"/>
  <c r="D2139" i="1" s="1"/>
  <c r="AH959" i="1" l="1"/>
  <c r="E2139" i="1"/>
  <c r="H959" i="1"/>
  <c r="S959" i="1"/>
  <c r="O833" i="1"/>
  <c r="G833" i="1"/>
  <c r="B2141" i="1"/>
  <c r="C2140" i="1"/>
  <c r="D2140" i="1" s="1"/>
  <c r="E2140" i="1" l="1"/>
  <c r="R959" i="1"/>
  <c r="T959" i="1" s="1"/>
  <c r="Q960" i="1" s="1"/>
  <c r="AC960" i="1" s="1"/>
  <c r="N833" i="1"/>
  <c r="C2141" i="1"/>
  <c r="D2141" i="1" s="1"/>
  <c r="B2142" i="1"/>
  <c r="AH960" i="1" l="1"/>
  <c r="E2141" i="1"/>
  <c r="S960" i="1"/>
  <c r="H960" i="1"/>
  <c r="P833" i="1"/>
  <c r="M834" i="1" s="1"/>
  <c r="C2142" i="1"/>
  <c r="D2142" i="1" s="1"/>
  <c r="B2143" i="1"/>
  <c r="E2142" i="1" l="1"/>
  <c r="R960" i="1"/>
  <c r="G834" i="1"/>
  <c r="O834" i="1"/>
  <c r="C2143" i="1"/>
  <c r="D2143" i="1" s="1"/>
  <c r="B2144" i="1"/>
  <c r="E2143" i="1" l="1"/>
  <c r="T960" i="1"/>
  <c r="Q961" i="1" s="1"/>
  <c r="AC961" i="1" s="1"/>
  <c r="N834" i="1"/>
  <c r="C2144" i="1"/>
  <c r="D2144" i="1" s="1"/>
  <c r="B2145" i="1"/>
  <c r="AH961" i="1" l="1"/>
  <c r="E2144" i="1"/>
  <c r="H961" i="1"/>
  <c r="S961" i="1"/>
  <c r="P834" i="1"/>
  <c r="M835" i="1" s="1"/>
  <c r="B2146" i="1"/>
  <c r="C2145" i="1"/>
  <c r="D2145" i="1" s="1"/>
  <c r="E2145" i="1" l="1"/>
  <c r="R961" i="1"/>
  <c r="T961" i="1" s="1"/>
  <c r="Q962" i="1" s="1"/>
  <c r="AC962" i="1" s="1"/>
  <c r="O835" i="1"/>
  <c r="G835" i="1"/>
  <c r="C2146" i="1"/>
  <c r="D2146" i="1" s="1"/>
  <c r="B2147" i="1"/>
  <c r="AH962" i="1" l="1"/>
  <c r="E2146" i="1"/>
  <c r="H962" i="1"/>
  <c r="S962" i="1"/>
  <c r="N835" i="1"/>
  <c r="C2147" i="1"/>
  <c r="D2147" i="1" s="1"/>
  <c r="B2148" i="1"/>
  <c r="E2147" i="1" l="1"/>
  <c r="R962" i="1"/>
  <c r="T962" i="1" s="1"/>
  <c r="Q963" i="1" s="1"/>
  <c r="AC963" i="1" s="1"/>
  <c r="P835" i="1"/>
  <c r="M836" i="1" s="1"/>
  <c r="C2148" i="1"/>
  <c r="D2148" i="1" s="1"/>
  <c r="B2149" i="1"/>
  <c r="AH963" i="1" l="1"/>
  <c r="E2148" i="1"/>
  <c r="H963" i="1"/>
  <c r="S963" i="1"/>
  <c r="O836" i="1"/>
  <c r="G836" i="1"/>
  <c r="C2149" i="1"/>
  <c r="D2149" i="1" s="1"/>
  <c r="B2150" i="1"/>
  <c r="E2149" i="1" l="1"/>
  <c r="R963" i="1"/>
  <c r="N836" i="1"/>
  <c r="P836" i="1" s="1"/>
  <c r="M837" i="1" s="1"/>
  <c r="C2150" i="1"/>
  <c r="D2150" i="1" s="1"/>
  <c r="B2151" i="1"/>
  <c r="E2150" i="1" l="1"/>
  <c r="T963" i="1"/>
  <c r="Q964" i="1" s="1"/>
  <c r="AC964" i="1" s="1"/>
  <c r="O837" i="1"/>
  <c r="G837" i="1"/>
  <c r="C2151" i="1"/>
  <c r="D2151" i="1" s="1"/>
  <c r="B2152" i="1"/>
  <c r="AH964" i="1" l="1"/>
  <c r="E2151" i="1"/>
  <c r="H964" i="1"/>
  <c r="S964" i="1"/>
  <c r="N837" i="1"/>
  <c r="C2152" i="1"/>
  <c r="D2152" i="1" s="1"/>
  <c r="B2153" i="1"/>
  <c r="E2152" i="1" l="1"/>
  <c r="R964" i="1"/>
  <c r="P837" i="1"/>
  <c r="M838" i="1" s="1"/>
  <c r="B2154" i="1"/>
  <c r="C2153" i="1"/>
  <c r="D2153" i="1" s="1"/>
  <c r="E2153" i="1" l="1"/>
  <c r="T964" i="1"/>
  <c r="Q965" i="1" s="1"/>
  <c r="AC965" i="1" s="1"/>
  <c r="G838" i="1"/>
  <c r="O838" i="1"/>
  <c r="C2154" i="1"/>
  <c r="D2154" i="1" s="1"/>
  <c r="B2155" i="1"/>
  <c r="AH965" i="1" l="1"/>
  <c r="E2154" i="1"/>
  <c r="H965" i="1"/>
  <c r="S965" i="1"/>
  <c r="N838" i="1"/>
  <c r="P838" i="1" s="1"/>
  <c r="M839" i="1" s="1"/>
  <c r="C2155" i="1"/>
  <c r="D2155" i="1" s="1"/>
  <c r="B2156" i="1"/>
  <c r="E2155" i="1" l="1"/>
  <c r="R965" i="1"/>
  <c r="T965" i="1" s="1"/>
  <c r="Q966" i="1" s="1"/>
  <c r="AC966" i="1" s="1"/>
  <c r="O839" i="1"/>
  <c r="G839" i="1"/>
  <c r="C2156" i="1"/>
  <c r="D2156" i="1" s="1"/>
  <c r="B2157" i="1"/>
  <c r="AH966" i="1" l="1"/>
  <c r="E2156" i="1"/>
  <c r="H966" i="1"/>
  <c r="S966" i="1"/>
  <c r="N839" i="1"/>
  <c r="P839" i="1" s="1"/>
  <c r="M840" i="1" s="1"/>
  <c r="C2157" i="1"/>
  <c r="D2157" i="1" s="1"/>
  <c r="B2158" i="1"/>
  <c r="E2157" i="1" l="1"/>
  <c r="R966" i="1"/>
  <c r="T966" i="1" s="1"/>
  <c r="Q967" i="1" s="1"/>
  <c r="AC967" i="1" s="1"/>
  <c r="G840" i="1"/>
  <c r="O840" i="1"/>
  <c r="B2159" i="1"/>
  <c r="C2158" i="1"/>
  <c r="D2158" i="1" s="1"/>
  <c r="AH967" i="1" l="1"/>
  <c r="E2158" i="1"/>
  <c r="H967" i="1"/>
  <c r="S967" i="1"/>
  <c r="N840" i="1"/>
  <c r="B2160" i="1"/>
  <c r="C2159" i="1"/>
  <c r="D2159" i="1" s="1"/>
  <c r="E2159" i="1" l="1"/>
  <c r="R967" i="1"/>
  <c r="T967" i="1" s="1"/>
  <c r="Q968" i="1" s="1"/>
  <c r="AC968" i="1" s="1"/>
  <c r="P840" i="1"/>
  <c r="M841" i="1" s="1"/>
  <c r="C2160" i="1"/>
  <c r="D2160" i="1" s="1"/>
  <c r="B2161" i="1"/>
  <c r="AH968" i="1" l="1"/>
  <c r="E2160" i="1"/>
  <c r="H968" i="1"/>
  <c r="S968" i="1"/>
  <c r="O841" i="1"/>
  <c r="G841" i="1"/>
  <c r="C2161" i="1"/>
  <c r="D2161" i="1" s="1"/>
  <c r="B2162" i="1"/>
  <c r="E2161" i="1" l="1"/>
  <c r="R968" i="1"/>
  <c r="T968" i="1" s="1"/>
  <c r="Q969" i="1" s="1"/>
  <c r="AC969" i="1" s="1"/>
  <c r="N841" i="1"/>
  <c r="P841" i="1" s="1"/>
  <c r="M842" i="1" s="1"/>
  <c r="B2163" i="1"/>
  <c r="C2162" i="1"/>
  <c r="D2162" i="1" s="1"/>
  <c r="AH969" i="1" l="1"/>
  <c r="E2162" i="1"/>
  <c r="S969" i="1"/>
  <c r="H969" i="1"/>
  <c r="O842" i="1"/>
  <c r="G842" i="1"/>
  <c r="B2164" i="1"/>
  <c r="C2163" i="1"/>
  <c r="D2163" i="1" s="1"/>
  <c r="E2163" i="1" l="1"/>
  <c r="R969" i="1"/>
  <c r="T969" i="1" s="1"/>
  <c r="Q970" i="1" s="1"/>
  <c r="AC970" i="1" s="1"/>
  <c r="N842" i="1"/>
  <c r="P842" i="1" s="1"/>
  <c r="M843" i="1" s="1"/>
  <c r="C2164" i="1"/>
  <c r="D2164" i="1" s="1"/>
  <c r="B2165" i="1"/>
  <c r="AH970" i="1" l="1"/>
  <c r="E2164" i="1"/>
  <c r="H970" i="1"/>
  <c r="S970" i="1"/>
  <c r="O843" i="1"/>
  <c r="G843" i="1"/>
  <c r="C2165" i="1"/>
  <c r="D2165" i="1" s="1"/>
  <c r="B2166" i="1"/>
  <c r="E2165" i="1" l="1"/>
  <c r="R970" i="1"/>
  <c r="T970" i="1" s="1"/>
  <c r="Q971" i="1" s="1"/>
  <c r="AC971" i="1" s="1"/>
  <c r="N843" i="1"/>
  <c r="C2166" i="1"/>
  <c r="D2166" i="1" s="1"/>
  <c r="B2167" i="1"/>
  <c r="AH971" i="1" l="1"/>
  <c r="E2166" i="1"/>
  <c r="H971" i="1"/>
  <c r="S971" i="1"/>
  <c r="P843" i="1"/>
  <c r="M844" i="1" s="1"/>
  <c r="C2167" i="1"/>
  <c r="D2167" i="1" s="1"/>
  <c r="B2168" i="1"/>
  <c r="E2167" i="1" l="1"/>
  <c r="R971" i="1"/>
  <c r="O844" i="1"/>
  <c r="G844" i="1"/>
  <c r="C2168" i="1"/>
  <c r="D2168" i="1" s="1"/>
  <c r="B2169" i="1"/>
  <c r="E2168" i="1" l="1"/>
  <c r="T971" i="1"/>
  <c r="Q972" i="1" s="1"/>
  <c r="AC972" i="1" s="1"/>
  <c r="N844" i="1"/>
  <c r="C2169" i="1"/>
  <c r="D2169" i="1" s="1"/>
  <c r="B2170" i="1"/>
  <c r="AH972" i="1" l="1"/>
  <c r="E2169" i="1"/>
  <c r="H972" i="1"/>
  <c r="S972" i="1"/>
  <c r="P844" i="1"/>
  <c r="M845" i="1" s="1"/>
  <c r="C2170" i="1"/>
  <c r="D2170" i="1" s="1"/>
  <c r="B2171" i="1"/>
  <c r="E2170" i="1" l="1"/>
  <c r="R972" i="1"/>
  <c r="G845" i="1"/>
  <c r="O845" i="1"/>
  <c r="C2171" i="1"/>
  <c r="D2171" i="1" s="1"/>
  <c r="B2172" i="1"/>
  <c r="E2171" i="1" l="1"/>
  <c r="T972" i="1"/>
  <c r="Q973" i="1" s="1"/>
  <c r="AC973" i="1" s="1"/>
  <c r="N845" i="1"/>
  <c r="P845" i="1" s="1"/>
  <c r="M846" i="1" s="1"/>
  <c r="B2173" i="1"/>
  <c r="C2172" i="1"/>
  <c r="D2172" i="1" s="1"/>
  <c r="AH973" i="1" l="1"/>
  <c r="E2172" i="1"/>
  <c r="H973" i="1"/>
  <c r="S973" i="1"/>
  <c r="G846" i="1"/>
  <c r="O846" i="1"/>
  <c r="C2173" i="1"/>
  <c r="D2173" i="1" s="1"/>
  <c r="B2174" i="1"/>
  <c r="E2173" i="1" l="1"/>
  <c r="R973" i="1"/>
  <c r="T973" i="1" s="1"/>
  <c r="Q974" i="1" s="1"/>
  <c r="AC974" i="1" s="1"/>
  <c r="N846" i="1"/>
  <c r="C2174" i="1"/>
  <c r="D2174" i="1" s="1"/>
  <c r="B2175" i="1"/>
  <c r="AH974" i="1" l="1"/>
  <c r="E2174" i="1"/>
  <c r="H974" i="1"/>
  <c r="S974" i="1"/>
  <c r="P846" i="1"/>
  <c r="M847" i="1" s="1"/>
  <c r="B2176" i="1"/>
  <c r="C2175" i="1"/>
  <c r="D2175" i="1" s="1"/>
  <c r="E2175" i="1" l="1"/>
  <c r="R974" i="1"/>
  <c r="T974" i="1" s="1"/>
  <c r="Q975" i="1" s="1"/>
  <c r="AC975" i="1" s="1"/>
  <c r="O847" i="1"/>
  <c r="G847" i="1"/>
  <c r="C2176" i="1"/>
  <c r="D2176" i="1" s="1"/>
  <c r="B2177" i="1"/>
  <c r="AH975" i="1" l="1"/>
  <c r="E2176" i="1"/>
  <c r="H975" i="1"/>
  <c r="S975" i="1"/>
  <c r="N847" i="1"/>
  <c r="C2177" i="1"/>
  <c r="D2177" i="1" s="1"/>
  <c r="B2178" i="1"/>
  <c r="E2177" i="1" l="1"/>
  <c r="R975" i="1"/>
  <c r="T975" i="1" s="1"/>
  <c r="Q976" i="1" s="1"/>
  <c r="AC976" i="1" s="1"/>
  <c r="P847" i="1"/>
  <c r="M848" i="1" s="1"/>
  <c r="C2178" i="1"/>
  <c r="D2178" i="1" s="1"/>
  <c r="B2179" i="1"/>
  <c r="AH976" i="1" l="1"/>
  <c r="E2178" i="1"/>
  <c r="H976" i="1"/>
  <c r="S976" i="1"/>
  <c r="G848" i="1"/>
  <c r="O848" i="1"/>
  <c r="C2179" i="1"/>
  <c r="D2179" i="1" s="1"/>
  <c r="B2180" i="1"/>
  <c r="E2179" i="1" l="1"/>
  <c r="R976" i="1"/>
  <c r="T976" i="1" s="1"/>
  <c r="Q977" i="1" s="1"/>
  <c r="AC977" i="1" s="1"/>
  <c r="N848" i="1"/>
  <c r="B2181" i="1"/>
  <c r="C2180" i="1"/>
  <c r="D2180" i="1" s="1"/>
  <c r="AH977" i="1" l="1"/>
  <c r="E2180" i="1"/>
  <c r="H977" i="1"/>
  <c r="S977" i="1"/>
  <c r="P848" i="1"/>
  <c r="M849" i="1" s="1"/>
  <c r="B2182" i="1"/>
  <c r="C2181" i="1"/>
  <c r="D2181" i="1" s="1"/>
  <c r="E2181" i="1" l="1"/>
  <c r="R977" i="1"/>
  <c r="G849" i="1"/>
  <c r="O849" i="1"/>
  <c r="C2182" i="1"/>
  <c r="D2182" i="1" s="1"/>
  <c r="B2183" i="1"/>
  <c r="E2182" i="1" l="1"/>
  <c r="T977" i="1"/>
  <c r="Q978" i="1" s="1"/>
  <c r="AC978" i="1" s="1"/>
  <c r="N849" i="1"/>
  <c r="B2184" i="1"/>
  <c r="C2183" i="1"/>
  <c r="D2183" i="1" s="1"/>
  <c r="AH978" i="1" l="1"/>
  <c r="E2183" i="1"/>
  <c r="H978" i="1"/>
  <c r="S978" i="1"/>
  <c r="P849" i="1"/>
  <c r="M850" i="1" s="1"/>
  <c r="B2185" i="1"/>
  <c r="C2184" i="1"/>
  <c r="D2184" i="1" s="1"/>
  <c r="E2184" i="1" l="1"/>
  <c r="R978" i="1"/>
  <c r="T978" i="1" s="1"/>
  <c r="Q979" i="1" s="1"/>
  <c r="AC979" i="1" s="1"/>
  <c r="O850" i="1"/>
  <c r="G850" i="1"/>
  <c r="C2185" i="1"/>
  <c r="D2185" i="1" s="1"/>
  <c r="B2186" i="1"/>
  <c r="AH979" i="1" l="1"/>
  <c r="E2185" i="1"/>
  <c r="H979" i="1"/>
  <c r="S979" i="1"/>
  <c r="N850" i="1"/>
  <c r="B2187" i="1"/>
  <c r="C2186" i="1"/>
  <c r="D2186" i="1" s="1"/>
  <c r="E2186" i="1" l="1"/>
  <c r="R979" i="1"/>
  <c r="P850" i="1"/>
  <c r="M851" i="1" s="1"/>
  <c r="C2187" i="1"/>
  <c r="D2187" i="1" s="1"/>
  <c r="B2188" i="1"/>
  <c r="E2187" i="1" l="1"/>
  <c r="T979" i="1"/>
  <c r="Q980" i="1" s="1"/>
  <c r="AC980" i="1" s="1"/>
  <c r="O851" i="1"/>
  <c r="G851" i="1"/>
  <c r="C2188" i="1"/>
  <c r="D2188" i="1" s="1"/>
  <c r="B2189" i="1"/>
  <c r="AH980" i="1" l="1"/>
  <c r="E2188" i="1"/>
  <c r="H980" i="1"/>
  <c r="S980" i="1"/>
  <c r="N851" i="1"/>
  <c r="C2189" i="1"/>
  <c r="D2189" i="1" s="1"/>
  <c r="B2190" i="1"/>
  <c r="E2189" i="1" l="1"/>
  <c r="R980" i="1"/>
  <c r="T980" i="1" s="1"/>
  <c r="Q981" i="1" s="1"/>
  <c r="AC981" i="1" s="1"/>
  <c r="P851" i="1"/>
  <c r="M852" i="1" s="1"/>
  <c r="B2191" i="1"/>
  <c r="C2190" i="1"/>
  <c r="D2190" i="1" s="1"/>
  <c r="AH981" i="1" l="1"/>
  <c r="E2190" i="1"/>
  <c r="H981" i="1"/>
  <c r="S981" i="1"/>
  <c r="G852" i="1"/>
  <c r="O852" i="1"/>
  <c r="B2192" i="1"/>
  <c r="C2191" i="1"/>
  <c r="D2191" i="1" s="1"/>
  <c r="E2191" i="1" l="1"/>
  <c r="R981" i="1"/>
  <c r="T981" i="1" s="1"/>
  <c r="Q982" i="1" s="1"/>
  <c r="AC982" i="1" s="1"/>
  <c r="N852" i="1"/>
  <c r="C2192" i="1"/>
  <c r="D2192" i="1" s="1"/>
  <c r="B2193" i="1"/>
  <c r="AH982" i="1" l="1"/>
  <c r="E2192" i="1"/>
  <c r="H982" i="1"/>
  <c r="S982" i="1"/>
  <c r="P852" i="1"/>
  <c r="M853" i="1" s="1"/>
  <c r="B2194" i="1"/>
  <c r="C2193" i="1"/>
  <c r="D2193" i="1" s="1"/>
  <c r="E2193" i="1" l="1"/>
  <c r="R982" i="1"/>
  <c r="T982" i="1" s="1"/>
  <c r="Q983" i="1" s="1"/>
  <c r="AC983" i="1" s="1"/>
  <c r="G853" i="1"/>
  <c r="O853" i="1"/>
  <c r="C2194" i="1"/>
  <c r="D2194" i="1" s="1"/>
  <c r="B2195" i="1"/>
  <c r="AH983" i="1" l="1"/>
  <c r="E2194" i="1"/>
  <c r="H983" i="1"/>
  <c r="S983" i="1"/>
  <c r="N853" i="1"/>
  <c r="B2196" i="1"/>
  <c r="C2195" i="1"/>
  <c r="E2195" i="1" s="1"/>
  <c r="R983" i="1" l="1"/>
  <c r="T983" i="1" s="1"/>
  <c r="Q984" i="1" s="1"/>
  <c r="AC984" i="1" s="1"/>
  <c r="P853" i="1"/>
  <c r="M854" i="1" s="1"/>
  <c r="D2195" i="1"/>
  <c r="D9" i="2"/>
  <c r="C2196" i="1"/>
  <c r="D2196" i="1" s="1"/>
  <c r="B2197" i="1"/>
  <c r="AH984" i="1" l="1"/>
  <c r="E2196" i="1"/>
  <c r="H984" i="1"/>
  <c r="S984" i="1"/>
  <c r="G854" i="1"/>
  <c r="O854" i="1"/>
  <c r="C2197" i="1"/>
  <c r="D2197" i="1" s="1"/>
  <c r="B2198" i="1"/>
  <c r="E2197" i="1" l="1"/>
  <c r="R984" i="1"/>
  <c r="N854" i="1"/>
  <c r="C2198" i="1"/>
  <c r="D2198" i="1" s="1"/>
  <c r="B2199" i="1"/>
  <c r="E2198" i="1" l="1"/>
  <c r="T984" i="1"/>
  <c r="Q985" i="1" s="1"/>
  <c r="AC985" i="1" s="1"/>
  <c r="P854" i="1"/>
  <c r="M855" i="1" s="1"/>
  <c r="C2199" i="1"/>
  <c r="D2199" i="1" s="1"/>
  <c r="B2200" i="1"/>
  <c r="AH985" i="1" l="1"/>
  <c r="E2199" i="1"/>
  <c r="H985" i="1"/>
  <c r="S985" i="1"/>
  <c r="G855" i="1"/>
  <c r="O855" i="1"/>
  <c r="C2200" i="1"/>
  <c r="D2200" i="1" s="1"/>
  <c r="B2201" i="1"/>
  <c r="E2200" i="1" l="1"/>
  <c r="R985" i="1"/>
  <c r="N855" i="1"/>
  <c r="P855" i="1" s="1"/>
  <c r="M856" i="1" s="1"/>
  <c r="C2201" i="1"/>
  <c r="D2201" i="1" s="1"/>
  <c r="B2202" i="1"/>
  <c r="E2201" i="1" l="1"/>
  <c r="T985" i="1"/>
  <c r="Q986" i="1" s="1"/>
  <c r="AC986" i="1" s="1"/>
  <c r="G856" i="1"/>
  <c r="O856" i="1"/>
  <c r="C2202" i="1"/>
  <c r="D2202" i="1" s="1"/>
  <c r="B2203" i="1"/>
  <c r="AH986" i="1" l="1"/>
  <c r="E2202" i="1"/>
  <c r="S986" i="1"/>
  <c r="H986" i="1"/>
  <c r="N856" i="1"/>
  <c r="P856" i="1" s="1"/>
  <c r="M857" i="1" s="1"/>
  <c r="C2203" i="1"/>
  <c r="D2203" i="1" s="1"/>
  <c r="B2204" i="1"/>
  <c r="E2203" i="1" l="1"/>
  <c r="R986" i="1"/>
  <c r="G857" i="1"/>
  <c r="O857" i="1"/>
  <c r="C2204" i="1"/>
  <c r="D2204" i="1" s="1"/>
  <c r="B2205" i="1"/>
  <c r="E2204" i="1" l="1"/>
  <c r="T986" i="1"/>
  <c r="Q987" i="1" s="1"/>
  <c r="AC987" i="1" s="1"/>
  <c r="N857" i="1"/>
  <c r="P857" i="1" s="1"/>
  <c r="M858" i="1" s="1"/>
  <c r="B2206" i="1"/>
  <c r="C2205" i="1"/>
  <c r="D2205" i="1" s="1"/>
  <c r="AH987" i="1" l="1"/>
  <c r="E2205" i="1"/>
  <c r="H987" i="1"/>
  <c r="S987" i="1"/>
  <c r="G858" i="1"/>
  <c r="O858" i="1"/>
  <c r="B2207" i="1"/>
  <c r="C2206" i="1"/>
  <c r="D2206" i="1" s="1"/>
  <c r="E2206" i="1" l="1"/>
  <c r="R987" i="1"/>
  <c r="N858" i="1"/>
  <c r="C2207" i="1"/>
  <c r="D2207" i="1" s="1"/>
  <c r="B2208" i="1"/>
  <c r="E2207" i="1" l="1"/>
  <c r="T987" i="1"/>
  <c r="Q988" i="1" s="1"/>
  <c r="AC988" i="1" s="1"/>
  <c r="P858" i="1"/>
  <c r="M859" i="1" s="1"/>
  <c r="C2208" i="1"/>
  <c r="D2208" i="1" s="1"/>
  <c r="B2209" i="1"/>
  <c r="AH988" i="1" l="1"/>
  <c r="E2208" i="1"/>
  <c r="S988" i="1"/>
  <c r="H988" i="1"/>
  <c r="O859" i="1"/>
  <c r="G859" i="1"/>
  <c r="C2209" i="1"/>
  <c r="D2209" i="1" s="1"/>
  <c r="B2210" i="1"/>
  <c r="E2209" i="1" l="1"/>
  <c r="R988" i="1"/>
  <c r="N859" i="1"/>
  <c r="P859" i="1" s="1"/>
  <c r="M860" i="1" s="1"/>
  <c r="B2211" i="1"/>
  <c r="C2210" i="1"/>
  <c r="D2210" i="1" s="1"/>
  <c r="E2210" i="1" l="1"/>
  <c r="T988" i="1"/>
  <c r="Q989" i="1" s="1"/>
  <c r="AC989" i="1" s="1"/>
  <c r="G860" i="1"/>
  <c r="O860" i="1"/>
  <c r="C2211" i="1"/>
  <c r="D2211" i="1" s="1"/>
  <c r="B2212" i="1"/>
  <c r="AH989" i="1" l="1"/>
  <c r="E2211" i="1"/>
  <c r="H989" i="1"/>
  <c r="S989" i="1"/>
  <c r="N860" i="1"/>
  <c r="P860" i="1" s="1"/>
  <c r="M861" i="1" s="1"/>
  <c r="B2213" i="1"/>
  <c r="C2212" i="1"/>
  <c r="D2212" i="1" s="1"/>
  <c r="E2212" i="1" l="1"/>
  <c r="R989" i="1"/>
  <c r="T989" i="1" s="1"/>
  <c r="Q990" i="1" s="1"/>
  <c r="AC990" i="1" s="1"/>
  <c r="O861" i="1"/>
  <c r="G861" i="1"/>
  <c r="B2214" i="1"/>
  <c r="C2213" i="1"/>
  <c r="D2213" i="1" s="1"/>
  <c r="AH990" i="1" l="1"/>
  <c r="E2213" i="1"/>
  <c r="H990" i="1"/>
  <c r="S990" i="1"/>
  <c r="N861" i="1"/>
  <c r="C2214" i="1"/>
  <c r="D2214" i="1" s="1"/>
  <c r="B2215" i="1"/>
  <c r="E2214" i="1" l="1"/>
  <c r="R990" i="1"/>
  <c r="T990" i="1" s="1"/>
  <c r="Q991" i="1" s="1"/>
  <c r="AC991" i="1" s="1"/>
  <c r="P861" i="1"/>
  <c r="M862" i="1" s="1"/>
  <c r="B2216" i="1"/>
  <c r="C2215" i="1"/>
  <c r="D2215" i="1" s="1"/>
  <c r="AH991" i="1" l="1"/>
  <c r="E2215" i="1"/>
  <c r="H991" i="1"/>
  <c r="S991" i="1"/>
  <c r="G862" i="1"/>
  <c r="O862" i="1"/>
  <c r="B2217" i="1"/>
  <c r="C2216" i="1"/>
  <c r="D2216" i="1" s="1"/>
  <c r="E2216" i="1" l="1"/>
  <c r="R991" i="1"/>
  <c r="T991" i="1" s="1"/>
  <c r="Q992" i="1" s="1"/>
  <c r="AC992" i="1" s="1"/>
  <c r="N862" i="1"/>
  <c r="C2217" i="1"/>
  <c r="D2217" i="1" s="1"/>
  <c r="B2218" i="1"/>
  <c r="AH992" i="1" l="1"/>
  <c r="E2217" i="1"/>
  <c r="H992" i="1"/>
  <c r="S992" i="1"/>
  <c r="P862" i="1"/>
  <c r="M863" i="1" s="1"/>
  <c r="B2219" i="1"/>
  <c r="C2218" i="1"/>
  <c r="D2218" i="1" s="1"/>
  <c r="E2218" i="1" l="1"/>
  <c r="R992" i="1"/>
  <c r="T992" i="1" s="1"/>
  <c r="Q993" i="1" s="1"/>
  <c r="AC993" i="1" s="1"/>
  <c r="O863" i="1"/>
  <c r="G863" i="1"/>
  <c r="B2220" i="1"/>
  <c r="C2219" i="1"/>
  <c r="D2219" i="1" s="1"/>
  <c r="AH993" i="1" l="1"/>
  <c r="E2219" i="1"/>
  <c r="S993" i="1"/>
  <c r="H993" i="1"/>
  <c r="N863" i="1"/>
  <c r="C2220" i="1"/>
  <c r="D2220" i="1" s="1"/>
  <c r="B2221" i="1"/>
  <c r="E2220" i="1" l="1"/>
  <c r="R993" i="1"/>
  <c r="T993" i="1" s="1"/>
  <c r="Q994" i="1" s="1"/>
  <c r="AC994" i="1" s="1"/>
  <c r="P863" i="1"/>
  <c r="M864" i="1" s="1"/>
  <c r="B2222" i="1"/>
  <c r="C2221" i="1"/>
  <c r="D2221" i="1" s="1"/>
  <c r="AH994" i="1" l="1"/>
  <c r="E2221" i="1"/>
  <c r="H994" i="1"/>
  <c r="S994" i="1"/>
  <c r="G864" i="1"/>
  <c r="O864" i="1"/>
  <c r="C2222" i="1"/>
  <c r="D2222" i="1" s="1"/>
  <c r="B2223" i="1"/>
  <c r="E2222" i="1" l="1"/>
  <c r="R994" i="1"/>
  <c r="T994" i="1" s="1"/>
  <c r="Q995" i="1" s="1"/>
  <c r="AC995" i="1" s="1"/>
  <c r="N864" i="1"/>
  <c r="P864" i="1" s="1"/>
  <c r="M865" i="1" s="1"/>
  <c r="C2223" i="1"/>
  <c r="D2223" i="1" s="1"/>
  <c r="B2224" i="1"/>
  <c r="AH995" i="1" l="1"/>
  <c r="E2223" i="1"/>
  <c r="S995" i="1"/>
  <c r="H995" i="1"/>
  <c r="G865" i="1"/>
  <c r="O865" i="1"/>
  <c r="C2224" i="1"/>
  <c r="D2224" i="1" s="1"/>
  <c r="B2225" i="1"/>
  <c r="E2224" i="1" l="1"/>
  <c r="R995" i="1"/>
  <c r="N865" i="1"/>
  <c r="P865" i="1" s="1"/>
  <c r="M866" i="1" s="1"/>
  <c r="B2226" i="1"/>
  <c r="C2225" i="1"/>
  <c r="D2225" i="1" s="1"/>
  <c r="E2225" i="1" l="1"/>
  <c r="T995" i="1"/>
  <c r="Q996" i="1" s="1"/>
  <c r="AC996" i="1" s="1"/>
  <c r="G866" i="1"/>
  <c r="O866" i="1"/>
  <c r="C2226" i="1"/>
  <c r="D2226" i="1" s="1"/>
  <c r="B2227" i="1"/>
  <c r="AH996" i="1" l="1"/>
  <c r="E2226" i="1"/>
  <c r="H996" i="1"/>
  <c r="S996" i="1"/>
  <c r="N866" i="1"/>
  <c r="P866" i="1" s="1"/>
  <c r="M867" i="1" s="1"/>
  <c r="C2227" i="1"/>
  <c r="D2227" i="1" s="1"/>
  <c r="B2228" i="1"/>
  <c r="E2227" i="1" l="1"/>
  <c r="R996" i="1"/>
  <c r="G867" i="1"/>
  <c r="O867" i="1"/>
  <c r="B2229" i="1"/>
  <c r="C2228" i="1"/>
  <c r="D2228" i="1" s="1"/>
  <c r="E2228" i="1" l="1"/>
  <c r="T996" i="1"/>
  <c r="Q997" i="1" s="1"/>
  <c r="AC997" i="1" s="1"/>
  <c r="N867" i="1"/>
  <c r="P867" i="1" s="1"/>
  <c r="M868" i="1" s="1"/>
  <c r="B2230" i="1"/>
  <c r="C2229" i="1"/>
  <c r="D2229" i="1" s="1"/>
  <c r="AH997" i="1" l="1"/>
  <c r="E2229" i="1"/>
  <c r="H997" i="1"/>
  <c r="S997" i="1"/>
  <c r="G868" i="1"/>
  <c r="O868" i="1"/>
  <c r="C2230" i="1"/>
  <c r="D2230" i="1" s="1"/>
  <c r="B2231" i="1"/>
  <c r="E2230" i="1" l="1"/>
  <c r="R997" i="1"/>
  <c r="N868" i="1"/>
  <c r="P868" i="1" s="1"/>
  <c r="M869" i="1" s="1"/>
  <c r="C2231" i="1"/>
  <c r="D2231" i="1" s="1"/>
  <c r="B2232" i="1"/>
  <c r="E2231" i="1" l="1"/>
  <c r="T997" i="1"/>
  <c r="Q998" i="1" s="1"/>
  <c r="AC998" i="1" s="1"/>
  <c r="G869" i="1"/>
  <c r="O869" i="1"/>
  <c r="C2232" i="1"/>
  <c r="D2232" i="1" s="1"/>
  <c r="B2233" i="1"/>
  <c r="AH998" i="1" l="1"/>
  <c r="E2232" i="1"/>
  <c r="H998" i="1"/>
  <c r="S998" i="1"/>
  <c r="N869" i="1"/>
  <c r="B2234" i="1"/>
  <c r="C2233" i="1"/>
  <c r="D2233" i="1" s="1"/>
  <c r="E2233" i="1" l="1"/>
  <c r="R998" i="1"/>
  <c r="P869" i="1"/>
  <c r="M870" i="1" s="1"/>
  <c r="C2234" i="1"/>
  <c r="D2234" i="1" s="1"/>
  <c r="B2235" i="1"/>
  <c r="E2234" i="1" l="1"/>
  <c r="T998" i="1"/>
  <c r="Q999" i="1" s="1"/>
  <c r="AC999" i="1" s="1"/>
  <c r="O870" i="1"/>
  <c r="G870" i="1"/>
  <c r="C2235" i="1"/>
  <c r="D2235" i="1" s="1"/>
  <c r="B2236" i="1"/>
  <c r="AH999" i="1" l="1"/>
  <c r="E2235" i="1"/>
  <c r="H999" i="1"/>
  <c r="S999" i="1"/>
  <c r="N870" i="1"/>
  <c r="C2236" i="1"/>
  <c r="D2236" i="1" s="1"/>
  <c r="B2237" i="1"/>
  <c r="E2236" i="1" l="1"/>
  <c r="R999" i="1"/>
  <c r="P870" i="1"/>
  <c r="M871" i="1" s="1"/>
  <c r="C2237" i="1"/>
  <c r="D2237" i="1" s="1"/>
  <c r="B2238" i="1"/>
  <c r="E2237" i="1" l="1"/>
  <c r="T999" i="1"/>
  <c r="Q1000" i="1" s="1"/>
  <c r="AC1000" i="1" s="1"/>
  <c r="O871" i="1"/>
  <c r="G871" i="1"/>
  <c r="C2238" i="1"/>
  <c r="D2238" i="1" s="1"/>
  <c r="B2239" i="1"/>
  <c r="AH1000" i="1" l="1"/>
  <c r="E2238" i="1"/>
  <c r="H1000" i="1"/>
  <c r="S1000" i="1"/>
  <c r="N871" i="1"/>
  <c r="P871" i="1" s="1"/>
  <c r="M872" i="1" s="1"/>
  <c r="B2240" i="1"/>
  <c r="C2239" i="1"/>
  <c r="D2239" i="1" s="1"/>
  <c r="E2239" i="1" l="1"/>
  <c r="R1000" i="1"/>
  <c r="T1000" i="1" s="1"/>
  <c r="Q1001" i="1" s="1"/>
  <c r="AC1001" i="1" s="1"/>
  <c r="G872" i="1"/>
  <c r="O872" i="1"/>
  <c r="C2240" i="1"/>
  <c r="D2240" i="1" s="1"/>
  <c r="B2241" i="1"/>
  <c r="AH1001" i="1" l="1"/>
  <c r="E2240" i="1"/>
  <c r="H1001" i="1"/>
  <c r="S1001" i="1"/>
  <c r="N872" i="1"/>
  <c r="P872" i="1" s="1"/>
  <c r="M873" i="1" s="1"/>
  <c r="B2242" i="1"/>
  <c r="C2241" i="1"/>
  <c r="D2241" i="1" s="1"/>
  <c r="E2241" i="1" l="1"/>
  <c r="R1001" i="1"/>
  <c r="T1001" i="1" s="1"/>
  <c r="Q1002" i="1" s="1"/>
  <c r="AC1002" i="1" s="1"/>
  <c r="O873" i="1"/>
  <c r="G873" i="1"/>
  <c r="C2242" i="1"/>
  <c r="D2242" i="1" s="1"/>
  <c r="B2243" i="1"/>
  <c r="AH1002" i="1" l="1"/>
  <c r="E2242" i="1"/>
  <c r="H1002" i="1"/>
  <c r="S1002" i="1"/>
  <c r="N873" i="1"/>
  <c r="C2243" i="1"/>
  <c r="D2243" i="1" s="1"/>
  <c r="B2244" i="1"/>
  <c r="E2243" i="1" l="1"/>
  <c r="R1002" i="1"/>
  <c r="P873" i="1"/>
  <c r="M874" i="1" s="1"/>
  <c r="B2245" i="1"/>
  <c r="C2244" i="1"/>
  <c r="D2244" i="1" s="1"/>
  <c r="E2244" i="1" l="1"/>
  <c r="T1002" i="1"/>
  <c r="Q1003" i="1" s="1"/>
  <c r="AC1003" i="1" s="1"/>
  <c r="G874" i="1"/>
  <c r="O874" i="1"/>
  <c r="C2245" i="1"/>
  <c r="D2245" i="1" s="1"/>
  <c r="B2246" i="1"/>
  <c r="AH1003" i="1" l="1"/>
  <c r="E2245" i="1"/>
  <c r="H1003" i="1"/>
  <c r="S1003" i="1"/>
  <c r="N874" i="1"/>
  <c r="B2247" i="1"/>
  <c r="C2246" i="1"/>
  <c r="D2246" i="1" s="1"/>
  <c r="E2246" i="1" l="1"/>
  <c r="R1003" i="1"/>
  <c r="P874" i="1"/>
  <c r="M875" i="1" s="1"/>
  <c r="C2247" i="1"/>
  <c r="D2247" i="1" s="1"/>
  <c r="B2248" i="1"/>
  <c r="E2247" i="1" l="1"/>
  <c r="T1003" i="1"/>
  <c r="Q1004" i="1" s="1"/>
  <c r="AC1004" i="1" s="1"/>
  <c r="O875" i="1"/>
  <c r="G875" i="1"/>
  <c r="B2249" i="1"/>
  <c r="C2248" i="1"/>
  <c r="D2248" i="1" s="1"/>
  <c r="AH1004" i="1" l="1"/>
  <c r="E2248" i="1"/>
  <c r="S1004" i="1"/>
  <c r="H1004" i="1"/>
  <c r="N875" i="1"/>
  <c r="B2250" i="1"/>
  <c r="C2249" i="1"/>
  <c r="D2249" i="1" s="1"/>
  <c r="E2249" i="1" l="1"/>
  <c r="R1004" i="1"/>
  <c r="P875" i="1"/>
  <c r="M876" i="1" s="1"/>
  <c r="C2250" i="1"/>
  <c r="D2250" i="1" s="1"/>
  <c r="B2251" i="1"/>
  <c r="E2250" i="1" l="1"/>
  <c r="T1004" i="1"/>
  <c r="Q1005" i="1" s="1"/>
  <c r="AC1005" i="1" s="1"/>
  <c r="G876" i="1"/>
  <c r="O876" i="1"/>
  <c r="C2251" i="1"/>
  <c r="D2251" i="1" s="1"/>
  <c r="B2252" i="1"/>
  <c r="AH1005" i="1" l="1"/>
  <c r="E2251" i="1"/>
  <c r="S1005" i="1"/>
  <c r="H1005" i="1"/>
  <c r="N876" i="1"/>
  <c r="C2252" i="1"/>
  <c r="D2252" i="1" s="1"/>
  <c r="B2253" i="1"/>
  <c r="E2252" i="1" l="1"/>
  <c r="R1005" i="1"/>
  <c r="P876" i="1"/>
  <c r="M877" i="1" s="1"/>
  <c r="B2254" i="1"/>
  <c r="C2253" i="1"/>
  <c r="D2253" i="1" s="1"/>
  <c r="E2253" i="1" l="1"/>
  <c r="T1005" i="1"/>
  <c r="Q1006" i="1" s="1"/>
  <c r="AC1006" i="1" s="1"/>
  <c r="G877" i="1"/>
  <c r="O877" i="1"/>
  <c r="C2254" i="1"/>
  <c r="D2254" i="1" s="1"/>
  <c r="B2255" i="1"/>
  <c r="AH1006" i="1" l="1"/>
  <c r="E2254" i="1"/>
  <c r="S1006" i="1"/>
  <c r="H1006" i="1"/>
  <c r="N877" i="1"/>
  <c r="C2255" i="1"/>
  <c r="D2255" i="1" s="1"/>
  <c r="B2256" i="1"/>
  <c r="E2255" i="1" l="1"/>
  <c r="R1006" i="1"/>
  <c r="T1006" i="1" s="1"/>
  <c r="Q1007" i="1" s="1"/>
  <c r="AC1007" i="1" s="1"/>
  <c r="P877" i="1"/>
  <c r="M878" i="1" s="1"/>
  <c r="B2257" i="1"/>
  <c r="C2256" i="1"/>
  <c r="D2256" i="1" s="1"/>
  <c r="AH1007" i="1" l="1"/>
  <c r="E2256" i="1"/>
  <c r="S1007" i="1"/>
  <c r="H1007" i="1"/>
  <c r="G878" i="1"/>
  <c r="O878" i="1"/>
  <c r="C2257" i="1"/>
  <c r="D2257" i="1" s="1"/>
  <c r="B2258" i="1"/>
  <c r="E2257" i="1" l="1"/>
  <c r="R1007" i="1"/>
  <c r="T1007" i="1" s="1"/>
  <c r="Q1008" i="1" s="1"/>
  <c r="AC1008" i="1" s="1"/>
  <c r="N878" i="1"/>
  <c r="C2258" i="1"/>
  <c r="D2258" i="1" s="1"/>
  <c r="B2259" i="1"/>
  <c r="AH1008" i="1" l="1"/>
  <c r="E2258" i="1"/>
  <c r="S1008" i="1"/>
  <c r="H1008" i="1"/>
  <c r="P878" i="1"/>
  <c r="M879" i="1" s="1"/>
  <c r="B2260" i="1"/>
  <c r="C2259" i="1"/>
  <c r="D2259" i="1" s="1"/>
  <c r="E2259" i="1" l="1"/>
  <c r="R1008" i="1"/>
  <c r="T1008" i="1" s="1"/>
  <c r="Q1009" i="1" s="1"/>
  <c r="AC1009" i="1" s="1"/>
  <c r="G879" i="1"/>
  <c r="O879" i="1"/>
  <c r="C2260" i="1"/>
  <c r="D2260" i="1" s="1"/>
  <c r="B2261" i="1"/>
  <c r="AH1009" i="1" l="1"/>
  <c r="E2260" i="1"/>
  <c r="H1009" i="1"/>
  <c r="S1009" i="1"/>
  <c r="N879" i="1"/>
  <c r="P879" i="1" s="1"/>
  <c r="M880" i="1" s="1"/>
  <c r="C2261" i="1"/>
  <c r="D2261" i="1" s="1"/>
  <c r="B2262" i="1"/>
  <c r="E2261" i="1" l="1"/>
  <c r="R1009" i="1"/>
  <c r="T1009" i="1" s="1"/>
  <c r="Q1010" i="1" s="1"/>
  <c r="AC1010" i="1" s="1"/>
  <c r="O880" i="1"/>
  <c r="G880" i="1"/>
  <c r="C2262" i="1"/>
  <c r="D2262" i="1" s="1"/>
  <c r="B2263" i="1"/>
  <c r="AH1010" i="1" l="1"/>
  <c r="E2262" i="1"/>
  <c r="H1010" i="1"/>
  <c r="S1010" i="1"/>
  <c r="N880" i="1"/>
  <c r="B2264" i="1"/>
  <c r="C2263" i="1"/>
  <c r="D2263" i="1" s="1"/>
  <c r="E2263" i="1" l="1"/>
  <c r="R1010" i="1"/>
  <c r="P880" i="1"/>
  <c r="M881" i="1" s="1"/>
  <c r="B2265" i="1"/>
  <c r="C2264" i="1"/>
  <c r="D2264" i="1" s="1"/>
  <c r="E2264" i="1" l="1"/>
  <c r="T1010" i="1"/>
  <c r="Q1011" i="1" s="1"/>
  <c r="AC1011" i="1" s="1"/>
  <c r="O881" i="1"/>
  <c r="G881" i="1"/>
  <c r="B2266" i="1"/>
  <c r="C2265" i="1"/>
  <c r="D2265" i="1" s="1"/>
  <c r="AH1011" i="1" l="1"/>
  <c r="E2265" i="1"/>
  <c r="H1011" i="1"/>
  <c r="S1011" i="1"/>
  <c r="N881" i="1"/>
  <c r="C2266" i="1"/>
  <c r="D2266" i="1" s="1"/>
  <c r="B2267" i="1"/>
  <c r="E2266" i="1" l="1"/>
  <c r="R1011" i="1"/>
  <c r="T1011" i="1" s="1"/>
  <c r="Q1012" i="1" s="1"/>
  <c r="AC1012" i="1" s="1"/>
  <c r="P881" i="1"/>
  <c r="M882" i="1" s="1"/>
  <c r="C2267" i="1"/>
  <c r="D2267" i="1" s="1"/>
  <c r="B2268" i="1"/>
  <c r="AH1012" i="1" l="1"/>
  <c r="E2267" i="1"/>
  <c r="H1012" i="1"/>
  <c r="S1012" i="1"/>
  <c r="O882" i="1"/>
  <c r="G882" i="1"/>
  <c r="C2268" i="1"/>
  <c r="D2268" i="1" s="1"/>
  <c r="B2269" i="1"/>
  <c r="E2268" i="1" l="1"/>
  <c r="R1012" i="1"/>
  <c r="N882" i="1"/>
  <c r="P882" i="1" s="1"/>
  <c r="M883" i="1" s="1"/>
  <c r="B2270" i="1"/>
  <c r="C2269" i="1"/>
  <c r="D2269" i="1" s="1"/>
  <c r="E2269" i="1" l="1"/>
  <c r="T1012" i="1"/>
  <c r="Q1013" i="1" s="1"/>
  <c r="AC1013" i="1" s="1"/>
  <c r="G883" i="1"/>
  <c r="O883" i="1"/>
  <c r="C2270" i="1"/>
  <c r="D2270" i="1" s="1"/>
  <c r="B2271" i="1"/>
  <c r="AH1013" i="1" l="1"/>
  <c r="E2270" i="1"/>
  <c r="H1013" i="1"/>
  <c r="S1013" i="1"/>
  <c r="N883" i="1"/>
  <c r="P883" i="1" s="1"/>
  <c r="M884" i="1" s="1"/>
  <c r="C2271" i="1"/>
  <c r="D2271" i="1" s="1"/>
  <c r="B2272" i="1"/>
  <c r="E2271" i="1" l="1"/>
  <c r="R1013" i="1"/>
  <c r="G884" i="1"/>
  <c r="O884" i="1"/>
  <c r="B2273" i="1"/>
  <c r="C2272" i="1"/>
  <c r="D2272" i="1" s="1"/>
  <c r="E2272" i="1" l="1"/>
  <c r="T1013" i="1"/>
  <c r="Q1014" i="1" s="1"/>
  <c r="AC1014" i="1" s="1"/>
  <c r="N884" i="1"/>
  <c r="P884" i="1" s="1"/>
  <c r="M885" i="1" s="1"/>
  <c r="C2273" i="1"/>
  <c r="D2273" i="1" s="1"/>
  <c r="B2274" i="1"/>
  <c r="AH1014" i="1" l="1"/>
  <c r="E2273" i="1"/>
  <c r="H1014" i="1"/>
  <c r="S1014" i="1"/>
  <c r="G885" i="1"/>
  <c r="O885" i="1"/>
  <c r="C2274" i="1"/>
  <c r="D2274" i="1" s="1"/>
  <c r="B2275" i="1"/>
  <c r="E2274" i="1" l="1"/>
  <c r="R1014" i="1"/>
  <c r="N885" i="1"/>
  <c r="B2276" i="1"/>
  <c r="C2275" i="1"/>
  <c r="D2275" i="1" s="1"/>
  <c r="E2275" i="1" l="1"/>
  <c r="T1014" i="1"/>
  <c r="Q1015" i="1" s="1"/>
  <c r="AC1015" i="1" s="1"/>
  <c r="P885" i="1"/>
  <c r="M886" i="1" s="1"/>
  <c r="C2276" i="1"/>
  <c r="D2276" i="1" s="1"/>
  <c r="B2277" i="1"/>
  <c r="AH1015" i="1" l="1"/>
  <c r="E2276" i="1"/>
  <c r="H1015" i="1"/>
  <c r="S1015" i="1"/>
  <c r="G886" i="1"/>
  <c r="O886" i="1"/>
  <c r="C2277" i="1"/>
  <c r="D2277" i="1" s="1"/>
  <c r="B2278" i="1"/>
  <c r="E2277" i="1" l="1"/>
  <c r="R1015" i="1"/>
  <c r="N886" i="1"/>
  <c r="P886" i="1" s="1"/>
  <c r="M887" i="1" s="1"/>
  <c r="B2279" i="1"/>
  <c r="C2278" i="1"/>
  <c r="D2278" i="1" s="1"/>
  <c r="E2278" i="1" l="1"/>
  <c r="T1015" i="1"/>
  <c r="Q1016" i="1" s="1"/>
  <c r="AC1016" i="1" s="1"/>
  <c r="O887" i="1"/>
  <c r="G887" i="1"/>
  <c r="C2279" i="1"/>
  <c r="D2279" i="1" s="1"/>
  <c r="B2280" i="1"/>
  <c r="AH1016" i="1" l="1"/>
  <c r="E2279" i="1"/>
  <c r="H1016" i="1"/>
  <c r="S1016" i="1"/>
  <c r="N887" i="1"/>
  <c r="C2280" i="1"/>
  <c r="D2280" i="1" s="1"/>
  <c r="B2281" i="1"/>
  <c r="E2280" i="1" l="1"/>
  <c r="R1016" i="1"/>
  <c r="T1016" i="1" s="1"/>
  <c r="Q1017" i="1" s="1"/>
  <c r="AC1017" i="1" s="1"/>
  <c r="P887" i="1"/>
  <c r="M888" i="1" s="1"/>
  <c r="C2281" i="1"/>
  <c r="D2281" i="1" s="1"/>
  <c r="B2282" i="1"/>
  <c r="AH1017" i="1" l="1"/>
  <c r="E2281" i="1"/>
  <c r="H1017" i="1"/>
  <c r="S1017" i="1"/>
  <c r="G888" i="1"/>
  <c r="O888" i="1"/>
  <c r="C2282" i="1"/>
  <c r="D2282" i="1" s="1"/>
  <c r="B2283" i="1"/>
  <c r="E2282" i="1" l="1"/>
  <c r="R1017" i="1"/>
  <c r="T1017" i="1" s="1"/>
  <c r="Q1018" i="1" s="1"/>
  <c r="AC1018" i="1" s="1"/>
  <c r="N888" i="1"/>
  <c r="B2284" i="1"/>
  <c r="C2283" i="1"/>
  <c r="D2283" i="1" s="1"/>
  <c r="AH1018" i="1" l="1"/>
  <c r="E2283" i="1"/>
  <c r="H1018" i="1"/>
  <c r="S1018" i="1"/>
  <c r="P888" i="1"/>
  <c r="M889" i="1" s="1"/>
  <c r="B2285" i="1"/>
  <c r="C2284" i="1"/>
  <c r="D2284" i="1" s="1"/>
  <c r="E2284" i="1" l="1"/>
  <c r="R1018" i="1"/>
  <c r="T1018" i="1" s="1"/>
  <c r="Q1019" i="1" s="1"/>
  <c r="AC1019" i="1" s="1"/>
  <c r="G889" i="1"/>
  <c r="O889" i="1"/>
  <c r="B2286" i="1"/>
  <c r="C2285" i="1"/>
  <c r="D2285" i="1" s="1"/>
  <c r="AH1019" i="1" l="1"/>
  <c r="E2285" i="1"/>
  <c r="H1019" i="1"/>
  <c r="S1019" i="1"/>
  <c r="N889" i="1"/>
  <c r="B2287" i="1"/>
  <c r="C2286" i="1"/>
  <c r="D2286" i="1" s="1"/>
  <c r="E2286" i="1" l="1"/>
  <c r="R1019" i="1"/>
  <c r="P889" i="1"/>
  <c r="M890" i="1" s="1"/>
  <c r="C2287" i="1"/>
  <c r="D2287" i="1" s="1"/>
  <c r="B2288" i="1"/>
  <c r="E2287" i="1" l="1"/>
  <c r="T1019" i="1"/>
  <c r="Q1020" i="1" s="1"/>
  <c r="AC1020" i="1" s="1"/>
  <c r="G890" i="1"/>
  <c r="O890" i="1"/>
  <c r="B2289" i="1"/>
  <c r="C2288" i="1"/>
  <c r="D2288" i="1" s="1"/>
  <c r="AH1020" i="1" l="1"/>
  <c r="E2288" i="1"/>
  <c r="H1020" i="1"/>
  <c r="S1020" i="1"/>
  <c r="N890" i="1"/>
  <c r="C2289" i="1"/>
  <c r="D2289" i="1" s="1"/>
  <c r="B2290" i="1"/>
  <c r="E2289" i="1" l="1"/>
  <c r="R1020" i="1"/>
  <c r="T1020" i="1" s="1"/>
  <c r="Q1021" i="1" s="1"/>
  <c r="AC1021" i="1" s="1"/>
  <c r="P890" i="1"/>
  <c r="M891" i="1" s="1"/>
  <c r="C2290" i="1"/>
  <c r="D2290" i="1" s="1"/>
  <c r="B2291" i="1"/>
  <c r="AH1021" i="1" l="1"/>
  <c r="E2290" i="1"/>
  <c r="H1021" i="1"/>
  <c r="S1021" i="1"/>
  <c r="G891" i="1"/>
  <c r="O891" i="1"/>
  <c r="B2292" i="1"/>
  <c r="C2291" i="1"/>
  <c r="D2291" i="1" s="1"/>
  <c r="E2291" i="1" l="1"/>
  <c r="R1021" i="1"/>
  <c r="N891" i="1"/>
  <c r="P891" i="1" s="1"/>
  <c r="M892" i="1" s="1"/>
  <c r="C2292" i="1"/>
  <c r="D2292" i="1" s="1"/>
  <c r="B2293" i="1"/>
  <c r="E2292" i="1" l="1"/>
  <c r="T1021" i="1"/>
  <c r="Q1022" i="1" s="1"/>
  <c r="AC1022" i="1" s="1"/>
  <c r="G892" i="1"/>
  <c r="O892" i="1"/>
  <c r="C2293" i="1"/>
  <c r="D2293" i="1" s="1"/>
  <c r="B2294" i="1"/>
  <c r="AH1022" i="1" l="1"/>
  <c r="E2293" i="1"/>
  <c r="H1022" i="1"/>
  <c r="S1022" i="1"/>
  <c r="N892" i="1"/>
  <c r="B2295" i="1"/>
  <c r="C2294" i="1"/>
  <c r="D2294" i="1" s="1"/>
  <c r="E2294" i="1" l="1"/>
  <c r="R1022" i="1"/>
  <c r="P892" i="1"/>
  <c r="M893" i="1" s="1"/>
  <c r="B2296" i="1"/>
  <c r="C2295" i="1"/>
  <c r="D2295" i="1" s="1"/>
  <c r="E2295" i="1" l="1"/>
  <c r="T1022" i="1"/>
  <c r="Q1023" i="1" s="1"/>
  <c r="AC1023" i="1" s="1"/>
  <c r="G893" i="1"/>
  <c r="O893" i="1"/>
  <c r="C2296" i="1"/>
  <c r="D2296" i="1" s="1"/>
  <c r="B2297" i="1"/>
  <c r="AH1023" i="1" l="1"/>
  <c r="E2296" i="1"/>
  <c r="H1023" i="1"/>
  <c r="S1023" i="1"/>
  <c r="N893" i="1"/>
  <c r="P893" i="1" s="1"/>
  <c r="M894" i="1" s="1"/>
  <c r="C2297" i="1"/>
  <c r="D2297" i="1" s="1"/>
  <c r="B2298" i="1"/>
  <c r="E2297" i="1" l="1"/>
  <c r="R1023" i="1"/>
  <c r="G894" i="1"/>
  <c r="O894" i="1"/>
  <c r="C2298" i="1"/>
  <c r="D2298" i="1" s="1"/>
  <c r="B2299" i="1"/>
  <c r="E2298" i="1" l="1"/>
  <c r="T1023" i="1"/>
  <c r="Q1024" i="1" s="1"/>
  <c r="AC1024" i="1" s="1"/>
  <c r="N894" i="1"/>
  <c r="P894" i="1" s="1"/>
  <c r="M895" i="1" s="1"/>
  <c r="B2300" i="1"/>
  <c r="C2299" i="1"/>
  <c r="D2299" i="1" s="1"/>
  <c r="AH1024" i="1" l="1"/>
  <c r="E2299" i="1"/>
  <c r="H1024" i="1"/>
  <c r="S1024" i="1"/>
  <c r="O895" i="1"/>
  <c r="G895" i="1"/>
  <c r="C2300" i="1"/>
  <c r="D2300" i="1" s="1"/>
  <c r="B2301" i="1"/>
  <c r="E2300" i="1" l="1"/>
  <c r="R1024" i="1"/>
  <c r="T1024" i="1" s="1"/>
  <c r="Q1025" i="1" s="1"/>
  <c r="AC1025" i="1" s="1"/>
  <c r="N895" i="1"/>
  <c r="P895" i="1" s="1"/>
  <c r="M896" i="1" s="1"/>
  <c r="B2302" i="1"/>
  <c r="C2301" i="1"/>
  <c r="D2301" i="1" s="1"/>
  <c r="AH1025" i="1" l="1"/>
  <c r="E2301" i="1"/>
  <c r="S1025" i="1"/>
  <c r="H1025" i="1"/>
  <c r="G896" i="1"/>
  <c r="O896" i="1"/>
  <c r="C2302" i="1"/>
  <c r="D2302" i="1" s="1"/>
  <c r="B2303" i="1"/>
  <c r="E2302" i="1" l="1"/>
  <c r="R1025" i="1"/>
  <c r="T1025" i="1" s="1"/>
  <c r="Q1026" i="1" s="1"/>
  <c r="AC1026" i="1" s="1"/>
  <c r="N896" i="1"/>
  <c r="B2304" i="1"/>
  <c r="C2303" i="1"/>
  <c r="D2303" i="1" s="1"/>
  <c r="AH1026" i="1" l="1"/>
  <c r="E2303" i="1"/>
  <c r="H1026" i="1"/>
  <c r="S1026" i="1"/>
  <c r="P896" i="1"/>
  <c r="M897" i="1" s="1"/>
  <c r="C2304" i="1"/>
  <c r="D2304" i="1" s="1"/>
  <c r="B2305" i="1"/>
  <c r="E2304" i="1" l="1"/>
  <c r="R1026" i="1"/>
  <c r="T1026" i="1" s="1"/>
  <c r="Q1027" i="1" s="1"/>
  <c r="AC1027" i="1" s="1"/>
  <c r="O897" i="1"/>
  <c r="G897" i="1"/>
  <c r="B2306" i="1"/>
  <c r="C2305" i="1"/>
  <c r="D2305" i="1" s="1"/>
  <c r="AH1027" i="1" l="1"/>
  <c r="E2305" i="1"/>
  <c r="H1027" i="1"/>
  <c r="S1027" i="1"/>
  <c r="N897" i="1"/>
  <c r="B2307" i="1"/>
  <c r="C2306" i="1"/>
  <c r="D2306" i="1" s="1"/>
  <c r="E2306" i="1" l="1"/>
  <c r="R1027" i="1"/>
  <c r="T1027" i="1" s="1"/>
  <c r="Q1028" i="1" s="1"/>
  <c r="AC1028" i="1" s="1"/>
  <c r="P897" i="1"/>
  <c r="M898" i="1" s="1"/>
  <c r="B2308" i="1"/>
  <c r="C2307" i="1"/>
  <c r="D2307" i="1" s="1"/>
  <c r="AH1028" i="1" l="1"/>
  <c r="E2307" i="1"/>
  <c r="H1028" i="1"/>
  <c r="S1028" i="1"/>
  <c r="G898" i="1"/>
  <c r="O898" i="1"/>
  <c r="B2309" i="1"/>
  <c r="C2308" i="1"/>
  <c r="D2308" i="1" s="1"/>
  <c r="E2308" i="1" l="1"/>
  <c r="R1028" i="1"/>
  <c r="N898" i="1"/>
  <c r="C2309" i="1"/>
  <c r="D2309" i="1" s="1"/>
  <c r="B2310" i="1"/>
  <c r="E2309" i="1" l="1"/>
  <c r="T1028" i="1"/>
  <c r="Q1029" i="1" s="1"/>
  <c r="AC1029" i="1" s="1"/>
  <c r="P898" i="1"/>
  <c r="M899" i="1" s="1"/>
  <c r="B2311" i="1"/>
  <c r="C2310" i="1"/>
  <c r="D2310" i="1" s="1"/>
  <c r="AH1029" i="1" l="1"/>
  <c r="E2310" i="1"/>
  <c r="S1029" i="1"/>
  <c r="H1029" i="1"/>
  <c r="O899" i="1"/>
  <c r="G899" i="1"/>
  <c r="B2312" i="1"/>
  <c r="C2311" i="1"/>
  <c r="D2311" i="1" s="1"/>
  <c r="E2311" i="1" l="1"/>
  <c r="R1029" i="1"/>
  <c r="N899" i="1"/>
  <c r="B2313" i="1"/>
  <c r="C2312" i="1"/>
  <c r="D2312" i="1" s="1"/>
  <c r="E2312" i="1" l="1"/>
  <c r="T1029" i="1"/>
  <c r="Q1030" i="1" s="1"/>
  <c r="AC1030" i="1" s="1"/>
  <c r="P899" i="1"/>
  <c r="M900" i="1" s="1"/>
  <c r="B2314" i="1"/>
  <c r="C2313" i="1"/>
  <c r="D2313" i="1" s="1"/>
  <c r="AH1030" i="1" l="1"/>
  <c r="E2313" i="1"/>
  <c r="H1030" i="1"/>
  <c r="S1030" i="1"/>
  <c r="O900" i="1"/>
  <c r="G900" i="1"/>
  <c r="C2314" i="1"/>
  <c r="D2314" i="1" s="1"/>
  <c r="B2315" i="1"/>
  <c r="E2314" i="1" l="1"/>
  <c r="R1030" i="1"/>
  <c r="T1030" i="1" s="1"/>
  <c r="Q1031" i="1" s="1"/>
  <c r="AC1031" i="1" s="1"/>
  <c r="N900" i="1"/>
  <c r="P900" i="1" s="1"/>
  <c r="M901" i="1" s="1"/>
  <c r="B2316" i="1"/>
  <c r="C2315" i="1"/>
  <c r="D2315" i="1" s="1"/>
  <c r="AH1031" i="1" l="1"/>
  <c r="E2315" i="1"/>
  <c r="H1031" i="1"/>
  <c r="S1031" i="1"/>
  <c r="G901" i="1"/>
  <c r="O901" i="1"/>
  <c r="C2316" i="1"/>
  <c r="D2316" i="1" s="1"/>
  <c r="B2317" i="1"/>
  <c r="E2316" i="1" l="1"/>
  <c r="R1031" i="1"/>
  <c r="N901" i="1"/>
  <c r="P901" i="1" s="1"/>
  <c r="M902" i="1" s="1"/>
  <c r="C2317" i="1"/>
  <c r="D2317" i="1" s="1"/>
  <c r="B2318" i="1"/>
  <c r="E2317" i="1" l="1"/>
  <c r="T1031" i="1"/>
  <c r="Q1032" i="1" s="1"/>
  <c r="AC1032" i="1" s="1"/>
  <c r="O902" i="1"/>
  <c r="G902" i="1"/>
  <c r="C2318" i="1"/>
  <c r="D2318" i="1" s="1"/>
  <c r="B2319" i="1"/>
  <c r="AH1032" i="1" l="1"/>
  <c r="E2318" i="1"/>
  <c r="S1032" i="1"/>
  <c r="H1032" i="1"/>
  <c r="N902" i="1"/>
  <c r="C2319" i="1"/>
  <c r="D2319" i="1" s="1"/>
  <c r="B2320" i="1"/>
  <c r="E2319" i="1" l="1"/>
  <c r="R1032" i="1"/>
  <c r="P902" i="1"/>
  <c r="M903" i="1" s="1"/>
  <c r="B2321" i="1"/>
  <c r="C2320" i="1"/>
  <c r="D2320" i="1" s="1"/>
  <c r="E2320" i="1" l="1"/>
  <c r="T1032" i="1"/>
  <c r="Q1033" i="1" s="1"/>
  <c r="AC1033" i="1" s="1"/>
  <c r="G903" i="1"/>
  <c r="O903" i="1"/>
  <c r="B2322" i="1"/>
  <c r="C2321" i="1"/>
  <c r="D2321" i="1" s="1"/>
  <c r="AH1033" i="1" l="1"/>
  <c r="E2321" i="1"/>
  <c r="H1033" i="1"/>
  <c r="S1033" i="1"/>
  <c r="N903" i="1"/>
  <c r="C2322" i="1"/>
  <c r="D2322" i="1" s="1"/>
  <c r="B2323" i="1"/>
  <c r="E2322" i="1" l="1"/>
  <c r="R1033" i="1"/>
  <c r="T1033" i="1" s="1"/>
  <c r="Q1034" i="1" s="1"/>
  <c r="AC1034" i="1" s="1"/>
  <c r="P903" i="1"/>
  <c r="M904" i="1" s="1"/>
  <c r="B2324" i="1"/>
  <c r="C2323" i="1"/>
  <c r="D2323" i="1" s="1"/>
  <c r="AH1034" i="1" l="1"/>
  <c r="E2323" i="1"/>
  <c r="H1034" i="1"/>
  <c r="S1034" i="1"/>
  <c r="G904" i="1"/>
  <c r="O904" i="1"/>
  <c r="C2324" i="1"/>
  <c r="D2324" i="1" s="1"/>
  <c r="B2325" i="1"/>
  <c r="E2324" i="1" l="1"/>
  <c r="R1034" i="1"/>
  <c r="N904" i="1"/>
  <c r="C2325" i="1"/>
  <c r="D2325" i="1" s="1"/>
  <c r="B2326" i="1"/>
  <c r="E2325" i="1" l="1"/>
  <c r="T1034" i="1"/>
  <c r="Q1035" i="1" s="1"/>
  <c r="AC1035" i="1" s="1"/>
  <c r="P904" i="1"/>
  <c r="M905" i="1" s="1"/>
  <c r="C2326" i="1"/>
  <c r="D2326" i="1" s="1"/>
  <c r="B2327" i="1"/>
  <c r="AH1035" i="1" l="1"/>
  <c r="E2326" i="1"/>
  <c r="H1035" i="1"/>
  <c r="S1035" i="1"/>
  <c r="G905" i="1"/>
  <c r="O905" i="1"/>
  <c r="C2327" i="1"/>
  <c r="D2327" i="1" s="1"/>
  <c r="B2328" i="1"/>
  <c r="E2327" i="1" l="1"/>
  <c r="R1035" i="1"/>
  <c r="N905" i="1"/>
  <c r="P905" i="1" s="1"/>
  <c r="M906" i="1" s="1"/>
  <c r="C2328" i="1"/>
  <c r="D2328" i="1" s="1"/>
  <c r="B2329" i="1"/>
  <c r="E2328" i="1" l="1"/>
  <c r="T1035" i="1"/>
  <c r="Q1036" i="1" s="1"/>
  <c r="AC1036" i="1" s="1"/>
  <c r="O906" i="1"/>
  <c r="G906" i="1"/>
  <c r="B2330" i="1"/>
  <c r="C2329" i="1"/>
  <c r="D2329" i="1" s="1"/>
  <c r="AH1036" i="1" l="1"/>
  <c r="E2329" i="1"/>
  <c r="H1036" i="1"/>
  <c r="S1036" i="1"/>
  <c r="N906" i="1"/>
  <c r="C2330" i="1"/>
  <c r="D2330" i="1" s="1"/>
  <c r="B2331" i="1"/>
  <c r="E2330" i="1" l="1"/>
  <c r="R1036" i="1"/>
  <c r="P906" i="1"/>
  <c r="M907" i="1" s="1"/>
  <c r="C2331" i="1"/>
  <c r="D2331" i="1" s="1"/>
  <c r="B2332" i="1"/>
  <c r="E2331" i="1" l="1"/>
  <c r="T1036" i="1"/>
  <c r="Q1037" i="1" s="1"/>
  <c r="AC1037" i="1" s="1"/>
  <c r="G907" i="1"/>
  <c r="O907" i="1"/>
  <c r="C2332" i="1"/>
  <c r="D2332" i="1" s="1"/>
  <c r="B2333" i="1"/>
  <c r="AH1037" i="1" l="1"/>
  <c r="E2332" i="1"/>
  <c r="H1037" i="1"/>
  <c r="S1037" i="1"/>
  <c r="N907" i="1"/>
  <c r="P907" i="1" s="1"/>
  <c r="M908" i="1" s="1"/>
  <c r="C2333" i="1"/>
  <c r="D2333" i="1" s="1"/>
  <c r="B2334" i="1"/>
  <c r="E2333" i="1" l="1"/>
  <c r="R1037" i="1"/>
  <c r="G908" i="1"/>
  <c r="O908" i="1"/>
  <c r="B2335" i="1"/>
  <c r="C2334" i="1"/>
  <c r="D2334" i="1" s="1"/>
  <c r="E2334" i="1" l="1"/>
  <c r="T1037" i="1"/>
  <c r="Q1038" i="1" s="1"/>
  <c r="AC1038" i="1" s="1"/>
  <c r="N908" i="1"/>
  <c r="B2336" i="1"/>
  <c r="C2335" i="1"/>
  <c r="D2335" i="1" s="1"/>
  <c r="AH1038" i="1" l="1"/>
  <c r="E2335" i="1"/>
  <c r="H1038" i="1"/>
  <c r="S1038" i="1"/>
  <c r="P908" i="1"/>
  <c r="M909" i="1" s="1"/>
  <c r="C2336" i="1"/>
  <c r="D2336" i="1" s="1"/>
  <c r="B2337" i="1"/>
  <c r="E2336" i="1" l="1"/>
  <c r="R1038" i="1"/>
  <c r="O909" i="1"/>
  <c r="G909" i="1"/>
  <c r="C2337" i="1"/>
  <c r="D2337" i="1" s="1"/>
  <c r="B2338" i="1"/>
  <c r="E2337" i="1" l="1"/>
  <c r="T1038" i="1"/>
  <c r="Q1039" i="1" s="1"/>
  <c r="AC1039" i="1" s="1"/>
  <c r="N909" i="1"/>
  <c r="P909" i="1" s="1"/>
  <c r="M910" i="1" s="1"/>
  <c r="B2339" i="1"/>
  <c r="C2338" i="1"/>
  <c r="D2338" i="1" s="1"/>
  <c r="AH1039" i="1" l="1"/>
  <c r="E2338" i="1"/>
  <c r="H1039" i="1"/>
  <c r="S1039" i="1"/>
  <c r="O910" i="1"/>
  <c r="G910" i="1"/>
  <c r="C2339" i="1"/>
  <c r="D2339" i="1" s="1"/>
  <c r="B2340" i="1"/>
  <c r="E2339" i="1" l="1"/>
  <c r="R1039" i="1"/>
  <c r="N910" i="1"/>
  <c r="P910" i="1" s="1"/>
  <c r="M911" i="1" s="1"/>
  <c r="C2340" i="1"/>
  <c r="D2340" i="1" s="1"/>
  <c r="B2341" i="1"/>
  <c r="E2340" i="1" l="1"/>
  <c r="T1039" i="1"/>
  <c r="Q1040" i="1" s="1"/>
  <c r="AC1040" i="1" s="1"/>
  <c r="G911" i="1"/>
  <c r="O911" i="1"/>
  <c r="C2341" i="1"/>
  <c r="D2341" i="1" s="1"/>
  <c r="B2342" i="1"/>
  <c r="AH1040" i="1" l="1"/>
  <c r="E2341" i="1"/>
  <c r="H1040" i="1"/>
  <c r="S1040" i="1"/>
  <c r="N911" i="1"/>
  <c r="B2343" i="1"/>
  <c r="C2342" i="1"/>
  <c r="D2342" i="1" s="1"/>
  <c r="E2342" i="1" l="1"/>
  <c r="R1040" i="1"/>
  <c r="P911" i="1"/>
  <c r="M912" i="1" s="1"/>
  <c r="C2343" i="1"/>
  <c r="D2343" i="1" s="1"/>
  <c r="B2344" i="1"/>
  <c r="E2343" i="1" l="1"/>
  <c r="T1040" i="1"/>
  <c r="Q1041" i="1" s="1"/>
  <c r="AC1041" i="1" s="1"/>
  <c r="O912" i="1"/>
  <c r="G912" i="1"/>
  <c r="B2345" i="1"/>
  <c r="C2344" i="1"/>
  <c r="D2344" i="1" s="1"/>
  <c r="AH1041" i="1" l="1"/>
  <c r="E2344" i="1"/>
  <c r="H1041" i="1"/>
  <c r="S1041" i="1"/>
  <c r="N912" i="1"/>
  <c r="C2345" i="1"/>
  <c r="D2345" i="1" s="1"/>
  <c r="B2346" i="1"/>
  <c r="E2345" i="1" l="1"/>
  <c r="R1041" i="1"/>
  <c r="P912" i="1"/>
  <c r="M913" i="1" s="1"/>
  <c r="B2347" i="1"/>
  <c r="C2346" i="1"/>
  <c r="D2346" i="1" s="1"/>
  <c r="E2346" i="1" l="1"/>
  <c r="T1041" i="1"/>
  <c r="Q1042" i="1" s="1"/>
  <c r="AC1042" i="1" s="1"/>
  <c r="G913" i="1"/>
  <c r="O913" i="1"/>
  <c r="B2348" i="1"/>
  <c r="C2347" i="1"/>
  <c r="D2347" i="1" s="1"/>
  <c r="AH1042" i="1" l="1"/>
  <c r="E2347" i="1"/>
  <c r="H1042" i="1"/>
  <c r="S1042" i="1"/>
  <c r="N913" i="1"/>
  <c r="C2348" i="1"/>
  <c r="D2348" i="1" s="1"/>
  <c r="B2349" i="1"/>
  <c r="E2348" i="1" l="1"/>
  <c r="R1042" i="1"/>
  <c r="P913" i="1"/>
  <c r="M914" i="1" s="1"/>
  <c r="B2350" i="1"/>
  <c r="C2349" i="1"/>
  <c r="D2349" i="1" s="1"/>
  <c r="E2349" i="1" l="1"/>
  <c r="T1042" i="1"/>
  <c r="Q1043" i="1" s="1"/>
  <c r="AC1043" i="1" s="1"/>
  <c r="G914" i="1"/>
  <c r="O914" i="1"/>
  <c r="C2350" i="1"/>
  <c r="D2350" i="1" s="1"/>
  <c r="B2351" i="1"/>
  <c r="AH1043" i="1" l="1"/>
  <c r="E2350" i="1"/>
  <c r="S1043" i="1"/>
  <c r="H1043" i="1"/>
  <c r="N914" i="1"/>
  <c r="P914" i="1" s="1"/>
  <c r="M915" i="1" s="1"/>
  <c r="C2351" i="1"/>
  <c r="D2351" i="1" s="1"/>
  <c r="B2352" i="1"/>
  <c r="E2351" i="1" l="1"/>
  <c r="R1043" i="1"/>
  <c r="T1043" i="1" s="1"/>
  <c r="Q1044" i="1" s="1"/>
  <c r="AC1044" i="1" s="1"/>
  <c r="G915" i="1"/>
  <c r="O915" i="1"/>
  <c r="B2353" i="1"/>
  <c r="C2352" i="1"/>
  <c r="D2352" i="1" s="1"/>
  <c r="AH1044" i="1" l="1"/>
  <c r="E2352" i="1"/>
  <c r="H1044" i="1"/>
  <c r="S1044" i="1"/>
  <c r="N915" i="1"/>
  <c r="P915" i="1" s="1"/>
  <c r="M916" i="1" s="1"/>
  <c r="B2354" i="1"/>
  <c r="C2353" i="1"/>
  <c r="D2353" i="1" s="1"/>
  <c r="E2353" i="1" l="1"/>
  <c r="R1044" i="1"/>
  <c r="O916" i="1"/>
  <c r="G916" i="1"/>
  <c r="B2355" i="1"/>
  <c r="C2354" i="1"/>
  <c r="D2354" i="1" s="1"/>
  <c r="E2354" i="1" l="1"/>
  <c r="T1044" i="1"/>
  <c r="Q1045" i="1" s="1"/>
  <c r="AC1045" i="1" s="1"/>
  <c r="N916" i="1"/>
  <c r="P916" i="1" s="1"/>
  <c r="M917" i="1" s="1"/>
  <c r="B2356" i="1"/>
  <c r="C2355" i="1"/>
  <c r="D2355" i="1" s="1"/>
  <c r="AH1045" i="1" l="1"/>
  <c r="E2355" i="1"/>
  <c r="H1045" i="1"/>
  <c r="S1045" i="1"/>
  <c r="O917" i="1"/>
  <c r="G917" i="1"/>
  <c r="B2357" i="1"/>
  <c r="C2356" i="1"/>
  <c r="D2356" i="1" s="1"/>
  <c r="E2356" i="1" l="1"/>
  <c r="R1045" i="1"/>
  <c r="T1045" i="1" s="1"/>
  <c r="Q1046" i="1" s="1"/>
  <c r="AC1046" i="1" s="1"/>
  <c r="N917" i="1"/>
  <c r="P917" i="1" s="1"/>
  <c r="M918" i="1" s="1"/>
  <c r="B2358" i="1"/>
  <c r="C2357" i="1"/>
  <c r="D2357" i="1" s="1"/>
  <c r="AH1046" i="1" l="1"/>
  <c r="E2357" i="1"/>
  <c r="G918" i="1"/>
  <c r="O918" i="1"/>
  <c r="C2358" i="1"/>
  <c r="D2358" i="1" s="1"/>
  <c r="B2359" i="1"/>
  <c r="E2358" i="1" l="1"/>
  <c r="H1046" i="1"/>
  <c r="S1046" i="1"/>
  <c r="N918" i="1"/>
  <c r="C2359" i="1"/>
  <c r="D2359" i="1" s="1"/>
  <c r="B2360" i="1"/>
  <c r="E2359" i="1" l="1"/>
  <c r="R1046" i="1"/>
  <c r="T1046" i="1" s="1"/>
  <c r="Q1047" i="1" s="1"/>
  <c r="AC1047" i="1" s="1"/>
  <c r="P918" i="1"/>
  <c r="M919" i="1" s="1"/>
  <c r="C2360" i="1"/>
  <c r="D2360" i="1" s="1"/>
  <c r="B2361" i="1"/>
  <c r="AH1047" i="1" l="1"/>
  <c r="E2360" i="1"/>
  <c r="H1047" i="1"/>
  <c r="S1047" i="1"/>
  <c r="G919" i="1"/>
  <c r="O919" i="1"/>
  <c r="C2361" i="1"/>
  <c r="D2361" i="1" s="1"/>
  <c r="B2362" i="1"/>
  <c r="E2361" i="1" l="1"/>
  <c r="R1047" i="1"/>
  <c r="N919" i="1"/>
  <c r="P919" i="1" s="1"/>
  <c r="M920" i="1" s="1"/>
  <c r="B2363" i="1"/>
  <c r="C2362" i="1"/>
  <c r="D2362" i="1" s="1"/>
  <c r="E2362" i="1" l="1"/>
  <c r="T1047" i="1"/>
  <c r="Q1048" i="1" s="1"/>
  <c r="AC1048" i="1" s="1"/>
  <c r="G920" i="1"/>
  <c r="O920" i="1"/>
  <c r="C2363" i="1"/>
  <c r="D2363" i="1" s="1"/>
  <c r="B2364" i="1"/>
  <c r="AH1048" i="1" l="1"/>
  <c r="E2363" i="1"/>
  <c r="H1048" i="1"/>
  <c r="S1048" i="1"/>
  <c r="N920" i="1"/>
  <c r="B2365" i="1"/>
  <c r="C2364" i="1"/>
  <c r="D2364" i="1" s="1"/>
  <c r="E2364" i="1" l="1"/>
  <c r="R1048" i="1"/>
  <c r="P920" i="1"/>
  <c r="M921" i="1" s="1"/>
  <c r="B2366" i="1"/>
  <c r="C2365" i="1"/>
  <c r="D2365" i="1" s="1"/>
  <c r="E2365" i="1" l="1"/>
  <c r="T1048" i="1"/>
  <c r="Q1049" i="1" s="1"/>
  <c r="AC1049" i="1" s="1"/>
  <c r="G921" i="1"/>
  <c r="O921" i="1"/>
  <c r="B2367" i="1"/>
  <c r="C2366" i="1"/>
  <c r="D2366" i="1" s="1"/>
  <c r="AH1049" i="1" l="1"/>
  <c r="E2366" i="1"/>
  <c r="H1049" i="1"/>
  <c r="S1049" i="1"/>
  <c r="N921" i="1"/>
  <c r="P921" i="1" s="1"/>
  <c r="M922" i="1" s="1"/>
  <c r="C2367" i="1"/>
  <c r="D2367" i="1" s="1"/>
  <c r="B2368" i="1"/>
  <c r="E2367" i="1" l="1"/>
  <c r="R1049" i="1"/>
  <c r="O922" i="1"/>
  <c r="G922" i="1"/>
  <c r="C2368" i="1"/>
  <c r="D2368" i="1" s="1"/>
  <c r="B2369" i="1"/>
  <c r="E2368" i="1" l="1"/>
  <c r="T1049" i="1"/>
  <c r="Q1050" i="1" s="1"/>
  <c r="AC1050" i="1" s="1"/>
  <c r="N922" i="1"/>
  <c r="C2369" i="1"/>
  <c r="D2369" i="1" s="1"/>
  <c r="B2370" i="1"/>
  <c r="AH1050" i="1" l="1"/>
  <c r="E2369" i="1"/>
  <c r="H1050" i="1"/>
  <c r="S1050" i="1"/>
  <c r="P922" i="1"/>
  <c r="M923" i="1" s="1"/>
  <c r="B2371" i="1"/>
  <c r="C2370" i="1"/>
  <c r="D2370" i="1" s="1"/>
  <c r="E2370" i="1" l="1"/>
  <c r="R1050" i="1"/>
  <c r="G923" i="1"/>
  <c r="O923" i="1"/>
  <c r="B2372" i="1"/>
  <c r="C2371" i="1"/>
  <c r="D2371" i="1" s="1"/>
  <c r="E2371" i="1" l="1"/>
  <c r="T1050" i="1"/>
  <c r="Q1051" i="1" s="1"/>
  <c r="AC1051" i="1" s="1"/>
  <c r="N923" i="1"/>
  <c r="C2372" i="1"/>
  <c r="D2372" i="1" s="1"/>
  <c r="B2373" i="1"/>
  <c r="AH1051" i="1" l="1"/>
  <c r="E2372" i="1"/>
  <c r="H1051" i="1"/>
  <c r="S1051" i="1"/>
  <c r="P923" i="1"/>
  <c r="M924" i="1" s="1"/>
  <c r="C2373" i="1"/>
  <c r="D2373" i="1" s="1"/>
  <c r="B2374" i="1"/>
  <c r="E2373" i="1" l="1"/>
  <c r="R1051" i="1"/>
  <c r="G924" i="1"/>
  <c r="O924" i="1"/>
  <c r="B2375" i="1"/>
  <c r="C2374" i="1"/>
  <c r="D2374" i="1" s="1"/>
  <c r="E2374" i="1" l="1"/>
  <c r="T1051" i="1"/>
  <c r="Q1052" i="1" s="1"/>
  <c r="AC1052" i="1" s="1"/>
  <c r="N924" i="1"/>
  <c r="C2375" i="1"/>
  <c r="D2375" i="1" s="1"/>
  <c r="B2376" i="1"/>
  <c r="AH1052" i="1" l="1"/>
  <c r="E2375" i="1"/>
  <c r="H1052" i="1"/>
  <c r="S1052" i="1"/>
  <c r="P924" i="1"/>
  <c r="M925" i="1" s="1"/>
  <c r="C2376" i="1"/>
  <c r="D2376" i="1" s="1"/>
  <c r="B2377" i="1"/>
  <c r="E2376" i="1" l="1"/>
  <c r="R1052" i="1"/>
  <c r="G925" i="1"/>
  <c r="O925" i="1"/>
  <c r="C2377" i="1"/>
  <c r="D2377" i="1" s="1"/>
  <c r="B2378" i="1"/>
  <c r="E2377" i="1" l="1"/>
  <c r="T1052" i="1"/>
  <c r="Q1053" i="1" s="1"/>
  <c r="AC1053" i="1" s="1"/>
  <c r="N925" i="1"/>
  <c r="P925" i="1" s="1"/>
  <c r="M926" i="1" s="1"/>
  <c r="B2379" i="1"/>
  <c r="C2378" i="1"/>
  <c r="D2378" i="1" s="1"/>
  <c r="AH1053" i="1" l="1"/>
  <c r="E2378" i="1"/>
  <c r="H1053" i="1"/>
  <c r="S1053" i="1"/>
  <c r="O926" i="1"/>
  <c r="G926" i="1"/>
  <c r="C2379" i="1"/>
  <c r="D2379" i="1" s="1"/>
  <c r="B2380" i="1"/>
  <c r="E2379" i="1" l="1"/>
  <c r="R1053" i="1"/>
  <c r="T1053" i="1" s="1"/>
  <c r="Q1054" i="1" s="1"/>
  <c r="AC1054" i="1" s="1"/>
  <c r="N926" i="1"/>
  <c r="P926" i="1" s="1"/>
  <c r="M927" i="1" s="1"/>
  <c r="C2380" i="1"/>
  <c r="D2380" i="1" s="1"/>
  <c r="B2381" i="1"/>
  <c r="AH1054" i="1" l="1"/>
  <c r="E2380" i="1"/>
  <c r="H1054" i="1"/>
  <c r="S1054" i="1"/>
  <c r="O927" i="1"/>
  <c r="G927" i="1"/>
  <c r="B2382" i="1"/>
  <c r="C2381" i="1"/>
  <c r="D2381" i="1" s="1"/>
  <c r="E2381" i="1" l="1"/>
  <c r="R1054" i="1"/>
  <c r="N927" i="1"/>
  <c r="P927" i="1" s="1"/>
  <c r="M928" i="1" s="1"/>
  <c r="C2382" i="1"/>
  <c r="D2382" i="1" s="1"/>
  <c r="B2383" i="1"/>
  <c r="E2382" i="1" l="1"/>
  <c r="T1054" i="1"/>
  <c r="Q1055" i="1" s="1"/>
  <c r="AC1055" i="1" s="1"/>
  <c r="G928" i="1"/>
  <c r="O928" i="1"/>
  <c r="C2383" i="1"/>
  <c r="D2383" i="1" s="1"/>
  <c r="B2384" i="1"/>
  <c r="AH1055" i="1" l="1"/>
  <c r="E2383" i="1"/>
  <c r="H1055" i="1"/>
  <c r="S1055" i="1"/>
  <c r="N928" i="1"/>
  <c r="P928" i="1" s="1"/>
  <c r="M929" i="1" s="1"/>
  <c r="C2384" i="1"/>
  <c r="D2384" i="1" s="1"/>
  <c r="B2385" i="1"/>
  <c r="E2384" i="1" l="1"/>
  <c r="R1055" i="1"/>
  <c r="T1055" i="1" s="1"/>
  <c r="Q1056" i="1" s="1"/>
  <c r="AC1056" i="1" s="1"/>
  <c r="O929" i="1"/>
  <c r="G929" i="1"/>
  <c r="B2386" i="1"/>
  <c r="C2385" i="1"/>
  <c r="D2385" i="1" s="1"/>
  <c r="AH1056" i="1" l="1"/>
  <c r="E2385" i="1"/>
  <c r="H1056" i="1"/>
  <c r="S1056" i="1"/>
  <c r="N929" i="1"/>
  <c r="B2387" i="1"/>
  <c r="C2386" i="1"/>
  <c r="D2386" i="1" s="1"/>
  <c r="E2386" i="1" l="1"/>
  <c r="R1056" i="1"/>
  <c r="P929" i="1"/>
  <c r="M930" i="1" s="1"/>
  <c r="C2387" i="1"/>
  <c r="D2387" i="1" s="1"/>
  <c r="B2388" i="1"/>
  <c r="E2387" i="1" l="1"/>
  <c r="T1056" i="1"/>
  <c r="Q1057" i="1" s="1"/>
  <c r="AC1057" i="1" s="1"/>
  <c r="G930" i="1"/>
  <c r="O930" i="1"/>
  <c r="C2388" i="1"/>
  <c r="D2388" i="1" s="1"/>
  <c r="B2389" i="1"/>
  <c r="AH1057" i="1" l="1"/>
  <c r="E2388" i="1"/>
  <c r="H1057" i="1"/>
  <c r="S1057" i="1"/>
  <c r="N930" i="1"/>
  <c r="P930" i="1" s="1"/>
  <c r="M931" i="1" s="1"/>
  <c r="B2390" i="1"/>
  <c r="C2389" i="1"/>
  <c r="D2389" i="1" s="1"/>
  <c r="E2389" i="1" l="1"/>
  <c r="R1057" i="1"/>
  <c r="G931" i="1"/>
  <c r="O931" i="1"/>
  <c r="B2391" i="1"/>
  <c r="C2390" i="1"/>
  <c r="D2390" i="1" s="1"/>
  <c r="E2390" i="1" l="1"/>
  <c r="T1057" i="1"/>
  <c r="Q1058" i="1" s="1"/>
  <c r="AC1058" i="1" s="1"/>
  <c r="N931" i="1"/>
  <c r="C2391" i="1"/>
  <c r="D2391" i="1" s="1"/>
  <c r="B2392" i="1"/>
  <c r="AH1058" i="1" l="1"/>
  <c r="E2391" i="1"/>
  <c r="H1058" i="1"/>
  <c r="S1058" i="1"/>
  <c r="P931" i="1"/>
  <c r="M932" i="1" s="1"/>
  <c r="C2392" i="1"/>
  <c r="D2392" i="1" s="1"/>
  <c r="B2393" i="1"/>
  <c r="E2392" i="1" l="1"/>
  <c r="R1058" i="1"/>
  <c r="T1058" i="1" s="1"/>
  <c r="Q1059" i="1" s="1"/>
  <c r="AC1059" i="1" s="1"/>
  <c r="G932" i="1"/>
  <c r="O932" i="1"/>
  <c r="C2393" i="1"/>
  <c r="D2393" i="1" s="1"/>
  <c r="B2394" i="1"/>
  <c r="AH1059" i="1" l="1"/>
  <c r="E2393" i="1"/>
  <c r="H1059" i="1"/>
  <c r="S1059" i="1"/>
  <c r="N932" i="1"/>
  <c r="B2395" i="1"/>
  <c r="C2394" i="1"/>
  <c r="D2394" i="1" s="1"/>
  <c r="E2394" i="1" l="1"/>
  <c r="R1059" i="1"/>
  <c r="P932" i="1"/>
  <c r="M933" i="1" s="1"/>
  <c r="C2395" i="1"/>
  <c r="D2395" i="1" s="1"/>
  <c r="B2396" i="1"/>
  <c r="E2395" i="1" l="1"/>
  <c r="T1059" i="1"/>
  <c r="Q1060" i="1" s="1"/>
  <c r="AC1060" i="1" s="1"/>
  <c r="O933" i="1"/>
  <c r="G933" i="1"/>
  <c r="C2396" i="1"/>
  <c r="D2396" i="1" s="1"/>
  <c r="B2397" i="1"/>
  <c r="AH1060" i="1" l="1"/>
  <c r="E2396" i="1"/>
  <c r="H1060" i="1"/>
  <c r="S1060" i="1"/>
  <c r="N933" i="1"/>
  <c r="C2397" i="1"/>
  <c r="D2397" i="1" s="1"/>
  <c r="B2398" i="1"/>
  <c r="E2397" i="1" l="1"/>
  <c r="R1060" i="1"/>
  <c r="P933" i="1"/>
  <c r="M934" i="1" s="1"/>
  <c r="B2399" i="1"/>
  <c r="C2398" i="1"/>
  <c r="D2398" i="1" s="1"/>
  <c r="E2398" i="1" l="1"/>
  <c r="T1060" i="1"/>
  <c r="Q1061" i="1" s="1"/>
  <c r="AC1061" i="1" s="1"/>
  <c r="G934" i="1"/>
  <c r="O934" i="1"/>
  <c r="B2400" i="1"/>
  <c r="C2399" i="1"/>
  <c r="D2399" i="1" s="1"/>
  <c r="AH1061" i="1" l="1"/>
  <c r="E2399" i="1"/>
  <c r="H1061" i="1"/>
  <c r="S1061" i="1"/>
  <c r="N934" i="1"/>
  <c r="C2400" i="1"/>
  <c r="D2400" i="1" s="1"/>
  <c r="B2401" i="1"/>
  <c r="E2400" i="1" l="1"/>
  <c r="R1061" i="1"/>
  <c r="P934" i="1"/>
  <c r="M935" i="1" s="1"/>
  <c r="B2402" i="1"/>
  <c r="C2401" i="1"/>
  <c r="D2401" i="1" s="1"/>
  <c r="E2401" i="1" l="1"/>
  <c r="T1061" i="1"/>
  <c r="Q1062" i="1" s="1"/>
  <c r="AC1062" i="1" s="1"/>
  <c r="O935" i="1"/>
  <c r="G935" i="1"/>
  <c r="C2402" i="1"/>
  <c r="D2402" i="1" s="1"/>
  <c r="B2403" i="1"/>
  <c r="AH1062" i="1" l="1"/>
  <c r="E2402" i="1"/>
  <c r="H1062" i="1"/>
  <c r="S1062" i="1"/>
  <c r="N935" i="1"/>
  <c r="P935" i="1" s="1"/>
  <c r="M936" i="1" s="1"/>
  <c r="C2403" i="1"/>
  <c r="D2403" i="1" s="1"/>
  <c r="B2404" i="1"/>
  <c r="E2403" i="1" l="1"/>
  <c r="R1062" i="1"/>
  <c r="T1062" i="1" s="1"/>
  <c r="Q1063" i="1" s="1"/>
  <c r="AC1063" i="1" s="1"/>
  <c r="G936" i="1"/>
  <c r="O936" i="1"/>
  <c r="C2404" i="1"/>
  <c r="D2404" i="1" s="1"/>
  <c r="B2405" i="1"/>
  <c r="AH1063" i="1" l="1"/>
  <c r="E2404" i="1"/>
  <c r="H1063" i="1"/>
  <c r="S1063" i="1"/>
  <c r="N936" i="1"/>
  <c r="C2405" i="1"/>
  <c r="D2405" i="1" s="1"/>
  <c r="B2406" i="1"/>
  <c r="E2405" i="1" l="1"/>
  <c r="R1063" i="1"/>
  <c r="T1063" i="1" s="1"/>
  <c r="Q1064" i="1" s="1"/>
  <c r="AC1064" i="1" s="1"/>
  <c r="P936" i="1"/>
  <c r="M937" i="1" s="1"/>
  <c r="B2407" i="1"/>
  <c r="C2406" i="1"/>
  <c r="D2406" i="1" s="1"/>
  <c r="AH1064" i="1" l="1"/>
  <c r="E2406" i="1"/>
  <c r="H1064" i="1"/>
  <c r="S1064" i="1"/>
  <c r="G937" i="1"/>
  <c r="O937" i="1"/>
  <c r="C2407" i="1"/>
  <c r="D2407" i="1" s="1"/>
  <c r="B2408" i="1"/>
  <c r="E2407" i="1" l="1"/>
  <c r="R1064" i="1"/>
  <c r="T1064" i="1" s="1"/>
  <c r="Q1065" i="1" s="1"/>
  <c r="AC1065" i="1" s="1"/>
  <c r="N937" i="1"/>
  <c r="C2408" i="1"/>
  <c r="D2408" i="1" s="1"/>
  <c r="B2409" i="1"/>
  <c r="AH1065" i="1" l="1"/>
  <c r="E2408" i="1"/>
  <c r="H1065" i="1"/>
  <c r="S1065" i="1"/>
  <c r="P937" i="1"/>
  <c r="M938" i="1" s="1"/>
  <c r="C2409" i="1"/>
  <c r="D2409" i="1" s="1"/>
  <c r="B2410" i="1"/>
  <c r="E2409" i="1" l="1"/>
  <c r="R1065" i="1"/>
  <c r="T1065" i="1" s="1"/>
  <c r="Q1066" i="1" s="1"/>
  <c r="AC1066" i="1" s="1"/>
  <c r="G938" i="1"/>
  <c r="O938" i="1"/>
  <c r="C2410" i="1"/>
  <c r="D2410" i="1" s="1"/>
  <c r="B2411" i="1"/>
  <c r="AH1066" i="1" l="1"/>
  <c r="E2410" i="1"/>
  <c r="H1066" i="1"/>
  <c r="S1066" i="1"/>
  <c r="N938" i="1"/>
  <c r="P938" i="1" s="1"/>
  <c r="M939" i="1" s="1"/>
  <c r="C2411" i="1"/>
  <c r="D2411" i="1" s="1"/>
  <c r="B2412" i="1"/>
  <c r="E2411" i="1" l="1"/>
  <c r="R1066" i="1"/>
  <c r="G939" i="1"/>
  <c r="O939" i="1"/>
  <c r="B2413" i="1"/>
  <c r="C2412" i="1"/>
  <c r="D2412" i="1" s="1"/>
  <c r="E2412" i="1" l="1"/>
  <c r="T1066" i="1"/>
  <c r="Q1067" i="1" s="1"/>
  <c r="AC1067" i="1" s="1"/>
  <c r="N939" i="1"/>
  <c r="P939" i="1" s="1"/>
  <c r="M940" i="1" s="1"/>
  <c r="B2414" i="1"/>
  <c r="C2413" i="1"/>
  <c r="D2413" i="1" s="1"/>
  <c r="AH1067" i="1" l="1"/>
  <c r="E2413" i="1"/>
  <c r="H1067" i="1"/>
  <c r="S1067" i="1"/>
  <c r="O940" i="1"/>
  <c r="G940" i="1"/>
  <c r="C2414" i="1"/>
  <c r="D2414" i="1" s="1"/>
  <c r="B2415" i="1"/>
  <c r="E2414" i="1" l="1"/>
  <c r="R1067" i="1"/>
  <c r="N940" i="1"/>
  <c r="C2415" i="1"/>
  <c r="D2415" i="1" s="1"/>
  <c r="B2416" i="1"/>
  <c r="E2415" i="1" l="1"/>
  <c r="T1067" i="1"/>
  <c r="Q1068" i="1" s="1"/>
  <c r="AC1068" i="1" s="1"/>
  <c r="P940" i="1"/>
  <c r="M941" i="1" s="1"/>
  <c r="C2416" i="1"/>
  <c r="D2416" i="1" s="1"/>
  <c r="B2417" i="1"/>
  <c r="AH1068" i="1" l="1"/>
  <c r="E2416" i="1"/>
  <c r="H1068" i="1"/>
  <c r="S1068" i="1"/>
  <c r="O941" i="1"/>
  <c r="G941" i="1"/>
  <c r="C2417" i="1"/>
  <c r="D2417" i="1" s="1"/>
  <c r="B2418" i="1"/>
  <c r="E2417" i="1" l="1"/>
  <c r="R1068" i="1"/>
  <c r="T1068" i="1" s="1"/>
  <c r="Q1069" i="1" s="1"/>
  <c r="AC1069" i="1" s="1"/>
  <c r="N941" i="1"/>
  <c r="B2419" i="1"/>
  <c r="C2418" i="1"/>
  <c r="D2418" i="1" s="1"/>
  <c r="AH1069" i="1" l="1"/>
  <c r="E2418" i="1"/>
  <c r="H1069" i="1"/>
  <c r="S1069" i="1"/>
  <c r="P941" i="1"/>
  <c r="M942" i="1" s="1"/>
  <c r="B2420" i="1"/>
  <c r="C2419" i="1"/>
  <c r="D2419" i="1" s="1"/>
  <c r="E2419" i="1" l="1"/>
  <c r="R1069" i="1"/>
  <c r="T1069" i="1" s="1"/>
  <c r="Q1070" i="1" s="1"/>
  <c r="AC1070" i="1" s="1"/>
  <c r="G942" i="1"/>
  <c r="O942" i="1"/>
  <c r="B2421" i="1"/>
  <c r="C2420" i="1"/>
  <c r="D2420" i="1" s="1"/>
  <c r="AH1070" i="1" l="1"/>
  <c r="E2420" i="1"/>
  <c r="H1070" i="1"/>
  <c r="S1070" i="1"/>
  <c r="N942" i="1"/>
  <c r="C2421" i="1"/>
  <c r="D2421" i="1" s="1"/>
  <c r="B2422" i="1"/>
  <c r="E2421" i="1" l="1"/>
  <c r="R1070" i="1"/>
  <c r="P942" i="1"/>
  <c r="M943" i="1" s="1"/>
  <c r="C2422" i="1"/>
  <c r="D2422" i="1" s="1"/>
  <c r="B2423" i="1"/>
  <c r="E2422" i="1" l="1"/>
  <c r="T1070" i="1"/>
  <c r="Q1071" i="1" s="1"/>
  <c r="AC1071" i="1" s="1"/>
  <c r="O943" i="1"/>
  <c r="G943" i="1"/>
  <c r="C2423" i="1"/>
  <c r="D2423" i="1" s="1"/>
  <c r="B2424" i="1"/>
  <c r="AH1071" i="1" l="1"/>
  <c r="E2423" i="1"/>
  <c r="H1071" i="1"/>
  <c r="S1071" i="1"/>
  <c r="N943" i="1"/>
  <c r="C2424" i="1"/>
  <c r="D2424" i="1" s="1"/>
  <c r="B2425" i="1"/>
  <c r="E2424" i="1" l="1"/>
  <c r="R1071" i="1"/>
  <c r="P943" i="1"/>
  <c r="M944" i="1" s="1"/>
  <c r="C2425" i="1"/>
  <c r="D2425" i="1" s="1"/>
  <c r="B2426" i="1"/>
  <c r="E2425" i="1" l="1"/>
  <c r="T1071" i="1"/>
  <c r="Q1072" i="1" s="1"/>
  <c r="AC1072" i="1" s="1"/>
  <c r="G944" i="1"/>
  <c r="O944" i="1"/>
  <c r="B2427" i="1"/>
  <c r="C2426" i="1"/>
  <c r="D2426" i="1" s="1"/>
  <c r="AH1072" i="1" l="1"/>
  <c r="E2426" i="1"/>
  <c r="H1072" i="1"/>
  <c r="S1072" i="1"/>
  <c r="N944" i="1"/>
  <c r="P944" i="1" s="1"/>
  <c r="M945" i="1" s="1"/>
  <c r="C2427" i="1"/>
  <c r="D2427" i="1" s="1"/>
  <c r="B2428" i="1"/>
  <c r="E2427" i="1" l="1"/>
  <c r="R1072" i="1"/>
  <c r="G945" i="1"/>
  <c r="O945" i="1"/>
  <c r="B2429" i="1"/>
  <c r="C2428" i="1"/>
  <c r="D2428" i="1" s="1"/>
  <c r="E2428" i="1" l="1"/>
  <c r="T1072" i="1"/>
  <c r="Q1073" i="1" s="1"/>
  <c r="AC1073" i="1" s="1"/>
  <c r="N945" i="1"/>
  <c r="P945" i="1" s="1"/>
  <c r="M946" i="1" s="1"/>
  <c r="C2429" i="1"/>
  <c r="D2429" i="1" s="1"/>
  <c r="B2430" i="1"/>
  <c r="AH1073" i="1" l="1"/>
  <c r="E2429" i="1"/>
  <c r="H1073" i="1"/>
  <c r="S1073" i="1"/>
  <c r="G946" i="1"/>
  <c r="O946" i="1"/>
  <c r="B2431" i="1"/>
  <c r="C2430" i="1"/>
  <c r="D2430" i="1" s="1"/>
  <c r="E2430" i="1" l="1"/>
  <c r="R1073" i="1"/>
  <c r="N946" i="1"/>
  <c r="C2431" i="1"/>
  <c r="D2431" i="1" s="1"/>
  <c r="B2432" i="1"/>
  <c r="E2431" i="1" l="1"/>
  <c r="T1073" i="1"/>
  <c r="Q1074" i="1" s="1"/>
  <c r="AC1074" i="1" s="1"/>
  <c r="P946" i="1"/>
  <c r="M947" i="1" s="1"/>
  <c r="B2433" i="1"/>
  <c r="C2432" i="1"/>
  <c r="D2432" i="1" s="1"/>
  <c r="AH1074" i="1" l="1"/>
  <c r="E2432" i="1"/>
  <c r="S1074" i="1"/>
  <c r="H1074" i="1"/>
  <c r="G947" i="1"/>
  <c r="O947" i="1"/>
  <c r="C2433" i="1"/>
  <c r="D2433" i="1" s="1"/>
  <c r="B2434" i="1"/>
  <c r="E2433" i="1" l="1"/>
  <c r="R1074" i="1"/>
  <c r="N947" i="1"/>
  <c r="B2435" i="1"/>
  <c r="C2434" i="1"/>
  <c r="D2434" i="1" s="1"/>
  <c r="E2434" i="1" l="1"/>
  <c r="T1074" i="1"/>
  <c r="Q1075" i="1" s="1"/>
  <c r="AC1075" i="1" s="1"/>
  <c r="P947" i="1"/>
  <c r="M948" i="1" s="1"/>
  <c r="C2435" i="1"/>
  <c r="D2435" i="1" s="1"/>
  <c r="B2436" i="1"/>
  <c r="AH1075" i="1" l="1"/>
  <c r="E2435" i="1"/>
  <c r="H1075" i="1"/>
  <c r="S1075" i="1"/>
  <c r="G948" i="1"/>
  <c r="O948" i="1"/>
  <c r="B2437" i="1"/>
  <c r="C2436" i="1"/>
  <c r="D2436" i="1" s="1"/>
  <c r="E2436" i="1" l="1"/>
  <c r="R1075" i="1"/>
  <c r="T1075" i="1" s="1"/>
  <c r="Q1076" i="1" s="1"/>
  <c r="AC1076" i="1" s="1"/>
  <c r="N948" i="1"/>
  <c r="C2437" i="1"/>
  <c r="D2437" i="1" s="1"/>
  <c r="B2438" i="1"/>
  <c r="AH1076" i="1" l="1"/>
  <c r="E2437" i="1"/>
  <c r="H1076" i="1"/>
  <c r="S1076" i="1"/>
  <c r="P948" i="1"/>
  <c r="M949" i="1" s="1"/>
  <c r="C2438" i="1"/>
  <c r="D2438" i="1" s="1"/>
  <c r="B2439" i="1"/>
  <c r="E2438" i="1" l="1"/>
  <c r="R1076" i="1"/>
  <c r="T1076" i="1" s="1"/>
  <c r="Q1077" i="1" s="1"/>
  <c r="AC1077" i="1" s="1"/>
  <c r="G949" i="1"/>
  <c r="O949" i="1"/>
  <c r="C2439" i="1"/>
  <c r="D2439" i="1" s="1"/>
  <c r="B2440" i="1"/>
  <c r="AH1077" i="1" l="1"/>
  <c r="E2439" i="1"/>
  <c r="H1077" i="1"/>
  <c r="S1077" i="1"/>
  <c r="N949" i="1"/>
  <c r="P949" i="1" s="1"/>
  <c r="M950" i="1" s="1"/>
  <c r="C2440" i="1"/>
  <c r="D2440" i="1" s="1"/>
  <c r="B2441" i="1"/>
  <c r="E2440" i="1" l="1"/>
  <c r="R1077" i="1"/>
  <c r="T1077" i="1" s="1"/>
  <c r="Q1078" i="1" s="1"/>
  <c r="AC1078" i="1" s="1"/>
  <c r="G950" i="1"/>
  <c r="O950" i="1"/>
  <c r="C2441" i="1"/>
  <c r="D2441" i="1" s="1"/>
  <c r="B2442" i="1"/>
  <c r="AH1078" i="1" l="1"/>
  <c r="E2441" i="1"/>
  <c r="H1078" i="1"/>
  <c r="S1078" i="1"/>
  <c r="N950" i="1"/>
  <c r="C2442" i="1"/>
  <c r="D2442" i="1" s="1"/>
  <c r="B2443" i="1"/>
  <c r="E2442" i="1" l="1"/>
  <c r="R1078" i="1"/>
  <c r="T1078" i="1" s="1"/>
  <c r="Q1079" i="1" s="1"/>
  <c r="AC1079" i="1" s="1"/>
  <c r="P950" i="1"/>
  <c r="M951" i="1" s="1"/>
  <c r="C2443" i="1"/>
  <c r="D2443" i="1" s="1"/>
  <c r="B2444" i="1"/>
  <c r="AH1079" i="1" l="1"/>
  <c r="E2443" i="1"/>
  <c r="H1079" i="1"/>
  <c r="S1079" i="1"/>
  <c r="G951" i="1"/>
  <c r="O951" i="1"/>
  <c r="C2444" i="1"/>
  <c r="D2444" i="1" s="1"/>
  <c r="B2445" i="1"/>
  <c r="E2444" i="1" l="1"/>
  <c r="R1079" i="1"/>
  <c r="T1079" i="1" s="1"/>
  <c r="Q1080" i="1" s="1"/>
  <c r="AC1080" i="1" s="1"/>
  <c r="N951" i="1"/>
  <c r="P951" i="1" s="1"/>
  <c r="M952" i="1" s="1"/>
  <c r="C2445" i="1"/>
  <c r="D2445" i="1" s="1"/>
  <c r="B2446" i="1"/>
  <c r="AH1080" i="1" l="1"/>
  <c r="E2445" i="1"/>
  <c r="H1080" i="1"/>
  <c r="S1080" i="1"/>
  <c r="G952" i="1"/>
  <c r="O952" i="1"/>
  <c r="C2446" i="1"/>
  <c r="D2446" i="1" s="1"/>
  <c r="B2447" i="1"/>
  <c r="E2446" i="1" l="1"/>
  <c r="R1080" i="1"/>
  <c r="T1080" i="1" s="1"/>
  <c r="Q1081" i="1" s="1"/>
  <c r="AC1081" i="1" s="1"/>
  <c r="N952" i="1"/>
  <c r="C2447" i="1"/>
  <c r="D2447" i="1" s="1"/>
  <c r="B2448" i="1"/>
  <c r="AH1081" i="1" l="1"/>
  <c r="E2447" i="1"/>
  <c r="H1081" i="1"/>
  <c r="S1081" i="1"/>
  <c r="P952" i="1"/>
  <c r="M953" i="1" s="1"/>
  <c r="C2448" i="1"/>
  <c r="D2448" i="1" s="1"/>
  <c r="B2449" i="1"/>
  <c r="E2448" i="1" l="1"/>
  <c r="R1081" i="1"/>
  <c r="T1081" i="1" s="1"/>
  <c r="Q1082" i="1" s="1"/>
  <c r="AC1082" i="1" s="1"/>
  <c r="G953" i="1"/>
  <c r="O953" i="1"/>
  <c r="C2449" i="1"/>
  <c r="D2449" i="1" s="1"/>
  <c r="B2450" i="1"/>
  <c r="AH1082" i="1" l="1"/>
  <c r="E2449" i="1"/>
  <c r="S1082" i="1"/>
  <c r="H1082" i="1"/>
  <c r="N953" i="1"/>
  <c r="C2450" i="1"/>
  <c r="D2450" i="1" s="1"/>
  <c r="B2451" i="1"/>
  <c r="E2450" i="1" l="1"/>
  <c r="R1082" i="1"/>
  <c r="T1082" i="1" s="1"/>
  <c r="Q1083" i="1" s="1"/>
  <c r="AC1083" i="1" s="1"/>
  <c r="P953" i="1"/>
  <c r="M954" i="1" s="1"/>
  <c r="B2452" i="1"/>
  <c r="C2451" i="1"/>
  <c r="D2451" i="1" s="1"/>
  <c r="AH1083" i="1" l="1"/>
  <c r="E2451" i="1"/>
  <c r="S1083" i="1"/>
  <c r="H1083" i="1"/>
  <c r="G954" i="1"/>
  <c r="O954" i="1"/>
  <c r="C2452" i="1"/>
  <c r="D2452" i="1" s="1"/>
  <c r="B2453" i="1"/>
  <c r="E2452" i="1" l="1"/>
  <c r="R1083" i="1"/>
  <c r="T1083" i="1" s="1"/>
  <c r="Q1084" i="1" s="1"/>
  <c r="AC1084" i="1" s="1"/>
  <c r="N954" i="1"/>
  <c r="P954" i="1" s="1"/>
  <c r="M955" i="1" s="1"/>
  <c r="C2453" i="1"/>
  <c r="D2453" i="1" s="1"/>
  <c r="B2454" i="1"/>
  <c r="AH1084" i="1" l="1"/>
  <c r="E2453" i="1"/>
  <c r="H1084" i="1"/>
  <c r="S1084" i="1"/>
  <c r="G955" i="1"/>
  <c r="O955" i="1"/>
  <c r="B2455" i="1"/>
  <c r="C2454" i="1"/>
  <c r="D2454" i="1" s="1"/>
  <c r="E2454" i="1" l="1"/>
  <c r="R1084" i="1"/>
  <c r="N955" i="1"/>
  <c r="P955" i="1" s="1"/>
  <c r="M956" i="1" s="1"/>
  <c r="C2455" i="1"/>
  <c r="D2455" i="1" s="1"/>
  <c r="B2456" i="1"/>
  <c r="E2455" i="1" l="1"/>
  <c r="T1084" i="1"/>
  <c r="Q1085" i="1" s="1"/>
  <c r="AC1085" i="1" s="1"/>
  <c r="O956" i="1"/>
  <c r="G956" i="1"/>
  <c r="C2456" i="1"/>
  <c r="D2456" i="1" s="1"/>
  <c r="B2457" i="1"/>
  <c r="AH1085" i="1" l="1"/>
  <c r="E2456" i="1"/>
  <c r="H1085" i="1"/>
  <c r="S1085" i="1"/>
  <c r="N956" i="1"/>
  <c r="C2457" i="1"/>
  <c r="D2457" i="1" s="1"/>
  <c r="B2458" i="1"/>
  <c r="E2457" i="1" l="1"/>
  <c r="R1085" i="1"/>
  <c r="P956" i="1"/>
  <c r="M957" i="1" s="1"/>
  <c r="B2459" i="1"/>
  <c r="C2458" i="1"/>
  <c r="D2458" i="1" s="1"/>
  <c r="E2458" i="1" l="1"/>
  <c r="T1085" i="1"/>
  <c r="Q1086" i="1" s="1"/>
  <c r="AC1086" i="1" s="1"/>
  <c r="G957" i="1"/>
  <c r="O957" i="1"/>
  <c r="C2459" i="1"/>
  <c r="D2459" i="1" s="1"/>
  <c r="B2460" i="1"/>
  <c r="AH1086" i="1" l="1"/>
  <c r="E2459" i="1"/>
  <c r="H1086" i="1"/>
  <c r="S1086" i="1"/>
  <c r="N957" i="1"/>
  <c r="B2461" i="1"/>
  <c r="C2460" i="1"/>
  <c r="D2460" i="1" s="1"/>
  <c r="E2460" i="1" l="1"/>
  <c r="R1086" i="1"/>
  <c r="P957" i="1"/>
  <c r="M958" i="1" s="1"/>
  <c r="C2461" i="1"/>
  <c r="D2461" i="1" s="1"/>
  <c r="B2462" i="1"/>
  <c r="E2461" i="1" l="1"/>
  <c r="T1086" i="1"/>
  <c r="Q1087" i="1" s="1"/>
  <c r="AC1087" i="1" s="1"/>
  <c r="G958" i="1"/>
  <c r="O958" i="1"/>
  <c r="B2463" i="1"/>
  <c r="C2462" i="1"/>
  <c r="D2462" i="1" s="1"/>
  <c r="AH1087" i="1" l="1"/>
  <c r="E2462" i="1"/>
  <c r="H1087" i="1"/>
  <c r="S1087" i="1"/>
  <c r="N958" i="1"/>
  <c r="C2463" i="1"/>
  <c r="D2463" i="1" s="1"/>
  <c r="B2464" i="1"/>
  <c r="E2463" i="1" l="1"/>
  <c r="R1087" i="1"/>
  <c r="T1087" i="1" s="1"/>
  <c r="Q1088" i="1" s="1"/>
  <c r="AC1088" i="1" s="1"/>
  <c r="P958" i="1"/>
  <c r="M959" i="1" s="1"/>
  <c r="C2464" i="1"/>
  <c r="D2464" i="1" s="1"/>
  <c r="B2465" i="1"/>
  <c r="AH1088" i="1" l="1"/>
  <c r="E2464" i="1"/>
  <c r="H1088" i="1"/>
  <c r="S1088" i="1"/>
  <c r="G959" i="1"/>
  <c r="O959" i="1"/>
  <c r="C2465" i="1"/>
  <c r="D2465" i="1" s="1"/>
  <c r="B2466" i="1"/>
  <c r="E2465" i="1" l="1"/>
  <c r="R1088" i="1"/>
  <c r="T1088" i="1" s="1"/>
  <c r="Q1089" i="1" s="1"/>
  <c r="AC1089" i="1" s="1"/>
  <c r="N959" i="1"/>
  <c r="P959" i="1" s="1"/>
  <c r="M960" i="1" s="1"/>
  <c r="B2467" i="1"/>
  <c r="C2466" i="1"/>
  <c r="D2466" i="1" s="1"/>
  <c r="AH1089" i="1" l="1"/>
  <c r="E2466" i="1"/>
  <c r="S1089" i="1"/>
  <c r="H1089" i="1"/>
  <c r="G960" i="1"/>
  <c r="O960" i="1"/>
  <c r="C2467" i="1"/>
  <c r="D2467" i="1" s="1"/>
  <c r="B2468" i="1"/>
  <c r="E2467" i="1" l="1"/>
  <c r="R1089" i="1"/>
  <c r="T1089" i="1" s="1"/>
  <c r="Q1090" i="1" s="1"/>
  <c r="AC1090" i="1" s="1"/>
  <c r="N960" i="1"/>
  <c r="C2468" i="1"/>
  <c r="D2468" i="1" s="1"/>
  <c r="B2469" i="1"/>
  <c r="AH1090" i="1" l="1"/>
  <c r="E2468" i="1"/>
  <c r="H1090" i="1"/>
  <c r="S1090" i="1"/>
  <c r="P960" i="1"/>
  <c r="M961" i="1" s="1"/>
  <c r="C2469" i="1"/>
  <c r="D2469" i="1" s="1"/>
  <c r="B2470" i="1"/>
  <c r="E2469" i="1" l="1"/>
  <c r="R1090" i="1"/>
  <c r="T1090" i="1" s="1"/>
  <c r="Q1091" i="1" s="1"/>
  <c r="AC1091" i="1" s="1"/>
  <c r="O961" i="1"/>
  <c r="G961" i="1"/>
  <c r="B2471" i="1"/>
  <c r="C2470" i="1"/>
  <c r="D2470" i="1" s="1"/>
  <c r="AH1091" i="1" l="1"/>
  <c r="E2470" i="1"/>
  <c r="H1091" i="1"/>
  <c r="S1091" i="1"/>
  <c r="N961" i="1"/>
  <c r="B2472" i="1"/>
  <c r="C2471" i="1"/>
  <c r="D2471" i="1" s="1"/>
  <c r="E2471" i="1" l="1"/>
  <c r="R1091" i="1"/>
  <c r="P961" i="1"/>
  <c r="M962" i="1" s="1"/>
  <c r="C2472" i="1"/>
  <c r="D2472" i="1" s="1"/>
  <c r="B2473" i="1"/>
  <c r="E2472" i="1" l="1"/>
  <c r="T1091" i="1"/>
  <c r="Q1092" i="1" s="1"/>
  <c r="AC1092" i="1" s="1"/>
  <c r="G962" i="1"/>
  <c r="O962" i="1"/>
  <c r="B2474" i="1"/>
  <c r="C2473" i="1"/>
  <c r="D2473" i="1" s="1"/>
  <c r="AH1092" i="1" l="1"/>
  <c r="E2473" i="1"/>
  <c r="H1092" i="1"/>
  <c r="S1092" i="1"/>
  <c r="N962" i="1"/>
  <c r="P962" i="1" s="1"/>
  <c r="M963" i="1" s="1"/>
  <c r="B2475" i="1"/>
  <c r="C2474" i="1"/>
  <c r="D2474" i="1" s="1"/>
  <c r="E2474" i="1" l="1"/>
  <c r="R1092" i="1"/>
  <c r="G963" i="1"/>
  <c r="O963" i="1"/>
  <c r="C2475" i="1"/>
  <c r="D2475" i="1" s="1"/>
  <c r="B2476" i="1"/>
  <c r="E2475" i="1" l="1"/>
  <c r="T1092" i="1"/>
  <c r="Q1093" i="1" s="1"/>
  <c r="AC1093" i="1" s="1"/>
  <c r="N963" i="1"/>
  <c r="B2477" i="1"/>
  <c r="C2476" i="1"/>
  <c r="D2476" i="1" s="1"/>
  <c r="AH1093" i="1" l="1"/>
  <c r="E2476" i="1"/>
  <c r="H1093" i="1"/>
  <c r="S1093" i="1"/>
  <c r="P963" i="1"/>
  <c r="M964" i="1" s="1"/>
  <c r="B2478" i="1"/>
  <c r="C2477" i="1"/>
  <c r="D2477" i="1" s="1"/>
  <c r="E2477" i="1" l="1"/>
  <c r="R1093" i="1"/>
  <c r="G964" i="1"/>
  <c r="O964" i="1"/>
  <c r="B2479" i="1"/>
  <c r="C2478" i="1"/>
  <c r="D2478" i="1" s="1"/>
  <c r="E2478" i="1" l="1"/>
  <c r="T1093" i="1"/>
  <c r="Q1094" i="1" s="1"/>
  <c r="AC1094" i="1" s="1"/>
  <c r="N964" i="1"/>
  <c r="C2479" i="1"/>
  <c r="D2479" i="1" s="1"/>
  <c r="B2480" i="1"/>
  <c r="AH1094" i="1" l="1"/>
  <c r="E2479" i="1"/>
  <c r="H1094" i="1"/>
  <c r="S1094" i="1"/>
  <c r="P964" i="1"/>
  <c r="M965" i="1" s="1"/>
  <c r="C2480" i="1"/>
  <c r="D2480" i="1" s="1"/>
  <c r="B2481" i="1"/>
  <c r="E2480" i="1" l="1"/>
  <c r="R1094" i="1"/>
  <c r="T1094" i="1" s="1"/>
  <c r="Q1095" i="1" s="1"/>
  <c r="AC1095" i="1" s="1"/>
  <c r="G965" i="1"/>
  <c r="O965" i="1"/>
  <c r="C2481" i="1"/>
  <c r="D2481" i="1" s="1"/>
  <c r="B2482" i="1"/>
  <c r="AH1095" i="1" l="1"/>
  <c r="E2481" i="1"/>
  <c r="H1095" i="1"/>
  <c r="S1095" i="1"/>
  <c r="N965" i="1"/>
  <c r="C2482" i="1"/>
  <c r="D2482" i="1" s="1"/>
  <c r="B2483" i="1"/>
  <c r="E2482" i="1" l="1"/>
  <c r="R1095" i="1"/>
  <c r="P965" i="1"/>
  <c r="M966" i="1" s="1"/>
  <c r="B2484" i="1"/>
  <c r="C2483" i="1"/>
  <c r="D2483" i="1" s="1"/>
  <c r="E2483" i="1" l="1"/>
  <c r="T1095" i="1"/>
  <c r="Q1096" i="1" s="1"/>
  <c r="AC1096" i="1" s="1"/>
  <c r="O966" i="1"/>
  <c r="G966" i="1"/>
  <c r="C2484" i="1"/>
  <c r="D2484" i="1" s="1"/>
  <c r="B2485" i="1"/>
  <c r="AH1096" i="1" l="1"/>
  <c r="E2484" i="1"/>
  <c r="H1096" i="1"/>
  <c r="S1096" i="1"/>
  <c r="N966" i="1"/>
  <c r="P966" i="1" s="1"/>
  <c r="M967" i="1" s="1"/>
  <c r="C2485" i="1"/>
  <c r="D2485" i="1" s="1"/>
  <c r="B2486" i="1"/>
  <c r="E2485" i="1" l="1"/>
  <c r="R1096" i="1"/>
  <c r="O967" i="1"/>
  <c r="G967" i="1"/>
  <c r="C2486" i="1"/>
  <c r="D2486" i="1" s="1"/>
  <c r="B2487" i="1"/>
  <c r="E2486" i="1" l="1"/>
  <c r="T1096" i="1"/>
  <c r="Q1097" i="1" s="1"/>
  <c r="AC1097" i="1" s="1"/>
  <c r="N967" i="1"/>
  <c r="B2488" i="1"/>
  <c r="C2487" i="1"/>
  <c r="D2487" i="1" s="1"/>
  <c r="AH1097" i="1" l="1"/>
  <c r="E2487" i="1"/>
  <c r="S1097" i="1"/>
  <c r="H1097" i="1"/>
  <c r="P967" i="1"/>
  <c r="M968" i="1" s="1"/>
  <c r="C2488" i="1"/>
  <c r="D2488" i="1" s="1"/>
  <c r="B2489" i="1"/>
  <c r="E2488" i="1" l="1"/>
  <c r="R1097" i="1"/>
  <c r="T1097" i="1" s="1"/>
  <c r="Q1098" i="1" s="1"/>
  <c r="AC1098" i="1" s="1"/>
  <c r="O968" i="1"/>
  <c r="G968" i="1"/>
  <c r="C2489" i="1"/>
  <c r="D2489" i="1" s="1"/>
  <c r="B2490" i="1"/>
  <c r="AH1098" i="1" l="1"/>
  <c r="E2489" i="1"/>
  <c r="S1098" i="1"/>
  <c r="H1098" i="1"/>
  <c r="N968" i="1"/>
  <c r="C2490" i="1"/>
  <c r="D2490" i="1" s="1"/>
  <c r="B2491" i="1"/>
  <c r="E2490" i="1" l="1"/>
  <c r="R1098" i="1"/>
  <c r="P968" i="1"/>
  <c r="M969" i="1" s="1"/>
  <c r="C2491" i="1"/>
  <c r="D2491" i="1" s="1"/>
  <c r="B2492" i="1"/>
  <c r="E2491" i="1" l="1"/>
  <c r="T1098" i="1"/>
  <c r="Q1099" i="1" s="1"/>
  <c r="AC1099" i="1" s="1"/>
  <c r="G969" i="1"/>
  <c r="O969" i="1"/>
  <c r="C2492" i="1"/>
  <c r="D2492" i="1" s="1"/>
  <c r="B2493" i="1"/>
  <c r="AG1099" i="1" l="1"/>
  <c r="AH1099" i="1"/>
  <c r="E2492" i="1"/>
  <c r="H1099" i="1"/>
  <c r="S1099" i="1"/>
  <c r="N969" i="1"/>
  <c r="P969" i="1" s="1"/>
  <c r="M970" i="1" s="1"/>
  <c r="C2493" i="1"/>
  <c r="D2493" i="1" s="1"/>
  <c r="B2494" i="1"/>
  <c r="E2493" i="1" l="1"/>
  <c r="R1099" i="1"/>
  <c r="G970" i="1"/>
  <c r="O970" i="1"/>
  <c r="B2495" i="1"/>
  <c r="C2494" i="1"/>
  <c r="D2494" i="1" s="1"/>
  <c r="E2494" i="1" l="1"/>
  <c r="T1099" i="1"/>
  <c r="Q1100" i="1" s="1"/>
  <c r="AC1100" i="1" s="1"/>
  <c r="N970" i="1"/>
  <c r="C2495" i="1"/>
  <c r="D2495" i="1" s="1"/>
  <c r="B2496" i="1"/>
  <c r="AG1100" i="1" l="1"/>
  <c r="AH1100" i="1"/>
  <c r="E2495" i="1"/>
  <c r="H1100" i="1"/>
  <c r="S1100" i="1"/>
  <c r="P970" i="1"/>
  <c r="M971" i="1" s="1"/>
  <c r="C2496" i="1"/>
  <c r="D2496" i="1" s="1"/>
  <c r="B2497" i="1"/>
  <c r="E2496" i="1" l="1"/>
  <c r="R1100" i="1"/>
  <c r="T1100" i="1" s="1"/>
  <c r="Q1101" i="1" s="1"/>
  <c r="AC1101" i="1" s="1"/>
  <c r="O971" i="1"/>
  <c r="G971" i="1"/>
  <c r="B2498" i="1"/>
  <c r="C2497" i="1"/>
  <c r="D2497" i="1" s="1"/>
  <c r="AG1101" i="1" l="1"/>
  <c r="AH1101" i="1"/>
  <c r="E2497" i="1"/>
  <c r="H1101" i="1"/>
  <c r="S1101" i="1"/>
  <c r="N971" i="1"/>
  <c r="P971" i="1" s="1"/>
  <c r="M972" i="1" s="1"/>
  <c r="B2499" i="1"/>
  <c r="C2498" i="1"/>
  <c r="D2498" i="1" s="1"/>
  <c r="E2498" i="1" l="1"/>
  <c r="R1101" i="1"/>
  <c r="G972" i="1"/>
  <c r="O972" i="1"/>
  <c r="C2499" i="1"/>
  <c r="D2499" i="1" s="1"/>
  <c r="B2500" i="1"/>
  <c r="E2499" i="1" l="1"/>
  <c r="T1101" i="1"/>
  <c r="Q1102" i="1" s="1"/>
  <c r="AC1102" i="1" s="1"/>
  <c r="N972" i="1"/>
  <c r="C2500" i="1"/>
  <c r="D2500" i="1" s="1"/>
  <c r="B2501" i="1"/>
  <c r="AG1102" i="1" l="1"/>
  <c r="AH1102" i="1"/>
  <c r="E2500" i="1"/>
  <c r="H1102" i="1"/>
  <c r="S1102" i="1"/>
  <c r="P972" i="1"/>
  <c r="M973" i="1" s="1"/>
  <c r="B2502" i="1"/>
  <c r="C2501" i="1"/>
  <c r="D2501" i="1" s="1"/>
  <c r="E2501" i="1" l="1"/>
  <c r="R1102" i="1"/>
  <c r="O973" i="1"/>
  <c r="G973" i="1"/>
  <c r="C2502" i="1"/>
  <c r="D2502" i="1" s="1"/>
  <c r="B2503" i="1"/>
  <c r="E2502" i="1" l="1"/>
  <c r="T1102" i="1"/>
  <c r="Q1103" i="1" s="1"/>
  <c r="AC1103" i="1" s="1"/>
  <c r="N973" i="1"/>
  <c r="B2504" i="1"/>
  <c r="C2503" i="1"/>
  <c r="D2503" i="1" s="1"/>
  <c r="AG1103" i="1" l="1"/>
  <c r="AH1103" i="1"/>
  <c r="E2503" i="1"/>
  <c r="S1103" i="1"/>
  <c r="H1103" i="1"/>
  <c r="P973" i="1"/>
  <c r="M974" i="1" s="1"/>
  <c r="C2504" i="1"/>
  <c r="D2504" i="1" s="1"/>
  <c r="B2505" i="1"/>
  <c r="E2504" i="1" l="1"/>
  <c r="R1103" i="1"/>
  <c r="T1103" i="1" s="1"/>
  <c r="Q1104" i="1" s="1"/>
  <c r="AC1104" i="1" s="1"/>
  <c r="O974" i="1"/>
  <c r="G974" i="1"/>
  <c r="B2506" i="1"/>
  <c r="C2505" i="1"/>
  <c r="D2505" i="1" s="1"/>
  <c r="AG1104" i="1" l="1"/>
  <c r="AH1104" i="1"/>
  <c r="E2505" i="1"/>
  <c r="S1104" i="1"/>
  <c r="H1104" i="1"/>
  <c r="N974" i="1"/>
  <c r="C2506" i="1"/>
  <c r="D2506" i="1" s="1"/>
  <c r="B2507" i="1"/>
  <c r="E2506" i="1" l="1"/>
  <c r="R1104" i="1"/>
  <c r="T1104" i="1" s="1"/>
  <c r="Q1105" i="1" s="1"/>
  <c r="AC1105" i="1" s="1"/>
  <c r="P974" i="1"/>
  <c r="M975" i="1" s="1"/>
  <c r="B2508" i="1"/>
  <c r="C2507" i="1"/>
  <c r="D2507" i="1" s="1"/>
  <c r="AG1105" i="1" l="1"/>
  <c r="AH1105" i="1"/>
  <c r="E2507" i="1"/>
  <c r="H1105" i="1"/>
  <c r="S1105" i="1"/>
  <c r="O975" i="1"/>
  <c r="G975" i="1"/>
  <c r="C2508" i="1"/>
  <c r="D2508" i="1" s="1"/>
  <c r="B2509" i="1"/>
  <c r="E2508" i="1" l="1"/>
  <c r="R1105" i="1"/>
  <c r="N975" i="1"/>
  <c r="B2510" i="1"/>
  <c r="C2509" i="1"/>
  <c r="D2509" i="1" s="1"/>
  <c r="E2509" i="1" l="1"/>
  <c r="T1105" i="1"/>
  <c r="Q1106" i="1" s="1"/>
  <c r="AC1106" i="1" s="1"/>
  <c r="P975" i="1"/>
  <c r="M976" i="1" s="1"/>
  <c r="C2510" i="1"/>
  <c r="D2510" i="1" s="1"/>
  <c r="B2511" i="1"/>
  <c r="AG1106" i="1" l="1"/>
  <c r="AH1106" i="1"/>
  <c r="E2510" i="1"/>
  <c r="H1106" i="1"/>
  <c r="S1106" i="1"/>
  <c r="O976" i="1"/>
  <c r="G976" i="1"/>
  <c r="B2512" i="1"/>
  <c r="C2511" i="1"/>
  <c r="D2511" i="1" s="1"/>
  <c r="E2511" i="1" l="1"/>
  <c r="R1106" i="1"/>
  <c r="N976" i="1"/>
  <c r="C2512" i="1"/>
  <c r="D2512" i="1" s="1"/>
  <c r="B2513" i="1"/>
  <c r="E2512" i="1" l="1"/>
  <c r="T1106" i="1"/>
  <c r="Q1107" i="1" s="1"/>
  <c r="AC1107" i="1" s="1"/>
  <c r="P976" i="1"/>
  <c r="M977" i="1" s="1"/>
  <c r="C2513" i="1"/>
  <c r="D2513" i="1" s="1"/>
  <c r="B2514" i="1"/>
  <c r="AG1107" i="1" l="1"/>
  <c r="AH1107" i="1"/>
  <c r="E2513" i="1"/>
  <c r="S1107" i="1"/>
  <c r="H1107" i="1"/>
  <c r="G977" i="1"/>
  <c r="O977" i="1"/>
  <c r="C2514" i="1"/>
  <c r="D2514" i="1" s="1"/>
  <c r="B2515" i="1"/>
  <c r="E2514" i="1" l="1"/>
  <c r="R1107" i="1"/>
  <c r="T1107" i="1" s="1"/>
  <c r="Q1108" i="1" s="1"/>
  <c r="AC1108" i="1" s="1"/>
  <c r="N977" i="1"/>
  <c r="B2516" i="1"/>
  <c r="C2515" i="1"/>
  <c r="D2515" i="1" s="1"/>
  <c r="AG1108" i="1" l="1"/>
  <c r="AH1108" i="1"/>
  <c r="E2515" i="1"/>
  <c r="S1108" i="1"/>
  <c r="H1108" i="1"/>
  <c r="P977" i="1"/>
  <c r="M978" i="1" s="1"/>
  <c r="C2516" i="1"/>
  <c r="D2516" i="1" s="1"/>
  <c r="B2517" i="1"/>
  <c r="E2516" i="1" l="1"/>
  <c r="R1108" i="1"/>
  <c r="T1108" i="1" s="1"/>
  <c r="Q1109" i="1" s="1"/>
  <c r="AC1109" i="1" s="1"/>
  <c r="G978" i="1"/>
  <c r="O978" i="1"/>
  <c r="C2517" i="1"/>
  <c r="D2517" i="1" s="1"/>
  <c r="B2518" i="1"/>
  <c r="AG1109" i="1" l="1"/>
  <c r="AH1109" i="1"/>
  <c r="E2517" i="1"/>
  <c r="S1109" i="1"/>
  <c r="H1109" i="1"/>
  <c r="N978" i="1"/>
  <c r="C2518" i="1"/>
  <c r="D2518" i="1" s="1"/>
  <c r="B2519" i="1"/>
  <c r="E2518" i="1" l="1"/>
  <c r="R1109" i="1"/>
  <c r="P978" i="1"/>
  <c r="M979" i="1" s="1"/>
  <c r="B2520" i="1"/>
  <c r="C2519" i="1"/>
  <c r="D2519" i="1" s="1"/>
  <c r="E2519" i="1" l="1"/>
  <c r="T1109" i="1"/>
  <c r="Q1110" i="1" s="1"/>
  <c r="AC1110" i="1" s="1"/>
  <c r="G979" i="1"/>
  <c r="O979" i="1"/>
  <c r="B2521" i="1"/>
  <c r="C2520" i="1"/>
  <c r="D2520" i="1" s="1"/>
  <c r="AG1110" i="1" l="1"/>
  <c r="AH1110" i="1"/>
  <c r="E2520" i="1"/>
  <c r="S1110" i="1"/>
  <c r="H1110" i="1"/>
  <c r="N979" i="1"/>
  <c r="P979" i="1" s="1"/>
  <c r="M980" i="1" s="1"/>
  <c r="C2521" i="1"/>
  <c r="D2521" i="1" s="1"/>
  <c r="B2522" i="1"/>
  <c r="E2521" i="1" l="1"/>
  <c r="R1110" i="1"/>
  <c r="G980" i="1"/>
  <c r="O980" i="1"/>
  <c r="B2523" i="1"/>
  <c r="C2522" i="1"/>
  <c r="D2522" i="1" s="1"/>
  <c r="E2522" i="1" l="1"/>
  <c r="T1110" i="1"/>
  <c r="Q1111" i="1" s="1"/>
  <c r="AC1111" i="1" s="1"/>
  <c r="N980" i="1"/>
  <c r="B2524" i="1"/>
  <c r="C2523" i="1"/>
  <c r="D2523" i="1" s="1"/>
  <c r="AG1111" i="1" l="1"/>
  <c r="AH1111" i="1"/>
  <c r="E2523" i="1"/>
  <c r="H1111" i="1"/>
  <c r="S1111" i="1"/>
  <c r="P980" i="1"/>
  <c r="M981" i="1" s="1"/>
  <c r="B2525" i="1"/>
  <c r="C2524" i="1"/>
  <c r="D2524" i="1" s="1"/>
  <c r="E2524" i="1" l="1"/>
  <c r="R1111" i="1"/>
  <c r="O981" i="1"/>
  <c r="G981" i="1"/>
  <c r="B2526" i="1"/>
  <c r="C2525" i="1"/>
  <c r="D2525" i="1" s="1"/>
  <c r="E2525" i="1" l="1"/>
  <c r="T1111" i="1"/>
  <c r="Q1112" i="1" s="1"/>
  <c r="AC1112" i="1" s="1"/>
  <c r="N981" i="1"/>
  <c r="B2527" i="1"/>
  <c r="C2526" i="1"/>
  <c r="D2526" i="1" s="1"/>
  <c r="AG1112" i="1" l="1"/>
  <c r="AH1112" i="1"/>
  <c r="E2526" i="1"/>
  <c r="H1112" i="1"/>
  <c r="S1112" i="1"/>
  <c r="P981" i="1"/>
  <c r="M982" i="1" s="1"/>
  <c r="C2527" i="1"/>
  <c r="D2527" i="1" s="1"/>
  <c r="B2528" i="1"/>
  <c r="E2527" i="1" l="1"/>
  <c r="R1112" i="1"/>
  <c r="T1112" i="1" s="1"/>
  <c r="Q1113" i="1" s="1"/>
  <c r="AC1113" i="1" s="1"/>
  <c r="O982" i="1"/>
  <c r="G982" i="1"/>
  <c r="C2528" i="1"/>
  <c r="D2528" i="1" s="1"/>
  <c r="B2529" i="1"/>
  <c r="AG1113" i="1" l="1"/>
  <c r="AH1113" i="1"/>
  <c r="E2528" i="1"/>
  <c r="H1113" i="1"/>
  <c r="S1113" i="1"/>
  <c r="N982" i="1"/>
  <c r="B2530" i="1"/>
  <c r="C2529" i="1"/>
  <c r="D2529" i="1" s="1"/>
  <c r="E2529" i="1" l="1"/>
  <c r="R1113" i="1"/>
  <c r="T1113" i="1" s="1"/>
  <c r="Q1114" i="1" s="1"/>
  <c r="AC1114" i="1" s="1"/>
  <c r="P982" i="1"/>
  <c r="M983" i="1" s="1"/>
  <c r="C2530" i="1"/>
  <c r="D2530" i="1" s="1"/>
  <c r="B2531" i="1"/>
  <c r="AG1114" i="1" l="1"/>
  <c r="AH1114" i="1"/>
  <c r="E2530" i="1"/>
  <c r="H1114" i="1"/>
  <c r="S1114" i="1"/>
  <c r="G983" i="1"/>
  <c r="O983" i="1"/>
  <c r="B2532" i="1"/>
  <c r="C2531" i="1"/>
  <c r="D2531" i="1" s="1"/>
  <c r="E2531" i="1" l="1"/>
  <c r="R1114" i="1"/>
  <c r="T1114" i="1" s="1"/>
  <c r="Q1115" i="1" s="1"/>
  <c r="AC1115" i="1" s="1"/>
  <c r="N983" i="1"/>
  <c r="P983" i="1" s="1"/>
  <c r="M984" i="1" s="1"/>
  <c r="C2532" i="1"/>
  <c r="D2532" i="1" s="1"/>
  <c r="B2533" i="1"/>
  <c r="AG1115" i="1" l="1"/>
  <c r="AH1115" i="1"/>
  <c r="E2532" i="1"/>
  <c r="H1115" i="1"/>
  <c r="S1115" i="1"/>
  <c r="G984" i="1"/>
  <c r="O984" i="1"/>
  <c r="B2534" i="1"/>
  <c r="C2533" i="1"/>
  <c r="D2533" i="1" s="1"/>
  <c r="E2533" i="1" l="1"/>
  <c r="R1115" i="1"/>
  <c r="N984" i="1"/>
  <c r="P984" i="1" s="1"/>
  <c r="M985" i="1" s="1"/>
  <c r="B2535" i="1"/>
  <c r="C2534" i="1"/>
  <c r="D2534" i="1" s="1"/>
  <c r="E2534" i="1" l="1"/>
  <c r="T1115" i="1"/>
  <c r="Q1116" i="1" s="1"/>
  <c r="AC1116" i="1" s="1"/>
  <c r="O985" i="1"/>
  <c r="G985" i="1"/>
  <c r="B2536" i="1"/>
  <c r="C2535" i="1"/>
  <c r="D2535" i="1" s="1"/>
  <c r="AG1116" i="1" l="1"/>
  <c r="AH1116" i="1"/>
  <c r="E2535" i="1"/>
  <c r="H1116" i="1"/>
  <c r="S1116" i="1"/>
  <c r="N985" i="1"/>
  <c r="P985" i="1" s="1"/>
  <c r="M986" i="1" s="1"/>
  <c r="B2537" i="1"/>
  <c r="C2536" i="1"/>
  <c r="D2536" i="1" s="1"/>
  <c r="E2536" i="1" l="1"/>
  <c r="R1116" i="1"/>
  <c r="T1116" i="1" s="1"/>
  <c r="Q1117" i="1" s="1"/>
  <c r="AC1117" i="1" s="1"/>
  <c r="O986" i="1"/>
  <c r="G986" i="1"/>
  <c r="B2538" i="1"/>
  <c r="C2537" i="1"/>
  <c r="D2537" i="1" s="1"/>
  <c r="AG1117" i="1" l="1"/>
  <c r="AH1117" i="1"/>
  <c r="E2537" i="1"/>
  <c r="S1117" i="1"/>
  <c r="H1117" i="1"/>
  <c r="N986" i="1"/>
  <c r="P986" i="1" s="1"/>
  <c r="M987" i="1" s="1"/>
  <c r="C2538" i="1"/>
  <c r="D2538" i="1" s="1"/>
  <c r="B2539" i="1"/>
  <c r="E2538" i="1" l="1"/>
  <c r="R1117" i="1"/>
  <c r="T1117" i="1" s="1"/>
  <c r="Q1118" i="1" s="1"/>
  <c r="AC1118" i="1" s="1"/>
  <c r="O987" i="1"/>
  <c r="G987" i="1"/>
  <c r="B2540" i="1"/>
  <c r="C2539" i="1"/>
  <c r="D2539" i="1" s="1"/>
  <c r="AG1118" i="1" l="1"/>
  <c r="AH1118" i="1"/>
  <c r="E2539" i="1"/>
  <c r="S1118" i="1"/>
  <c r="H1118" i="1"/>
  <c r="N987" i="1"/>
  <c r="C2540" i="1"/>
  <c r="D2540" i="1" s="1"/>
  <c r="B2541" i="1"/>
  <c r="E2540" i="1" l="1"/>
  <c r="R1118" i="1"/>
  <c r="P987" i="1"/>
  <c r="M988" i="1" s="1"/>
  <c r="B2542" i="1"/>
  <c r="C2541" i="1"/>
  <c r="D2541" i="1" s="1"/>
  <c r="E2541" i="1" l="1"/>
  <c r="T1118" i="1"/>
  <c r="Q1119" i="1" s="1"/>
  <c r="AC1119" i="1" s="1"/>
  <c r="G988" i="1"/>
  <c r="O988" i="1"/>
  <c r="C2542" i="1"/>
  <c r="D2542" i="1" s="1"/>
  <c r="B2543" i="1"/>
  <c r="AG1119" i="1" l="1"/>
  <c r="AH1119" i="1"/>
  <c r="E2542" i="1"/>
  <c r="H1119" i="1"/>
  <c r="S1119" i="1"/>
  <c r="N988" i="1"/>
  <c r="B2544" i="1"/>
  <c r="C2543" i="1"/>
  <c r="D2543" i="1" s="1"/>
  <c r="E2543" i="1" l="1"/>
  <c r="R1119" i="1"/>
  <c r="P988" i="1"/>
  <c r="M989" i="1" s="1"/>
  <c r="C2544" i="1"/>
  <c r="D2544" i="1" s="1"/>
  <c r="B2545" i="1"/>
  <c r="E2544" i="1" l="1"/>
  <c r="T1119" i="1"/>
  <c r="Q1120" i="1" s="1"/>
  <c r="AC1120" i="1" s="1"/>
  <c r="O989" i="1"/>
  <c r="G989" i="1"/>
  <c r="C2545" i="1"/>
  <c r="D2545" i="1" s="1"/>
  <c r="B2546" i="1"/>
  <c r="AG1120" i="1" l="1"/>
  <c r="AH1120" i="1"/>
  <c r="E2545" i="1"/>
  <c r="S1120" i="1"/>
  <c r="H1120" i="1"/>
  <c r="N989" i="1"/>
  <c r="P989" i="1" s="1"/>
  <c r="M990" i="1" s="1"/>
  <c r="B2547" i="1"/>
  <c r="C2546" i="1"/>
  <c r="D2546" i="1" s="1"/>
  <c r="E2546" i="1" l="1"/>
  <c r="R1120" i="1"/>
  <c r="O990" i="1"/>
  <c r="G990" i="1"/>
  <c r="C2547" i="1"/>
  <c r="D2547" i="1" s="1"/>
  <c r="B2548" i="1"/>
  <c r="E2547" i="1" l="1"/>
  <c r="T1120" i="1"/>
  <c r="Q1121" i="1" s="1"/>
  <c r="AC1121" i="1" s="1"/>
  <c r="N990" i="1"/>
  <c r="B2549" i="1"/>
  <c r="C2548" i="1"/>
  <c r="D2548" i="1" s="1"/>
  <c r="AG1121" i="1" l="1"/>
  <c r="AH1121" i="1"/>
  <c r="E2548" i="1"/>
  <c r="H1121" i="1"/>
  <c r="S1121" i="1"/>
  <c r="P990" i="1"/>
  <c r="M991" i="1" s="1"/>
  <c r="C2549" i="1"/>
  <c r="D2549" i="1" s="1"/>
  <c r="B2550" i="1"/>
  <c r="E2549" i="1" l="1"/>
  <c r="R1121" i="1"/>
  <c r="G991" i="1"/>
  <c r="O991" i="1"/>
  <c r="B2551" i="1"/>
  <c r="C2550" i="1"/>
  <c r="D2550" i="1" s="1"/>
  <c r="E2550" i="1" l="1"/>
  <c r="T1121" i="1"/>
  <c r="Q1122" i="1" s="1"/>
  <c r="AC1122" i="1" s="1"/>
  <c r="N991" i="1"/>
  <c r="P991" i="1" s="1"/>
  <c r="M992" i="1" s="1"/>
  <c r="C2551" i="1"/>
  <c r="D2551" i="1" s="1"/>
  <c r="B2552" i="1"/>
  <c r="AG1122" i="1" l="1"/>
  <c r="AH1122" i="1"/>
  <c r="E2551" i="1"/>
  <c r="H1122" i="1"/>
  <c r="S1122" i="1"/>
  <c r="G992" i="1"/>
  <c r="O992" i="1"/>
  <c r="B2553" i="1"/>
  <c r="C2552" i="1"/>
  <c r="D2552" i="1" s="1"/>
  <c r="E2552" i="1" l="1"/>
  <c r="R1122" i="1"/>
  <c r="N992" i="1"/>
  <c r="C2553" i="1"/>
  <c r="D2553" i="1" s="1"/>
  <c r="B2554" i="1"/>
  <c r="E2553" i="1" l="1"/>
  <c r="T1122" i="1"/>
  <c r="Q1123" i="1" s="1"/>
  <c r="AC1123" i="1" s="1"/>
  <c r="P992" i="1"/>
  <c r="M993" i="1" s="1"/>
  <c r="C2554" i="1"/>
  <c r="D2554" i="1" s="1"/>
  <c r="B2555" i="1"/>
  <c r="AG1123" i="1" l="1"/>
  <c r="AH1123" i="1"/>
  <c r="E2554" i="1"/>
  <c r="H1123" i="1"/>
  <c r="S1123" i="1"/>
  <c r="G993" i="1"/>
  <c r="O993" i="1"/>
  <c r="B2556" i="1"/>
  <c r="C2555" i="1"/>
  <c r="D2555" i="1" s="1"/>
  <c r="E2555" i="1" l="1"/>
  <c r="R1123" i="1"/>
  <c r="T1123" i="1" s="1"/>
  <c r="Q1124" i="1" s="1"/>
  <c r="AC1124" i="1" s="1"/>
  <c r="N993" i="1"/>
  <c r="P993" i="1" s="1"/>
  <c r="M994" i="1" s="1"/>
  <c r="B2557" i="1"/>
  <c r="C2556" i="1"/>
  <c r="D2556" i="1" s="1"/>
  <c r="AG1124" i="1" l="1"/>
  <c r="AH1124" i="1"/>
  <c r="E2556" i="1"/>
  <c r="S1124" i="1"/>
  <c r="H1124" i="1"/>
  <c r="G994" i="1"/>
  <c r="O994" i="1"/>
  <c r="C2557" i="1"/>
  <c r="D2557" i="1" s="1"/>
  <c r="B2558" i="1"/>
  <c r="E2557" i="1" l="1"/>
  <c r="R1124" i="1"/>
  <c r="N994" i="1"/>
  <c r="B2559" i="1"/>
  <c r="C2558" i="1"/>
  <c r="E2558" i="1" s="1"/>
  <c r="T1124" i="1" l="1"/>
  <c r="Q1125" i="1" s="1"/>
  <c r="AC1125" i="1" s="1"/>
  <c r="P994" i="1"/>
  <c r="M995" i="1" s="1"/>
  <c r="D2558" i="1"/>
  <c r="C2559" i="1"/>
  <c r="D2559" i="1" s="1"/>
  <c r="B2560" i="1"/>
  <c r="AG1125" i="1" l="1"/>
  <c r="AH1125" i="1"/>
  <c r="E2559" i="1"/>
  <c r="H1125" i="1"/>
  <c r="S1125" i="1"/>
  <c r="O995" i="1"/>
  <c r="G995" i="1"/>
  <c r="B2561" i="1"/>
  <c r="C2560" i="1"/>
  <c r="D2560" i="1" s="1"/>
  <c r="E2560" i="1" l="1"/>
  <c r="R1125" i="1"/>
  <c r="T1125" i="1" s="1"/>
  <c r="Q1126" i="1" s="1"/>
  <c r="AC1126" i="1" s="1"/>
  <c r="N995" i="1"/>
  <c r="P995" i="1" s="1"/>
  <c r="M996" i="1" s="1"/>
  <c r="C2561" i="1"/>
  <c r="D2561" i="1" s="1"/>
  <c r="B2562" i="1"/>
  <c r="AG1126" i="1" l="1"/>
  <c r="AH1126" i="1"/>
  <c r="E2561" i="1"/>
  <c r="S1126" i="1"/>
  <c r="H1126" i="1"/>
  <c r="G996" i="1"/>
  <c r="O996" i="1"/>
  <c r="B2563" i="1"/>
  <c r="C2562" i="1"/>
  <c r="D2562" i="1" s="1"/>
  <c r="E2562" i="1" l="1"/>
  <c r="R1126" i="1"/>
  <c r="T1126" i="1" s="1"/>
  <c r="Q1127" i="1" s="1"/>
  <c r="AC1127" i="1" s="1"/>
  <c r="N996" i="1"/>
  <c r="P996" i="1" s="1"/>
  <c r="M997" i="1" s="1"/>
  <c r="C2563" i="1"/>
  <c r="D2563" i="1" s="1"/>
  <c r="B2564" i="1"/>
  <c r="AG1127" i="1" l="1"/>
  <c r="AH1127" i="1"/>
  <c r="E2563" i="1"/>
  <c r="S1127" i="1"/>
  <c r="H1127" i="1"/>
  <c r="G997" i="1"/>
  <c r="O997" i="1"/>
  <c r="B2565" i="1"/>
  <c r="C2564" i="1"/>
  <c r="D2564" i="1" s="1"/>
  <c r="E2564" i="1" l="1"/>
  <c r="R1127" i="1"/>
  <c r="T1127" i="1" s="1"/>
  <c r="Q1128" i="1" s="1"/>
  <c r="AC1128" i="1" s="1"/>
  <c r="N997" i="1"/>
  <c r="P997" i="1" s="1"/>
  <c r="M998" i="1" s="1"/>
  <c r="C2565" i="1"/>
  <c r="D2565" i="1" s="1"/>
  <c r="B2566" i="1"/>
  <c r="AG1128" i="1" l="1"/>
  <c r="AH1128" i="1"/>
  <c r="E2565" i="1"/>
  <c r="S1128" i="1"/>
  <c r="H1128" i="1"/>
  <c r="O998" i="1"/>
  <c r="G998" i="1"/>
  <c r="C2566" i="1"/>
  <c r="D2566" i="1" s="1"/>
  <c r="B2567" i="1"/>
  <c r="E2566" i="1" l="1"/>
  <c r="R1128" i="1"/>
  <c r="N998" i="1"/>
  <c r="P998" i="1" s="1"/>
  <c r="M999" i="1" s="1"/>
  <c r="C2567" i="1"/>
  <c r="D2567" i="1" s="1"/>
  <c r="B2568" i="1"/>
  <c r="E2567" i="1" l="1"/>
  <c r="T1128" i="1"/>
  <c r="Q1129" i="1" s="1"/>
  <c r="AC1129" i="1" s="1"/>
  <c r="G999" i="1"/>
  <c r="O999" i="1"/>
  <c r="C2568" i="1"/>
  <c r="D2568" i="1" s="1"/>
  <c r="B2569" i="1"/>
  <c r="AG1129" i="1" l="1"/>
  <c r="AH1129" i="1"/>
  <c r="E2568" i="1"/>
  <c r="H1129" i="1"/>
  <c r="S1129" i="1"/>
  <c r="N999" i="1"/>
  <c r="C2569" i="1"/>
  <c r="D2569" i="1" s="1"/>
  <c r="B2570" i="1"/>
  <c r="E2569" i="1" l="1"/>
  <c r="R1129" i="1"/>
  <c r="T1129" i="1" s="1"/>
  <c r="Q1130" i="1" s="1"/>
  <c r="AC1130" i="1" s="1"/>
  <c r="P999" i="1"/>
  <c r="M1000" i="1" s="1"/>
  <c r="B2571" i="1"/>
  <c r="C2570" i="1"/>
  <c r="D2570" i="1" s="1"/>
  <c r="AG1130" i="1" l="1"/>
  <c r="AH1130" i="1"/>
  <c r="E2570" i="1"/>
  <c r="H1130" i="1"/>
  <c r="S1130" i="1"/>
  <c r="G1000" i="1"/>
  <c r="O1000" i="1"/>
  <c r="C2571" i="1"/>
  <c r="D2571" i="1" s="1"/>
  <c r="B2572" i="1"/>
  <c r="E2571" i="1" l="1"/>
  <c r="R1130" i="1"/>
  <c r="N1000" i="1"/>
  <c r="P1000" i="1" s="1"/>
  <c r="M1001" i="1" s="1"/>
  <c r="B2573" i="1"/>
  <c r="C2572" i="1"/>
  <c r="D2572" i="1" s="1"/>
  <c r="E2572" i="1" l="1"/>
  <c r="T1130" i="1"/>
  <c r="Q1131" i="1" s="1"/>
  <c r="AC1131" i="1" s="1"/>
  <c r="G1001" i="1"/>
  <c r="O1001" i="1"/>
  <c r="C2573" i="1"/>
  <c r="D2573" i="1" s="1"/>
  <c r="B2574" i="1"/>
  <c r="AG1131" i="1" l="1"/>
  <c r="AH1131" i="1"/>
  <c r="E2573" i="1"/>
  <c r="S1131" i="1"/>
  <c r="H1131" i="1"/>
  <c r="N1001" i="1"/>
  <c r="C2574" i="1"/>
  <c r="D2574" i="1" s="1"/>
  <c r="B2575" i="1"/>
  <c r="E2574" i="1" l="1"/>
  <c r="R1131" i="1"/>
  <c r="T1131" i="1" s="1"/>
  <c r="Q1132" i="1" s="1"/>
  <c r="AC1132" i="1" s="1"/>
  <c r="P1001" i="1"/>
  <c r="M1002" i="1" s="1"/>
  <c r="C2575" i="1"/>
  <c r="D2575" i="1" s="1"/>
  <c r="B2576" i="1"/>
  <c r="AG1132" i="1" l="1"/>
  <c r="AH1132" i="1"/>
  <c r="E2575" i="1"/>
  <c r="G1002" i="1"/>
  <c r="O1002" i="1"/>
  <c r="B2577" i="1"/>
  <c r="C2576" i="1"/>
  <c r="D2576" i="1" s="1"/>
  <c r="E2576" i="1" l="1"/>
  <c r="S1132" i="1"/>
  <c r="H1132" i="1"/>
  <c r="N1002" i="1"/>
  <c r="B2578" i="1"/>
  <c r="C2577" i="1"/>
  <c r="D2577" i="1" s="1"/>
  <c r="E2577" i="1" l="1"/>
  <c r="R1132" i="1"/>
  <c r="T1132" i="1" s="1"/>
  <c r="Q1133" i="1" s="1"/>
  <c r="AC1133" i="1" s="1"/>
  <c r="P1002" i="1"/>
  <c r="M1003" i="1" s="1"/>
  <c r="B2579" i="1"/>
  <c r="C2578" i="1"/>
  <c r="D2578" i="1" s="1"/>
  <c r="AG1133" i="1" l="1"/>
  <c r="AH1133" i="1"/>
  <c r="E2578" i="1"/>
  <c r="H1133" i="1"/>
  <c r="S1133" i="1"/>
  <c r="G1003" i="1"/>
  <c r="O1003" i="1"/>
  <c r="B2580" i="1"/>
  <c r="C2579" i="1"/>
  <c r="D2579" i="1" s="1"/>
  <c r="E2579" i="1" l="1"/>
  <c r="R1133" i="1"/>
  <c r="T1133" i="1" s="1"/>
  <c r="Q1134" i="1" s="1"/>
  <c r="AC1134" i="1" s="1"/>
  <c r="N1003" i="1"/>
  <c r="C2580" i="1"/>
  <c r="D2580" i="1" s="1"/>
  <c r="B2581" i="1"/>
  <c r="AG1134" i="1" l="1"/>
  <c r="AH1134" i="1"/>
  <c r="E2580" i="1"/>
  <c r="H1134" i="1"/>
  <c r="S1134" i="1"/>
  <c r="P1003" i="1"/>
  <c r="M1004" i="1" s="1"/>
  <c r="B2582" i="1"/>
  <c r="C2581" i="1"/>
  <c r="D2581" i="1" s="1"/>
  <c r="E2581" i="1" l="1"/>
  <c r="R1134" i="1"/>
  <c r="G1004" i="1"/>
  <c r="O1004" i="1"/>
  <c r="B2583" i="1"/>
  <c r="C2582" i="1"/>
  <c r="D2582" i="1" s="1"/>
  <c r="E2582" i="1" l="1"/>
  <c r="T1134" i="1"/>
  <c r="Q1135" i="1" s="1"/>
  <c r="AC1135" i="1" s="1"/>
  <c r="N1004" i="1"/>
  <c r="P1004" i="1" s="1"/>
  <c r="M1005" i="1" s="1"/>
  <c r="C2583" i="1"/>
  <c r="D2583" i="1" s="1"/>
  <c r="B2584" i="1"/>
  <c r="AG1135" i="1" l="1"/>
  <c r="AH1135" i="1"/>
  <c r="E2583" i="1"/>
  <c r="H1135" i="1"/>
  <c r="S1135" i="1"/>
  <c r="O1005" i="1"/>
  <c r="G1005" i="1"/>
  <c r="C2584" i="1"/>
  <c r="D2584" i="1" s="1"/>
  <c r="B2585" i="1"/>
  <c r="E2584" i="1" l="1"/>
  <c r="R1135" i="1"/>
  <c r="N1005" i="1"/>
  <c r="B2586" i="1"/>
  <c r="C2585" i="1"/>
  <c r="D2585" i="1" s="1"/>
  <c r="E2585" i="1" l="1"/>
  <c r="T1135" i="1"/>
  <c r="Q1136" i="1" s="1"/>
  <c r="AC1136" i="1" s="1"/>
  <c r="P1005" i="1"/>
  <c r="M1006" i="1" s="1"/>
  <c r="C2586" i="1"/>
  <c r="D2586" i="1" s="1"/>
  <c r="B2587" i="1"/>
  <c r="AG1136" i="1" l="1"/>
  <c r="AH1136" i="1"/>
  <c r="E2586" i="1"/>
  <c r="S1136" i="1"/>
  <c r="H1136" i="1"/>
  <c r="O1006" i="1"/>
  <c r="G1006" i="1"/>
  <c r="C2587" i="1"/>
  <c r="D2587" i="1" s="1"/>
  <c r="B2588" i="1"/>
  <c r="E2587" i="1" l="1"/>
  <c r="R1136" i="1"/>
  <c r="N1006" i="1"/>
  <c r="P1006" i="1" s="1"/>
  <c r="M1007" i="1" s="1"/>
  <c r="B2589" i="1"/>
  <c r="C2588" i="1"/>
  <c r="D2588" i="1" s="1"/>
  <c r="E2588" i="1" l="1"/>
  <c r="T1136" i="1"/>
  <c r="Q1137" i="1" s="1"/>
  <c r="AC1137" i="1" s="1"/>
  <c r="G1007" i="1"/>
  <c r="O1007" i="1"/>
  <c r="B2590" i="1"/>
  <c r="C2589" i="1"/>
  <c r="D2589" i="1" s="1"/>
  <c r="AG1137" i="1" l="1"/>
  <c r="AH1137" i="1"/>
  <c r="E2589" i="1"/>
  <c r="H1137" i="1"/>
  <c r="S1137" i="1"/>
  <c r="N1007" i="1"/>
  <c r="B2591" i="1"/>
  <c r="C2590" i="1"/>
  <c r="D2590" i="1" s="1"/>
  <c r="E2590" i="1" l="1"/>
  <c r="R1137" i="1"/>
  <c r="T1137" i="1" s="1"/>
  <c r="Q1138" i="1" s="1"/>
  <c r="AC1138" i="1" s="1"/>
  <c r="P1007" i="1"/>
  <c r="M1008" i="1" s="1"/>
  <c r="C2591" i="1"/>
  <c r="D2591" i="1" s="1"/>
  <c r="B2592" i="1"/>
  <c r="AG1138" i="1" l="1"/>
  <c r="AH1138" i="1"/>
  <c r="E2591" i="1"/>
  <c r="H1138" i="1"/>
  <c r="S1138" i="1"/>
  <c r="O1008" i="1"/>
  <c r="G1008" i="1"/>
  <c r="C2592" i="1"/>
  <c r="D2592" i="1" s="1"/>
  <c r="B2593" i="1"/>
  <c r="E2592" i="1" l="1"/>
  <c r="R1138" i="1"/>
  <c r="N1008" i="1"/>
  <c r="P1008" i="1" s="1"/>
  <c r="M1009" i="1" s="1"/>
  <c r="B2594" i="1"/>
  <c r="C2593" i="1"/>
  <c r="D2593" i="1" s="1"/>
  <c r="E2593" i="1" l="1"/>
  <c r="T1138" i="1"/>
  <c r="Q1139" i="1" s="1"/>
  <c r="AC1139" i="1" s="1"/>
  <c r="O1009" i="1"/>
  <c r="G1009" i="1"/>
  <c r="C2594" i="1"/>
  <c r="D2594" i="1" s="1"/>
  <c r="B2595" i="1"/>
  <c r="AG1139" i="1" l="1"/>
  <c r="AH1139" i="1"/>
  <c r="E2594" i="1"/>
  <c r="H1139" i="1"/>
  <c r="S1139" i="1"/>
  <c r="N1009" i="1"/>
  <c r="B2596" i="1"/>
  <c r="C2595" i="1"/>
  <c r="D2595" i="1" s="1"/>
  <c r="E2595" i="1" l="1"/>
  <c r="R1139" i="1"/>
  <c r="P1009" i="1"/>
  <c r="M1010" i="1" s="1"/>
  <c r="B2597" i="1"/>
  <c r="C2596" i="1"/>
  <c r="D2596" i="1" s="1"/>
  <c r="E2596" i="1" l="1"/>
  <c r="T1139" i="1"/>
  <c r="Q1140" i="1" s="1"/>
  <c r="AC1140" i="1" s="1"/>
  <c r="G1010" i="1"/>
  <c r="O1010" i="1"/>
  <c r="C2597" i="1"/>
  <c r="D2597" i="1" s="1"/>
  <c r="B2598" i="1"/>
  <c r="AG1140" i="1" l="1"/>
  <c r="AH1140" i="1"/>
  <c r="E2597" i="1"/>
  <c r="H1140" i="1"/>
  <c r="S1140" i="1"/>
  <c r="N1010" i="1"/>
  <c r="P1010" i="1" s="1"/>
  <c r="M1011" i="1" s="1"/>
  <c r="C2598" i="1"/>
  <c r="D2598" i="1" s="1"/>
  <c r="B2599" i="1"/>
  <c r="E2598" i="1" l="1"/>
  <c r="R1140" i="1"/>
  <c r="G1011" i="1"/>
  <c r="O1011" i="1"/>
  <c r="C2599" i="1"/>
  <c r="D2599" i="1" s="1"/>
  <c r="B2600" i="1"/>
  <c r="E2599" i="1" l="1"/>
  <c r="T1140" i="1"/>
  <c r="Q1141" i="1" s="1"/>
  <c r="AC1141" i="1" s="1"/>
  <c r="N1011" i="1"/>
  <c r="P1011" i="1" s="1"/>
  <c r="M1012" i="1" s="1"/>
  <c r="B2601" i="1"/>
  <c r="C2600" i="1"/>
  <c r="D2600" i="1" s="1"/>
  <c r="AG1141" i="1" l="1"/>
  <c r="AH1141" i="1"/>
  <c r="E2600" i="1"/>
  <c r="H1141" i="1"/>
  <c r="S1141" i="1"/>
  <c r="G1012" i="1"/>
  <c r="O1012" i="1"/>
  <c r="C2601" i="1"/>
  <c r="D2601" i="1" s="1"/>
  <c r="B2602" i="1"/>
  <c r="E2601" i="1" l="1"/>
  <c r="R1141" i="1"/>
  <c r="T1141" i="1" s="1"/>
  <c r="Q1142" i="1" s="1"/>
  <c r="AC1142" i="1" s="1"/>
  <c r="N1012" i="1"/>
  <c r="C2602" i="1"/>
  <c r="D2602" i="1" s="1"/>
  <c r="B2603" i="1"/>
  <c r="AG1142" i="1" l="1"/>
  <c r="AH1142" i="1"/>
  <c r="E2602" i="1"/>
  <c r="H1142" i="1"/>
  <c r="S1142" i="1"/>
  <c r="P1012" i="1"/>
  <c r="M1013" i="1" s="1"/>
  <c r="C2603" i="1"/>
  <c r="D2603" i="1" s="1"/>
  <c r="B2604" i="1"/>
  <c r="E2603" i="1" l="1"/>
  <c r="R1142" i="1"/>
  <c r="G1013" i="1"/>
  <c r="O1013" i="1"/>
  <c r="C2604" i="1"/>
  <c r="D2604" i="1" s="1"/>
  <c r="B2605" i="1"/>
  <c r="E2604" i="1" l="1"/>
  <c r="T1142" i="1"/>
  <c r="Q1143" i="1" s="1"/>
  <c r="AC1143" i="1" s="1"/>
  <c r="N1013" i="1"/>
  <c r="P1013" i="1" s="1"/>
  <c r="M1014" i="1" s="1"/>
  <c r="C2605" i="1"/>
  <c r="D2605" i="1" s="1"/>
  <c r="B2606" i="1"/>
  <c r="AG1143" i="1" l="1"/>
  <c r="AH1143" i="1"/>
  <c r="E2605" i="1"/>
  <c r="H1143" i="1"/>
  <c r="S1143" i="1"/>
  <c r="G1014" i="1"/>
  <c r="O1014" i="1"/>
  <c r="B2607" i="1"/>
  <c r="C2606" i="1"/>
  <c r="D2606" i="1" s="1"/>
  <c r="E2606" i="1" l="1"/>
  <c r="R1143" i="1"/>
  <c r="T1143" i="1" s="1"/>
  <c r="Q1144" i="1" s="1"/>
  <c r="AC1144" i="1" s="1"/>
  <c r="N1014" i="1"/>
  <c r="C2607" i="1"/>
  <c r="D2607" i="1" s="1"/>
  <c r="B2608" i="1"/>
  <c r="AG1144" i="1" l="1"/>
  <c r="AH1144" i="1"/>
  <c r="E2607" i="1"/>
  <c r="H1144" i="1"/>
  <c r="S1144" i="1"/>
  <c r="P1014" i="1"/>
  <c r="M1015" i="1" s="1"/>
  <c r="C2608" i="1"/>
  <c r="D2608" i="1" s="1"/>
  <c r="B2609" i="1"/>
  <c r="E2608" i="1" l="1"/>
  <c r="R1144" i="1"/>
  <c r="T1144" i="1" s="1"/>
  <c r="Q1145" i="1" s="1"/>
  <c r="AC1145" i="1" s="1"/>
  <c r="O1015" i="1"/>
  <c r="G1015" i="1"/>
  <c r="B2610" i="1"/>
  <c r="C2609" i="1"/>
  <c r="D2609" i="1" s="1"/>
  <c r="AG1145" i="1" l="1"/>
  <c r="AH1145" i="1"/>
  <c r="E2609" i="1"/>
  <c r="S1145" i="1"/>
  <c r="H1145" i="1"/>
  <c r="N1015" i="1"/>
  <c r="B2611" i="1"/>
  <c r="C2610" i="1"/>
  <c r="D2610" i="1" s="1"/>
  <c r="E2610" i="1" l="1"/>
  <c r="R1145" i="1"/>
  <c r="P1015" i="1"/>
  <c r="M1016" i="1" s="1"/>
  <c r="B2612" i="1"/>
  <c r="C2611" i="1"/>
  <c r="D2611" i="1" s="1"/>
  <c r="E2611" i="1" l="1"/>
  <c r="T1145" i="1"/>
  <c r="Q1146" i="1" s="1"/>
  <c r="AC1146" i="1" s="1"/>
  <c r="G1016" i="1"/>
  <c r="O1016" i="1"/>
  <c r="B2613" i="1"/>
  <c r="C2612" i="1"/>
  <c r="D2612" i="1" s="1"/>
  <c r="AG1146" i="1" l="1"/>
  <c r="AH1146" i="1"/>
  <c r="E2612" i="1"/>
  <c r="S1146" i="1"/>
  <c r="H1146" i="1"/>
  <c r="N1016" i="1"/>
  <c r="P1016" i="1" s="1"/>
  <c r="M1017" i="1" s="1"/>
  <c r="B2614" i="1"/>
  <c r="C2613" i="1"/>
  <c r="D2613" i="1" s="1"/>
  <c r="E2613" i="1" l="1"/>
  <c r="R1146" i="1"/>
  <c r="O1017" i="1"/>
  <c r="G1017" i="1"/>
  <c r="B2615" i="1"/>
  <c r="C2614" i="1"/>
  <c r="D2614" i="1" s="1"/>
  <c r="E2614" i="1" l="1"/>
  <c r="T1146" i="1"/>
  <c r="Q1147" i="1" s="1"/>
  <c r="AC1147" i="1" s="1"/>
  <c r="N1017" i="1"/>
  <c r="C2615" i="1"/>
  <c r="D2615" i="1" s="1"/>
  <c r="B2616" i="1"/>
  <c r="AG1147" i="1" l="1"/>
  <c r="AH1147" i="1"/>
  <c r="E2615" i="1"/>
  <c r="H1147" i="1"/>
  <c r="S1147" i="1"/>
  <c r="P1017" i="1"/>
  <c r="M1018" i="1" s="1"/>
  <c r="B2617" i="1"/>
  <c r="C2616" i="1"/>
  <c r="D2616" i="1" s="1"/>
  <c r="E2616" i="1" l="1"/>
  <c r="R1147" i="1"/>
  <c r="O1018" i="1"/>
  <c r="G1018" i="1"/>
  <c r="C2617" i="1"/>
  <c r="D2617" i="1" s="1"/>
  <c r="B2618" i="1"/>
  <c r="E2617" i="1" l="1"/>
  <c r="T1147" i="1"/>
  <c r="Q1148" i="1" s="1"/>
  <c r="AC1148" i="1" s="1"/>
  <c r="N1018" i="1"/>
  <c r="P1018" i="1" s="1"/>
  <c r="M1019" i="1" s="1"/>
  <c r="B2619" i="1"/>
  <c r="C2618" i="1"/>
  <c r="D2618" i="1" s="1"/>
  <c r="AG1148" i="1" l="1"/>
  <c r="AH1148" i="1"/>
  <c r="E2618" i="1"/>
  <c r="H1148" i="1"/>
  <c r="S1148" i="1"/>
  <c r="O1019" i="1"/>
  <c r="G1019" i="1"/>
  <c r="C2619" i="1"/>
  <c r="D2619" i="1" s="1"/>
  <c r="B2620" i="1"/>
  <c r="E2619" i="1" l="1"/>
  <c r="R1148" i="1"/>
  <c r="N1019" i="1"/>
  <c r="B2621" i="1"/>
  <c r="C2620" i="1"/>
  <c r="D2620" i="1" s="1"/>
  <c r="E2620" i="1" l="1"/>
  <c r="T1148" i="1"/>
  <c r="Q1149" i="1" s="1"/>
  <c r="AC1149" i="1" s="1"/>
  <c r="P1019" i="1"/>
  <c r="M1020" i="1" s="1"/>
  <c r="B2622" i="1"/>
  <c r="C2621" i="1"/>
  <c r="D2621" i="1" s="1"/>
  <c r="AG1149" i="1" l="1"/>
  <c r="AH1149" i="1"/>
  <c r="E2621" i="1"/>
  <c r="H1149" i="1"/>
  <c r="S1149" i="1"/>
  <c r="G1020" i="1"/>
  <c r="O1020" i="1"/>
  <c r="B2623" i="1"/>
  <c r="C2622" i="1"/>
  <c r="D2622" i="1" s="1"/>
  <c r="E2622" i="1" l="1"/>
  <c r="R1149" i="1"/>
  <c r="N1020" i="1"/>
  <c r="P1020" i="1" s="1"/>
  <c r="M1021" i="1" s="1"/>
  <c r="B2624" i="1"/>
  <c r="C2623" i="1"/>
  <c r="D2623" i="1" s="1"/>
  <c r="E2623" i="1" l="1"/>
  <c r="T1149" i="1"/>
  <c r="Q1150" i="1" s="1"/>
  <c r="AC1150" i="1" s="1"/>
  <c r="G1021" i="1"/>
  <c r="O1021" i="1"/>
  <c r="C2624" i="1"/>
  <c r="D2624" i="1" s="1"/>
  <c r="B2625" i="1"/>
  <c r="AG1150" i="1" l="1"/>
  <c r="AH1150" i="1"/>
  <c r="E2624" i="1"/>
  <c r="H1150" i="1"/>
  <c r="S1150" i="1"/>
  <c r="N1021" i="1"/>
  <c r="P1021" i="1" s="1"/>
  <c r="M1022" i="1" s="1"/>
  <c r="C2625" i="1"/>
  <c r="D2625" i="1" s="1"/>
  <c r="B2626" i="1"/>
  <c r="E2625" i="1" l="1"/>
  <c r="R1150" i="1"/>
  <c r="G1022" i="1"/>
  <c r="O1022" i="1"/>
  <c r="B2627" i="1"/>
  <c r="C2626" i="1"/>
  <c r="D2626" i="1" s="1"/>
  <c r="E2626" i="1" l="1"/>
  <c r="T1150" i="1"/>
  <c r="Q1151" i="1" s="1"/>
  <c r="AC1151" i="1" s="1"/>
  <c r="N1022" i="1"/>
  <c r="B2628" i="1"/>
  <c r="C2627" i="1"/>
  <c r="D2627" i="1" s="1"/>
  <c r="AG1151" i="1" l="1"/>
  <c r="AH1151" i="1"/>
  <c r="E2627" i="1"/>
  <c r="H1151" i="1"/>
  <c r="S1151" i="1"/>
  <c r="P1022" i="1"/>
  <c r="M1023" i="1" s="1"/>
  <c r="C2628" i="1"/>
  <c r="D2628" i="1" s="1"/>
  <c r="B2629" i="1"/>
  <c r="E2628" i="1" l="1"/>
  <c r="R1151" i="1"/>
  <c r="G1023" i="1"/>
  <c r="O1023" i="1"/>
  <c r="B2630" i="1"/>
  <c r="C2629" i="1"/>
  <c r="D2629" i="1" s="1"/>
  <c r="E2629" i="1" l="1"/>
  <c r="T1151" i="1"/>
  <c r="Q1152" i="1" s="1"/>
  <c r="AC1152" i="1" s="1"/>
  <c r="N1023" i="1"/>
  <c r="P1023" i="1" s="1"/>
  <c r="M1024" i="1" s="1"/>
  <c r="C2630" i="1"/>
  <c r="D2630" i="1" s="1"/>
  <c r="B2631" i="1"/>
  <c r="AG1152" i="1" l="1"/>
  <c r="AH1152" i="1"/>
  <c r="E2630" i="1"/>
  <c r="S1152" i="1"/>
  <c r="H1152" i="1"/>
  <c r="G1024" i="1"/>
  <c r="O1024" i="1"/>
  <c r="B2632" i="1"/>
  <c r="C2631" i="1"/>
  <c r="D2631" i="1" s="1"/>
  <c r="E2631" i="1" l="1"/>
  <c r="R1152" i="1"/>
  <c r="N1024" i="1"/>
  <c r="B2633" i="1"/>
  <c r="C2632" i="1"/>
  <c r="D2632" i="1" s="1"/>
  <c r="E2632" i="1" l="1"/>
  <c r="T1152" i="1"/>
  <c r="Q1153" i="1" s="1"/>
  <c r="AC1153" i="1" s="1"/>
  <c r="P1024" i="1"/>
  <c r="M1025" i="1" s="1"/>
  <c r="C2633" i="1"/>
  <c r="D2633" i="1" s="1"/>
  <c r="B2634" i="1"/>
  <c r="AG1153" i="1" l="1"/>
  <c r="AH1153" i="1"/>
  <c r="E2633" i="1"/>
  <c r="S1153" i="1"/>
  <c r="H1153" i="1"/>
  <c r="G1025" i="1"/>
  <c r="O1025" i="1"/>
  <c r="B2635" i="1"/>
  <c r="C2634" i="1"/>
  <c r="D2634" i="1" s="1"/>
  <c r="E2634" i="1" l="1"/>
  <c r="R1153" i="1"/>
  <c r="N1025" i="1"/>
  <c r="P1025" i="1" s="1"/>
  <c r="M1026" i="1" s="1"/>
  <c r="C2635" i="1"/>
  <c r="D2635" i="1" s="1"/>
  <c r="B2636" i="1"/>
  <c r="E2635" i="1" l="1"/>
  <c r="T1153" i="1"/>
  <c r="Q1154" i="1" s="1"/>
  <c r="AC1154" i="1" s="1"/>
  <c r="O1026" i="1"/>
  <c r="G1026" i="1"/>
  <c r="C2636" i="1"/>
  <c r="D2636" i="1" s="1"/>
  <c r="B2637" i="1"/>
  <c r="AG1154" i="1" l="1"/>
  <c r="AH1154" i="1"/>
  <c r="E2636" i="1"/>
  <c r="S1154" i="1"/>
  <c r="H1154" i="1"/>
  <c r="N1026" i="1"/>
  <c r="C2637" i="1"/>
  <c r="D2637" i="1" s="1"/>
  <c r="B2638" i="1"/>
  <c r="E2637" i="1" l="1"/>
  <c r="R1154" i="1"/>
  <c r="P1026" i="1"/>
  <c r="M1027" i="1" s="1"/>
  <c r="B2639" i="1"/>
  <c r="C2638" i="1"/>
  <c r="D2638" i="1" s="1"/>
  <c r="E2638" i="1" l="1"/>
  <c r="T1154" i="1"/>
  <c r="Q1155" i="1" s="1"/>
  <c r="AC1155" i="1" s="1"/>
  <c r="G1027" i="1"/>
  <c r="O1027" i="1"/>
  <c r="C2639" i="1"/>
  <c r="D2639" i="1" s="1"/>
  <c r="B2640" i="1"/>
  <c r="AG1155" i="1" l="1"/>
  <c r="AH1155" i="1"/>
  <c r="E2639" i="1"/>
  <c r="S1155" i="1"/>
  <c r="H1155" i="1"/>
  <c r="N1027" i="1"/>
  <c r="P1027" i="1" s="1"/>
  <c r="M1028" i="1" s="1"/>
  <c r="C2640" i="1"/>
  <c r="D2640" i="1" s="1"/>
  <c r="B2641" i="1"/>
  <c r="E2640" i="1" l="1"/>
  <c r="R1155" i="1"/>
  <c r="T1155" i="1" s="1"/>
  <c r="Q1156" i="1" s="1"/>
  <c r="AC1156" i="1" s="1"/>
  <c r="G1028" i="1"/>
  <c r="O1028" i="1"/>
  <c r="B2642" i="1"/>
  <c r="C2641" i="1"/>
  <c r="D2641" i="1" s="1"/>
  <c r="AG1156" i="1" l="1"/>
  <c r="AH1156" i="1"/>
  <c r="E2641" i="1"/>
  <c r="H1156" i="1"/>
  <c r="S1156" i="1"/>
  <c r="N1028" i="1"/>
  <c r="B2643" i="1"/>
  <c r="C2642" i="1"/>
  <c r="D2642" i="1" s="1"/>
  <c r="E2642" i="1" l="1"/>
  <c r="R1156" i="1"/>
  <c r="P1028" i="1"/>
  <c r="M1029" i="1" s="1"/>
  <c r="B2644" i="1"/>
  <c r="C2643" i="1"/>
  <c r="D2643" i="1" s="1"/>
  <c r="E2643" i="1" l="1"/>
  <c r="T1156" i="1"/>
  <c r="Q1157" i="1" s="1"/>
  <c r="AC1157" i="1" s="1"/>
  <c r="G1029" i="1"/>
  <c r="O1029" i="1"/>
  <c r="B2645" i="1"/>
  <c r="C2644" i="1"/>
  <c r="D2644" i="1" s="1"/>
  <c r="AG1157" i="1" l="1"/>
  <c r="AH1157" i="1"/>
  <c r="E2644" i="1"/>
  <c r="H1157" i="1"/>
  <c r="S1157" i="1"/>
  <c r="N1029" i="1"/>
  <c r="P1029" i="1" s="1"/>
  <c r="M1030" i="1" s="1"/>
  <c r="B2646" i="1"/>
  <c r="C2645" i="1"/>
  <c r="D2645" i="1" s="1"/>
  <c r="E2645" i="1" l="1"/>
  <c r="R1157" i="1"/>
  <c r="G1030" i="1"/>
  <c r="O1030" i="1"/>
  <c r="C2646" i="1"/>
  <c r="D2646" i="1" s="1"/>
  <c r="B2647" i="1"/>
  <c r="E2646" i="1" l="1"/>
  <c r="T1157" i="1"/>
  <c r="Q1158" i="1" s="1"/>
  <c r="AC1158" i="1" s="1"/>
  <c r="N1030" i="1"/>
  <c r="P1030" i="1" s="1"/>
  <c r="M1031" i="1" s="1"/>
  <c r="C2647" i="1"/>
  <c r="D2647" i="1" s="1"/>
  <c r="B2648" i="1"/>
  <c r="AG1158" i="1" l="1"/>
  <c r="AH1158" i="1"/>
  <c r="E2647" i="1"/>
  <c r="H1158" i="1"/>
  <c r="S1158" i="1"/>
  <c r="G1031" i="1"/>
  <c r="O1031" i="1"/>
  <c r="B2649" i="1"/>
  <c r="C2648" i="1"/>
  <c r="D2648" i="1" s="1"/>
  <c r="E2648" i="1" l="1"/>
  <c r="R1158" i="1"/>
  <c r="N1031" i="1"/>
  <c r="C2649" i="1"/>
  <c r="D2649" i="1" s="1"/>
  <c r="B2650" i="1"/>
  <c r="E2649" i="1" l="1"/>
  <c r="T1158" i="1"/>
  <c r="Q1159" i="1" s="1"/>
  <c r="AC1159" i="1" s="1"/>
  <c r="P1031" i="1"/>
  <c r="M1032" i="1" s="1"/>
  <c r="C2650" i="1"/>
  <c r="D2650" i="1" s="1"/>
  <c r="B2651" i="1"/>
  <c r="AG1159" i="1" l="1"/>
  <c r="AH1159" i="1"/>
  <c r="E2650" i="1"/>
  <c r="H1159" i="1"/>
  <c r="S1159" i="1"/>
  <c r="G1032" i="1"/>
  <c r="O1032" i="1"/>
  <c r="B2652" i="1"/>
  <c r="C2651" i="1"/>
  <c r="D2651" i="1" s="1"/>
  <c r="E2651" i="1" l="1"/>
  <c r="R1159" i="1"/>
  <c r="N1032" i="1"/>
  <c r="B2653" i="1"/>
  <c r="C2652" i="1"/>
  <c r="D2652" i="1" s="1"/>
  <c r="E2652" i="1" l="1"/>
  <c r="T1159" i="1"/>
  <c r="Q1160" i="1" s="1"/>
  <c r="AC1160" i="1" s="1"/>
  <c r="P1032" i="1"/>
  <c r="M1033" i="1" s="1"/>
  <c r="B2654" i="1"/>
  <c r="C2653" i="1"/>
  <c r="D2653" i="1" s="1"/>
  <c r="AG1160" i="1" l="1"/>
  <c r="AH1160" i="1"/>
  <c r="E2653" i="1"/>
  <c r="H1160" i="1"/>
  <c r="S1160" i="1"/>
  <c r="G1033" i="1"/>
  <c r="O1033" i="1"/>
  <c r="C2654" i="1"/>
  <c r="D2654" i="1" s="1"/>
  <c r="B2655" i="1"/>
  <c r="E2654" i="1" l="1"/>
  <c r="R1160" i="1"/>
  <c r="N1033" i="1"/>
  <c r="B2656" i="1"/>
  <c r="C2655" i="1"/>
  <c r="D2655" i="1" s="1"/>
  <c r="E2655" i="1" l="1"/>
  <c r="T1160" i="1"/>
  <c r="Q1161" i="1" s="1"/>
  <c r="AC1161" i="1" s="1"/>
  <c r="P1033" i="1"/>
  <c r="M1034" i="1" s="1"/>
  <c r="C2656" i="1"/>
  <c r="D2656" i="1" s="1"/>
  <c r="B2657" i="1"/>
  <c r="AG1161" i="1" l="1"/>
  <c r="AH1161" i="1"/>
  <c r="E2656" i="1"/>
  <c r="S1161" i="1"/>
  <c r="H1161" i="1"/>
  <c r="G1034" i="1"/>
  <c r="O1034" i="1"/>
  <c r="C2657" i="1"/>
  <c r="D2657" i="1" s="1"/>
  <c r="B2658" i="1"/>
  <c r="E2657" i="1" l="1"/>
  <c r="R1161" i="1"/>
  <c r="T1161" i="1" s="1"/>
  <c r="Q1162" i="1" s="1"/>
  <c r="AC1162" i="1" s="1"/>
  <c r="N1034" i="1"/>
  <c r="B2659" i="1"/>
  <c r="C2658" i="1"/>
  <c r="D2658" i="1" s="1"/>
  <c r="AG1162" i="1" l="1"/>
  <c r="AH1162" i="1"/>
  <c r="E2658" i="1"/>
  <c r="S1162" i="1"/>
  <c r="H1162" i="1"/>
  <c r="P1034" i="1"/>
  <c r="M1035" i="1" s="1"/>
  <c r="C2659" i="1"/>
  <c r="D2659" i="1" s="1"/>
  <c r="B2660" i="1"/>
  <c r="E2659" i="1" l="1"/>
  <c r="R1162" i="1"/>
  <c r="T1162" i="1" s="1"/>
  <c r="Q1163" i="1" s="1"/>
  <c r="AC1163" i="1" s="1"/>
  <c r="G1035" i="1"/>
  <c r="O1035" i="1"/>
  <c r="B2661" i="1"/>
  <c r="C2660" i="1"/>
  <c r="D2660" i="1" s="1"/>
  <c r="AG1163" i="1" l="1"/>
  <c r="AH1163" i="1"/>
  <c r="E2660" i="1"/>
  <c r="H1163" i="1"/>
  <c r="S1163" i="1"/>
  <c r="N1035" i="1"/>
  <c r="P1035" i="1" s="1"/>
  <c r="M1036" i="1" s="1"/>
  <c r="C2661" i="1"/>
  <c r="D2661" i="1" s="1"/>
  <c r="B2662" i="1"/>
  <c r="E2661" i="1" l="1"/>
  <c r="R1163" i="1"/>
  <c r="O1036" i="1"/>
  <c r="G1036" i="1"/>
  <c r="B2663" i="1"/>
  <c r="C2662" i="1"/>
  <c r="D2662" i="1" s="1"/>
  <c r="E2662" i="1" l="1"/>
  <c r="T1163" i="1"/>
  <c r="Q1164" i="1" s="1"/>
  <c r="AC1164" i="1" s="1"/>
  <c r="N1036" i="1"/>
  <c r="P1036" i="1" s="1"/>
  <c r="M1037" i="1" s="1"/>
  <c r="B2664" i="1"/>
  <c r="C2663" i="1"/>
  <c r="D2663" i="1" s="1"/>
  <c r="AG1164" i="1" l="1"/>
  <c r="AH1164" i="1"/>
  <c r="E2663" i="1"/>
  <c r="H1164" i="1"/>
  <c r="S1164" i="1"/>
  <c r="G1037" i="1"/>
  <c r="O1037" i="1"/>
  <c r="C2664" i="1"/>
  <c r="D2664" i="1" s="1"/>
  <c r="B2665" i="1"/>
  <c r="E2664" i="1" l="1"/>
  <c r="R1164" i="1"/>
  <c r="N1037" i="1"/>
  <c r="P1037" i="1" s="1"/>
  <c r="M1038" i="1" s="1"/>
  <c r="B2666" i="1"/>
  <c r="C2665" i="1"/>
  <c r="D2665" i="1" s="1"/>
  <c r="E2665" i="1" l="1"/>
  <c r="T1164" i="1"/>
  <c r="Q1165" i="1" s="1"/>
  <c r="AC1165" i="1" s="1"/>
  <c r="G1038" i="1"/>
  <c r="O1038" i="1"/>
  <c r="B2667" i="1"/>
  <c r="C2666" i="1"/>
  <c r="D2666" i="1" s="1"/>
  <c r="AG1165" i="1" l="1"/>
  <c r="AH1165" i="1"/>
  <c r="E2666" i="1"/>
  <c r="H1165" i="1"/>
  <c r="S1165" i="1"/>
  <c r="N1038" i="1"/>
  <c r="P1038" i="1" s="1"/>
  <c r="M1039" i="1" s="1"/>
  <c r="B2668" i="1"/>
  <c r="C2667" i="1"/>
  <c r="D2667" i="1" s="1"/>
  <c r="E2667" i="1" l="1"/>
  <c r="R1165" i="1"/>
  <c r="T1165" i="1" s="1"/>
  <c r="Q1166" i="1" s="1"/>
  <c r="AC1166" i="1" s="1"/>
  <c r="G1039" i="1"/>
  <c r="O1039" i="1"/>
  <c r="C2668" i="1"/>
  <c r="D2668" i="1" s="1"/>
  <c r="B2669" i="1"/>
  <c r="AG1166" i="1" l="1"/>
  <c r="AH1166" i="1"/>
  <c r="E2668" i="1"/>
  <c r="H1166" i="1"/>
  <c r="S1166" i="1"/>
  <c r="N1039" i="1"/>
  <c r="C2669" i="1"/>
  <c r="D2669" i="1" s="1"/>
  <c r="B2670" i="1"/>
  <c r="E2669" i="1" l="1"/>
  <c r="R1166" i="1"/>
  <c r="T1166" i="1" s="1"/>
  <c r="Q1167" i="1" s="1"/>
  <c r="AC1167" i="1" s="1"/>
  <c r="P1039" i="1"/>
  <c r="M1040" i="1" s="1"/>
  <c r="C2670" i="1"/>
  <c r="D2670" i="1" s="1"/>
  <c r="B2671" i="1"/>
  <c r="AG1167" i="1" l="1"/>
  <c r="AH1167" i="1"/>
  <c r="E2670" i="1"/>
  <c r="S1167" i="1"/>
  <c r="H1167" i="1"/>
  <c r="O1040" i="1"/>
  <c r="G1040" i="1"/>
  <c r="B2672" i="1"/>
  <c r="C2671" i="1"/>
  <c r="D2671" i="1" s="1"/>
  <c r="E2671" i="1" l="1"/>
  <c r="R1167" i="1"/>
  <c r="N1040" i="1"/>
  <c r="P1040" i="1" s="1"/>
  <c r="M1041" i="1" s="1"/>
  <c r="C2672" i="1"/>
  <c r="D2672" i="1" s="1"/>
  <c r="B2673" i="1"/>
  <c r="E2672" i="1" l="1"/>
  <c r="T1167" i="1"/>
  <c r="Q1168" i="1" s="1"/>
  <c r="AC1168" i="1" s="1"/>
  <c r="O1041" i="1"/>
  <c r="G1041" i="1"/>
  <c r="C2673" i="1"/>
  <c r="D2673" i="1" s="1"/>
  <c r="B2674" i="1"/>
  <c r="AG1168" i="1" l="1"/>
  <c r="AH1168" i="1"/>
  <c r="E2673" i="1"/>
  <c r="S1168" i="1"/>
  <c r="H1168" i="1"/>
  <c r="N1041" i="1"/>
  <c r="P1041" i="1" s="1"/>
  <c r="M1042" i="1" s="1"/>
  <c r="B2675" i="1"/>
  <c r="C2674" i="1"/>
  <c r="D2674" i="1" s="1"/>
  <c r="E2674" i="1" l="1"/>
  <c r="R1168" i="1"/>
  <c r="T1168" i="1" s="1"/>
  <c r="Q1169" i="1" s="1"/>
  <c r="AC1169" i="1" s="1"/>
  <c r="G1042" i="1"/>
  <c r="O1042" i="1"/>
  <c r="B2676" i="1"/>
  <c r="C2675" i="1"/>
  <c r="D2675" i="1" s="1"/>
  <c r="AG1169" i="1" l="1"/>
  <c r="AH1169" i="1"/>
  <c r="E2675" i="1"/>
  <c r="S1169" i="1"/>
  <c r="H1169" i="1"/>
  <c r="N1042" i="1"/>
  <c r="P1042" i="1" s="1"/>
  <c r="M1043" i="1" s="1"/>
  <c r="C2676" i="1"/>
  <c r="D2676" i="1" s="1"/>
  <c r="B2677" i="1"/>
  <c r="E2676" i="1" l="1"/>
  <c r="R1169" i="1"/>
  <c r="T1169" i="1" s="1"/>
  <c r="Q1170" i="1" s="1"/>
  <c r="AC1170" i="1" s="1"/>
  <c r="G1043" i="1"/>
  <c r="O1043" i="1"/>
  <c r="C2677" i="1"/>
  <c r="D2677" i="1" s="1"/>
  <c r="B2678" i="1"/>
  <c r="AG1170" i="1" l="1"/>
  <c r="AH1170" i="1"/>
  <c r="E2677" i="1"/>
  <c r="H1170" i="1"/>
  <c r="S1170" i="1"/>
  <c r="N1043" i="1"/>
  <c r="P1043" i="1" s="1"/>
  <c r="M1044" i="1" s="1"/>
  <c r="B2679" i="1"/>
  <c r="C2678" i="1"/>
  <c r="D2678" i="1" s="1"/>
  <c r="E2678" i="1" l="1"/>
  <c r="R1170" i="1"/>
  <c r="G1044" i="1"/>
  <c r="O1044" i="1"/>
  <c r="C2679" i="1"/>
  <c r="D2679" i="1" s="1"/>
  <c r="B2680" i="1"/>
  <c r="E2679" i="1" l="1"/>
  <c r="T1170" i="1"/>
  <c r="Q1171" i="1" s="1"/>
  <c r="AC1171" i="1" s="1"/>
  <c r="N1044" i="1"/>
  <c r="P1044" i="1" s="1"/>
  <c r="M1045" i="1" s="1"/>
  <c r="B2681" i="1"/>
  <c r="C2680" i="1"/>
  <c r="D2680" i="1" s="1"/>
  <c r="AG1171" i="1" l="1"/>
  <c r="AH1171" i="1"/>
  <c r="E2680" i="1"/>
  <c r="H1171" i="1"/>
  <c r="S1171" i="1"/>
  <c r="O1045" i="1"/>
  <c r="G1045" i="1"/>
  <c r="C2681" i="1"/>
  <c r="D2681" i="1" s="1"/>
  <c r="B2682" i="1"/>
  <c r="E2681" i="1" l="1"/>
  <c r="R1171" i="1"/>
  <c r="T1171" i="1" s="1"/>
  <c r="Q1172" i="1" s="1"/>
  <c r="AC1172" i="1" s="1"/>
  <c r="N1045" i="1"/>
  <c r="P1045" i="1" s="1"/>
  <c r="M1046" i="1" s="1"/>
  <c r="C2682" i="1"/>
  <c r="D2682" i="1" s="1"/>
  <c r="B2683" i="1"/>
  <c r="AG1172" i="1" l="1"/>
  <c r="AH1172" i="1"/>
  <c r="E2682" i="1"/>
  <c r="H1172" i="1"/>
  <c r="S1172" i="1"/>
  <c r="G1046" i="1"/>
  <c r="O1046" i="1"/>
  <c r="C2683" i="1"/>
  <c r="D2683" i="1" s="1"/>
  <c r="B2684" i="1"/>
  <c r="E2683" i="1" l="1"/>
  <c r="R1172" i="1"/>
  <c r="N1046" i="1"/>
  <c r="P1046" i="1" s="1"/>
  <c r="M1047" i="1" s="1"/>
  <c r="B2685" i="1"/>
  <c r="C2684" i="1"/>
  <c r="D2684" i="1" s="1"/>
  <c r="E2684" i="1" l="1"/>
  <c r="T1172" i="1"/>
  <c r="Q1173" i="1" s="1"/>
  <c r="AC1173" i="1" s="1"/>
  <c r="O1047" i="1"/>
  <c r="G1047" i="1"/>
  <c r="C2685" i="1"/>
  <c r="D2685" i="1" s="1"/>
  <c r="B2686" i="1"/>
  <c r="AG1173" i="1" l="1"/>
  <c r="AH1173" i="1"/>
  <c r="E2685" i="1"/>
  <c r="H1173" i="1"/>
  <c r="S1173" i="1"/>
  <c r="N1047" i="1"/>
  <c r="P1047" i="1" s="1"/>
  <c r="M1048" i="1" s="1"/>
  <c r="B2687" i="1"/>
  <c r="C2686" i="1"/>
  <c r="D2686" i="1" s="1"/>
  <c r="E2686" i="1" l="1"/>
  <c r="R1173" i="1"/>
  <c r="T1173" i="1" s="1"/>
  <c r="Q1174" i="1" s="1"/>
  <c r="AC1174" i="1" s="1"/>
  <c r="G1048" i="1"/>
  <c r="O1048" i="1"/>
  <c r="C2687" i="1"/>
  <c r="D2687" i="1" s="1"/>
  <c r="B2688" i="1"/>
  <c r="AG1174" i="1" l="1"/>
  <c r="AH1174" i="1"/>
  <c r="E2687" i="1"/>
  <c r="H1174" i="1"/>
  <c r="S1174" i="1"/>
  <c r="N1048" i="1"/>
  <c r="P1048" i="1" s="1"/>
  <c r="M1049" i="1" s="1"/>
  <c r="C2688" i="1"/>
  <c r="D2688" i="1" s="1"/>
  <c r="B2689" i="1"/>
  <c r="E2688" i="1" l="1"/>
  <c r="R1174" i="1"/>
  <c r="G1049" i="1"/>
  <c r="O1049" i="1"/>
  <c r="C2689" i="1"/>
  <c r="D2689" i="1" s="1"/>
  <c r="B2690" i="1"/>
  <c r="E2689" i="1" l="1"/>
  <c r="T1174" i="1"/>
  <c r="Q1175" i="1" s="1"/>
  <c r="AC1175" i="1" s="1"/>
  <c r="N1049" i="1"/>
  <c r="C2690" i="1"/>
  <c r="D2690" i="1" s="1"/>
  <c r="B2691" i="1"/>
  <c r="AG1175" i="1" l="1"/>
  <c r="AH1175" i="1"/>
  <c r="E2690" i="1"/>
  <c r="H1175" i="1"/>
  <c r="S1175" i="1"/>
  <c r="P1049" i="1"/>
  <c r="M1050" i="1" s="1"/>
  <c r="B2692" i="1"/>
  <c r="C2691" i="1"/>
  <c r="D2691" i="1" s="1"/>
  <c r="E2691" i="1" l="1"/>
  <c r="R1175" i="1"/>
  <c r="T1175" i="1" s="1"/>
  <c r="Q1176" i="1" s="1"/>
  <c r="AC1176" i="1" s="1"/>
  <c r="G1050" i="1"/>
  <c r="O1050" i="1"/>
  <c r="B2693" i="1"/>
  <c r="C2692" i="1"/>
  <c r="D2692" i="1" s="1"/>
  <c r="AG1176" i="1" l="1"/>
  <c r="AH1176" i="1"/>
  <c r="E2692" i="1"/>
  <c r="H1176" i="1"/>
  <c r="S1176" i="1"/>
  <c r="N1050" i="1"/>
  <c r="C2693" i="1"/>
  <c r="D2693" i="1" s="1"/>
  <c r="B2694" i="1"/>
  <c r="E2693" i="1" l="1"/>
  <c r="R1176" i="1"/>
  <c r="P1050" i="1"/>
  <c r="M1051" i="1" s="1"/>
  <c r="C2694" i="1"/>
  <c r="D2694" i="1" s="1"/>
  <c r="B2695" i="1"/>
  <c r="E2694" i="1" l="1"/>
  <c r="T1176" i="1"/>
  <c r="Q1177" i="1" s="1"/>
  <c r="AC1177" i="1" s="1"/>
  <c r="O1051" i="1"/>
  <c r="G1051" i="1"/>
  <c r="C2695" i="1"/>
  <c r="D2695" i="1" s="1"/>
  <c r="B2696" i="1"/>
  <c r="AG1177" i="1" l="1"/>
  <c r="AH1177" i="1"/>
  <c r="E2695" i="1"/>
  <c r="H1177" i="1"/>
  <c r="S1177" i="1"/>
  <c r="N1051" i="1"/>
  <c r="C2696" i="1"/>
  <c r="D2696" i="1" s="1"/>
  <c r="B2697" i="1"/>
  <c r="E2696" i="1" l="1"/>
  <c r="R1177" i="1"/>
  <c r="P1051" i="1"/>
  <c r="M1052" i="1" s="1"/>
  <c r="C2697" i="1"/>
  <c r="D2697" i="1" s="1"/>
  <c r="B2698" i="1"/>
  <c r="E2697" i="1" l="1"/>
  <c r="T1177" i="1"/>
  <c r="Q1178" i="1" s="1"/>
  <c r="AC1178" i="1" s="1"/>
  <c r="G1052" i="1"/>
  <c r="O1052" i="1"/>
  <c r="C2698" i="1"/>
  <c r="D2698" i="1" s="1"/>
  <c r="B2699" i="1"/>
  <c r="AG1178" i="1" l="1"/>
  <c r="AH1178" i="1"/>
  <c r="E2698" i="1"/>
  <c r="H1178" i="1"/>
  <c r="S1178" i="1"/>
  <c r="N1052" i="1"/>
  <c r="C2699" i="1"/>
  <c r="D2699" i="1" s="1"/>
  <c r="B2700" i="1"/>
  <c r="E2699" i="1" l="1"/>
  <c r="R1178" i="1"/>
  <c r="P1052" i="1"/>
  <c r="M1053" i="1" s="1"/>
  <c r="B2701" i="1"/>
  <c r="C2700" i="1"/>
  <c r="D2700" i="1" s="1"/>
  <c r="E2700" i="1" l="1"/>
  <c r="T1178" i="1"/>
  <c r="Q1179" i="1" s="1"/>
  <c r="AC1179" i="1" s="1"/>
  <c r="G1053" i="1"/>
  <c r="O1053" i="1"/>
  <c r="B2702" i="1"/>
  <c r="C2701" i="1"/>
  <c r="D2701" i="1" s="1"/>
  <c r="AG1179" i="1" l="1"/>
  <c r="AH1179" i="1"/>
  <c r="E2701" i="1"/>
  <c r="H1179" i="1"/>
  <c r="S1179" i="1"/>
  <c r="N1053" i="1"/>
  <c r="C2702" i="1"/>
  <c r="D2702" i="1" s="1"/>
  <c r="B2703" i="1"/>
  <c r="E2702" i="1" l="1"/>
  <c r="R1179" i="1"/>
  <c r="P1053" i="1"/>
  <c r="M1054" i="1" s="1"/>
  <c r="B2704" i="1"/>
  <c r="C2703" i="1"/>
  <c r="D2703" i="1" s="1"/>
  <c r="E2703" i="1" l="1"/>
  <c r="T1179" i="1"/>
  <c r="Q1180" i="1" s="1"/>
  <c r="AC1180" i="1" s="1"/>
  <c r="G1054" i="1"/>
  <c r="O1054" i="1"/>
  <c r="C2704" i="1"/>
  <c r="D2704" i="1" s="1"/>
  <c r="B2705" i="1"/>
  <c r="AG1180" i="1" l="1"/>
  <c r="AH1180" i="1"/>
  <c r="E2704" i="1"/>
  <c r="H1180" i="1"/>
  <c r="S1180" i="1"/>
  <c r="N1054" i="1"/>
  <c r="P1054" i="1" s="1"/>
  <c r="M1055" i="1" s="1"/>
  <c r="B2706" i="1"/>
  <c r="C2705" i="1"/>
  <c r="D2705" i="1" s="1"/>
  <c r="E2705" i="1" l="1"/>
  <c r="R1180" i="1"/>
  <c r="G1055" i="1"/>
  <c r="O1055" i="1"/>
  <c r="C2706" i="1"/>
  <c r="D2706" i="1" s="1"/>
  <c r="B2707" i="1"/>
  <c r="E2706" i="1" l="1"/>
  <c r="T1180" i="1"/>
  <c r="Q1181" i="1" s="1"/>
  <c r="AC1181" i="1" s="1"/>
  <c r="N1055" i="1"/>
  <c r="P1055" i="1" s="1"/>
  <c r="M1056" i="1" s="1"/>
  <c r="B2708" i="1"/>
  <c r="C2707" i="1"/>
  <c r="D2707" i="1" s="1"/>
  <c r="AG1181" i="1" l="1"/>
  <c r="AH1181" i="1"/>
  <c r="E2707" i="1"/>
  <c r="H1181" i="1"/>
  <c r="S1181" i="1"/>
  <c r="G1056" i="1"/>
  <c r="O1056" i="1"/>
  <c r="B2709" i="1"/>
  <c r="C2708" i="1"/>
  <c r="D2708" i="1" s="1"/>
  <c r="E2708" i="1" l="1"/>
  <c r="R1181" i="1"/>
  <c r="T1181" i="1" s="1"/>
  <c r="Q1182" i="1" s="1"/>
  <c r="AC1182" i="1" s="1"/>
  <c r="N1056" i="1"/>
  <c r="P1056" i="1" s="1"/>
  <c r="M1057" i="1" s="1"/>
  <c r="B2710" i="1"/>
  <c r="C2709" i="1"/>
  <c r="D2709" i="1" s="1"/>
  <c r="AG1182" i="1" l="1"/>
  <c r="AH1182" i="1"/>
  <c r="E2709" i="1"/>
  <c r="H1182" i="1"/>
  <c r="S1182" i="1"/>
  <c r="G1057" i="1"/>
  <c r="O1057" i="1"/>
  <c r="C2710" i="1"/>
  <c r="D2710" i="1" s="1"/>
  <c r="B2711" i="1"/>
  <c r="E2710" i="1" l="1"/>
  <c r="R1182" i="1"/>
  <c r="T1182" i="1" s="1"/>
  <c r="Q1183" i="1" s="1"/>
  <c r="AC1183" i="1" s="1"/>
  <c r="N1057" i="1"/>
  <c r="B2712" i="1"/>
  <c r="C2711" i="1"/>
  <c r="D2711" i="1" s="1"/>
  <c r="AG1183" i="1" l="1"/>
  <c r="AH1183" i="1"/>
  <c r="E2711" i="1"/>
  <c r="H1183" i="1"/>
  <c r="S1183" i="1"/>
  <c r="P1057" i="1"/>
  <c r="M1058" i="1" s="1"/>
  <c r="C2712" i="1"/>
  <c r="D2712" i="1" s="1"/>
  <c r="B2713" i="1"/>
  <c r="E2712" i="1" l="1"/>
  <c r="R1183" i="1"/>
  <c r="O1058" i="1"/>
  <c r="G1058" i="1"/>
  <c r="B2714" i="1"/>
  <c r="C2713" i="1"/>
  <c r="D2713" i="1" s="1"/>
  <c r="E2713" i="1" l="1"/>
  <c r="T1183" i="1"/>
  <c r="Q1184" i="1" s="1"/>
  <c r="AC1184" i="1" s="1"/>
  <c r="N1058" i="1"/>
  <c r="C2714" i="1"/>
  <c r="D2714" i="1" s="1"/>
  <c r="B2715" i="1"/>
  <c r="AG1184" i="1" l="1"/>
  <c r="AH1184" i="1"/>
  <c r="E2714" i="1"/>
  <c r="H1184" i="1"/>
  <c r="S1184" i="1"/>
  <c r="P1058" i="1"/>
  <c r="M1059" i="1" s="1"/>
  <c r="C2715" i="1"/>
  <c r="D2715" i="1" s="1"/>
  <c r="B2716" i="1"/>
  <c r="E2715" i="1" l="1"/>
  <c r="R1184" i="1"/>
  <c r="T1184" i="1" s="1"/>
  <c r="Q1185" i="1" s="1"/>
  <c r="AC1185" i="1" s="1"/>
  <c r="O1059" i="1"/>
  <c r="G1059" i="1"/>
  <c r="C2716" i="1"/>
  <c r="D2716" i="1" s="1"/>
  <c r="B2717" i="1"/>
  <c r="AG1185" i="1" l="1"/>
  <c r="AH1185" i="1"/>
  <c r="E2716" i="1"/>
  <c r="H1185" i="1"/>
  <c r="S1185" i="1"/>
  <c r="N1059" i="1"/>
  <c r="C2717" i="1"/>
  <c r="D2717" i="1" s="1"/>
  <c r="B2718" i="1"/>
  <c r="E2717" i="1" l="1"/>
  <c r="R1185" i="1"/>
  <c r="P1059" i="1"/>
  <c r="M1060" i="1" s="1"/>
  <c r="C2718" i="1"/>
  <c r="D2718" i="1" s="1"/>
  <c r="B2719" i="1"/>
  <c r="E2718" i="1" l="1"/>
  <c r="T1185" i="1"/>
  <c r="Q1186" i="1" s="1"/>
  <c r="AC1186" i="1" s="1"/>
  <c r="G1060" i="1"/>
  <c r="O1060" i="1"/>
  <c r="C2719" i="1"/>
  <c r="D2719" i="1" s="1"/>
  <c r="B2720" i="1"/>
  <c r="AG1186" i="1" l="1"/>
  <c r="AH1186" i="1"/>
  <c r="E2719" i="1"/>
  <c r="H1186" i="1"/>
  <c r="S1186" i="1"/>
  <c r="N1060" i="1"/>
  <c r="P1060" i="1" s="1"/>
  <c r="M1061" i="1" s="1"/>
  <c r="C2720" i="1"/>
  <c r="D2720" i="1" s="1"/>
  <c r="B2721" i="1"/>
  <c r="E2720" i="1" l="1"/>
  <c r="R1186" i="1"/>
  <c r="G1061" i="1"/>
  <c r="O1061" i="1"/>
  <c r="C2721" i="1"/>
  <c r="D2721" i="1" s="1"/>
  <c r="B2722" i="1"/>
  <c r="E2721" i="1" l="1"/>
  <c r="T1186" i="1"/>
  <c r="Q1187" i="1" s="1"/>
  <c r="AC1187" i="1" s="1"/>
  <c r="N1061" i="1"/>
  <c r="C2722" i="1"/>
  <c r="D2722" i="1" s="1"/>
  <c r="B2723" i="1"/>
  <c r="AG1187" i="1" l="1"/>
  <c r="AH1187" i="1"/>
  <c r="E2722" i="1"/>
  <c r="H1187" i="1"/>
  <c r="S1187" i="1"/>
  <c r="P1061" i="1"/>
  <c r="M1062" i="1" s="1"/>
  <c r="C2723" i="1"/>
  <c r="D2723" i="1" s="1"/>
  <c r="B2724" i="1"/>
  <c r="E2723" i="1" l="1"/>
  <c r="R1187" i="1"/>
  <c r="G1062" i="1"/>
  <c r="O1062" i="1"/>
  <c r="B2725" i="1"/>
  <c r="C2724" i="1"/>
  <c r="D2724" i="1" s="1"/>
  <c r="E2724" i="1" l="1"/>
  <c r="T1187" i="1"/>
  <c r="Q1188" i="1" s="1"/>
  <c r="AC1188" i="1" s="1"/>
  <c r="N1062" i="1"/>
  <c r="B2726" i="1"/>
  <c r="C2725" i="1"/>
  <c r="D2725" i="1" s="1"/>
  <c r="AG1188" i="1" l="1"/>
  <c r="AH1188" i="1"/>
  <c r="E2725" i="1"/>
  <c r="H1188" i="1"/>
  <c r="S1188" i="1"/>
  <c r="P1062" i="1"/>
  <c r="M1063" i="1" s="1"/>
  <c r="C2726" i="1"/>
  <c r="D2726" i="1" s="1"/>
  <c r="B2727" i="1"/>
  <c r="E2726" i="1" l="1"/>
  <c r="R1188" i="1"/>
  <c r="T1188" i="1" s="1"/>
  <c r="Q1189" i="1" s="1"/>
  <c r="AC1189" i="1" s="1"/>
  <c r="O1063" i="1"/>
  <c r="G1063" i="1"/>
  <c r="C2727" i="1"/>
  <c r="D2727" i="1" s="1"/>
  <c r="B2728" i="1"/>
  <c r="AG1189" i="1" l="1"/>
  <c r="AH1189" i="1"/>
  <c r="E2727" i="1"/>
  <c r="H1189" i="1"/>
  <c r="S1189" i="1"/>
  <c r="N1063" i="1"/>
  <c r="P1063" i="1" s="1"/>
  <c r="M1064" i="1" s="1"/>
  <c r="B2729" i="1"/>
  <c r="C2728" i="1"/>
  <c r="D2728" i="1" s="1"/>
  <c r="E2728" i="1" l="1"/>
  <c r="R1189" i="1"/>
  <c r="G1064" i="1"/>
  <c r="O1064" i="1"/>
  <c r="C2729" i="1"/>
  <c r="D2729" i="1" s="1"/>
  <c r="B2730" i="1"/>
  <c r="E2729" i="1" l="1"/>
  <c r="T1189" i="1"/>
  <c r="Q1190" i="1" s="1"/>
  <c r="AC1190" i="1" s="1"/>
  <c r="N1064" i="1"/>
  <c r="B2731" i="1"/>
  <c r="C2730" i="1"/>
  <c r="D2730" i="1" s="1"/>
  <c r="AG1190" i="1" l="1"/>
  <c r="AH1190" i="1"/>
  <c r="E2730" i="1"/>
  <c r="H1190" i="1"/>
  <c r="S1190" i="1"/>
  <c r="P1064" i="1"/>
  <c r="M1065" i="1" s="1"/>
  <c r="C2731" i="1"/>
  <c r="D2731" i="1" s="1"/>
  <c r="B2732" i="1"/>
  <c r="E2731" i="1" l="1"/>
  <c r="R1190" i="1"/>
  <c r="G1065" i="1"/>
  <c r="O1065" i="1"/>
  <c r="B2733" i="1"/>
  <c r="C2732" i="1"/>
  <c r="D2732" i="1" s="1"/>
  <c r="E2732" i="1" l="1"/>
  <c r="T1190" i="1"/>
  <c r="Q1191" i="1" s="1"/>
  <c r="AC1191" i="1" s="1"/>
  <c r="N1065" i="1"/>
  <c r="C2733" i="1"/>
  <c r="D2733" i="1" s="1"/>
  <c r="B2734" i="1"/>
  <c r="AG1191" i="1" l="1"/>
  <c r="AH1191" i="1"/>
  <c r="E2733" i="1"/>
  <c r="H1191" i="1"/>
  <c r="S1191" i="1"/>
  <c r="P1065" i="1"/>
  <c r="M1066" i="1" s="1"/>
  <c r="C2734" i="1"/>
  <c r="D2734" i="1" s="1"/>
  <c r="B2735" i="1"/>
  <c r="E2734" i="1" l="1"/>
  <c r="R1191" i="1"/>
  <c r="T1191" i="1" s="1"/>
  <c r="Q1192" i="1" s="1"/>
  <c r="AC1192" i="1" s="1"/>
  <c r="O1066" i="1"/>
  <c r="G1066" i="1"/>
  <c r="C2735" i="1"/>
  <c r="D2735" i="1" s="1"/>
  <c r="B2736" i="1"/>
  <c r="AG1192" i="1" l="1"/>
  <c r="AH1192" i="1"/>
  <c r="E2735" i="1"/>
  <c r="S1192" i="1"/>
  <c r="H1192" i="1"/>
  <c r="N1066" i="1"/>
  <c r="P1066" i="1" s="1"/>
  <c r="M1067" i="1" s="1"/>
  <c r="C2736" i="1"/>
  <c r="D2736" i="1" s="1"/>
  <c r="B2737" i="1"/>
  <c r="E2736" i="1" l="1"/>
  <c r="R1192" i="1"/>
  <c r="T1192" i="1" s="1"/>
  <c r="Q1193" i="1" s="1"/>
  <c r="AC1193" i="1" s="1"/>
  <c r="G1067" i="1"/>
  <c r="O1067" i="1"/>
  <c r="B2738" i="1"/>
  <c r="C2737" i="1"/>
  <c r="D2737" i="1" s="1"/>
  <c r="AG1193" i="1" l="1"/>
  <c r="AH1193" i="1"/>
  <c r="E2737" i="1"/>
  <c r="S1193" i="1"/>
  <c r="H1193" i="1"/>
  <c r="N1067" i="1"/>
  <c r="C2738" i="1"/>
  <c r="D2738" i="1" s="1"/>
  <c r="B2739" i="1"/>
  <c r="E2738" i="1" l="1"/>
  <c r="R1193" i="1"/>
  <c r="T1193" i="1" s="1"/>
  <c r="Q1194" i="1" s="1"/>
  <c r="AC1194" i="1" s="1"/>
  <c r="P1067" i="1"/>
  <c r="M1068" i="1" s="1"/>
  <c r="C2739" i="1"/>
  <c r="D2739" i="1" s="1"/>
  <c r="B2740" i="1"/>
  <c r="AG1194" i="1" l="1"/>
  <c r="AH1194" i="1"/>
  <c r="E2739" i="1"/>
  <c r="H1194" i="1"/>
  <c r="S1194" i="1"/>
  <c r="O1068" i="1"/>
  <c r="G1068" i="1"/>
  <c r="C2740" i="1"/>
  <c r="E2740" i="1" s="1"/>
  <c r="B2741" i="1"/>
  <c r="R1194" i="1" l="1"/>
  <c r="N1068" i="1"/>
  <c r="P1068" i="1" s="1"/>
  <c r="M1069" i="1" s="1"/>
  <c r="B2742" i="1"/>
  <c r="C2741" i="1"/>
  <c r="D2741" i="1" s="1"/>
  <c r="D2740" i="1"/>
  <c r="E2741" i="1" l="1"/>
  <c r="T1194" i="1"/>
  <c r="Q1195" i="1" s="1"/>
  <c r="AC1195" i="1" s="1"/>
  <c r="G1069" i="1"/>
  <c r="O1069" i="1"/>
  <c r="B2743" i="1"/>
  <c r="C2742" i="1"/>
  <c r="D2742" i="1" s="1"/>
  <c r="AG1195" i="1" l="1"/>
  <c r="AH1195" i="1"/>
  <c r="E2742" i="1"/>
  <c r="H1195" i="1"/>
  <c r="S1195" i="1"/>
  <c r="N1069" i="1"/>
  <c r="P1069" i="1" s="1"/>
  <c r="M1070" i="1" s="1"/>
  <c r="C2743" i="1"/>
  <c r="D2743" i="1" s="1"/>
  <c r="B2744" i="1"/>
  <c r="E2743" i="1" l="1"/>
  <c r="R1195" i="1"/>
  <c r="T1195" i="1" s="1"/>
  <c r="Q1196" i="1" s="1"/>
  <c r="AC1196" i="1" s="1"/>
  <c r="G1070" i="1"/>
  <c r="O1070" i="1"/>
  <c r="C2744" i="1"/>
  <c r="D2744" i="1" s="1"/>
  <c r="B2745" i="1"/>
  <c r="AG1196" i="1" l="1"/>
  <c r="AH1196" i="1"/>
  <c r="E2744" i="1"/>
  <c r="H1196" i="1"/>
  <c r="S1196" i="1"/>
  <c r="N1070" i="1"/>
  <c r="C2745" i="1"/>
  <c r="D2745" i="1" s="1"/>
  <c r="B2746" i="1"/>
  <c r="E2745" i="1" l="1"/>
  <c r="R1196" i="1"/>
  <c r="T1196" i="1" s="1"/>
  <c r="Q1197" i="1" s="1"/>
  <c r="AC1197" i="1" s="1"/>
  <c r="P1070" i="1"/>
  <c r="M1071" i="1" s="1"/>
  <c r="C2746" i="1"/>
  <c r="D2746" i="1" s="1"/>
  <c r="B2747" i="1"/>
  <c r="AG1197" i="1" l="1"/>
  <c r="AH1197" i="1"/>
  <c r="E2746" i="1"/>
  <c r="H1197" i="1"/>
  <c r="S1197" i="1"/>
  <c r="G1071" i="1"/>
  <c r="O1071" i="1"/>
  <c r="C2747" i="1"/>
  <c r="D2747" i="1" s="1"/>
  <c r="B2748" i="1"/>
  <c r="E2747" i="1" l="1"/>
  <c r="R1197" i="1"/>
  <c r="T1197" i="1" s="1"/>
  <c r="Q1198" i="1" s="1"/>
  <c r="AC1198" i="1" s="1"/>
  <c r="N1071" i="1"/>
  <c r="C2748" i="1"/>
  <c r="D2748" i="1" s="1"/>
  <c r="B2749" i="1"/>
  <c r="AG1198" i="1" l="1"/>
  <c r="AH1198" i="1"/>
  <c r="E2748" i="1"/>
  <c r="H1198" i="1"/>
  <c r="S1198" i="1"/>
  <c r="P1071" i="1"/>
  <c r="M1072" i="1" s="1"/>
  <c r="C2749" i="1"/>
  <c r="D2749" i="1" s="1"/>
  <c r="B2750" i="1"/>
  <c r="E2749" i="1" l="1"/>
  <c r="R1198" i="1"/>
  <c r="O1072" i="1"/>
  <c r="G1072" i="1"/>
  <c r="C2750" i="1"/>
  <c r="D2750" i="1" s="1"/>
  <c r="B2751" i="1"/>
  <c r="E2750" i="1" l="1"/>
  <c r="T1198" i="1"/>
  <c r="Q1199" i="1" s="1"/>
  <c r="AC1199" i="1" s="1"/>
  <c r="N1072" i="1"/>
  <c r="C2751" i="1"/>
  <c r="D2751" i="1" s="1"/>
  <c r="B2752" i="1"/>
  <c r="AG1199" i="1" l="1"/>
  <c r="AH1199" i="1"/>
  <c r="E2751" i="1"/>
  <c r="H1199" i="1"/>
  <c r="S1199" i="1"/>
  <c r="P1072" i="1"/>
  <c r="M1073" i="1" s="1"/>
  <c r="C2752" i="1"/>
  <c r="D2752" i="1" s="1"/>
  <c r="B2753" i="1"/>
  <c r="E2752" i="1" l="1"/>
  <c r="R1199" i="1"/>
  <c r="T1199" i="1" s="1"/>
  <c r="Q1200" i="1" s="1"/>
  <c r="AC1200" i="1" s="1"/>
  <c r="G1073" i="1"/>
  <c r="O1073" i="1"/>
  <c r="C2753" i="1"/>
  <c r="D2753" i="1" s="1"/>
  <c r="B2754" i="1"/>
  <c r="AG1200" i="1" l="1"/>
  <c r="AH1200" i="1"/>
  <c r="E2753" i="1"/>
  <c r="S1200" i="1"/>
  <c r="H1200" i="1"/>
  <c r="N1073" i="1"/>
  <c r="P1073" i="1" s="1"/>
  <c r="M1074" i="1" s="1"/>
  <c r="C2754" i="1"/>
  <c r="D2754" i="1" s="1"/>
  <c r="B2755" i="1"/>
  <c r="E2754" i="1" l="1"/>
  <c r="R1200" i="1"/>
  <c r="T1200" i="1" s="1"/>
  <c r="Q1201" i="1" s="1"/>
  <c r="AC1201" i="1" s="1"/>
  <c r="G1074" i="1"/>
  <c r="O1074" i="1"/>
  <c r="C2755" i="1"/>
  <c r="D2755" i="1" s="1"/>
  <c r="B2756" i="1"/>
  <c r="AG1201" i="1" l="1"/>
  <c r="AH1201" i="1"/>
  <c r="E2755" i="1"/>
  <c r="H1201" i="1"/>
  <c r="S1201" i="1"/>
  <c r="N1074" i="1"/>
  <c r="B2757" i="1"/>
  <c r="C2756" i="1"/>
  <c r="D2756" i="1" s="1"/>
  <c r="E2756" i="1" l="1"/>
  <c r="R1201" i="1"/>
  <c r="P1074" i="1"/>
  <c r="M1075" i="1" s="1"/>
  <c r="B2758" i="1"/>
  <c r="C2757" i="1"/>
  <c r="D2757" i="1" s="1"/>
  <c r="E2757" i="1" l="1"/>
  <c r="T1201" i="1"/>
  <c r="Q1202" i="1" s="1"/>
  <c r="AC1202" i="1" s="1"/>
  <c r="O1075" i="1"/>
  <c r="G1075" i="1"/>
  <c r="C2758" i="1"/>
  <c r="D2758" i="1" s="1"/>
  <c r="B2759" i="1"/>
  <c r="AG1202" i="1" l="1"/>
  <c r="AH1202" i="1"/>
  <c r="E2758" i="1"/>
  <c r="S1202" i="1"/>
  <c r="H1202" i="1"/>
  <c r="N1075" i="1"/>
  <c r="P1075" i="1" s="1"/>
  <c r="M1076" i="1" s="1"/>
  <c r="C2759" i="1"/>
  <c r="D2759" i="1" s="1"/>
  <c r="B2760" i="1"/>
  <c r="E2759" i="1" l="1"/>
  <c r="R1202" i="1"/>
  <c r="T1202" i="1" s="1"/>
  <c r="Q1203" i="1" s="1"/>
  <c r="AC1203" i="1" s="1"/>
  <c r="G1076" i="1"/>
  <c r="O1076" i="1"/>
  <c r="C2760" i="1"/>
  <c r="D2760" i="1" s="1"/>
  <c r="B2761" i="1"/>
  <c r="AG1203" i="1" l="1"/>
  <c r="AH1203" i="1"/>
  <c r="E2760" i="1"/>
  <c r="S1203" i="1"/>
  <c r="H1203" i="1"/>
  <c r="N1076" i="1"/>
  <c r="P1076" i="1" s="1"/>
  <c r="M1077" i="1" s="1"/>
  <c r="B2762" i="1"/>
  <c r="C2761" i="1"/>
  <c r="D2761" i="1" s="1"/>
  <c r="E2761" i="1" l="1"/>
  <c r="R1203" i="1"/>
  <c r="G1077" i="1"/>
  <c r="O1077" i="1"/>
  <c r="B2763" i="1"/>
  <c r="C2762" i="1"/>
  <c r="D2762" i="1" s="1"/>
  <c r="E2762" i="1" l="1"/>
  <c r="T1203" i="1"/>
  <c r="Q1204" i="1" s="1"/>
  <c r="AC1204" i="1" s="1"/>
  <c r="N1077" i="1"/>
  <c r="C2763" i="1"/>
  <c r="D2763" i="1" s="1"/>
  <c r="B2764" i="1"/>
  <c r="AG1204" i="1" l="1"/>
  <c r="AH1204" i="1"/>
  <c r="E2763" i="1"/>
  <c r="H1204" i="1"/>
  <c r="S1204" i="1"/>
  <c r="P1077" i="1"/>
  <c r="M1078" i="1" s="1"/>
  <c r="C2764" i="1"/>
  <c r="D2764" i="1" s="1"/>
  <c r="B2765" i="1"/>
  <c r="E2764" i="1" l="1"/>
  <c r="R1204" i="1"/>
  <c r="T1204" i="1" s="1"/>
  <c r="Q1205" i="1" s="1"/>
  <c r="AC1205" i="1" s="1"/>
  <c r="O1078" i="1"/>
  <c r="G1078" i="1"/>
  <c r="C2765" i="1"/>
  <c r="D2765" i="1" s="1"/>
  <c r="B2766" i="1"/>
  <c r="AG1205" i="1" l="1"/>
  <c r="AH1205" i="1"/>
  <c r="E2765" i="1"/>
  <c r="H1205" i="1"/>
  <c r="S1205" i="1"/>
  <c r="N1078" i="1"/>
  <c r="B2767" i="1"/>
  <c r="C2766" i="1"/>
  <c r="D2766" i="1" s="1"/>
  <c r="E2766" i="1" l="1"/>
  <c r="R1205" i="1"/>
  <c r="P1078" i="1"/>
  <c r="M1079" i="1" s="1"/>
  <c r="B2768" i="1"/>
  <c r="C2767" i="1"/>
  <c r="D2767" i="1" s="1"/>
  <c r="E2767" i="1" l="1"/>
  <c r="T1205" i="1"/>
  <c r="Q1206" i="1" s="1"/>
  <c r="AC1206" i="1" s="1"/>
  <c r="G1079" i="1"/>
  <c r="O1079" i="1"/>
  <c r="C2768" i="1"/>
  <c r="D2768" i="1" s="1"/>
  <c r="B2769" i="1"/>
  <c r="AG1206" i="1" l="1"/>
  <c r="AH1206" i="1"/>
  <c r="E2768" i="1"/>
  <c r="H1206" i="1"/>
  <c r="S1206" i="1"/>
  <c r="N1079" i="1"/>
  <c r="P1079" i="1" s="1"/>
  <c r="M1080" i="1" s="1"/>
  <c r="B2770" i="1"/>
  <c r="C2769" i="1"/>
  <c r="D2769" i="1" s="1"/>
  <c r="E2769" i="1" l="1"/>
  <c r="R1206" i="1"/>
  <c r="O1080" i="1"/>
  <c r="G1080" i="1"/>
  <c r="C2770" i="1"/>
  <c r="D2770" i="1" s="1"/>
  <c r="B2771" i="1"/>
  <c r="E2770" i="1" l="1"/>
  <c r="T1206" i="1"/>
  <c r="Q1207" i="1" s="1"/>
  <c r="AC1207" i="1" s="1"/>
  <c r="N1080" i="1"/>
  <c r="P1080" i="1" s="1"/>
  <c r="M1081" i="1" s="1"/>
  <c r="B2772" i="1"/>
  <c r="C2771" i="1"/>
  <c r="D2771" i="1" s="1"/>
  <c r="AG1207" i="1" l="1"/>
  <c r="AH1207" i="1"/>
  <c r="E2771" i="1"/>
  <c r="H1207" i="1"/>
  <c r="S1207" i="1"/>
  <c r="C2772" i="1"/>
  <c r="D2772" i="1" s="1"/>
  <c r="B2773" i="1"/>
  <c r="E2772" i="1" l="1"/>
  <c r="R1207" i="1"/>
  <c r="G1081" i="1"/>
  <c r="O1081" i="1"/>
  <c r="C2773" i="1"/>
  <c r="D2773" i="1" s="1"/>
  <c r="B2774" i="1"/>
  <c r="E2773" i="1" l="1"/>
  <c r="T1207" i="1"/>
  <c r="Q1208" i="1" s="1"/>
  <c r="AC1208" i="1" s="1"/>
  <c r="N1081" i="1"/>
  <c r="B2775" i="1"/>
  <c r="C2774" i="1"/>
  <c r="D2774" i="1" s="1"/>
  <c r="AG1208" i="1" l="1"/>
  <c r="AH1208" i="1"/>
  <c r="E2774" i="1"/>
  <c r="H1208" i="1"/>
  <c r="S1208" i="1"/>
  <c r="P1081" i="1"/>
  <c r="M1082" i="1" s="1"/>
  <c r="C2775" i="1"/>
  <c r="D2775" i="1" s="1"/>
  <c r="B2776" i="1"/>
  <c r="E2775" i="1" l="1"/>
  <c r="R1208" i="1"/>
  <c r="T1208" i="1" s="1"/>
  <c r="Q1209" i="1" s="1"/>
  <c r="AC1209" i="1" s="1"/>
  <c r="G1082" i="1"/>
  <c r="O1082" i="1"/>
  <c r="C2776" i="1"/>
  <c r="D2776" i="1" s="1"/>
  <c r="B2777" i="1"/>
  <c r="AG1209" i="1" l="1"/>
  <c r="AH1209" i="1"/>
  <c r="E2776" i="1"/>
  <c r="H1209" i="1"/>
  <c r="S1209" i="1"/>
  <c r="N1082" i="1"/>
  <c r="P1082" i="1" s="1"/>
  <c r="M1083" i="1" s="1"/>
  <c r="C2777" i="1"/>
  <c r="D2777" i="1" s="1"/>
  <c r="B2778" i="1"/>
  <c r="E2777" i="1" l="1"/>
  <c r="R1209" i="1"/>
  <c r="T1209" i="1" s="1"/>
  <c r="Q1210" i="1" s="1"/>
  <c r="AC1210" i="1" s="1"/>
  <c r="O1083" i="1"/>
  <c r="G1083" i="1"/>
  <c r="B2779" i="1"/>
  <c r="C2778" i="1"/>
  <c r="D2778" i="1" s="1"/>
  <c r="AG1210" i="1" l="1"/>
  <c r="AH1210" i="1"/>
  <c r="E2778" i="1"/>
  <c r="H1210" i="1"/>
  <c r="S1210" i="1"/>
  <c r="N1083" i="1"/>
  <c r="B2780" i="1"/>
  <c r="C2779" i="1"/>
  <c r="D2779" i="1" s="1"/>
  <c r="E2779" i="1" l="1"/>
  <c r="R1210" i="1"/>
  <c r="T1210" i="1" s="1"/>
  <c r="Q1211" i="1" s="1"/>
  <c r="AC1211" i="1" s="1"/>
  <c r="P1083" i="1"/>
  <c r="M1084" i="1" s="1"/>
  <c r="C2780" i="1"/>
  <c r="D2780" i="1" s="1"/>
  <c r="B2781" i="1"/>
  <c r="AG1211" i="1" l="1"/>
  <c r="AH1211" i="1"/>
  <c r="E2780" i="1"/>
  <c r="S1211" i="1"/>
  <c r="H1211" i="1"/>
  <c r="G1084" i="1"/>
  <c r="O1084" i="1"/>
  <c r="C2781" i="1"/>
  <c r="D2781" i="1" s="1"/>
  <c r="B2782" i="1"/>
  <c r="E2781" i="1" l="1"/>
  <c r="R1211" i="1"/>
  <c r="N1084" i="1"/>
  <c r="P1084" i="1" s="1"/>
  <c r="M1085" i="1" s="1"/>
  <c r="C2782" i="1"/>
  <c r="D2782" i="1" s="1"/>
  <c r="B2783" i="1"/>
  <c r="E2782" i="1" l="1"/>
  <c r="T1211" i="1"/>
  <c r="Q1212" i="1" s="1"/>
  <c r="AC1212" i="1" s="1"/>
  <c r="O1085" i="1"/>
  <c r="G1085" i="1"/>
  <c r="C2783" i="1"/>
  <c r="D2783" i="1" s="1"/>
  <c r="B2784" i="1"/>
  <c r="AG1212" i="1" l="1"/>
  <c r="AH1212" i="1"/>
  <c r="E2783" i="1"/>
  <c r="H1212" i="1"/>
  <c r="S1212" i="1"/>
  <c r="N1085" i="1"/>
  <c r="C2784" i="1"/>
  <c r="D2784" i="1" s="1"/>
  <c r="B2785" i="1"/>
  <c r="E2784" i="1" l="1"/>
  <c r="R1212" i="1"/>
  <c r="T1212" i="1" s="1"/>
  <c r="Q1213" i="1" s="1"/>
  <c r="AC1213" i="1" s="1"/>
  <c r="P1085" i="1"/>
  <c r="M1086" i="1" s="1"/>
  <c r="C2785" i="1"/>
  <c r="D2785" i="1" s="1"/>
  <c r="B2786" i="1"/>
  <c r="AG1213" i="1" l="1"/>
  <c r="AH1213" i="1"/>
  <c r="E2785" i="1"/>
  <c r="H1213" i="1"/>
  <c r="S1213" i="1"/>
  <c r="G1086" i="1"/>
  <c r="O1086" i="1"/>
  <c r="C2786" i="1"/>
  <c r="D2786" i="1" s="1"/>
  <c r="B2787" i="1"/>
  <c r="E2786" i="1" l="1"/>
  <c r="R1213" i="1"/>
  <c r="T1213" i="1" s="1"/>
  <c r="Q1214" i="1" s="1"/>
  <c r="AC1214" i="1" s="1"/>
  <c r="N1086" i="1"/>
  <c r="P1086" i="1" s="1"/>
  <c r="M1087" i="1" s="1"/>
  <c r="C2787" i="1"/>
  <c r="D2787" i="1" s="1"/>
  <c r="B2788" i="1"/>
  <c r="AG1214" i="1" l="1"/>
  <c r="AH1214" i="1"/>
  <c r="E2787" i="1"/>
  <c r="H1214" i="1"/>
  <c r="S1214" i="1"/>
  <c r="G1087" i="1"/>
  <c r="O1087" i="1"/>
  <c r="C2788" i="1"/>
  <c r="D2788" i="1" s="1"/>
  <c r="B2789" i="1"/>
  <c r="E2788" i="1" l="1"/>
  <c r="R1214" i="1"/>
  <c r="N1087" i="1"/>
  <c r="C2789" i="1"/>
  <c r="D2789" i="1" s="1"/>
  <c r="B2790" i="1"/>
  <c r="E2789" i="1" l="1"/>
  <c r="T1214" i="1"/>
  <c r="Q1215" i="1" s="1"/>
  <c r="AC1215" i="1" s="1"/>
  <c r="P1087" i="1"/>
  <c r="M1088" i="1" s="1"/>
  <c r="C2790" i="1"/>
  <c r="D2790" i="1" s="1"/>
  <c r="B2791" i="1"/>
  <c r="AG1215" i="1" l="1"/>
  <c r="AH1215" i="1"/>
  <c r="E2790" i="1"/>
  <c r="H1215" i="1"/>
  <c r="S1215" i="1"/>
  <c r="G1088" i="1"/>
  <c r="O1088" i="1"/>
  <c r="C2791" i="1"/>
  <c r="D2791" i="1" s="1"/>
  <c r="B2792" i="1"/>
  <c r="E2791" i="1" l="1"/>
  <c r="R1215" i="1"/>
  <c r="T1215" i="1" s="1"/>
  <c r="Q1216" i="1" s="1"/>
  <c r="AC1216" i="1" s="1"/>
  <c r="N1088" i="1"/>
  <c r="C2792" i="1"/>
  <c r="D2792" i="1" s="1"/>
  <c r="B2793" i="1"/>
  <c r="AG1216" i="1" l="1"/>
  <c r="AH1216" i="1"/>
  <c r="E2792" i="1"/>
  <c r="H1216" i="1"/>
  <c r="S1216" i="1"/>
  <c r="P1088" i="1"/>
  <c r="M1089" i="1" s="1"/>
  <c r="C2793" i="1"/>
  <c r="D2793" i="1" s="1"/>
  <c r="B2794" i="1"/>
  <c r="E2793" i="1" l="1"/>
  <c r="R1216" i="1"/>
  <c r="T1216" i="1" s="1"/>
  <c r="Q1217" i="1" s="1"/>
  <c r="AC1217" i="1" s="1"/>
  <c r="O1089" i="1"/>
  <c r="G1089" i="1"/>
  <c r="B2795" i="1"/>
  <c r="C2794" i="1"/>
  <c r="D2794" i="1" s="1"/>
  <c r="AG1217" i="1" l="1"/>
  <c r="AH1217" i="1"/>
  <c r="E2794" i="1"/>
  <c r="S1217" i="1"/>
  <c r="H1217" i="1"/>
  <c r="N1089" i="1"/>
  <c r="P1089" i="1" s="1"/>
  <c r="M1090" i="1" s="1"/>
  <c r="C2795" i="1"/>
  <c r="D2795" i="1" s="1"/>
  <c r="B2796" i="1"/>
  <c r="E2795" i="1" l="1"/>
  <c r="R1217" i="1"/>
  <c r="T1217" i="1" s="1"/>
  <c r="Q1218" i="1" s="1"/>
  <c r="AC1218" i="1" s="1"/>
  <c r="O1090" i="1"/>
  <c r="G1090" i="1"/>
  <c r="B2797" i="1"/>
  <c r="C2796" i="1"/>
  <c r="D2796" i="1" s="1"/>
  <c r="AG1218" i="1" l="1"/>
  <c r="AH1218" i="1"/>
  <c r="E2796" i="1"/>
  <c r="H1218" i="1"/>
  <c r="S1218" i="1"/>
  <c r="N1090" i="1"/>
  <c r="B2798" i="1"/>
  <c r="C2797" i="1"/>
  <c r="D2797" i="1" s="1"/>
  <c r="E2797" i="1" l="1"/>
  <c r="R1218" i="1"/>
  <c r="P1090" i="1"/>
  <c r="M1091" i="1" s="1"/>
  <c r="C2798" i="1"/>
  <c r="D2798" i="1" s="1"/>
  <c r="B2799" i="1"/>
  <c r="E2798" i="1" l="1"/>
  <c r="T1218" i="1"/>
  <c r="Q1219" i="1" s="1"/>
  <c r="AC1219" i="1" s="1"/>
  <c r="G1091" i="1"/>
  <c r="O1091" i="1"/>
  <c r="C2799" i="1"/>
  <c r="D2799" i="1" s="1"/>
  <c r="B2800" i="1"/>
  <c r="AG1219" i="1" l="1"/>
  <c r="AH1219" i="1"/>
  <c r="E2799" i="1"/>
  <c r="H1219" i="1"/>
  <c r="S1219" i="1"/>
  <c r="N1091" i="1"/>
  <c r="B2801" i="1"/>
  <c r="C2800" i="1"/>
  <c r="D2800" i="1" s="1"/>
  <c r="E2800" i="1" l="1"/>
  <c r="R1219" i="1"/>
  <c r="T1219" i="1" s="1"/>
  <c r="Q1220" i="1" s="1"/>
  <c r="AC1220" i="1" s="1"/>
  <c r="P1091" i="1"/>
  <c r="M1092" i="1" s="1"/>
  <c r="C2801" i="1"/>
  <c r="D2801" i="1" s="1"/>
  <c r="B2802" i="1"/>
  <c r="AG1220" i="1" l="1"/>
  <c r="AH1220" i="1"/>
  <c r="E2801" i="1"/>
  <c r="H1220" i="1"/>
  <c r="S1220" i="1"/>
  <c r="G1092" i="1"/>
  <c r="O1092" i="1"/>
  <c r="C2802" i="1"/>
  <c r="D2802" i="1" s="1"/>
  <c r="B2803" i="1"/>
  <c r="E2802" i="1" l="1"/>
  <c r="R1220" i="1"/>
  <c r="T1220" i="1" s="1"/>
  <c r="Q1221" i="1" s="1"/>
  <c r="AC1221" i="1" s="1"/>
  <c r="N1092" i="1"/>
  <c r="P1092" i="1" s="1"/>
  <c r="M1093" i="1" s="1"/>
  <c r="C2803" i="1"/>
  <c r="D2803" i="1" s="1"/>
  <c r="B2804" i="1"/>
  <c r="AG1221" i="1" l="1"/>
  <c r="AH1221" i="1"/>
  <c r="E2803" i="1"/>
  <c r="H1221" i="1"/>
  <c r="S1221" i="1"/>
  <c r="G1093" i="1"/>
  <c r="O1093" i="1"/>
  <c r="C2804" i="1"/>
  <c r="D2804" i="1" s="1"/>
  <c r="B2805" i="1"/>
  <c r="E2804" i="1" l="1"/>
  <c r="R1221" i="1"/>
  <c r="N1093" i="1"/>
  <c r="P1093" i="1" s="1"/>
  <c r="M1094" i="1" s="1"/>
  <c r="B2806" i="1"/>
  <c r="C2805" i="1"/>
  <c r="D2805" i="1" s="1"/>
  <c r="E2805" i="1" l="1"/>
  <c r="T1221" i="1"/>
  <c r="Q1222" i="1" s="1"/>
  <c r="AC1222" i="1" s="1"/>
  <c r="O1094" i="1"/>
  <c r="G1094" i="1"/>
  <c r="B2807" i="1"/>
  <c r="C2806" i="1"/>
  <c r="D2806" i="1" s="1"/>
  <c r="AG1222" i="1" l="1"/>
  <c r="AH1222" i="1"/>
  <c r="E2806" i="1"/>
  <c r="H1222" i="1"/>
  <c r="S1222" i="1"/>
  <c r="N1094" i="1"/>
  <c r="C2807" i="1"/>
  <c r="D2807" i="1" s="1"/>
  <c r="B2808" i="1"/>
  <c r="E2807" i="1" l="1"/>
  <c r="R1222" i="1"/>
  <c r="P1094" i="1"/>
  <c r="M1095" i="1" s="1"/>
  <c r="C2808" i="1"/>
  <c r="D2808" i="1" s="1"/>
  <c r="B2809" i="1"/>
  <c r="E2808" i="1" l="1"/>
  <c r="T1222" i="1"/>
  <c r="Q1223" i="1" s="1"/>
  <c r="AC1223" i="1" s="1"/>
  <c r="O1095" i="1"/>
  <c r="G1095" i="1"/>
  <c r="C2809" i="1"/>
  <c r="D2809" i="1" s="1"/>
  <c r="B2810" i="1"/>
  <c r="AG1223" i="1" l="1"/>
  <c r="AH1223" i="1"/>
  <c r="E2809" i="1"/>
  <c r="H1223" i="1"/>
  <c r="S1223" i="1"/>
  <c r="N1095" i="1"/>
  <c r="B2811" i="1"/>
  <c r="C2810" i="1"/>
  <c r="D2810" i="1" s="1"/>
  <c r="E2810" i="1" l="1"/>
  <c r="R1223" i="1"/>
  <c r="T1223" i="1" s="1"/>
  <c r="Q1224" i="1" s="1"/>
  <c r="AC1224" i="1" s="1"/>
  <c r="P1095" i="1"/>
  <c r="M1096" i="1" s="1"/>
  <c r="B2812" i="1"/>
  <c r="C2811" i="1"/>
  <c r="D2811" i="1" s="1"/>
  <c r="AG1224" i="1" l="1"/>
  <c r="AH1224" i="1"/>
  <c r="E2811" i="1"/>
  <c r="H1224" i="1"/>
  <c r="S1224" i="1"/>
  <c r="O1096" i="1"/>
  <c r="G1096" i="1"/>
  <c r="B2813" i="1"/>
  <c r="C2812" i="1"/>
  <c r="D2812" i="1" s="1"/>
  <c r="E2812" i="1" l="1"/>
  <c r="R1224" i="1"/>
  <c r="T1224" i="1" s="1"/>
  <c r="Q1225" i="1" s="1"/>
  <c r="AC1225" i="1" s="1"/>
  <c r="N1096" i="1"/>
  <c r="P1096" i="1" s="1"/>
  <c r="M1097" i="1" s="1"/>
  <c r="C2813" i="1"/>
  <c r="D2813" i="1" s="1"/>
  <c r="B2814" i="1"/>
  <c r="AG1225" i="1" l="1"/>
  <c r="AH1225" i="1"/>
  <c r="E2813" i="1"/>
  <c r="S1225" i="1"/>
  <c r="H1225" i="1"/>
  <c r="G1097" i="1"/>
  <c r="O1097" i="1"/>
  <c r="B2815" i="1"/>
  <c r="C2814" i="1"/>
  <c r="D2814" i="1" s="1"/>
  <c r="E2814" i="1" l="1"/>
  <c r="R1225" i="1"/>
  <c r="T1225" i="1" s="1"/>
  <c r="Q1226" i="1" s="1"/>
  <c r="AC1226" i="1" s="1"/>
  <c r="N1097" i="1"/>
  <c r="C2815" i="1"/>
  <c r="D2815" i="1" s="1"/>
  <c r="B2816" i="1"/>
  <c r="AG1226" i="1" l="1"/>
  <c r="AH1226" i="1"/>
  <c r="E2815" i="1"/>
  <c r="H1226" i="1"/>
  <c r="S1226" i="1"/>
  <c r="P1097" i="1"/>
  <c r="M1098" i="1" s="1"/>
  <c r="B2817" i="1"/>
  <c r="C2816" i="1"/>
  <c r="D2816" i="1" s="1"/>
  <c r="E2816" i="1" l="1"/>
  <c r="R1226" i="1"/>
  <c r="O1098" i="1"/>
  <c r="G1098" i="1"/>
  <c r="C2817" i="1"/>
  <c r="D2817" i="1" s="1"/>
  <c r="B2818" i="1"/>
  <c r="E2817" i="1" l="1"/>
  <c r="T1226" i="1"/>
  <c r="Q1227" i="1" s="1"/>
  <c r="AC1227" i="1" s="1"/>
  <c r="N1098" i="1"/>
  <c r="C2818" i="1"/>
  <c r="D2818" i="1" s="1"/>
  <c r="B2819" i="1"/>
  <c r="L7" i="2"/>
  <c r="M7" i="2"/>
  <c r="AG1227" i="1" l="1"/>
  <c r="AH1227" i="1"/>
  <c r="E2818" i="1"/>
  <c r="G7" i="7"/>
  <c r="K7" i="7" s="1"/>
  <c r="H1227" i="1"/>
  <c r="S1227" i="1"/>
  <c r="P1098" i="1"/>
  <c r="M1099" i="1" s="1"/>
  <c r="B2820" i="1"/>
  <c r="C2819" i="1"/>
  <c r="D2819" i="1" s="1"/>
  <c r="E2819" i="1" l="1"/>
  <c r="O7" i="7"/>
  <c r="L7" i="7"/>
  <c r="R1227" i="1"/>
  <c r="T1227" i="1" s="1"/>
  <c r="Q1228" i="1" s="1"/>
  <c r="AC1228" i="1" s="1"/>
  <c r="G1099" i="1"/>
  <c r="O1099" i="1"/>
  <c r="C2820" i="1"/>
  <c r="D2820" i="1" s="1"/>
  <c r="B2821" i="1"/>
  <c r="AG1228" i="1" l="1"/>
  <c r="AH1228" i="1"/>
  <c r="E2820" i="1"/>
  <c r="H1228" i="1"/>
  <c r="S1228" i="1"/>
  <c r="N1099" i="1"/>
  <c r="B2822" i="1"/>
  <c r="C2821" i="1"/>
  <c r="D2821" i="1" s="1"/>
  <c r="E2821" i="1" l="1"/>
  <c r="R1228" i="1"/>
  <c r="P1099" i="1"/>
  <c r="M1100" i="1" s="1"/>
  <c r="C2822" i="1"/>
  <c r="D2822" i="1" s="1"/>
  <c r="B2823" i="1"/>
  <c r="E2822" i="1" l="1"/>
  <c r="T1228" i="1"/>
  <c r="Q1229" i="1" s="1"/>
  <c r="AC1229" i="1" s="1"/>
  <c r="G1100" i="1"/>
  <c r="O1100" i="1"/>
  <c r="C2823" i="1"/>
  <c r="D2823" i="1" s="1"/>
  <c r="B2824" i="1"/>
  <c r="AG1229" i="1" l="1"/>
  <c r="AH1229" i="1"/>
  <c r="E2823" i="1"/>
  <c r="H1229" i="1"/>
  <c r="S1229" i="1"/>
  <c r="N1100" i="1"/>
  <c r="B2825" i="1"/>
  <c r="C2824" i="1"/>
  <c r="D2824" i="1" s="1"/>
  <c r="E2824" i="1" l="1"/>
  <c r="R1229" i="1"/>
  <c r="P1100" i="1"/>
  <c r="M1101" i="1" s="1"/>
  <c r="C2825" i="1"/>
  <c r="D2825" i="1" s="1"/>
  <c r="B2826" i="1"/>
  <c r="E2825" i="1" l="1"/>
  <c r="T1229" i="1"/>
  <c r="Q1230" i="1" s="1"/>
  <c r="AC1230" i="1" s="1"/>
  <c r="O1101" i="1"/>
  <c r="G1101" i="1"/>
  <c r="B2827" i="1"/>
  <c r="C2826" i="1"/>
  <c r="D2826" i="1" s="1"/>
  <c r="AG1230" i="1" l="1"/>
  <c r="AH1230" i="1"/>
  <c r="E2826" i="1"/>
  <c r="H1230" i="1"/>
  <c r="S1230" i="1"/>
  <c r="N1101" i="1"/>
  <c r="B2828" i="1"/>
  <c r="C2827" i="1"/>
  <c r="D2827" i="1" s="1"/>
  <c r="E2827" i="1" l="1"/>
  <c r="R1230" i="1"/>
  <c r="T1230" i="1" s="1"/>
  <c r="Q1231" i="1" s="1"/>
  <c r="AC1231" i="1" s="1"/>
  <c r="P1101" i="1"/>
  <c r="M1102" i="1" s="1"/>
  <c r="B2829" i="1"/>
  <c r="C2828" i="1"/>
  <c r="D2828" i="1" s="1"/>
  <c r="AG1231" i="1" l="1"/>
  <c r="AH1231" i="1"/>
  <c r="E2828" i="1"/>
  <c r="H1231" i="1"/>
  <c r="S1231" i="1"/>
  <c r="O1102" i="1"/>
  <c r="G1102" i="1"/>
  <c r="C2829" i="1"/>
  <c r="D2829" i="1" s="1"/>
  <c r="B2830" i="1"/>
  <c r="E2829" i="1" l="1"/>
  <c r="R1231" i="1"/>
  <c r="N1102" i="1"/>
  <c r="C2830" i="1"/>
  <c r="D2830" i="1" s="1"/>
  <c r="B2831" i="1"/>
  <c r="E2830" i="1" l="1"/>
  <c r="T1231" i="1"/>
  <c r="Q1232" i="1" s="1"/>
  <c r="AC1232" i="1" s="1"/>
  <c r="P1102" i="1"/>
  <c r="M1103" i="1" s="1"/>
  <c r="C2831" i="1"/>
  <c r="E2831" i="1" s="1"/>
  <c r="B2832" i="1"/>
  <c r="AG1232" i="1" l="1"/>
  <c r="AH1232" i="1"/>
  <c r="H1232" i="1"/>
  <c r="S1232" i="1"/>
  <c r="G1103" i="1"/>
  <c r="O1103" i="1"/>
  <c r="C2832" i="1"/>
  <c r="D2832" i="1" s="1"/>
  <c r="B2833" i="1"/>
  <c r="D2831" i="1"/>
  <c r="E2832" i="1" l="1"/>
  <c r="R1232" i="1"/>
  <c r="N1103" i="1"/>
  <c r="P1103" i="1" s="1"/>
  <c r="M1104" i="1" s="1"/>
  <c r="C2833" i="1"/>
  <c r="D2833" i="1" s="1"/>
  <c r="B2834" i="1"/>
  <c r="E2833" i="1" l="1"/>
  <c r="T1232" i="1"/>
  <c r="Q1233" i="1" s="1"/>
  <c r="AC1233" i="1" s="1"/>
  <c r="G1104" i="1"/>
  <c r="O1104" i="1"/>
  <c r="C2834" i="1"/>
  <c r="D2834" i="1" s="1"/>
  <c r="B2835" i="1"/>
  <c r="AG1233" i="1" l="1"/>
  <c r="AH1233" i="1"/>
  <c r="E2834" i="1"/>
  <c r="H1233" i="1"/>
  <c r="S1233" i="1"/>
  <c r="N1104" i="1"/>
  <c r="P1104" i="1" s="1"/>
  <c r="M1105" i="1" s="1"/>
  <c r="C2835" i="1"/>
  <c r="D2835" i="1" s="1"/>
  <c r="B2836" i="1"/>
  <c r="E2835" i="1" l="1"/>
  <c r="R1233" i="1"/>
  <c r="G1105" i="1"/>
  <c r="O1105" i="1"/>
  <c r="B2837" i="1"/>
  <c r="C2836" i="1"/>
  <c r="D2836" i="1" s="1"/>
  <c r="E2836" i="1" l="1"/>
  <c r="T1233" i="1"/>
  <c r="Q1234" i="1" s="1"/>
  <c r="AC1234" i="1" s="1"/>
  <c r="N1105" i="1"/>
  <c r="P1105" i="1" s="1"/>
  <c r="M1106" i="1" s="1"/>
  <c r="B2838" i="1"/>
  <c r="C2837" i="1"/>
  <c r="D2837" i="1" s="1"/>
  <c r="AG1234" i="1" l="1"/>
  <c r="AH1234" i="1"/>
  <c r="E2837" i="1"/>
  <c r="S1234" i="1"/>
  <c r="H1234" i="1"/>
  <c r="O1106" i="1"/>
  <c r="G1106" i="1"/>
  <c r="C2838" i="1"/>
  <c r="D2838" i="1" s="1"/>
  <c r="B2839" i="1"/>
  <c r="E2838" i="1" l="1"/>
  <c r="R1234" i="1"/>
  <c r="N1106" i="1"/>
  <c r="C2839" i="1"/>
  <c r="D2839" i="1" s="1"/>
  <c r="B2840" i="1"/>
  <c r="E2839" i="1" l="1"/>
  <c r="T1234" i="1"/>
  <c r="Q1235" i="1" s="1"/>
  <c r="AC1235" i="1" s="1"/>
  <c r="P1106" i="1"/>
  <c r="M1107" i="1" s="1"/>
  <c r="C2840" i="1"/>
  <c r="D2840" i="1" s="1"/>
  <c r="B2841" i="1"/>
  <c r="AG1235" i="1" l="1"/>
  <c r="AH1235" i="1"/>
  <c r="E2840" i="1"/>
  <c r="H1235" i="1"/>
  <c r="S1235" i="1"/>
  <c r="G1107" i="1"/>
  <c r="O1107" i="1"/>
  <c r="B2842" i="1"/>
  <c r="C2841" i="1"/>
  <c r="D2841" i="1" s="1"/>
  <c r="E2841" i="1" l="1"/>
  <c r="R1235" i="1"/>
  <c r="T1235" i="1" s="1"/>
  <c r="Q1236" i="1" s="1"/>
  <c r="AC1236" i="1" s="1"/>
  <c r="N1107" i="1"/>
  <c r="P1107" i="1" s="1"/>
  <c r="M1108" i="1" s="1"/>
  <c r="C2842" i="1"/>
  <c r="D2842" i="1" s="1"/>
  <c r="B2843" i="1"/>
  <c r="AG1236" i="1" l="1"/>
  <c r="AH1236" i="1"/>
  <c r="E2842" i="1"/>
  <c r="H1236" i="1"/>
  <c r="S1236" i="1"/>
  <c r="O1108" i="1"/>
  <c r="G1108" i="1"/>
  <c r="C2843" i="1"/>
  <c r="D2843" i="1" s="1"/>
  <c r="B2844" i="1"/>
  <c r="E2843" i="1" l="1"/>
  <c r="R1236" i="1"/>
  <c r="T1236" i="1" s="1"/>
  <c r="Q1237" i="1" s="1"/>
  <c r="AC1237" i="1" s="1"/>
  <c r="N1108" i="1"/>
  <c r="P1108" i="1" s="1"/>
  <c r="M1109" i="1" s="1"/>
  <c r="C2844" i="1"/>
  <c r="D2844" i="1" s="1"/>
  <c r="B2845" i="1"/>
  <c r="AG1237" i="1" l="1"/>
  <c r="AH1237" i="1"/>
  <c r="E2844" i="1"/>
  <c r="H1237" i="1"/>
  <c r="S1237" i="1"/>
  <c r="G1109" i="1"/>
  <c r="O1109" i="1"/>
  <c r="C2845" i="1"/>
  <c r="D2845" i="1" s="1"/>
  <c r="B2846" i="1"/>
  <c r="E2845" i="1" l="1"/>
  <c r="R1237" i="1"/>
  <c r="N1109" i="1"/>
  <c r="P1109" i="1" s="1"/>
  <c r="M1110" i="1" s="1"/>
  <c r="B2847" i="1"/>
  <c r="C2846" i="1"/>
  <c r="D2846" i="1" s="1"/>
  <c r="E2846" i="1" l="1"/>
  <c r="T1237" i="1"/>
  <c r="Q1238" i="1" s="1"/>
  <c r="AC1238" i="1" s="1"/>
  <c r="O1110" i="1"/>
  <c r="G1110" i="1"/>
  <c r="C2847" i="1"/>
  <c r="D2847" i="1" s="1"/>
  <c r="B2848" i="1"/>
  <c r="AG1238" i="1" l="1"/>
  <c r="AH1238" i="1"/>
  <c r="E2847" i="1"/>
  <c r="H1238" i="1"/>
  <c r="S1238" i="1"/>
  <c r="N1110" i="1"/>
  <c r="P1110" i="1" s="1"/>
  <c r="M1111" i="1" s="1"/>
  <c r="C2848" i="1"/>
  <c r="D2848" i="1" s="1"/>
  <c r="B2849" i="1"/>
  <c r="E2848" i="1" l="1"/>
  <c r="R1238" i="1"/>
  <c r="O1111" i="1"/>
  <c r="G1111" i="1"/>
  <c r="C2849" i="1"/>
  <c r="D2849" i="1" s="1"/>
  <c r="B2850" i="1"/>
  <c r="E2849" i="1" l="1"/>
  <c r="T1238" i="1"/>
  <c r="Q1239" i="1" s="1"/>
  <c r="AC1239" i="1" s="1"/>
  <c r="N1111" i="1"/>
  <c r="P1111" i="1" s="1"/>
  <c r="M1112" i="1" s="1"/>
  <c r="B2851" i="1"/>
  <c r="C2850" i="1"/>
  <c r="D2850" i="1" s="1"/>
  <c r="AG1239" i="1" l="1"/>
  <c r="AH1239" i="1"/>
  <c r="E2850" i="1"/>
  <c r="H1239" i="1"/>
  <c r="S1239" i="1"/>
  <c r="G1112" i="1"/>
  <c r="O1112" i="1"/>
  <c r="B2852" i="1"/>
  <c r="C2851" i="1"/>
  <c r="D2851" i="1" s="1"/>
  <c r="E2851" i="1" l="1"/>
  <c r="R1239" i="1"/>
  <c r="N1112" i="1"/>
  <c r="P1112" i="1" s="1"/>
  <c r="M1113" i="1" s="1"/>
  <c r="C2852" i="1"/>
  <c r="D2852" i="1" s="1"/>
  <c r="B2853" i="1"/>
  <c r="E2852" i="1" l="1"/>
  <c r="T1239" i="1"/>
  <c r="Q1240" i="1" s="1"/>
  <c r="AC1240" i="1" s="1"/>
  <c r="G1113" i="1"/>
  <c r="O1113" i="1"/>
  <c r="C2853" i="1"/>
  <c r="D2853" i="1" s="1"/>
  <c r="B2854" i="1"/>
  <c r="AG1240" i="1" l="1"/>
  <c r="AH1240" i="1"/>
  <c r="E2853" i="1"/>
  <c r="H1240" i="1"/>
  <c r="S1240" i="1"/>
  <c r="N1113" i="1"/>
  <c r="P1113" i="1" s="1"/>
  <c r="M1114" i="1" s="1"/>
  <c r="C2854" i="1"/>
  <c r="D2854" i="1" s="1"/>
  <c r="B2855" i="1"/>
  <c r="E2854" i="1" l="1"/>
  <c r="R1240" i="1"/>
  <c r="O1114" i="1"/>
  <c r="G1114" i="1"/>
  <c r="C2855" i="1"/>
  <c r="D2855" i="1" s="1"/>
  <c r="B2856" i="1"/>
  <c r="E2855" i="1" l="1"/>
  <c r="T1240" i="1"/>
  <c r="Q1241" i="1" s="1"/>
  <c r="AC1241" i="1" s="1"/>
  <c r="N1114" i="1"/>
  <c r="C2856" i="1"/>
  <c r="D2856" i="1" s="1"/>
  <c r="B2857" i="1"/>
  <c r="AG1241" i="1" l="1"/>
  <c r="AH1241" i="1"/>
  <c r="E2856" i="1"/>
  <c r="H1241" i="1"/>
  <c r="S1241" i="1"/>
  <c r="P1114" i="1"/>
  <c r="M1115" i="1" s="1"/>
  <c r="B2858" i="1"/>
  <c r="C2857" i="1"/>
  <c r="D2857" i="1" s="1"/>
  <c r="E2857" i="1" l="1"/>
  <c r="R1241" i="1"/>
  <c r="G1115" i="1"/>
  <c r="O1115" i="1"/>
  <c r="B2859" i="1"/>
  <c r="C2858" i="1"/>
  <c r="D2858" i="1" s="1"/>
  <c r="E2858" i="1" l="1"/>
  <c r="T1241" i="1"/>
  <c r="Q1242" i="1" s="1"/>
  <c r="AC1242" i="1" s="1"/>
  <c r="N1115" i="1"/>
  <c r="P1115" i="1" s="1"/>
  <c r="M1116" i="1" s="1"/>
  <c r="C2859" i="1"/>
  <c r="D2859" i="1" s="1"/>
  <c r="B2860" i="1"/>
  <c r="AG1242" i="1" l="1"/>
  <c r="AH1242" i="1"/>
  <c r="E2859" i="1"/>
  <c r="H1242" i="1"/>
  <c r="S1242" i="1"/>
  <c r="G1116" i="1"/>
  <c r="O1116" i="1"/>
  <c r="B2861" i="1"/>
  <c r="C2860" i="1"/>
  <c r="D2860" i="1" s="1"/>
  <c r="E2860" i="1" l="1"/>
  <c r="R1242" i="1"/>
  <c r="N1116" i="1"/>
  <c r="P1116" i="1" s="1"/>
  <c r="M1117" i="1" s="1"/>
  <c r="C2861" i="1"/>
  <c r="D2861" i="1" s="1"/>
  <c r="B2862" i="1"/>
  <c r="E2861" i="1" l="1"/>
  <c r="T1242" i="1"/>
  <c r="Q1243" i="1" s="1"/>
  <c r="AC1243" i="1" s="1"/>
  <c r="G1117" i="1"/>
  <c r="O1117" i="1"/>
  <c r="B2863" i="1"/>
  <c r="C2862" i="1"/>
  <c r="D2862" i="1" s="1"/>
  <c r="AG1243" i="1" l="1"/>
  <c r="AH1243" i="1"/>
  <c r="E2862" i="1"/>
  <c r="H1243" i="1"/>
  <c r="S1243" i="1"/>
  <c r="N1117" i="1"/>
  <c r="P1117" i="1" s="1"/>
  <c r="M1118" i="1" s="1"/>
  <c r="C2863" i="1"/>
  <c r="D2863" i="1" s="1"/>
  <c r="B2864" i="1"/>
  <c r="E2863" i="1" l="1"/>
  <c r="R1243" i="1"/>
  <c r="G1118" i="1"/>
  <c r="O1118" i="1"/>
  <c r="C2864" i="1"/>
  <c r="D2864" i="1" s="1"/>
  <c r="B2865" i="1"/>
  <c r="E2864" i="1" l="1"/>
  <c r="T1243" i="1"/>
  <c r="Q1244" i="1" s="1"/>
  <c r="AC1244" i="1" s="1"/>
  <c r="N1118" i="1"/>
  <c r="P1118" i="1" s="1"/>
  <c r="M1119" i="1" s="1"/>
  <c r="C2865" i="1"/>
  <c r="D2865" i="1" s="1"/>
  <c r="B2866" i="1"/>
  <c r="AG1244" i="1" l="1"/>
  <c r="AH1244" i="1"/>
  <c r="E2865" i="1"/>
  <c r="H1244" i="1"/>
  <c r="S1244" i="1"/>
  <c r="G1119" i="1"/>
  <c r="O1119" i="1"/>
  <c r="C2866" i="1"/>
  <c r="D2866" i="1" s="1"/>
  <c r="B2867" i="1"/>
  <c r="E2866" i="1" l="1"/>
  <c r="R1244" i="1"/>
  <c r="N1119" i="1"/>
  <c r="C2867" i="1"/>
  <c r="D2867" i="1" s="1"/>
  <c r="B2868" i="1"/>
  <c r="E2867" i="1" l="1"/>
  <c r="T1244" i="1"/>
  <c r="Q1245" i="1" s="1"/>
  <c r="AC1245" i="1" s="1"/>
  <c r="P1119" i="1"/>
  <c r="M1120" i="1" s="1"/>
  <c r="C2868" i="1"/>
  <c r="D2868" i="1" s="1"/>
  <c r="B2869" i="1"/>
  <c r="AG1245" i="1" l="1"/>
  <c r="AH1245" i="1"/>
  <c r="E2868" i="1"/>
  <c r="H1245" i="1"/>
  <c r="S1245" i="1"/>
  <c r="O1120" i="1"/>
  <c r="G1120" i="1"/>
  <c r="B2870" i="1"/>
  <c r="C2869" i="1"/>
  <c r="D2869" i="1" s="1"/>
  <c r="E2869" i="1" l="1"/>
  <c r="R1245" i="1"/>
  <c r="T1245" i="1" s="1"/>
  <c r="Q1246" i="1" s="1"/>
  <c r="AC1246" i="1" s="1"/>
  <c r="N1120" i="1"/>
  <c r="P1120" i="1" s="1"/>
  <c r="M1121" i="1" s="1"/>
  <c r="B2871" i="1"/>
  <c r="C2870" i="1"/>
  <c r="D2870" i="1" s="1"/>
  <c r="AG1246" i="1" l="1"/>
  <c r="AH1246" i="1"/>
  <c r="E2870" i="1"/>
  <c r="H1246" i="1"/>
  <c r="S1246" i="1"/>
  <c r="G1121" i="1"/>
  <c r="O1121" i="1"/>
  <c r="C2871" i="1"/>
  <c r="D2871" i="1" s="1"/>
  <c r="B2872" i="1"/>
  <c r="E2871" i="1" l="1"/>
  <c r="R1246" i="1"/>
  <c r="N1121" i="1"/>
  <c r="C2872" i="1"/>
  <c r="D2872" i="1" s="1"/>
  <c r="B2873" i="1"/>
  <c r="E2872" i="1" l="1"/>
  <c r="T1246" i="1"/>
  <c r="Q1247" i="1" s="1"/>
  <c r="AC1247" i="1" s="1"/>
  <c r="P1121" i="1"/>
  <c r="M1122" i="1" s="1"/>
  <c r="C2873" i="1"/>
  <c r="D2873" i="1" s="1"/>
  <c r="B2874" i="1"/>
  <c r="AG1247" i="1" l="1"/>
  <c r="AH1247" i="1"/>
  <c r="E2873" i="1"/>
  <c r="H1247" i="1"/>
  <c r="S1247" i="1"/>
  <c r="O1122" i="1"/>
  <c r="G1122" i="1"/>
  <c r="C2874" i="1"/>
  <c r="D2874" i="1" s="1"/>
  <c r="B2875" i="1"/>
  <c r="E2874" i="1" l="1"/>
  <c r="R1247" i="1"/>
  <c r="N1122" i="1"/>
  <c r="P1122" i="1" s="1"/>
  <c r="M1123" i="1" s="1"/>
  <c r="B2876" i="1"/>
  <c r="C2875" i="1"/>
  <c r="D2875" i="1" s="1"/>
  <c r="E2875" i="1" l="1"/>
  <c r="T1247" i="1"/>
  <c r="Q1248" i="1" s="1"/>
  <c r="AC1248" i="1" s="1"/>
  <c r="O1123" i="1"/>
  <c r="G1123" i="1"/>
  <c r="C2876" i="1"/>
  <c r="D2876" i="1" s="1"/>
  <c r="B2877" i="1"/>
  <c r="AG1248" i="1" l="1"/>
  <c r="AH1248" i="1"/>
  <c r="E2876" i="1"/>
  <c r="H1248" i="1"/>
  <c r="S1248" i="1"/>
  <c r="N1123" i="1"/>
  <c r="C2877" i="1"/>
  <c r="D2877" i="1" s="1"/>
  <c r="B2878" i="1"/>
  <c r="E2877" i="1" l="1"/>
  <c r="R1248" i="1"/>
  <c r="P1123" i="1"/>
  <c r="M1124" i="1" s="1"/>
  <c r="B2879" i="1"/>
  <c r="C2878" i="1"/>
  <c r="D2878" i="1" s="1"/>
  <c r="E2878" i="1" l="1"/>
  <c r="T1248" i="1"/>
  <c r="Q1249" i="1" s="1"/>
  <c r="AC1249" i="1" s="1"/>
  <c r="G1124" i="1"/>
  <c r="O1124" i="1"/>
  <c r="C2879" i="1"/>
  <c r="D2879" i="1" s="1"/>
  <c r="B2880" i="1"/>
  <c r="AG1249" i="1" l="1"/>
  <c r="AH1249" i="1"/>
  <c r="E2879" i="1"/>
  <c r="S1249" i="1"/>
  <c r="H1249" i="1"/>
  <c r="N1124" i="1"/>
  <c r="P1124" i="1" s="1"/>
  <c r="M1125" i="1" s="1"/>
  <c r="C2880" i="1"/>
  <c r="D2880" i="1" s="1"/>
  <c r="B2881" i="1"/>
  <c r="E2880" i="1" l="1"/>
  <c r="R1249" i="1"/>
  <c r="G1125" i="1"/>
  <c r="O1125" i="1"/>
  <c r="C2881" i="1"/>
  <c r="D2881" i="1" s="1"/>
  <c r="B2882" i="1"/>
  <c r="E2881" i="1" l="1"/>
  <c r="T1249" i="1"/>
  <c r="Q1250" i="1" s="1"/>
  <c r="AC1250" i="1" s="1"/>
  <c r="N1125" i="1"/>
  <c r="P1125" i="1" s="1"/>
  <c r="M1126" i="1" s="1"/>
  <c r="B2883" i="1"/>
  <c r="C2882" i="1"/>
  <c r="D2882" i="1" s="1"/>
  <c r="AG1250" i="1" l="1"/>
  <c r="AH1250" i="1"/>
  <c r="E2882" i="1"/>
  <c r="H1250" i="1"/>
  <c r="S1250" i="1"/>
  <c r="G1126" i="1"/>
  <c r="O1126" i="1"/>
  <c r="B2884" i="1"/>
  <c r="C2883" i="1"/>
  <c r="D2883" i="1" s="1"/>
  <c r="E2883" i="1" l="1"/>
  <c r="R1250" i="1"/>
  <c r="N1126" i="1"/>
  <c r="P1126" i="1" s="1"/>
  <c r="M1127" i="1" s="1"/>
  <c r="B2885" i="1"/>
  <c r="C2884" i="1"/>
  <c r="D2884" i="1" s="1"/>
  <c r="E2884" i="1" l="1"/>
  <c r="T1250" i="1"/>
  <c r="Q1251" i="1" s="1"/>
  <c r="AC1251" i="1" s="1"/>
  <c r="G1127" i="1"/>
  <c r="O1127" i="1"/>
  <c r="C2885" i="1"/>
  <c r="D2885" i="1" s="1"/>
  <c r="B2886" i="1"/>
  <c r="AG1251" i="1" l="1"/>
  <c r="AH1251" i="1"/>
  <c r="E2885" i="1"/>
  <c r="H1251" i="1"/>
  <c r="S1251" i="1"/>
  <c r="N1127" i="1"/>
  <c r="P1127" i="1" s="1"/>
  <c r="M1128" i="1" s="1"/>
  <c r="C2886" i="1"/>
  <c r="D2886" i="1" s="1"/>
  <c r="B2887" i="1"/>
  <c r="E2886" i="1" l="1"/>
  <c r="R1251" i="1"/>
  <c r="G1128" i="1"/>
  <c r="O1128" i="1"/>
  <c r="C2887" i="1"/>
  <c r="D2887" i="1" s="1"/>
  <c r="B2888" i="1"/>
  <c r="E2887" i="1" l="1"/>
  <c r="T1251" i="1"/>
  <c r="Q1252" i="1" s="1"/>
  <c r="AC1252" i="1" s="1"/>
  <c r="N1128" i="1"/>
  <c r="B2889" i="1"/>
  <c r="C2888" i="1"/>
  <c r="D2888" i="1" s="1"/>
  <c r="AG1252" i="1" l="1"/>
  <c r="AH1252" i="1"/>
  <c r="E2888" i="1"/>
  <c r="H1252" i="1"/>
  <c r="S1252" i="1"/>
  <c r="P1128" i="1"/>
  <c r="M1129" i="1" s="1"/>
  <c r="C2889" i="1"/>
  <c r="D2889" i="1" s="1"/>
  <c r="B2890" i="1"/>
  <c r="E2889" i="1" l="1"/>
  <c r="R1252" i="1"/>
  <c r="O1129" i="1"/>
  <c r="G1129" i="1"/>
  <c r="B2891" i="1"/>
  <c r="C2890" i="1"/>
  <c r="D2890" i="1" s="1"/>
  <c r="E2890" i="1" l="1"/>
  <c r="T1252" i="1"/>
  <c r="Q1253" i="1" s="1"/>
  <c r="AC1253" i="1" s="1"/>
  <c r="N1129" i="1"/>
  <c r="P1129" i="1" s="1"/>
  <c r="M1130" i="1" s="1"/>
  <c r="B2892" i="1"/>
  <c r="C2891" i="1"/>
  <c r="D2891" i="1" s="1"/>
  <c r="AG1253" i="1" l="1"/>
  <c r="AH1253" i="1"/>
  <c r="E2891" i="1"/>
  <c r="H1253" i="1"/>
  <c r="S1253" i="1"/>
  <c r="G1130" i="1"/>
  <c r="O1130" i="1"/>
  <c r="C2892" i="1"/>
  <c r="D2892" i="1" s="1"/>
  <c r="B2893" i="1"/>
  <c r="E2892" i="1" l="1"/>
  <c r="R1253" i="1"/>
  <c r="N1130" i="1"/>
  <c r="C2893" i="1"/>
  <c r="D2893" i="1" s="1"/>
  <c r="B2894" i="1"/>
  <c r="E2893" i="1" l="1"/>
  <c r="T1253" i="1"/>
  <c r="Q1254" i="1" s="1"/>
  <c r="AC1254" i="1" s="1"/>
  <c r="P1130" i="1"/>
  <c r="M1131" i="1" s="1"/>
  <c r="C2894" i="1"/>
  <c r="D2894" i="1" s="1"/>
  <c r="B2895" i="1"/>
  <c r="AG1254" i="1" l="1"/>
  <c r="AH1254" i="1"/>
  <c r="E2894" i="1"/>
  <c r="H1254" i="1"/>
  <c r="S1254" i="1"/>
  <c r="O1131" i="1"/>
  <c r="G1131" i="1"/>
  <c r="C2895" i="1"/>
  <c r="D2895" i="1" s="1"/>
  <c r="B2896" i="1"/>
  <c r="E2895" i="1" l="1"/>
  <c r="R1254" i="1"/>
  <c r="N1131" i="1"/>
  <c r="C2896" i="1"/>
  <c r="D2896" i="1" s="1"/>
  <c r="B2897" i="1"/>
  <c r="E2896" i="1" l="1"/>
  <c r="T1254" i="1"/>
  <c r="Q1255" i="1" s="1"/>
  <c r="AC1255" i="1" s="1"/>
  <c r="P1131" i="1"/>
  <c r="M1132" i="1" s="1"/>
  <c r="B2898" i="1"/>
  <c r="C2897" i="1"/>
  <c r="D2897" i="1" s="1"/>
  <c r="AG1255" i="1" l="1"/>
  <c r="AH1255" i="1"/>
  <c r="E2897" i="1"/>
  <c r="H1255" i="1"/>
  <c r="S1255" i="1"/>
  <c r="O1132" i="1"/>
  <c r="G1132" i="1"/>
  <c r="B2899" i="1"/>
  <c r="C2898" i="1"/>
  <c r="D2898" i="1" s="1"/>
  <c r="E2898" i="1" l="1"/>
  <c r="R1255" i="1"/>
  <c r="N1132" i="1"/>
  <c r="P1132" i="1" s="1"/>
  <c r="M1133" i="1" s="1"/>
  <c r="C2899" i="1"/>
  <c r="D2899" i="1" s="1"/>
  <c r="B2900" i="1"/>
  <c r="E2899" i="1" l="1"/>
  <c r="T1255" i="1"/>
  <c r="Q1256" i="1" s="1"/>
  <c r="AC1256" i="1" s="1"/>
  <c r="O1133" i="1"/>
  <c r="G1133" i="1"/>
  <c r="C2900" i="1"/>
  <c r="D2900" i="1" s="1"/>
  <c r="B2901" i="1"/>
  <c r="AG1256" i="1" l="1"/>
  <c r="AH1256" i="1"/>
  <c r="E2900" i="1"/>
  <c r="H1256" i="1"/>
  <c r="S1256" i="1"/>
  <c r="N1133" i="1"/>
  <c r="P1133" i="1" s="1"/>
  <c r="M1134" i="1" s="1"/>
  <c r="C2901" i="1"/>
  <c r="D2901" i="1" s="1"/>
  <c r="B2902" i="1"/>
  <c r="E2901" i="1" l="1"/>
  <c r="R1256" i="1"/>
  <c r="G1134" i="1"/>
  <c r="O1134" i="1"/>
  <c r="B2903" i="1"/>
  <c r="C2902" i="1"/>
  <c r="D2902" i="1" s="1"/>
  <c r="E2902" i="1" l="1"/>
  <c r="T1256" i="1"/>
  <c r="Q1257" i="1" s="1"/>
  <c r="AC1257" i="1" s="1"/>
  <c r="N1134" i="1"/>
  <c r="C2903" i="1"/>
  <c r="D2903" i="1" s="1"/>
  <c r="B2904" i="1"/>
  <c r="AG1257" i="1" l="1"/>
  <c r="AH1257" i="1"/>
  <c r="E2903" i="1"/>
  <c r="H1257" i="1"/>
  <c r="S1257" i="1"/>
  <c r="P1134" i="1"/>
  <c r="M1135" i="1" s="1"/>
  <c r="B2905" i="1"/>
  <c r="C2904" i="1"/>
  <c r="D2904" i="1" s="1"/>
  <c r="E2904" i="1" l="1"/>
  <c r="R1257" i="1"/>
  <c r="G1135" i="1"/>
  <c r="O1135" i="1"/>
  <c r="C2905" i="1"/>
  <c r="D2905" i="1" s="1"/>
  <c r="B2906" i="1"/>
  <c r="E2905" i="1" l="1"/>
  <c r="T1257" i="1"/>
  <c r="Q1258" i="1" s="1"/>
  <c r="AC1258" i="1" s="1"/>
  <c r="N1135" i="1"/>
  <c r="B2907" i="1"/>
  <c r="C2906" i="1"/>
  <c r="D2906" i="1" s="1"/>
  <c r="AG1258" i="1" l="1"/>
  <c r="AH1258" i="1"/>
  <c r="E2906" i="1"/>
  <c r="H1258" i="1"/>
  <c r="S1258" i="1"/>
  <c r="P1135" i="1"/>
  <c r="M1136" i="1" s="1"/>
  <c r="C2907" i="1"/>
  <c r="D2907" i="1" s="1"/>
  <c r="B2908" i="1"/>
  <c r="E2907" i="1" l="1"/>
  <c r="R1258" i="1"/>
  <c r="G1136" i="1"/>
  <c r="O1136" i="1"/>
  <c r="C2908" i="1"/>
  <c r="D2908" i="1" s="1"/>
  <c r="B2909" i="1"/>
  <c r="E2908" i="1" l="1"/>
  <c r="T1258" i="1"/>
  <c r="Q1259" i="1" s="1"/>
  <c r="AC1259" i="1" s="1"/>
  <c r="N1136" i="1"/>
  <c r="B2910" i="1"/>
  <c r="C2909" i="1"/>
  <c r="D2909" i="1" s="1"/>
  <c r="AG1259" i="1" l="1"/>
  <c r="AH1259" i="1"/>
  <c r="E2909" i="1"/>
  <c r="H1259" i="1"/>
  <c r="S1259" i="1"/>
  <c r="P1136" i="1"/>
  <c r="M1137" i="1" s="1"/>
  <c r="C2910" i="1"/>
  <c r="D2910" i="1" s="1"/>
  <c r="B2911" i="1"/>
  <c r="E2910" i="1" l="1"/>
  <c r="R1259" i="1"/>
  <c r="G1137" i="1"/>
  <c r="O1137" i="1"/>
  <c r="B2912" i="1"/>
  <c r="C2911" i="1"/>
  <c r="D2911" i="1" s="1"/>
  <c r="E2911" i="1" l="1"/>
  <c r="T1259" i="1"/>
  <c r="Q1260" i="1" s="1"/>
  <c r="AC1260" i="1" s="1"/>
  <c r="N1137" i="1"/>
  <c r="B2913" i="1"/>
  <c r="C2912" i="1"/>
  <c r="D2912" i="1" s="1"/>
  <c r="AG1260" i="1" l="1"/>
  <c r="AH1260" i="1"/>
  <c r="E2912" i="1"/>
  <c r="H1260" i="1"/>
  <c r="S1260" i="1"/>
  <c r="P1137" i="1"/>
  <c r="M1138" i="1" s="1"/>
  <c r="C2913" i="1"/>
  <c r="D2913" i="1" s="1"/>
  <c r="B2914" i="1"/>
  <c r="E2913" i="1" l="1"/>
  <c r="R1260" i="1"/>
  <c r="G1138" i="1"/>
  <c r="O1138" i="1"/>
  <c r="C2914" i="1"/>
  <c r="D2914" i="1" s="1"/>
  <c r="B2915" i="1"/>
  <c r="E2914" i="1" l="1"/>
  <c r="T1260" i="1"/>
  <c r="Q1261" i="1" s="1"/>
  <c r="AC1261" i="1" s="1"/>
  <c r="N1138" i="1"/>
  <c r="C2915" i="1"/>
  <c r="D2915" i="1" s="1"/>
  <c r="B2916" i="1"/>
  <c r="AG1261" i="1" l="1"/>
  <c r="AH1261" i="1"/>
  <c r="E2915" i="1"/>
  <c r="H1261" i="1"/>
  <c r="S1261" i="1"/>
  <c r="P1138" i="1"/>
  <c r="M1139" i="1" s="1"/>
  <c r="C2916" i="1"/>
  <c r="D2916" i="1" s="1"/>
  <c r="B2917" i="1"/>
  <c r="E2916" i="1" l="1"/>
  <c r="R1261" i="1"/>
  <c r="O1139" i="1"/>
  <c r="G1139" i="1"/>
  <c r="B2918" i="1"/>
  <c r="C2917" i="1"/>
  <c r="D2917" i="1" s="1"/>
  <c r="E2917" i="1" l="1"/>
  <c r="T1261" i="1"/>
  <c r="Q1262" i="1" s="1"/>
  <c r="AC1262" i="1" s="1"/>
  <c r="N1139" i="1"/>
  <c r="P1139" i="1" s="1"/>
  <c r="M1140" i="1" s="1"/>
  <c r="B2919" i="1"/>
  <c r="C2918" i="1"/>
  <c r="D2918" i="1" s="1"/>
  <c r="AG1262" i="1" l="1"/>
  <c r="AH1262" i="1"/>
  <c r="E2918" i="1"/>
  <c r="S1262" i="1"/>
  <c r="H1262" i="1"/>
  <c r="G1140" i="1"/>
  <c r="O1140" i="1"/>
  <c r="C2919" i="1"/>
  <c r="D2919" i="1" s="1"/>
  <c r="B2920" i="1"/>
  <c r="E2919" i="1" l="1"/>
  <c r="R1262" i="1"/>
  <c r="N1140" i="1"/>
  <c r="P1140" i="1" s="1"/>
  <c r="M1141" i="1" s="1"/>
  <c r="B2921" i="1"/>
  <c r="C2920" i="1"/>
  <c r="D2920" i="1" s="1"/>
  <c r="E2920" i="1" l="1"/>
  <c r="T1262" i="1"/>
  <c r="Q1263" i="1" s="1"/>
  <c r="AC1263" i="1" s="1"/>
  <c r="G1141" i="1"/>
  <c r="O1141" i="1"/>
  <c r="B2922" i="1"/>
  <c r="C2921" i="1"/>
  <c r="D2921" i="1" s="1"/>
  <c r="AG1263" i="1" l="1"/>
  <c r="AH1263" i="1"/>
  <c r="E2921" i="1"/>
  <c r="S1263" i="1"/>
  <c r="H1263" i="1"/>
  <c r="N1141" i="1"/>
  <c r="C2922" i="1"/>
  <c r="D2922" i="1" s="1"/>
  <c r="B2923" i="1"/>
  <c r="E2922" i="1" l="1"/>
  <c r="R1263" i="1"/>
  <c r="P1141" i="1"/>
  <c r="M1142" i="1" s="1"/>
  <c r="C2923" i="1"/>
  <c r="D2923" i="1" s="1"/>
  <c r="B2924" i="1"/>
  <c r="E2923" i="1" l="1"/>
  <c r="T1263" i="1"/>
  <c r="Q1264" i="1" s="1"/>
  <c r="AC1264" i="1" s="1"/>
  <c r="G1142" i="1"/>
  <c r="O1142" i="1"/>
  <c r="B2925" i="1"/>
  <c r="C2924" i="1"/>
  <c r="D2924" i="1" s="1"/>
  <c r="AG1264" i="1" l="1"/>
  <c r="AH1264" i="1"/>
  <c r="E2924" i="1"/>
  <c r="H1264" i="1"/>
  <c r="S1264" i="1"/>
  <c r="N1142" i="1"/>
  <c r="C2925" i="1"/>
  <c r="D2925" i="1" s="1"/>
  <c r="B2926" i="1"/>
  <c r="E2925" i="1" l="1"/>
  <c r="R1264" i="1"/>
  <c r="P1142" i="1"/>
  <c r="M1143" i="1" s="1"/>
  <c r="B2927" i="1"/>
  <c r="C2926" i="1"/>
  <c r="D2926" i="1" s="1"/>
  <c r="E2926" i="1" l="1"/>
  <c r="T1264" i="1"/>
  <c r="Q1265" i="1" s="1"/>
  <c r="AC1265" i="1" s="1"/>
  <c r="O1143" i="1"/>
  <c r="G1143" i="1"/>
  <c r="B2928" i="1"/>
  <c r="C2927" i="1"/>
  <c r="D2927" i="1" s="1"/>
  <c r="AG1265" i="1" l="1"/>
  <c r="AH1265" i="1"/>
  <c r="E2927" i="1"/>
  <c r="H1265" i="1"/>
  <c r="S1265" i="1"/>
  <c r="N1143" i="1"/>
  <c r="P1143" i="1" s="1"/>
  <c r="M1144" i="1" s="1"/>
  <c r="B2929" i="1"/>
  <c r="C2928" i="1"/>
  <c r="D2928" i="1" s="1"/>
  <c r="E2928" i="1" l="1"/>
  <c r="R1265" i="1"/>
  <c r="G1144" i="1"/>
  <c r="O1144" i="1"/>
  <c r="B2930" i="1"/>
  <c r="C2929" i="1"/>
  <c r="D2929" i="1" s="1"/>
  <c r="E2929" i="1" l="1"/>
  <c r="T1265" i="1"/>
  <c r="Q1266" i="1" s="1"/>
  <c r="AC1266" i="1" s="1"/>
  <c r="N1144" i="1"/>
  <c r="P1144" i="1" s="1"/>
  <c r="M1145" i="1" s="1"/>
  <c r="B2931" i="1"/>
  <c r="C2930" i="1"/>
  <c r="D2930" i="1" s="1"/>
  <c r="AG1266" i="1" l="1"/>
  <c r="AH1266" i="1"/>
  <c r="E2930" i="1"/>
  <c r="H1266" i="1"/>
  <c r="S1266" i="1"/>
  <c r="G1145" i="1"/>
  <c r="O1145" i="1"/>
  <c r="B2932" i="1"/>
  <c r="C2931" i="1"/>
  <c r="D2931" i="1" s="1"/>
  <c r="E2931" i="1" l="1"/>
  <c r="R1266" i="1"/>
  <c r="N1145" i="1"/>
  <c r="P1145" i="1" s="1"/>
  <c r="M1146" i="1" s="1"/>
  <c r="B2933" i="1"/>
  <c r="C2932" i="1"/>
  <c r="D2932" i="1" s="1"/>
  <c r="E2932" i="1" l="1"/>
  <c r="T1266" i="1"/>
  <c r="Q1267" i="1" s="1"/>
  <c r="AC1267" i="1" s="1"/>
  <c r="G1146" i="1"/>
  <c r="O1146" i="1"/>
  <c r="B2934" i="1"/>
  <c r="C2933" i="1"/>
  <c r="D2933" i="1" s="1"/>
  <c r="AG1267" i="1" l="1"/>
  <c r="AH1267" i="1"/>
  <c r="E2933" i="1"/>
  <c r="S1267" i="1"/>
  <c r="H1267" i="1"/>
  <c r="N1146" i="1"/>
  <c r="B2935" i="1"/>
  <c r="C2934" i="1"/>
  <c r="D2934" i="1" s="1"/>
  <c r="E2934" i="1" l="1"/>
  <c r="R1267" i="1"/>
  <c r="P1146" i="1"/>
  <c r="M1147" i="1" s="1"/>
  <c r="C2935" i="1"/>
  <c r="D2935" i="1" s="1"/>
  <c r="B2936" i="1"/>
  <c r="E2935" i="1" l="1"/>
  <c r="T1267" i="1"/>
  <c r="Q1268" i="1" s="1"/>
  <c r="AC1268" i="1" s="1"/>
  <c r="G1147" i="1"/>
  <c r="O1147" i="1"/>
  <c r="B2937" i="1"/>
  <c r="C2936" i="1"/>
  <c r="D2936" i="1" s="1"/>
  <c r="AG1268" i="1" l="1"/>
  <c r="AH1268" i="1"/>
  <c r="E2936" i="1"/>
  <c r="H1268" i="1"/>
  <c r="S1268" i="1"/>
  <c r="N1147" i="1"/>
  <c r="C2937" i="1"/>
  <c r="D2937" i="1" s="1"/>
  <c r="B2938" i="1"/>
  <c r="E2937" i="1" l="1"/>
  <c r="R1268" i="1"/>
  <c r="P1147" i="1"/>
  <c r="M1148" i="1" s="1"/>
  <c r="B2939" i="1"/>
  <c r="C2938" i="1"/>
  <c r="D2938" i="1" s="1"/>
  <c r="E2938" i="1" l="1"/>
  <c r="T1268" i="1"/>
  <c r="Q1269" i="1" s="1"/>
  <c r="AC1269" i="1" s="1"/>
  <c r="G1148" i="1"/>
  <c r="O1148" i="1"/>
  <c r="B2940" i="1"/>
  <c r="C2939" i="1"/>
  <c r="D2939" i="1" s="1"/>
  <c r="AG1269" i="1" l="1"/>
  <c r="AH1269" i="1"/>
  <c r="E2939" i="1"/>
  <c r="H1269" i="1"/>
  <c r="S1269" i="1"/>
  <c r="N1148" i="1"/>
  <c r="P1148" i="1" s="1"/>
  <c r="M1149" i="1" s="1"/>
  <c r="C2940" i="1"/>
  <c r="D2940" i="1" s="1"/>
  <c r="B2941" i="1"/>
  <c r="E2940" i="1" l="1"/>
  <c r="R1269" i="1"/>
  <c r="O1149" i="1"/>
  <c r="G1149" i="1"/>
  <c r="B2942" i="1"/>
  <c r="C2941" i="1"/>
  <c r="D2941" i="1" s="1"/>
  <c r="E2941" i="1" l="1"/>
  <c r="T1269" i="1"/>
  <c r="Q1270" i="1" s="1"/>
  <c r="AC1270" i="1" s="1"/>
  <c r="N1149" i="1"/>
  <c r="B2943" i="1"/>
  <c r="C2942" i="1"/>
  <c r="D2942" i="1" s="1"/>
  <c r="AG1270" i="1" l="1"/>
  <c r="AH1270" i="1"/>
  <c r="E2942" i="1"/>
  <c r="H1270" i="1"/>
  <c r="S1270" i="1"/>
  <c r="P1149" i="1"/>
  <c r="M1150" i="1" s="1"/>
  <c r="C2943" i="1"/>
  <c r="D2943" i="1" s="1"/>
  <c r="B2944" i="1"/>
  <c r="E2943" i="1" l="1"/>
  <c r="R1270" i="1"/>
  <c r="G1150" i="1"/>
  <c r="O1150" i="1"/>
  <c r="C2944" i="1"/>
  <c r="D2944" i="1" s="1"/>
  <c r="B2945" i="1"/>
  <c r="E2944" i="1" l="1"/>
  <c r="T1270" i="1"/>
  <c r="Q1271" i="1" s="1"/>
  <c r="AC1271" i="1" s="1"/>
  <c r="N1150" i="1"/>
  <c r="B2946" i="1"/>
  <c r="C2945" i="1"/>
  <c r="D2945" i="1" s="1"/>
  <c r="AG1271" i="1" l="1"/>
  <c r="AH1271" i="1"/>
  <c r="E2945" i="1"/>
  <c r="H1271" i="1"/>
  <c r="S1271" i="1"/>
  <c r="P1150" i="1"/>
  <c r="M1151" i="1" s="1"/>
  <c r="C2946" i="1"/>
  <c r="D2946" i="1" s="1"/>
  <c r="B2947" i="1"/>
  <c r="E2946" i="1" l="1"/>
  <c r="R1271" i="1"/>
  <c r="T1271" i="1" s="1"/>
  <c r="Q1272" i="1" s="1"/>
  <c r="AC1272" i="1" s="1"/>
  <c r="O1151" i="1"/>
  <c r="G1151" i="1"/>
  <c r="C2947" i="1"/>
  <c r="D2947" i="1" s="1"/>
  <c r="B2948" i="1"/>
  <c r="AG1272" i="1" l="1"/>
  <c r="AH1272" i="1"/>
  <c r="E2947" i="1"/>
  <c r="H1272" i="1"/>
  <c r="S1272" i="1"/>
  <c r="N1151" i="1"/>
  <c r="P1151" i="1" s="1"/>
  <c r="M1152" i="1" s="1"/>
  <c r="B2949" i="1"/>
  <c r="C2948" i="1"/>
  <c r="D2948" i="1" s="1"/>
  <c r="E2948" i="1" l="1"/>
  <c r="R1272" i="1"/>
  <c r="T1272" i="1" s="1"/>
  <c r="Q1273" i="1" s="1"/>
  <c r="AC1273" i="1" s="1"/>
  <c r="G1152" i="1"/>
  <c r="O1152" i="1"/>
  <c r="C2949" i="1"/>
  <c r="D2949" i="1" s="1"/>
  <c r="B2950" i="1"/>
  <c r="AG1273" i="1" l="1"/>
  <c r="AH1273" i="1"/>
  <c r="E2949" i="1"/>
  <c r="H1273" i="1"/>
  <c r="S1273" i="1"/>
  <c r="N1152" i="1"/>
  <c r="P1152" i="1" s="1"/>
  <c r="M1153" i="1" s="1"/>
  <c r="B2951" i="1"/>
  <c r="C2950" i="1"/>
  <c r="D2950" i="1" s="1"/>
  <c r="E2950" i="1" l="1"/>
  <c r="R1273" i="1"/>
  <c r="G1153" i="1"/>
  <c r="O1153" i="1"/>
  <c r="C2951" i="1"/>
  <c r="D2951" i="1" s="1"/>
  <c r="B2952" i="1"/>
  <c r="E2951" i="1" l="1"/>
  <c r="T1273" i="1"/>
  <c r="Q1274" i="1" s="1"/>
  <c r="AC1274" i="1" s="1"/>
  <c r="N1153" i="1"/>
  <c r="B2953" i="1"/>
  <c r="C2952" i="1"/>
  <c r="D2952" i="1" s="1"/>
  <c r="AG1274" i="1" l="1"/>
  <c r="AH1274" i="1"/>
  <c r="E2952" i="1"/>
  <c r="S1274" i="1"/>
  <c r="H1274" i="1"/>
  <c r="P1153" i="1"/>
  <c r="M1154" i="1" s="1"/>
  <c r="C2953" i="1"/>
  <c r="D2953" i="1" s="1"/>
  <c r="B2954" i="1"/>
  <c r="E2953" i="1" l="1"/>
  <c r="R1274" i="1"/>
  <c r="G1154" i="1"/>
  <c r="O1154" i="1"/>
  <c r="C2954" i="1"/>
  <c r="D2954" i="1" s="1"/>
  <c r="B2955" i="1"/>
  <c r="E2954" i="1" l="1"/>
  <c r="T1274" i="1"/>
  <c r="Q1275" i="1" s="1"/>
  <c r="AC1275" i="1" s="1"/>
  <c r="N1154" i="1"/>
  <c r="C2955" i="1"/>
  <c r="D2955" i="1" s="1"/>
  <c r="B2956" i="1"/>
  <c r="AG1275" i="1" l="1"/>
  <c r="AH1275" i="1"/>
  <c r="E2955" i="1"/>
  <c r="H1275" i="1"/>
  <c r="S1275" i="1"/>
  <c r="P1154" i="1"/>
  <c r="M1155" i="1" s="1"/>
  <c r="C2956" i="1"/>
  <c r="D2956" i="1" s="1"/>
  <c r="B2957" i="1"/>
  <c r="E2956" i="1" l="1"/>
  <c r="R1275" i="1"/>
  <c r="O1155" i="1"/>
  <c r="G1155" i="1"/>
  <c r="B2958" i="1"/>
  <c r="C2957" i="1"/>
  <c r="D2957" i="1" s="1"/>
  <c r="E2957" i="1" l="1"/>
  <c r="T1275" i="1"/>
  <c r="Q1276" i="1" s="1"/>
  <c r="AC1276" i="1" s="1"/>
  <c r="N1155" i="1"/>
  <c r="B2959" i="1"/>
  <c r="C2958" i="1"/>
  <c r="D2958" i="1" s="1"/>
  <c r="AG1276" i="1" l="1"/>
  <c r="AH1276" i="1"/>
  <c r="E2958" i="1"/>
  <c r="S1276" i="1"/>
  <c r="H1276" i="1"/>
  <c r="P1155" i="1"/>
  <c r="M1156" i="1" s="1"/>
  <c r="C2959" i="1"/>
  <c r="D2959" i="1" s="1"/>
  <c r="B2960" i="1"/>
  <c r="E2959" i="1" l="1"/>
  <c r="R1276" i="1"/>
  <c r="G1156" i="1"/>
  <c r="O1156" i="1"/>
  <c r="B2961" i="1"/>
  <c r="C2960" i="1"/>
  <c r="D2960" i="1" s="1"/>
  <c r="E2960" i="1" l="1"/>
  <c r="T1276" i="1"/>
  <c r="Q1277" i="1" s="1"/>
  <c r="AC1277" i="1" s="1"/>
  <c r="N1156" i="1"/>
  <c r="B2962" i="1"/>
  <c r="C2961" i="1"/>
  <c r="D2961" i="1" s="1"/>
  <c r="AG1277" i="1" l="1"/>
  <c r="AH1277" i="1"/>
  <c r="E2961" i="1"/>
  <c r="H1277" i="1"/>
  <c r="S1277" i="1"/>
  <c r="P1156" i="1"/>
  <c r="M1157" i="1" s="1"/>
  <c r="C2962" i="1"/>
  <c r="D2962" i="1" s="1"/>
  <c r="B2963" i="1"/>
  <c r="E2962" i="1" l="1"/>
  <c r="R1277" i="1"/>
  <c r="G1157" i="1"/>
  <c r="O1157" i="1"/>
  <c r="C2963" i="1"/>
  <c r="D2963" i="1" s="1"/>
  <c r="B2964" i="1"/>
  <c r="E2963" i="1" l="1"/>
  <c r="T1277" i="1"/>
  <c r="Q1278" i="1" s="1"/>
  <c r="AC1278" i="1" s="1"/>
  <c r="N1157" i="1"/>
  <c r="P1157" i="1" s="1"/>
  <c r="M1158" i="1" s="1"/>
  <c r="C2964" i="1"/>
  <c r="D2964" i="1" s="1"/>
  <c r="B2965" i="1"/>
  <c r="AG1278" i="1" l="1"/>
  <c r="AH1278" i="1"/>
  <c r="E2964" i="1"/>
  <c r="S1278" i="1"/>
  <c r="H1278" i="1"/>
  <c r="O1158" i="1"/>
  <c r="G1158" i="1"/>
  <c r="B2966" i="1"/>
  <c r="C2965" i="1"/>
  <c r="D2965" i="1" s="1"/>
  <c r="E2965" i="1" l="1"/>
  <c r="R1278" i="1"/>
  <c r="N1158" i="1"/>
  <c r="B2967" i="1"/>
  <c r="C2966" i="1"/>
  <c r="D2966" i="1" s="1"/>
  <c r="E2966" i="1" l="1"/>
  <c r="T1278" i="1"/>
  <c r="Q1279" i="1" s="1"/>
  <c r="AC1279" i="1" s="1"/>
  <c r="P1158" i="1"/>
  <c r="M1159" i="1" s="1"/>
  <c r="C2967" i="1"/>
  <c r="D2967" i="1" s="1"/>
  <c r="B2968" i="1"/>
  <c r="AG1279" i="1" l="1"/>
  <c r="AH1279" i="1"/>
  <c r="E2967" i="1"/>
  <c r="H1279" i="1"/>
  <c r="S1279" i="1"/>
  <c r="O1159" i="1"/>
  <c r="G1159" i="1"/>
  <c r="C2968" i="1"/>
  <c r="D2968" i="1" s="1"/>
  <c r="B2969" i="1"/>
  <c r="E2968" i="1" l="1"/>
  <c r="R1279" i="1"/>
  <c r="N1159" i="1"/>
  <c r="P1159" i="1" s="1"/>
  <c r="M1160" i="1" s="1"/>
  <c r="C2969" i="1"/>
  <c r="D2969" i="1" s="1"/>
  <c r="B2970" i="1"/>
  <c r="C2970" i="1" l="1"/>
  <c r="D2970" i="1" s="1"/>
  <c r="E2970" i="1"/>
  <c r="E2969" i="1"/>
  <c r="T1279" i="1"/>
  <c r="Q1280" i="1" s="1"/>
  <c r="AC1280" i="1" s="1"/>
  <c r="G1160" i="1"/>
  <c r="O1160" i="1"/>
  <c r="AG1280" i="1" l="1"/>
  <c r="AH1280" i="1"/>
  <c r="H1280" i="1"/>
  <c r="S1280" i="1"/>
  <c r="N1160" i="1"/>
  <c r="R1280" i="1" l="1"/>
  <c r="P1160" i="1"/>
  <c r="M1161" i="1" s="1"/>
  <c r="T1280" i="1" l="1"/>
  <c r="Q1281" i="1" s="1"/>
  <c r="AC1281" i="1" s="1"/>
  <c r="G1161" i="1"/>
  <c r="O1161" i="1"/>
  <c r="AG1281" i="1" l="1"/>
  <c r="AH1281" i="1"/>
  <c r="H1281" i="1"/>
  <c r="S1281" i="1"/>
  <c r="N1161" i="1"/>
  <c r="P1161" i="1" s="1"/>
  <c r="M1162" i="1" s="1"/>
  <c r="R1281" i="1" l="1"/>
  <c r="O1162" i="1"/>
  <c r="G1162" i="1"/>
  <c r="T1281" i="1" l="1"/>
  <c r="Q1282" i="1" s="1"/>
  <c r="AC1282" i="1" s="1"/>
  <c r="N1162" i="1"/>
  <c r="AG1282" i="1" l="1"/>
  <c r="AH1282" i="1"/>
  <c r="S1282" i="1"/>
  <c r="H1282" i="1"/>
  <c r="P1162" i="1"/>
  <c r="M1163" i="1" s="1"/>
  <c r="R1282" i="1" l="1"/>
  <c r="T1282" i="1" s="1"/>
  <c r="Q1283" i="1" s="1"/>
  <c r="AC1283" i="1" s="1"/>
  <c r="G1163" i="1"/>
  <c r="O1163" i="1"/>
  <c r="AG1283" i="1" l="1"/>
  <c r="AH1283" i="1"/>
  <c r="H1283" i="1"/>
  <c r="S1283" i="1"/>
  <c r="N1163" i="1"/>
  <c r="P1163" i="1" s="1"/>
  <c r="M1164" i="1" s="1"/>
  <c r="R1283" i="1" l="1"/>
  <c r="G1164" i="1"/>
  <c r="O1164" i="1"/>
  <c r="T1283" i="1" l="1"/>
  <c r="Q1284" i="1" s="1"/>
  <c r="AC1284" i="1" s="1"/>
  <c r="N1164" i="1"/>
  <c r="AG1284" i="1" l="1"/>
  <c r="AH1284" i="1"/>
  <c r="H1284" i="1"/>
  <c r="S1284" i="1"/>
  <c r="P1164" i="1"/>
  <c r="M1165" i="1" s="1"/>
  <c r="R1284" i="1" l="1"/>
  <c r="T1284" i="1" s="1"/>
  <c r="Q1285" i="1" s="1"/>
  <c r="AC1285" i="1" s="1"/>
  <c r="G1165" i="1"/>
  <c r="O1165" i="1"/>
  <c r="AG1285" i="1" l="1"/>
  <c r="AH1285" i="1"/>
  <c r="H1285" i="1"/>
  <c r="S1285" i="1"/>
  <c r="N1165" i="1"/>
  <c r="R1285" i="1" l="1"/>
  <c r="T1285" i="1" s="1"/>
  <c r="Q1286" i="1" s="1"/>
  <c r="AC1286" i="1" s="1"/>
  <c r="P1165" i="1"/>
  <c r="M1166" i="1" s="1"/>
  <c r="AG1286" i="1" l="1"/>
  <c r="AH1286" i="1"/>
  <c r="H1286" i="1"/>
  <c r="S1286" i="1"/>
  <c r="O1166" i="1"/>
  <c r="G1166" i="1"/>
  <c r="R1286" i="1" l="1"/>
  <c r="T1286" i="1" s="1"/>
  <c r="Q1287" i="1" s="1"/>
  <c r="AC1287" i="1" s="1"/>
  <c r="N1166" i="1"/>
  <c r="AG1287" i="1" l="1"/>
  <c r="AH1287" i="1"/>
  <c r="H1287" i="1"/>
  <c r="S1287" i="1"/>
  <c r="P1166" i="1"/>
  <c r="M1167" i="1" s="1"/>
  <c r="R1287" i="1" l="1"/>
  <c r="G1167" i="1"/>
  <c r="O1167" i="1"/>
  <c r="T1287" i="1" l="1"/>
  <c r="Q1288" i="1" s="1"/>
  <c r="AC1288" i="1" s="1"/>
  <c r="N1167" i="1"/>
  <c r="P1167" i="1" s="1"/>
  <c r="M1168" i="1" s="1"/>
  <c r="AG1288" i="1" l="1"/>
  <c r="AH1288" i="1"/>
  <c r="H1288" i="1"/>
  <c r="S1288" i="1"/>
  <c r="O1168" i="1"/>
  <c r="G1168" i="1"/>
  <c r="R1288" i="1" l="1"/>
  <c r="N1168" i="1"/>
  <c r="T1288" i="1" l="1"/>
  <c r="Q1289" i="1" s="1"/>
  <c r="AC1289" i="1" s="1"/>
  <c r="P1168" i="1"/>
  <c r="M1169" i="1" s="1"/>
  <c r="AG1289" i="1" l="1"/>
  <c r="AH1289" i="1"/>
  <c r="H1289" i="1"/>
  <c r="S1289" i="1"/>
  <c r="G1169" i="1"/>
  <c r="O1169" i="1"/>
  <c r="R1289" i="1" l="1"/>
  <c r="N1169" i="1"/>
  <c r="T1289" i="1" l="1"/>
  <c r="Q1290" i="1" s="1"/>
  <c r="AC1290" i="1" s="1"/>
  <c r="P1169" i="1"/>
  <c r="M1170" i="1" s="1"/>
  <c r="AG1290" i="1" l="1"/>
  <c r="AH1290" i="1"/>
  <c r="H1290" i="1"/>
  <c r="S1290" i="1"/>
  <c r="G1170" i="1"/>
  <c r="O1170" i="1"/>
  <c r="R1290" i="1" l="1"/>
  <c r="T1290" i="1" s="1"/>
  <c r="Q1291" i="1" s="1"/>
  <c r="AC1291" i="1" s="1"/>
  <c r="N1170" i="1"/>
  <c r="P1170" i="1" s="1"/>
  <c r="M1171" i="1" s="1"/>
  <c r="AG1291" i="1" l="1"/>
  <c r="AH1291" i="1"/>
  <c r="H1291" i="1"/>
  <c r="S1291" i="1"/>
  <c r="G1171" i="1"/>
  <c r="O1171" i="1"/>
  <c r="R1291" i="1" l="1"/>
  <c r="N1171" i="1"/>
  <c r="T1291" i="1" l="1"/>
  <c r="Q1292" i="1" s="1"/>
  <c r="AC1292" i="1" s="1"/>
  <c r="P1171" i="1"/>
  <c r="M1172" i="1" s="1"/>
  <c r="AG1292" i="1" l="1"/>
  <c r="AH1292" i="1"/>
  <c r="H1292" i="1"/>
  <c r="S1292" i="1"/>
  <c r="G1172" i="1"/>
  <c r="O1172" i="1"/>
  <c r="R1292" i="1" l="1"/>
  <c r="N1172" i="1"/>
  <c r="T1292" i="1" l="1"/>
  <c r="Q1293" i="1" s="1"/>
  <c r="AC1293" i="1" s="1"/>
  <c r="P1172" i="1"/>
  <c r="M1173" i="1" s="1"/>
  <c r="AG1293" i="1" l="1"/>
  <c r="AH1293" i="1"/>
  <c r="H1293" i="1"/>
  <c r="S1293" i="1"/>
  <c r="O1173" i="1"/>
  <c r="G1173" i="1"/>
  <c r="R1293" i="1" l="1"/>
  <c r="N1173" i="1"/>
  <c r="T1293" i="1" l="1"/>
  <c r="Q1294" i="1" s="1"/>
  <c r="AC1294" i="1" s="1"/>
  <c r="P1173" i="1"/>
  <c r="M1174" i="1" s="1"/>
  <c r="AG1294" i="1" l="1"/>
  <c r="AH1294" i="1"/>
  <c r="H1294" i="1"/>
  <c r="S1294" i="1"/>
  <c r="O1174" i="1"/>
  <c r="G1174" i="1"/>
  <c r="R1294" i="1" l="1"/>
  <c r="N1174" i="1"/>
  <c r="T1294" i="1" l="1"/>
  <c r="Q1295" i="1" s="1"/>
  <c r="AC1295" i="1" s="1"/>
  <c r="P1174" i="1"/>
  <c r="M1175" i="1" s="1"/>
  <c r="AG1295" i="1" l="1"/>
  <c r="AH1295" i="1"/>
  <c r="H1295" i="1"/>
  <c r="S1295" i="1"/>
  <c r="G1175" i="1"/>
  <c r="O1175" i="1"/>
  <c r="R1295" i="1" l="1"/>
  <c r="T1295" i="1" s="1"/>
  <c r="Q1296" i="1" s="1"/>
  <c r="AC1296" i="1" s="1"/>
  <c r="N1175" i="1"/>
  <c r="AG1296" i="1" l="1"/>
  <c r="AH1296" i="1"/>
  <c r="H1296" i="1"/>
  <c r="S1296" i="1"/>
  <c r="P1175" i="1"/>
  <c r="M1176" i="1" s="1"/>
  <c r="R1296" i="1" l="1"/>
  <c r="O1176" i="1"/>
  <c r="G1176" i="1"/>
  <c r="T1296" i="1" l="1"/>
  <c r="Q1297" i="1" s="1"/>
  <c r="AC1297" i="1" s="1"/>
  <c r="N1176" i="1"/>
  <c r="P1176" i="1" s="1"/>
  <c r="M1177" i="1" s="1"/>
  <c r="AG1297" i="1" l="1"/>
  <c r="AH1297" i="1"/>
  <c r="H1297" i="1"/>
  <c r="S1297" i="1"/>
  <c r="O1177" i="1"/>
  <c r="G1177" i="1"/>
  <c r="R1297" i="1" l="1"/>
  <c r="T1297" i="1" s="1"/>
  <c r="Q1298" i="1" s="1"/>
  <c r="AC1298" i="1" s="1"/>
  <c r="N1177" i="1"/>
  <c r="P1177" i="1" s="1"/>
  <c r="M1178" i="1" s="1"/>
  <c r="AG1298" i="1" l="1"/>
  <c r="AH1298" i="1"/>
  <c r="H1298" i="1"/>
  <c r="S1298" i="1"/>
  <c r="G1178" i="1"/>
  <c r="O1178" i="1"/>
  <c r="R1298" i="1" l="1"/>
  <c r="N1178" i="1"/>
  <c r="T1298" i="1" l="1"/>
  <c r="Q1299" i="1" s="1"/>
  <c r="AC1299" i="1" s="1"/>
  <c r="P1178" i="1"/>
  <c r="M1179" i="1" s="1"/>
  <c r="AG1299" i="1" l="1"/>
  <c r="AH1299" i="1"/>
  <c r="H1299" i="1"/>
  <c r="S1299" i="1"/>
  <c r="G1179" i="1"/>
  <c r="O1179" i="1"/>
  <c r="R1299" i="1" l="1"/>
  <c r="T1299" i="1" s="1"/>
  <c r="Q1300" i="1" s="1"/>
  <c r="AC1300" i="1" s="1"/>
  <c r="N1179" i="1"/>
  <c r="AG1300" i="1" l="1"/>
  <c r="AH1300" i="1"/>
  <c r="H1300" i="1"/>
  <c r="S1300" i="1"/>
  <c r="P1179" i="1"/>
  <c r="M1180" i="1" s="1"/>
  <c r="R1300" i="1" l="1"/>
  <c r="G1180" i="1"/>
  <c r="O1180" i="1"/>
  <c r="T1300" i="1" l="1"/>
  <c r="Q1301" i="1" s="1"/>
  <c r="AC1301" i="1" s="1"/>
  <c r="N1180" i="1"/>
  <c r="AG1301" i="1" l="1"/>
  <c r="AH1301" i="1"/>
  <c r="H1301" i="1"/>
  <c r="S1301" i="1"/>
  <c r="P1180" i="1"/>
  <c r="M1181" i="1" s="1"/>
  <c r="R1301" i="1" l="1"/>
  <c r="O1181" i="1"/>
  <c r="G1181" i="1"/>
  <c r="T1301" i="1" l="1"/>
  <c r="Q1302" i="1" s="1"/>
  <c r="AC1302" i="1" s="1"/>
  <c r="N1181" i="1"/>
  <c r="AG1302" i="1" l="1"/>
  <c r="AH1302" i="1"/>
  <c r="H1302" i="1"/>
  <c r="S1302" i="1"/>
  <c r="P1181" i="1"/>
  <c r="M1182" i="1" s="1"/>
  <c r="R1302" i="1" l="1"/>
  <c r="G1182" i="1"/>
  <c r="O1182" i="1"/>
  <c r="T1302" i="1" l="1"/>
  <c r="Q1303" i="1" s="1"/>
  <c r="AC1303" i="1" s="1"/>
  <c r="N1182" i="1"/>
  <c r="AG1303" i="1" l="1"/>
  <c r="AH1303" i="1"/>
  <c r="H1303" i="1"/>
  <c r="S1303" i="1"/>
  <c r="P1182" i="1"/>
  <c r="M1183" i="1" s="1"/>
  <c r="R1303" i="1" l="1"/>
  <c r="O1183" i="1"/>
  <c r="G1183" i="1"/>
  <c r="T1303" i="1" l="1"/>
  <c r="Q1304" i="1" s="1"/>
  <c r="AC1304" i="1" s="1"/>
  <c r="N1183" i="1"/>
  <c r="AG1304" i="1" l="1"/>
  <c r="AH1304" i="1"/>
  <c r="S1304" i="1"/>
  <c r="H1304" i="1"/>
  <c r="P1183" i="1"/>
  <c r="M1184" i="1" s="1"/>
  <c r="R1304" i="1" l="1"/>
  <c r="T1304" i="1" s="1"/>
  <c r="Q1305" i="1" s="1"/>
  <c r="AC1305" i="1" s="1"/>
  <c r="O1184" i="1"/>
  <c r="G1184" i="1"/>
  <c r="AG1305" i="1" l="1"/>
  <c r="AH1305" i="1"/>
  <c r="S1305" i="1"/>
  <c r="H1305" i="1"/>
  <c r="N1184" i="1"/>
  <c r="R1305" i="1" l="1"/>
  <c r="P1184" i="1"/>
  <c r="M1185" i="1" s="1"/>
  <c r="T1305" i="1" l="1"/>
  <c r="Q1306" i="1" s="1"/>
  <c r="AC1306" i="1" s="1"/>
  <c r="G1185" i="1"/>
  <c r="O1185" i="1"/>
  <c r="AG1306" i="1" l="1"/>
  <c r="AH1306" i="1"/>
  <c r="S1306" i="1"/>
  <c r="H1306" i="1"/>
  <c r="N1185" i="1"/>
  <c r="R1306" i="1" l="1"/>
  <c r="P1185" i="1"/>
  <c r="M1186" i="1" s="1"/>
  <c r="T1306" i="1" l="1"/>
  <c r="Q1307" i="1" s="1"/>
  <c r="AC1307" i="1" s="1"/>
  <c r="G1186" i="1"/>
  <c r="O1186" i="1"/>
  <c r="AG1307" i="1" l="1"/>
  <c r="AH1307" i="1"/>
  <c r="S1307" i="1"/>
  <c r="H1307" i="1"/>
  <c r="N1186" i="1"/>
  <c r="R1307" i="1" l="1"/>
  <c r="T1307" i="1" s="1"/>
  <c r="Q1308" i="1" s="1"/>
  <c r="AC1308" i="1" s="1"/>
  <c r="P1186" i="1"/>
  <c r="M1187" i="1" s="1"/>
  <c r="AG1308" i="1" l="1"/>
  <c r="AH1308" i="1"/>
  <c r="S1308" i="1"/>
  <c r="H1308" i="1"/>
  <c r="G1187" i="1"/>
  <c r="O1187" i="1"/>
  <c r="R1308" i="1" l="1"/>
  <c r="N1187" i="1"/>
  <c r="T1308" i="1" l="1"/>
  <c r="Q1309" i="1" s="1"/>
  <c r="AC1309" i="1" s="1"/>
  <c r="P1187" i="1"/>
  <c r="M1188" i="1" s="1"/>
  <c r="AG1309" i="1" l="1"/>
  <c r="AH1309" i="1"/>
  <c r="H1309" i="1"/>
  <c r="S1309" i="1"/>
  <c r="G1188" i="1"/>
  <c r="O1188" i="1"/>
  <c r="R1309" i="1" l="1"/>
  <c r="T1309" i="1" s="1"/>
  <c r="Q1310" i="1" s="1"/>
  <c r="AC1310" i="1" s="1"/>
  <c r="N1188" i="1"/>
  <c r="P1188" i="1" s="1"/>
  <c r="M1189" i="1" s="1"/>
  <c r="AG1310" i="1" l="1"/>
  <c r="AH1310" i="1"/>
  <c r="H1310" i="1"/>
  <c r="S1310" i="1"/>
  <c r="G1189" i="1"/>
  <c r="O1189" i="1"/>
  <c r="R1310" i="1" l="1"/>
  <c r="T1310" i="1" s="1"/>
  <c r="Q1311" i="1" s="1"/>
  <c r="AC1311" i="1" s="1"/>
  <c r="N1189" i="1"/>
  <c r="AG1311" i="1" l="1"/>
  <c r="AH1311" i="1"/>
  <c r="H1311" i="1"/>
  <c r="S1311" i="1"/>
  <c r="P1189" i="1"/>
  <c r="M1190" i="1" s="1"/>
  <c r="R1311" i="1" l="1"/>
  <c r="T1311" i="1" s="1"/>
  <c r="Q1312" i="1" s="1"/>
  <c r="AC1312" i="1" s="1"/>
  <c r="O1190" i="1"/>
  <c r="G1190" i="1"/>
  <c r="AG1312" i="1" l="1"/>
  <c r="AH1312" i="1"/>
  <c r="H1312" i="1"/>
  <c r="S1312" i="1"/>
  <c r="N1190" i="1"/>
  <c r="R1312" i="1" l="1"/>
  <c r="T1312" i="1" s="1"/>
  <c r="Q1313" i="1" s="1"/>
  <c r="AC1313" i="1" s="1"/>
  <c r="P1190" i="1"/>
  <c r="M1191" i="1" s="1"/>
  <c r="AG1313" i="1" l="1"/>
  <c r="AH1313" i="1"/>
  <c r="H1313" i="1"/>
  <c r="S1313" i="1"/>
  <c r="G1191" i="1"/>
  <c r="O1191" i="1"/>
  <c r="R1313" i="1" l="1"/>
  <c r="T1313" i="1" s="1"/>
  <c r="Q1314" i="1" s="1"/>
  <c r="AC1314" i="1" s="1"/>
  <c r="N1191" i="1"/>
  <c r="AG1314" i="1" l="1"/>
  <c r="AH1314" i="1"/>
  <c r="H1314" i="1"/>
  <c r="S1314" i="1"/>
  <c r="P1191" i="1"/>
  <c r="M1192" i="1" s="1"/>
  <c r="R1314" i="1" l="1"/>
  <c r="G1192" i="1"/>
  <c r="O1192" i="1"/>
  <c r="T1314" i="1" l="1"/>
  <c r="Q1315" i="1" s="1"/>
  <c r="AC1315" i="1" s="1"/>
  <c r="N1192" i="1"/>
  <c r="AG1315" i="1" l="1"/>
  <c r="AH1315" i="1"/>
  <c r="H1315" i="1"/>
  <c r="S1315" i="1"/>
  <c r="P1192" i="1"/>
  <c r="M1193" i="1" s="1"/>
  <c r="R1315" i="1" l="1"/>
  <c r="T1315" i="1" s="1"/>
  <c r="Q1316" i="1" s="1"/>
  <c r="AC1316" i="1" s="1"/>
  <c r="O1193" i="1"/>
  <c r="G1193" i="1"/>
  <c r="AG1316" i="1" l="1"/>
  <c r="AH1316" i="1"/>
  <c r="H1316" i="1"/>
  <c r="S1316" i="1"/>
  <c r="N1193" i="1"/>
  <c r="R1316" i="1" l="1"/>
  <c r="T1316" i="1" s="1"/>
  <c r="Q1317" i="1" s="1"/>
  <c r="AC1317" i="1" s="1"/>
  <c r="P1193" i="1"/>
  <c r="M1194" i="1" s="1"/>
  <c r="AG1317" i="1" l="1"/>
  <c r="AH1317" i="1"/>
  <c r="H1317" i="1"/>
  <c r="S1317" i="1"/>
  <c r="G1194" i="1"/>
  <c r="O1194" i="1"/>
  <c r="R1317" i="1" l="1"/>
  <c r="N1194" i="1"/>
  <c r="T1317" i="1" l="1"/>
  <c r="Q1318" i="1" s="1"/>
  <c r="AC1318" i="1" s="1"/>
  <c r="P1194" i="1"/>
  <c r="M1195" i="1" s="1"/>
  <c r="AG1318" i="1" l="1"/>
  <c r="AH1318" i="1"/>
  <c r="H1318" i="1"/>
  <c r="S1318" i="1"/>
  <c r="G1195" i="1"/>
  <c r="O1195" i="1"/>
  <c r="R1318" i="1" l="1"/>
  <c r="N1195" i="1"/>
  <c r="P1195" i="1" s="1"/>
  <c r="M1196" i="1" s="1"/>
  <c r="T1318" i="1" l="1"/>
  <c r="Q1319" i="1" s="1"/>
  <c r="AC1319" i="1" s="1"/>
  <c r="O1196" i="1"/>
  <c r="G1196" i="1"/>
  <c r="AG1319" i="1" l="1"/>
  <c r="AH1319" i="1"/>
  <c r="H1319" i="1"/>
  <c r="S1319" i="1"/>
  <c r="N1196" i="1"/>
  <c r="R1319" i="1" l="1"/>
  <c r="P1196" i="1"/>
  <c r="M1197" i="1" s="1"/>
  <c r="T1319" i="1" l="1"/>
  <c r="Q1320" i="1" s="1"/>
  <c r="AC1320" i="1" s="1"/>
  <c r="G1197" i="1"/>
  <c r="O1197" i="1"/>
  <c r="AG1320" i="1" l="1"/>
  <c r="AH1320" i="1"/>
  <c r="H1320" i="1"/>
  <c r="S1320" i="1"/>
  <c r="N1197" i="1"/>
  <c r="P1197" i="1" s="1"/>
  <c r="M1198" i="1" s="1"/>
  <c r="R1320" i="1" l="1"/>
  <c r="O1198" i="1"/>
  <c r="G1198" i="1"/>
  <c r="T1320" i="1" l="1"/>
  <c r="Q1321" i="1" s="1"/>
  <c r="AC1321" i="1" s="1"/>
  <c r="N1198" i="1"/>
  <c r="AG1321" i="1" l="1"/>
  <c r="AH1321" i="1"/>
  <c r="S1321" i="1"/>
  <c r="H1321" i="1"/>
  <c r="P1198" i="1"/>
  <c r="M1199" i="1" s="1"/>
  <c r="R1321" i="1" l="1"/>
  <c r="G1199" i="1"/>
  <c r="O1199" i="1"/>
  <c r="T1321" i="1" l="1"/>
  <c r="Q1322" i="1" s="1"/>
  <c r="AC1322" i="1" s="1"/>
  <c r="N1199" i="1"/>
  <c r="P1199" i="1" s="1"/>
  <c r="M1200" i="1" s="1"/>
  <c r="AG1322" i="1" l="1"/>
  <c r="AH1322" i="1"/>
  <c r="H1322" i="1"/>
  <c r="S1322" i="1"/>
  <c r="O1200" i="1"/>
  <c r="G1200" i="1"/>
  <c r="R1322" i="1" l="1"/>
  <c r="T1322" i="1" s="1"/>
  <c r="Q1323" i="1" s="1"/>
  <c r="AC1323" i="1" s="1"/>
  <c r="N1200" i="1"/>
  <c r="P1200" i="1" s="1"/>
  <c r="M1201" i="1" s="1"/>
  <c r="AG1323" i="1" l="1"/>
  <c r="AH1323" i="1"/>
  <c r="H1323" i="1"/>
  <c r="S1323" i="1"/>
  <c r="G1201" i="1"/>
  <c r="O1201" i="1"/>
  <c r="R1323" i="1" l="1"/>
  <c r="N1201" i="1"/>
  <c r="T1323" i="1" l="1"/>
  <c r="Q1324" i="1" s="1"/>
  <c r="AC1324" i="1" s="1"/>
  <c r="P1201" i="1"/>
  <c r="M1202" i="1" s="1"/>
  <c r="AG1324" i="1" l="1"/>
  <c r="AH1324" i="1"/>
  <c r="H1324" i="1"/>
  <c r="S1324" i="1"/>
  <c r="G1202" i="1"/>
  <c r="O1202" i="1"/>
  <c r="R1324" i="1" l="1"/>
  <c r="N1202" i="1"/>
  <c r="T1324" i="1" l="1"/>
  <c r="Q1325" i="1" s="1"/>
  <c r="AC1325" i="1" s="1"/>
  <c r="P1202" i="1"/>
  <c r="M1203" i="1" s="1"/>
  <c r="AG1325" i="1" l="1"/>
  <c r="AH1325" i="1"/>
  <c r="H1325" i="1"/>
  <c r="S1325" i="1"/>
  <c r="O1203" i="1"/>
  <c r="G1203" i="1"/>
  <c r="R1325" i="1" l="1"/>
  <c r="N1203" i="1"/>
  <c r="T1325" i="1" l="1"/>
  <c r="Q1326" i="1" s="1"/>
  <c r="AC1326" i="1" s="1"/>
  <c r="P1203" i="1"/>
  <c r="M1204" i="1" s="1"/>
  <c r="AG1326" i="1" l="1"/>
  <c r="AH1326" i="1"/>
  <c r="H1326" i="1"/>
  <c r="S1326" i="1"/>
  <c r="G1204" i="1"/>
  <c r="O1204" i="1"/>
  <c r="R1326" i="1" l="1"/>
  <c r="T1326" i="1" s="1"/>
  <c r="Q1327" i="1" s="1"/>
  <c r="AC1327" i="1" s="1"/>
  <c r="N1204" i="1"/>
  <c r="P1204" i="1" s="1"/>
  <c r="M1205" i="1" s="1"/>
  <c r="AG1327" i="1" l="1"/>
  <c r="AH1327" i="1"/>
  <c r="H1327" i="1"/>
  <c r="S1327" i="1"/>
  <c r="O1205" i="1"/>
  <c r="G1205" i="1"/>
  <c r="R1327" i="1" l="1"/>
  <c r="N1205" i="1"/>
  <c r="T1327" i="1" l="1"/>
  <c r="Q1328" i="1" s="1"/>
  <c r="AC1328" i="1" s="1"/>
  <c r="P1205" i="1"/>
  <c r="M1206" i="1" s="1"/>
  <c r="AG1328" i="1" l="1"/>
  <c r="AH1328" i="1"/>
  <c r="H1328" i="1"/>
  <c r="S1328" i="1"/>
  <c r="G1206" i="1"/>
  <c r="O1206" i="1"/>
  <c r="R1328" i="1" l="1"/>
  <c r="N1206" i="1"/>
  <c r="T1328" i="1" l="1"/>
  <c r="Q1329" i="1" s="1"/>
  <c r="AC1329" i="1" s="1"/>
  <c r="P1206" i="1"/>
  <c r="M1207" i="1" s="1"/>
  <c r="AG1329" i="1" l="1"/>
  <c r="AH1329" i="1"/>
  <c r="H1329" i="1"/>
  <c r="S1329" i="1"/>
  <c r="O1207" i="1"/>
  <c r="G1207" i="1"/>
  <c r="R1329" i="1" l="1"/>
  <c r="N1207" i="1"/>
  <c r="P1207" i="1" s="1"/>
  <c r="M1208" i="1" s="1"/>
  <c r="T1329" i="1" l="1"/>
  <c r="Q1330" i="1" s="1"/>
  <c r="AC1330" i="1" s="1"/>
  <c r="O1208" i="1"/>
  <c r="G1208" i="1"/>
  <c r="AG1330" i="1" l="1"/>
  <c r="AH1330" i="1"/>
  <c r="H1330" i="1"/>
  <c r="S1330" i="1"/>
  <c r="N1208" i="1"/>
  <c r="P1208" i="1" s="1"/>
  <c r="M1209" i="1" s="1"/>
  <c r="R1330" i="1" l="1"/>
  <c r="O1209" i="1"/>
  <c r="G1209" i="1"/>
  <c r="T1330" i="1" l="1"/>
  <c r="Q1331" i="1" s="1"/>
  <c r="AC1331" i="1" s="1"/>
  <c r="N1209" i="1"/>
  <c r="P1209" i="1" s="1"/>
  <c r="M1210" i="1" s="1"/>
  <c r="AG1331" i="1" l="1"/>
  <c r="AH1331" i="1"/>
  <c r="H1331" i="1"/>
  <c r="S1331" i="1"/>
  <c r="O1210" i="1"/>
  <c r="G1210" i="1"/>
  <c r="R1331" i="1" l="1"/>
  <c r="N1210" i="1"/>
  <c r="P1210" i="1" s="1"/>
  <c r="M1211" i="1" s="1"/>
  <c r="T1331" i="1" l="1"/>
  <c r="Q1332" i="1" s="1"/>
  <c r="AC1332" i="1" s="1"/>
  <c r="O1211" i="1"/>
  <c r="G1211" i="1"/>
  <c r="AG1332" i="1" l="1"/>
  <c r="AH1332" i="1"/>
  <c r="H1332" i="1"/>
  <c r="S1332" i="1"/>
  <c r="N1211" i="1"/>
  <c r="P1211" i="1" s="1"/>
  <c r="M1212" i="1" s="1"/>
  <c r="R1332" i="1" l="1"/>
  <c r="T1332" i="1" s="1"/>
  <c r="Q1333" i="1" s="1"/>
  <c r="AC1333" i="1" s="1"/>
  <c r="O1212" i="1"/>
  <c r="G1212" i="1"/>
  <c r="AG1333" i="1" l="1"/>
  <c r="AH1333" i="1"/>
  <c r="H1333" i="1"/>
  <c r="S1333" i="1"/>
  <c r="N1212" i="1"/>
  <c r="P1212" i="1" s="1"/>
  <c r="M1213" i="1" s="1"/>
  <c r="R1333" i="1" l="1"/>
  <c r="T1333" i="1" s="1"/>
  <c r="Q1334" i="1" s="1"/>
  <c r="AC1334" i="1" s="1"/>
  <c r="G1213" i="1"/>
  <c r="O1213" i="1"/>
  <c r="AG1334" i="1" l="1"/>
  <c r="AH1334" i="1"/>
  <c r="H1334" i="1"/>
  <c r="S1334" i="1"/>
  <c r="N1213" i="1"/>
  <c r="R1334" i="1" l="1"/>
  <c r="T1334" i="1" s="1"/>
  <c r="Q1335" i="1" s="1"/>
  <c r="AC1335" i="1" s="1"/>
  <c r="P1213" i="1"/>
  <c r="M1214" i="1" s="1"/>
  <c r="AG1335" i="1" l="1"/>
  <c r="AH1335" i="1"/>
  <c r="H1335" i="1"/>
  <c r="S1335" i="1"/>
  <c r="G1214" i="1"/>
  <c r="O1214" i="1"/>
  <c r="R1335" i="1" l="1"/>
  <c r="T1335" i="1" s="1"/>
  <c r="Q1336" i="1" s="1"/>
  <c r="AC1336" i="1" s="1"/>
  <c r="N1214" i="1"/>
  <c r="AG1336" i="1" l="1"/>
  <c r="AH1336" i="1"/>
  <c r="H1336" i="1"/>
  <c r="S1336" i="1"/>
  <c r="P1214" i="1"/>
  <c r="M1215" i="1" s="1"/>
  <c r="R1336" i="1" l="1"/>
  <c r="G1215" i="1"/>
  <c r="O1215" i="1"/>
  <c r="T1336" i="1" l="1"/>
  <c r="Q1337" i="1" s="1"/>
  <c r="AC1337" i="1" s="1"/>
  <c r="N1215" i="1"/>
  <c r="AG1337" i="1" l="1"/>
  <c r="AH1337" i="1"/>
  <c r="S1337" i="1"/>
  <c r="H1337" i="1"/>
  <c r="P1215" i="1"/>
  <c r="M1216" i="1" s="1"/>
  <c r="R1337" i="1" l="1"/>
  <c r="T1337" i="1" s="1"/>
  <c r="Q1338" i="1" s="1"/>
  <c r="AC1338" i="1" s="1"/>
  <c r="G1216" i="1"/>
  <c r="O1216" i="1"/>
  <c r="AG1338" i="1" l="1"/>
  <c r="AH1338" i="1"/>
  <c r="S1338" i="1"/>
  <c r="H1338" i="1"/>
  <c r="N1216" i="1"/>
  <c r="R1338" i="1" l="1"/>
  <c r="T1338" i="1" s="1"/>
  <c r="Q1339" i="1" s="1"/>
  <c r="AC1339" i="1" s="1"/>
  <c r="P1216" i="1"/>
  <c r="M1217" i="1" s="1"/>
  <c r="AG1339" i="1" l="1"/>
  <c r="AH1339" i="1"/>
  <c r="H1339" i="1"/>
  <c r="S1339" i="1"/>
  <c r="G1217" i="1"/>
  <c r="O1217" i="1"/>
  <c r="R1339" i="1" l="1"/>
  <c r="N1217" i="1"/>
  <c r="T1339" i="1" l="1"/>
  <c r="Q1340" i="1" s="1"/>
  <c r="AC1340" i="1" s="1"/>
  <c r="P1217" i="1"/>
  <c r="M1218" i="1" s="1"/>
  <c r="AG1340" i="1" l="1"/>
  <c r="AH1340" i="1"/>
  <c r="H1340" i="1"/>
  <c r="S1340" i="1"/>
  <c r="O1218" i="1"/>
  <c r="G1218" i="1"/>
  <c r="R1340" i="1" l="1"/>
  <c r="N1218" i="1"/>
  <c r="P1218" i="1" s="1"/>
  <c r="M1219" i="1" s="1"/>
  <c r="T1340" i="1" l="1"/>
  <c r="Q1341" i="1" s="1"/>
  <c r="AC1341" i="1" s="1"/>
  <c r="O1219" i="1"/>
  <c r="G1219" i="1"/>
  <c r="AG1341" i="1" l="1"/>
  <c r="AH1341" i="1"/>
  <c r="H1341" i="1"/>
  <c r="S1341" i="1"/>
  <c r="N1219" i="1"/>
  <c r="R1341" i="1" l="1"/>
  <c r="T1341" i="1" s="1"/>
  <c r="Q1342" i="1" s="1"/>
  <c r="AC1342" i="1" s="1"/>
  <c r="P1219" i="1"/>
  <c r="M1220" i="1" s="1"/>
  <c r="AG1342" i="1" l="1"/>
  <c r="AH1342" i="1"/>
  <c r="H1342" i="1"/>
  <c r="S1342" i="1"/>
  <c r="G1220" i="1"/>
  <c r="O1220" i="1"/>
  <c r="R1342" i="1" l="1"/>
  <c r="N1220" i="1"/>
  <c r="T1342" i="1" l="1"/>
  <c r="Q1343" i="1" s="1"/>
  <c r="AC1343" i="1" s="1"/>
  <c r="P1220" i="1"/>
  <c r="M1221" i="1" s="1"/>
  <c r="AG1343" i="1" l="1"/>
  <c r="AH1343" i="1"/>
  <c r="H1343" i="1"/>
  <c r="S1343" i="1"/>
  <c r="O1221" i="1"/>
  <c r="G1221" i="1"/>
  <c r="R1343" i="1" l="1"/>
  <c r="T1343" i="1" s="1"/>
  <c r="Q1344" i="1" s="1"/>
  <c r="AC1344" i="1" s="1"/>
  <c r="N1221" i="1"/>
  <c r="AG1344" i="1" l="1"/>
  <c r="AH1344" i="1"/>
  <c r="H1344" i="1"/>
  <c r="S1344" i="1"/>
  <c r="P1221" i="1"/>
  <c r="M1222" i="1" s="1"/>
  <c r="R1344" i="1" l="1"/>
  <c r="G1222" i="1"/>
  <c r="O1222" i="1"/>
  <c r="T1344" i="1" l="1"/>
  <c r="Q1345" i="1" s="1"/>
  <c r="AC1345" i="1" s="1"/>
  <c r="N1222" i="1"/>
  <c r="P1222" i="1" s="1"/>
  <c r="M1223" i="1" s="1"/>
  <c r="AG1345" i="1" l="1"/>
  <c r="AH1345" i="1"/>
  <c r="H1345" i="1"/>
  <c r="S1345" i="1"/>
  <c r="G1223" i="1"/>
  <c r="O1223" i="1"/>
  <c r="R1345" i="1" l="1"/>
  <c r="N1223" i="1"/>
  <c r="T1345" i="1" l="1"/>
  <c r="Q1346" i="1" s="1"/>
  <c r="AC1346" i="1" s="1"/>
  <c r="P1223" i="1"/>
  <c r="M1224" i="1" s="1"/>
  <c r="AG1346" i="1" l="1"/>
  <c r="AH1346" i="1"/>
  <c r="S1346" i="1"/>
  <c r="H1346" i="1"/>
  <c r="G1224" i="1"/>
  <c r="O1224" i="1"/>
  <c r="R1346" i="1" l="1"/>
  <c r="N1224" i="1"/>
  <c r="T1346" i="1" l="1"/>
  <c r="Q1347" i="1" s="1"/>
  <c r="AC1347" i="1" s="1"/>
  <c r="P1224" i="1"/>
  <c r="M1225" i="1" s="1"/>
  <c r="AG1347" i="1" l="1"/>
  <c r="AH1347" i="1"/>
  <c r="H1347" i="1"/>
  <c r="S1347" i="1"/>
  <c r="O1225" i="1"/>
  <c r="G1225" i="1"/>
  <c r="R1347" i="1" l="1"/>
  <c r="N1225" i="1"/>
  <c r="T1347" i="1" l="1"/>
  <c r="Q1348" i="1" s="1"/>
  <c r="AC1348" i="1" s="1"/>
  <c r="P1225" i="1"/>
  <c r="M1226" i="1" s="1"/>
  <c r="AG1348" i="1" l="1"/>
  <c r="AH1348" i="1"/>
  <c r="H1348" i="1"/>
  <c r="S1348" i="1"/>
  <c r="G1226" i="1"/>
  <c r="O1226" i="1"/>
  <c r="R1348" i="1" l="1"/>
  <c r="N1226" i="1"/>
  <c r="T1348" i="1" l="1"/>
  <c r="Q1349" i="1" s="1"/>
  <c r="AC1349" i="1" s="1"/>
  <c r="P1226" i="1"/>
  <c r="M1227" i="1" s="1"/>
  <c r="AG1349" i="1" l="1"/>
  <c r="AH1349" i="1"/>
  <c r="S1349" i="1"/>
  <c r="H1349" i="1"/>
  <c r="G1227" i="1"/>
  <c r="O1227" i="1"/>
  <c r="R1349" i="1" l="1"/>
  <c r="N1227" i="1"/>
  <c r="P1227" i="1" s="1"/>
  <c r="M1228" i="1" s="1"/>
  <c r="T1349" i="1" l="1"/>
  <c r="Q1350" i="1" s="1"/>
  <c r="AC1350" i="1" s="1"/>
  <c r="G1228" i="1"/>
  <c r="O1228" i="1"/>
  <c r="AG1350" i="1" l="1"/>
  <c r="AH1350" i="1"/>
  <c r="H1350" i="1"/>
  <c r="S1350" i="1"/>
  <c r="N1228" i="1"/>
  <c r="R1350" i="1" l="1"/>
  <c r="P1228" i="1"/>
  <c r="M1229" i="1" s="1"/>
  <c r="T1350" i="1" l="1"/>
  <c r="Q1351" i="1" s="1"/>
  <c r="AC1351" i="1" s="1"/>
  <c r="G1229" i="1"/>
  <c r="O1229" i="1"/>
  <c r="AG1351" i="1" l="1"/>
  <c r="AH1351" i="1"/>
  <c r="H1351" i="1"/>
  <c r="S1351" i="1"/>
  <c r="N1229" i="1"/>
  <c r="P1229" i="1" s="1"/>
  <c r="M1230" i="1" s="1"/>
  <c r="R1351" i="1" l="1"/>
  <c r="G1230" i="1"/>
  <c r="O1230" i="1"/>
  <c r="T1351" i="1" l="1"/>
  <c r="Q1352" i="1" s="1"/>
  <c r="AC1352" i="1" s="1"/>
  <c r="N1230" i="1"/>
  <c r="AG1352" i="1" l="1"/>
  <c r="AH1352" i="1"/>
  <c r="H1352" i="1"/>
  <c r="S1352" i="1"/>
  <c r="P1230" i="1"/>
  <c r="M1231" i="1" s="1"/>
  <c r="R1352" i="1" l="1"/>
  <c r="O1231" i="1"/>
  <c r="G1231" i="1"/>
  <c r="T1352" i="1" l="1"/>
  <c r="Q1353" i="1" s="1"/>
  <c r="AC1353" i="1" s="1"/>
  <c r="N1231" i="1"/>
  <c r="AG1353" i="1" l="1"/>
  <c r="AH1353" i="1"/>
  <c r="H1353" i="1"/>
  <c r="S1353" i="1"/>
  <c r="P1231" i="1"/>
  <c r="M1232" i="1" s="1"/>
  <c r="R1353" i="1" l="1"/>
  <c r="O1232" i="1"/>
  <c r="G1232" i="1"/>
  <c r="T1353" i="1" l="1"/>
  <c r="Q1354" i="1" s="1"/>
  <c r="AC1354" i="1" s="1"/>
  <c r="N1232" i="1"/>
  <c r="P1232" i="1" s="1"/>
  <c r="M1233" i="1" s="1"/>
  <c r="AG1354" i="1" l="1"/>
  <c r="AH1354" i="1"/>
  <c r="H1354" i="1"/>
  <c r="S1354" i="1"/>
  <c r="G1233" i="1"/>
  <c r="O1233" i="1"/>
  <c r="R1354" i="1" l="1"/>
  <c r="T1354" i="1" s="1"/>
  <c r="Q1355" i="1" s="1"/>
  <c r="AC1355" i="1" s="1"/>
  <c r="N1233" i="1"/>
  <c r="P1233" i="1" s="1"/>
  <c r="M1234" i="1" s="1"/>
  <c r="AG1355" i="1" l="1"/>
  <c r="AH1355" i="1"/>
  <c r="H1355" i="1"/>
  <c r="S1355" i="1"/>
  <c r="O1234" i="1"/>
  <c r="G1234" i="1"/>
  <c r="R1355" i="1" l="1"/>
  <c r="N1234" i="1"/>
  <c r="P1234" i="1" s="1"/>
  <c r="M1235" i="1" s="1"/>
  <c r="T1355" i="1" l="1"/>
  <c r="Q1356" i="1" s="1"/>
  <c r="AC1356" i="1" s="1"/>
  <c r="O1235" i="1"/>
  <c r="G1235" i="1"/>
  <c r="AG1356" i="1" l="1"/>
  <c r="AH1356" i="1"/>
  <c r="H1356" i="1"/>
  <c r="S1356" i="1"/>
  <c r="N1235" i="1"/>
  <c r="P1235" i="1" s="1"/>
  <c r="M1236" i="1" s="1"/>
  <c r="R1356" i="1" l="1"/>
  <c r="G1236" i="1"/>
  <c r="O1236" i="1"/>
  <c r="T1356" i="1" l="1"/>
  <c r="Q1357" i="1" s="1"/>
  <c r="AC1357" i="1" s="1"/>
  <c r="N1236" i="1"/>
  <c r="AG1357" i="1" l="1"/>
  <c r="AH1357" i="1"/>
  <c r="H1357" i="1"/>
  <c r="S1357" i="1"/>
  <c r="P1236" i="1"/>
  <c r="M1237" i="1" s="1"/>
  <c r="R1357" i="1" l="1"/>
  <c r="T1357" i="1" s="1"/>
  <c r="Q1358" i="1" s="1"/>
  <c r="AC1358" i="1" s="1"/>
  <c r="G1237" i="1"/>
  <c r="O1237" i="1"/>
  <c r="AG1358" i="1" l="1"/>
  <c r="AH1358" i="1"/>
  <c r="H1358" i="1"/>
  <c r="S1358" i="1"/>
  <c r="N1237" i="1"/>
  <c r="P1237" i="1" s="1"/>
  <c r="M1238" i="1" s="1"/>
  <c r="R1358" i="1" l="1"/>
  <c r="T1358" i="1" s="1"/>
  <c r="Q1359" i="1" s="1"/>
  <c r="AC1359" i="1" s="1"/>
  <c r="G1238" i="1"/>
  <c r="O1238" i="1"/>
  <c r="AG1359" i="1" l="1"/>
  <c r="AH1359" i="1"/>
  <c r="H1359" i="1"/>
  <c r="S1359" i="1"/>
  <c r="N1238" i="1"/>
  <c r="P1238" i="1" s="1"/>
  <c r="M1239" i="1" s="1"/>
  <c r="R1359" i="1" l="1"/>
  <c r="O1239" i="1"/>
  <c r="G1239" i="1"/>
  <c r="T1359" i="1" l="1"/>
  <c r="Q1360" i="1" s="1"/>
  <c r="AC1360" i="1" s="1"/>
  <c r="N1239" i="1"/>
  <c r="P1239" i="1" s="1"/>
  <c r="M1240" i="1" s="1"/>
  <c r="AG1360" i="1" l="1"/>
  <c r="AH1360" i="1"/>
  <c r="S1360" i="1"/>
  <c r="H1360" i="1"/>
  <c r="O1240" i="1"/>
  <c r="G1240" i="1"/>
  <c r="R1360" i="1" l="1"/>
  <c r="T1360" i="1" s="1"/>
  <c r="Q1361" i="1" s="1"/>
  <c r="AC1361" i="1" s="1"/>
  <c r="N1240" i="1"/>
  <c r="P1240" i="1" s="1"/>
  <c r="M1241" i="1" s="1"/>
  <c r="AG1361" i="1" l="1"/>
  <c r="AH1361" i="1"/>
  <c r="H1361" i="1"/>
  <c r="S1361" i="1"/>
  <c r="G1241" i="1"/>
  <c r="O1241" i="1"/>
  <c r="R1361" i="1" l="1"/>
  <c r="N1241" i="1"/>
  <c r="P1241" i="1" s="1"/>
  <c r="M1242" i="1" s="1"/>
  <c r="T1361" i="1" l="1"/>
  <c r="Q1362" i="1" s="1"/>
  <c r="AC1362" i="1" s="1"/>
  <c r="G1242" i="1"/>
  <c r="O1242" i="1"/>
  <c r="AG1362" i="1" l="1"/>
  <c r="AH1362" i="1"/>
  <c r="S1362" i="1"/>
  <c r="H1362" i="1"/>
  <c r="N1242" i="1"/>
  <c r="P1242" i="1" s="1"/>
  <c r="M1243" i="1" s="1"/>
  <c r="R1362" i="1" l="1"/>
  <c r="G1243" i="1"/>
  <c r="O1243" i="1"/>
  <c r="T1362" i="1" l="1"/>
  <c r="Q1363" i="1" s="1"/>
  <c r="AC1363" i="1" s="1"/>
  <c r="N1243" i="1"/>
  <c r="P1243" i="1" s="1"/>
  <c r="M1244" i="1" s="1"/>
  <c r="AG1363" i="1" l="1"/>
  <c r="AH1363" i="1"/>
  <c r="H1363" i="1"/>
  <c r="S1363" i="1"/>
  <c r="G1244" i="1"/>
  <c r="O1244" i="1"/>
  <c r="R1363" i="1" l="1"/>
  <c r="N1244" i="1"/>
  <c r="P1244" i="1" s="1"/>
  <c r="M1245" i="1" s="1"/>
  <c r="T1363" i="1" l="1"/>
  <c r="Q1364" i="1" s="1"/>
  <c r="AC1364" i="1" s="1"/>
  <c r="G1245" i="1"/>
  <c r="O1245" i="1"/>
  <c r="AG1364" i="1" l="1"/>
  <c r="AH1364" i="1"/>
  <c r="H1364" i="1"/>
  <c r="S1364" i="1"/>
  <c r="N1245" i="1"/>
  <c r="P1245" i="1" s="1"/>
  <c r="M1246" i="1" s="1"/>
  <c r="R1364" i="1" l="1"/>
  <c r="G1246" i="1"/>
  <c r="O1246" i="1"/>
  <c r="T1364" i="1" l="1"/>
  <c r="Q1365" i="1" s="1"/>
  <c r="AC1365" i="1" s="1"/>
  <c r="N1246" i="1"/>
  <c r="P1246" i="1" s="1"/>
  <c r="M1247" i="1" s="1"/>
  <c r="AG1365" i="1" l="1"/>
  <c r="AH1365" i="1"/>
  <c r="H1365" i="1"/>
  <c r="S1365" i="1"/>
  <c r="G1247" i="1"/>
  <c r="O1247" i="1"/>
  <c r="R1365" i="1" l="1"/>
  <c r="T1365" i="1" s="1"/>
  <c r="Q1366" i="1" s="1"/>
  <c r="AC1366" i="1" s="1"/>
  <c r="N1247" i="1"/>
  <c r="AG1366" i="1" l="1"/>
  <c r="AH1366" i="1"/>
  <c r="S1366" i="1"/>
  <c r="H1366" i="1"/>
  <c r="P1247" i="1"/>
  <c r="M1248" i="1" s="1"/>
  <c r="R1366" i="1" l="1"/>
  <c r="T1366" i="1" s="1"/>
  <c r="Q1367" i="1" s="1"/>
  <c r="AC1367" i="1" s="1"/>
  <c r="O1248" i="1"/>
  <c r="G1248" i="1"/>
  <c r="AG1367" i="1" l="1"/>
  <c r="AH1367" i="1"/>
  <c r="H1367" i="1"/>
  <c r="S1367" i="1"/>
  <c r="N1248" i="1"/>
  <c r="P1248" i="1" s="1"/>
  <c r="M1249" i="1" s="1"/>
  <c r="R1367" i="1" l="1"/>
  <c r="T1367" i="1" s="1"/>
  <c r="Q1368" i="1" s="1"/>
  <c r="AC1368" i="1" s="1"/>
  <c r="G1249" i="1"/>
  <c r="O1249" i="1"/>
  <c r="AG1368" i="1" l="1"/>
  <c r="AH1368" i="1"/>
  <c r="H1368" i="1"/>
  <c r="S1368" i="1"/>
  <c r="N1249" i="1"/>
  <c r="R1368" i="1" l="1"/>
  <c r="P1249" i="1"/>
  <c r="M1250" i="1" s="1"/>
  <c r="T1368" i="1" l="1"/>
  <c r="Q1369" i="1" s="1"/>
  <c r="AC1369" i="1" s="1"/>
  <c r="G1250" i="1"/>
  <c r="O1250" i="1"/>
  <c r="AG1369" i="1" l="1"/>
  <c r="AH1369" i="1"/>
  <c r="H1369" i="1"/>
  <c r="S1369" i="1"/>
  <c r="N1250" i="1"/>
  <c r="R1369" i="1" l="1"/>
  <c r="P1250" i="1"/>
  <c r="M1251" i="1" s="1"/>
  <c r="T1369" i="1" l="1"/>
  <c r="Q1370" i="1" s="1"/>
  <c r="AC1370" i="1" s="1"/>
  <c r="G1251" i="1"/>
  <c r="O1251" i="1"/>
  <c r="AG1370" i="1" l="1"/>
  <c r="AH1370" i="1"/>
  <c r="H1370" i="1"/>
  <c r="S1370" i="1"/>
  <c r="N1251" i="1"/>
  <c r="R1370" i="1" l="1"/>
  <c r="T1370" i="1" s="1"/>
  <c r="Q1371" i="1" s="1"/>
  <c r="AC1371" i="1" s="1"/>
  <c r="P1251" i="1"/>
  <c r="M1252" i="1" s="1"/>
  <c r="AG1371" i="1" l="1"/>
  <c r="AH1371" i="1"/>
  <c r="H1371" i="1"/>
  <c r="S1371" i="1"/>
  <c r="O1252" i="1"/>
  <c r="G1252" i="1"/>
  <c r="R1371" i="1" l="1"/>
  <c r="N1252" i="1"/>
  <c r="T1371" i="1" l="1"/>
  <c r="Q1372" i="1" s="1"/>
  <c r="AC1372" i="1" s="1"/>
  <c r="P1252" i="1"/>
  <c r="M1253" i="1" s="1"/>
  <c r="AG1372" i="1" l="1"/>
  <c r="AH1372" i="1"/>
  <c r="H1372" i="1"/>
  <c r="S1372" i="1"/>
  <c r="G1253" i="1"/>
  <c r="O1253" i="1"/>
  <c r="R1372" i="1" l="1"/>
  <c r="N1253" i="1"/>
  <c r="T1372" i="1" l="1"/>
  <c r="Q1373" i="1" s="1"/>
  <c r="AC1373" i="1" s="1"/>
  <c r="P1253" i="1"/>
  <c r="M1254" i="1" s="1"/>
  <c r="AG1373" i="1" l="1"/>
  <c r="AH1373" i="1"/>
  <c r="H1373" i="1"/>
  <c r="S1373" i="1"/>
  <c r="O1254" i="1"/>
  <c r="G1254" i="1"/>
  <c r="R1373" i="1" l="1"/>
  <c r="N1254" i="1"/>
  <c r="P1254" i="1" s="1"/>
  <c r="M1255" i="1" s="1"/>
  <c r="T1373" i="1" l="1"/>
  <c r="Q1374" i="1" s="1"/>
  <c r="AC1374" i="1" s="1"/>
  <c r="G1255" i="1"/>
  <c r="O1255" i="1"/>
  <c r="AG1374" i="1" l="1"/>
  <c r="AH1374" i="1"/>
  <c r="H1374" i="1"/>
  <c r="S1374" i="1"/>
  <c r="N1255" i="1"/>
  <c r="R1374" i="1" l="1"/>
  <c r="P1255" i="1"/>
  <c r="M1256" i="1" s="1"/>
  <c r="T1374" i="1" l="1"/>
  <c r="Q1375" i="1" s="1"/>
  <c r="AC1375" i="1" s="1"/>
  <c r="G1256" i="1"/>
  <c r="O1256" i="1"/>
  <c r="AG1375" i="1" l="1"/>
  <c r="AH1375" i="1"/>
  <c r="H1375" i="1"/>
  <c r="S1375" i="1"/>
  <c r="N1256" i="1"/>
  <c r="R1375" i="1" l="1"/>
  <c r="P1256" i="1"/>
  <c r="M1257" i="1" s="1"/>
  <c r="T1375" i="1" l="1"/>
  <c r="Q1376" i="1" s="1"/>
  <c r="AC1376" i="1" s="1"/>
  <c r="G1257" i="1"/>
  <c r="O1257" i="1"/>
  <c r="AG1376" i="1" l="1"/>
  <c r="AH1376" i="1"/>
  <c r="S1376" i="1"/>
  <c r="H1376" i="1"/>
  <c r="N1257" i="1"/>
  <c r="P1257" i="1" s="1"/>
  <c r="M1258" i="1" s="1"/>
  <c r="R1376" i="1" l="1"/>
  <c r="G1258" i="1"/>
  <c r="O1258" i="1"/>
  <c r="T1376" i="1" l="1"/>
  <c r="Q1377" i="1" s="1"/>
  <c r="AC1377" i="1" s="1"/>
  <c r="N1258" i="1"/>
  <c r="AG1377" i="1" l="1"/>
  <c r="AH1377" i="1"/>
  <c r="H1377" i="1"/>
  <c r="S1377" i="1"/>
  <c r="P1258" i="1"/>
  <c r="M1259" i="1" s="1"/>
  <c r="R1377" i="1" l="1"/>
  <c r="G1259" i="1"/>
  <c r="O1259" i="1"/>
  <c r="T1377" i="1" l="1"/>
  <c r="Q1378" i="1" s="1"/>
  <c r="AC1378" i="1" s="1"/>
  <c r="N1259" i="1"/>
  <c r="AG1378" i="1" l="1"/>
  <c r="AH1378" i="1"/>
  <c r="S1378" i="1"/>
  <c r="H1378" i="1"/>
  <c r="P1259" i="1"/>
  <c r="M1260" i="1" s="1"/>
  <c r="R1378" i="1" l="1"/>
  <c r="T1378" i="1" s="1"/>
  <c r="Q1379" i="1" s="1"/>
  <c r="AC1379" i="1" s="1"/>
  <c r="O1260" i="1"/>
  <c r="G1260" i="1"/>
  <c r="AG1379" i="1" l="1"/>
  <c r="AH1379" i="1"/>
  <c r="H1379" i="1"/>
  <c r="S1379" i="1"/>
  <c r="N1260" i="1"/>
  <c r="P1260" i="1" s="1"/>
  <c r="M1261" i="1" s="1"/>
  <c r="R1379" i="1" l="1"/>
  <c r="T1379" i="1" s="1"/>
  <c r="Q1380" i="1" s="1"/>
  <c r="AC1380" i="1" s="1"/>
  <c r="O1261" i="1"/>
  <c r="G1261" i="1"/>
  <c r="AG1380" i="1" l="1"/>
  <c r="AH1380" i="1"/>
  <c r="H1380" i="1"/>
  <c r="S1380" i="1"/>
  <c r="N1261" i="1"/>
  <c r="P1261" i="1" s="1"/>
  <c r="M1262" i="1" s="1"/>
  <c r="R1380" i="1" l="1"/>
  <c r="T1380" i="1" s="1"/>
  <c r="Q1381" i="1" s="1"/>
  <c r="AC1381" i="1" s="1"/>
  <c r="G1262" i="1"/>
  <c r="O1262" i="1"/>
  <c r="AG1381" i="1" l="1"/>
  <c r="AH1381" i="1"/>
  <c r="H1381" i="1"/>
  <c r="S1381" i="1"/>
  <c r="N1262" i="1"/>
  <c r="P1262" i="1" s="1"/>
  <c r="M1263" i="1" s="1"/>
  <c r="R1381" i="1" l="1"/>
  <c r="O1263" i="1"/>
  <c r="G1263" i="1"/>
  <c r="T1381" i="1" l="1"/>
  <c r="Q1382" i="1" s="1"/>
  <c r="AC1382" i="1" s="1"/>
  <c r="N1263" i="1"/>
  <c r="P1263" i="1" s="1"/>
  <c r="M1264" i="1" s="1"/>
  <c r="AG1382" i="1" l="1"/>
  <c r="H1382" i="1"/>
  <c r="S1382" i="1"/>
  <c r="O1264" i="1"/>
  <c r="G1264" i="1"/>
  <c r="R1382" i="1" l="1"/>
  <c r="N1264" i="1"/>
  <c r="P1264" i="1" s="1"/>
  <c r="M1265" i="1" s="1"/>
  <c r="T1382" i="1" l="1"/>
  <c r="Q1383" i="1" s="1"/>
  <c r="AC1383" i="1" s="1"/>
  <c r="O1265" i="1"/>
  <c r="G1265" i="1"/>
  <c r="AG1383" i="1" l="1"/>
  <c r="H1383" i="1"/>
  <c r="S1383" i="1"/>
  <c r="N1265" i="1"/>
  <c r="R1383" i="1" l="1"/>
  <c r="P1265" i="1"/>
  <c r="M1266" i="1" s="1"/>
  <c r="T1383" i="1" l="1"/>
  <c r="Q1384" i="1" s="1"/>
  <c r="AC1384" i="1" s="1"/>
  <c r="O1266" i="1"/>
  <c r="G1266" i="1"/>
  <c r="AG1384" i="1" l="1"/>
  <c r="H1384" i="1"/>
  <c r="S1384" i="1"/>
  <c r="N1266" i="1"/>
  <c r="R1384" i="1" l="1"/>
  <c r="P1266" i="1"/>
  <c r="M1267" i="1" s="1"/>
  <c r="T1384" i="1" l="1"/>
  <c r="Q1385" i="1" s="1"/>
  <c r="AC1385" i="1" s="1"/>
  <c r="O1267" i="1"/>
  <c r="G1267" i="1"/>
  <c r="AG1385" i="1" l="1"/>
  <c r="H1385" i="1"/>
  <c r="S1385" i="1"/>
  <c r="N1267" i="1"/>
  <c r="R1385" i="1" l="1"/>
  <c r="P1267" i="1"/>
  <c r="M1268" i="1" s="1"/>
  <c r="T1385" i="1" l="1"/>
  <c r="Q1386" i="1" s="1"/>
  <c r="AC1386" i="1" s="1"/>
  <c r="G1268" i="1"/>
  <c r="O1268" i="1"/>
  <c r="AG1386" i="1" l="1"/>
  <c r="H1386" i="1"/>
  <c r="S1386" i="1"/>
  <c r="N1268" i="1"/>
  <c r="R1386" i="1" l="1"/>
  <c r="P1268" i="1"/>
  <c r="M1269" i="1" s="1"/>
  <c r="T1386" i="1" l="1"/>
  <c r="Q1387" i="1" s="1"/>
  <c r="AC1387" i="1" s="1"/>
  <c r="O1269" i="1"/>
  <c r="G1269" i="1"/>
  <c r="AG1387" i="1" l="1"/>
  <c r="H1387" i="1"/>
  <c r="S1387" i="1"/>
  <c r="N1269" i="1"/>
  <c r="R1387" i="1" l="1"/>
  <c r="P1269" i="1"/>
  <c r="M1270" i="1" s="1"/>
  <c r="T1387" i="1" l="1"/>
  <c r="Q1388" i="1" s="1"/>
  <c r="AC1388" i="1" s="1"/>
  <c r="G1270" i="1"/>
  <c r="O1270" i="1"/>
  <c r="AG1388" i="1" l="1"/>
  <c r="H1388" i="1"/>
  <c r="S1388" i="1"/>
  <c r="N1270" i="1"/>
  <c r="P1270" i="1" s="1"/>
  <c r="M1271" i="1" s="1"/>
  <c r="R1388" i="1" l="1"/>
  <c r="G1271" i="1"/>
  <c r="O1271" i="1"/>
  <c r="T1388" i="1" l="1"/>
  <c r="Q1389" i="1" s="1"/>
  <c r="AC1389" i="1" s="1"/>
  <c r="N1271" i="1"/>
  <c r="P1271" i="1" s="1"/>
  <c r="M1272" i="1" s="1"/>
  <c r="AG1389" i="1" l="1"/>
  <c r="H1389" i="1"/>
  <c r="S1389" i="1"/>
  <c r="G1272" i="1"/>
  <c r="O1272" i="1"/>
  <c r="R1389" i="1" l="1"/>
  <c r="N1272" i="1"/>
  <c r="T1389" i="1" l="1"/>
  <c r="Q1390" i="1" s="1"/>
  <c r="AC1390" i="1" s="1"/>
  <c r="P1272" i="1"/>
  <c r="M1273" i="1" s="1"/>
  <c r="AG1390" i="1" l="1"/>
  <c r="H1390" i="1"/>
  <c r="S1390" i="1"/>
  <c r="O1273" i="1"/>
  <c r="G1273" i="1"/>
  <c r="R1390" i="1" l="1"/>
  <c r="N1273" i="1"/>
  <c r="P1273" i="1" s="1"/>
  <c r="M1274" i="1" s="1"/>
  <c r="T1390" i="1" l="1"/>
  <c r="Q1391" i="1" s="1"/>
  <c r="AC1391" i="1" s="1"/>
  <c r="O1274" i="1"/>
  <c r="G1274" i="1"/>
  <c r="AG1391" i="1" l="1"/>
  <c r="H1391" i="1"/>
  <c r="S1391" i="1"/>
  <c r="N1274" i="1"/>
  <c r="P1274" i="1" s="1"/>
  <c r="M1275" i="1" s="1"/>
  <c r="R1391" i="1" l="1"/>
  <c r="G1275" i="1"/>
  <c r="O1275" i="1"/>
  <c r="T1391" i="1" l="1"/>
  <c r="Q1392" i="1" s="1"/>
  <c r="AC1392" i="1" s="1"/>
  <c r="N1275" i="1"/>
  <c r="AG1392" i="1" l="1"/>
  <c r="H1392" i="1"/>
  <c r="S1392" i="1"/>
  <c r="P1275" i="1"/>
  <c r="M1276" i="1" s="1"/>
  <c r="R1392" i="1" l="1"/>
  <c r="G1276" i="1"/>
  <c r="O1276" i="1"/>
  <c r="T1392" i="1" l="1"/>
  <c r="Q1393" i="1" s="1"/>
  <c r="AC1393" i="1" s="1"/>
  <c r="N1276" i="1"/>
  <c r="AG1393" i="1" l="1"/>
  <c r="H1393" i="1"/>
  <c r="S1393" i="1"/>
  <c r="P1276" i="1"/>
  <c r="M1277" i="1" s="1"/>
  <c r="R1393" i="1" l="1"/>
  <c r="T1393" i="1" s="1"/>
  <c r="Q1394" i="1" s="1"/>
  <c r="AC1394" i="1" s="1"/>
  <c r="G1277" i="1"/>
  <c r="O1277" i="1"/>
  <c r="AG1394" i="1" l="1"/>
  <c r="H1394" i="1"/>
  <c r="S1394" i="1"/>
  <c r="N1277" i="1"/>
  <c r="R1394" i="1" l="1"/>
  <c r="T1394" i="1" s="1"/>
  <c r="Q1395" i="1" s="1"/>
  <c r="AC1395" i="1" s="1"/>
  <c r="P1277" i="1"/>
  <c r="M1278" i="1" s="1"/>
  <c r="AG1395" i="1" l="1"/>
  <c r="H1395" i="1"/>
  <c r="S1395" i="1"/>
  <c r="G1278" i="1"/>
  <c r="O1278" i="1"/>
  <c r="R1395" i="1" l="1"/>
  <c r="N1278" i="1"/>
  <c r="T1395" i="1" l="1"/>
  <c r="Q1396" i="1" s="1"/>
  <c r="AC1396" i="1" s="1"/>
  <c r="P1278" i="1"/>
  <c r="M1279" i="1" s="1"/>
  <c r="AG1396" i="1" l="1"/>
  <c r="H1396" i="1"/>
  <c r="S1396" i="1"/>
  <c r="G1279" i="1"/>
  <c r="O1279" i="1"/>
  <c r="R1396" i="1" l="1"/>
  <c r="T1396" i="1" s="1"/>
  <c r="Q1397" i="1" s="1"/>
  <c r="AC1397" i="1" s="1"/>
  <c r="N1279" i="1"/>
  <c r="P1279" i="1" s="1"/>
  <c r="M1280" i="1" s="1"/>
  <c r="AG1397" i="1" l="1"/>
  <c r="H1397" i="1"/>
  <c r="S1397" i="1"/>
  <c r="G1280" i="1"/>
  <c r="O1280" i="1"/>
  <c r="R1397" i="1" l="1"/>
  <c r="T1397" i="1" s="1"/>
  <c r="Q1398" i="1" s="1"/>
  <c r="AC1398" i="1" s="1"/>
  <c r="N1280" i="1"/>
  <c r="AG1398" i="1" l="1"/>
  <c r="H1398" i="1"/>
  <c r="S1398" i="1"/>
  <c r="P1280" i="1"/>
  <c r="M1281" i="1" s="1"/>
  <c r="R1398" i="1" l="1"/>
  <c r="O1281" i="1"/>
  <c r="G1281" i="1"/>
  <c r="T1398" i="1" l="1"/>
  <c r="Q1399" i="1" s="1"/>
  <c r="AC1399" i="1" s="1"/>
  <c r="N1281" i="1"/>
  <c r="P1281" i="1" s="1"/>
  <c r="M1282" i="1" s="1"/>
  <c r="AG1399" i="1" l="1"/>
  <c r="H1399" i="1"/>
  <c r="S1399" i="1"/>
  <c r="O1282" i="1"/>
  <c r="G1282" i="1"/>
  <c r="R1399" i="1" l="1"/>
  <c r="T1399" i="1" s="1"/>
  <c r="Q1400" i="1" s="1"/>
  <c r="AC1400" i="1" s="1"/>
  <c r="N1282" i="1"/>
  <c r="AG1400" i="1" l="1"/>
  <c r="S1400" i="1"/>
  <c r="H1400" i="1"/>
  <c r="P1282" i="1"/>
  <c r="M1283" i="1" s="1"/>
  <c r="R1400" i="1" l="1"/>
  <c r="T1400" i="1" s="1"/>
  <c r="Q1401" i="1" s="1"/>
  <c r="AC1401" i="1" s="1"/>
  <c r="G1283" i="1"/>
  <c r="O1283" i="1"/>
  <c r="AG1401" i="1" l="1"/>
  <c r="H1401" i="1"/>
  <c r="S1401" i="1"/>
  <c r="N1283" i="1"/>
  <c r="P1283" i="1" s="1"/>
  <c r="M1284" i="1" s="1"/>
  <c r="R1401" i="1" l="1"/>
  <c r="O1284" i="1"/>
  <c r="G1284" i="1"/>
  <c r="T1401" i="1" l="1"/>
  <c r="Q1402" i="1" s="1"/>
  <c r="AC1402" i="1" s="1"/>
  <c r="N1284" i="1"/>
  <c r="P1284" i="1" s="1"/>
  <c r="M1285" i="1" s="1"/>
  <c r="AG1402" i="1" l="1"/>
  <c r="H1402" i="1"/>
  <c r="S1402" i="1"/>
  <c r="O1285" i="1"/>
  <c r="G1285" i="1"/>
  <c r="R1402" i="1" l="1"/>
  <c r="N1285" i="1"/>
  <c r="P1285" i="1" s="1"/>
  <c r="M1286" i="1" s="1"/>
  <c r="T1402" i="1" l="1"/>
  <c r="Q1403" i="1" s="1"/>
  <c r="AC1403" i="1" s="1"/>
  <c r="O1286" i="1"/>
  <c r="G1286" i="1"/>
  <c r="AG1403" i="1" l="1"/>
  <c r="H1403" i="1"/>
  <c r="S1403" i="1"/>
  <c r="N1286" i="1"/>
  <c r="P1286" i="1" s="1"/>
  <c r="M1287" i="1" s="1"/>
  <c r="R1403" i="1" l="1"/>
  <c r="G1287" i="1"/>
  <c r="O1287" i="1"/>
  <c r="T1403" i="1" l="1"/>
  <c r="Q1404" i="1" s="1"/>
  <c r="AC1404" i="1" s="1"/>
  <c r="N1287" i="1"/>
  <c r="AG1404" i="1" l="1"/>
  <c r="S1404" i="1"/>
  <c r="H1404" i="1"/>
  <c r="P1287" i="1"/>
  <c r="M1288" i="1" s="1"/>
  <c r="R1404" i="1" l="1"/>
  <c r="G1288" i="1"/>
  <c r="O1288" i="1"/>
  <c r="T1404" i="1" l="1"/>
  <c r="Q1405" i="1" s="1"/>
  <c r="AC1405" i="1" s="1"/>
  <c r="N1288" i="1"/>
  <c r="P1288" i="1" s="1"/>
  <c r="M1289" i="1" s="1"/>
  <c r="AG1405" i="1" l="1"/>
  <c r="H1405" i="1"/>
  <c r="S1405" i="1"/>
  <c r="O1289" i="1"/>
  <c r="G1289" i="1"/>
  <c r="R1405" i="1" l="1"/>
  <c r="T1405" i="1"/>
  <c r="Q1406" i="1" s="1"/>
  <c r="AC1406" i="1" s="1"/>
  <c r="N1289" i="1"/>
  <c r="P1289" i="1" s="1"/>
  <c r="M1290" i="1" s="1"/>
  <c r="AG1406" i="1" l="1"/>
  <c r="H1406" i="1"/>
  <c r="S1406" i="1"/>
  <c r="G1290" i="1"/>
  <c r="O1290" i="1"/>
  <c r="R1406" i="1" l="1"/>
  <c r="T1406" i="1" s="1"/>
  <c r="Q1407" i="1" s="1"/>
  <c r="AC1407" i="1" s="1"/>
  <c r="N1290" i="1"/>
  <c r="AG1407" i="1" l="1"/>
  <c r="H1407" i="1"/>
  <c r="S1407" i="1"/>
  <c r="P1290" i="1"/>
  <c r="M1291" i="1" s="1"/>
  <c r="R1407" i="1" l="1"/>
  <c r="G1291" i="1"/>
  <c r="O1291" i="1"/>
  <c r="T1407" i="1" l="1"/>
  <c r="Q1408" i="1" s="1"/>
  <c r="AC1408" i="1" s="1"/>
  <c r="N1291" i="1"/>
  <c r="P1291" i="1" s="1"/>
  <c r="M1292" i="1" s="1"/>
  <c r="AG1408" i="1" l="1"/>
  <c r="S1408" i="1"/>
  <c r="H1408" i="1"/>
  <c r="G1292" i="1"/>
  <c r="O1292" i="1"/>
  <c r="R1408" i="1" l="1"/>
  <c r="N1292" i="1"/>
  <c r="P1292" i="1" s="1"/>
  <c r="M1293" i="1" s="1"/>
  <c r="T1408" i="1" l="1"/>
  <c r="Q1409" i="1" s="1"/>
  <c r="AC1409" i="1" s="1"/>
  <c r="G1293" i="1"/>
  <c r="O1293" i="1"/>
  <c r="AG1409" i="1" l="1"/>
  <c r="H1409" i="1"/>
  <c r="S1409" i="1"/>
  <c r="N1293" i="1"/>
  <c r="R1409" i="1" l="1"/>
  <c r="P1293" i="1"/>
  <c r="M1294" i="1" s="1"/>
  <c r="T1409" i="1" l="1"/>
  <c r="Q1410" i="1" s="1"/>
  <c r="AC1410" i="1" s="1"/>
  <c r="G1294" i="1"/>
  <c r="O1294" i="1"/>
  <c r="AG1410" i="1" l="1"/>
  <c r="H1410" i="1"/>
  <c r="S1410" i="1"/>
  <c r="N1294" i="1"/>
  <c r="R1410" i="1" l="1"/>
  <c r="T1410" i="1" s="1"/>
  <c r="Q1411" i="1" s="1"/>
  <c r="AC1411" i="1" s="1"/>
  <c r="P1294" i="1"/>
  <c r="M1295" i="1" s="1"/>
  <c r="AG1411" i="1" l="1"/>
  <c r="O1295" i="1"/>
  <c r="G1295" i="1"/>
  <c r="S1411" i="1" l="1"/>
  <c r="H1411" i="1"/>
  <c r="N1295" i="1"/>
  <c r="P1295" i="1" s="1"/>
  <c r="M1296" i="1" s="1"/>
  <c r="R1411" i="1" l="1"/>
  <c r="G1296" i="1"/>
  <c r="O1296" i="1"/>
  <c r="T1411" i="1" l="1"/>
  <c r="Q1412" i="1" s="1"/>
  <c r="AC1412" i="1" s="1"/>
  <c r="N1296" i="1"/>
  <c r="P1296" i="1" s="1"/>
  <c r="M1297" i="1" s="1"/>
  <c r="AG1412" i="1" l="1"/>
  <c r="H1412" i="1"/>
  <c r="S1412" i="1"/>
  <c r="O1297" i="1"/>
  <c r="G1297" i="1"/>
  <c r="R1412" i="1" l="1"/>
  <c r="N1297" i="1"/>
  <c r="P1297" i="1" s="1"/>
  <c r="M1298" i="1" s="1"/>
  <c r="T1412" i="1" l="1"/>
  <c r="Q1413" i="1" s="1"/>
  <c r="AC1413" i="1" s="1"/>
  <c r="O1298" i="1"/>
  <c r="G1298" i="1"/>
  <c r="AG1413" i="1" l="1"/>
  <c r="H1413" i="1"/>
  <c r="S1413" i="1"/>
  <c r="N1298" i="1"/>
  <c r="P1298" i="1" s="1"/>
  <c r="M1299" i="1" s="1"/>
  <c r="R1413" i="1" l="1"/>
  <c r="G1299" i="1"/>
  <c r="O1299" i="1"/>
  <c r="T1413" i="1" l="1"/>
  <c r="Q1414" i="1" s="1"/>
  <c r="AC1414" i="1" s="1"/>
  <c r="N1299" i="1"/>
  <c r="P1299" i="1" s="1"/>
  <c r="M1300" i="1" s="1"/>
  <c r="AG1414" i="1" l="1"/>
  <c r="H1414" i="1"/>
  <c r="S1414" i="1"/>
  <c r="O1300" i="1"/>
  <c r="G1300" i="1"/>
  <c r="R1414" i="1" l="1"/>
  <c r="N1300" i="1"/>
  <c r="T1414" i="1" l="1"/>
  <c r="Q1415" i="1" s="1"/>
  <c r="AC1415" i="1" s="1"/>
  <c r="P1300" i="1"/>
  <c r="M1301" i="1" s="1"/>
  <c r="AG1415" i="1" l="1"/>
  <c r="S1415" i="1"/>
  <c r="H1415" i="1"/>
  <c r="O1301" i="1"/>
  <c r="G1301" i="1"/>
  <c r="R1415" i="1" l="1"/>
  <c r="N1301" i="1"/>
  <c r="P1301" i="1" s="1"/>
  <c r="M1302" i="1" s="1"/>
  <c r="T1415" i="1" l="1"/>
  <c r="Q1416" i="1" s="1"/>
  <c r="AC1416" i="1" s="1"/>
  <c r="G1302" i="1"/>
  <c r="O1302" i="1"/>
  <c r="AG1416" i="1" l="1"/>
  <c r="S1416" i="1"/>
  <c r="H1416" i="1"/>
  <c r="N1302" i="1"/>
  <c r="R1416" i="1" l="1"/>
  <c r="P1302" i="1"/>
  <c r="M1303" i="1" s="1"/>
  <c r="T1416" i="1" l="1"/>
  <c r="Q1417" i="1" s="1"/>
  <c r="AC1417" i="1" s="1"/>
  <c r="O1303" i="1"/>
  <c r="G1303" i="1"/>
  <c r="AG1417" i="1" l="1"/>
  <c r="H1417" i="1"/>
  <c r="S1417" i="1"/>
  <c r="N1303" i="1"/>
  <c r="R1417" i="1" l="1"/>
  <c r="T1417" i="1"/>
  <c r="Q1418" i="1" s="1"/>
  <c r="AC1418" i="1" s="1"/>
  <c r="P1303" i="1"/>
  <c r="M1304" i="1" s="1"/>
  <c r="AG1418" i="1" l="1"/>
  <c r="H1418" i="1"/>
  <c r="S1418" i="1"/>
  <c r="O1304" i="1"/>
  <c r="G1304" i="1"/>
  <c r="R1418" i="1" l="1"/>
  <c r="N1304" i="1"/>
  <c r="P1304" i="1" s="1"/>
  <c r="M1305" i="1" s="1"/>
  <c r="T1418" i="1" l="1"/>
  <c r="Q1419" i="1" s="1"/>
  <c r="AC1419" i="1" s="1"/>
  <c r="G1305" i="1"/>
  <c r="O1305" i="1"/>
  <c r="AG1419" i="1" l="1"/>
  <c r="S1419" i="1"/>
  <c r="H1419" i="1"/>
  <c r="N1305" i="1"/>
  <c r="R1419" i="1" l="1"/>
  <c r="P1305" i="1"/>
  <c r="M1306" i="1" s="1"/>
  <c r="T1419" i="1" l="1"/>
  <c r="Q1420" i="1" s="1"/>
  <c r="AC1420" i="1" s="1"/>
  <c r="G1306" i="1"/>
  <c r="O1306" i="1"/>
  <c r="AG1420" i="1" l="1"/>
  <c r="S1420" i="1"/>
  <c r="H1420" i="1"/>
  <c r="N1306" i="1"/>
  <c r="P1306" i="1" s="1"/>
  <c r="M1307" i="1" s="1"/>
  <c r="R1420" i="1" l="1"/>
  <c r="T1420" i="1" s="1"/>
  <c r="Q1421" i="1" s="1"/>
  <c r="AC1421" i="1" s="1"/>
  <c r="G1307" i="1"/>
  <c r="O1307" i="1"/>
  <c r="AG1421" i="1" l="1"/>
  <c r="H1421" i="1"/>
  <c r="S1421" i="1"/>
  <c r="N1307" i="1"/>
  <c r="R1421" i="1" l="1"/>
  <c r="P1307" i="1"/>
  <c r="M1308" i="1" s="1"/>
  <c r="T1421" i="1" l="1"/>
  <c r="Q1422" i="1" s="1"/>
  <c r="AC1422" i="1" s="1"/>
  <c r="O1308" i="1"/>
  <c r="G1308" i="1"/>
  <c r="AG1422" i="1" l="1"/>
  <c r="H1422" i="1"/>
  <c r="S1422" i="1"/>
  <c r="N1308" i="1"/>
  <c r="P1308" i="1" s="1"/>
  <c r="M1309" i="1" s="1"/>
  <c r="R1422" i="1" l="1"/>
  <c r="T1422" i="1" s="1"/>
  <c r="Q1423" i="1" s="1"/>
  <c r="AC1423" i="1" s="1"/>
  <c r="G1309" i="1"/>
  <c r="O1309" i="1"/>
  <c r="AG1423" i="1" l="1"/>
  <c r="H1423" i="1"/>
  <c r="S1423" i="1"/>
  <c r="N1309" i="1"/>
  <c r="P1309" i="1" s="1"/>
  <c r="M1310" i="1" s="1"/>
  <c r="R1423" i="1" l="1"/>
  <c r="T1423" i="1" s="1"/>
  <c r="Q1424" i="1" s="1"/>
  <c r="AC1424" i="1" s="1"/>
  <c r="G1310" i="1"/>
  <c r="O1310" i="1"/>
  <c r="AG1424" i="1" l="1"/>
  <c r="H1424" i="1"/>
  <c r="S1424" i="1"/>
  <c r="N1310" i="1"/>
  <c r="P1310" i="1" s="1"/>
  <c r="M1311" i="1" s="1"/>
  <c r="R1424" i="1" l="1"/>
  <c r="T1424" i="1" s="1"/>
  <c r="Q1425" i="1" s="1"/>
  <c r="AC1425" i="1" s="1"/>
  <c r="G1311" i="1"/>
  <c r="O1311" i="1"/>
  <c r="AG1425" i="1" l="1"/>
  <c r="S1425" i="1"/>
  <c r="H1425" i="1"/>
  <c r="N1311" i="1"/>
  <c r="R1425" i="1" l="1"/>
  <c r="T1425" i="1" s="1"/>
  <c r="Q1426" i="1" s="1"/>
  <c r="AC1426" i="1" s="1"/>
  <c r="P1311" i="1"/>
  <c r="M1312" i="1" s="1"/>
  <c r="AG1426" i="1" l="1"/>
  <c r="S1426" i="1"/>
  <c r="H1426" i="1"/>
  <c r="G1312" i="1"/>
  <c r="O1312" i="1"/>
  <c r="R1426" i="1" l="1"/>
  <c r="T1426" i="1" s="1"/>
  <c r="Q1427" i="1" s="1"/>
  <c r="AC1427" i="1" s="1"/>
  <c r="N1312" i="1"/>
  <c r="AG1427" i="1" l="1"/>
  <c r="H1427" i="1"/>
  <c r="S1427" i="1"/>
  <c r="P1312" i="1"/>
  <c r="M1313" i="1" s="1"/>
  <c r="R1427" i="1" l="1"/>
  <c r="T1427" i="1" s="1"/>
  <c r="Q1428" i="1" s="1"/>
  <c r="AC1428" i="1" s="1"/>
  <c r="O1313" i="1"/>
  <c r="G1313" i="1"/>
  <c r="AG1428" i="1" l="1"/>
  <c r="S1428" i="1"/>
  <c r="H1428" i="1"/>
  <c r="N1313" i="1"/>
  <c r="P1313" i="1" s="1"/>
  <c r="M1314" i="1" s="1"/>
  <c r="R1428" i="1" l="1"/>
  <c r="T1428" i="1" s="1"/>
  <c r="Q1429" i="1" s="1"/>
  <c r="AC1429" i="1" s="1"/>
  <c r="O1314" i="1"/>
  <c r="G1314" i="1"/>
  <c r="AG1429" i="1" l="1"/>
  <c r="H1429" i="1"/>
  <c r="S1429" i="1"/>
  <c r="N1314" i="1"/>
  <c r="R1429" i="1" l="1"/>
  <c r="T1429" i="1" s="1"/>
  <c r="Q1430" i="1" s="1"/>
  <c r="AC1430" i="1" s="1"/>
  <c r="P1314" i="1"/>
  <c r="M1315" i="1" s="1"/>
  <c r="AG1430" i="1" l="1"/>
  <c r="H1430" i="1"/>
  <c r="S1430" i="1"/>
  <c r="G1315" i="1"/>
  <c r="O1315" i="1"/>
  <c r="R1430" i="1" l="1"/>
  <c r="T1430" i="1" s="1"/>
  <c r="Q1431" i="1" s="1"/>
  <c r="AC1431" i="1" s="1"/>
  <c r="N1315" i="1"/>
  <c r="AG1431" i="1" l="1"/>
  <c r="H1431" i="1"/>
  <c r="S1431" i="1"/>
  <c r="P1315" i="1"/>
  <c r="M1316" i="1" s="1"/>
  <c r="R1431" i="1" l="1"/>
  <c r="G1316" i="1"/>
  <c r="O1316" i="1"/>
  <c r="T1431" i="1" l="1"/>
  <c r="Q1432" i="1" s="1"/>
  <c r="AC1432" i="1" s="1"/>
  <c r="N1316" i="1"/>
  <c r="AG1432" i="1" l="1"/>
  <c r="H1432" i="1"/>
  <c r="S1432" i="1"/>
  <c r="P1316" i="1"/>
  <c r="M1317" i="1" s="1"/>
  <c r="R1432" i="1" l="1"/>
  <c r="T1432" i="1" s="1"/>
  <c r="Q1433" i="1" s="1"/>
  <c r="AC1433" i="1" s="1"/>
  <c r="G1317" i="1"/>
  <c r="O1317" i="1"/>
  <c r="AG1433" i="1" l="1"/>
  <c r="H1433" i="1"/>
  <c r="S1433" i="1"/>
  <c r="N1317" i="1"/>
  <c r="P1317" i="1" s="1"/>
  <c r="M1318" i="1" s="1"/>
  <c r="R1433" i="1" l="1"/>
  <c r="T1433" i="1" s="1"/>
  <c r="Q1434" i="1" s="1"/>
  <c r="AC1434" i="1" s="1"/>
  <c r="G1318" i="1"/>
  <c r="O1318" i="1"/>
  <c r="AG1434" i="1" l="1"/>
  <c r="H1434" i="1"/>
  <c r="S1434" i="1"/>
  <c r="N1318" i="1"/>
  <c r="P1318" i="1" s="1"/>
  <c r="M1319" i="1" s="1"/>
  <c r="R1434" i="1" l="1"/>
  <c r="T1434" i="1" s="1"/>
  <c r="Q1435" i="1" s="1"/>
  <c r="AC1435" i="1" s="1"/>
  <c r="AG1435" i="1" l="1"/>
  <c r="H1435" i="1"/>
  <c r="S1435" i="1"/>
  <c r="G1319" i="1"/>
  <c r="O1319" i="1"/>
  <c r="R1435" i="1" l="1"/>
  <c r="N1319" i="1"/>
  <c r="P1319" i="1" s="1"/>
  <c r="M1320" i="1" s="1"/>
  <c r="T1435" i="1" l="1"/>
  <c r="Q1436" i="1" s="1"/>
  <c r="AC1436" i="1" s="1"/>
  <c r="G1320" i="1"/>
  <c r="O1320" i="1"/>
  <c r="AG1436" i="1" l="1"/>
  <c r="H1436" i="1"/>
  <c r="S1436" i="1"/>
  <c r="N1320" i="1"/>
  <c r="R1436" i="1" l="1"/>
  <c r="T1436" i="1" s="1"/>
  <c r="Q1437" i="1" s="1"/>
  <c r="AC1437" i="1" s="1"/>
  <c r="P1320" i="1"/>
  <c r="M1321" i="1" s="1"/>
  <c r="AG1437" i="1" l="1"/>
  <c r="H1437" i="1"/>
  <c r="S1437" i="1"/>
  <c r="G1321" i="1"/>
  <c r="O1321" i="1"/>
  <c r="R1437" i="1" l="1"/>
  <c r="T1437" i="1" s="1"/>
  <c r="Q1438" i="1" s="1"/>
  <c r="AC1438" i="1" s="1"/>
  <c r="N1321" i="1"/>
  <c r="AG1438" i="1" l="1"/>
  <c r="H1438" i="1"/>
  <c r="S1438" i="1"/>
  <c r="P1321" i="1"/>
  <c r="M1322" i="1" s="1"/>
  <c r="R1438" i="1" l="1"/>
  <c r="T1438" i="1" s="1"/>
  <c r="Q1439" i="1" s="1"/>
  <c r="AC1439" i="1" s="1"/>
  <c r="O1322" i="1"/>
  <c r="G1322" i="1"/>
  <c r="AG1439" i="1" l="1"/>
  <c r="H1439" i="1"/>
  <c r="S1439" i="1"/>
  <c r="N1322" i="1"/>
  <c r="P1322" i="1" s="1"/>
  <c r="M1323" i="1" s="1"/>
  <c r="R1439" i="1" l="1"/>
  <c r="T1439" i="1" s="1"/>
  <c r="Q1440" i="1" s="1"/>
  <c r="AC1440" i="1" s="1"/>
  <c r="O1323" i="1"/>
  <c r="G1323" i="1"/>
  <c r="AG1440" i="1" l="1"/>
  <c r="H1440" i="1"/>
  <c r="S1440" i="1"/>
  <c r="N1323" i="1"/>
  <c r="R1440" i="1" l="1"/>
  <c r="P1323" i="1"/>
  <c r="M1324" i="1" s="1"/>
  <c r="T1440" i="1" l="1"/>
  <c r="Q1441" i="1" s="1"/>
  <c r="AC1441" i="1" s="1"/>
  <c r="O1324" i="1"/>
  <c r="G1324" i="1"/>
  <c r="AG1441" i="1" l="1"/>
  <c r="S1441" i="1"/>
  <c r="H1441" i="1"/>
  <c r="N1324" i="1"/>
  <c r="P1324" i="1" s="1"/>
  <c r="M1325" i="1" s="1"/>
  <c r="R1441" i="1" l="1"/>
  <c r="T1441" i="1" s="1"/>
  <c r="Q1442" i="1" s="1"/>
  <c r="AC1442" i="1" s="1"/>
  <c r="O1325" i="1"/>
  <c r="G1325" i="1"/>
  <c r="AG1442" i="1" l="1"/>
  <c r="H1442" i="1"/>
  <c r="S1442" i="1"/>
  <c r="N1325" i="1"/>
  <c r="P1325" i="1" s="1"/>
  <c r="M1326" i="1" s="1"/>
  <c r="R1442" i="1" l="1"/>
  <c r="G1326" i="1"/>
  <c r="O1326" i="1"/>
  <c r="T1442" i="1" l="1"/>
  <c r="Q1443" i="1" s="1"/>
  <c r="AC1443" i="1" s="1"/>
  <c r="N1326" i="1"/>
  <c r="AG1443" i="1" l="1"/>
  <c r="H1443" i="1"/>
  <c r="S1443" i="1"/>
  <c r="P1326" i="1"/>
  <c r="M1327" i="1" s="1"/>
  <c r="R1443" i="1" l="1"/>
  <c r="T1443" i="1" s="1"/>
  <c r="Q1444" i="1" s="1"/>
  <c r="AC1444" i="1" s="1"/>
  <c r="G1327" i="1"/>
  <c r="O1327" i="1"/>
  <c r="AG1444" i="1" l="1"/>
  <c r="H1444" i="1"/>
  <c r="S1444" i="1"/>
  <c r="N1327" i="1"/>
  <c r="P1327" i="1" s="1"/>
  <c r="M1328" i="1" s="1"/>
  <c r="R1444" i="1" l="1"/>
  <c r="G1328" i="1"/>
  <c r="O1328" i="1"/>
  <c r="T1444" i="1" l="1"/>
  <c r="Q1445" i="1" s="1"/>
  <c r="AC1445" i="1" s="1"/>
  <c r="N1328" i="1"/>
  <c r="P1328" i="1" s="1"/>
  <c r="M1329" i="1" s="1"/>
  <c r="AG1445" i="1" l="1"/>
  <c r="S1445" i="1"/>
  <c r="H1445" i="1"/>
  <c r="O1329" i="1"/>
  <c r="G1329" i="1"/>
  <c r="R1445" i="1" l="1"/>
  <c r="N1329" i="1"/>
  <c r="T1445" i="1" l="1"/>
  <c r="Q1446" i="1" s="1"/>
  <c r="AC1446" i="1" s="1"/>
  <c r="P1329" i="1"/>
  <c r="M1330" i="1" s="1"/>
  <c r="AG1446" i="1" l="1"/>
  <c r="H1446" i="1"/>
  <c r="S1446" i="1"/>
  <c r="G1330" i="1"/>
  <c r="O1330" i="1"/>
  <c r="R1446" i="1" l="1"/>
  <c r="N1330" i="1"/>
  <c r="T1446" i="1" l="1"/>
  <c r="Q1447" i="1" s="1"/>
  <c r="AC1447" i="1" s="1"/>
  <c r="P1330" i="1"/>
  <c r="M1331" i="1" s="1"/>
  <c r="AG1447" i="1" l="1"/>
  <c r="H1447" i="1"/>
  <c r="S1447" i="1"/>
  <c r="G1331" i="1"/>
  <c r="O1331" i="1"/>
  <c r="R1447" i="1" l="1"/>
  <c r="N1331" i="1"/>
  <c r="P1331" i="1" s="1"/>
  <c r="M1332" i="1" s="1"/>
  <c r="T1447" i="1" l="1"/>
  <c r="Q1448" i="1" s="1"/>
  <c r="AC1448" i="1" s="1"/>
  <c r="O1332" i="1"/>
  <c r="G1332" i="1"/>
  <c r="AG1448" i="1" l="1"/>
  <c r="H1448" i="1"/>
  <c r="S1448" i="1"/>
  <c r="N1332" i="1"/>
  <c r="P1332" i="1" s="1"/>
  <c r="M1333" i="1" s="1"/>
  <c r="R1448" i="1" l="1"/>
  <c r="T1448" i="1" s="1"/>
  <c r="Q1449" i="1" s="1"/>
  <c r="AC1449" i="1" s="1"/>
  <c r="G1333" i="1"/>
  <c r="O1333" i="1"/>
  <c r="AG1449" i="1" l="1"/>
  <c r="H1449" i="1"/>
  <c r="S1449" i="1"/>
  <c r="N1333" i="1"/>
  <c r="P1333" i="1" s="1"/>
  <c r="M1334" i="1" s="1"/>
  <c r="R1449" i="1" l="1"/>
  <c r="T1449" i="1" s="1"/>
  <c r="Q1450" i="1" s="1"/>
  <c r="AC1450" i="1" s="1"/>
  <c r="O1334" i="1"/>
  <c r="G1334" i="1"/>
  <c r="AG1450" i="1" l="1"/>
  <c r="S1450" i="1"/>
  <c r="H1450" i="1"/>
  <c r="N1334" i="1"/>
  <c r="R1450" i="1" l="1"/>
  <c r="T1450" i="1"/>
  <c r="Q1451" i="1" s="1"/>
  <c r="AC1451" i="1" s="1"/>
  <c r="P1334" i="1"/>
  <c r="M1335" i="1" s="1"/>
  <c r="AG1451" i="1" l="1"/>
  <c r="H1451" i="1"/>
  <c r="S1451" i="1"/>
  <c r="G1335" i="1"/>
  <c r="O1335" i="1"/>
  <c r="R1451" i="1" l="1"/>
  <c r="N1335" i="1"/>
  <c r="P1335" i="1" s="1"/>
  <c r="M1336" i="1" s="1"/>
  <c r="T1451" i="1" l="1"/>
  <c r="Q1452" i="1" s="1"/>
  <c r="AC1452" i="1" s="1"/>
  <c r="G1336" i="1"/>
  <c r="O1336" i="1"/>
  <c r="AG1452" i="1" l="1"/>
  <c r="H1452" i="1"/>
  <c r="S1452" i="1"/>
  <c r="N1336" i="1"/>
  <c r="R1452" i="1" l="1"/>
  <c r="T1452" i="1" s="1"/>
  <c r="Q1453" i="1" s="1"/>
  <c r="AC1453" i="1" s="1"/>
  <c r="P1336" i="1"/>
  <c r="M1337" i="1" s="1"/>
  <c r="AG1453" i="1" l="1"/>
  <c r="H1453" i="1"/>
  <c r="S1453" i="1"/>
  <c r="G1337" i="1"/>
  <c r="O1337" i="1"/>
  <c r="R1453" i="1" l="1"/>
  <c r="T1453" i="1" s="1"/>
  <c r="Q1454" i="1" s="1"/>
  <c r="AC1454" i="1" s="1"/>
  <c r="N1337" i="1"/>
  <c r="AG1454" i="1" l="1"/>
  <c r="H1454" i="1"/>
  <c r="S1454" i="1"/>
  <c r="P1337" i="1"/>
  <c r="M1338" i="1" s="1"/>
  <c r="R1454" i="1" l="1"/>
  <c r="T1454" i="1" s="1"/>
  <c r="Q1455" i="1" s="1"/>
  <c r="AC1455" i="1" s="1"/>
  <c r="G1338" i="1"/>
  <c r="O1338" i="1"/>
  <c r="AG1455" i="1" l="1"/>
  <c r="H1455" i="1"/>
  <c r="S1455" i="1"/>
  <c r="N1338" i="1"/>
  <c r="P1338" i="1" s="1"/>
  <c r="M1339" i="1" s="1"/>
  <c r="R1455" i="1" l="1"/>
  <c r="T1455" i="1" s="1"/>
  <c r="Q1456" i="1" s="1"/>
  <c r="AC1456" i="1" s="1"/>
  <c r="G1339" i="1"/>
  <c r="O1339" i="1"/>
  <c r="AG1456" i="1" l="1"/>
  <c r="H1456" i="1"/>
  <c r="S1456" i="1"/>
  <c r="N1339" i="1"/>
  <c r="R1456" i="1" l="1"/>
  <c r="T1456" i="1" s="1"/>
  <c r="Q1457" i="1" s="1"/>
  <c r="AC1457" i="1" s="1"/>
  <c r="P1339" i="1"/>
  <c r="M1340" i="1" s="1"/>
  <c r="AG1457" i="1" l="1"/>
  <c r="S1457" i="1"/>
  <c r="H1457" i="1"/>
  <c r="G1340" i="1"/>
  <c r="O1340" i="1"/>
  <c r="R1457" i="1" l="1"/>
  <c r="N1340" i="1"/>
  <c r="P1340" i="1" s="1"/>
  <c r="M1341" i="1" s="1"/>
  <c r="T1457" i="1" l="1"/>
  <c r="Q1458" i="1" s="1"/>
  <c r="AC1458" i="1" s="1"/>
  <c r="O1341" i="1"/>
  <c r="G1341" i="1"/>
  <c r="AG1458" i="1" l="1"/>
  <c r="H1458" i="1"/>
  <c r="S1458" i="1"/>
  <c r="N1341" i="1"/>
  <c r="P1341" i="1" s="1"/>
  <c r="M1342" i="1" s="1"/>
  <c r="R1458" i="1" l="1"/>
  <c r="O1342" i="1"/>
  <c r="G1342" i="1"/>
  <c r="T1458" i="1" l="1"/>
  <c r="Q1459" i="1" s="1"/>
  <c r="AC1459" i="1" s="1"/>
  <c r="N1342" i="1"/>
  <c r="S1459" i="1" l="1"/>
  <c r="H1459" i="1"/>
  <c r="P1342" i="1"/>
  <c r="M1343" i="1" s="1"/>
  <c r="R1459" i="1" l="1"/>
  <c r="T1459" i="1" s="1"/>
  <c r="Q1460" i="1" s="1"/>
  <c r="AC1460" i="1" s="1"/>
  <c r="G1343" i="1"/>
  <c r="O1343" i="1"/>
  <c r="H1460" i="1" l="1"/>
  <c r="S1460" i="1"/>
  <c r="N1343" i="1"/>
  <c r="P1343" i="1" s="1"/>
  <c r="M1344" i="1" s="1"/>
  <c r="R1460" i="1" l="1"/>
  <c r="G1344" i="1"/>
  <c r="O1344" i="1"/>
  <c r="T1460" i="1" l="1"/>
  <c r="Q1461" i="1" s="1"/>
  <c r="AC1461" i="1" s="1"/>
  <c r="N1344" i="1"/>
  <c r="P1344" i="1" s="1"/>
  <c r="M1345" i="1" s="1"/>
  <c r="H1461" i="1" l="1"/>
  <c r="S1461" i="1"/>
  <c r="G1345" i="1"/>
  <c r="O1345" i="1"/>
  <c r="R1461" i="1" l="1"/>
  <c r="N1345" i="1"/>
  <c r="P1345" i="1" s="1"/>
  <c r="M1346" i="1" s="1"/>
  <c r="T1461" i="1" l="1"/>
  <c r="Q1462" i="1" s="1"/>
  <c r="AC1462" i="1" s="1"/>
  <c r="G1346" i="1"/>
  <c r="O1346" i="1"/>
  <c r="H1462" i="1" l="1"/>
  <c r="S1462" i="1"/>
  <c r="N1346" i="1"/>
  <c r="P1346" i="1" s="1"/>
  <c r="M1347" i="1" s="1"/>
  <c r="R1462" i="1" l="1"/>
  <c r="O1347" i="1"/>
  <c r="G1347" i="1"/>
  <c r="T1462" i="1" l="1"/>
  <c r="Q1463" i="1" s="1"/>
  <c r="AC1463" i="1" s="1"/>
  <c r="N1347" i="1"/>
  <c r="S1463" i="1" l="1"/>
  <c r="H1463" i="1"/>
  <c r="P1347" i="1"/>
  <c r="M1348" i="1" s="1"/>
  <c r="R1463" i="1" l="1"/>
  <c r="T1463" i="1" s="1"/>
  <c r="Q1464" i="1" s="1"/>
  <c r="AC1464" i="1" s="1"/>
  <c r="G1348" i="1"/>
  <c r="O1348" i="1"/>
  <c r="H1464" i="1" l="1"/>
  <c r="S1464" i="1"/>
  <c r="N1348" i="1"/>
  <c r="P1348" i="1" s="1"/>
  <c r="M1349" i="1" s="1"/>
  <c r="R1464" i="1" l="1"/>
  <c r="T1464" i="1" s="1"/>
  <c r="Q1465" i="1" s="1"/>
  <c r="AC1465" i="1" s="1"/>
  <c r="G1349" i="1"/>
  <c r="O1349" i="1"/>
  <c r="H1465" i="1" l="1"/>
  <c r="S1465" i="1"/>
  <c r="N1349" i="1"/>
  <c r="P1349" i="1" s="1"/>
  <c r="M1350" i="1" s="1"/>
  <c r="R1465" i="1" l="1"/>
  <c r="T1465" i="1" s="1"/>
  <c r="Q1466" i="1" s="1"/>
  <c r="AC1466" i="1" s="1"/>
  <c r="G1350" i="1"/>
  <c r="O1350" i="1"/>
  <c r="H1466" i="1" l="1"/>
  <c r="S1466" i="1"/>
  <c r="N1350" i="1"/>
  <c r="R1466" i="1" l="1"/>
  <c r="T1466" i="1" s="1"/>
  <c r="Q1467" i="1" s="1"/>
  <c r="AC1467" i="1" s="1"/>
  <c r="P1350" i="1"/>
  <c r="M1351" i="1" s="1"/>
  <c r="S1467" i="1" l="1"/>
  <c r="H1467" i="1"/>
  <c r="G1351" i="1"/>
  <c r="O1351" i="1"/>
  <c r="R1467" i="1" l="1"/>
  <c r="N1351" i="1"/>
  <c r="P1351" i="1" s="1"/>
  <c r="M1352" i="1" s="1"/>
  <c r="T1467" i="1" l="1"/>
  <c r="Q1468" i="1" s="1"/>
  <c r="AC1468" i="1" s="1"/>
  <c r="G1352" i="1"/>
  <c r="O1352" i="1"/>
  <c r="H1468" i="1" l="1"/>
  <c r="S1468" i="1"/>
  <c r="N1352" i="1"/>
  <c r="P1352" i="1" s="1"/>
  <c r="M1353" i="1" s="1"/>
  <c r="R1468" i="1" l="1"/>
  <c r="T1468" i="1" s="1"/>
  <c r="Q1469" i="1" s="1"/>
  <c r="AC1469" i="1" s="1"/>
  <c r="O1353" i="1"/>
  <c r="G1353" i="1"/>
  <c r="H1469" i="1" l="1"/>
  <c r="S1469" i="1"/>
  <c r="N1353" i="1"/>
  <c r="P1353" i="1" s="1"/>
  <c r="M1354" i="1" s="1"/>
  <c r="R1469" i="1" l="1"/>
  <c r="T1469" i="1" s="1"/>
  <c r="Q1470" i="1" s="1"/>
  <c r="AC1470" i="1" s="1"/>
  <c r="G1354" i="1"/>
  <c r="O1354" i="1"/>
  <c r="H1470" i="1" l="1"/>
  <c r="S1470" i="1"/>
  <c r="N1354" i="1"/>
  <c r="P1354" i="1" s="1"/>
  <c r="M1355" i="1" s="1"/>
  <c r="R1470" i="1" l="1"/>
  <c r="O1355" i="1"/>
  <c r="G1355" i="1"/>
  <c r="T1470" i="1" l="1"/>
  <c r="Q1471" i="1" s="1"/>
  <c r="AC1471" i="1" s="1"/>
  <c r="N1355" i="1"/>
  <c r="P1355" i="1" s="1"/>
  <c r="M1356" i="1" s="1"/>
  <c r="S1471" i="1" l="1"/>
  <c r="H1471" i="1"/>
  <c r="G1356" i="1"/>
  <c r="O1356" i="1"/>
  <c r="R1471" i="1" l="1"/>
  <c r="N1356" i="1"/>
  <c r="P1356" i="1" s="1"/>
  <c r="M1357" i="1" s="1"/>
  <c r="T1471" i="1" l="1"/>
  <c r="Q1472" i="1" s="1"/>
  <c r="AC1472" i="1" s="1"/>
  <c r="O1357" i="1"/>
  <c r="G1357" i="1"/>
  <c r="H1472" i="1" l="1"/>
  <c r="S1472" i="1"/>
  <c r="N1357" i="1"/>
  <c r="P1357" i="1" s="1"/>
  <c r="M1358" i="1" s="1"/>
  <c r="R1472" i="1" l="1"/>
  <c r="T1472" i="1" s="1"/>
  <c r="Q1473" i="1" s="1"/>
  <c r="AC1473" i="1" s="1"/>
  <c r="O1358" i="1"/>
  <c r="G1358" i="1"/>
  <c r="H1473" i="1" l="1"/>
  <c r="S1473" i="1"/>
  <c r="N1358" i="1"/>
  <c r="P1358" i="1" s="1"/>
  <c r="M1359" i="1" s="1"/>
  <c r="R1473" i="1" l="1"/>
  <c r="T1473" i="1" s="1"/>
  <c r="Q1474" i="1" s="1"/>
  <c r="AC1474" i="1" s="1"/>
  <c r="G1359" i="1"/>
  <c r="O1359" i="1"/>
  <c r="S1474" i="1" l="1"/>
  <c r="H1474" i="1"/>
  <c r="N1359" i="1"/>
  <c r="R1474" i="1" l="1"/>
  <c r="T1474" i="1" s="1"/>
  <c r="Q1475" i="1" s="1"/>
  <c r="AC1475" i="1" s="1"/>
  <c r="P1359" i="1"/>
  <c r="M1360" i="1" s="1"/>
  <c r="S1475" i="1" l="1"/>
  <c r="H1475" i="1"/>
  <c r="G1360" i="1"/>
  <c r="O1360" i="1"/>
  <c r="R1475" i="1" l="1"/>
  <c r="N1360" i="1"/>
  <c r="T1475" i="1" l="1"/>
  <c r="Q1476" i="1" s="1"/>
  <c r="AC1476" i="1" s="1"/>
  <c r="P1360" i="1"/>
  <c r="M1361" i="1" s="1"/>
  <c r="S1476" i="1" l="1"/>
  <c r="H1476" i="1"/>
  <c r="O1361" i="1"/>
  <c r="G1361" i="1"/>
  <c r="R1476" i="1" l="1"/>
  <c r="T1476" i="1" s="1"/>
  <c r="Q1477" i="1" s="1"/>
  <c r="AC1477" i="1" s="1"/>
  <c r="N1361" i="1"/>
  <c r="H1477" i="1" l="1"/>
  <c r="S1477" i="1"/>
  <c r="P1361" i="1"/>
  <c r="M1362" i="1" s="1"/>
  <c r="R1477" i="1" l="1"/>
  <c r="T1477" i="1" s="1"/>
  <c r="Q1478" i="1" s="1"/>
  <c r="AC1478" i="1" s="1"/>
  <c r="G1362" i="1"/>
  <c r="O1362" i="1"/>
  <c r="H1478" i="1" l="1"/>
  <c r="S1478" i="1"/>
  <c r="N1362" i="1"/>
  <c r="P1362" i="1" s="1"/>
  <c r="M1363" i="1" s="1"/>
  <c r="R1478" i="1" l="1"/>
  <c r="T1478" i="1" s="1"/>
  <c r="Q1479" i="1" s="1"/>
  <c r="AC1479" i="1" s="1"/>
  <c r="G1363" i="1"/>
  <c r="O1363" i="1"/>
  <c r="H1479" i="1" l="1"/>
  <c r="S1479" i="1"/>
  <c r="N1363" i="1"/>
  <c r="P1363" i="1" s="1"/>
  <c r="M1364" i="1" s="1"/>
  <c r="R1479" i="1" l="1"/>
  <c r="T1479" i="1" s="1"/>
  <c r="Q1480" i="1" s="1"/>
  <c r="AC1480" i="1" s="1"/>
  <c r="G1364" i="1"/>
  <c r="O1364" i="1"/>
  <c r="S1480" i="1" l="1"/>
  <c r="H1480" i="1"/>
  <c r="N1364" i="1"/>
  <c r="P1364" i="1" s="1"/>
  <c r="M1365" i="1" s="1"/>
  <c r="R1480" i="1" l="1"/>
  <c r="T1480" i="1" s="1"/>
  <c r="Q1481" i="1" s="1"/>
  <c r="AC1481" i="1" s="1"/>
  <c r="G1365" i="1"/>
  <c r="O1365" i="1"/>
  <c r="S1481" i="1" l="1"/>
  <c r="H1481" i="1"/>
  <c r="N1365" i="1"/>
  <c r="P1365" i="1" s="1"/>
  <c r="M1366" i="1" s="1"/>
  <c r="R1481" i="1" l="1"/>
  <c r="G1366" i="1"/>
  <c r="O1366" i="1"/>
  <c r="T1481" i="1" l="1"/>
  <c r="Q1482" i="1" s="1"/>
  <c r="AC1482" i="1" s="1"/>
  <c r="N1366" i="1"/>
  <c r="P1366" i="1" s="1"/>
  <c r="M1367" i="1" s="1"/>
  <c r="H1482" i="1" l="1"/>
  <c r="S1482" i="1"/>
  <c r="G1367" i="1"/>
  <c r="O1367" i="1"/>
  <c r="R1482" i="1" l="1"/>
  <c r="T1482" i="1" s="1"/>
  <c r="Q1483" i="1" s="1"/>
  <c r="AC1483" i="1" s="1"/>
  <c r="N1367" i="1"/>
  <c r="P1367" i="1" s="1"/>
  <c r="M1368" i="1" s="1"/>
  <c r="H1483" i="1" l="1"/>
  <c r="S1483" i="1"/>
  <c r="O1368" i="1"/>
  <c r="G1368" i="1"/>
  <c r="R1483" i="1" l="1"/>
  <c r="N1368" i="1"/>
  <c r="P1368" i="1" s="1"/>
  <c r="M1369" i="1" s="1"/>
  <c r="T1483" i="1" l="1"/>
  <c r="Q1484" i="1" s="1"/>
  <c r="AC1484" i="1" s="1"/>
  <c r="O1369" i="1"/>
  <c r="G1369" i="1"/>
  <c r="S1484" i="1" l="1"/>
  <c r="H1484" i="1"/>
  <c r="N1369" i="1"/>
  <c r="P1369" i="1" s="1"/>
  <c r="M1370" i="1" s="1"/>
  <c r="R1484" i="1" l="1"/>
  <c r="T1484" i="1" s="1"/>
  <c r="Q1485" i="1" s="1"/>
  <c r="AC1485" i="1" s="1"/>
  <c r="G1370" i="1"/>
  <c r="O1370" i="1"/>
  <c r="H1485" i="1" l="1"/>
  <c r="S1485" i="1"/>
  <c r="N1370" i="1"/>
  <c r="R1485" i="1" l="1"/>
  <c r="T1485" i="1" s="1"/>
  <c r="Q1486" i="1" s="1"/>
  <c r="AC1486" i="1" s="1"/>
  <c r="P1370" i="1"/>
  <c r="M1371" i="1" s="1"/>
  <c r="H1486" i="1" l="1"/>
  <c r="S1486" i="1"/>
  <c r="O1371" i="1"/>
  <c r="G1371" i="1"/>
  <c r="R1486" i="1" l="1"/>
  <c r="N1371" i="1"/>
  <c r="T1486" i="1" l="1"/>
  <c r="Q1487" i="1" s="1"/>
  <c r="AC1487" i="1" s="1"/>
  <c r="P1371" i="1"/>
  <c r="M1372" i="1" s="1"/>
  <c r="H1487" i="1" l="1"/>
  <c r="S1487" i="1"/>
  <c r="G1372" i="1"/>
  <c r="O1372" i="1"/>
  <c r="R1487" i="1" l="1"/>
  <c r="N1372" i="1"/>
  <c r="T1487" i="1" l="1"/>
  <c r="Q1488" i="1" s="1"/>
  <c r="AC1488" i="1" s="1"/>
  <c r="P1372" i="1"/>
  <c r="M1373" i="1" s="1"/>
  <c r="H1488" i="1" l="1"/>
  <c r="S1488" i="1"/>
  <c r="O1373" i="1"/>
  <c r="G1373" i="1"/>
  <c r="R1488" i="1" l="1"/>
  <c r="N1373" i="1"/>
  <c r="T1488" i="1" l="1"/>
  <c r="Q1489" i="1" s="1"/>
  <c r="AC1489" i="1" s="1"/>
  <c r="P1373" i="1"/>
  <c r="M1374" i="1" s="1"/>
  <c r="H1489" i="1" l="1"/>
  <c r="S1489" i="1"/>
  <c r="O1374" i="1"/>
  <c r="G1374" i="1"/>
  <c r="R1489" i="1" l="1"/>
  <c r="N1374" i="1"/>
  <c r="T1489" i="1" l="1"/>
  <c r="Q1490" i="1" s="1"/>
  <c r="AC1490" i="1" s="1"/>
  <c r="P1374" i="1"/>
  <c r="M1375" i="1" s="1"/>
  <c r="H1490" i="1" l="1"/>
  <c r="S1490" i="1"/>
  <c r="O1375" i="1"/>
  <c r="G1375" i="1"/>
  <c r="R1490" i="1" l="1"/>
  <c r="N1375" i="1"/>
  <c r="T1490" i="1" l="1"/>
  <c r="Q1491" i="1" s="1"/>
  <c r="AC1491" i="1" s="1"/>
  <c r="P1375" i="1"/>
  <c r="M1376" i="1" s="1"/>
  <c r="S1491" i="1" l="1"/>
  <c r="H1491" i="1"/>
  <c r="O1376" i="1"/>
  <c r="G1376" i="1"/>
  <c r="R1491" i="1" l="1"/>
  <c r="N1376" i="1"/>
  <c r="T1491" i="1" l="1"/>
  <c r="Q1492" i="1" s="1"/>
  <c r="AC1492" i="1" s="1"/>
  <c r="P1376" i="1"/>
  <c r="M1377" i="1" s="1"/>
  <c r="S1492" i="1" l="1"/>
  <c r="H1492" i="1"/>
  <c r="G1377" i="1"/>
  <c r="O1377" i="1"/>
  <c r="R1492" i="1" l="1"/>
  <c r="T1492" i="1" s="1"/>
  <c r="Q1493" i="1" s="1"/>
  <c r="AC1493" i="1" s="1"/>
  <c r="N1377" i="1"/>
  <c r="P1377" i="1" s="1"/>
  <c r="M1378" i="1" s="1"/>
  <c r="H1493" i="1" l="1"/>
  <c r="S1493" i="1"/>
  <c r="G1378" i="1"/>
  <c r="O1378" i="1"/>
  <c r="R1493" i="1" l="1"/>
  <c r="N1378" i="1"/>
  <c r="P1378" i="1" s="1"/>
  <c r="M1379" i="1" s="1"/>
  <c r="T1493" i="1" l="1"/>
  <c r="Q1494" i="1" s="1"/>
  <c r="AC1494" i="1" s="1"/>
  <c r="O1379" i="1"/>
  <c r="G1379" i="1"/>
  <c r="H1494" i="1" l="1"/>
  <c r="S1494" i="1"/>
  <c r="N1379" i="1"/>
  <c r="P1379" i="1" s="1"/>
  <c r="M1380" i="1" s="1"/>
  <c r="R1494" i="1" l="1"/>
  <c r="G1380" i="1"/>
  <c r="O1380" i="1"/>
  <c r="T1494" i="1" l="1"/>
  <c r="Q1495" i="1" s="1"/>
  <c r="AC1495" i="1" s="1"/>
  <c r="N1380" i="1"/>
  <c r="S1495" i="1" l="1"/>
  <c r="H1495" i="1"/>
  <c r="P1380" i="1"/>
  <c r="M1381" i="1" s="1"/>
  <c r="R1495" i="1" l="1"/>
  <c r="T1495" i="1" s="1"/>
  <c r="Q1496" i="1" s="1"/>
  <c r="AC1496" i="1" s="1"/>
  <c r="G1381" i="1"/>
  <c r="O1381" i="1"/>
  <c r="S1496" i="1" l="1"/>
  <c r="H1496" i="1"/>
  <c r="N1381" i="1"/>
  <c r="R1496" i="1" l="1"/>
  <c r="T1496" i="1" s="1"/>
  <c r="Q1497" i="1" s="1"/>
  <c r="AC1497" i="1" s="1"/>
  <c r="P1381" i="1"/>
  <c r="M1382" i="1" s="1"/>
  <c r="H1497" i="1" l="1"/>
  <c r="S1497" i="1"/>
  <c r="G1382" i="1"/>
  <c r="O1382" i="1"/>
  <c r="R1497" i="1" l="1"/>
  <c r="T1497" i="1" s="1"/>
  <c r="Q1498" i="1" s="1"/>
  <c r="AC1498" i="1" s="1"/>
  <c r="N1382" i="1"/>
  <c r="H1498" i="1" l="1"/>
  <c r="S1498" i="1"/>
  <c r="P1382" i="1"/>
  <c r="M1383" i="1" s="1"/>
  <c r="R1498" i="1" l="1"/>
  <c r="T1498" i="1" s="1"/>
  <c r="Q1499" i="1" s="1"/>
  <c r="AC1499" i="1" s="1"/>
  <c r="O1383" i="1"/>
  <c r="G1383" i="1"/>
  <c r="H1499" i="1" l="1"/>
  <c r="S1499" i="1"/>
  <c r="N1383" i="1"/>
  <c r="R1499" i="1" l="1"/>
  <c r="P1383" i="1"/>
  <c r="M1384" i="1" s="1"/>
  <c r="T1499" i="1" l="1"/>
  <c r="Q1500" i="1" s="1"/>
  <c r="AC1500" i="1" s="1"/>
  <c r="O1384" i="1"/>
  <c r="G1384" i="1"/>
  <c r="H1500" i="1" l="1"/>
  <c r="S1500" i="1"/>
  <c r="N1384" i="1"/>
  <c r="R1500" i="1" l="1"/>
  <c r="T1500" i="1" s="1"/>
  <c r="Q1501" i="1" s="1"/>
  <c r="AC1501" i="1" s="1"/>
  <c r="P1384" i="1"/>
  <c r="M1385" i="1" s="1"/>
  <c r="H1501" i="1" l="1"/>
  <c r="S1501" i="1"/>
  <c r="G1385" i="1"/>
  <c r="O1385" i="1"/>
  <c r="R1501" i="1" l="1"/>
  <c r="N1385" i="1"/>
  <c r="P1385" i="1" s="1"/>
  <c r="M1386" i="1" s="1"/>
  <c r="T1501" i="1" l="1"/>
  <c r="Q1502" i="1" s="1"/>
  <c r="AC1502" i="1" s="1"/>
  <c r="G1386" i="1"/>
  <c r="O1386" i="1"/>
  <c r="H1502" i="1" l="1"/>
  <c r="S1502" i="1"/>
  <c r="N1386" i="1"/>
  <c r="P1386" i="1" s="1"/>
  <c r="M1387" i="1" s="1"/>
  <c r="R1502" i="1" l="1"/>
  <c r="T1502" i="1" s="1"/>
  <c r="Q1503" i="1" s="1"/>
  <c r="AC1503" i="1" s="1"/>
  <c r="G1387" i="1"/>
  <c r="O1387" i="1"/>
  <c r="H1503" i="1" l="1"/>
  <c r="S1503" i="1"/>
  <c r="N1387" i="1"/>
  <c r="R1503" i="1" l="1"/>
  <c r="T1503" i="1" s="1"/>
  <c r="Q1504" i="1" s="1"/>
  <c r="AC1504" i="1" s="1"/>
  <c r="P1387" i="1"/>
  <c r="M1388" i="1" s="1"/>
  <c r="H1504" i="1" l="1"/>
  <c r="S1504" i="1"/>
  <c r="G1388" i="1"/>
  <c r="O1388" i="1"/>
  <c r="R1504" i="1" l="1"/>
  <c r="N1388" i="1"/>
  <c r="P1388" i="1" s="1"/>
  <c r="M1389" i="1" s="1"/>
  <c r="T1504" i="1" l="1"/>
  <c r="Q1505" i="1" s="1"/>
  <c r="AC1505" i="1" s="1"/>
  <c r="G1389" i="1"/>
  <c r="O1389" i="1"/>
  <c r="H1505" i="1" l="1"/>
  <c r="S1505" i="1"/>
  <c r="N1389" i="1"/>
  <c r="R1505" i="1" l="1"/>
  <c r="T1505" i="1" s="1"/>
  <c r="Q1506" i="1" s="1"/>
  <c r="AC1506" i="1" s="1"/>
  <c r="P1389" i="1"/>
  <c r="M1390" i="1" s="1"/>
  <c r="H1506" i="1" l="1"/>
  <c r="S1506" i="1"/>
  <c r="G1390" i="1"/>
  <c r="O1390" i="1"/>
  <c r="R1506" i="1" l="1"/>
  <c r="N1390" i="1"/>
  <c r="T1506" i="1" l="1"/>
  <c r="Q1507" i="1" s="1"/>
  <c r="AC1507" i="1" s="1"/>
  <c r="P1390" i="1"/>
  <c r="M1391" i="1" s="1"/>
  <c r="H1507" i="1" l="1"/>
  <c r="S1507" i="1"/>
  <c r="O1391" i="1"/>
  <c r="G1391" i="1"/>
  <c r="R1507" i="1" l="1"/>
  <c r="T1507" i="1" s="1"/>
  <c r="Q1508" i="1" s="1"/>
  <c r="AC1508" i="1" s="1"/>
  <c r="N1391" i="1"/>
  <c r="P1391" i="1" s="1"/>
  <c r="M1392" i="1" s="1"/>
  <c r="H1508" i="1" l="1"/>
  <c r="S1508" i="1"/>
  <c r="G1392" i="1"/>
  <c r="O1392" i="1"/>
  <c r="R1508" i="1" l="1"/>
  <c r="T1508" i="1" s="1"/>
  <c r="Q1509" i="1" s="1"/>
  <c r="AC1509" i="1" s="1"/>
  <c r="N1392" i="1"/>
  <c r="S1509" i="1" l="1"/>
  <c r="H1509" i="1"/>
  <c r="P1392" i="1"/>
  <c r="M1393" i="1" s="1"/>
  <c r="R1509" i="1" l="1"/>
  <c r="O1393" i="1"/>
  <c r="G1393" i="1"/>
  <c r="T1509" i="1" l="1"/>
  <c r="Q1510" i="1" s="1"/>
  <c r="AC1510" i="1" s="1"/>
  <c r="N1393" i="1"/>
  <c r="H1510" i="1" l="1"/>
  <c r="S1510" i="1"/>
  <c r="P1393" i="1"/>
  <c r="M1394" i="1" s="1"/>
  <c r="R1510" i="1" l="1"/>
  <c r="O1394" i="1"/>
  <c r="G1394" i="1"/>
  <c r="T1510" i="1" l="1"/>
  <c r="Q1511" i="1" s="1"/>
  <c r="AC1511" i="1" s="1"/>
  <c r="N1394" i="1"/>
  <c r="P1394" i="1" s="1"/>
  <c r="M1395" i="1" s="1"/>
  <c r="H1511" i="1" l="1"/>
  <c r="S1511" i="1"/>
  <c r="O1395" i="1"/>
  <c r="G1395" i="1"/>
  <c r="R1511" i="1" l="1"/>
  <c r="T1511" i="1" s="1"/>
  <c r="Q1512" i="1" s="1"/>
  <c r="AC1512" i="1" s="1"/>
  <c r="N1395" i="1"/>
  <c r="H1512" i="1" l="1"/>
  <c r="S1512" i="1"/>
  <c r="P1395" i="1"/>
  <c r="M1396" i="1" s="1"/>
  <c r="R1512" i="1" l="1"/>
  <c r="G1396" i="1"/>
  <c r="O1396" i="1"/>
  <c r="T1512" i="1" l="1"/>
  <c r="Q1513" i="1" s="1"/>
  <c r="AC1513" i="1" s="1"/>
  <c r="N1396" i="1"/>
  <c r="H1513" i="1" l="1"/>
  <c r="S1513" i="1"/>
  <c r="P1396" i="1"/>
  <c r="M1397" i="1" s="1"/>
  <c r="R1513" i="1" l="1"/>
  <c r="G1397" i="1"/>
  <c r="O1397" i="1"/>
  <c r="T1513" i="1" l="1"/>
  <c r="Q1514" i="1" s="1"/>
  <c r="AC1514" i="1" s="1"/>
  <c r="N1397" i="1"/>
  <c r="P1397" i="1" s="1"/>
  <c r="M1398" i="1" s="1"/>
  <c r="H1514" i="1" l="1"/>
  <c r="S1514" i="1"/>
  <c r="G1398" i="1"/>
  <c r="O1398" i="1"/>
  <c r="R1514" i="1" l="1"/>
  <c r="T1514" i="1" s="1"/>
  <c r="Q1515" i="1" s="1"/>
  <c r="AC1515" i="1" s="1"/>
  <c r="N1398" i="1"/>
  <c r="H1515" i="1" l="1"/>
  <c r="S1515" i="1"/>
  <c r="P1398" i="1"/>
  <c r="M1399" i="1" s="1"/>
  <c r="R1515" i="1" l="1"/>
  <c r="G1399" i="1"/>
  <c r="O1399" i="1"/>
  <c r="T1515" i="1" l="1"/>
  <c r="Q1516" i="1" s="1"/>
  <c r="AC1516" i="1" s="1"/>
  <c r="N1399" i="1"/>
  <c r="H1516" i="1" l="1"/>
  <c r="S1516" i="1"/>
  <c r="P1399" i="1"/>
  <c r="M1400" i="1" s="1"/>
  <c r="R1516" i="1" l="1"/>
  <c r="G1400" i="1"/>
  <c r="O1400" i="1"/>
  <c r="T1516" i="1" l="1"/>
  <c r="Q1517" i="1" s="1"/>
  <c r="AC1517" i="1" s="1"/>
  <c r="N1400" i="1"/>
  <c r="P1400" i="1" s="1"/>
  <c r="M1401" i="1" s="1"/>
  <c r="H1517" i="1" l="1"/>
  <c r="S1517" i="1"/>
  <c r="G1401" i="1"/>
  <c r="O1401" i="1"/>
  <c r="R1517" i="1" l="1"/>
  <c r="N1401" i="1"/>
  <c r="P1401" i="1" s="1"/>
  <c r="M1402" i="1" s="1"/>
  <c r="T1517" i="1" l="1"/>
  <c r="Q1518" i="1" s="1"/>
  <c r="AC1518" i="1" s="1"/>
  <c r="G1402" i="1"/>
  <c r="O1402" i="1"/>
  <c r="H1518" i="1" l="1"/>
  <c r="S1518" i="1"/>
  <c r="N1402" i="1"/>
  <c r="R1518" i="1" l="1"/>
  <c r="T1518" i="1" s="1"/>
  <c r="Q1519" i="1" s="1"/>
  <c r="AC1519" i="1" s="1"/>
  <c r="P1402" i="1"/>
  <c r="M1403" i="1" s="1"/>
  <c r="H1519" i="1" l="1"/>
  <c r="S1519" i="1"/>
  <c r="O1403" i="1"/>
  <c r="G1403" i="1"/>
  <c r="R1519" i="1" l="1"/>
  <c r="T1519" i="1"/>
  <c r="Q1520" i="1" s="1"/>
  <c r="AC1520" i="1" s="1"/>
  <c r="N1403" i="1"/>
  <c r="P1403" i="1" s="1"/>
  <c r="M1404" i="1" s="1"/>
  <c r="H1520" i="1" l="1"/>
  <c r="S1520" i="1"/>
  <c r="G1404" i="1"/>
  <c r="O1404" i="1"/>
  <c r="R1520" i="1" l="1"/>
  <c r="N1404" i="1"/>
  <c r="T1520" i="1" l="1"/>
  <c r="Q1521" i="1" s="1"/>
  <c r="AC1521" i="1" s="1"/>
  <c r="P1404" i="1"/>
  <c r="M1405" i="1" s="1"/>
  <c r="H1521" i="1" l="1"/>
  <c r="S1521" i="1"/>
  <c r="O1405" i="1"/>
  <c r="G1405" i="1"/>
  <c r="R1521" i="1" l="1"/>
  <c r="N1405" i="1"/>
  <c r="T1521" i="1" l="1"/>
  <c r="Q1522" i="1" s="1"/>
  <c r="AC1522" i="1" s="1"/>
  <c r="P1405" i="1"/>
  <c r="M1406" i="1" s="1"/>
  <c r="H1522" i="1" l="1"/>
  <c r="S1522" i="1"/>
  <c r="G1406" i="1"/>
  <c r="O1406" i="1"/>
  <c r="R1522" i="1" l="1"/>
  <c r="N1406" i="1"/>
  <c r="T1522" i="1" l="1"/>
  <c r="Q1523" i="1" s="1"/>
  <c r="AC1523" i="1" s="1"/>
  <c r="P1406" i="1"/>
  <c r="M1407" i="1" s="1"/>
  <c r="S1523" i="1" l="1"/>
  <c r="H1523" i="1"/>
  <c r="G1407" i="1"/>
  <c r="O1407" i="1"/>
  <c r="R1523" i="1" l="1"/>
  <c r="T1523" i="1" s="1"/>
  <c r="Q1524" i="1" s="1"/>
  <c r="AC1524" i="1" s="1"/>
  <c r="N1407" i="1"/>
  <c r="P1407" i="1" s="1"/>
  <c r="M1408" i="1" s="1"/>
  <c r="H1524" i="1" l="1"/>
  <c r="S1524" i="1"/>
  <c r="G1408" i="1"/>
  <c r="O1408" i="1"/>
  <c r="R1524" i="1" l="1"/>
  <c r="N1408" i="1"/>
  <c r="T1524" i="1" l="1"/>
  <c r="Q1525" i="1" s="1"/>
  <c r="AC1525" i="1" s="1"/>
  <c r="P1408" i="1"/>
  <c r="M1409" i="1" s="1"/>
  <c r="H1525" i="1" l="1"/>
  <c r="S1525" i="1"/>
  <c r="G1409" i="1"/>
  <c r="O1409" i="1"/>
  <c r="R1525" i="1" l="1"/>
  <c r="N1409" i="1"/>
  <c r="T1525" i="1" l="1"/>
  <c r="Q1526" i="1" s="1"/>
  <c r="AC1526" i="1" s="1"/>
  <c r="P1409" i="1"/>
  <c r="M1410" i="1" s="1"/>
  <c r="H1526" i="1" l="1"/>
  <c r="S1526" i="1"/>
  <c r="O1410" i="1"/>
  <c r="G1410" i="1"/>
  <c r="R1526" i="1" l="1"/>
  <c r="N1410" i="1"/>
  <c r="P1410" i="1" s="1"/>
  <c r="M1411" i="1" s="1"/>
  <c r="T1526" i="1" l="1"/>
  <c r="Q1527" i="1" s="1"/>
  <c r="AC1527" i="1" s="1"/>
  <c r="O1411" i="1"/>
  <c r="G1411" i="1"/>
  <c r="H1527" i="1" l="1"/>
  <c r="S1527" i="1"/>
  <c r="N1411" i="1"/>
  <c r="P1411" i="1" s="1"/>
  <c r="M1412" i="1" s="1"/>
  <c r="R1527" i="1" l="1"/>
  <c r="T1527" i="1" s="1"/>
  <c r="Q1528" i="1" s="1"/>
  <c r="AC1528" i="1" s="1"/>
  <c r="G1412" i="1"/>
  <c r="O1412" i="1"/>
  <c r="H1528" i="1" l="1"/>
  <c r="S1528" i="1"/>
  <c r="N1412" i="1"/>
  <c r="R1528" i="1" l="1"/>
  <c r="T1528" i="1" s="1"/>
  <c r="Q1529" i="1" s="1"/>
  <c r="AC1529" i="1" s="1"/>
  <c r="P1412" i="1"/>
  <c r="M1413" i="1" s="1"/>
  <c r="H1529" i="1" l="1"/>
  <c r="S1529" i="1"/>
  <c r="G1413" i="1"/>
  <c r="O1413" i="1"/>
  <c r="R1529" i="1" l="1"/>
  <c r="T1529" i="1" s="1"/>
  <c r="Q1530" i="1" s="1"/>
  <c r="AC1530" i="1" s="1"/>
  <c r="N1413" i="1"/>
  <c r="P1413" i="1" s="1"/>
  <c r="M1414" i="1" s="1"/>
  <c r="H1530" i="1" l="1"/>
  <c r="S1530" i="1"/>
  <c r="O1414" i="1"/>
  <c r="G1414" i="1"/>
  <c r="R1530" i="1" l="1"/>
  <c r="T1530" i="1" s="1"/>
  <c r="Q1531" i="1" s="1"/>
  <c r="AC1531" i="1" s="1"/>
  <c r="N1414" i="1"/>
  <c r="P1414" i="1" s="1"/>
  <c r="M1415" i="1" s="1"/>
  <c r="H1531" i="1" l="1"/>
  <c r="S1531" i="1"/>
  <c r="O1415" i="1"/>
  <c r="G1415" i="1"/>
  <c r="R1531" i="1" l="1"/>
  <c r="N1415" i="1"/>
  <c r="T1531" i="1" l="1"/>
  <c r="Q1532" i="1" s="1"/>
  <c r="AC1532" i="1" s="1"/>
  <c r="P1415" i="1"/>
  <c r="M1416" i="1" s="1"/>
  <c r="H1532" i="1" l="1"/>
  <c r="S1532" i="1"/>
  <c r="G1416" i="1"/>
  <c r="O1416" i="1"/>
  <c r="R1532" i="1" l="1"/>
  <c r="T1532" i="1" s="1"/>
  <c r="Q1533" i="1" s="1"/>
  <c r="AC1533" i="1" s="1"/>
  <c r="N1416" i="1"/>
  <c r="P1416" i="1" s="1"/>
  <c r="M1417" i="1" s="1"/>
  <c r="H1533" i="1" l="1"/>
  <c r="S1533" i="1"/>
  <c r="O1417" i="1"/>
  <c r="G1417" i="1"/>
  <c r="R1533" i="1" l="1"/>
  <c r="N1417" i="1"/>
  <c r="P1417" i="1" s="1"/>
  <c r="M1418" i="1" s="1"/>
  <c r="T1533" i="1" l="1"/>
  <c r="Q1534" i="1" s="1"/>
  <c r="AC1534" i="1" s="1"/>
  <c r="G1418" i="1"/>
  <c r="O1418" i="1"/>
  <c r="H1534" i="1" l="1"/>
  <c r="S1534" i="1"/>
  <c r="N1418" i="1"/>
  <c r="P1418" i="1" s="1"/>
  <c r="M1419" i="1" s="1"/>
  <c r="R1534" i="1" l="1"/>
  <c r="T1534" i="1"/>
  <c r="Q1535" i="1" s="1"/>
  <c r="AC1535" i="1" s="1"/>
  <c r="G1419" i="1"/>
  <c r="O1419" i="1"/>
  <c r="H1535" i="1" l="1"/>
  <c r="S1535" i="1"/>
  <c r="N1419" i="1"/>
  <c r="R1535" i="1" l="1"/>
  <c r="P1419" i="1"/>
  <c r="M1420" i="1" s="1"/>
  <c r="T1535" i="1" l="1"/>
  <c r="Q1536" i="1" s="1"/>
  <c r="AC1536" i="1" s="1"/>
  <c r="G1420" i="1"/>
  <c r="O1420" i="1"/>
  <c r="H1536" i="1" l="1"/>
  <c r="S1536" i="1"/>
  <c r="N1420" i="1"/>
  <c r="R1536" i="1" l="1"/>
  <c r="P1420" i="1"/>
  <c r="M1421" i="1" s="1"/>
  <c r="T1536" i="1" l="1"/>
  <c r="Q1537" i="1" s="1"/>
  <c r="AC1537" i="1" s="1"/>
  <c r="O1421" i="1"/>
  <c r="G1421" i="1"/>
  <c r="H1537" i="1" l="1"/>
  <c r="S1537" i="1"/>
  <c r="N1421" i="1"/>
  <c r="P1421" i="1" s="1"/>
  <c r="M1422" i="1" s="1"/>
  <c r="R1537" i="1" l="1"/>
  <c r="T1537" i="1" s="1"/>
  <c r="Q1538" i="1" s="1"/>
  <c r="AC1538" i="1" s="1"/>
  <c r="O1422" i="1"/>
  <c r="G1422" i="1"/>
  <c r="H1538" i="1" l="1"/>
  <c r="S1538" i="1"/>
  <c r="N1422" i="1"/>
  <c r="R1538" i="1" l="1"/>
  <c r="P1422" i="1"/>
  <c r="M1423" i="1" s="1"/>
  <c r="T1538" i="1" l="1"/>
  <c r="Q1539" i="1" s="1"/>
  <c r="AC1539" i="1" s="1"/>
  <c r="G1423" i="1"/>
  <c r="O1423" i="1"/>
  <c r="H1539" i="1" l="1"/>
  <c r="S1539" i="1"/>
  <c r="N1423" i="1"/>
  <c r="P1423" i="1" s="1"/>
  <c r="M1424" i="1" s="1"/>
  <c r="R1539" i="1" l="1"/>
  <c r="T1539" i="1" s="1"/>
  <c r="Q1540" i="1" s="1"/>
  <c r="AC1540" i="1" s="1"/>
  <c r="G1424" i="1"/>
  <c r="O1424" i="1"/>
  <c r="H1540" i="1" l="1"/>
  <c r="S1540" i="1"/>
  <c r="N1424" i="1"/>
  <c r="R1540" i="1" l="1"/>
  <c r="P1424" i="1"/>
  <c r="M1425" i="1" s="1"/>
  <c r="T1540" i="1" l="1"/>
  <c r="Q1541" i="1" s="1"/>
  <c r="AC1541" i="1" s="1"/>
  <c r="G1425" i="1"/>
  <c r="O1425" i="1"/>
  <c r="S1541" i="1" l="1"/>
  <c r="H1541" i="1"/>
  <c r="N1425" i="1"/>
  <c r="P1425" i="1" s="1"/>
  <c r="M1426" i="1" s="1"/>
  <c r="R1541" i="1" l="1"/>
  <c r="T1541" i="1" s="1"/>
  <c r="Q1542" i="1" s="1"/>
  <c r="AC1542" i="1" s="1"/>
  <c r="O1426" i="1"/>
  <c r="G1426" i="1"/>
  <c r="S1542" i="1" l="1"/>
  <c r="H1542" i="1"/>
  <c r="N1426" i="1"/>
  <c r="P1426" i="1" s="1"/>
  <c r="M1427" i="1" s="1"/>
  <c r="R1542" i="1" l="1"/>
  <c r="T1542" i="1" s="1"/>
  <c r="Q1543" i="1" s="1"/>
  <c r="AC1543" i="1" s="1"/>
  <c r="G1427" i="1"/>
  <c r="O1427" i="1"/>
  <c r="S1543" i="1" l="1"/>
  <c r="H1543" i="1"/>
  <c r="N1427" i="1"/>
  <c r="P1427" i="1" s="1"/>
  <c r="M1428" i="1" s="1"/>
  <c r="R1543" i="1" l="1"/>
  <c r="T1543" i="1" s="1"/>
  <c r="Q1544" i="1" s="1"/>
  <c r="AC1544" i="1" s="1"/>
  <c r="G1428" i="1"/>
  <c r="O1428" i="1"/>
  <c r="H1544" i="1" l="1"/>
  <c r="S1544" i="1"/>
  <c r="N1428" i="1"/>
  <c r="R1544" i="1" l="1"/>
  <c r="P1428" i="1"/>
  <c r="M1429" i="1" s="1"/>
  <c r="T1544" i="1" l="1"/>
  <c r="Q1545" i="1" s="1"/>
  <c r="AC1545" i="1" s="1"/>
  <c r="O1429" i="1"/>
  <c r="G1429" i="1"/>
  <c r="H1545" i="1" l="1"/>
  <c r="S1545" i="1"/>
  <c r="N1429" i="1"/>
  <c r="R1545" i="1" l="1"/>
  <c r="P1429" i="1"/>
  <c r="M1430" i="1" s="1"/>
  <c r="T1545" i="1" l="1"/>
  <c r="Q1546" i="1" s="1"/>
  <c r="AC1546" i="1" s="1"/>
  <c r="G1430" i="1"/>
  <c r="O1430" i="1"/>
  <c r="S1546" i="1" l="1"/>
  <c r="H1546" i="1"/>
  <c r="N1430" i="1"/>
  <c r="R1546" i="1" l="1"/>
  <c r="T1546" i="1" s="1"/>
  <c r="Q1547" i="1" s="1"/>
  <c r="AC1547" i="1" s="1"/>
  <c r="P1430" i="1"/>
  <c r="M1431" i="1" s="1"/>
  <c r="H1547" i="1" l="1"/>
  <c r="S1547" i="1"/>
  <c r="G1431" i="1"/>
  <c r="O1431" i="1"/>
  <c r="R1547" i="1" l="1"/>
  <c r="N1431" i="1"/>
  <c r="T1547" i="1" l="1"/>
  <c r="Q1548" i="1" s="1"/>
  <c r="AC1548" i="1" s="1"/>
  <c r="P1431" i="1"/>
  <c r="M1432" i="1" s="1"/>
  <c r="S1548" i="1" l="1"/>
  <c r="H1548" i="1"/>
  <c r="G1432" i="1"/>
  <c r="O1432" i="1"/>
  <c r="R1548" i="1" l="1"/>
  <c r="T1548" i="1" s="1"/>
  <c r="Q1549" i="1" s="1"/>
  <c r="AC1549" i="1" s="1"/>
  <c r="N1432" i="1"/>
  <c r="P1432" i="1" s="1"/>
  <c r="M1433" i="1" s="1"/>
  <c r="H1549" i="1" l="1"/>
  <c r="S1549" i="1"/>
  <c r="G1433" i="1"/>
  <c r="O1433" i="1"/>
  <c r="R1549" i="1" l="1"/>
  <c r="N1433" i="1"/>
  <c r="P1433" i="1" s="1"/>
  <c r="M1434" i="1" s="1"/>
  <c r="T1549" i="1" l="1"/>
  <c r="Q1550" i="1" s="1"/>
  <c r="AC1550" i="1" s="1"/>
  <c r="G1434" i="1"/>
  <c r="O1434" i="1"/>
  <c r="H1550" i="1" l="1"/>
  <c r="S1550" i="1"/>
  <c r="N1434" i="1"/>
  <c r="P1434" i="1" s="1"/>
  <c r="M1435" i="1" s="1"/>
  <c r="R1550" i="1" l="1"/>
  <c r="T1550" i="1" s="1"/>
  <c r="Q1551" i="1" s="1"/>
  <c r="AC1551" i="1" s="1"/>
  <c r="G1435" i="1"/>
  <c r="O1435" i="1"/>
  <c r="S1551" i="1" l="1"/>
  <c r="H1551" i="1"/>
  <c r="N1435" i="1"/>
  <c r="R1551" i="1" l="1"/>
  <c r="P1435" i="1"/>
  <c r="M1436" i="1" s="1"/>
  <c r="T1551" i="1" l="1"/>
  <c r="Q1552" i="1" s="1"/>
  <c r="AC1552" i="1" s="1"/>
  <c r="G1436" i="1"/>
  <c r="O1436" i="1"/>
  <c r="H1552" i="1" l="1"/>
  <c r="S1552" i="1"/>
  <c r="N1436" i="1"/>
  <c r="P1436" i="1" s="1"/>
  <c r="M1437" i="1" s="1"/>
  <c r="R1552" i="1" l="1"/>
  <c r="O1437" i="1"/>
  <c r="G1437" i="1"/>
  <c r="T1552" i="1" l="1"/>
  <c r="Q1553" i="1" s="1"/>
  <c r="AC1553" i="1" s="1"/>
  <c r="N1437" i="1"/>
  <c r="P1437" i="1" s="1"/>
  <c r="M1438" i="1" s="1"/>
  <c r="H1553" i="1" l="1"/>
  <c r="S1553" i="1"/>
  <c r="G1438" i="1"/>
  <c r="O1438" i="1"/>
  <c r="R1553" i="1" l="1"/>
  <c r="N1438" i="1"/>
  <c r="P1438" i="1" s="1"/>
  <c r="M1439" i="1" s="1"/>
  <c r="T1553" i="1" l="1"/>
  <c r="Q1554" i="1" s="1"/>
  <c r="AC1554" i="1" s="1"/>
  <c r="O1439" i="1"/>
  <c r="G1439" i="1"/>
  <c r="H1554" i="1" l="1"/>
  <c r="S1554" i="1"/>
  <c r="N1439" i="1"/>
  <c r="P1439" i="1" s="1"/>
  <c r="M1440" i="1" s="1"/>
  <c r="R1554" i="1" l="1"/>
  <c r="G1440" i="1"/>
  <c r="O1440" i="1"/>
  <c r="T1554" i="1" l="1"/>
  <c r="Q1555" i="1" s="1"/>
  <c r="AC1555" i="1" s="1"/>
  <c r="N1440" i="1"/>
  <c r="P1440" i="1" s="1"/>
  <c r="M1441" i="1" s="1"/>
  <c r="H1555" i="1" l="1"/>
  <c r="S1555" i="1"/>
  <c r="G1441" i="1"/>
  <c r="O1441" i="1"/>
  <c r="R1555" i="1" l="1"/>
  <c r="N1441" i="1"/>
  <c r="P1441" i="1" s="1"/>
  <c r="M1442" i="1" s="1"/>
  <c r="T1555" i="1" l="1"/>
  <c r="Q1556" i="1" s="1"/>
  <c r="AC1556" i="1" s="1"/>
  <c r="G1442" i="1"/>
  <c r="O1442" i="1"/>
  <c r="H1556" i="1" l="1"/>
  <c r="S1556" i="1"/>
  <c r="N1442" i="1"/>
  <c r="P1442" i="1" s="1"/>
  <c r="M1443" i="1" s="1"/>
  <c r="R1556" i="1" l="1"/>
  <c r="G1443" i="1"/>
  <c r="O1443" i="1"/>
  <c r="T1556" i="1" l="1"/>
  <c r="Q1557" i="1" s="1"/>
  <c r="AC1557" i="1" s="1"/>
  <c r="N1443" i="1"/>
  <c r="P1443" i="1" s="1"/>
  <c r="M1444" i="1" s="1"/>
  <c r="H1557" i="1" l="1"/>
  <c r="S1557" i="1"/>
  <c r="G1444" i="1"/>
  <c r="O1444" i="1"/>
  <c r="R1557" i="1" l="1"/>
  <c r="N1444" i="1"/>
  <c r="T1557" i="1" l="1"/>
  <c r="Q1558" i="1" s="1"/>
  <c r="AC1558" i="1" s="1"/>
  <c r="P1444" i="1"/>
  <c r="M1445" i="1" s="1"/>
  <c r="H1558" i="1" l="1"/>
  <c r="S1558" i="1"/>
  <c r="G1445" i="1"/>
  <c r="O1445" i="1"/>
  <c r="R1558" i="1" l="1"/>
  <c r="N1445" i="1"/>
  <c r="P1445" i="1" s="1"/>
  <c r="M1446" i="1" s="1"/>
  <c r="T1558" i="1" l="1"/>
  <c r="Q1559" i="1" s="1"/>
  <c r="AC1559" i="1" s="1"/>
  <c r="O1446" i="1"/>
  <c r="G1446" i="1"/>
  <c r="H1559" i="1" l="1"/>
  <c r="S1559" i="1"/>
  <c r="N1446" i="1"/>
  <c r="R1559" i="1" l="1"/>
  <c r="T1559" i="1" s="1"/>
  <c r="Q1560" i="1" s="1"/>
  <c r="AC1560" i="1" s="1"/>
  <c r="P1446" i="1"/>
  <c r="M1447" i="1" s="1"/>
  <c r="H1560" i="1" l="1"/>
  <c r="S1560" i="1"/>
  <c r="G1447" i="1"/>
  <c r="O1447" i="1"/>
  <c r="R1560" i="1" l="1"/>
  <c r="T1560" i="1" s="1"/>
  <c r="Q1561" i="1" s="1"/>
  <c r="AC1561" i="1" s="1"/>
  <c r="N1447" i="1"/>
  <c r="H1561" i="1" l="1"/>
  <c r="S1561" i="1"/>
  <c r="P1447" i="1"/>
  <c r="M1448" i="1" s="1"/>
  <c r="R1561" i="1" l="1"/>
  <c r="T1561" i="1" s="1"/>
  <c r="Q1562" i="1" s="1"/>
  <c r="AC1562" i="1" s="1"/>
  <c r="O1448" i="1"/>
  <c r="G1448" i="1"/>
  <c r="H1562" i="1" l="1"/>
  <c r="S1562" i="1"/>
  <c r="N1448" i="1"/>
  <c r="P1448" i="1" s="1"/>
  <c r="M1449" i="1" s="1"/>
  <c r="R1562" i="1" l="1"/>
  <c r="G1449" i="1"/>
  <c r="O1449" i="1"/>
  <c r="T1562" i="1" l="1"/>
  <c r="Q1563" i="1" s="1"/>
  <c r="AC1563" i="1" s="1"/>
  <c r="N1449" i="1"/>
  <c r="P1449" i="1" s="1"/>
  <c r="M1450" i="1" s="1"/>
  <c r="H1563" i="1" l="1"/>
  <c r="S1563" i="1"/>
  <c r="G1450" i="1"/>
  <c r="O1450" i="1"/>
  <c r="R1563" i="1" l="1"/>
  <c r="N1450" i="1"/>
  <c r="T1563" i="1" l="1"/>
  <c r="Q1564" i="1" s="1"/>
  <c r="AC1564" i="1" s="1"/>
  <c r="P1450" i="1"/>
  <c r="M1451" i="1" s="1"/>
  <c r="H1564" i="1" l="1"/>
  <c r="S1564" i="1"/>
  <c r="O1451" i="1"/>
  <c r="G1451" i="1"/>
  <c r="R1564" i="1" l="1"/>
  <c r="T1564" i="1" s="1"/>
  <c r="Q1565" i="1" s="1"/>
  <c r="AC1565" i="1" s="1"/>
  <c r="N1451" i="1"/>
  <c r="H1565" i="1" l="1"/>
  <c r="S1565" i="1"/>
  <c r="P1451" i="1"/>
  <c r="M1452" i="1" s="1"/>
  <c r="R1565" i="1" l="1"/>
  <c r="T1565" i="1" s="1"/>
  <c r="Q1566" i="1" s="1"/>
  <c r="AC1566" i="1" s="1"/>
  <c r="O1452" i="1"/>
  <c r="G1452" i="1"/>
  <c r="S1566" i="1" l="1"/>
  <c r="H1566" i="1"/>
  <c r="N1452" i="1"/>
  <c r="R1566" i="1" l="1"/>
  <c r="T1566" i="1" s="1"/>
  <c r="Q1567" i="1" s="1"/>
  <c r="AC1567" i="1" s="1"/>
  <c r="P1452" i="1"/>
  <c r="M1453" i="1" s="1"/>
  <c r="H1567" i="1" l="1"/>
  <c r="S1567" i="1"/>
  <c r="O1453" i="1"/>
  <c r="G1453" i="1"/>
  <c r="R1567" i="1" l="1"/>
  <c r="N1453" i="1"/>
  <c r="P1453" i="1" s="1"/>
  <c r="M1454" i="1" s="1"/>
  <c r="T1567" i="1" l="1"/>
  <c r="Q1568" i="1" s="1"/>
  <c r="AC1568" i="1" s="1"/>
  <c r="G1454" i="1"/>
  <c r="O1454" i="1"/>
  <c r="H1568" i="1" l="1"/>
  <c r="S1568" i="1"/>
  <c r="N1454" i="1"/>
  <c r="R1568" i="1" l="1"/>
  <c r="P1454" i="1"/>
  <c r="M1455" i="1" s="1"/>
  <c r="T1568" i="1" l="1"/>
  <c r="Q1569" i="1" s="1"/>
  <c r="AC1569" i="1" s="1"/>
  <c r="O1455" i="1"/>
  <c r="G1455" i="1"/>
  <c r="H1569" i="1" l="1"/>
  <c r="S1569" i="1"/>
  <c r="N1455" i="1"/>
  <c r="P1455" i="1" s="1"/>
  <c r="M1456" i="1" s="1"/>
  <c r="R1569" i="1" l="1"/>
  <c r="O1456" i="1"/>
  <c r="G1456" i="1"/>
  <c r="T1569" i="1" l="1"/>
  <c r="Q1570" i="1" s="1"/>
  <c r="AC1570" i="1" s="1"/>
  <c r="N1456" i="1"/>
  <c r="P1456" i="1" s="1"/>
  <c r="M1457" i="1" s="1"/>
  <c r="H1570" i="1" l="1"/>
  <c r="S1570" i="1"/>
  <c r="G1457" i="1"/>
  <c r="O1457" i="1"/>
  <c r="R1570" i="1" l="1"/>
  <c r="N1457" i="1"/>
  <c r="P1457" i="1" s="1"/>
  <c r="M1458" i="1" s="1"/>
  <c r="T1570" i="1" l="1"/>
  <c r="Q1571" i="1" s="1"/>
  <c r="AC1571" i="1" s="1"/>
  <c r="G1458" i="1"/>
  <c r="O1458" i="1"/>
  <c r="H1571" i="1" l="1"/>
  <c r="S1571" i="1"/>
  <c r="N1458" i="1"/>
  <c r="P1458" i="1" s="1"/>
  <c r="M1459" i="1" s="1"/>
  <c r="L8" i="2"/>
  <c r="M8" i="2"/>
  <c r="G7" i="8" l="1"/>
  <c r="K7" i="8" s="1"/>
  <c r="R1571" i="1"/>
  <c r="T1571" i="1" s="1"/>
  <c r="Q1572" i="1" s="1"/>
  <c r="AC1572" i="1" s="1"/>
  <c r="G1459" i="1"/>
  <c r="O1459" i="1"/>
  <c r="O7" i="8" l="1"/>
  <c r="L7" i="8"/>
  <c r="H1572" i="1"/>
  <c r="S1572" i="1"/>
  <c r="N1459" i="1"/>
  <c r="P1459" i="1" s="1"/>
  <c r="M1460" i="1" s="1"/>
  <c r="R1572" i="1" l="1"/>
  <c r="T1572" i="1" s="1"/>
  <c r="Q1573" i="1" s="1"/>
  <c r="AC1573" i="1" s="1"/>
  <c r="G1460" i="1"/>
  <c r="O1460" i="1"/>
  <c r="H1573" i="1" l="1"/>
  <c r="S1573" i="1"/>
  <c r="N1460" i="1"/>
  <c r="R1573" i="1" l="1"/>
  <c r="P1460" i="1"/>
  <c r="M1461" i="1" s="1"/>
  <c r="T1573" i="1" l="1"/>
  <c r="Q1574" i="1" s="1"/>
  <c r="AC1574" i="1" s="1"/>
  <c r="G1461" i="1"/>
  <c r="O1461" i="1"/>
  <c r="H1574" i="1" l="1"/>
  <c r="S1574" i="1"/>
  <c r="N1461" i="1"/>
  <c r="R1574" i="1" l="1"/>
  <c r="T1574" i="1" s="1"/>
  <c r="Q1575" i="1" s="1"/>
  <c r="AC1575" i="1" s="1"/>
  <c r="P1461" i="1"/>
  <c r="M1462" i="1" s="1"/>
  <c r="H1575" i="1" l="1"/>
  <c r="S1575" i="1"/>
  <c r="G1462" i="1"/>
  <c r="O1462" i="1"/>
  <c r="R1575" i="1" l="1"/>
  <c r="N1462" i="1"/>
  <c r="P1462" i="1" s="1"/>
  <c r="M1463" i="1" s="1"/>
  <c r="T1575" i="1" l="1"/>
  <c r="Q1576" i="1" s="1"/>
  <c r="AC1576" i="1" s="1"/>
  <c r="O1463" i="1"/>
  <c r="G1463" i="1"/>
  <c r="H1576" i="1" l="1"/>
  <c r="S1576" i="1"/>
  <c r="N1463" i="1"/>
  <c r="P1463" i="1" s="1"/>
  <c r="M1464" i="1" s="1"/>
  <c r="R1576" i="1" l="1"/>
  <c r="T1576" i="1" s="1"/>
  <c r="Q1577" i="1" s="1"/>
  <c r="AC1577" i="1" s="1"/>
  <c r="O1464" i="1"/>
  <c r="G1464" i="1"/>
  <c r="H1577" i="1" l="1"/>
  <c r="S1577" i="1"/>
  <c r="N1464" i="1"/>
  <c r="R1577" i="1" l="1"/>
  <c r="T1577" i="1" s="1"/>
  <c r="Q1578" i="1" s="1"/>
  <c r="AC1578" i="1" s="1"/>
  <c r="P1464" i="1"/>
  <c r="M1465" i="1" s="1"/>
  <c r="H1578" i="1" l="1"/>
  <c r="S1578" i="1"/>
  <c r="G1465" i="1"/>
  <c r="O1465" i="1"/>
  <c r="R1578" i="1" l="1"/>
  <c r="N1465" i="1"/>
  <c r="T1578" i="1" l="1"/>
  <c r="Q1579" i="1" s="1"/>
  <c r="AC1579" i="1" s="1"/>
  <c r="P1465" i="1"/>
  <c r="M1466" i="1" s="1"/>
  <c r="H1579" i="1" l="1"/>
  <c r="S1579" i="1"/>
  <c r="O1466" i="1"/>
  <c r="G1466" i="1"/>
  <c r="R1579" i="1" l="1"/>
  <c r="N1466" i="1"/>
  <c r="P1466" i="1" s="1"/>
  <c r="M1467" i="1" s="1"/>
  <c r="T1579" i="1" l="1"/>
  <c r="Q1580" i="1" s="1"/>
  <c r="AC1580" i="1" s="1"/>
  <c r="G1467" i="1"/>
  <c r="O1467" i="1"/>
  <c r="H1580" i="1" l="1"/>
  <c r="S1580" i="1"/>
  <c r="N1467" i="1"/>
  <c r="P1467" i="1" s="1"/>
  <c r="M1468" i="1" s="1"/>
  <c r="R1580" i="1" l="1"/>
  <c r="T1580" i="1" s="1"/>
  <c r="Q1581" i="1" s="1"/>
  <c r="AC1581" i="1" s="1"/>
  <c r="O1468" i="1"/>
  <c r="G1468" i="1"/>
  <c r="H1581" i="1" l="1"/>
  <c r="S1581" i="1"/>
  <c r="N1468" i="1"/>
  <c r="P1468" i="1" s="1"/>
  <c r="M1469" i="1" s="1"/>
  <c r="R1581" i="1" l="1"/>
  <c r="T1581" i="1" s="1"/>
  <c r="Q1582" i="1" s="1"/>
  <c r="AC1582" i="1" s="1"/>
  <c r="O1469" i="1"/>
  <c r="G1469" i="1"/>
  <c r="S1582" i="1" l="1"/>
  <c r="H1582" i="1"/>
  <c r="N1469" i="1"/>
  <c r="R1582" i="1" l="1"/>
  <c r="P1469" i="1"/>
  <c r="M1470" i="1" s="1"/>
  <c r="T1582" i="1" l="1"/>
  <c r="Q1583" i="1" s="1"/>
  <c r="AC1583" i="1" s="1"/>
  <c r="O1470" i="1"/>
  <c r="G1470" i="1"/>
  <c r="H1583" i="1" l="1"/>
  <c r="S1583" i="1"/>
  <c r="N1470" i="1"/>
  <c r="R1583" i="1" l="1"/>
  <c r="T1583" i="1" s="1"/>
  <c r="Q1584" i="1" s="1"/>
  <c r="AC1584" i="1" s="1"/>
  <c r="P1470" i="1"/>
  <c r="M1471" i="1" s="1"/>
  <c r="H1584" i="1" l="1"/>
  <c r="S1584" i="1"/>
  <c r="G1471" i="1"/>
  <c r="O1471" i="1"/>
  <c r="R1584" i="1" l="1"/>
  <c r="N1471" i="1"/>
  <c r="P1471" i="1" s="1"/>
  <c r="M1472" i="1" s="1"/>
  <c r="T1584" i="1" l="1"/>
  <c r="Q1585" i="1" s="1"/>
  <c r="AC1585" i="1" s="1"/>
  <c r="G1472" i="1"/>
  <c r="O1472" i="1"/>
  <c r="H1585" i="1" l="1"/>
  <c r="S1585" i="1"/>
  <c r="N1472" i="1"/>
  <c r="P1472" i="1" s="1"/>
  <c r="M1473" i="1" s="1"/>
  <c r="R1585" i="1" l="1"/>
  <c r="T1585" i="1" s="1"/>
  <c r="Q1586" i="1" s="1"/>
  <c r="AC1586" i="1" s="1"/>
  <c r="G1473" i="1"/>
  <c r="O1473" i="1"/>
  <c r="H1586" i="1" l="1"/>
  <c r="S1586" i="1"/>
  <c r="N1473" i="1"/>
  <c r="R1586" i="1" l="1"/>
  <c r="T1586" i="1" s="1"/>
  <c r="Q1587" i="1" s="1"/>
  <c r="AC1587" i="1" s="1"/>
  <c r="P1473" i="1"/>
  <c r="M1474" i="1" s="1"/>
  <c r="S1587" i="1" l="1"/>
  <c r="H1587" i="1"/>
  <c r="G1474" i="1"/>
  <c r="O1474" i="1"/>
  <c r="R1587" i="1" l="1"/>
  <c r="N1474" i="1"/>
  <c r="T1587" i="1" l="1"/>
  <c r="Q1588" i="1" s="1"/>
  <c r="AC1588" i="1" s="1"/>
  <c r="P1474" i="1"/>
  <c r="M1475" i="1" s="1"/>
  <c r="H1588" i="1" l="1"/>
  <c r="S1588" i="1"/>
  <c r="G1475" i="1"/>
  <c r="O1475" i="1"/>
  <c r="R1588" i="1" l="1"/>
  <c r="N1475" i="1"/>
  <c r="P1475" i="1" s="1"/>
  <c r="M1476" i="1" s="1"/>
  <c r="T1588" i="1" l="1"/>
  <c r="Q1589" i="1" s="1"/>
  <c r="AC1589" i="1" s="1"/>
  <c r="G1476" i="1"/>
  <c r="O1476" i="1"/>
  <c r="H1589" i="1" l="1"/>
  <c r="S1589" i="1"/>
  <c r="N1476" i="1"/>
  <c r="R1589" i="1" l="1"/>
  <c r="P1476" i="1"/>
  <c r="M1477" i="1" s="1"/>
  <c r="T1589" i="1" l="1"/>
  <c r="Q1590" i="1" s="1"/>
  <c r="AC1590" i="1" s="1"/>
  <c r="G1477" i="1"/>
  <c r="O1477" i="1"/>
  <c r="S1590" i="1" l="1"/>
  <c r="H1590" i="1"/>
  <c r="N1477" i="1"/>
  <c r="P1477" i="1" s="1"/>
  <c r="M1478" i="1" s="1"/>
  <c r="R1590" i="1" l="1"/>
  <c r="G1478" i="1"/>
  <c r="O1478" i="1"/>
  <c r="T1590" i="1" l="1"/>
  <c r="Q1591" i="1" s="1"/>
  <c r="AC1591" i="1" s="1"/>
  <c r="N1478" i="1"/>
  <c r="P1478" i="1" s="1"/>
  <c r="M1479" i="1" s="1"/>
  <c r="S1591" i="1" l="1"/>
  <c r="H1591" i="1"/>
  <c r="G1479" i="1"/>
  <c r="O1479" i="1"/>
  <c r="R1591" i="1" l="1"/>
  <c r="T1591" i="1" s="1"/>
  <c r="Q1592" i="1" s="1"/>
  <c r="AC1592" i="1" s="1"/>
  <c r="N1479" i="1"/>
  <c r="P1479" i="1" s="1"/>
  <c r="M1480" i="1" s="1"/>
  <c r="H1592" i="1" l="1"/>
  <c r="S1592" i="1"/>
  <c r="G1480" i="1"/>
  <c r="O1480" i="1"/>
  <c r="R1592" i="1" l="1"/>
  <c r="N1480" i="1"/>
  <c r="P1480" i="1" s="1"/>
  <c r="M1481" i="1" s="1"/>
  <c r="T1592" i="1" l="1"/>
  <c r="Q1593" i="1" s="1"/>
  <c r="AC1593" i="1" s="1"/>
  <c r="G1481" i="1"/>
  <c r="O1481" i="1"/>
  <c r="H1593" i="1" l="1"/>
  <c r="S1593" i="1"/>
  <c r="N1481" i="1"/>
  <c r="R1593" i="1" l="1"/>
  <c r="P1481" i="1"/>
  <c r="M1482" i="1" s="1"/>
  <c r="T1593" i="1" l="1"/>
  <c r="Q1594" i="1" s="1"/>
  <c r="AC1594" i="1" s="1"/>
  <c r="O1482" i="1"/>
  <c r="G1482" i="1"/>
  <c r="H1594" i="1" l="1"/>
  <c r="S1594" i="1"/>
  <c r="N1482" i="1"/>
  <c r="P1482" i="1" s="1"/>
  <c r="M1483" i="1" s="1"/>
  <c r="R1594" i="1" l="1"/>
  <c r="T1594" i="1" s="1"/>
  <c r="Q1595" i="1" s="1"/>
  <c r="AC1595" i="1" s="1"/>
  <c r="G1483" i="1"/>
  <c r="O1483" i="1"/>
  <c r="H1595" i="1" l="1"/>
  <c r="S1595" i="1"/>
  <c r="N1483" i="1"/>
  <c r="R1595" i="1" l="1"/>
  <c r="P1483" i="1"/>
  <c r="M1484" i="1" s="1"/>
  <c r="T1595" i="1" l="1"/>
  <c r="Q1596" i="1" s="1"/>
  <c r="AC1596" i="1" s="1"/>
  <c r="G1484" i="1"/>
  <c r="O1484" i="1"/>
  <c r="H1596" i="1" l="1"/>
  <c r="S1596" i="1"/>
  <c r="N1484" i="1"/>
  <c r="R1596" i="1" l="1"/>
  <c r="P1484" i="1"/>
  <c r="M1485" i="1" s="1"/>
  <c r="T1596" i="1" l="1"/>
  <c r="Q1597" i="1" s="1"/>
  <c r="AC1597" i="1" s="1"/>
  <c r="O1485" i="1"/>
  <c r="G1485" i="1"/>
  <c r="H1597" i="1" l="1"/>
  <c r="S1597" i="1"/>
  <c r="N1485" i="1"/>
  <c r="P1485" i="1" s="1"/>
  <c r="M1486" i="1" s="1"/>
  <c r="R1597" i="1" l="1"/>
  <c r="G1486" i="1"/>
  <c r="O1486" i="1"/>
  <c r="T1597" i="1" l="1"/>
  <c r="Q1598" i="1" s="1"/>
  <c r="AC1598" i="1" s="1"/>
  <c r="N1486" i="1"/>
  <c r="H1598" i="1" l="1"/>
  <c r="S1598" i="1"/>
  <c r="P1486" i="1"/>
  <c r="M1487" i="1" s="1"/>
  <c r="R1598" i="1" l="1"/>
  <c r="T1598" i="1" s="1"/>
  <c r="Q1599" i="1" s="1"/>
  <c r="AC1599" i="1" s="1"/>
  <c r="G1487" i="1"/>
  <c r="O1487" i="1"/>
  <c r="H1599" i="1" l="1"/>
  <c r="S1599" i="1"/>
  <c r="N1487" i="1"/>
  <c r="P1487" i="1" s="1"/>
  <c r="M1488" i="1" s="1"/>
  <c r="R1599" i="1" l="1"/>
  <c r="T1599" i="1" s="1"/>
  <c r="Q1600" i="1" s="1"/>
  <c r="AC1600" i="1" s="1"/>
  <c r="G1488" i="1"/>
  <c r="O1488" i="1"/>
  <c r="H1600" i="1" l="1"/>
  <c r="S1600" i="1"/>
  <c r="N1488" i="1"/>
  <c r="P1488" i="1" s="1"/>
  <c r="M1489" i="1" s="1"/>
  <c r="R1600" i="1" l="1"/>
  <c r="T1600" i="1" s="1"/>
  <c r="Q1601" i="1" s="1"/>
  <c r="AC1601" i="1" s="1"/>
  <c r="G1489" i="1"/>
  <c r="O1489" i="1"/>
  <c r="H1601" i="1" l="1"/>
  <c r="S1601" i="1"/>
  <c r="N1489" i="1"/>
  <c r="R1601" i="1" l="1"/>
  <c r="P1489" i="1"/>
  <c r="M1490" i="1" s="1"/>
  <c r="T1601" i="1" l="1"/>
  <c r="Q1602" i="1" s="1"/>
  <c r="AC1602" i="1" s="1"/>
  <c r="G1490" i="1"/>
  <c r="O1490" i="1"/>
  <c r="H1602" i="1" l="1"/>
  <c r="S1602" i="1"/>
  <c r="N1490" i="1"/>
  <c r="R1602" i="1" l="1"/>
  <c r="T1602" i="1" s="1"/>
  <c r="Q1603" i="1" s="1"/>
  <c r="AC1603" i="1" s="1"/>
  <c r="P1490" i="1"/>
  <c r="M1491" i="1" s="1"/>
  <c r="S1603" i="1" l="1"/>
  <c r="H1603" i="1"/>
  <c r="G1491" i="1"/>
  <c r="O1491" i="1"/>
  <c r="R1603" i="1" l="1"/>
  <c r="N1491" i="1"/>
  <c r="T1603" i="1" l="1"/>
  <c r="Q1604" i="1" s="1"/>
  <c r="AC1604" i="1" s="1"/>
  <c r="P1491" i="1"/>
  <c r="M1492" i="1" s="1"/>
  <c r="H1604" i="1" l="1"/>
  <c r="S1604" i="1"/>
  <c r="O1492" i="1"/>
  <c r="G1492" i="1"/>
  <c r="R1604" i="1" l="1"/>
  <c r="T1604" i="1" s="1"/>
  <c r="Q1605" i="1" s="1"/>
  <c r="AC1605" i="1" s="1"/>
  <c r="N1492" i="1"/>
  <c r="H1605" i="1" l="1"/>
  <c r="S1605" i="1"/>
  <c r="P1492" i="1"/>
  <c r="M1493" i="1" s="1"/>
  <c r="R1605" i="1" l="1"/>
  <c r="T1605" i="1" s="1"/>
  <c r="Q1606" i="1" s="1"/>
  <c r="AC1606" i="1" s="1"/>
  <c r="G1493" i="1"/>
  <c r="O1493" i="1"/>
  <c r="H1606" i="1" l="1"/>
  <c r="S1606" i="1"/>
  <c r="N1493" i="1"/>
  <c r="P1493" i="1" s="1"/>
  <c r="M1494" i="1" s="1"/>
  <c r="R1606" i="1" l="1"/>
  <c r="T1606" i="1" s="1"/>
  <c r="Q1607" i="1" s="1"/>
  <c r="AC1607" i="1" s="1"/>
  <c r="O1494" i="1"/>
  <c r="G1494" i="1"/>
  <c r="H1607" i="1" l="1"/>
  <c r="S1607" i="1"/>
  <c r="N1494" i="1"/>
  <c r="R1607" i="1" l="1"/>
  <c r="P1494" i="1"/>
  <c r="M1495" i="1" s="1"/>
  <c r="T1607" i="1" l="1"/>
  <c r="Q1608" i="1" s="1"/>
  <c r="AC1608" i="1" s="1"/>
  <c r="O1495" i="1"/>
  <c r="G1495" i="1"/>
  <c r="H1608" i="1" l="1"/>
  <c r="S1608" i="1"/>
  <c r="N1495" i="1"/>
  <c r="P1495" i="1" s="1"/>
  <c r="M1496" i="1" s="1"/>
  <c r="R1608" i="1" l="1"/>
  <c r="O1496" i="1"/>
  <c r="G1496" i="1"/>
  <c r="T1608" i="1" l="1"/>
  <c r="Q1609" i="1" s="1"/>
  <c r="AC1609" i="1" s="1"/>
  <c r="N1496" i="1"/>
  <c r="P1496" i="1" s="1"/>
  <c r="M1497" i="1" s="1"/>
  <c r="S1609" i="1" l="1"/>
  <c r="H1609" i="1"/>
  <c r="O1497" i="1"/>
  <c r="G1497" i="1"/>
  <c r="R1609" i="1" l="1"/>
  <c r="N1497" i="1"/>
  <c r="P1497" i="1" s="1"/>
  <c r="M1498" i="1" s="1"/>
  <c r="T1609" i="1" l="1"/>
  <c r="Q1610" i="1" s="1"/>
  <c r="AC1610" i="1" s="1"/>
  <c r="G1498" i="1"/>
  <c r="O1498" i="1"/>
  <c r="H1610" i="1" l="1"/>
  <c r="S1610" i="1"/>
  <c r="N1498" i="1"/>
  <c r="R1610" i="1" l="1"/>
  <c r="P1498" i="1"/>
  <c r="M1499" i="1" s="1"/>
  <c r="T1610" i="1" l="1"/>
  <c r="Q1611" i="1" s="1"/>
  <c r="AC1611" i="1" s="1"/>
  <c r="G1499" i="1"/>
  <c r="O1499" i="1"/>
  <c r="H1611" i="1" l="1"/>
  <c r="S1611" i="1"/>
  <c r="N1499" i="1"/>
  <c r="P1499" i="1" s="1"/>
  <c r="M1500" i="1" s="1"/>
  <c r="R1611" i="1" l="1"/>
  <c r="G1500" i="1"/>
  <c r="O1500" i="1"/>
  <c r="T1611" i="1" l="1"/>
  <c r="Q1612" i="1" s="1"/>
  <c r="AC1612" i="1" s="1"/>
  <c r="N1500" i="1"/>
  <c r="P1500" i="1" s="1"/>
  <c r="M1501" i="1" s="1"/>
  <c r="H1612" i="1" l="1"/>
  <c r="S1612" i="1"/>
  <c r="G1501" i="1"/>
  <c r="O1501" i="1"/>
  <c r="R1612" i="1" l="1"/>
  <c r="N1501" i="1"/>
  <c r="T1612" i="1" l="1"/>
  <c r="Q1613" i="1" s="1"/>
  <c r="AC1613" i="1" s="1"/>
  <c r="P1501" i="1"/>
  <c r="M1502" i="1" s="1"/>
  <c r="H1613" i="1" l="1"/>
  <c r="S1613" i="1"/>
  <c r="O1502" i="1"/>
  <c r="G1502" i="1"/>
  <c r="R1613" i="1" l="1"/>
  <c r="N1502" i="1"/>
  <c r="P1502" i="1" s="1"/>
  <c r="M1503" i="1" s="1"/>
  <c r="T1613" i="1" l="1"/>
  <c r="Q1614" i="1" s="1"/>
  <c r="AC1614" i="1" s="1"/>
  <c r="G1503" i="1"/>
  <c r="O1503" i="1"/>
  <c r="H1614" i="1" l="1"/>
  <c r="S1614" i="1"/>
  <c r="N1503" i="1"/>
  <c r="P1503" i="1" s="1"/>
  <c r="M1504" i="1" s="1"/>
  <c r="R1614" i="1" l="1"/>
  <c r="G1504" i="1"/>
  <c r="O1504" i="1"/>
  <c r="T1614" i="1" l="1"/>
  <c r="Q1615" i="1" s="1"/>
  <c r="AC1615" i="1" s="1"/>
  <c r="N1504" i="1"/>
  <c r="P1504" i="1" s="1"/>
  <c r="M1505" i="1" s="1"/>
  <c r="H1615" i="1" l="1"/>
  <c r="S1615" i="1"/>
  <c r="G1505" i="1"/>
  <c r="O1505" i="1"/>
  <c r="R1615" i="1" l="1"/>
  <c r="N1505" i="1"/>
  <c r="P1505" i="1" s="1"/>
  <c r="M1506" i="1" s="1"/>
  <c r="T1615" i="1" l="1"/>
  <c r="Q1616" i="1" s="1"/>
  <c r="AC1616" i="1" s="1"/>
  <c r="G1506" i="1"/>
  <c r="O1506" i="1"/>
  <c r="H1616" i="1" l="1"/>
  <c r="S1616" i="1"/>
  <c r="N1506" i="1"/>
  <c r="P1506" i="1" s="1"/>
  <c r="M1507" i="1" s="1"/>
  <c r="R1616" i="1" l="1"/>
  <c r="T1616" i="1" s="1"/>
  <c r="Q1617" i="1" s="1"/>
  <c r="AC1617" i="1" s="1"/>
  <c r="O1507" i="1"/>
  <c r="G1507" i="1"/>
  <c r="H1617" i="1" l="1"/>
  <c r="S1617" i="1"/>
  <c r="N1507" i="1"/>
  <c r="P1507" i="1" s="1"/>
  <c r="M1508" i="1" s="1"/>
  <c r="R1617" i="1" l="1"/>
  <c r="G1508" i="1"/>
  <c r="O1508" i="1"/>
  <c r="T1617" i="1" l="1"/>
  <c r="Q1618" i="1" s="1"/>
  <c r="AC1618" i="1" s="1"/>
  <c r="N1508" i="1"/>
  <c r="P1508" i="1" s="1"/>
  <c r="M1509" i="1" s="1"/>
  <c r="H1618" i="1" l="1"/>
  <c r="S1618" i="1"/>
  <c r="O1509" i="1"/>
  <c r="G1509" i="1"/>
  <c r="R1618" i="1" l="1"/>
  <c r="T1618" i="1" s="1"/>
  <c r="Q1619" i="1" s="1"/>
  <c r="AC1619" i="1" s="1"/>
  <c r="N1509" i="1"/>
  <c r="P1509" i="1" s="1"/>
  <c r="M1510" i="1" s="1"/>
  <c r="H1619" i="1" l="1"/>
  <c r="S1619" i="1"/>
  <c r="G1510" i="1"/>
  <c r="O1510" i="1"/>
  <c r="R1619" i="1" l="1"/>
  <c r="T1619" i="1" s="1"/>
  <c r="Q1620" i="1" s="1"/>
  <c r="AC1620" i="1" s="1"/>
  <c r="N1510" i="1"/>
  <c r="P1510" i="1" s="1"/>
  <c r="M1511" i="1" s="1"/>
  <c r="H1620" i="1" l="1"/>
  <c r="S1620" i="1"/>
  <c r="G1511" i="1"/>
  <c r="O1511" i="1"/>
  <c r="R1620" i="1" l="1"/>
  <c r="T1620" i="1" s="1"/>
  <c r="Q1621" i="1" s="1"/>
  <c r="AC1621" i="1" s="1"/>
  <c r="N1511" i="1"/>
  <c r="P1511" i="1" s="1"/>
  <c r="M1512" i="1" s="1"/>
  <c r="H1621" i="1" l="1"/>
  <c r="S1621" i="1"/>
  <c r="G1512" i="1"/>
  <c r="O1512" i="1"/>
  <c r="R1621" i="1" l="1"/>
  <c r="T1621" i="1" s="1"/>
  <c r="Q1622" i="1" s="1"/>
  <c r="AC1622" i="1" s="1"/>
  <c r="N1512" i="1"/>
  <c r="P1512" i="1" s="1"/>
  <c r="M1513" i="1" s="1"/>
  <c r="S1622" i="1" l="1"/>
  <c r="H1622" i="1"/>
  <c r="O1513" i="1"/>
  <c r="G1513" i="1"/>
  <c r="R1622" i="1" l="1"/>
  <c r="T1622" i="1" s="1"/>
  <c r="Q1623" i="1" s="1"/>
  <c r="AC1623" i="1" s="1"/>
  <c r="N1513" i="1"/>
  <c r="H1623" i="1" l="1"/>
  <c r="S1623" i="1"/>
  <c r="P1513" i="1"/>
  <c r="M1514" i="1" s="1"/>
  <c r="R1623" i="1" l="1"/>
  <c r="T1623" i="1" s="1"/>
  <c r="Q1624" i="1" s="1"/>
  <c r="AC1624" i="1" s="1"/>
  <c r="G1514" i="1"/>
  <c r="O1514" i="1"/>
  <c r="H1624" i="1" l="1"/>
  <c r="S1624" i="1"/>
  <c r="N1514" i="1"/>
  <c r="P1514" i="1" s="1"/>
  <c r="M1515" i="1" s="1"/>
  <c r="R1624" i="1" l="1"/>
  <c r="T1624" i="1" s="1"/>
  <c r="Q1625" i="1" s="1"/>
  <c r="AC1625" i="1" s="1"/>
  <c r="G1515" i="1"/>
  <c r="O1515" i="1"/>
  <c r="H1625" i="1" l="1"/>
  <c r="S1625" i="1"/>
  <c r="N1515" i="1"/>
  <c r="P1515" i="1" s="1"/>
  <c r="M1516" i="1" s="1"/>
  <c r="R1625" i="1" l="1"/>
  <c r="O1516" i="1"/>
  <c r="G1516" i="1"/>
  <c r="T1625" i="1" l="1"/>
  <c r="Q1626" i="1" s="1"/>
  <c r="AC1626" i="1" s="1"/>
  <c r="N1516" i="1"/>
  <c r="H1626" i="1" l="1"/>
  <c r="S1626" i="1"/>
  <c r="P1516" i="1"/>
  <c r="M1517" i="1" s="1"/>
  <c r="R1626" i="1" l="1"/>
  <c r="T1626" i="1" s="1"/>
  <c r="Q1627" i="1" s="1"/>
  <c r="AC1627" i="1" s="1"/>
  <c r="O1517" i="1"/>
  <c r="G1517" i="1"/>
  <c r="H1627" i="1" l="1"/>
  <c r="S1627" i="1"/>
  <c r="N1517" i="1"/>
  <c r="P1517" i="1" s="1"/>
  <c r="M1518" i="1" s="1"/>
  <c r="R1627" i="1" l="1"/>
  <c r="G1518" i="1"/>
  <c r="O1518" i="1"/>
  <c r="T1627" i="1" l="1"/>
  <c r="Q1628" i="1" s="1"/>
  <c r="AC1628" i="1" s="1"/>
  <c r="N1518" i="1"/>
  <c r="P1518" i="1" s="1"/>
  <c r="M1519" i="1" s="1"/>
  <c r="H1628" i="1" l="1"/>
  <c r="S1628" i="1"/>
  <c r="G1519" i="1"/>
  <c r="O1519" i="1"/>
  <c r="R1628" i="1" l="1"/>
  <c r="T1628" i="1" s="1"/>
  <c r="Q1629" i="1" s="1"/>
  <c r="AC1629" i="1" s="1"/>
  <c r="N1519" i="1"/>
  <c r="P1519" i="1" s="1"/>
  <c r="M1520" i="1" s="1"/>
  <c r="H1629" i="1" l="1"/>
  <c r="S1629" i="1"/>
  <c r="G1520" i="1"/>
  <c r="O1520" i="1"/>
  <c r="R1629" i="1" l="1"/>
  <c r="T1629" i="1" s="1"/>
  <c r="Q1630" i="1" s="1"/>
  <c r="AC1630" i="1" s="1"/>
  <c r="N1520" i="1"/>
  <c r="H1630" i="1" l="1"/>
  <c r="S1630" i="1"/>
  <c r="P1520" i="1"/>
  <c r="M1521" i="1" s="1"/>
  <c r="R1630" i="1" l="1"/>
  <c r="T1630" i="1" s="1"/>
  <c r="Q1631" i="1" s="1"/>
  <c r="AC1631" i="1" s="1"/>
  <c r="O1521" i="1"/>
  <c r="G1521" i="1"/>
  <c r="H1631" i="1" l="1"/>
  <c r="S1631" i="1"/>
  <c r="N1521" i="1"/>
  <c r="R1631" i="1" l="1"/>
  <c r="T1631" i="1" s="1"/>
  <c r="Q1632" i="1" s="1"/>
  <c r="AC1632" i="1" s="1"/>
  <c r="P1521" i="1"/>
  <c r="M1522" i="1" s="1"/>
  <c r="H1632" i="1" l="1"/>
  <c r="S1632" i="1"/>
  <c r="G1522" i="1"/>
  <c r="O1522" i="1"/>
  <c r="R1632" i="1" l="1"/>
  <c r="T1632" i="1" s="1"/>
  <c r="Q1633" i="1" s="1"/>
  <c r="AC1633" i="1" s="1"/>
  <c r="N1522" i="1"/>
  <c r="H1633" i="1" l="1"/>
  <c r="S1633" i="1"/>
  <c r="P1522" i="1"/>
  <c r="M1523" i="1" s="1"/>
  <c r="R1633" i="1" l="1"/>
  <c r="T1633" i="1" s="1"/>
  <c r="Q1634" i="1" s="1"/>
  <c r="AC1634" i="1" s="1"/>
  <c r="G1523" i="1"/>
  <c r="O1523" i="1"/>
  <c r="H1634" i="1" l="1"/>
  <c r="S1634" i="1"/>
  <c r="N1523" i="1"/>
  <c r="P1523" i="1" s="1"/>
  <c r="M1524" i="1" s="1"/>
  <c r="R1634" i="1" l="1"/>
  <c r="G1524" i="1"/>
  <c r="O1524" i="1"/>
  <c r="T1634" i="1" l="1"/>
  <c r="Q1635" i="1" s="1"/>
  <c r="AC1635" i="1" s="1"/>
  <c r="N1524" i="1"/>
  <c r="P1524" i="1" s="1"/>
  <c r="M1525" i="1" s="1"/>
  <c r="S1635" i="1" l="1"/>
  <c r="H1635" i="1"/>
  <c r="G1525" i="1"/>
  <c r="O1525" i="1"/>
  <c r="R1635" i="1" l="1"/>
  <c r="T1635" i="1" s="1"/>
  <c r="Q1636" i="1" s="1"/>
  <c r="AC1636" i="1" s="1"/>
  <c r="N1525" i="1"/>
  <c r="P1525" i="1" s="1"/>
  <c r="M1526" i="1" s="1"/>
  <c r="H1636" i="1" l="1"/>
  <c r="S1636" i="1"/>
  <c r="G1526" i="1"/>
  <c r="O1526" i="1"/>
  <c r="R1636" i="1" l="1"/>
  <c r="N1526" i="1"/>
  <c r="T1636" i="1" l="1"/>
  <c r="Q1637" i="1" s="1"/>
  <c r="AC1637" i="1" s="1"/>
  <c r="P1526" i="1"/>
  <c r="M1527" i="1" s="1"/>
  <c r="H1637" i="1" l="1"/>
  <c r="S1637" i="1"/>
  <c r="O1527" i="1"/>
  <c r="G1527" i="1"/>
  <c r="R1637" i="1" l="1"/>
  <c r="N1527" i="1"/>
  <c r="P1527" i="1" s="1"/>
  <c r="M1528" i="1" s="1"/>
  <c r="T1637" i="1" l="1"/>
  <c r="Q1638" i="1" s="1"/>
  <c r="AC1638" i="1" s="1"/>
  <c r="G1528" i="1"/>
  <c r="O1528" i="1"/>
  <c r="H1638" i="1" l="1"/>
  <c r="S1638" i="1"/>
  <c r="N1528" i="1"/>
  <c r="R1638" i="1" l="1"/>
  <c r="P1528" i="1"/>
  <c r="M1529" i="1" s="1"/>
  <c r="T1638" i="1" l="1"/>
  <c r="Q1639" i="1" s="1"/>
  <c r="AC1639" i="1" s="1"/>
  <c r="O1529" i="1"/>
  <c r="G1529" i="1"/>
  <c r="H1639" i="1" l="1"/>
  <c r="S1639" i="1"/>
  <c r="N1529" i="1"/>
  <c r="R1639" i="1" l="1"/>
  <c r="T1639" i="1" s="1"/>
  <c r="Q1640" i="1" s="1"/>
  <c r="AC1640" i="1" s="1"/>
  <c r="P1529" i="1"/>
  <c r="M1530" i="1" s="1"/>
  <c r="H1640" i="1" l="1"/>
  <c r="S1640" i="1"/>
  <c r="G1530" i="1"/>
  <c r="O1530" i="1"/>
  <c r="R1640" i="1" l="1"/>
  <c r="N1530" i="1"/>
  <c r="P1530" i="1" s="1"/>
  <c r="M1531" i="1" s="1"/>
  <c r="T1640" i="1" l="1"/>
  <c r="Q1641" i="1" s="1"/>
  <c r="AC1641" i="1" s="1"/>
  <c r="O1531" i="1"/>
  <c r="G1531" i="1"/>
  <c r="H1641" i="1" l="1"/>
  <c r="S1641" i="1"/>
  <c r="N1531" i="1"/>
  <c r="P1531" i="1" s="1"/>
  <c r="M1532" i="1" s="1"/>
  <c r="R1641" i="1" l="1"/>
  <c r="T1641" i="1" s="1"/>
  <c r="Q1642" i="1" s="1"/>
  <c r="AC1642" i="1" s="1"/>
  <c r="G1532" i="1"/>
  <c r="O1532" i="1"/>
  <c r="H1642" i="1" l="1"/>
  <c r="S1642" i="1"/>
  <c r="N1532" i="1"/>
  <c r="R1642" i="1" l="1"/>
  <c r="T1642" i="1" s="1"/>
  <c r="Q1643" i="1" s="1"/>
  <c r="AC1643" i="1" s="1"/>
  <c r="P1532" i="1"/>
  <c r="M1533" i="1" s="1"/>
  <c r="H1643" i="1" l="1"/>
  <c r="S1643" i="1"/>
  <c r="O1533" i="1"/>
  <c r="G1533" i="1"/>
  <c r="R1643" i="1" l="1"/>
  <c r="T1643" i="1" s="1"/>
  <c r="Q1644" i="1" s="1"/>
  <c r="AC1644" i="1" s="1"/>
  <c r="N1533" i="1"/>
  <c r="P1533" i="1" s="1"/>
  <c r="M1534" i="1" s="1"/>
  <c r="H1644" i="1" l="1"/>
  <c r="S1644" i="1"/>
  <c r="O1534" i="1"/>
  <c r="G1534" i="1"/>
  <c r="R1644" i="1" l="1"/>
  <c r="T1644" i="1" s="1"/>
  <c r="Q1645" i="1" s="1"/>
  <c r="AC1645" i="1" s="1"/>
  <c r="N1534" i="1"/>
  <c r="P1534" i="1" s="1"/>
  <c r="M1535" i="1" s="1"/>
  <c r="H1645" i="1" l="1"/>
  <c r="S1645" i="1"/>
  <c r="G1535" i="1"/>
  <c r="O1535" i="1"/>
  <c r="R1645" i="1" l="1"/>
  <c r="T1645" i="1" s="1"/>
  <c r="Q1646" i="1" s="1"/>
  <c r="AC1646" i="1" s="1"/>
  <c r="N1535" i="1"/>
  <c r="P1535" i="1" s="1"/>
  <c r="M1536" i="1" s="1"/>
  <c r="H1646" i="1" l="1"/>
  <c r="S1646" i="1"/>
  <c r="G1536" i="1"/>
  <c r="O1536" i="1"/>
  <c r="R1646" i="1" l="1"/>
  <c r="N1536" i="1"/>
  <c r="T1646" i="1" l="1"/>
  <c r="Q1647" i="1" s="1"/>
  <c r="AC1647" i="1" s="1"/>
  <c r="P1536" i="1"/>
  <c r="M1537" i="1" s="1"/>
  <c r="H1647" i="1" l="1"/>
  <c r="S1647" i="1"/>
  <c r="G1537" i="1"/>
  <c r="O1537" i="1"/>
  <c r="R1647" i="1" l="1"/>
  <c r="N1537" i="1"/>
  <c r="P1537" i="1" s="1"/>
  <c r="M1538" i="1" s="1"/>
  <c r="T1647" i="1" l="1"/>
  <c r="Q1648" i="1" s="1"/>
  <c r="AC1648" i="1" s="1"/>
  <c r="G1538" i="1"/>
  <c r="O1538" i="1"/>
  <c r="H1648" i="1" l="1"/>
  <c r="S1648" i="1"/>
  <c r="N1538" i="1"/>
  <c r="R1648" i="1" l="1"/>
  <c r="T1648" i="1" s="1"/>
  <c r="Q1649" i="1" s="1"/>
  <c r="AC1649" i="1" s="1"/>
  <c r="P1538" i="1"/>
  <c r="M1539" i="1" s="1"/>
  <c r="H1649" i="1" l="1"/>
  <c r="S1649" i="1"/>
  <c r="G1539" i="1"/>
  <c r="O1539" i="1"/>
  <c r="R1649" i="1" l="1"/>
  <c r="N1539" i="1"/>
  <c r="P1539" i="1" s="1"/>
  <c r="M1540" i="1" s="1"/>
  <c r="T1649" i="1" l="1"/>
  <c r="Q1650" i="1" s="1"/>
  <c r="AC1650" i="1" s="1"/>
  <c r="G1540" i="1"/>
  <c r="O1540" i="1"/>
  <c r="H1650" i="1" l="1"/>
  <c r="S1650" i="1"/>
  <c r="N1540" i="1"/>
  <c r="P1540" i="1" s="1"/>
  <c r="M1541" i="1" s="1"/>
  <c r="R1650" i="1" l="1"/>
  <c r="T1650" i="1" s="1"/>
  <c r="Q1651" i="1" s="1"/>
  <c r="AC1651" i="1" s="1"/>
  <c r="O1541" i="1"/>
  <c r="G1541" i="1"/>
  <c r="H1651" i="1" l="1"/>
  <c r="S1651" i="1"/>
  <c r="N1541" i="1"/>
  <c r="P1541" i="1" s="1"/>
  <c r="M1542" i="1" s="1"/>
  <c r="R1651" i="1" l="1"/>
  <c r="G1542" i="1"/>
  <c r="O1542" i="1"/>
  <c r="T1651" i="1" l="1"/>
  <c r="Q1652" i="1" s="1"/>
  <c r="AC1652" i="1" s="1"/>
  <c r="N1542" i="1"/>
  <c r="H1652" i="1" l="1"/>
  <c r="S1652" i="1"/>
  <c r="P1542" i="1"/>
  <c r="M1543" i="1" s="1"/>
  <c r="R1652" i="1" l="1"/>
  <c r="G1543" i="1"/>
  <c r="O1543" i="1"/>
  <c r="T1652" i="1" l="1"/>
  <c r="Q1653" i="1" s="1"/>
  <c r="AC1653" i="1" s="1"/>
  <c r="N1543" i="1"/>
  <c r="H1653" i="1" l="1"/>
  <c r="S1653" i="1"/>
  <c r="P1543" i="1"/>
  <c r="M1544" i="1" s="1"/>
  <c r="R1653" i="1" l="1"/>
  <c r="G1544" i="1"/>
  <c r="O1544" i="1"/>
  <c r="T1653" i="1" l="1"/>
  <c r="Q1654" i="1" s="1"/>
  <c r="AC1654" i="1" s="1"/>
  <c r="N1544" i="1"/>
  <c r="H1654" i="1" l="1"/>
  <c r="S1654" i="1"/>
  <c r="P1544" i="1"/>
  <c r="M1545" i="1" s="1"/>
  <c r="R1654" i="1" l="1"/>
  <c r="G1545" i="1"/>
  <c r="O1545" i="1"/>
  <c r="T1654" i="1" l="1"/>
  <c r="Q1655" i="1" s="1"/>
  <c r="AC1655" i="1" s="1"/>
  <c r="N1545" i="1"/>
  <c r="P1545" i="1" s="1"/>
  <c r="M1546" i="1" s="1"/>
  <c r="H1655" i="1" l="1"/>
  <c r="S1655" i="1"/>
  <c r="O1546" i="1"/>
  <c r="G1546" i="1"/>
  <c r="R1655" i="1" l="1"/>
  <c r="T1655" i="1" s="1"/>
  <c r="Q1656" i="1" s="1"/>
  <c r="AC1656" i="1" s="1"/>
  <c r="N1546" i="1"/>
  <c r="H1656" i="1" l="1"/>
  <c r="S1656" i="1"/>
  <c r="P1546" i="1"/>
  <c r="M1547" i="1" s="1"/>
  <c r="R1656" i="1" l="1"/>
  <c r="T1656" i="1" s="1"/>
  <c r="Q1657" i="1" s="1"/>
  <c r="AC1657" i="1" s="1"/>
  <c r="G1547" i="1"/>
  <c r="O1547" i="1"/>
  <c r="H1657" i="1" l="1"/>
  <c r="S1657" i="1"/>
  <c r="N1547" i="1"/>
  <c r="R1657" i="1" l="1"/>
  <c r="P1547" i="1"/>
  <c r="M1548" i="1" s="1"/>
  <c r="T1657" i="1" l="1"/>
  <c r="Q1658" i="1" s="1"/>
  <c r="AC1658" i="1" s="1"/>
  <c r="G1548" i="1"/>
  <c r="O1548" i="1"/>
  <c r="H1658" i="1" l="1"/>
  <c r="S1658" i="1"/>
  <c r="N1548" i="1"/>
  <c r="P1548" i="1" s="1"/>
  <c r="M1549" i="1" s="1"/>
  <c r="R1658" i="1" l="1"/>
  <c r="T1658" i="1" s="1"/>
  <c r="Q1659" i="1" s="1"/>
  <c r="AC1659" i="1" s="1"/>
  <c r="G1549" i="1"/>
  <c r="O1549" i="1"/>
  <c r="H1659" i="1" l="1"/>
  <c r="S1659" i="1"/>
  <c r="N1549" i="1"/>
  <c r="R1659" i="1" l="1"/>
  <c r="P1549" i="1"/>
  <c r="M1550" i="1" s="1"/>
  <c r="T1659" i="1" l="1"/>
  <c r="Q1660" i="1" s="1"/>
  <c r="AC1660" i="1" s="1"/>
  <c r="G1550" i="1"/>
  <c r="O1550" i="1"/>
  <c r="H1660" i="1" l="1"/>
  <c r="S1660" i="1"/>
  <c r="N1550" i="1"/>
  <c r="R1660" i="1" l="1"/>
  <c r="P1550" i="1"/>
  <c r="M1551" i="1" s="1"/>
  <c r="T1660" i="1" l="1"/>
  <c r="Q1661" i="1" s="1"/>
  <c r="AC1661" i="1" s="1"/>
  <c r="G1551" i="1"/>
  <c r="O1551" i="1"/>
  <c r="H1661" i="1" l="1"/>
  <c r="S1661" i="1"/>
  <c r="N1551" i="1"/>
  <c r="R1661" i="1" l="1"/>
  <c r="P1551" i="1"/>
  <c r="M1552" i="1" s="1"/>
  <c r="T1661" i="1" l="1"/>
  <c r="Q1662" i="1" s="1"/>
  <c r="AC1662" i="1" s="1"/>
  <c r="O1552" i="1"/>
  <c r="G1552" i="1"/>
  <c r="H1662" i="1" l="1"/>
  <c r="S1662" i="1"/>
  <c r="N1552" i="1"/>
  <c r="P1552" i="1" s="1"/>
  <c r="M1553" i="1" s="1"/>
  <c r="R1662" i="1" l="1"/>
  <c r="G1553" i="1"/>
  <c r="O1553" i="1"/>
  <c r="T1662" i="1" l="1"/>
  <c r="Q1663" i="1" s="1"/>
  <c r="AC1663" i="1" s="1"/>
  <c r="N1553" i="1"/>
  <c r="H1663" i="1" l="1"/>
  <c r="S1663" i="1"/>
  <c r="P1553" i="1"/>
  <c r="M1554" i="1" s="1"/>
  <c r="R1663" i="1" l="1"/>
  <c r="O1554" i="1"/>
  <c r="G1554" i="1"/>
  <c r="T1663" i="1" l="1"/>
  <c r="Q1664" i="1" s="1"/>
  <c r="AC1664" i="1" s="1"/>
  <c r="N1554" i="1"/>
  <c r="H1664" i="1" l="1"/>
  <c r="S1664" i="1"/>
  <c r="P1554" i="1"/>
  <c r="M1555" i="1" s="1"/>
  <c r="R1664" i="1" l="1"/>
  <c r="O1555" i="1"/>
  <c r="G1555" i="1"/>
  <c r="T1664" i="1" l="1"/>
  <c r="Q1665" i="1" s="1"/>
  <c r="AC1665" i="1" s="1"/>
  <c r="N1555" i="1"/>
  <c r="H1665" i="1" l="1"/>
  <c r="S1665" i="1"/>
  <c r="P1555" i="1"/>
  <c r="M1556" i="1" s="1"/>
  <c r="R1665" i="1" l="1"/>
  <c r="T1665" i="1" s="1"/>
  <c r="Q1666" i="1" s="1"/>
  <c r="AC1666" i="1" s="1"/>
  <c r="G1556" i="1"/>
  <c r="O1556" i="1"/>
  <c r="H1666" i="1" l="1"/>
  <c r="S1666" i="1"/>
  <c r="N1556" i="1"/>
  <c r="R1666" i="1" l="1"/>
  <c r="T1666" i="1" s="1"/>
  <c r="Q1667" i="1" s="1"/>
  <c r="AC1667" i="1" s="1"/>
  <c r="P1556" i="1"/>
  <c r="M1557" i="1" s="1"/>
  <c r="H1667" i="1" l="1"/>
  <c r="S1667" i="1"/>
  <c r="G1557" i="1"/>
  <c r="O1557" i="1"/>
  <c r="R1667" i="1" l="1"/>
  <c r="T1667" i="1" s="1"/>
  <c r="Q1668" i="1" s="1"/>
  <c r="AC1668" i="1" s="1"/>
  <c r="N1557" i="1"/>
  <c r="H1668" i="1" l="1"/>
  <c r="S1668" i="1"/>
  <c r="P1557" i="1"/>
  <c r="M1558" i="1" s="1"/>
  <c r="R1668" i="1" l="1"/>
  <c r="G1558" i="1"/>
  <c r="O1558" i="1"/>
  <c r="T1668" i="1" l="1"/>
  <c r="Q1669" i="1" s="1"/>
  <c r="AC1669" i="1" s="1"/>
  <c r="N1558" i="1"/>
  <c r="P1558" i="1" s="1"/>
  <c r="M1559" i="1" s="1"/>
  <c r="H1669" i="1" l="1"/>
  <c r="S1669" i="1"/>
  <c r="O1559" i="1"/>
  <c r="G1559" i="1"/>
  <c r="R1669" i="1" l="1"/>
  <c r="N1559" i="1"/>
  <c r="T1669" i="1" l="1"/>
  <c r="Q1670" i="1" s="1"/>
  <c r="AC1670" i="1" s="1"/>
  <c r="P1559" i="1"/>
  <c r="M1560" i="1" s="1"/>
  <c r="S1670" i="1" l="1"/>
  <c r="H1670" i="1"/>
  <c r="O1560" i="1"/>
  <c r="G1560" i="1"/>
  <c r="R1670" i="1" l="1"/>
  <c r="T1670" i="1" s="1"/>
  <c r="Q1671" i="1" s="1"/>
  <c r="AC1671" i="1" s="1"/>
  <c r="N1560" i="1"/>
  <c r="H1671" i="1" l="1"/>
  <c r="S1671" i="1"/>
  <c r="P1560" i="1"/>
  <c r="M1561" i="1" s="1"/>
  <c r="R1671" i="1" l="1"/>
  <c r="G1561" i="1"/>
  <c r="O1561" i="1"/>
  <c r="T1671" i="1" l="1"/>
  <c r="Q1672" i="1" s="1"/>
  <c r="AC1672" i="1" s="1"/>
  <c r="N1561" i="1"/>
  <c r="H1672" i="1" l="1"/>
  <c r="S1672" i="1"/>
  <c r="P1561" i="1"/>
  <c r="M1562" i="1" s="1"/>
  <c r="R1672" i="1" l="1"/>
  <c r="T1672" i="1" s="1"/>
  <c r="Q1673" i="1" s="1"/>
  <c r="AC1673" i="1" s="1"/>
  <c r="G1562" i="1"/>
  <c r="O1562" i="1"/>
  <c r="H1673" i="1" l="1"/>
  <c r="S1673" i="1"/>
  <c r="N1562" i="1"/>
  <c r="P1562" i="1" s="1"/>
  <c r="M1563" i="1" s="1"/>
  <c r="R1673" i="1" l="1"/>
  <c r="T1673" i="1" s="1"/>
  <c r="Q1674" i="1" s="1"/>
  <c r="AC1674" i="1" s="1"/>
  <c r="O1563" i="1"/>
  <c r="G1563" i="1"/>
  <c r="H1674" i="1" l="1"/>
  <c r="S1674" i="1"/>
  <c r="N1563" i="1"/>
  <c r="R1674" i="1" l="1"/>
  <c r="P1563" i="1"/>
  <c r="M1564" i="1" s="1"/>
  <c r="T1674" i="1" l="1"/>
  <c r="Q1675" i="1" s="1"/>
  <c r="AC1675" i="1" s="1"/>
  <c r="O1564" i="1"/>
  <c r="G1564" i="1"/>
  <c r="H1675" i="1" l="1"/>
  <c r="S1675" i="1"/>
  <c r="N1564" i="1"/>
  <c r="R1675" i="1" l="1"/>
  <c r="P1564" i="1"/>
  <c r="M1565" i="1" s="1"/>
  <c r="T1675" i="1" l="1"/>
  <c r="Q1676" i="1" s="1"/>
  <c r="AC1676" i="1" s="1"/>
  <c r="O1565" i="1"/>
  <c r="G1565" i="1"/>
  <c r="H1676" i="1" l="1"/>
  <c r="S1676" i="1"/>
  <c r="N1565" i="1"/>
  <c r="P1565" i="1" s="1"/>
  <c r="M1566" i="1" s="1"/>
  <c r="R1676" i="1" l="1"/>
  <c r="G1566" i="1"/>
  <c r="O1566" i="1"/>
  <c r="T1676" i="1" l="1"/>
  <c r="Q1677" i="1" s="1"/>
  <c r="AC1677" i="1" s="1"/>
  <c r="N1566" i="1"/>
  <c r="P1566" i="1" s="1"/>
  <c r="M1567" i="1" s="1"/>
  <c r="H1677" i="1" l="1"/>
  <c r="S1677" i="1"/>
  <c r="G1567" i="1"/>
  <c r="O1567" i="1"/>
  <c r="R1677" i="1" l="1"/>
  <c r="N1567" i="1"/>
  <c r="P1567" i="1" s="1"/>
  <c r="M1568" i="1" s="1"/>
  <c r="T1677" i="1" l="1"/>
  <c r="Q1678" i="1" s="1"/>
  <c r="AC1678" i="1" s="1"/>
  <c r="O1568" i="1"/>
  <c r="G1568" i="1"/>
  <c r="H1678" i="1" l="1"/>
  <c r="S1678" i="1"/>
  <c r="N1568" i="1"/>
  <c r="P1568" i="1" s="1"/>
  <c r="M1569" i="1" s="1"/>
  <c r="R1678" i="1" l="1"/>
  <c r="T1678" i="1" s="1"/>
  <c r="Q1679" i="1" s="1"/>
  <c r="AC1679" i="1" s="1"/>
  <c r="G1569" i="1"/>
  <c r="O1569" i="1"/>
  <c r="H1679" i="1" l="1"/>
  <c r="S1679" i="1"/>
  <c r="N1569" i="1"/>
  <c r="P1569" i="1" s="1"/>
  <c r="M1570" i="1" s="1"/>
  <c r="R1679" i="1" l="1"/>
  <c r="T1679" i="1" s="1"/>
  <c r="Q1680" i="1" s="1"/>
  <c r="AC1680" i="1" s="1"/>
  <c r="G1570" i="1"/>
  <c r="O1570" i="1"/>
  <c r="H1680" i="1" l="1"/>
  <c r="S1680" i="1"/>
  <c r="N1570" i="1"/>
  <c r="R1680" i="1" l="1"/>
  <c r="T1680" i="1" s="1"/>
  <c r="Q1681" i="1" s="1"/>
  <c r="AC1681" i="1" s="1"/>
  <c r="P1570" i="1"/>
  <c r="M1571" i="1" s="1"/>
  <c r="H1681" i="1" l="1"/>
  <c r="S1681" i="1"/>
  <c r="G1571" i="1"/>
  <c r="O1571" i="1"/>
  <c r="R1681" i="1" l="1"/>
  <c r="T1681" i="1" s="1"/>
  <c r="Q1682" i="1" s="1"/>
  <c r="AC1682" i="1" s="1"/>
  <c r="N1571" i="1"/>
  <c r="P1571" i="1" s="1"/>
  <c r="M1572" i="1" s="1"/>
  <c r="H1682" i="1" l="1"/>
  <c r="S1682" i="1"/>
  <c r="O1572" i="1"/>
  <c r="G1572" i="1"/>
  <c r="R1682" i="1" l="1"/>
  <c r="T1682" i="1" s="1"/>
  <c r="Q1683" i="1" s="1"/>
  <c r="AC1683" i="1" s="1"/>
  <c r="N1572" i="1"/>
  <c r="P1572" i="1" s="1"/>
  <c r="M1573" i="1" s="1"/>
  <c r="H1683" i="1" l="1"/>
  <c r="S1683" i="1"/>
  <c r="O1573" i="1"/>
  <c r="G1573" i="1"/>
  <c r="R1683" i="1" l="1"/>
  <c r="N1573" i="1"/>
  <c r="P1573" i="1" s="1"/>
  <c r="M1574" i="1" s="1"/>
  <c r="T1683" i="1" l="1"/>
  <c r="Q1684" i="1" s="1"/>
  <c r="AC1684" i="1" s="1"/>
  <c r="G1574" i="1"/>
  <c r="O1574" i="1"/>
  <c r="H1684" i="1" l="1"/>
  <c r="S1684" i="1"/>
  <c r="N1574" i="1"/>
  <c r="P1574" i="1" s="1"/>
  <c r="M1575" i="1" s="1"/>
  <c r="R1684" i="1" l="1"/>
  <c r="T1684" i="1" s="1"/>
  <c r="Q1685" i="1" s="1"/>
  <c r="AC1685" i="1" s="1"/>
  <c r="O1575" i="1"/>
  <c r="G1575" i="1"/>
  <c r="H1685" i="1" l="1"/>
  <c r="S1685" i="1"/>
  <c r="N1575" i="1"/>
  <c r="R1685" i="1" l="1"/>
  <c r="T1685" i="1" s="1"/>
  <c r="Q1686" i="1" s="1"/>
  <c r="AC1686" i="1" s="1"/>
  <c r="P1575" i="1"/>
  <c r="M1576" i="1" s="1"/>
  <c r="H1686" i="1" l="1"/>
  <c r="S1686" i="1"/>
  <c r="G1576" i="1"/>
  <c r="O1576" i="1"/>
  <c r="R1686" i="1" l="1"/>
  <c r="N1576" i="1"/>
  <c r="P1576" i="1" s="1"/>
  <c r="M1577" i="1" s="1"/>
  <c r="T1686" i="1" l="1"/>
  <c r="Q1687" i="1" s="1"/>
  <c r="AC1687" i="1" s="1"/>
  <c r="O1577" i="1"/>
  <c r="G1577" i="1"/>
  <c r="H1687" i="1" l="1"/>
  <c r="S1687" i="1"/>
  <c r="N1577" i="1"/>
  <c r="P1577" i="1" s="1"/>
  <c r="M1578" i="1" s="1"/>
  <c r="R1687" i="1" l="1"/>
  <c r="T1687" i="1" s="1"/>
  <c r="Q1688" i="1" s="1"/>
  <c r="AC1688" i="1" s="1"/>
  <c r="O1578" i="1"/>
  <c r="G1578" i="1"/>
  <c r="H1688" i="1" l="1"/>
  <c r="S1688" i="1"/>
  <c r="N1578" i="1"/>
  <c r="R1688" i="1" l="1"/>
  <c r="T1688" i="1" s="1"/>
  <c r="Q1689" i="1" s="1"/>
  <c r="AC1689" i="1" s="1"/>
  <c r="P1578" i="1"/>
  <c r="M1579" i="1" s="1"/>
  <c r="H1689" i="1" l="1"/>
  <c r="S1689" i="1"/>
  <c r="O1579" i="1"/>
  <c r="G1579" i="1"/>
  <c r="R1689" i="1" l="1"/>
  <c r="T1689" i="1" s="1"/>
  <c r="Q1690" i="1" s="1"/>
  <c r="AC1690" i="1" s="1"/>
  <c r="N1579" i="1"/>
  <c r="P1579" i="1" s="1"/>
  <c r="M1580" i="1" s="1"/>
  <c r="H1690" i="1" l="1"/>
  <c r="S1690" i="1"/>
  <c r="O1580" i="1"/>
  <c r="G1580" i="1"/>
  <c r="R1690" i="1" l="1"/>
  <c r="T1690" i="1" s="1"/>
  <c r="Q1691" i="1" s="1"/>
  <c r="AC1691" i="1" s="1"/>
  <c r="N1580" i="1"/>
  <c r="P1580" i="1" s="1"/>
  <c r="M1581" i="1" s="1"/>
  <c r="H1691" i="1" l="1"/>
  <c r="S1691" i="1"/>
  <c r="G1581" i="1"/>
  <c r="O1581" i="1"/>
  <c r="R1691" i="1" l="1"/>
  <c r="T1691" i="1" s="1"/>
  <c r="Q1692" i="1" s="1"/>
  <c r="AC1692" i="1" s="1"/>
  <c r="N1581" i="1"/>
  <c r="P1581" i="1" s="1"/>
  <c r="M1582" i="1" s="1"/>
  <c r="H1692" i="1" l="1"/>
  <c r="S1692" i="1"/>
  <c r="G1582" i="1"/>
  <c r="O1582" i="1"/>
  <c r="R1692" i="1" l="1"/>
  <c r="T1692" i="1" s="1"/>
  <c r="Q1693" i="1" s="1"/>
  <c r="AC1693" i="1" s="1"/>
  <c r="N1582" i="1"/>
  <c r="H1693" i="1" l="1"/>
  <c r="S1693" i="1"/>
  <c r="P1582" i="1"/>
  <c r="M1583" i="1" s="1"/>
  <c r="R1693" i="1" l="1"/>
  <c r="O1583" i="1"/>
  <c r="G1583" i="1"/>
  <c r="T1693" i="1" l="1"/>
  <c r="Q1694" i="1" s="1"/>
  <c r="AC1694" i="1" s="1"/>
  <c r="N1583" i="1"/>
  <c r="P1583" i="1" s="1"/>
  <c r="M1584" i="1" s="1"/>
  <c r="H1694" i="1" l="1"/>
  <c r="S1694" i="1"/>
  <c r="O1584" i="1"/>
  <c r="G1584" i="1"/>
  <c r="R1694" i="1" l="1"/>
  <c r="T1694" i="1" s="1"/>
  <c r="Q1695" i="1" s="1"/>
  <c r="AC1695" i="1" s="1"/>
  <c r="N1584" i="1"/>
  <c r="P1584" i="1" s="1"/>
  <c r="M1585" i="1" s="1"/>
  <c r="H1695" i="1" l="1"/>
  <c r="S1695" i="1"/>
  <c r="O1585" i="1"/>
  <c r="G1585" i="1"/>
  <c r="R1695" i="1" l="1"/>
  <c r="T1695" i="1" s="1"/>
  <c r="Q1696" i="1" s="1"/>
  <c r="AC1696" i="1" s="1"/>
  <c r="N1585" i="1"/>
  <c r="H1696" i="1" l="1"/>
  <c r="S1696" i="1"/>
  <c r="P1585" i="1"/>
  <c r="M1586" i="1" s="1"/>
  <c r="R1696" i="1" l="1"/>
  <c r="T1696" i="1" s="1"/>
  <c r="Q1697" i="1" s="1"/>
  <c r="AC1697" i="1" s="1"/>
  <c r="G1586" i="1"/>
  <c r="O1586" i="1"/>
  <c r="H1697" i="1" l="1"/>
  <c r="S1697" i="1"/>
  <c r="N1586" i="1"/>
  <c r="P1586" i="1" s="1"/>
  <c r="M1587" i="1" s="1"/>
  <c r="R1697" i="1" l="1"/>
  <c r="G1587" i="1"/>
  <c r="O1587" i="1"/>
  <c r="T1697" i="1" l="1"/>
  <c r="Q1698" i="1" s="1"/>
  <c r="AC1698" i="1" s="1"/>
  <c r="N1587" i="1"/>
  <c r="P1587" i="1" s="1"/>
  <c r="M1588" i="1" s="1"/>
  <c r="H1698" i="1" l="1"/>
  <c r="S1698" i="1"/>
  <c r="G1588" i="1"/>
  <c r="O1588" i="1"/>
  <c r="R1698" i="1" l="1"/>
  <c r="T1698" i="1" s="1"/>
  <c r="Q1699" i="1" s="1"/>
  <c r="AC1699" i="1" s="1"/>
  <c r="N1588" i="1"/>
  <c r="H1699" i="1" l="1"/>
  <c r="S1699" i="1"/>
  <c r="P1588" i="1"/>
  <c r="M1589" i="1" s="1"/>
  <c r="R1699" i="1" l="1"/>
  <c r="T1699" i="1" s="1"/>
  <c r="Q1700" i="1" s="1"/>
  <c r="AC1700" i="1" s="1"/>
  <c r="G1589" i="1"/>
  <c r="O1589" i="1"/>
  <c r="H1700" i="1" l="1"/>
  <c r="S1700" i="1"/>
  <c r="N1589" i="1"/>
  <c r="P1589" i="1" s="1"/>
  <c r="M1590" i="1" s="1"/>
  <c r="R1700" i="1" l="1"/>
  <c r="T1700" i="1" s="1"/>
  <c r="Q1701" i="1" s="1"/>
  <c r="AC1701" i="1" s="1"/>
  <c r="G1590" i="1"/>
  <c r="O1590" i="1"/>
  <c r="H1701" i="1" l="1"/>
  <c r="S1701" i="1"/>
  <c r="N1590" i="1"/>
  <c r="R1701" i="1" l="1"/>
  <c r="T1701" i="1" s="1"/>
  <c r="Q1702" i="1" s="1"/>
  <c r="AC1702" i="1" s="1"/>
  <c r="P1590" i="1"/>
  <c r="M1591" i="1" s="1"/>
  <c r="H1702" i="1" l="1"/>
  <c r="S1702" i="1"/>
  <c r="G1591" i="1"/>
  <c r="O1591" i="1"/>
  <c r="R1702" i="1" l="1"/>
  <c r="T1702" i="1" s="1"/>
  <c r="Q1703" i="1" s="1"/>
  <c r="AC1703" i="1" s="1"/>
  <c r="N1591" i="1"/>
  <c r="P1591" i="1" s="1"/>
  <c r="M1592" i="1" s="1"/>
  <c r="H1703" i="1" l="1"/>
  <c r="S1703" i="1"/>
  <c r="G1592" i="1"/>
  <c r="O1592" i="1"/>
  <c r="R1703" i="1" l="1"/>
  <c r="T1703" i="1" s="1"/>
  <c r="Q1704" i="1" s="1"/>
  <c r="AC1704" i="1" s="1"/>
  <c r="N1592" i="1"/>
  <c r="H1704" i="1" l="1"/>
  <c r="S1704" i="1"/>
  <c r="P1592" i="1"/>
  <c r="M1593" i="1" s="1"/>
  <c r="R1704" i="1" l="1"/>
  <c r="T1704" i="1" s="1"/>
  <c r="Q1705" i="1" s="1"/>
  <c r="AC1705" i="1" s="1"/>
  <c r="O1593" i="1"/>
  <c r="G1593" i="1"/>
  <c r="H1705" i="1" l="1"/>
  <c r="S1705" i="1"/>
  <c r="N1593" i="1"/>
  <c r="R1705" i="1" l="1"/>
  <c r="T1705" i="1" s="1"/>
  <c r="Q1706" i="1" s="1"/>
  <c r="AC1706" i="1" s="1"/>
  <c r="P1593" i="1"/>
  <c r="M1594" i="1" s="1"/>
  <c r="H1706" i="1" l="1"/>
  <c r="S1706" i="1"/>
  <c r="G1594" i="1"/>
  <c r="O1594" i="1"/>
  <c r="R1706" i="1" l="1"/>
  <c r="N1594" i="1"/>
  <c r="P1594" i="1" s="1"/>
  <c r="M1595" i="1" s="1"/>
  <c r="T1706" i="1" l="1"/>
  <c r="Q1707" i="1" s="1"/>
  <c r="AC1707" i="1" s="1"/>
  <c r="G1595" i="1"/>
  <c r="O1595" i="1"/>
  <c r="H1707" i="1" l="1"/>
  <c r="S1707" i="1"/>
  <c r="N1595" i="1"/>
  <c r="R1707" i="1" l="1"/>
  <c r="T1707" i="1" s="1"/>
  <c r="Q1708" i="1" s="1"/>
  <c r="AC1708" i="1" s="1"/>
  <c r="P1595" i="1"/>
  <c r="M1596" i="1" s="1"/>
  <c r="H1708" i="1" l="1"/>
  <c r="S1708" i="1"/>
  <c r="G1596" i="1"/>
  <c r="O1596" i="1"/>
  <c r="R1708" i="1" l="1"/>
  <c r="T1708" i="1" s="1"/>
  <c r="Q1709" i="1" s="1"/>
  <c r="AC1709" i="1" s="1"/>
  <c r="N1596" i="1"/>
  <c r="H1709" i="1" l="1"/>
  <c r="S1709" i="1"/>
  <c r="P1596" i="1"/>
  <c r="M1597" i="1" s="1"/>
  <c r="R1709" i="1" l="1"/>
  <c r="T1709" i="1" s="1"/>
  <c r="Q1710" i="1" s="1"/>
  <c r="AC1710" i="1" s="1"/>
  <c r="G1597" i="1"/>
  <c r="O1597" i="1"/>
  <c r="H1710" i="1" l="1"/>
  <c r="S1710" i="1"/>
  <c r="N1597" i="1"/>
  <c r="R1710" i="1" l="1"/>
  <c r="T1710" i="1" s="1"/>
  <c r="Q1711" i="1" s="1"/>
  <c r="AC1711" i="1" s="1"/>
  <c r="P1597" i="1"/>
  <c r="M1598" i="1" s="1"/>
  <c r="H1711" i="1" l="1"/>
  <c r="S1711" i="1"/>
  <c r="O1598" i="1"/>
  <c r="G1598" i="1"/>
  <c r="R1711" i="1" l="1"/>
  <c r="N1598" i="1"/>
  <c r="P1598" i="1" s="1"/>
  <c r="M1599" i="1" s="1"/>
  <c r="T1711" i="1" l="1"/>
  <c r="Q1712" i="1" s="1"/>
  <c r="AC1712" i="1" s="1"/>
  <c r="O1599" i="1"/>
  <c r="G1599" i="1"/>
  <c r="H1712" i="1" l="1"/>
  <c r="S1712" i="1"/>
  <c r="N1599" i="1"/>
  <c r="R1712" i="1" l="1"/>
  <c r="T1712" i="1" s="1"/>
  <c r="Q1713" i="1" s="1"/>
  <c r="AC1713" i="1" s="1"/>
  <c r="P1599" i="1"/>
  <c r="M1600" i="1" s="1"/>
  <c r="H1713" i="1" l="1"/>
  <c r="S1713" i="1"/>
  <c r="G1600" i="1"/>
  <c r="O1600" i="1"/>
  <c r="R1713" i="1" l="1"/>
  <c r="T1713" i="1" s="1"/>
  <c r="Q1714" i="1" s="1"/>
  <c r="AC1714" i="1" s="1"/>
  <c r="N1600" i="1"/>
  <c r="H1714" i="1" l="1"/>
  <c r="S1714" i="1"/>
  <c r="P1600" i="1"/>
  <c r="M1601" i="1" s="1"/>
  <c r="R1714" i="1" l="1"/>
  <c r="T1714" i="1" s="1"/>
  <c r="Q1715" i="1" s="1"/>
  <c r="AC1715" i="1" s="1"/>
  <c r="O1601" i="1"/>
  <c r="G1601" i="1"/>
  <c r="H1715" i="1" l="1"/>
  <c r="S1715" i="1"/>
  <c r="N1601" i="1"/>
  <c r="R1715" i="1" l="1"/>
  <c r="P1601" i="1"/>
  <c r="M1602" i="1" s="1"/>
  <c r="T1715" i="1" l="1"/>
  <c r="Q1716" i="1" s="1"/>
  <c r="AC1716" i="1" s="1"/>
  <c r="O1602" i="1"/>
  <c r="G1602" i="1"/>
  <c r="H1716" i="1" l="1"/>
  <c r="S1716" i="1"/>
  <c r="N1602" i="1"/>
  <c r="R1716" i="1" l="1"/>
  <c r="T1716" i="1" s="1"/>
  <c r="Q1717" i="1" s="1"/>
  <c r="AC1717" i="1" s="1"/>
  <c r="P1602" i="1"/>
  <c r="M1603" i="1" s="1"/>
  <c r="H1717" i="1" l="1"/>
  <c r="S1717" i="1"/>
  <c r="G1603" i="1"/>
  <c r="O1603" i="1"/>
  <c r="R1717" i="1" l="1"/>
  <c r="T1717" i="1" s="1"/>
  <c r="Q1718" i="1" s="1"/>
  <c r="AC1718" i="1" s="1"/>
  <c r="N1603" i="1"/>
  <c r="P1603" i="1" s="1"/>
  <c r="M1604" i="1" s="1"/>
  <c r="H1718" i="1" l="1"/>
  <c r="S1718" i="1"/>
  <c r="G1604" i="1"/>
  <c r="O1604" i="1"/>
  <c r="R1718" i="1" l="1"/>
  <c r="T1718" i="1" s="1"/>
  <c r="Q1719" i="1" s="1"/>
  <c r="AC1719" i="1" s="1"/>
  <c r="N1604" i="1"/>
  <c r="H1719" i="1" l="1"/>
  <c r="S1719" i="1"/>
  <c r="P1604" i="1"/>
  <c r="M1605" i="1" s="1"/>
  <c r="R1719" i="1" l="1"/>
  <c r="T1719" i="1" s="1"/>
  <c r="Q1720" i="1" s="1"/>
  <c r="AC1720" i="1" s="1"/>
  <c r="O1605" i="1"/>
  <c r="G1605" i="1"/>
  <c r="H1720" i="1" l="1"/>
  <c r="S1720" i="1"/>
  <c r="N1605" i="1"/>
  <c r="R1720" i="1" l="1"/>
  <c r="T1720" i="1" s="1"/>
  <c r="Q1721" i="1" s="1"/>
  <c r="AC1721" i="1" s="1"/>
  <c r="P1605" i="1"/>
  <c r="M1606" i="1" s="1"/>
  <c r="H1721" i="1" l="1"/>
  <c r="S1721" i="1"/>
  <c r="G1606" i="1"/>
  <c r="O1606" i="1"/>
  <c r="R1721" i="1" l="1"/>
  <c r="T1721" i="1" s="1"/>
  <c r="Q1722" i="1" s="1"/>
  <c r="AC1722" i="1" s="1"/>
  <c r="N1606" i="1"/>
  <c r="H1722" i="1" l="1"/>
  <c r="S1722" i="1"/>
  <c r="P1606" i="1"/>
  <c r="M1607" i="1" s="1"/>
  <c r="R1722" i="1" l="1"/>
  <c r="T1722" i="1" s="1"/>
  <c r="Q1723" i="1" s="1"/>
  <c r="AC1723" i="1" s="1"/>
  <c r="G1607" i="1"/>
  <c r="O1607" i="1"/>
  <c r="H1723" i="1" l="1"/>
  <c r="S1723" i="1"/>
  <c r="N1607" i="1"/>
  <c r="P1607" i="1" s="1"/>
  <c r="M1608" i="1" s="1"/>
  <c r="R1723" i="1" l="1"/>
  <c r="T1723" i="1" s="1"/>
  <c r="Q1724" i="1" s="1"/>
  <c r="AC1724" i="1" s="1"/>
  <c r="G1608" i="1"/>
  <c r="O1608" i="1"/>
  <c r="H1724" i="1" l="1"/>
  <c r="S1724" i="1"/>
  <c r="N1608" i="1"/>
  <c r="P1608" i="1" s="1"/>
  <c r="M1609" i="1" s="1"/>
  <c r="R1724" i="1" l="1"/>
  <c r="G1609" i="1"/>
  <c r="O1609" i="1"/>
  <c r="T1724" i="1" l="1"/>
  <c r="Q1725" i="1" s="1"/>
  <c r="AC1725" i="1" s="1"/>
  <c r="N1609" i="1"/>
  <c r="H1725" i="1" l="1"/>
  <c r="S1725" i="1"/>
  <c r="P1609" i="1"/>
  <c r="M1610" i="1" s="1"/>
  <c r="R1725" i="1" l="1"/>
  <c r="T1725" i="1" s="1"/>
  <c r="Q1726" i="1" s="1"/>
  <c r="AC1726" i="1" s="1"/>
  <c r="G1610" i="1"/>
  <c r="O1610" i="1"/>
  <c r="H1726" i="1" l="1"/>
  <c r="S1726" i="1"/>
  <c r="N1610" i="1"/>
  <c r="R1726" i="1" l="1"/>
  <c r="T1726" i="1" s="1"/>
  <c r="Q1727" i="1" s="1"/>
  <c r="AC1727" i="1" s="1"/>
  <c r="P1610" i="1"/>
  <c r="M1611" i="1" s="1"/>
  <c r="H1727" i="1" l="1"/>
  <c r="S1727" i="1"/>
  <c r="O1611" i="1"/>
  <c r="G1611" i="1"/>
  <c r="R1727" i="1" l="1"/>
  <c r="T1727" i="1" s="1"/>
  <c r="Q1728" i="1" s="1"/>
  <c r="AC1728" i="1" s="1"/>
  <c r="N1611" i="1"/>
  <c r="P1611" i="1" s="1"/>
  <c r="M1612" i="1" s="1"/>
  <c r="H1728" i="1" l="1"/>
  <c r="S1728" i="1"/>
  <c r="G1612" i="1"/>
  <c r="O1612" i="1"/>
  <c r="R1728" i="1" l="1"/>
  <c r="N1612" i="1"/>
  <c r="P1612" i="1" s="1"/>
  <c r="M1613" i="1" s="1"/>
  <c r="T1728" i="1" l="1"/>
  <c r="Q1729" i="1" s="1"/>
  <c r="AC1729" i="1" s="1"/>
  <c r="G1613" i="1"/>
  <c r="O1613" i="1"/>
  <c r="H1729" i="1" l="1"/>
  <c r="S1729" i="1"/>
  <c r="N1613" i="1"/>
  <c r="R1729" i="1" l="1"/>
  <c r="T1729" i="1" s="1"/>
  <c r="Q1730" i="1" s="1"/>
  <c r="AC1730" i="1" s="1"/>
  <c r="P1613" i="1"/>
  <c r="M1614" i="1" s="1"/>
  <c r="H1730" i="1" l="1"/>
  <c r="S1730" i="1"/>
  <c r="G1614" i="1"/>
  <c r="O1614" i="1"/>
  <c r="R1730" i="1" l="1"/>
  <c r="N1614" i="1"/>
  <c r="T1730" i="1" l="1"/>
  <c r="Q1731" i="1" s="1"/>
  <c r="AC1731" i="1" s="1"/>
  <c r="P1614" i="1"/>
  <c r="M1615" i="1" s="1"/>
  <c r="H1731" i="1" l="1"/>
  <c r="S1731" i="1"/>
  <c r="G1615" i="1"/>
  <c r="O1615" i="1"/>
  <c r="R1731" i="1" l="1"/>
  <c r="T1731" i="1" s="1"/>
  <c r="Q1732" i="1" s="1"/>
  <c r="AC1732" i="1" s="1"/>
  <c r="N1615" i="1"/>
  <c r="H1732" i="1" l="1"/>
  <c r="S1732" i="1"/>
  <c r="P1615" i="1"/>
  <c r="M1616" i="1" s="1"/>
  <c r="R1732" i="1" l="1"/>
  <c r="T1732" i="1" s="1"/>
  <c r="Q1733" i="1" s="1"/>
  <c r="AC1733" i="1" s="1"/>
  <c r="G1616" i="1"/>
  <c r="O1616" i="1"/>
  <c r="H1733" i="1" l="1"/>
  <c r="S1733" i="1"/>
  <c r="N1616" i="1"/>
  <c r="R1733" i="1" l="1"/>
  <c r="P1616" i="1"/>
  <c r="M1617" i="1" s="1"/>
  <c r="T1733" i="1" l="1"/>
  <c r="Q1734" i="1" s="1"/>
  <c r="AC1734" i="1" s="1"/>
  <c r="G1617" i="1"/>
  <c r="O1617" i="1"/>
  <c r="H1734" i="1" l="1"/>
  <c r="S1734" i="1"/>
  <c r="N1617" i="1"/>
  <c r="P1617" i="1" s="1"/>
  <c r="M1618" i="1" s="1"/>
  <c r="R1734" i="1" l="1"/>
  <c r="T1734" i="1" s="1"/>
  <c r="Q1735" i="1" s="1"/>
  <c r="AC1735" i="1" s="1"/>
  <c r="G1618" i="1"/>
  <c r="O1618" i="1"/>
  <c r="S1735" i="1" l="1"/>
  <c r="H1735" i="1"/>
  <c r="N1618" i="1"/>
  <c r="R1735" i="1" l="1"/>
  <c r="T1735" i="1" s="1"/>
  <c r="Q1736" i="1" s="1"/>
  <c r="AC1736" i="1" s="1"/>
  <c r="P1618" i="1"/>
  <c r="M1619" i="1" s="1"/>
  <c r="H1736" i="1" l="1"/>
  <c r="S1736" i="1"/>
  <c r="O1619" i="1"/>
  <c r="G1619" i="1"/>
  <c r="R1736" i="1" l="1"/>
  <c r="T1736" i="1" s="1"/>
  <c r="Q1737" i="1" s="1"/>
  <c r="AC1737" i="1" s="1"/>
  <c r="N1619" i="1"/>
  <c r="P1619" i="1" s="1"/>
  <c r="M1620" i="1" s="1"/>
  <c r="H1737" i="1" l="1"/>
  <c r="S1737" i="1"/>
  <c r="G1620" i="1"/>
  <c r="O1620" i="1"/>
  <c r="R1737" i="1" l="1"/>
  <c r="N1620" i="1"/>
  <c r="P1620" i="1" s="1"/>
  <c r="M1621" i="1" s="1"/>
  <c r="T1737" i="1" l="1"/>
  <c r="Q1738" i="1" s="1"/>
  <c r="AC1738" i="1" s="1"/>
  <c r="G1621" i="1"/>
  <c r="O1621" i="1"/>
  <c r="H1738" i="1" l="1"/>
  <c r="S1738" i="1"/>
  <c r="N1621" i="1"/>
  <c r="P1621" i="1" s="1"/>
  <c r="M1622" i="1" s="1"/>
  <c r="R1738" i="1" l="1"/>
  <c r="T1738" i="1" s="1"/>
  <c r="Q1739" i="1" s="1"/>
  <c r="AC1739" i="1" s="1"/>
  <c r="O1622" i="1"/>
  <c r="G1622" i="1"/>
  <c r="H1739" i="1" l="1"/>
  <c r="S1739" i="1"/>
  <c r="N1622" i="1"/>
  <c r="P1622" i="1" s="1"/>
  <c r="M1623" i="1" s="1"/>
  <c r="R1739" i="1" l="1"/>
  <c r="T1739" i="1" s="1"/>
  <c r="Q1740" i="1" s="1"/>
  <c r="AC1740" i="1" s="1"/>
  <c r="O1623" i="1"/>
  <c r="G1623" i="1"/>
  <c r="H1740" i="1" l="1"/>
  <c r="S1740" i="1"/>
  <c r="N1623" i="1"/>
  <c r="P1623" i="1" s="1"/>
  <c r="M1624" i="1" s="1"/>
  <c r="R1740" i="1" l="1"/>
  <c r="T1740" i="1" s="1"/>
  <c r="Q1741" i="1" s="1"/>
  <c r="AC1741" i="1" s="1"/>
  <c r="O1624" i="1"/>
  <c r="G1624" i="1"/>
  <c r="H1741" i="1" l="1"/>
  <c r="S1741" i="1"/>
  <c r="N1624" i="1"/>
  <c r="P1624" i="1" s="1"/>
  <c r="M1625" i="1" s="1"/>
  <c r="R1741" i="1" l="1"/>
  <c r="T1741" i="1" s="1"/>
  <c r="Q1742" i="1" s="1"/>
  <c r="AC1742" i="1" s="1"/>
  <c r="G1625" i="1"/>
  <c r="O1625" i="1"/>
  <c r="H1742" i="1" l="1"/>
  <c r="S1742" i="1"/>
  <c r="N1625" i="1"/>
  <c r="P1625" i="1" s="1"/>
  <c r="M1626" i="1" s="1"/>
  <c r="R1742" i="1" l="1"/>
  <c r="T1742" i="1" s="1"/>
  <c r="Q1743" i="1" s="1"/>
  <c r="AC1743" i="1" s="1"/>
  <c r="G1626" i="1"/>
  <c r="O1626" i="1"/>
  <c r="H1743" i="1" l="1"/>
  <c r="S1743" i="1"/>
  <c r="N1626" i="1"/>
  <c r="P1626" i="1" s="1"/>
  <c r="M1627" i="1" s="1"/>
  <c r="R1743" i="1" l="1"/>
  <c r="T1743" i="1" s="1"/>
  <c r="Q1744" i="1" s="1"/>
  <c r="AC1744" i="1" s="1"/>
  <c r="G1627" i="1"/>
  <c r="O1627" i="1"/>
  <c r="H1744" i="1" l="1"/>
  <c r="S1744" i="1"/>
  <c r="N1627" i="1"/>
  <c r="P1627" i="1" s="1"/>
  <c r="M1628" i="1" s="1"/>
  <c r="R1744" i="1" l="1"/>
  <c r="T1744" i="1" s="1"/>
  <c r="Q1745" i="1" s="1"/>
  <c r="AC1745" i="1" s="1"/>
  <c r="G1628" i="1"/>
  <c r="O1628" i="1"/>
  <c r="S1745" i="1" l="1"/>
  <c r="H1745" i="1"/>
  <c r="N1628" i="1"/>
  <c r="R1745" i="1" l="1"/>
  <c r="T1745" i="1" s="1"/>
  <c r="Q1746" i="1" s="1"/>
  <c r="AC1746" i="1" s="1"/>
  <c r="P1628" i="1"/>
  <c r="M1629" i="1" s="1"/>
  <c r="S1746" i="1" l="1"/>
  <c r="H1746" i="1"/>
  <c r="G1629" i="1"/>
  <c r="O1629" i="1"/>
  <c r="R1746" i="1" l="1"/>
  <c r="T1746" i="1" s="1"/>
  <c r="Q1747" i="1" s="1"/>
  <c r="AC1747" i="1" s="1"/>
  <c r="N1629" i="1"/>
  <c r="P1629" i="1" s="1"/>
  <c r="M1630" i="1" s="1"/>
  <c r="H1747" i="1" l="1"/>
  <c r="S1747" i="1"/>
  <c r="O1630" i="1"/>
  <c r="G1630" i="1"/>
  <c r="R1747" i="1" l="1"/>
  <c r="T1747" i="1" s="1"/>
  <c r="Q1748" i="1" s="1"/>
  <c r="AC1748" i="1" s="1"/>
  <c r="N1630" i="1"/>
  <c r="P1630" i="1" s="1"/>
  <c r="M1631" i="1" s="1"/>
  <c r="H1748" i="1" l="1"/>
  <c r="S1748" i="1"/>
  <c r="O1631" i="1"/>
  <c r="G1631" i="1"/>
  <c r="R1748" i="1" l="1"/>
  <c r="T1748" i="1" s="1"/>
  <c r="Q1749" i="1" s="1"/>
  <c r="AC1749" i="1" s="1"/>
  <c r="N1631" i="1"/>
  <c r="S1749" i="1" l="1"/>
  <c r="H1749" i="1"/>
  <c r="P1631" i="1"/>
  <c r="M1632" i="1" s="1"/>
  <c r="R1749" i="1" l="1"/>
  <c r="O1632" i="1"/>
  <c r="G1632" i="1"/>
  <c r="T1749" i="1" l="1"/>
  <c r="Q1750" i="1" s="1"/>
  <c r="AC1750" i="1" s="1"/>
  <c r="N1632" i="1"/>
  <c r="P1632" i="1" s="1"/>
  <c r="M1633" i="1" s="1"/>
  <c r="S1750" i="1" l="1"/>
  <c r="H1750" i="1"/>
  <c r="G1633" i="1"/>
  <c r="O1633" i="1"/>
  <c r="R1750" i="1" l="1"/>
  <c r="T1750" i="1" s="1"/>
  <c r="Q1751" i="1" s="1"/>
  <c r="AC1751" i="1" s="1"/>
  <c r="N1633" i="1"/>
  <c r="H1751" i="1" l="1"/>
  <c r="S1751" i="1"/>
  <c r="P1633" i="1"/>
  <c r="M1634" i="1" s="1"/>
  <c r="R1751" i="1" l="1"/>
  <c r="T1751" i="1" s="1"/>
  <c r="Q1752" i="1" s="1"/>
  <c r="AC1752" i="1" s="1"/>
  <c r="G1634" i="1"/>
  <c r="O1634" i="1"/>
  <c r="H1752" i="1" l="1"/>
  <c r="S1752" i="1"/>
  <c r="N1634" i="1"/>
  <c r="P1634" i="1" s="1"/>
  <c r="M1635" i="1" s="1"/>
  <c r="R1752" i="1" l="1"/>
  <c r="T1752" i="1" s="1"/>
  <c r="Q1753" i="1" s="1"/>
  <c r="AC1753" i="1" s="1"/>
  <c r="O1635" i="1"/>
  <c r="G1635" i="1"/>
  <c r="H1753" i="1" l="1"/>
  <c r="S1753" i="1"/>
  <c r="N1635" i="1"/>
  <c r="P1635" i="1" s="1"/>
  <c r="M1636" i="1" s="1"/>
  <c r="R1753" i="1" l="1"/>
  <c r="G1636" i="1"/>
  <c r="O1636" i="1"/>
  <c r="T1753" i="1" l="1"/>
  <c r="Q1754" i="1" s="1"/>
  <c r="AC1754" i="1" s="1"/>
  <c r="N1636" i="1"/>
  <c r="P1636" i="1" s="1"/>
  <c r="M1637" i="1" s="1"/>
  <c r="H1754" i="1" l="1"/>
  <c r="S1754" i="1"/>
  <c r="G1637" i="1"/>
  <c r="O1637" i="1"/>
  <c r="R1754" i="1" l="1"/>
  <c r="T1754" i="1" s="1"/>
  <c r="Q1755" i="1" s="1"/>
  <c r="AC1755" i="1" s="1"/>
  <c r="N1637" i="1"/>
  <c r="P1637" i="1" l="1"/>
  <c r="M1638" i="1" s="1"/>
  <c r="H1755" i="1" l="1"/>
  <c r="S1755" i="1"/>
  <c r="G1638" i="1"/>
  <c r="O1638" i="1"/>
  <c r="R1755" i="1" l="1"/>
  <c r="N1638" i="1"/>
  <c r="P1638" i="1" s="1"/>
  <c r="M1639" i="1" s="1"/>
  <c r="T1755" i="1" l="1"/>
  <c r="Q1756" i="1" s="1"/>
  <c r="AC1756" i="1" s="1"/>
  <c r="G1639" i="1"/>
  <c r="O1639" i="1"/>
  <c r="S1756" i="1" l="1"/>
  <c r="H1756" i="1"/>
  <c r="N1639" i="1"/>
  <c r="R1756" i="1" l="1"/>
  <c r="P1639" i="1"/>
  <c r="M1640" i="1" s="1"/>
  <c r="T1756" i="1" l="1"/>
  <c r="Q1757" i="1" s="1"/>
  <c r="AC1757" i="1" s="1"/>
  <c r="G1640" i="1"/>
  <c r="O1640" i="1"/>
  <c r="H1757" i="1" l="1"/>
  <c r="S1757" i="1"/>
  <c r="N1640" i="1"/>
  <c r="P1640" i="1" s="1"/>
  <c r="M1641" i="1" s="1"/>
  <c r="R1757" i="1" l="1"/>
  <c r="G1641" i="1"/>
  <c r="O1641" i="1"/>
  <c r="T1757" i="1" l="1"/>
  <c r="Q1758" i="1" s="1"/>
  <c r="AC1758" i="1" s="1"/>
  <c r="N1641" i="1"/>
  <c r="H1758" i="1" l="1"/>
  <c r="S1758" i="1"/>
  <c r="P1641" i="1"/>
  <c r="M1642" i="1" s="1"/>
  <c r="R1758" i="1" l="1"/>
  <c r="G1642" i="1"/>
  <c r="O1642" i="1"/>
  <c r="T1758" i="1" l="1"/>
  <c r="Q1759" i="1" s="1"/>
  <c r="AC1759" i="1" s="1"/>
  <c r="N1642" i="1"/>
  <c r="H1759" i="1" l="1"/>
  <c r="S1759" i="1"/>
  <c r="P1642" i="1"/>
  <c r="M1643" i="1" s="1"/>
  <c r="R1759" i="1" l="1"/>
  <c r="G1643" i="1"/>
  <c r="O1643" i="1"/>
  <c r="T1759" i="1" l="1"/>
  <c r="Q1760" i="1" s="1"/>
  <c r="AC1760" i="1" s="1"/>
  <c r="N1643" i="1"/>
  <c r="P1643" i="1" s="1"/>
  <c r="M1644" i="1" s="1"/>
  <c r="H1760" i="1" l="1"/>
  <c r="S1760" i="1"/>
  <c r="G1644" i="1"/>
  <c r="O1644" i="1"/>
  <c r="R1760" i="1" l="1"/>
  <c r="N1644" i="1"/>
  <c r="P1644" i="1" s="1"/>
  <c r="M1645" i="1" s="1"/>
  <c r="T1760" i="1" l="1"/>
  <c r="Q1761" i="1" s="1"/>
  <c r="AC1761" i="1" s="1"/>
  <c r="O1645" i="1"/>
  <c r="G1645" i="1"/>
  <c r="H1761" i="1" l="1"/>
  <c r="S1761" i="1"/>
  <c r="N1645" i="1"/>
  <c r="P1645" i="1" s="1"/>
  <c r="M1646" i="1" s="1"/>
  <c r="R1761" i="1" l="1"/>
  <c r="T1761" i="1" s="1"/>
  <c r="Q1762" i="1" s="1"/>
  <c r="AC1762" i="1" s="1"/>
  <c r="O1646" i="1"/>
  <c r="G1646" i="1"/>
  <c r="H1762" i="1" l="1"/>
  <c r="S1762" i="1"/>
  <c r="N1646" i="1"/>
  <c r="R1762" i="1" l="1"/>
  <c r="P1646" i="1"/>
  <c r="M1647" i="1" s="1"/>
  <c r="T1762" i="1" l="1"/>
  <c r="Q1763" i="1" s="1"/>
  <c r="AC1763" i="1" s="1"/>
  <c r="G1647" i="1"/>
  <c r="O1647" i="1"/>
  <c r="S1763" i="1" l="1"/>
  <c r="H1763" i="1"/>
  <c r="N1647" i="1"/>
  <c r="P1647" i="1" s="1"/>
  <c r="M1648" i="1" s="1"/>
  <c r="R1763" i="1" l="1"/>
  <c r="G1648" i="1"/>
  <c r="O1648" i="1"/>
  <c r="T1763" i="1" l="1"/>
  <c r="Q1764" i="1" s="1"/>
  <c r="AC1764" i="1" s="1"/>
  <c r="N1648" i="1"/>
  <c r="P1648" i="1" s="1"/>
  <c r="M1649" i="1" s="1"/>
  <c r="H1764" i="1" l="1"/>
  <c r="S1764" i="1"/>
  <c r="G1649" i="1"/>
  <c r="O1649" i="1"/>
  <c r="R1764" i="1" l="1"/>
  <c r="N1649" i="1"/>
  <c r="T1764" i="1" l="1"/>
  <c r="Q1765" i="1" s="1"/>
  <c r="AC1765" i="1" s="1"/>
  <c r="P1649" i="1"/>
  <c r="M1650" i="1" s="1"/>
  <c r="S1765" i="1" l="1"/>
  <c r="H1765" i="1"/>
  <c r="O1650" i="1"/>
  <c r="G1650" i="1"/>
  <c r="R1765" i="1" l="1"/>
  <c r="N1650" i="1"/>
  <c r="P1650" i="1" s="1"/>
  <c r="M1651" i="1" s="1"/>
  <c r="T1765" i="1" l="1"/>
  <c r="Q1766" i="1" s="1"/>
  <c r="AC1766" i="1" s="1"/>
  <c r="G1651" i="1"/>
  <c r="O1651" i="1"/>
  <c r="H1766" i="1" l="1"/>
  <c r="S1766" i="1"/>
  <c r="N1651" i="1"/>
  <c r="R1766" i="1" l="1"/>
  <c r="P1651" i="1"/>
  <c r="M1652" i="1" s="1"/>
  <c r="T1766" i="1" l="1"/>
  <c r="Q1767" i="1" s="1"/>
  <c r="AC1767" i="1" s="1"/>
  <c r="O1652" i="1"/>
  <c r="G1652" i="1"/>
  <c r="H1767" i="1" l="1"/>
  <c r="S1767" i="1"/>
  <c r="N1652" i="1"/>
  <c r="R1767" i="1" l="1"/>
  <c r="P1652" i="1"/>
  <c r="M1653" i="1" s="1"/>
  <c r="T1767" i="1" l="1"/>
  <c r="Q1768" i="1" s="1"/>
  <c r="AC1768" i="1" s="1"/>
  <c r="G1653" i="1"/>
  <c r="O1653" i="1"/>
  <c r="S1768" i="1" l="1"/>
  <c r="H1768" i="1"/>
  <c r="N1653" i="1"/>
  <c r="P1653" i="1" s="1"/>
  <c r="M1654" i="1" s="1"/>
  <c r="R1768" i="1" l="1"/>
  <c r="G1654" i="1"/>
  <c r="O1654" i="1"/>
  <c r="T1768" i="1" l="1"/>
  <c r="Q1769" i="1" s="1"/>
  <c r="AC1769" i="1" s="1"/>
  <c r="N1654" i="1"/>
  <c r="P1654" i="1" s="1"/>
  <c r="M1655" i="1" s="1"/>
  <c r="H1769" i="1" l="1"/>
  <c r="S1769" i="1"/>
  <c r="G1655" i="1"/>
  <c r="O1655" i="1"/>
  <c r="R1769" i="1" l="1"/>
  <c r="N1655" i="1"/>
  <c r="T1769" i="1" l="1"/>
  <c r="Q1770" i="1" s="1"/>
  <c r="AC1770" i="1" s="1"/>
  <c r="P1655" i="1"/>
  <c r="M1656" i="1" s="1"/>
  <c r="H1770" i="1" l="1"/>
  <c r="S1770" i="1"/>
  <c r="G1656" i="1"/>
  <c r="O1656" i="1"/>
  <c r="R1770" i="1" l="1"/>
  <c r="N1656" i="1"/>
  <c r="T1770" i="1" l="1"/>
  <c r="Q1771" i="1" s="1"/>
  <c r="AC1771" i="1" s="1"/>
  <c r="P1656" i="1"/>
  <c r="M1657" i="1" s="1"/>
  <c r="H1771" i="1" l="1"/>
  <c r="S1771" i="1"/>
  <c r="G1657" i="1"/>
  <c r="O1657" i="1"/>
  <c r="R1771" i="1" l="1"/>
  <c r="N1657" i="1"/>
  <c r="P1657" i="1" s="1"/>
  <c r="M1658" i="1" s="1"/>
  <c r="T1771" i="1" l="1"/>
  <c r="Q1772" i="1" s="1"/>
  <c r="AC1772" i="1" s="1"/>
  <c r="G1658" i="1"/>
  <c r="O1658" i="1"/>
  <c r="H1772" i="1" l="1"/>
  <c r="S1772" i="1"/>
  <c r="N1658" i="1"/>
  <c r="P1658" i="1" s="1"/>
  <c r="M1659" i="1" s="1"/>
  <c r="R1772" i="1" l="1"/>
  <c r="G1659" i="1"/>
  <c r="O1659" i="1"/>
  <c r="T1772" i="1" l="1"/>
  <c r="Q1773" i="1" s="1"/>
  <c r="AC1773" i="1" s="1"/>
  <c r="N1659" i="1"/>
  <c r="S1773" i="1" l="1"/>
  <c r="H1773" i="1"/>
  <c r="P1659" i="1"/>
  <c r="M1660" i="1" s="1"/>
  <c r="R1773" i="1" l="1"/>
  <c r="G1660" i="1"/>
  <c r="O1660" i="1"/>
  <c r="T1773" i="1" l="1"/>
  <c r="Q1774" i="1" s="1"/>
  <c r="AC1774" i="1" s="1"/>
  <c r="N1660" i="1"/>
  <c r="H1774" i="1" l="1"/>
  <c r="S1774" i="1"/>
  <c r="P1660" i="1"/>
  <c r="M1661" i="1" s="1"/>
  <c r="R1774" i="1" l="1"/>
  <c r="G1661" i="1"/>
  <c r="O1661" i="1"/>
  <c r="T1774" i="1" l="1"/>
  <c r="Q1775" i="1" s="1"/>
  <c r="AC1775" i="1" s="1"/>
  <c r="N1661" i="1"/>
  <c r="P1661" i="1" s="1"/>
  <c r="M1662" i="1" s="1"/>
  <c r="H1775" i="1" l="1"/>
  <c r="S1775" i="1"/>
  <c r="G1662" i="1"/>
  <c r="O1662" i="1"/>
  <c r="R1775" i="1" l="1"/>
  <c r="N1662" i="1"/>
  <c r="P1662" i="1" s="1"/>
  <c r="M1663" i="1" s="1"/>
  <c r="T1775" i="1" l="1"/>
  <c r="Q1776" i="1" s="1"/>
  <c r="AC1776" i="1" s="1"/>
  <c r="G1663" i="1"/>
  <c r="O1663" i="1"/>
  <c r="H1776" i="1" l="1"/>
  <c r="S1776" i="1"/>
  <c r="N1663" i="1"/>
  <c r="R1776" i="1" l="1"/>
  <c r="P1663" i="1"/>
  <c r="M1664" i="1" s="1"/>
  <c r="T1776" i="1" l="1"/>
  <c r="Q1777" i="1" s="1"/>
  <c r="AC1777" i="1" s="1"/>
  <c r="G1664" i="1"/>
  <c r="O1664" i="1"/>
  <c r="H1777" i="1" l="1"/>
  <c r="S1777" i="1"/>
  <c r="N1664" i="1"/>
  <c r="R1777" i="1" l="1"/>
  <c r="P1664" i="1"/>
  <c r="M1665" i="1" s="1"/>
  <c r="T1777" i="1" l="1"/>
  <c r="Q1778" i="1" s="1"/>
  <c r="AC1778" i="1" s="1"/>
  <c r="G1665" i="1"/>
  <c r="O1665" i="1"/>
  <c r="H1778" i="1" l="1"/>
  <c r="S1778" i="1"/>
  <c r="N1665" i="1"/>
  <c r="P1665" i="1" s="1"/>
  <c r="M1666" i="1" s="1"/>
  <c r="R1778" i="1" l="1"/>
  <c r="G1666" i="1"/>
  <c r="O1666" i="1"/>
  <c r="T1778" i="1" l="1"/>
  <c r="Q1779" i="1" s="1"/>
  <c r="AC1779" i="1" s="1"/>
  <c r="N1666" i="1"/>
  <c r="H1779" i="1" l="1"/>
  <c r="S1779" i="1"/>
  <c r="P1666" i="1"/>
  <c r="M1667" i="1" s="1"/>
  <c r="R1779" i="1" l="1"/>
  <c r="G1667" i="1"/>
  <c r="O1667" i="1"/>
  <c r="T1779" i="1" l="1"/>
  <c r="Q1780" i="1" s="1"/>
  <c r="AC1780" i="1" s="1"/>
  <c r="N1667" i="1"/>
  <c r="H1780" i="1" l="1"/>
  <c r="S1780" i="1"/>
  <c r="P1667" i="1"/>
  <c r="M1668" i="1" s="1"/>
  <c r="R1780" i="1" l="1"/>
  <c r="O1668" i="1"/>
  <c r="G1668" i="1"/>
  <c r="T1780" i="1" l="1"/>
  <c r="Q1781" i="1" s="1"/>
  <c r="AC1781" i="1" s="1"/>
  <c r="N1668" i="1"/>
  <c r="S1781" i="1" l="1"/>
  <c r="H1781" i="1"/>
  <c r="P1668" i="1"/>
  <c r="M1669" i="1" s="1"/>
  <c r="R1781" i="1" l="1"/>
  <c r="T1781" i="1" s="1"/>
  <c r="Q1782" i="1" s="1"/>
  <c r="AC1782" i="1" s="1"/>
  <c r="O1669" i="1"/>
  <c r="G1669" i="1"/>
  <c r="H1782" i="1" l="1"/>
  <c r="S1782" i="1"/>
  <c r="N1669" i="1"/>
  <c r="R1782" i="1" l="1"/>
  <c r="P1669" i="1"/>
  <c r="M1670" i="1" s="1"/>
  <c r="T1782" i="1" l="1"/>
  <c r="Q1783" i="1" s="1"/>
  <c r="AC1783" i="1" s="1"/>
  <c r="O1670" i="1"/>
  <c r="G1670" i="1"/>
  <c r="H1783" i="1" l="1"/>
  <c r="S1783" i="1"/>
  <c r="N1670" i="1"/>
  <c r="R1783" i="1" l="1"/>
  <c r="P1670" i="1"/>
  <c r="M1671" i="1" s="1"/>
  <c r="T1783" i="1" l="1"/>
  <c r="Q1784" i="1" s="1"/>
  <c r="AC1784" i="1" s="1"/>
  <c r="O1671" i="1"/>
  <c r="G1671" i="1"/>
  <c r="H1784" i="1" l="1"/>
  <c r="S1784" i="1"/>
  <c r="N1671" i="1"/>
  <c r="R1784" i="1" l="1"/>
  <c r="T1784" i="1" s="1"/>
  <c r="Q1785" i="1" s="1"/>
  <c r="AC1785" i="1" s="1"/>
  <c r="P1671" i="1"/>
  <c r="M1672" i="1" s="1"/>
  <c r="H1785" i="1" l="1"/>
  <c r="S1785" i="1"/>
  <c r="G1672" i="1"/>
  <c r="O1672" i="1"/>
  <c r="R1785" i="1" l="1"/>
  <c r="T1785" i="1" s="1"/>
  <c r="Q1786" i="1" s="1"/>
  <c r="AC1786" i="1" s="1"/>
  <c r="N1672" i="1"/>
  <c r="P1672" i="1" s="1"/>
  <c r="M1673" i="1" s="1"/>
  <c r="H1786" i="1" l="1"/>
  <c r="S1786" i="1"/>
  <c r="G1673" i="1"/>
  <c r="O1673" i="1"/>
  <c r="R1786" i="1" l="1"/>
  <c r="T1786" i="1" s="1"/>
  <c r="Q1787" i="1" s="1"/>
  <c r="AC1787" i="1" s="1"/>
  <c r="N1673" i="1"/>
  <c r="S1787" i="1" l="1"/>
  <c r="H1787" i="1"/>
  <c r="P1673" i="1"/>
  <c r="M1674" i="1" s="1"/>
  <c r="R1787" i="1" l="1"/>
  <c r="T1787" i="1" s="1"/>
  <c r="Q1788" i="1" s="1"/>
  <c r="AC1788" i="1" s="1"/>
  <c r="G1674" i="1"/>
  <c r="O1674" i="1"/>
  <c r="H1788" i="1" l="1"/>
  <c r="S1788" i="1"/>
  <c r="N1674" i="1"/>
  <c r="R1788" i="1" l="1"/>
  <c r="T1788" i="1"/>
  <c r="Q1789" i="1" s="1"/>
  <c r="AC1789" i="1" s="1"/>
  <c r="P1674" i="1"/>
  <c r="M1675" i="1" s="1"/>
  <c r="H1789" i="1" l="1"/>
  <c r="S1789" i="1"/>
  <c r="G1675" i="1"/>
  <c r="O1675" i="1"/>
  <c r="R1789" i="1" l="1"/>
  <c r="T1789" i="1" s="1"/>
  <c r="Q1790" i="1" s="1"/>
  <c r="AC1790" i="1" s="1"/>
  <c r="N1675" i="1"/>
  <c r="H1790" i="1" l="1"/>
  <c r="S1790" i="1"/>
  <c r="P1675" i="1"/>
  <c r="M1676" i="1" s="1"/>
  <c r="R1790" i="1" l="1"/>
  <c r="T1790" i="1" s="1"/>
  <c r="Q1791" i="1" s="1"/>
  <c r="AC1791" i="1" s="1"/>
  <c r="G1676" i="1"/>
  <c r="O1676" i="1"/>
  <c r="H1791" i="1" l="1"/>
  <c r="S1791" i="1"/>
  <c r="N1676" i="1"/>
  <c r="R1791" i="1" l="1"/>
  <c r="P1676" i="1"/>
  <c r="M1677" i="1" s="1"/>
  <c r="T1791" i="1" l="1"/>
  <c r="Q1792" i="1" s="1"/>
  <c r="AC1792" i="1" s="1"/>
  <c r="G1677" i="1"/>
  <c r="O1677" i="1"/>
  <c r="H1792" i="1" l="1"/>
  <c r="S1792" i="1"/>
  <c r="N1677" i="1"/>
  <c r="P1677" i="1" s="1"/>
  <c r="M1678" i="1" s="1"/>
  <c r="R1792" i="1" l="1"/>
  <c r="T1792" i="1" s="1"/>
  <c r="Q1793" i="1" s="1"/>
  <c r="AC1793" i="1" s="1"/>
  <c r="G1678" i="1"/>
  <c r="O1678" i="1"/>
  <c r="H1793" i="1" l="1"/>
  <c r="S1793" i="1"/>
  <c r="N1678" i="1"/>
  <c r="P1678" i="1" s="1"/>
  <c r="M1679" i="1" s="1"/>
  <c r="R1793" i="1" l="1"/>
  <c r="T1793" i="1" s="1"/>
  <c r="Q1794" i="1" s="1"/>
  <c r="AC1794" i="1" s="1"/>
  <c r="G1679" i="1"/>
  <c r="O1679" i="1"/>
  <c r="H1794" i="1" l="1"/>
  <c r="S1794" i="1"/>
  <c r="N1679" i="1"/>
  <c r="P1679" i="1" s="1"/>
  <c r="M1680" i="1" s="1"/>
  <c r="R1794" i="1" l="1"/>
  <c r="O1680" i="1"/>
  <c r="G1680" i="1"/>
  <c r="T1794" i="1" l="1"/>
  <c r="Q1795" i="1" s="1"/>
  <c r="AC1795" i="1" s="1"/>
  <c r="N1680" i="1"/>
  <c r="H1795" i="1" l="1"/>
  <c r="S1795" i="1"/>
  <c r="P1680" i="1"/>
  <c r="M1681" i="1" s="1"/>
  <c r="R1795" i="1" l="1"/>
  <c r="G1681" i="1"/>
  <c r="O1681" i="1"/>
  <c r="T1795" i="1" l="1"/>
  <c r="Q1796" i="1" s="1"/>
  <c r="AC1796" i="1" s="1"/>
  <c r="N1681" i="1"/>
  <c r="P1681" i="1" s="1"/>
  <c r="M1682" i="1" s="1"/>
  <c r="H1796" i="1" l="1"/>
  <c r="S1796" i="1"/>
  <c r="G1682" i="1"/>
  <c r="O1682" i="1"/>
  <c r="R1796" i="1" l="1"/>
  <c r="T1796" i="1" s="1"/>
  <c r="Q1797" i="1" s="1"/>
  <c r="AC1797" i="1" s="1"/>
  <c r="N1682" i="1"/>
  <c r="P1682" i="1" s="1"/>
  <c r="M1683" i="1" s="1"/>
  <c r="H1797" i="1" l="1"/>
  <c r="S1797" i="1"/>
  <c r="O1683" i="1"/>
  <c r="G1683" i="1"/>
  <c r="R1797" i="1" l="1"/>
  <c r="T1797" i="1" s="1"/>
  <c r="Q1798" i="1" s="1"/>
  <c r="AC1798" i="1" s="1"/>
  <c r="N1683" i="1"/>
  <c r="P1683" i="1" s="1"/>
  <c r="M1684" i="1" s="1"/>
  <c r="H1798" i="1" l="1"/>
  <c r="S1798" i="1"/>
  <c r="G1684" i="1"/>
  <c r="O1684" i="1"/>
  <c r="R1798" i="1" l="1"/>
  <c r="N1684" i="1"/>
  <c r="P1684" i="1" s="1"/>
  <c r="M1685" i="1" s="1"/>
  <c r="T1798" i="1" l="1"/>
  <c r="Q1799" i="1" s="1"/>
  <c r="AC1799" i="1" s="1"/>
  <c r="O1685" i="1"/>
  <c r="G1685" i="1"/>
  <c r="S1799" i="1" l="1"/>
  <c r="H1799" i="1"/>
  <c r="N1685" i="1"/>
  <c r="P1685" i="1" s="1"/>
  <c r="M1686" i="1" s="1"/>
  <c r="R1799" i="1" l="1"/>
  <c r="T1799" i="1" s="1"/>
  <c r="Q1800" i="1" s="1"/>
  <c r="AC1800" i="1" s="1"/>
  <c r="G1686" i="1"/>
  <c r="O1686" i="1"/>
  <c r="S1800" i="1" l="1"/>
  <c r="H1800" i="1"/>
  <c r="N1686" i="1"/>
  <c r="P1686" i="1" s="1"/>
  <c r="M1687" i="1" s="1"/>
  <c r="R1800" i="1" l="1"/>
  <c r="T1800" i="1" s="1"/>
  <c r="Q1801" i="1" s="1"/>
  <c r="AC1801" i="1" s="1"/>
  <c r="O1687" i="1"/>
  <c r="G1687" i="1"/>
  <c r="H1801" i="1" l="1"/>
  <c r="S1801" i="1"/>
  <c r="N1687" i="1"/>
  <c r="R1801" i="1" l="1"/>
  <c r="P1687" i="1"/>
  <c r="M1688" i="1" s="1"/>
  <c r="T1801" i="1" l="1"/>
  <c r="Q1802" i="1" s="1"/>
  <c r="AC1802" i="1" s="1"/>
  <c r="O1688" i="1"/>
  <c r="G1688" i="1"/>
  <c r="H1802" i="1" l="1"/>
  <c r="S1802" i="1"/>
  <c r="N1688" i="1"/>
  <c r="R1802" i="1" l="1"/>
  <c r="T1802" i="1" s="1"/>
  <c r="Q1803" i="1" s="1"/>
  <c r="AC1803" i="1" s="1"/>
  <c r="P1688" i="1"/>
  <c r="M1689" i="1" s="1"/>
  <c r="S1803" i="1" l="1"/>
  <c r="H1803" i="1"/>
  <c r="O1689" i="1"/>
  <c r="G1689" i="1"/>
  <c r="R1803" i="1" l="1"/>
  <c r="N1689" i="1"/>
  <c r="P1689" i="1" s="1"/>
  <c r="M1690" i="1" s="1"/>
  <c r="T1803" i="1" l="1"/>
  <c r="Q1804" i="1" s="1"/>
  <c r="AC1804" i="1" s="1"/>
  <c r="G1690" i="1"/>
  <c r="O1690" i="1"/>
  <c r="H1804" i="1" l="1"/>
  <c r="S1804" i="1"/>
  <c r="N1690" i="1"/>
  <c r="R1804" i="1" l="1"/>
  <c r="P1690" i="1"/>
  <c r="M1691" i="1" s="1"/>
  <c r="T1804" i="1" l="1"/>
  <c r="Q1805" i="1" s="1"/>
  <c r="AC1805" i="1" s="1"/>
  <c r="G1691" i="1"/>
  <c r="O1691" i="1"/>
  <c r="S1805" i="1" l="1"/>
  <c r="H1805" i="1"/>
  <c r="N1691" i="1"/>
  <c r="R1805" i="1" l="1"/>
  <c r="P1691" i="1"/>
  <c r="M1692" i="1" s="1"/>
  <c r="T1805" i="1" l="1"/>
  <c r="Q1806" i="1" s="1"/>
  <c r="AC1806" i="1" s="1"/>
  <c r="G1692" i="1"/>
  <c r="O1692" i="1"/>
  <c r="H1806" i="1" l="1"/>
  <c r="S1806" i="1"/>
  <c r="N1692" i="1"/>
  <c r="R1806" i="1" l="1"/>
  <c r="P1692" i="1"/>
  <c r="M1693" i="1" s="1"/>
  <c r="T1806" i="1" l="1"/>
  <c r="Q1807" i="1" s="1"/>
  <c r="AC1807" i="1" s="1"/>
  <c r="G1693" i="1"/>
  <c r="O1693" i="1"/>
  <c r="H1807" i="1" l="1"/>
  <c r="S1807" i="1"/>
  <c r="N1693" i="1"/>
  <c r="R1807" i="1" l="1"/>
  <c r="P1693" i="1"/>
  <c r="M1694" i="1" s="1"/>
  <c r="T1807" i="1" l="1"/>
  <c r="Q1808" i="1" s="1"/>
  <c r="AC1808" i="1" s="1"/>
  <c r="O1694" i="1"/>
  <c r="G1694" i="1"/>
  <c r="H1808" i="1" l="1"/>
  <c r="S1808" i="1"/>
  <c r="N1694" i="1"/>
  <c r="R1808" i="1" l="1"/>
  <c r="T1808" i="1" s="1"/>
  <c r="Q1809" i="1" s="1"/>
  <c r="AC1809" i="1" s="1"/>
  <c r="P1694" i="1"/>
  <c r="M1695" i="1" s="1"/>
  <c r="H1809" i="1" l="1"/>
  <c r="S1809" i="1"/>
  <c r="O1695" i="1"/>
  <c r="G1695" i="1"/>
  <c r="R1809" i="1" l="1"/>
  <c r="T1809" i="1" s="1"/>
  <c r="Q1810" i="1" s="1"/>
  <c r="AC1810" i="1" s="1"/>
  <c r="N1695" i="1"/>
  <c r="H1810" i="1" l="1"/>
  <c r="S1810" i="1"/>
  <c r="P1695" i="1"/>
  <c r="M1696" i="1" s="1"/>
  <c r="R1810" i="1" l="1"/>
  <c r="T1810" i="1" s="1"/>
  <c r="Q1811" i="1" s="1"/>
  <c r="AC1811" i="1" s="1"/>
  <c r="O1696" i="1"/>
  <c r="G1696" i="1"/>
  <c r="H1811" i="1" l="1"/>
  <c r="S1811" i="1"/>
  <c r="N1696" i="1"/>
  <c r="P1696" i="1" s="1"/>
  <c r="M1697" i="1" s="1"/>
  <c r="R1811" i="1" l="1"/>
  <c r="O1697" i="1"/>
  <c r="G1697" i="1"/>
  <c r="T1811" i="1" l="1"/>
  <c r="Q1812" i="1" s="1"/>
  <c r="AC1812" i="1" s="1"/>
  <c r="N1697" i="1"/>
  <c r="P1697" i="1" s="1"/>
  <c r="M1698" i="1" s="1"/>
  <c r="H1812" i="1" l="1"/>
  <c r="S1812" i="1"/>
  <c r="O1698" i="1"/>
  <c r="G1698" i="1"/>
  <c r="R1812" i="1" l="1"/>
  <c r="N1698" i="1"/>
  <c r="P1698" i="1" s="1"/>
  <c r="M1699" i="1" s="1"/>
  <c r="T1812" i="1" l="1"/>
  <c r="Q1813" i="1" s="1"/>
  <c r="AC1813" i="1" s="1"/>
  <c r="O1699" i="1"/>
  <c r="G1699" i="1"/>
  <c r="H1813" i="1" l="1"/>
  <c r="S1813" i="1"/>
  <c r="N1699" i="1"/>
  <c r="P1699" i="1" s="1"/>
  <c r="M1700" i="1" s="1"/>
  <c r="R1813" i="1" l="1"/>
  <c r="G1700" i="1"/>
  <c r="O1700" i="1"/>
  <c r="T1813" i="1" l="1"/>
  <c r="Q1814" i="1" s="1"/>
  <c r="AC1814" i="1" s="1"/>
  <c r="N1700" i="1"/>
  <c r="P1700" i="1" s="1"/>
  <c r="M1701" i="1" s="1"/>
  <c r="S1814" i="1" l="1"/>
  <c r="H1814" i="1"/>
  <c r="G1701" i="1"/>
  <c r="O1701" i="1"/>
  <c r="R1814" i="1" l="1"/>
  <c r="N1701" i="1"/>
  <c r="T1814" i="1" l="1"/>
  <c r="Q1815" i="1" s="1"/>
  <c r="AC1815" i="1" s="1"/>
  <c r="P1701" i="1"/>
  <c r="M1702" i="1" s="1"/>
  <c r="S1815" i="1" l="1"/>
  <c r="H1815" i="1"/>
  <c r="G1702" i="1"/>
  <c r="O1702" i="1"/>
  <c r="R1815" i="1" l="1"/>
  <c r="N1702" i="1"/>
  <c r="P1702" i="1" s="1"/>
  <c r="M1703" i="1" s="1"/>
  <c r="T1815" i="1" l="1"/>
  <c r="Q1816" i="1" s="1"/>
  <c r="AC1816" i="1" s="1"/>
  <c r="G1703" i="1"/>
  <c r="O1703" i="1"/>
  <c r="S1816" i="1" l="1"/>
  <c r="H1816" i="1"/>
  <c r="N1703" i="1"/>
  <c r="P1703" i="1" s="1"/>
  <c r="M1704" i="1" s="1"/>
  <c r="R1816" i="1" l="1"/>
  <c r="G1704" i="1"/>
  <c r="O1704" i="1"/>
  <c r="T1816" i="1" l="1"/>
  <c r="Q1817" i="1" s="1"/>
  <c r="AC1817" i="1" s="1"/>
  <c r="N1704" i="1"/>
  <c r="P1704" i="1" s="1"/>
  <c r="M1705" i="1" s="1"/>
  <c r="S1817" i="1" l="1"/>
  <c r="H1817" i="1"/>
  <c r="G1705" i="1"/>
  <c r="O1705" i="1"/>
  <c r="R1817" i="1" l="1"/>
  <c r="N1705" i="1"/>
  <c r="P1705" i="1" s="1"/>
  <c r="M1706" i="1" s="1"/>
  <c r="T1817" i="1" l="1"/>
  <c r="Q1818" i="1" s="1"/>
  <c r="AC1818" i="1" s="1"/>
  <c r="G1706" i="1"/>
  <c r="O1706" i="1"/>
  <c r="S1818" i="1" l="1"/>
  <c r="H1818" i="1"/>
  <c r="N1706" i="1"/>
  <c r="R1818" i="1" l="1"/>
  <c r="P1706" i="1"/>
  <c r="M1707" i="1" s="1"/>
  <c r="T1818" i="1" l="1"/>
  <c r="Q1819" i="1" s="1"/>
  <c r="AC1819" i="1" s="1"/>
  <c r="O1707" i="1"/>
  <c r="G1707" i="1"/>
  <c r="S1819" i="1" l="1"/>
  <c r="H1819" i="1"/>
  <c r="N1707" i="1"/>
  <c r="P1707" i="1" s="1"/>
  <c r="M1708" i="1" s="1"/>
  <c r="R1819" i="1" l="1"/>
  <c r="T1819" i="1" s="1"/>
  <c r="Q1820" i="1" s="1"/>
  <c r="AC1820" i="1" s="1"/>
  <c r="G1708" i="1"/>
  <c r="O1708" i="1"/>
  <c r="S1820" i="1" l="1"/>
  <c r="H1820" i="1"/>
  <c r="N1708" i="1"/>
  <c r="P1708" i="1" s="1"/>
  <c r="M1709" i="1" s="1"/>
  <c r="R1820" i="1" l="1"/>
  <c r="T1820" i="1" s="1"/>
  <c r="Q1821" i="1" s="1"/>
  <c r="AC1821" i="1" s="1"/>
  <c r="G1709" i="1"/>
  <c r="O1709" i="1"/>
  <c r="H1821" i="1" l="1"/>
  <c r="S1821" i="1"/>
  <c r="N1709" i="1"/>
  <c r="R1821" i="1" l="1"/>
  <c r="P1709" i="1"/>
  <c r="M1710" i="1" s="1"/>
  <c r="T1821" i="1" l="1"/>
  <c r="Q1822" i="1" s="1"/>
  <c r="AC1822" i="1" s="1"/>
  <c r="G1710" i="1"/>
  <c r="O1710" i="1"/>
  <c r="H1822" i="1" l="1"/>
  <c r="S1822" i="1"/>
  <c r="N1710" i="1"/>
  <c r="P1710" i="1" s="1"/>
  <c r="M1711" i="1" s="1"/>
  <c r="R1822" i="1" l="1"/>
  <c r="T1822" i="1" s="1"/>
  <c r="Q1823" i="1" s="1"/>
  <c r="AC1823" i="1" s="1"/>
  <c r="O1711" i="1"/>
  <c r="G1711" i="1"/>
  <c r="H1823" i="1" l="1"/>
  <c r="S1823" i="1"/>
  <c r="N1711" i="1"/>
  <c r="P1711" i="1" s="1"/>
  <c r="M1712" i="1" s="1"/>
  <c r="R1823" i="1" l="1"/>
  <c r="G1712" i="1"/>
  <c r="O1712" i="1"/>
  <c r="T1823" i="1" l="1"/>
  <c r="Q1824" i="1" s="1"/>
  <c r="AC1824" i="1" s="1"/>
  <c r="N1712" i="1"/>
  <c r="P1712" i="1" s="1"/>
  <c r="M1713" i="1" s="1"/>
  <c r="H1824" i="1" l="1"/>
  <c r="S1824" i="1"/>
  <c r="G1713" i="1"/>
  <c r="O1713" i="1"/>
  <c r="R1824" i="1" l="1"/>
  <c r="N1713" i="1"/>
  <c r="P1713" i="1" s="1"/>
  <c r="M1714" i="1" s="1"/>
  <c r="T1824" i="1" l="1"/>
  <c r="Q1825" i="1" s="1"/>
  <c r="AC1825" i="1" s="1"/>
  <c r="G1714" i="1"/>
  <c r="O1714" i="1"/>
  <c r="H1825" i="1" l="1"/>
  <c r="S1825" i="1"/>
  <c r="N1714" i="1"/>
  <c r="R1825" i="1" l="1"/>
  <c r="T1825" i="1" s="1"/>
  <c r="Q1826" i="1" s="1"/>
  <c r="AC1826" i="1" s="1"/>
  <c r="P1714" i="1"/>
  <c r="M1715" i="1" s="1"/>
  <c r="H1826" i="1" l="1"/>
  <c r="S1826" i="1"/>
  <c r="G1715" i="1"/>
  <c r="O1715" i="1"/>
  <c r="R1826" i="1" l="1"/>
  <c r="N1715" i="1"/>
  <c r="P1715" i="1" s="1"/>
  <c r="M1716" i="1" s="1"/>
  <c r="T1826" i="1" l="1"/>
  <c r="Q1827" i="1" s="1"/>
  <c r="AC1827" i="1" s="1"/>
  <c r="G1716" i="1"/>
  <c r="O1716" i="1"/>
  <c r="H1827" i="1" l="1"/>
  <c r="S1827" i="1"/>
  <c r="N1716" i="1"/>
  <c r="R1827" i="1" l="1"/>
  <c r="T1827" i="1" s="1"/>
  <c r="Q1828" i="1" s="1"/>
  <c r="AC1828" i="1" s="1"/>
  <c r="P1716" i="1"/>
  <c r="M1717" i="1" s="1"/>
  <c r="H1828" i="1" l="1"/>
  <c r="S1828" i="1"/>
  <c r="O1717" i="1"/>
  <c r="G1717" i="1"/>
  <c r="R1828" i="1" l="1"/>
  <c r="T1828" i="1" s="1"/>
  <c r="Q1829" i="1" s="1"/>
  <c r="AC1829" i="1" s="1"/>
  <c r="N1717" i="1"/>
  <c r="P1717" i="1" s="1"/>
  <c r="M1718" i="1" s="1"/>
  <c r="H1829" i="1" l="1"/>
  <c r="S1829" i="1"/>
  <c r="O1718" i="1"/>
  <c r="G1718" i="1"/>
  <c r="R1829" i="1" l="1"/>
  <c r="N1718" i="1"/>
  <c r="P1718" i="1" s="1"/>
  <c r="M1719" i="1" s="1"/>
  <c r="T1829" i="1" l="1"/>
  <c r="Q1830" i="1" s="1"/>
  <c r="AC1830" i="1" s="1"/>
  <c r="G1719" i="1"/>
  <c r="O1719" i="1"/>
  <c r="H1830" i="1" l="1"/>
  <c r="S1830" i="1"/>
  <c r="N1719" i="1"/>
  <c r="R1830" i="1" l="1"/>
  <c r="T1830" i="1" s="1"/>
  <c r="Q1831" i="1" s="1"/>
  <c r="AC1831" i="1" s="1"/>
  <c r="P1719" i="1"/>
  <c r="M1720" i="1" s="1"/>
  <c r="H1831" i="1" l="1"/>
  <c r="S1831" i="1"/>
  <c r="O1720" i="1"/>
  <c r="G1720" i="1"/>
  <c r="R1831" i="1" l="1"/>
  <c r="T1831" i="1" s="1"/>
  <c r="Q1832" i="1" s="1"/>
  <c r="AC1832" i="1" s="1"/>
  <c r="N1720" i="1"/>
  <c r="H1832" i="1" l="1"/>
  <c r="S1832" i="1"/>
  <c r="P1720" i="1"/>
  <c r="M1721" i="1" s="1"/>
  <c r="R1832" i="1" l="1"/>
  <c r="G1721" i="1"/>
  <c r="O1721" i="1"/>
  <c r="T1832" i="1" l="1"/>
  <c r="Q1833" i="1" s="1"/>
  <c r="AC1833" i="1" s="1"/>
  <c r="N1721" i="1"/>
  <c r="P1721" i="1" s="1"/>
  <c r="M1722" i="1" s="1"/>
  <c r="H1833" i="1" l="1"/>
  <c r="S1833" i="1"/>
  <c r="G1722" i="1"/>
  <c r="O1722" i="1"/>
  <c r="R1833" i="1" l="1"/>
  <c r="N1722" i="1"/>
  <c r="T1833" i="1" l="1"/>
  <c r="Q1834" i="1" s="1"/>
  <c r="AC1834" i="1" s="1"/>
  <c r="P1722" i="1"/>
  <c r="M1723" i="1" s="1"/>
  <c r="H1834" i="1" l="1"/>
  <c r="S1834" i="1"/>
  <c r="G1723" i="1"/>
  <c r="O1723" i="1"/>
  <c r="R1834" i="1" l="1"/>
  <c r="N1723" i="1"/>
  <c r="T1834" i="1" l="1"/>
  <c r="Q1835" i="1" s="1"/>
  <c r="AC1835" i="1" s="1"/>
  <c r="P1723" i="1"/>
  <c r="M1724" i="1" s="1"/>
  <c r="H1835" i="1" l="1"/>
  <c r="S1835" i="1"/>
  <c r="O1724" i="1"/>
  <c r="G1724" i="1"/>
  <c r="R1835" i="1" l="1"/>
  <c r="T1835" i="1" s="1"/>
  <c r="Q1836" i="1" s="1"/>
  <c r="AC1836" i="1" s="1"/>
  <c r="N1724" i="1"/>
  <c r="P1724" i="1" s="1"/>
  <c r="M1725" i="1" s="1"/>
  <c r="H1836" i="1" l="1"/>
  <c r="S1836" i="1"/>
  <c r="O1725" i="1"/>
  <c r="G1725" i="1"/>
  <c r="R1836" i="1" l="1"/>
  <c r="N1725" i="1"/>
  <c r="P1725" i="1" s="1"/>
  <c r="M1726" i="1" s="1"/>
  <c r="T1836" i="1" l="1"/>
  <c r="Q1837" i="1" s="1"/>
  <c r="AC1837" i="1" s="1"/>
  <c r="G1726" i="1"/>
  <c r="O1726" i="1"/>
  <c r="H1837" i="1" l="1"/>
  <c r="S1837" i="1"/>
  <c r="N1726" i="1"/>
  <c r="P1726" i="1" s="1"/>
  <c r="M1727" i="1" s="1"/>
  <c r="R1837" i="1" l="1"/>
  <c r="G1727" i="1"/>
  <c r="O1727" i="1"/>
  <c r="T1837" i="1" l="1"/>
  <c r="Q1838" i="1" s="1"/>
  <c r="AC1838" i="1" s="1"/>
  <c r="N1727" i="1"/>
  <c r="S1838" i="1" l="1"/>
  <c r="H1838" i="1"/>
  <c r="P1727" i="1"/>
  <c r="M1728" i="1" s="1"/>
  <c r="R1838" i="1" l="1"/>
  <c r="T1838" i="1" s="1"/>
  <c r="Q1839" i="1" s="1"/>
  <c r="AC1839" i="1" s="1"/>
  <c r="G1728" i="1"/>
  <c r="O1728" i="1"/>
  <c r="H1839" i="1" l="1"/>
  <c r="S1839" i="1"/>
  <c r="N1728" i="1"/>
  <c r="R1839" i="1" l="1"/>
  <c r="P1728" i="1"/>
  <c r="M1729" i="1" s="1"/>
  <c r="T1839" i="1" l="1"/>
  <c r="Q1840" i="1" s="1"/>
  <c r="AC1840" i="1" s="1"/>
  <c r="G1729" i="1"/>
  <c r="O1729" i="1"/>
  <c r="H1840" i="1" l="1"/>
  <c r="S1840" i="1"/>
  <c r="N1729" i="1"/>
  <c r="P1729" i="1" s="1"/>
  <c r="M1730" i="1" s="1"/>
  <c r="R1840" i="1" l="1"/>
  <c r="G1730" i="1"/>
  <c r="O1730" i="1"/>
  <c r="T1840" i="1" l="1"/>
  <c r="Q1841" i="1" s="1"/>
  <c r="AC1841" i="1" s="1"/>
  <c r="N1730" i="1"/>
  <c r="H1841" i="1" l="1"/>
  <c r="S1841" i="1"/>
  <c r="P1730" i="1"/>
  <c r="M1731" i="1" s="1"/>
  <c r="R1841" i="1" l="1"/>
  <c r="G1731" i="1"/>
  <c r="O1731" i="1"/>
  <c r="T1841" i="1" l="1"/>
  <c r="Q1842" i="1" s="1"/>
  <c r="AC1842" i="1" s="1"/>
  <c r="N1731" i="1"/>
  <c r="H1842" i="1" l="1"/>
  <c r="S1842" i="1"/>
  <c r="P1731" i="1"/>
  <c r="M1732" i="1" s="1"/>
  <c r="R1842" i="1" l="1"/>
  <c r="G1732" i="1"/>
  <c r="O1732" i="1"/>
  <c r="T1842" i="1" l="1"/>
  <c r="Q1843" i="1" s="1"/>
  <c r="AC1843" i="1" s="1"/>
  <c r="N1732" i="1"/>
  <c r="P1732" i="1" s="1"/>
  <c r="M1733" i="1" s="1"/>
  <c r="H1843" i="1" l="1"/>
  <c r="S1843" i="1"/>
  <c r="G1733" i="1"/>
  <c r="O1733" i="1"/>
  <c r="R1843" i="1" l="1"/>
  <c r="T1843" i="1" s="1"/>
  <c r="Q1844" i="1" s="1"/>
  <c r="AC1844" i="1" s="1"/>
  <c r="N1733" i="1"/>
  <c r="P1733" i="1" s="1"/>
  <c r="M1734" i="1" s="1"/>
  <c r="H1844" i="1" l="1"/>
  <c r="S1844" i="1"/>
  <c r="O1734" i="1"/>
  <c r="G1734" i="1"/>
  <c r="R1844" i="1" l="1"/>
  <c r="N1734" i="1"/>
  <c r="T1844" i="1" l="1"/>
  <c r="Q1845" i="1" s="1"/>
  <c r="AC1845" i="1" s="1"/>
  <c r="P1734" i="1"/>
  <c r="M1735" i="1" s="1"/>
  <c r="H1845" i="1" l="1"/>
  <c r="S1845" i="1"/>
  <c r="O1735" i="1"/>
  <c r="G1735" i="1"/>
  <c r="R1845" i="1" l="1"/>
  <c r="N1735" i="1"/>
  <c r="T1845" i="1" l="1"/>
  <c r="Q1846" i="1" s="1"/>
  <c r="AC1846" i="1" s="1"/>
  <c r="P1735" i="1"/>
  <c r="M1736" i="1" s="1"/>
  <c r="H1846" i="1" l="1"/>
  <c r="S1846" i="1"/>
  <c r="O1736" i="1"/>
  <c r="G1736" i="1"/>
  <c r="R1846" i="1" l="1"/>
  <c r="N1736" i="1"/>
  <c r="P1736" i="1" s="1"/>
  <c r="M1737" i="1" s="1"/>
  <c r="T1846" i="1" l="1"/>
  <c r="Q1847" i="1" s="1"/>
  <c r="AC1847" i="1" s="1"/>
  <c r="O1737" i="1"/>
  <c r="G1737" i="1"/>
  <c r="S1847" i="1" l="1"/>
  <c r="H1847" i="1"/>
  <c r="N1737" i="1"/>
  <c r="R1847" i="1" l="1"/>
  <c r="P1737" i="1"/>
  <c r="M1738" i="1" s="1"/>
  <c r="T1847" i="1" l="1"/>
  <c r="Q1848" i="1" s="1"/>
  <c r="AC1848" i="1" s="1"/>
  <c r="G1738" i="1"/>
  <c r="O1738" i="1"/>
  <c r="H1848" i="1" l="1"/>
  <c r="S1848" i="1"/>
  <c r="N1738" i="1"/>
  <c r="R1848" i="1" l="1"/>
  <c r="P1738" i="1"/>
  <c r="M1739" i="1" s="1"/>
  <c r="T1848" i="1" l="1"/>
  <c r="Q1849" i="1" s="1"/>
  <c r="AC1849" i="1" s="1"/>
  <c r="G1739" i="1"/>
  <c r="O1739" i="1"/>
  <c r="S1849" i="1" l="1"/>
  <c r="H1849" i="1"/>
  <c r="N1739" i="1"/>
  <c r="P1739" i="1" s="1"/>
  <c r="M1740" i="1" s="1"/>
  <c r="R1849" i="1" l="1"/>
  <c r="O1740" i="1"/>
  <c r="G1740" i="1"/>
  <c r="T1849" i="1" l="1"/>
  <c r="Q1850" i="1" s="1"/>
  <c r="AC1850" i="1" s="1"/>
  <c r="N1740" i="1"/>
  <c r="P1740" i="1" s="1"/>
  <c r="M1741" i="1" s="1"/>
  <c r="H1850" i="1" l="1"/>
  <c r="S1850" i="1"/>
  <c r="G1741" i="1"/>
  <c r="O1741" i="1"/>
  <c r="R1850" i="1" l="1"/>
  <c r="N1741" i="1"/>
  <c r="P1741" i="1" s="1"/>
  <c r="M1742" i="1" s="1"/>
  <c r="T1850" i="1" l="1"/>
  <c r="Q1851" i="1" s="1"/>
  <c r="AC1851" i="1" s="1"/>
  <c r="G1742" i="1"/>
  <c r="O1742" i="1"/>
  <c r="H1851" i="1" l="1"/>
  <c r="S1851" i="1"/>
  <c r="N1742" i="1"/>
  <c r="P1742" i="1" s="1"/>
  <c r="M1743" i="1" s="1"/>
  <c r="R1851" i="1" l="1"/>
  <c r="O1743" i="1"/>
  <c r="G1743" i="1"/>
  <c r="T1851" i="1" l="1"/>
  <c r="Q1852" i="1" s="1"/>
  <c r="AC1852" i="1" s="1"/>
  <c r="N1743" i="1"/>
  <c r="P1743" i="1" s="1"/>
  <c r="M1744" i="1" s="1"/>
  <c r="H1852" i="1" l="1"/>
  <c r="S1852" i="1"/>
  <c r="O1744" i="1"/>
  <c r="G1744" i="1"/>
  <c r="R1852" i="1" l="1"/>
  <c r="N1744" i="1"/>
  <c r="T1852" i="1" l="1"/>
  <c r="Q1853" i="1" s="1"/>
  <c r="AC1853" i="1" s="1"/>
  <c r="P1744" i="1"/>
  <c r="M1745" i="1" s="1"/>
  <c r="H1853" i="1" l="1"/>
  <c r="S1853" i="1"/>
  <c r="G1745" i="1"/>
  <c r="O1745" i="1"/>
  <c r="R1853" i="1" l="1"/>
  <c r="N1745" i="1"/>
  <c r="P1745" i="1" s="1"/>
  <c r="M1746" i="1" s="1"/>
  <c r="T1853" i="1" l="1"/>
  <c r="Q1854" i="1" s="1"/>
  <c r="AC1854" i="1" s="1"/>
  <c r="G1746" i="1"/>
  <c r="O1746" i="1"/>
  <c r="H1854" i="1" l="1"/>
  <c r="S1854" i="1"/>
  <c r="N1746" i="1"/>
  <c r="P1746" i="1" s="1"/>
  <c r="M1747" i="1" s="1"/>
  <c r="R1854" i="1" l="1"/>
  <c r="G1747" i="1"/>
  <c r="O1747" i="1"/>
  <c r="T1854" i="1" l="1"/>
  <c r="Q1855" i="1" s="1"/>
  <c r="AC1855" i="1" s="1"/>
  <c r="N1747" i="1"/>
  <c r="P1747" i="1" s="1"/>
  <c r="M1748" i="1" s="1"/>
  <c r="S1855" i="1" l="1"/>
  <c r="H1855" i="1"/>
  <c r="G1748" i="1"/>
  <c r="O1748" i="1"/>
  <c r="R1855" i="1" l="1"/>
  <c r="N1748" i="1"/>
  <c r="P1748" i="1" s="1"/>
  <c r="M1749" i="1" s="1"/>
  <c r="T1855" i="1" l="1"/>
  <c r="Q1856" i="1" s="1"/>
  <c r="AC1856" i="1" s="1"/>
  <c r="G1749" i="1"/>
  <c r="O1749" i="1"/>
  <c r="H1856" i="1" l="1"/>
  <c r="S1856" i="1"/>
  <c r="N1749" i="1"/>
  <c r="R1856" i="1" l="1"/>
  <c r="P1749" i="1"/>
  <c r="M1750" i="1" s="1"/>
  <c r="T1856" i="1" l="1"/>
  <c r="Q1857" i="1" s="1"/>
  <c r="AC1857" i="1" s="1"/>
  <c r="G1750" i="1"/>
  <c r="O1750" i="1"/>
  <c r="H1857" i="1" l="1"/>
  <c r="S1857" i="1"/>
  <c r="N1750" i="1"/>
  <c r="P1750" i="1" s="1"/>
  <c r="M1751" i="1" s="1"/>
  <c r="R1857" i="1" l="1"/>
  <c r="G1751" i="1"/>
  <c r="O1751" i="1"/>
  <c r="T1857" i="1" l="1"/>
  <c r="Q1858" i="1" s="1"/>
  <c r="AC1858" i="1" s="1"/>
  <c r="N1751" i="1"/>
  <c r="H1858" i="1" l="1"/>
  <c r="S1858" i="1"/>
  <c r="P1751" i="1"/>
  <c r="M1752" i="1" s="1"/>
  <c r="R1858" i="1" l="1"/>
  <c r="T1858" i="1" s="1"/>
  <c r="Q1859" i="1" s="1"/>
  <c r="AC1859" i="1" s="1"/>
  <c r="G1752" i="1"/>
  <c r="O1752" i="1"/>
  <c r="H1859" i="1" l="1"/>
  <c r="S1859" i="1"/>
  <c r="N1752" i="1"/>
  <c r="P1752" i="1" s="1"/>
  <c r="M1753" i="1" s="1"/>
  <c r="R1859" i="1" l="1"/>
  <c r="O1753" i="1"/>
  <c r="G1753" i="1"/>
  <c r="T1859" i="1" l="1"/>
  <c r="Q1860" i="1" s="1"/>
  <c r="AC1860" i="1" s="1"/>
  <c r="N1753" i="1"/>
  <c r="P1753" i="1" s="1"/>
  <c r="M1754" i="1" s="1"/>
  <c r="H1860" i="1" l="1"/>
  <c r="S1860" i="1"/>
  <c r="G1754" i="1"/>
  <c r="O1754" i="1"/>
  <c r="R1860" i="1" l="1"/>
  <c r="N1754" i="1"/>
  <c r="P1754" i="1" s="1"/>
  <c r="M1755" i="1" s="1"/>
  <c r="T1860" i="1" l="1"/>
  <c r="Q1861" i="1" s="1"/>
  <c r="AC1861" i="1" s="1"/>
  <c r="G1755" i="1"/>
  <c r="O1755" i="1"/>
  <c r="H1861" i="1" l="1"/>
  <c r="S1861" i="1"/>
  <c r="N1755" i="1"/>
  <c r="P1755" i="1" s="1"/>
  <c r="M1756" i="1" s="1"/>
  <c r="R1861" i="1" l="1"/>
  <c r="T1861" i="1" s="1"/>
  <c r="Q1862" i="1" s="1"/>
  <c r="AC1862" i="1" s="1"/>
  <c r="O1756" i="1"/>
  <c r="G1756" i="1"/>
  <c r="H1862" i="1" l="1"/>
  <c r="S1862" i="1"/>
  <c r="N1756" i="1"/>
  <c r="R1862" i="1" l="1"/>
  <c r="T1862" i="1" s="1"/>
  <c r="Q1863" i="1" s="1"/>
  <c r="AC1863" i="1" s="1"/>
  <c r="P1756" i="1"/>
  <c r="M1757" i="1" s="1"/>
  <c r="H1863" i="1" l="1"/>
  <c r="S1863" i="1"/>
  <c r="O1757" i="1"/>
  <c r="G1757" i="1"/>
  <c r="R1863" i="1" l="1"/>
  <c r="N1757" i="1"/>
  <c r="T1863" i="1" l="1"/>
  <c r="Q1864" i="1" s="1"/>
  <c r="AC1864" i="1" s="1"/>
  <c r="P1757" i="1"/>
  <c r="M1758" i="1" s="1"/>
  <c r="S1864" i="1" l="1"/>
  <c r="H1864" i="1"/>
  <c r="G1758" i="1"/>
  <c r="O1758" i="1"/>
  <c r="R1864" i="1" l="1"/>
  <c r="N1758" i="1"/>
  <c r="T1864" i="1" l="1"/>
  <c r="Q1865" i="1" s="1"/>
  <c r="AC1865" i="1" s="1"/>
  <c r="P1758" i="1"/>
  <c r="M1759" i="1" s="1"/>
  <c r="H1865" i="1" l="1"/>
  <c r="S1865" i="1"/>
  <c r="G1759" i="1"/>
  <c r="O1759" i="1"/>
  <c r="R1865" i="1" l="1"/>
  <c r="N1759" i="1"/>
  <c r="P1759" i="1" s="1"/>
  <c r="M1760" i="1" s="1"/>
  <c r="T1865" i="1" l="1"/>
  <c r="Q1866" i="1" s="1"/>
  <c r="AC1866" i="1" s="1"/>
  <c r="O1760" i="1"/>
  <c r="G1760" i="1"/>
  <c r="H1866" i="1" l="1"/>
  <c r="S1866" i="1"/>
  <c r="N1760" i="1"/>
  <c r="P1760" i="1" s="1"/>
  <c r="M1761" i="1" s="1"/>
  <c r="R1866" i="1" l="1"/>
  <c r="T1866" i="1" s="1"/>
  <c r="Q1867" i="1" s="1"/>
  <c r="AC1867" i="1" s="1"/>
  <c r="G1761" i="1"/>
  <c r="O1761" i="1"/>
  <c r="H1867" i="1" l="1"/>
  <c r="S1867" i="1"/>
  <c r="N1761" i="1"/>
  <c r="P1761" i="1" s="1"/>
  <c r="M1762" i="1" s="1"/>
  <c r="R1867" i="1" l="1"/>
  <c r="T1867" i="1" s="1"/>
  <c r="Q1868" i="1" s="1"/>
  <c r="AC1868" i="1" s="1"/>
  <c r="O1762" i="1"/>
  <c r="G1762" i="1"/>
  <c r="H1868" i="1" l="1"/>
  <c r="S1868" i="1"/>
  <c r="N1762" i="1"/>
  <c r="P1762" i="1" s="1"/>
  <c r="M1763" i="1" s="1"/>
  <c r="R1868" i="1" l="1"/>
  <c r="O1763" i="1"/>
  <c r="G1763" i="1"/>
  <c r="T1868" i="1" l="1"/>
  <c r="Q1869" i="1" s="1"/>
  <c r="AC1869" i="1" s="1"/>
  <c r="N1763" i="1"/>
  <c r="P1763" i="1" s="1"/>
  <c r="M1764" i="1" s="1"/>
  <c r="H1869" i="1" l="1"/>
  <c r="S1869" i="1"/>
  <c r="O1764" i="1"/>
  <c r="G1764" i="1"/>
  <c r="R1869" i="1" l="1"/>
  <c r="N1764" i="1"/>
  <c r="P1764" i="1" s="1"/>
  <c r="M1765" i="1" s="1"/>
  <c r="T1869" i="1" l="1"/>
  <c r="Q1870" i="1" s="1"/>
  <c r="AC1870" i="1" s="1"/>
  <c r="O1765" i="1"/>
  <c r="G1765" i="1"/>
  <c r="H1870" i="1" l="1"/>
  <c r="S1870" i="1"/>
  <c r="N1765" i="1"/>
  <c r="P1765" i="1" s="1"/>
  <c r="M1766" i="1" s="1"/>
  <c r="R1870" i="1" l="1"/>
  <c r="G1766" i="1"/>
  <c r="O1766" i="1"/>
  <c r="T1870" i="1" l="1"/>
  <c r="Q1871" i="1" s="1"/>
  <c r="AC1871" i="1" s="1"/>
  <c r="N1766" i="1"/>
  <c r="H1871" i="1" l="1"/>
  <c r="S1871" i="1"/>
  <c r="P1766" i="1"/>
  <c r="M1767" i="1" s="1"/>
  <c r="R1871" i="1" l="1"/>
  <c r="O1767" i="1"/>
  <c r="G1767" i="1"/>
  <c r="T1871" i="1" l="1"/>
  <c r="Q1872" i="1" s="1"/>
  <c r="AC1872" i="1" s="1"/>
  <c r="N1767" i="1"/>
  <c r="P1767" i="1" s="1"/>
  <c r="M1768" i="1" s="1"/>
  <c r="H1872" i="1" l="1"/>
  <c r="S1872" i="1"/>
  <c r="G1768" i="1"/>
  <c r="O1768" i="1"/>
  <c r="R1872" i="1" l="1"/>
  <c r="T1872" i="1" s="1"/>
  <c r="Q1873" i="1" s="1"/>
  <c r="AC1873" i="1" s="1"/>
  <c r="N1768" i="1"/>
  <c r="P1768" i="1" s="1"/>
  <c r="M1769" i="1" s="1"/>
  <c r="H1873" i="1" l="1"/>
  <c r="S1873" i="1"/>
  <c r="G1769" i="1"/>
  <c r="O1769" i="1"/>
  <c r="R1873" i="1" l="1"/>
  <c r="T1873" i="1" s="1"/>
  <c r="Q1874" i="1" s="1"/>
  <c r="AC1874" i="1" s="1"/>
  <c r="N1769" i="1"/>
  <c r="H1874" i="1" l="1"/>
  <c r="S1874" i="1"/>
  <c r="P1769" i="1"/>
  <c r="M1770" i="1" s="1"/>
  <c r="R1874" i="1" l="1"/>
  <c r="G1770" i="1"/>
  <c r="O1770" i="1"/>
  <c r="T1874" i="1" l="1"/>
  <c r="Q1875" i="1" s="1"/>
  <c r="AC1875" i="1" s="1"/>
  <c r="N1770" i="1"/>
  <c r="P1770" i="1" s="1"/>
  <c r="M1771" i="1" s="1"/>
  <c r="S1875" i="1" l="1"/>
  <c r="H1875" i="1"/>
  <c r="G1771" i="1"/>
  <c r="O1771" i="1"/>
  <c r="R1875" i="1" l="1"/>
  <c r="T1875" i="1" s="1"/>
  <c r="Q1876" i="1" s="1"/>
  <c r="AC1876" i="1" s="1"/>
  <c r="N1771" i="1"/>
  <c r="P1771" i="1" s="1"/>
  <c r="M1772" i="1" s="1"/>
  <c r="H1876" i="1" l="1"/>
  <c r="S1876" i="1"/>
  <c r="O1772" i="1"/>
  <c r="G1772" i="1"/>
  <c r="R1876" i="1" l="1"/>
  <c r="N1772" i="1"/>
  <c r="T1876" i="1" l="1"/>
  <c r="Q1877" i="1" s="1"/>
  <c r="AC1877" i="1" s="1"/>
  <c r="P1772" i="1"/>
  <c r="M1773" i="1" s="1"/>
  <c r="H1877" i="1" l="1"/>
  <c r="S1877" i="1"/>
  <c r="O1773" i="1"/>
  <c r="G1773" i="1"/>
  <c r="R1877" i="1" l="1"/>
  <c r="T1877" i="1" s="1"/>
  <c r="Q1878" i="1" s="1"/>
  <c r="AC1878" i="1" s="1"/>
  <c r="N1773" i="1"/>
  <c r="H1878" i="1" l="1"/>
  <c r="S1878" i="1"/>
  <c r="P1773" i="1"/>
  <c r="M1774" i="1" s="1"/>
  <c r="R1878" i="1" l="1"/>
  <c r="G1774" i="1"/>
  <c r="O1774" i="1"/>
  <c r="T1878" i="1" l="1"/>
  <c r="Q1879" i="1" s="1"/>
  <c r="AC1879" i="1" s="1"/>
  <c r="N1774" i="1"/>
  <c r="P1774" i="1" s="1"/>
  <c r="M1775" i="1" s="1"/>
  <c r="H1879" i="1" l="1"/>
  <c r="S1879" i="1"/>
  <c r="G1775" i="1"/>
  <c r="O1775" i="1"/>
  <c r="R1879" i="1" l="1"/>
  <c r="N1775" i="1"/>
  <c r="P1775" i="1" s="1"/>
  <c r="M1776" i="1" s="1"/>
  <c r="T1879" i="1" l="1"/>
  <c r="Q1880" i="1" s="1"/>
  <c r="AC1880" i="1" s="1"/>
  <c r="O1776" i="1"/>
  <c r="G1776" i="1"/>
  <c r="H1880" i="1" l="1"/>
  <c r="S1880" i="1"/>
  <c r="N1776" i="1"/>
  <c r="P1776" i="1" s="1"/>
  <c r="M1777" i="1" s="1"/>
  <c r="R1880" i="1" l="1"/>
  <c r="T1880" i="1" s="1"/>
  <c r="Q1881" i="1" s="1"/>
  <c r="AC1881" i="1" s="1"/>
  <c r="G1777" i="1"/>
  <c r="O1777" i="1"/>
  <c r="H1881" i="1" l="1"/>
  <c r="S1881" i="1"/>
  <c r="N1777" i="1"/>
  <c r="P1777" i="1" s="1"/>
  <c r="M1778" i="1" s="1"/>
  <c r="R1881" i="1" l="1"/>
  <c r="T1881" i="1" s="1"/>
  <c r="Q1882" i="1" s="1"/>
  <c r="AC1882" i="1" s="1"/>
  <c r="O1778" i="1"/>
  <c r="G1778" i="1"/>
  <c r="H1882" i="1" l="1"/>
  <c r="S1882" i="1"/>
  <c r="N1778" i="1"/>
  <c r="P1778" i="1" s="1"/>
  <c r="M1779" i="1" s="1"/>
  <c r="R1882" i="1" l="1"/>
  <c r="T1882" i="1" s="1"/>
  <c r="Q1883" i="1" s="1"/>
  <c r="AC1883" i="1" s="1"/>
  <c r="O1779" i="1"/>
  <c r="G1779" i="1"/>
  <c r="H1883" i="1" l="1"/>
  <c r="S1883" i="1"/>
  <c r="N1779" i="1"/>
  <c r="P1779" i="1" s="1"/>
  <c r="M1780" i="1" s="1"/>
  <c r="R1883" i="1" l="1"/>
  <c r="G1780" i="1"/>
  <c r="O1780" i="1"/>
  <c r="T1883" i="1" l="1"/>
  <c r="Q1884" i="1" s="1"/>
  <c r="AC1884" i="1" s="1"/>
  <c r="N1780" i="1"/>
  <c r="P1780" i="1" s="1"/>
  <c r="M1781" i="1" s="1"/>
  <c r="H1884" i="1" l="1"/>
  <c r="S1884" i="1"/>
  <c r="G1781" i="1"/>
  <c r="O1781" i="1"/>
  <c r="R1884" i="1" l="1"/>
  <c r="T1884" i="1" s="1"/>
  <c r="Q1885" i="1" s="1"/>
  <c r="AC1885" i="1" s="1"/>
  <c r="N1781" i="1"/>
  <c r="P1781" i="1" s="1"/>
  <c r="M1782" i="1" s="1"/>
  <c r="H1885" i="1" l="1"/>
  <c r="S1885" i="1"/>
  <c r="G1782" i="1"/>
  <c r="O1782" i="1"/>
  <c r="R1885" i="1" l="1"/>
  <c r="N1782" i="1"/>
  <c r="T1885" i="1" l="1"/>
  <c r="Q1886" i="1" s="1"/>
  <c r="AC1886" i="1" s="1"/>
  <c r="P1782" i="1"/>
  <c r="M1783" i="1" s="1"/>
  <c r="H1886" i="1" l="1"/>
  <c r="S1886" i="1"/>
  <c r="G1783" i="1"/>
  <c r="O1783" i="1"/>
  <c r="R1886" i="1" l="1"/>
  <c r="N1783" i="1"/>
  <c r="P1783" i="1" s="1"/>
  <c r="M1784" i="1" s="1"/>
  <c r="T1886" i="1" l="1"/>
  <c r="Q1887" i="1" s="1"/>
  <c r="AC1887" i="1" s="1"/>
  <c r="O1784" i="1"/>
  <c r="G1784" i="1"/>
  <c r="H1887" i="1" l="1"/>
  <c r="S1887" i="1"/>
  <c r="N1784" i="1"/>
  <c r="R1887" i="1" l="1"/>
  <c r="T1887" i="1" s="1"/>
  <c r="Q1888" i="1" s="1"/>
  <c r="AC1888" i="1" s="1"/>
  <c r="P1784" i="1"/>
  <c r="M1785" i="1" s="1"/>
  <c r="H1888" i="1" l="1"/>
  <c r="S1888" i="1"/>
  <c r="G1785" i="1"/>
  <c r="O1785" i="1"/>
  <c r="R1888" i="1" l="1"/>
  <c r="N1785" i="1"/>
  <c r="P1785" i="1" s="1"/>
  <c r="M1786" i="1" s="1"/>
  <c r="T1888" i="1" l="1"/>
  <c r="Q1889" i="1" s="1"/>
  <c r="AC1889" i="1" s="1"/>
  <c r="O1786" i="1"/>
  <c r="G1786" i="1"/>
  <c r="H1889" i="1" l="1"/>
  <c r="S1889" i="1"/>
  <c r="N1786" i="1"/>
  <c r="P1786" i="1" s="1"/>
  <c r="M1787" i="1" s="1"/>
  <c r="R1889" i="1" l="1"/>
  <c r="T1889" i="1" s="1"/>
  <c r="Q1890" i="1" s="1"/>
  <c r="AC1890" i="1" s="1"/>
  <c r="G1787" i="1"/>
  <c r="O1787" i="1"/>
  <c r="H1890" i="1" l="1"/>
  <c r="S1890" i="1"/>
  <c r="N1787" i="1"/>
  <c r="P1787" i="1" s="1"/>
  <c r="M1788" i="1" s="1"/>
  <c r="R1890" i="1" l="1"/>
  <c r="O1788" i="1"/>
  <c r="G1788" i="1"/>
  <c r="T1890" i="1" l="1"/>
  <c r="Q1891" i="1" s="1"/>
  <c r="AC1891" i="1" s="1"/>
  <c r="N1788" i="1"/>
  <c r="P1788" i="1" s="1"/>
  <c r="M1789" i="1" s="1"/>
  <c r="H1891" i="1" l="1"/>
  <c r="S1891" i="1"/>
  <c r="O1789" i="1"/>
  <c r="G1789" i="1"/>
  <c r="R1891" i="1" l="1"/>
  <c r="T1891" i="1" s="1"/>
  <c r="Q1892" i="1" s="1"/>
  <c r="AC1892" i="1" s="1"/>
  <c r="N1789" i="1"/>
  <c r="H1892" i="1" l="1"/>
  <c r="S1892" i="1"/>
  <c r="P1789" i="1"/>
  <c r="M1790" i="1" s="1"/>
  <c r="R1892" i="1" l="1"/>
  <c r="T1892" i="1" s="1"/>
  <c r="Q1893" i="1" s="1"/>
  <c r="AC1893" i="1" s="1"/>
  <c r="G1790" i="1"/>
  <c r="O1790" i="1"/>
  <c r="H1893" i="1" l="1"/>
  <c r="S1893" i="1"/>
  <c r="N1790" i="1"/>
  <c r="P1790" i="1" s="1"/>
  <c r="M1791" i="1" s="1"/>
  <c r="R1893" i="1" l="1"/>
  <c r="O1791" i="1"/>
  <c r="G1791" i="1"/>
  <c r="T1893" i="1" l="1"/>
  <c r="Q1894" i="1" s="1"/>
  <c r="AC1894" i="1" s="1"/>
  <c r="N1791" i="1"/>
  <c r="P1791" i="1" s="1"/>
  <c r="M1792" i="1" s="1"/>
  <c r="H1894" i="1" l="1"/>
  <c r="S1894" i="1"/>
  <c r="G1792" i="1"/>
  <c r="O1792" i="1"/>
  <c r="R1894" i="1" l="1"/>
  <c r="N1792" i="1"/>
  <c r="P1792" i="1" s="1"/>
  <c r="M1793" i="1" s="1"/>
  <c r="T1894" i="1" l="1"/>
  <c r="Q1895" i="1" s="1"/>
  <c r="AC1895" i="1" s="1"/>
  <c r="G1793" i="1"/>
  <c r="O1793" i="1"/>
  <c r="H1895" i="1" l="1"/>
  <c r="S1895" i="1"/>
  <c r="N1793" i="1"/>
  <c r="R1895" i="1" l="1"/>
  <c r="T1895" i="1" s="1"/>
  <c r="Q1896" i="1" s="1"/>
  <c r="AC1896" i="1" s="1"/>
  <c r="P1793" i="1"/>
  <c r="M1794" i="1" s="1"/>
  <c r="S1896" i="1" l="1"/>
  <c r="H1896" i="1"/>
  <c r="G1794" i="1"/>
  <c r="O1794" i="1"/>
  <c r="R1896" i="1" l="1"/>
  <c r="T1896" i="1" s="1"/>
  <c r="Q1897" i="1" s="1"/>
  <c r="AC1897" i="1" s="1"/>
  <c r="N1794" i="1"/>
  <c r="P1794" i="1" s="1"/>
  <c r="M1795" i="1" s="1"/>
  <c r="H1897" i="1" l="1"/>
  <c r="S1897" i="1"/>
  <c r="O1795" i="1"/>
  <c r="G1795" i="1"/>
  <c r="R1897" i="1" l="1"/>
  <c r="N1795" i="1"/>
  <c r="P1795" i="1" s="1"/>
  <c r="M1796" i="1" s="1"/>
  <c r="T1897" i="1" l="1"/>
  <c r="Q1898" i="1" s="1"/>
  <c r="AC1898" i="1" s="1"/>
  <c r="O1796" i="1"/>
  <c r="G1796" i="1"/>
  <c r="H1898" i="1" l="1"/>
  <c r="S1898" i="1"/>
  <c r="N1796" i="1"/>
  <c r="P1796" i="1" s="1"/>
  <c r="M1797" i="1" s="1"/>
  <c r="R1898" i="1" l="1"/>
  <c r="G1797" i="1"/>
  <c r="O1797" i="1"/>
  <c r="T1898" i="1" l="1"/>
  <c r="Q1899" i="1" s="1"/>
  <c r="AC1899" i="1" s="1"/>
  <c r="N1797" i="1"/>
  <c r="P1797" i="1" s="1"/>
  <c r="M1798" i="1" s="1"/>
  <c r="H1899" i="1" l="1"/>
  <c r="S1899" i="1"/>
  <c r="G1798" i="1"/>
  <c r="O1798" i="1"/>
  <c r="R1899" i="1" l="1"/>
  <c r="N1798" i="1"/>
  <c r="P1798" i="1" s="1"/>
  <c r="M1799" i="1" s="1"/>
  <c r="T1899" i="1" l="1"/>
  <c r="Q1900" i="1" s="1"/>
  <c r="AC1900" i="1" s="1"/>
  <c r="G1799" i="1"/>
  <c r="O1799" i="1"/>
  <c r="H1900" i="1" l="1"/>
  <c r="S1900" i="1"/>
  <c r="N1799" i="1"/>
  <c r="P1799" i="1" s="1"/>
  <c r="M1800" i="1" s="1"/>
  <c r="R1900" i="1" l="1"/>
  <c r="O1800" i="1"/>
  <c r="G1800" i="1"/>
  <c r="T1900" i="1" l="1"/>
  <c r="Q1901" i="1" s="1"/>
  <c r="AC1901" i="1" s="1"/>
  <c r="N1800" i="1"/>
  <c r="P1800" i="1" s="1"/>
  <c r="M1801" i="1" s="1"/>
  <c r="H1901" i="1" l="1"/>
  <c r="S1901" i="1"/>
  <c r="G1801" i="1"/>
  <c r="O1801" i="1"/>
  <c r="R1901" i="1" l="1"/>
  <c r="N1801" i="1"/>
  <c r="P1801" i="1" s="1"/>
  <c r="M1802" i="1" s="1"/>
  <c r="T1901" i="1" l="1"/>
  <c r="Q1902" i="1" s="1"/>
  <c r="AC1902" i="1" s="1"/>
  <c r="G1802" i="1"/>
  <c r="O1802" i="1"/>
  <c r="H1902" i="1" l="1"/>
  <c r="S1902" i="1"/>
  <c r="N1802" i="1"/>
  <c r="P1802" i="1" s="1"/>
  <c r="M1803" i="1" s="1"/>
  <c r="R1902" i="1" l="1"/>
  <c r="G1803" i="1"/>
  <c r="O1803" i="1"/>
  <c r="T1902" i="1" l="1"/>
  <c r="Q1903" i="1" s="1"/>
  <c r="AC1903" i="1" s="1"/>
  <c r="N1803" i="1"/>
  <c r="P1803" i="1" s="1"/>
  <c r="M1804" i="1" s="1"/>
  <c r="H1903" i="1" l="1"/>
  <c r="S1903" i="1"/>
  <c r="G1804" i="1"/>
  <c r="O1804" i="1"/>
  <c r="R1903" i="1" l="1"/>
  <c r="N1804" i="1"/>
  <c r="P1804" i="1" s="1"/>
  <c r="M1805" i="1" s="1"/>
  <c r="T1903" i="1" l="1"/>
  <c r="Q1904" i="1" s="1"/>
  <c r="AC1904" i="1" s="1"/>
  <c r="O1805" i="1"/>
  <c r="G1805" i="1"/>
  <c r="H1904" i="1" l="1"/>
  <c r="S1904" i="1"/>
  <c r="N1805" i="1"/>
  <c r="P1805" i="1" s="1"/>
  <c r="M1806" i="1" s="1"/>
  <c r="R1904" i="1" l="1"/>
  <c r="O1806" i="1"/>
  <c r="G1806" i="1"/>
  <c r="T1904" i="1" l="1"/>
  <c r="Q1905" i="1" s="1"/>
  <c r="AC1905" i="1" s="1"/>
  <c r="N1806" i="1"/>
  <c r="P1806" i="1" s="1"/>
  <c r="M1807" i="1" s="1"/>
  <c r="H1905" i="1" l="1"/>
  <c r="S1905" i="1"/>
  <c r="G1807" i="1"/>
  <c r="O1807" i="1"/>
  <c r="R1905" i="1" l="1"/>
  <c r="N1807" i="1"/>
  <c r="T1905" i="1" l="1"/>
  <c r="Q1906" i="1" s="1"/>
  <c r="AC1906" i="1" s="1"/>
  <c r="P1807" i="1"/>
  <c r="M1808" i="1" s="1"/>
  <c r="H1906" i="1" l="1"/>
  <c r="S1906" i="1"/>
  <c r="G1808" i="1"/>
  <c r="O1808" i="1"/>
  <c r="R1906" i="1" l="1"/>
  <c r="N1808" i="1"/>
  <c r="P1808" i="1" s="1"/>
  <c r="M1809" i="1" s="1"/>
  <c r="T1906" i="1" l="1"/>
  <c r="Q1907" i="1" s="1"/>
  <c r="AC1907" i="1" s="1"/>
  <c r="G1809" i="1"/>
  <c r="O1809" i="1"/>
  <c r="H1907" i="1" l="1"/>
  <c r="S1907" i="1"/>
  <c r="N1809" i="1"/>
  <c r="R1907" i="1" l="1"/>
  <c r="P1809" i="1"/>
  <c r="M1810" i="1" s="1"/>
  <c r="T1907" i="1" l="1"/>
  <c r="Q1908" i="1" s="1"/>
  <c r="AC1908" i="1" s="1"/>
  <c r="G1810" i="1"/>
  <c r="O1810" i="1"/>
  <c r="H1908" i="1" l="1"/>
  <c r="S1908" i="1"/>
  <c r="N1810" i="1"/>
  <c r="P1810" i="1" s="1"/>
  <c r="M1811" i="1" s="1"/>
  <c r="R1908" i="1" l="1"/>
  <c r="G1811" i="1"/>
  <c r="O1811" i="1"/>
  <c r="T1908" i="1" l="1"/>
  <c r="Q1909" i="1" s="1"/>
  <c r="AC1909" i="1" s="1"/>
  <c r="N1811" i="1"/>
  <c r="P1811" i="1" s="1"/>
  <c r="M1812" i="1" s="1"/>
  <c r="H1909" i="1" l="1"/>
  <c r="S1909" i="1"/>
  <c r="G1812" i="1"/>
  <c r="O1812" i="1"/>
  <c r="R1909" i="1" l="1"/>
  <c r="N1812" i="1"/>
  <c r="P1812" i="1" s="1"/>
  <c r="M1813" i="1" s="1"/>
  <c r="T1909" i="1" l="1"/>
  <c r="Q1910" i="1" s="1"/>
  <c r="AC1910" i="1" s="1"/>
  <c r="O1813" i="1"/>
  <c r="G1813" i="1"/>
  <c r="H1910" i="1" l="1"/>
  <c r="S1910" i="1"/>
  <c r="N1813" i="1"/>
  <c r="P1813" i="1" s="1"/>
  <c r="M1814" i="1" s="1"/>
  <c r="R1910" i="1" l="1"/>
  <c r="O1814" i="1"/>
  <c r="G1814" i="1"/>
  <c r="T1910" i="1" l="1"/>
  <c r="Q1911" i="1" s="1"/>
  <c r="AC1911" i="1" s="1"/>
  <c r="N1814" i="1"/>
  <c r="P1814" i="1" s="1"/>
  <c r="M1815" i="1" s="1"/>
  <c r="H1911" i="1" l="1"/>
  <c r="S1911" i="1"/>
  <c r="O1815" i="1"/>
  <c r="G1815" i="1"/>
  <c r="R1911" i="1" l="1"/>
  <c r="N1815" i="1"/>
  <c r="P1815" i="1" s="1"/>
  <c r="M1816" i="1" s="1"/>
  <c r="T1911" i="1" l="1"/>
  <c r="Q1912" i="1" s="1"/>
  <c r="AC1912" i="1" s="1"/>
  <c r="G1816" i="1"/>
  <c r="O1816" i="1"/>
  <c r="H1912" i="1" l="1"/>
  <c r="S1912" i="1"/>
  <c r="N1816" i="1"/>
  <c r="R1912" i="1" l="1"/>
  <c r="T1912" i="1" s="1"/>
  <c r="Q1913" i="1" s="1"/>
  <c r="AC1913" i="1" s="1"/>
  <c r="P1816" i="1"/>
  <c r="M1817" i="1" s="1"/>
  <c r="H1913" i="1" l="1"/>
  <c r="S1913" i="1"/>
  <c r="O1817" i="1"/>
  <c r="G1817" i="1"/>
  <c r="R1913" i="1" l="1"/>
  <c r="T1913" i="1" s="1"/>
  <c r="Q1914" i="1" s="1"/>
  <c r="AC1914" i="1" s="1"/>
  <c r="N1817" i="1"/>
  <c r="H1914" i="1" l="1"/>
  <c r="S1914" i="1"/>
  <c r="P1817" i="1"/>
  <c r="M1818" i="1" s="1"/>
  <c r="R1914" i="1" l="1"/>
  <c r="G1818" i="1"/>
  <c r="O1818" i="1"/>
  <c r="T1914" i="1" l="1"/>
  <c r="Q1915" i="1" s="1"/>
  <c r="AC1915" i="1" s="1"/>
  <c r="N1818" i="1"/>
  <c r="P1818" i="1" s="1"/>
  <c r="M1819" i="1" s="1"/>
  <c r="H1915" i="1" l="1"/>
  <c r="S1915" i="1"/>
  <c r="G1819" i="1"/>
  <c r="O1819" i="1"/>
  <c r="R1915" i="1" l="1"/>
  <c r="N1819" i="1"/>
  <c r="T1915" i="1" l="1"/>
  <c r="Q1916" i="1" s="1"/>
  <c r="AC1916" i="1" s="1"/>
  <c r="P1819" i="1"/>
  <c r="M1820" i="1" s="1"/>
  <c r="H1916" i="1" l="1"/>
  <c r="S1916" i="1"/>
  <c r="G1820" i="1"/>
  <c r="O1820" i="1"/>
  <c r="R1916" i="1" l="1"/>
  <c r="N1820" i="1"/>
  <c r="P1820" i="1" s="1"/>
  <c r="M1821" i="1" s="1"/>
  <c r="T1916" i="1" l="1"/>
  <c r="Q1917" i="1" s="1"/>
  <c r="AC1917" i="1" s="1"/>
  <c r="G1821" i="1"/>
  <c r="O1821" i="1"/>
  <c r="H1917" i="1" l="1"/>
  <c r="S1917" i="1"/>
  <c r="N1821" i="1"/>
  <c r="P1821" i="1" s="1"/>
  <c r="M1822" i="1" s="1"/>
  <c r="R1917" i="1" l="1"/>
  <c r="T1917" i="1" s="1"/>
  <c r="Q1918" i="1" s="1"/>
  <c r="AC1918" i="1" s="1"/>
  <c r="G1822" i="1"/>
  <c r="O1822" i="1"/>
  <c r="H1918" i="1" l="1"/>
  <c r="S1918" i="1"/>
  <c r="N1822" i="1"/>
  <c r="P1822" i="1" s="1"/>
  <c r="M1823" i="1" s="1"/>
  <c r="R1918" i="1" l="1"/>
  <c r="G1823" i="1"/>
  <c r="O1823" i="1"/>
  <c r="T1918" i="1" l="1"/>
  <c r="Q1919" i="1" s="1"/>
  <c r="AC1919" i="1" s="1"/>
  <c r="N1823" i="1"/>
  <c r="P1823" i="1" s="1"/>
  <c r="M1824" i="1" s="1"/>
  <c r="H1919" i="1" l="1"/>
  <c r="S1919" i="1"/>
  <c r="G1824" i="1"/>
  <c r="O1824" i="1"/>
  <c r="R1919" i="1" l="1"/>
  <c r="T1919" i="1" s="1"/>
  <c r="Q1920" i="1" s="1"/>
  <c r="AC1920" i="1" s="1"/>
  <c r="N1824" i="1"/>
  <c r="P1824" i="1" s="1"/>
  <c r="M1825" i="1" s="1"/>
  <c r="H1920" i="1" l="1"/>
  <c r="S1920" i="1"/>
  <c r="O1825" i="1"/>
  <c r="G1825" i="1"/>
  <c r="R1920" i="1" l="1"/>
  <c r="N1825" i="1"/>
  <c r="P1825" i="1" s="1"/>
  <c r="M1826" i="1" s="1"/>
  <c r="T1920" i="1" l="1"/>
  <c r="Q1921" i="1" s="1"/>
  <c r="AC1921" i="1" s="1"/>
  <c r="G1826" i="1"/>
  <c r="O1826" i="1"/>
  <c r="S1921" i="1" l="1"/>
  <c r="H1921" i="1"/>
  <c r="N1826" i="1"/>
  <c r="P1826" i="1" s="1"/>
  <c r="M1827" i="1" s="1"/>
  <c r="R1921" i="1" l="1"/>
  <c r="T1921" i="1" s="1"/>
  <c r="Q1922" i="1" s="1"/>
  <c r="AC1922" i="1" s="1"/>
  <c r="G1827" i="1"/>
  <c r="O1827" i="1"/>
  <c r="H1922" i="1" l="1"/>
  <c r="S1922" i="1"/>
  <c r="N1827" i="1"/>
  <c r="R1922" i="1" l="1"/>
  <c r="P1827" i="1"/>
  <c r="M1828" i="1" s="1"/>
  <c r="T1922" i="1" l="1"/>
  <c r="Q1923" i="1" s="1"/>
  <c r="AC1923" i="1" s="1"/>
  <c r="O1828" i="1"/>
  <c r="G1828" i="1"/>
  <c r="H1923" i="1" l="1"/>
  <c r="S1923" i="1"/>
  <c r="N1828" i="1"/>
  <c r="R1923" i="1" l="1"/>
  <c r="P1828" i="1"/>
  <c r="M1829" i="1" s="1"/>
  <c r="T1923" i="1" l="1"/>
  <c r="Q1924" i="1" s="1"/>
  <c r="AC1924" i="1" s="1"/>
  <c r="G1829" i="1"/>
  <c r="O1829" i="1"/>
  <c r="H1924" i="1" l="1"/>
  <c r="S1924" i="1"/>
  <c r="N1829" i="1"/>
  <c r="P1829" i="1" s="1"/>
  <c r="M1830" i="1" s="1"/>
  <c r="R1924" i="1" l="1"/>
  <c r="T1924" i="1" s="1"/>
  <c r="Q1925" i="1" s="1"/>
  <c r="AC1925" i="1" s="1"/>
  <c r="G1830" i="1"/>
  <c r="O1830" i="1"/>
  <c r="H1925" i="1" l="1"/>
  <c r="S1925" i="1"/>
  <c r="N1830" i="1"/>
  <c r="R1925" i="1" l="1"/>
  <c r="T1925" i="1" s="1"/>
  <c r="Q1926" i="1" s="1"/>
  <c r="AC1926" i="1" s="1"/>
  <c r="P1830" i="1"/>
  <c r="M1831" i="1" s="1"/>
  <c r="H1926" i="1" l="1"/>
  <c r="S1926" i="1"/>
  <c r="O1831" i="1"/>
  <c r="G1831" i="1"/>
  <c r="R1926" i="1" l="1"/>
  <c r="N1831" i="1"/>
  <c r="P1831" i="1" s="1"/>
  <c r="M1832" i="1" s="1"/>
  <c r="T1926" i="1" l="1"/>
  <c r="Q1927" i="1" s="1"/>
  <c r="AC1927" i="1" s="1"/>
  <c r="O1832" i="1"/>
  <c r="G1832" i="1"/>
  <c r="H1927" i="1" l="1"/>
  <c r="S1927" i="1"/>
  <c r="N1832" i="1"/>
  <c r="P1832" i="1" s="1"/>
  <c r="M1833" i="1" s="1"/>
  <c r="R1927" i="1" l="1"/>
  <c r="T1927" i="1" s="1"/>
  <c r="Q1928" i="1" s="1"/>
  <c r="AC1928" i="1" s="1"/>
  <c r="G1833" i="1"/>
  <c r="O1833" i="1"/>
  <c r="H1928" i="1" l="1"/>
  <c r="S1928" i="1"/>
  <c r="N1833" i="1"/>
  <c r="P1833" i="1" s="1"/>
  <c r="M1834" i="1" s="1"/>
  <c r="R1928" i="1" l="1"/>
  <c r="T1928" i="1" s="1"/>
  <c r="Q1929" i="1" s="1"/>
  <c r="AC1929" i="1" s="1"/>
  <c r="G1834" i="1"/>
  <c r="O1834" i="1"/>
  <c r="H1929" i="1" l="1"/>
  <c r="S1929" i="1"/>
  <c r="N1834" i="1"/>
  <c r="R1929" i="1" l="1"/>
  <c r="P1834" i="1"/>
  <c r="M1835" i="1" s="1"/>
  <c r="T1929" i="1" l="1"/>
  <c r="Q1930" i="1" s="1"/>
  <c r="AC1930" i="1" s="1"/>
  <c r="G1835" i="1"/>
  <c r="O1835" i="1"/>
  <c r="H1930" i="1" l="1"/>
  <c r="S1930" i="1"/>
  <c r="N1835" i="1"/>
  <c r="P1835" i="1" s="1"/>
  <c r="M1836" i="1" s="1"/>
  <c r="R1930" i="1" l="1"/>
  <c r="T1930" i="1" s="1"/>
  <c r="Q1931" i="1" s="1"/>
  <c r="AC1931" i="1" s="1"/>
  <c r="G1836" i="1"/>
  <c r="O1836" i="1"/>
  <c r="H1931" i="1" l="1"/>
  <c r="S1931" i="1"/>
  <c r="N1836" i="1"/>
  <c r="P1836" i="1" s="1"/>
  <c r="M1837" i="1" s="1"/>
  <c r="R1931" i="1" l="1"/>
  <c r="T1931" i="1" s="1"/>
  <c r="Q1932" i="1" s="1"/>
  <c r="AC1932" i="1" s="1"/>
  <c r="O1837" i="1"/>
  <c r="G1837" i="1"/>
  <c r="H1932" i="1" l="1"/>
  <c r="S1932" i="1"/>
  <c r="N1837" i="1"/>
  <c r="P1837" i="1" s="1"/>
  <c r="M1838" i="1" s="1"/>
  <c r="R1932" i="1" l="1"/>
  <c r="G1838" i="1"/>
  <c r="O1838" i="1"/>
  <c r="T1932" i="1" l="1"/>
  <c r="Q1933" i="1" s="1"/>
  <c r="AC1933" i="1" s="1"/>
  <c r="N1838" i="1"/>
  <c r="P1838" i="1" s="1"/>
  <c r="M1839" i="1" s="1"/>
  <c r="H1933" i="1" l="1"/>
  <c r="S1933" i="1"/>
  <c r="G1839" i="1"/>
  <c r="O1839" i="1"/>
  <c r="R1933" i="1" l="1"/>
  <c r="T1933" i="1" s="1"/>
  <c r="Q1934" i="1" s="1"/>
  <c r="AC1934" i="1" s="1"/>
  <c r="N1839" i="1"/>
  <c r="P1839" i="1" s="1"/>
  <c r="M1840" i="1" s="1"/>
  <c r="H1934" i="1" l="1"/>
  <c r="S1934" i="1"/>
  <c r="G1840" i="1"/>
  <c r="O1840" i="1"/>
  <c r="R1934" i="1" l="1"/>
  <c r="T1934" i="1" s="1"/>
  <c r="Q1935" i="1" s="1"/>
  <c r="AC1935" i="1" s="1"/>
  <c r="N1840" i="1"/>
  <c r="P1840" i="1" s="1"/>
  <c r="M1841" i="1" s="1"/>
  <c r="S1935" i="1" l="1"/>
  <c r="H1935" i="1"/>
  <c r="G1841" i="1"/>
  <c r="O1841" i="1"/>
  <c r="R1935" i="1" l="1"/>
  <c r="T1935" i="1" s="1"/>
  <c r="Q1936" i="1" s="1"/>
  <c r="AC1936" i="1" s="1"/>
  <c r="N1841" i="1"/>
  <c r="H1936" i="1" l="1"/>
  <c r="S1936" i="1"/>
  <c r="P1841" i="1"/>
  <c r="M1842" i="1" s="1"/>
  <c r="R1936" i="1" l="1"/>
  <c r="T1936" i="1" s="1"/>
  <c r="Q1937" i="1" s="1"/>
  <c r="AC1937" i="1" s="1"/>
  <c r="G1842" i="1"/>
  <c r="O1842" i="1"/>
  <c r="H1937" i="1" l="1"/>
  <c r="S1937" i="1"/>
  <c r="N1842" i="1"/>
  <c r="P1842" i="1" s="1"/>
  <c r="M1843" i="1" s="1"/>
  <c r="R1937" i="1" l="1"/>
  <c r="G1843" i="1"/>
  <c r="O1843" i="1"/>
  <c r="T1937" i="1" l="1"/>
  <c r="Q1938" i="1" s="1"/>
  <c r="AC1938" i="1" s="1"/>
  <c r="N1843" i="1"/>
  <c r="H1938" i="1" l="1"/>
  <c r="S1938" i="1"/>
  <c r="P1843" i="1"/>
  <c r="M1844" i="1" s="1"/>
  <c r="R1938" i="1" l="1"/>
  <c r="T1938" i="1" s="1"/>
  <c r="Q1939" i="1" s="1"/>
  <c r="AC1939" i="1" s="1"/>
  <c r="G1844" i="1"/>
  <c r="O1844" i="1"/>
  <c r="H1939" i="1" l="1"/>
  <c r="S1939" i="1"/>
  <c r="N1844" i="1"/>
  <c r="P1844" i="1" s="1"/>
  <c r="M1845" i="1" s="1"/>
  <c r="R1939" i="1" l="1"/>
  <c r="G1845" i="1"/>
  <c r="O1845" i="1"/>
  <c r="T1939" i="1" l="1"/>
  <c r="Q1940" i="1" s="1"/>
  <c r="AC1940" i="1" s="1"/>
  <c r="N1845" i="1"/>
  <c r="P1845" i="1" s="1"/>
  <c r="M1846" i="1" s="1"/>
  <c r="S1940" i="1" l="1"/>
  <c r="H1940" i="1"/>
  <c r="G1846" i="1"/>
  <c r="O1846" i="1"/>
  <c r="R1940" i="1" l="1"/>
  <c r="N1846" i="1"/>
  <c r="P1846" i="1" s="1"/>
  <c r="M1847" i="1" s="1"/>
  <c r="T1940" i="1" l="1"/>
  <c r="Q1941" i="1" s="1"/>
  <c r="AC1941" i="1" s="1"/>
  <c r="G1847" i="1"/>
  <c r="O1847" i="1"/>
  <c r="H1941" i="1" l="1"/>
  <c r="S1941" i="1"/>
  <c r="N1847" i="1"/>
  <c r="P1847" i="1" s="1"/>
  <c r="M1848" i="1" s="1"/>
  <c r="R1941" i="1" l="1"/>
  <c r="T1941" i="1" s="1"/>
  <c r="Q1942" i="1" s="1"/>
  <c r="AC1942" i="1" s="1"/>
  <c r="G1848" i="1"/>
  <c r="O1848" i="1"/>
  <c r="H1942" i="1" l="1"/>
  <c r="S1942" i="1"/>
  <c r="N1848" i="1"/>
  <c r="P1848" i="1" s="1"/>
  <c r="M1849" i="1" s="1"/>
  <c r="R1942" i="1" l="1"/>
  <c r="G1849" i="1"/>
  <c r="O1849" i="1"/>
  <c r="T1942" i="1" l="1"/>
  <c r="Q1943" i="1" s="1"/>
  <c r="AC1943" i="1" s="1"/>
  <c r="N1849" i="1"/>
  <c r="H1943" i="1" l="1"/>
  <c r="S1943" i="1"/>
  <c r="P1849" i="1"/>
  <c r="M1850" i="1" s="1"/>
  <c r="R1943" i="1" l="1"/>
  <c r="G1850" i="1"/>
  <c r="O1850" i="1"/>
  <c r="T1943" i="1" l="1"/>
  <c r="Q1944" i="1" s="1"/>
  <c r="AC1944" i="1" s="1"/>
  <c r="N1850" i="1"/>
  <c r="H1944" i="1" l="1"/>
  <c r="S1944" i="1"/>
  <c r="P1850" i="1"/>
  <c r="M1851" i="1" s="1"/>
  <c r="R1944" i="1" l="1"/>
  <c r="G1851" i="1"/>
  <c r="O1851" i="1"/>
  <c r="T1944" i="1" l="1"/>
  <c r="Q1945" i="1" s="1"/>
  <c r="AC1945" i="1" s="1"/>
  <c r="N1851" i="1"/>
  <c r="P1851" i="1" s="1"/>
  <c r="M1852" i="1" s="1"/>
  <c r="H1945" i="1" l="1"/>
  <c r="S1945" i="1"/>
  <c r="G1852" i="1"/>
  <c r="O1852" i="1"/>
  <c r="R1945" i="1" l="1"/>
  <c r="N1852" i="1"/>
  <c r="P1852" i="1" s="1"/>
  <c r="M1853" i="1" s="1"/>
  <c r="T1945" i="1" l="1"/>
  <c r="Q1946" i="1" s="1"/>
  <c r="AC1946" i="1" s="1"/>
  <c r="G1853" i="1"/>
  <c r="O1853" i="1"/>
  <c r="H1946" i="1" l="1"/>
  <c r="S1946" i="1"/>
  <c r="N1853" i="1"/>
  <c r="P1853" i="1" s="1"/>
  <c r="M1854" i="1" s="1"/>
  <c r="R1946" i="1" l="1"/>
  <c r="T1946" i="1" s="1"/>
  <c r="Q1947" i="1" s="1"/>
  <c r="AC1947" i="1" s="1"/>
  <c r="G1854" i="1"/>
  <c r="O1854" i="1"/>
  <c r="H1947" i="1" l="1"/>
  <c r="S1947" i="1"/>
  <c r="N1854" i="1"/>
  <c r="P1854" i="1" s="1"/>
  <c r="M1855" i="1" s="1"/>
  <c r="R1947" i="1" l="1"/>
  <c r="O1855" i="1"/>
  <c r="G1855" i="1"/>
  <c r="T1947" i="1" l="1"/>
  <c r="Q1948" i="1" s="1"/>
  <c r="AC1948" i="1" s="1"/>
  <c r="N1855" i="1"/>
  <c r="H1948" i="1" l="1"/>
  <c r="S1948" i="1"/>
  <c r="P1855" i="1"/>
  <c r="M1856" i="1" s="1"/>
  <c r="R1948" i="1" l="1"/>
  <c r="G1856" i="1"/>
  <c r="O1856" i="1"/>
  <c r="T1948" i="1" l="1"/>
  <c r="Q1949" i="1" s="1"/>
  <c r="AC1949" i="1" s="1"/>
  <c r="N1856" i="1"/>
  <c r="H1949" i="1" l="1"/>
  <c r="S1949" i="1"/>
  <c r="P1856" i="1"/>
  <c r="M1857" i="1" s="1"/>
  <c r="R1949" i="1" l="1"/>
  <c r="O1857" i="1"/>
  <c r="G1857" i="1"/>
  <c r="T1949" i="1" l="1"/>
  <c r="Q1950" i="1" s="1"/>
  <c r="AC1950" i="1" s="1"/>
  <c r="N1857" i="1"/>
  <c r="P1857" i="1" s="1"/>
  <c r="M1858" i="1" s="1"/>
  <c r="H1950" i="1" l="1"/>
  <c r="S1950" i="1"/>
  <c r="G1858" i="1"/>
  <c r="O1858" i="1"/>
  <c r="R1950" i="1" l="1"/>
  <c r="N1858" i="1"/>
  <c r="P1858" i="1" s="1"/>
  <c r="M1859" i="1" s="1"/>
  <c r="T1950" i="1" l="1"/>
  <c r="Q1951" i="1" s="1"/>
  <c r="AC1951" i="1" s="1"/>
  <c r="O1859" i="1"/>
  <c r="G1859" i="1"/>
  <c r="H1951" i="1" l="1"/>
  <c r="S1951" i="1"/>
  <c r="N1859" i="1"/>
  <c r="P1859" i="1" s="1"/>
  <c r="M1860" i="1" s="1"/>
  <c r="R1951" i="1" l="1"/>
  <c r="T1951" i="1" s="1"/>
  <c r="Q1952" i="1" s="1"/>
  <c r="AC1952" i="1" s="1"/>
  <c r="G1860" i="1"/>
  <c r="O1860" i="1"/>
  <c r="H1952" i="1" l="1"/>
  <c r="S1952" i="1"/>
  <c r="N1860" i="1"/>
  <c r="P1860" i="1" s="1"/>
  <c r="M1861" i="1" s="1"/>
  <c r="R1952" i="1" l="1"/>
  <c r="T1952" i="1" s="1"/>
  <c r="Q1953" i="1" s="1"/>
  <c r="AC1953" i="1" s="1"/>
  <c r="O1861" i="1"/>
  <c r="G1861" i="1"/>
  <c r="H1953" i="1" l="1"/>
  <c r="S1953" i="1"/>
  <c r="N1861" i="1"/>
  <c r="P1861" i="1" s="1"/>
  <c r="M1862" i="1" s="1"/>
  <c r="R1953" i="1" l="1"/>
  <c r="G1862" i="1"/>
  <c r="O1862" i="1"/>
  <c r="T1953" i="1" l="1"/>
  <c r="Q1954" i="1" s="1"/>
  <c r="AC1954" i="1" s="1"/>
  <c r="N1862" i="1"/>
  <c r="P1862" i="1" s="1"/>
  <c r="M1863" i="1" s="1"/>
  <c r="H1954" i="1" l="1"/>
  <c r="S1954" i="1"/>
  <c r="G1863" i="1"/>
  <c r="O1863" i="1"/>
  <c r="R1954" i="1" l="1"/>
  <c r="T1954" i="1" s="1"/>
  <c r="Q1955" i="1" s="1"/>
  <c r="AC1955" i="1" s="1"/>
  <c r="N1863" i="1"/>
  <c r="H1955" i="1" l="1"/>
  <c r="S1955" i="1"/>
  <c r="P1863" i="1"/>
  <c r="M1864" i="1" s="1"/>
  <c r="R1955" i="1" l="1"/>
  <c r="T1955" i="1" s="1"/>
  <c r="Q1956" i="1" s="1"/>
  <c r="AC1956" i="1" s="1"/>
  <c r="G1864" i="1"/>
  <c r="O1864" i="1"/>
  <c r="H1956" i="1" l="1"/>
  <c r="S1956" i="1"/>
  <c r="N1864" i="1"/>
  <c r="P1864" i="1" s="1"/>
  <c r="M1865" i="1" s="1"/>
  <c r="R1956" i="1" l="1"/>
  <c r="G1865" i="1"/>
  <c r="O1865" i="1"/>
  <c r="T1956" i="1" l="1"/>
  <c r="Q1957" i="1" s="1"/>
  <c r="AC1957" i="1" s="1"/>
  <c r="N1865" i="1"/>
  <c r="P1865" i="1" s="1"/>
  <c r="M1866" i="1" s="1"/>
  <c r="S1957" i="1" l="1"/>
  <c r="H1957" i="1"/>
  <c r="G1866" i="1"/>
  <c r="O1866" i="1"/>
  <c r="R1957" i="1" l="1"/>
  <c r="T1957" i="1" s="1"/>
  <c r="Q1958" i="1" s="1"/>
  <c r="AC1958" i="1" s="1"/>
  <c r="N1866" i="1"/>
  <c r="H1958" i="1" l="1"/>
  <c r="S1958" i="1"/>
  <c r="P1866" i="1"/>
  <c r="M1867" i="1" s="1"/>
  <c r="R1958" i="1" l="1"/>
  <c r="O1867" i="1"/>
  <c r="G1867" i="1"/>
  <c r="T1958" i="1" l="1"/>
  <c r="Q1959" i="1" s="1"/>
  <c r="AC1959" i="1" s="1"/>
  <c r="N1867" i="1"/>
  <c r="P1867" i="1" s="1"/>
  <c r="M1868" i="1" s="1"/>
  <c r="H1959" i="1" l="1"/>
  <c r="S1959" i="1"/>
  <c r="G1868" i="1"/>
  <c r="O1868" i="1"/>
  <c r="R1959" i="1" l="1"/>
  <c r="N1868" i="1"/>
  <c r="P1868" i="1" s="1"/>
  <c r="M1869" i="1" s="1"/>
  <c r="T1959" i="1" l="1"/>
  <c r="Q1960" i="1" s="1"/>
  <c r="AC1960" i="1" s="1"/>
  <c r="G1869" i="1"/>
  <c r="O1869" i="1"/>
  <c r="H1960" i="1" l="1"/>
  <c r="S1960" i="1"/>
  <c r="N1869" i="1"/>
  <c r="P1869" i="1" s="1"/>
  <c r="M1870" i="1" s="1"/>
  <c r="R1960" i="1" l="1"/>
  <c r="G1870" i="1"/>
  <c r="O1870" i="1"/>
  <c r="T1960" i="1" l="1"/>
  <c r="Q1961" i="1" s="1"/>
  <c r="AC1961" i="1" s="1"/>
  <c r="N1870" i="1"/>
  <c r="H1961" i="1" l="1"/>
  <c r="S1961" i="1"/>
  <c r="P1870" i="1"/>
  <c r="M1871" i="1" s="1"/>
  <c r="R1961" i="1" l="1"/>
  <c r="O1871" i="1"/>
  <c r="G1871" i="1"/>
  <c r="T1961" i="1" l="1"/>
  <c r="Q1962" i="1" s="1"/>
  <c r="AC1962" i="1" s="1"/>
  <c r="N1871" i="1"/>
  <c r="P1871" i="1" s="1"/>
  <c r="M1872" i="1" s="1"/>
  <c r="S1962" i="1" l="1"/>
  <c r="H1962" i="1"/>
  <c r="O1872" i="1"/>
  <c r="G1872" i="1"/>
  <c r="R1962" i="1" l="1"/>
  <c r="N1872" i="1"/>
  <c r="T1962" i="1" l="1"/>
  <c r="Q1963" i="1" s="1"/>
  <c r="AC1963" i="1" s="1"/>
  <c r="P1872" i="1"/>
  <c r="M1873" i="1" s="1"/>
  <c r="S1963" i="1" l="1"/>
  <c r="H1963" i="1"/>
  <c r="O1873" i="1"/>
  <c r="G1873" i="1"/>
  <c r="R1963" i="1" l="1"/>
  <c r="N1873" i="1"/>
  <c r="P1873" i="1" s="1"/>
  <c r="M1874" i="1" s="1"/>
  <c r="T1963" i="1" l="1"/>
  <c r="Q1964" i="1" s="1"/>
  <c r="AC1964" i="1" s="1"/>
  <c r="G1874" i="1"/>
  <c r="O1874" i="1"/>
  <c r="H1964" i="1" l="1"/>
  <c r="S1964" i="1"/>
  <c r="N1874" i="1"/>
  <c r="P1874" i="1" s="1"/>
  <c r="M1875" i="1" s="1"/>
  <c r="R1964" i="1" l="1"/>
  <c r="T1964" i="1" s="1"/>
  <c r="Q1965" i="1" s="1"/>
  <c r="AC1965" i="1" s="1"/>
  <c r="O1875" i="1"/>
  <c r="G1875" i="1"/>
  <c r="H1965" i="1" l="1"/>
  <c r="S1965" i="1"/>
  <c r="N1875" i="1"/>
  <c r="P1875" i="1" s="1"/>
  <c r="M1876" i="1" s="1"/>
  <c r="R1965" i="1" l="1"/>
  <c r="G1876" i="1"/>
  <c r="O1876" i="1"/>
  <c r="T1965" i="1" l="1"/>
  <c r="Q1966" i="1" s="1"/>
  <c r="AC1966" i="1" s="1"/>
  <c r="N1876" i="1"/>
  <c r="H1966" i="1" l="1"/>
  <c r="S1966" i="1"/>
  <c r="P1876" i="1"/>
  <c r="M1877" i="1" s="1"/>
  <c r="R1966" i="1" l="1"/>
  <c r="T1966" i="1" s="1"/>
  <c r="Q1967" i="1" s="1"/>
  <c r="AC1967" i="1" s="1"/>
  <c r="O1877" i="1"/>
  <c r="G1877" i="1"/>
  <c r="H1967" i="1" l="1"/>
  <c r="S1967" i="1"/>
  <c r="N1877" i="1"/>
  <c r="P1877" i="1" s="1"/>
  <c r="M1878" i="1" s="1"/>
  <c r="R1967" i="1" l="1"/>
  <c r="T1967" i="1" s="1"/>
  <c r="Q1968" i="1" s="1"/>
  <c r="AC1968" i="1" s="1"/>
  <c r="G1878" i="1"/>
  <c r="O1878" i="1"/>
  <c r="H1968" i="1" l="1"/>
  <c r="S1968" i="1"/>
  <c r="N1878" i="1"/>
  <c r="P1878" i="1" s="1"/>
  <c r="M1879" i="1" s="1"/>
  <c r="R1968" i="1" l="1"/>
  <c r="G1879" i="1"/>
  <c r="O1879" i="1"/>
  <c r="T1968" i="1" l="1"/>
  <c r="Q1969" i="1" s="1"/>
  <c r="AC1969" i="1" s="1"/>
  <c r="N1879" i="1"/>
  <c r="P1879" i="1" s="1"/>
  <c r="M1880" i="1" s="1"/>
  <c r="H1969" i="1" l="1"/>
  <c r="S1969" i="1"/>
  <c r="G1880" i="1"/>
  <c r="O1880" i="1"/>
  <c r="R1969" i="1" l="1"/>
  <c r="T1969" i="1" s="1"/>
  <c r="Q1970" i="1" s="1"/>
  <c r="AC1970" i="1" s="1"/>
  <c r="N1880" i="1"/>
  <c r="P1880" i="1" s="1"/>
  <c r="M1881" i="1" s="1"/>
  <c r="H1970" i="1" l="1"/>
  <c r="S1970" i="1"/>
  <c r="G1881" i="1"/>
  <c r="O1881" i="1"/>
  <c r="R1970" i="1" l="1"/>
  <c r="T1970" i="1" s="1"/>
  <c r="Q1971" i="1" s="1"/>
  <c r="AC1971" i="1" s="1"/>
  <c r="N1881" i="1"/>
  <c r="H1971" i="1" l="1"/>
  <c r="S1971" i="1"/>
  <c r="P1881" i="1"/>
  <c r="M1882" i="1" s="1"/>
  <c r="R1971" i="1" l="1"/>
  <c r="O1882" i="1"/>
  <c r="G1882" i="1"/>
  <c r="T1971" i="1" l="1"/>
  <c r="Q1972" i="1" s="1"/>
  <c r="AC1972" i="1" s="1"/>
  <c r="N1882" i="1"/>
  <c r="H1972" i="1" l="1"/>
  <c r="S1972" i="1"/>
  <c r="P1882" i="1"/>
  <c r="M1883" i="1" s="1"/>
  <c r="R1972" i="1" l="1"/>
  <c r="T1972" i="1" s="1"/>
  <c r="Q1973" i="1" s="1"/>
  <c r="AC1973" i="1" s="1"/>
  <c r="O1883" i="1"/>
  <c r="G1883" i="1"/>
  <c r="H1973" i="1" l="1"/>
  <c r="S1973" i="1"/>
  <c r="N1883" i="1"/>
  <c r="P1883" i="1" s="1"/>
  <c r="M1884" i="1" s="1"/>
  <c r="R1973" i="1" l="1"/>
  <c r="T1973" i="1" s="1"/>
  <c r="Q1974" i="1" s="1"/>
  <c r="AC1974" i="1" s="1"/>
  <c r="G1884" i="1"/>
  <c r="O1884" i="1"/>
  <c r="S1974" i="1" l="1"/>
  <c r="H1974" i="1"/>
  <c r="N1884" i="1"/>
  <c r="R1974" i="1" l="1"/>
  <c r="T1974" i="1" s="1"/>
  <c r="Q1975" i="1" s="1"/>
  <c r="AC1975" i="1" s="1"/>
  <c r="P1884" i="1"/>
  <c r="M1885" i="1" s="1"/>
  <c r="H1975" i="1" l="1"/>
  <c r="S1975" i="1"/>
  <c r="G1885" i="1"/>
  <c r="O1885" i="1"/>
  <c r="R1975" i="1" l="1"/>
  <c r="N1885" i="1"/>
  <c r="T1975" i="1" l="1"/>
  <c r="Q1976" i="1" s="1"/>
  <c r="AC1976" i="1" s="1"/>
  <c r="P1885" i="1"/>
  <c r="M1886" i="1" s="1"/>
  <c r="H1976" i="1" l="1"/>
  <c r="S1976" i="1"/>
  <c r="G1886" i="1"/>
  <c r="O1886" i="1"/>
  <c r="R1976" i="1" l="1"/>
  <c r="T1976" i="1" s="1"/>
  <c r="Q1977" i="1" s="1"/>
  <c r="AC1977" i="1" s="1"/>
  <c r="N1886" i="1"/>
  <c r="P1886" i="1" s="1"/>
  <c r="M1887" i="1" s="1"/>
  <c r="H1977" i="1" l="1"/>
  <c r="S1977" i="1"/>
  <c r="G1887" i="1"/>
  <c r="O1887" i="1"/>
  <c r="R1977" i="1" l="1"/>
  <c r="N1887" i="1"/>
  <c r="P1887" i="1" s="1"/>
  <c r="M1888" i="1" s="1"/>
  <c r="T1977" i="1" l="1"/>
  <c r="Q1978" i="1" s="1"/>
  <c r="AC1978" i="1" s="1"/>
  <c r="G1888" i="1"/>
  <c r="O1888" i="1"/>
  <c r="H1978" i="1" l="1"/>
  <c r="S1978" i="1"/>
  <c r="N1888" i="1"/>
  <c r="R1978" i="1" l="1"/>
  <c r="P1888" i="1"/>
  <c r="M1889" i="1" s="1"/>
  <c r="T1978" i="1" l="1"/>
  <c r="Q1979" i="1" s="1"/>
  <c r="AC1979" i="1" s="1"/>
  <c r="O1889" i="1"/>
  <c r="G1889" i="1"/>
  <c r="H1979" i="1" l="1"/>
  <c r="S1979" i="1"/>
  <c r="N1889" i="1"/>
  <c r="R1979" i="1" l="1"/>
  <c r="P1889" i="1"/>
  <c r="M1890" i="1" s="1"/>
  <c r="T1979" i="1" l="1"/>
  <c r="Q1980" i="1" s="1"/>
  <c r="AC1980" i="1" s="1"/>
  <c r="G1890" i="1"/>
  <c r="O1890" i="1"/>
  <c r="H1980" i="1" l="1"/>
  <c r="S1980" i="1"/>
  <c r="N1890" i="1"/>
  <c r="R1980" i="1" l="1"/>
  <c r="P1890" i="1"/>
  <c r="M1891" i="1" s="1"/>
  <c r="T1980" i="1" l="1"/>
  <c r="Q1981" i="1" s="1"/>
  <c r="AC1981" i="1" s="1"/>
  <c r="O1891" i="1"/>
  <c r="G1891" i="1"/>
  <c r="H1981" i="1" l="1"/>
  <c r="S1981" i="1"/>
  <c r="N1891" i="1"/>
  <c r="R1981" i="1" l="1"/>
  <c r="T1981" i="1" s="1"/>
  <c r="Q1982" i="1" s="1"/>
  <c r="AC1982" i="1" s="1"/>
  <c r="P1891" i="1"/>
  <c r="M1892" i="1" s="1"/>
  <c r="H1982" i="1" l="1"/>
  <c r="S1982" i="1"/>
  <c r="O1892" i="1"/>
  <c r="G1892" i="1"/>
  <c r="R1982" i="1" l="1"/>
  <c r="T1982" i="1" s="1"/>
  <c r="Q1983" i="1" s="1"/>
  <c r="AC1983" i="1" s="1"/>
  <c r="N1892" i="1"/>
  <c r="H1983" i="1" l="1"/>
  <c r="S1983" i="1"/>
  <c r="P1892" i="1"/>
  <c r="M1893" i="1" s="1"/>
  <c r="R1983" i="1" l="1"/>
  <c r="G1893" i="1"/>
  <c r="O1893" i="1"/>
  <c r="T1983" i="1" l="1"/>
  <c r="Q1984" i="1" s="1"/>
  <c r="AC1984" i="1" s="1"/>
  <c r="N1893" i="1"/>
  <c r="H1984" i="1" l="1"/>
  <c r="S1984" i="1"/>
  <c r="P1893" i="1"/>
  <c r="M1894" i="1" s="1"/>
  <c r="R1984" i="1" l="1"/>
  <c r="T1984" i="1" s="1"/>
  <c r="Q1985" i="1" s="1"/>
  <c r="AC1985" i="1" s="1"/>
  <c r="G1894" i="1"/>
  <c r="O1894" i="1"/>
  <c r="H1985" i="1" l="1"/>
  <c r="S1985" i="1"/>
  <c r="N1894" i="1"/>
  <c r="P1894" i="1" s="1"/>
  <c r="M1895" i="1" s="1"/>
  <c r="R1985" i="1" l="1"/>
  <c r="G1895" i="1"/>
  <c r="O1895" i="1"/>
  <c r="T1985" i="1" l="1"/>
  <c r="Q1986" i="1" s="1"/>
  <c r="AC1986" i="1" s="1"/>
  <c r="N1895" i="1"/>
  <c r="H1986" i="1" l="1"/>
  <c r="S1986" i="1"/>
  <c r="P1895" i="1"/>
  <c r="M1896" i="1" s="1"/>
  <c r="R1986" i="1" l="1"/>
  <c r="T1986" i="1" s="1"/>
  <c r="Q1987" i="1" s="1"/>
  <c r="AC1987" i="1" s="1"/>
  <c r="G1896" i="1"/>
  <c r="O1896" i="1"/>
  <c r="S1987" i="1" l="1"/>
  <c r="H1987" i="1"/>
  <c r="N1896" i="1"/>
  <c r="R1987" i="1" l="1"/>
  <c r="P1896" i="1"/>
  <c r="M1897" i="1" s="1"/>
  <c r="T1987" i="1" l="1"/>
  <c r="Q1988" i="1" s="1"/>
  <c r="AC1988" i="1" s="1"/>
  <c r="G1897" i="1"/>
  <c r="O1897" i="1"/>
  <c r="H1988" i="1" l="1"/>
  <c r="S1988" i="1"/>
  <c r="N1897" i="1"/>
  <c r="R1988" i="1" l="1"/>
  <c r="T1988" i="1" s="1"/>
  <c r="Q1989" i="1" s="1"/>
  <c r="AC1989" i="1" s="1"/>
  <c r="P1897" i="1"/>
  <c r="M1898" i="1" s="1"/>
  <c r="H1989" i="1" l="1"/>
  <c r="S1989" i="1"/>
  <c r="G1898" i="1"/>
  <c r="O1898" i="1"/>
  <c r="R1989" i="1" l="1"/>
  <c r="T1989" i="1" s="1"/>
  <c r="Q1990" i="1" s="1"/>
  <c r="AC1990" i="1" s="1"/>
  <c r="N1898" i="1"/>
  <c r="P1898" i="1" s="1"/>
  <c r="M1899" i="1" s="1"/>
  <c r="H1990" i="1" l="1"/>
  <c r="S1990" i="1"/>
  <c r="G1899" i="1"/>
  <c r="O1899" i="1"/>
  <c r="R1990" i="1" l="1"/>
  <c r="N1899" i="1"/>
  <c r="P1899" i="1" s="1"/>
  <c r="M1900" i="1" s="1"/>
  <c r="T1990" i="1" l="1"/>
  <c r="Q1991" i="1" s="1"/>
  <c r="AC1991" i="1" s="1"/>
  <c r="G1900" i="1"/>
  <c r="O1900" i="1"/>
  <c r="H1991" i="1" l="1"/>
  <c r="S1991" i="1"/>
  <c r="N1900" i="1"/>
  <c r="R1991" i="1" l="1"/>
  <c r="P1900" i="1"/>
  <c r="M1901" i="1" s="1"/>
  <c r="T1991" i="1" l="1"/>
  <c r="Q1992" i="1" s="1"/>
  <c r="AC1992" i="1" s="1"/>
  <c r="O1901" i="1"/>
  <c r="G1901" i="1"/>
  <c r="H1992" i="1" l="1"/>
  <c r="S1992" i="1"/>
  <c r="N1901" i="1"/>
  <c r="R1992" i="1" l="1"/>
  <c r="T1992" i="1" s="1"/>
  <c r="Q1993" i="1" s="1"/>
  <c r="AC1993" i="1" s="1"/>
  <c r="P1901" i="1"/>
  <c r="M1902" i="1" s="1"/>
  <c r="H1993" i="1" l="1"/>
  <c r="S1993" i="1"/>
  <c r="G1902" i="1"/>
  <c r="O1902" i="1"/>
  <c r="R1993" i="1" l="1"/>
  <c r="N1902" i="1"/>
  <c r="T1993" i="1" l="1"/>
  <c r="Q1994" i="1" s="1"/>
  <c r="AC1994" i="1" s="1"/>
  <c r="P1902" i="1"/>
  <c r="M1903" i="1" s="1"/>
  <c r="H1994" i="1" l="1"/>
  <c r="S1994" i="1"/>
  <c r="G1903" i="1"/>
  <c r="O1903" i="1"/>
  <c r="R1994" i="1" l="1"/>
  <c r="T1994" i="1" s="1"/>
  <c r="Q1995" i="1" s="1"/>
  <c r="AC1995" i="1" s="1"/>
  <c r="N1903" i="1"/>
  <c r="H1995" i="1" l="1"/>
  <c r="S1995" i="1"/>
  <c r="P1903" i="1"/>
  <c r="M1904" i="1" s="1"/>
  <c r="R1995" i="1" l="1"/>
  <c r="T1995" i="1" s="1"/>
  <c r="Q1996" i="1" s="1"/>
  <c r="AC1996" i="1" s="1"/>
  <c r="G1904" i="1"/>
  <c r="O1904" i="1"/>
  <c r="H1996" i="1" l="1"/>
  <c r="S1996" i="1"/>
  <c r="N1904" i="1"/>
  <c r="P1904" i="1" s="1"/>
  <c r="M1905" i="1" s="1"/>
  <c r="R1996" i="1" l="1"/>
  <c r="G1905" i="1"/>
  <c r="O1905" i="1"/>
  <c r="T1996" i="1" l="1"/>
  <c r="Q1997" i="1" s="1"/>
  <c r="AC1997" i="1" s="1"/>
  <c r="N1905" i="1"/>
  <c r="H1997" i="1" l="1"/>
  <c r="S1997" i="1"/>
  <c r="P1905" i="1"/>
  <c r="M1906" i="1" s="1"/>
  <c r="R1997" i="1" l="1"/>
  <c r="T1997" i="1" s="1"/>
  <c r="Q1998" i="1" s="1"/>
  <c r="AC1998" i="1" s="1"/>
  <c r="G1906" i="1"/>
  <c r="O1906" i="1"/>
  <c r="S1998" i="1" l="1"/>
  <c r="H1998" i="1"/>
  <c r="N1906" i="1"/>
  <c r="P1906" i="1" s="1"/>
  <c r="M1907" i="1" s="1"/>
  <c r="R1998" i="1" l="1"/>
  <c r="O1907" i="1"/>
  <c r="G1907" i="1"/>
  <c r="T1998" i="1" l="1"/>
  <c r="Q1999" i="1" s="1"/>
  <c r="AC1999" i="1" s="1"/>
  <c r="N1907" i="1"/>
  <c r="S1999" i="1" l="1"/>
  <c r="H1999" i="1"/>
  <c r="P1907" i="1"/>
  <c r="M1908" i="1" s="1"/>
  <c r="R1999" i="1" l="1"/>
  <c r="T1999" i="1" s="1"/>
  <c r="Q2000" i="1" s="1"/>
  <c r="AC2000" i="1" s="1"/>
  <c r="G1908" i="1"/>
  <c r="O1908" i="1"/>
  <c r="H2000" i="1" l="1"/>
  <c r="S2000" i="1"/>
  <c r="N1908" i="1"/>
  <c r="P1908" i="1" s="1"/>
  <c r="M1909" i="1" s="1"/>
  <c r="R2000" i="1" l="1"/>
  <c r="O1909" i="1"/>
  <c r="G1909" i="1"/>
  <c r="T2000" i="1" l="1"/>
  <c r="Q2001" i="1" s="1"/>
  <c r="AC2001" i="1" s="1"/>
  <c r="N1909" i="1"/>
  <c r="P1909" i="1" s="1"/>
  <c r="M1910" i="1" s="1"/>
  <c r="H2001" i="1" l="1"/>
  <c r="S2001" i="1"/>
  <c r="O1910" i="1"/>
  <c r="G1910" i="1"/>
  <c r="R2001" i="1" l="1"/>
  <c r="N1910" i="1"/>
  <c r="T2001" i="1" l="1"/>
  <c r="Q2002" i="1" s="1"/>
  <c r="AC2002" i="1" s="1"/>
  <c r="P1910" i="1"/>
  <c r="M1911" i="1" s="1"/>
  <c r="H2002" i="1" l="1"/>
  <c r="S2002" i="1"/>
  <c r="G1911" i="1"/>
  <c r="O1911" i="1"/>
  <c r="R2002" i="1" l="1"/>
  <c r="N1911" i="1"/>
  <c r="T2002" i="1" l="1"/>
  <c r="Q2003" i="1" s="1"/>
  <c r="AC2003" i="1" s="1"/>
  <c r="P1911" i="1"/>
  <c r="M1912" i="1" s="1"/>
  <c r="H2003" i="1" l="1"/>
  <c r="S2003" i="1"/>
  <c r="G1912" i="1"/>
  <c r="O1912" i="1"/>
  <c r="R2003" i="1" l="1"/>
  <c r="N1912" i="1"/>
  <c r="P1912" i="1" s="1"/>
  <c r="M1913" i="1" s="1"/>
  <c r="T2003" i="1" l="1"/>
  <c r="Q2004" i="1" s="1"/>
  <c r="AC2004" i="1" s="1"/>
  <c r="O1913" i="1"/>
  <c r="G1913" i="1"/>
  <c r="S2004" i="1" l="1"/>
  <c r="H2004" i="1"/>
  <c r="N1913" i="1"/>
  <c r="P1913" i="1" s="1"/>
  <c r="M1914" i="1" s="1"/>
  <c r="R2004" i="1" l="1"/>
  <c r="O1914" i="1"/>
  <c r="G1914" i="1"/>
  <c r="T2004" i="1" l="1"/>
  <c r="Q2005" i="1" s="1"/>
  <c r="AC2005" i="1" s="1"/>
  <c r="N1914" i="1"/>
  <c r="P1914" i="1" s="1"/>
  <c r="M1915" i="1" s="1"/>
  <c r="H2005" i="1" l="1"/>
  <c r="S2005" i="1"/>
  <c r="O1915" i="1"/>
  <c r="G1915" i="1"/>
  <c r="R2005" i="1" l="1"/>
  <c r="N1915" i="1"/>
  <c r="T2005" i="1" l="1"/>
  <c r="Q2006" i="1" s="1"/>
  <c r="AC2006" i="1" s="1"/>
  <c r="P1915" i="1"/>
  <c r="M1916" i="1" s="1"/>
  <c r="H2006" i="1" l="1"/>
  <c r="S2006" i="1"/>
  <c r="G1916" i="1"/>
  <c r="O1916" i="1"/>
  <c r="R2006" i="1" l="1"/>
  <c r="T2006" i="1" s="1"/>
  <c r="Q2007" i="1" s="1"/>
  <c r="AC2007" i="1" s="1"/>
  <c r="N1916" i="1"/>
  <c r="H2007" i="1" l="1"/>
  <c r="S2007" i="1"/>
  <c r="P1916" i="1"/>
  <c r="M1917" i="1" s="1"/>
  <c r="R2007" i="1" l="1"/>
  <c r="T2007" i="1" s="1"/>
  <c r="Q2008" i="1" s="1"/>
  <c r="AC2008" i="1" s="1"/>
  <c r="G1917" i="1"/>
  <c r="O1917" i="1"/>
  <c r="S2008" i="1" l="1"/>
  <c r="H2008" i="1"/>
  <c r="N1917" i="1"/>
  <c r="P1917" i="1" s="1"/>
  <c r="M1918" i="1" s="1"/>
  <c r="R2008" i="1" l="1"/>
  <c r="O1918" i="1"/>
  <c r="G1918" i="1"/>
  <c r="T2008" i="1" l="1"/>
  <c r="Q2009" i="1" s="1"/>
  <c r="AC2009" i="1" s="1"/>
  <c r="N1918" i="1"/>
  <c r="S2009" i="1" l="1"/>
  <c r="H2009" i="1"/>
  <c r="P1918" i="1"/>
  <c r="M1919" i="1" s="1"/>
  <c r="R2009" i="1" l="1"/>
  <c r="T2009" i="1" s="1"/>
  <c r="Q2010" i="1" s="1"/>
  <c r="AC2010" i="1" s="1"/>
  <c r="O1919" i="1"/>
  <c r="G1919" i="1"/>
  <c r="H2010" i="1" l="1"/>
  <c r="S2010" i="1"/>
  <c r="N1919" i="1"/>
  <c r="R2010" i="1" l="1"/>
  <c r="P1919" i="1"/>
  <c r="M1920" i="1" s="1"/>
  <c r="T2010" i="1" l="1"/>
  <c r="Q2011" i="1" s="1"/>
  <c r="AC2011" i="1" s="1"/>
  <c r="G1920" i="1"/>
  <c r="O1920" i="1"/>
  <c r="H2011" i="1" l="1"/>
  <c r="S2011" i="1"/>
  <c r="N1920" i="1"/>
  <c r="P1920" i="1" s="1"/>
  <c r="M1921" i="1" s="1"/>
  <c r="R2011" i="1" l="1"/>
  <c r="T2011" i="1"/>
  <c r="Q2012" i="1" s="1"/>
  <c r="AC2012" i="1" s="1"/>
  <c r="G1921" i="1"/>
  <c r="O1921" i="1"/>
  <c r="H2012" i="1" l="1"/>
  <c r="S2012" i="1"/>
  <c r="N1921" i="1"/>
  <c r="R2012" i="1" l="1"/>
  <c r="T2012" i="1" s="1"/>
  <c r="Q2013" i="1" s="1"/>
  <c r="AC2013" i="1" s="1"/>
  <c r="P1921" i="1"/>
  <c r="M1922" i="1" s="1"/>
  <c r="H2013" i="1" l="1"/>
  <c r="S2013" i="1"/>
  <c r="G1922" i="1"/>
  <c r="O1922" i="1"/>
  <c r="R2013" i="1" l="1"/>
  <c r="T2013" i="1" s="1"/>
  <c r="Q2014" i="1" s="1"/>
  <c r="AC2014" i="1" s="1"/>
  <c r="N1922" i="1"/>
  <c r="P1922" i="1" s="1"/>
  <c r="M1923" i="1" s="1"/>
  <c r="H2014" i="1" l="1"/>
  <c r="S2014" i="1"/>
  <c r="G1923" i="1"/>
  <c r="O1923" i="1"/>
  <c r="R2014" i="1" l="1"/>
  <c r="T2014" i="1" s="1"/>
  <c r="Q2015" i="1" s="1"/>
  <c r="AC2015" i="1" s="1"/>
  <c r="N1923" i="1"/>
  <c r="P1923" i="1" s="1"/>
  <c r="M1924" i="1" s="1"/>
  <c r="H2015" i="1" l="1"/>
  <c r="S2015" i="1"/>
  <c r="G1924" i="1"/>
  <c r="O1924" i="1"/>
  <c r="R2015" i="1" l="1"/>
  <c r="N1924" i="1"/>
  <c r="P1924" i="1" s="1"/>
  <c r="M1925" i="1" s="1"/>
  <c r="T2015" i="1" l="1"/>
  <c r="Q2016" i="1" s="1"/>
  <c r="AC2016" i="1" s="1"/>
  <c r="G1925" i="1"/>
  <c r="O1925" i="1"/>
  <c r="H2016" i="1" l="1"/>
  <c r="S2016" i="1"/>
  <c r="N1925" i="1"/>
  <c r="P1925" i="1" s="1"/>
  <c r="M1926" i="1" s="1"/>
  <c r="R2016" i="1" l="1"/>
  <c r="O1926" i="1"/>
  <c r="G1926" i="1"/>
  <c r="T2016" i="1" l="1"/>
  <c r="Q2017" i="1" s="1"/>
  <c r="AC2017" i="1" s="1"/>
  <c r="N1926" i="1"/>
  <c r="P1926" i="1" s="1"/>
  <c r="M1927" i="1" s="1"/>
  <c r="H2017" i="1" l="1"/>
  <c r="S2017" i="1"/>
  <c r="G1927" i="1"/>
  <c r="O1927" i="1"/>
  <c r="R2017" i="1" l="1"/>
  <c r="T2017" i="1" s="1"/>
  <c r="Q2018" i="1" s="1"/>
  <c r="AC2018" i="1" s="1"/>
  <c r="N1927" i="1"/>
  <c r="P1927" i="1" s="1"/>
  <c r="M1928" i="1" s="1"/>
  <c r="S2018" i="1" l="1"/>
  <c r="H2018" i="1"/>
  <c r="G1928" i="1"/>
  <c r="O1928" i="1"/>
  <c r="R2018" i="1" l="1"/>
  <c r="N1928" i="1"/>
  <c r="T2018" i="1" l="1"/>
  <c r="Q2019" i="1" s="1"/>
  <c r="AC2019" i="1" s="1"/>
  <c r="P1928" i="1"/>
  <c r="M1929" i="1" s="1"/>
  <c r="H2019" i="1" l="1"/>
  <c r="S2019" i="1"/>
  <c r="G1929" i="1"/>
  <c r="O1929" i="1"/>
  <c r="R2019" i="1" l="1"/>
  <c r="N1929" i="1"/>
  <c r="T2019" i="1" l="1"/>
  <c r="Q2020" i="1" s="1"/>
  <c r="AC2020" i="1" s="1"/>
  <c r="P1929" i="1"/>
  <c r="M1930" i="1" s="1"/>
  <c r="H2020" i="1" l="1"/>
  <c r="S2020" i="1"/>
  <c r="O1930" i="1"/>
  <c r="G1930" i="1"/>
  <c r="R2020" i="1" l="1"/>
  <c r="N1930" i="1"/>
  <c r="P1930" i="1" s="1"/>
  <c r="M1931" i="1" s="1"/>
  <c r="T2020" i="1" l="1"/>
  <c r="Q2021" i="1" s="1"/>
  <c r="AC2021" i="1" s="1"/>
  <c r="G1931" i="1"/>
  <c r="O1931" i="1"/>
  <c r="H2021" i="1" l="1"/>
  <c r="S2021" i="1"/>
  <c r="N1931" i="1"/>
  <c r="R2021" i="1" l="1"/>
  <c r="T2021" i="1" s="1"/>
  <c r="Q2022" i="1" s="1"/>
  <c r="AC2022" i="1" s="1"/>
  <c r="P1931" i="1"/>
  <c r="M1932" i="1" s="1"/>
  <c r="H2022" i="1" l="1"/>
  <c r="S2022" i="1"/>
  <c r="O1932" i="1"/>
  <c r="G1932" i="1"/>
  <c r="R2022" i="1" l="1"/>
  <c r="N1932" i="1"/>
  <c r="P1932" i="1" s="1"/>
  <c r="M1933" i="1" s="1"/>
  <c r="T2022" i="1" l="1"/>
  <c r="Q2023" i="1" s="1"/>
  <c r="AC2023" i="1" s="1"/>
  <c r="G1933" i="1"/>
  <c r="O1933" i="1"/>
  <c r="H2023" i="1" l="1"/>
  <c r="S2023" i="1"/>
  <c r="N1933" i="1"/>
  <c r="P1933" i="1" s="1"/>
  <c r="M1934" i="1" s="1"/>
  <c r="R2023" i="1" l="1"/>
  <c r="G1934" i="1"/>
  <c r="O1934" i="1"/>
  <c r="T2023" i="1" l="1"/>
  <c r="Q2024" i="1" s="1"/>
  <c r="AC2024" i="1" s="1"/>
  <c r="N1934" i="1"/>
  <c r="P1934" i="1" s="1"/>
  <c r="M1935" i="1" s="1"/>
  <c r="H2024" i="1" l="1"/>
  <c r="S2024" i="1"/>
  <c r="G1935" i="1"/>
  <c r="O1935" i="1"/>
  <c r="R2024" i="1" l="1"/>
  <c r="T2024" i="1" s="1"/>
  <c r="Q2025" i="1" s="1"/>
  <c r="AC2025" i="1" s="1"/>
  <c r="N1935" i="1"/>
  <c r="P1935" i="1" s="1"/>
  <c r="M1936" i="1" s="1"/>
  <c r="S2025" i="1" l="1"/>
  <c r="H2025" i="1"/>
  <c r="G1936" i="1"/>
  <c r="O1936" i="1"/>
  <c r="R2025" i="1" l="1"/>
  <c r="T2025" i="1" s="1"/>
  <c r="Q2026" i="1" s="1"/>
  <c r="AC2026" i="1" s="1"/>
  <c r="N1936" i="1"/>
  <c r="P1936" i="1" s="1"/>
  <c r="M1937" i="1" s="1"/>
  <c r="H2026" i="1" l="1"/>
  <c r="S2026" i="1"/>
  <c r="O1937" i="1"/>
  <c r="G1937" i="1"/>
  <c r="R2026" i="1" l="1"/>
  <c r="N1937" i="1"/>
  <c r="P1937" i="1" s="1"/>
  <c r="M1938" i="1" s="1"/>
  <c r="T2026" i="1" l="1"/>
  <c r="Q2027" i="1" s="1"/>
  <c r="AC2027" i="1" s="1"/>
  <c r="G1938" i="1"/>
  <c r="O1938" i="1"/>
  <c r="S2027" i="1" l="1"/>
  <c r="H2027" i="1"/>
  <c r="N1938" i="1"/>
  <c r="P1938" i="1" s="1"/>
  <c r="M1939" i="1" s="1"/>
  <c r="R2027" i="1" l="1"/>
  <c r="T2027" i="1" s="1"/>
  <c r="Q2028" i="1" s="1"/>
  <c r="AC2028" i="1" s="1"/>
  <c r="O1939" i="1"/>
  <c r="G1939" i="1"/>
  <c r="S2028" i="1" l="1"/>
  <c r="H2028" i="1"/>
  <c r="N1939" i="1"/>
  <c r="P1939" i="1" s="1"/>
  <c r="M1940" i="1" s="1"/>
  <c r="R2028" i="1" l="1"/>
  <c r="T2028" i="1" s="1"/>
  <c r="Q2029" i="1" s="1"/>
  <c r="AC2029" i="1" s="1"/>
  <c r="O1940" i="1"/>
  <c r="G1940" i="1"/>
  <c r="H2029" i="1" l="1"/>
  <c r="S2029" i="1"/>
  <c r="N1940" i="1"/>
  <c r="P1940" i="1" s="1"/>
  <c r="M1941" i="1" s="1"/>
  <c r="R2029" i="1" l="1"/>
  <c r="O1941" i="1"/>
  <c r="G1941" i="1"/>
  <c r="T2029" i="1" l="1"/>
  <c r="Q2030" i="1" s="1"/>
  <c r="AC2030" i="1" s="1"/>
  <c r="N1941" i="1"/>
  <c r="P1941" i="1" s="1"/>
  <c r="M1942" i="1" s="1"/>
  <c r="H2030" i="1" l="1"/>
  <c r="S2030" i="1"/>
  <c r="O1942" i="1"/>
  <c r="G1942" i="1"/>
  <c r="R2030" i="1" l="1"/>
  <c r="N1942" i="1"/>
  <c r="T2030" i="1" l="1"/>
  <c r="Q2031" i="1" s="1"/>
  <c r="AC2031" i="1" s="1"/>
  <c r="P1942" i="1"/>
  <c r="M1943" i="1" s="1"/>
  <c r="H2031" i="1" l="1"/>
  <c r="S2031" i="1"/>
  <c r="O1943" i="1"/>
  <c r="G1943" i="1"/>
  <c r="R2031" i="1" l="1"/>
  <c r="N1943" i="1"/>
  <c r="T2031" i="1" l="1"/>
  <c r="Q2032" i="1" s="1"/>
  <c r="AC2032" i="1" s="1"/>
  <c r="P1943" i="1"/>
  <c r="M1944" i="1" s="1"/>
  <c r="H2032" i="1" l="1"/>
  <c r="S2032" i="1"/>
  <c r="G1944" i="1"/>
  <c r="O1944" i="1"/>
  <c r="R2032" i="1" l="1"/>
  <c r="N1944" i="1"/>
  <c r="T2032" i="1" l="1"/>
  <c r="Q2033" i="1" s="1"/>
  <c r="AC2033" i="1" s="1"/>
  <c r="P1944" i="1"/>
  <c r="M1945" i="1" s="1"/>
  <c r="H2033" i="1" l="1"/>
  <c r="S2033" i="1"/>
  <c r="O1945" i="1"/>
  <c r="G1945" i="1"/>
  <c r="R2033" i="1" l="1"/>
  <c r="N1945" i="1"/>
  <c r="T2033" i="1" l="1"/>
  <c r="Q2034" i="1" s="1"/>
  <c r="AC2034" i="1" s="1"/>
  <c r="P1945" i="1"/>
  <c r="M1946" i="1" s="1"/>
  <c r="H2034" i="1" l="1"/>
  <c r="S2034" i="1"/>
  <c r="G1946" i="1"/>
  <c r="O1946" i="1"/>
  <c r="R2034" i="1" l="1"/>
  <c r="T2034" i="1" s="1"/>
  <c r="Q2035" i="1" s="1"/>
  <c r="AC2035" i="1" s="1"/>
  <c r="N1946" i="1"/>
  <c r="P1946" i="1" s="1"/>
  <c r="M1947" i="1" s="1"/>
  <c r="H2035" i="1" l="1"/>
  <c r="S2035" i="1"/>
  <c r="G1947" i="1"/>
  <c r="O1947" i="1"/>
  <c r="R2035" i="1" l="1"/>
  <c r="N1947" i="1"/>
  <c r="T2035" i="1" l="1"/>
  <c r="Q2036" i="1" s="1"/>
  <c r="AC2036" i="1" s="1"/>
  <c r="P1947" i="1"/>
  <c r="M1948" i="1" s="1"/>
  <c r="H2036" i="1" l="1"/>
  <c r="S2036" i="1"/>
  <c r="O1948" i="1"/>
  <c r="G1948" i="1"/>
  <c r="R2036" i="1" l="1"/>
  <c r="N1948" i="1"/>
  <c r="T2036" i="1" l="1"/>
  <c r="Q2037" i="1" s="1"/>
  <c r="AC2037" i="1" s="1"/>
  <c r="P1948" i="1"/>
  <c r="M1949" i="1" s="1"/>
  <c r="S2037" i="1" l="1"/>
  <c r="H2037" i="1"/>
  <c r="G1949" i="1"/>
  <c r="O1949" i="1"/>
  <c r="R2037" i="1" l="1"/>
  <c r="N1949" i="1"/>
  <c r="T2037" i="1" l="1"/>
  <c r="Q2038" i="1" s="1"/>
  <c r="AC2038" i="1" s="1"/>
  <c r="P1949" i="1"/>
  <c r="M1950" i="1" s="1"/>
  <c r="H2038" i="1" l="1"/>
  <c r="S2038" i="1"/>
  <c r="O1950" i="1"/>
  <c r="G1950" i="1"/>
  <c r="R2038" i="1" l="1"/>
  <c r="N1950" i="1"/>
  <c r="P1950" i="1" s="1"/>
  <c r="M1951" i="1" s="1"/>
  <c r="T2038" i="1" l="1"/>
  <c r="Q2039" i="1" s="1"/>
  <c r="AC2039" i="1" s="1"/>
  <c r="G1951" i="1"/>
  <c r="O1951" i="1"/>
  <c r="H2039" i="1" l="1"/>
  <c r="S2039" i="1"/>
  <c r="N1951" i="1"/>
  <c r="R2039" i="1" l="1"/>
  <c r="P1951" i="1"/>
  <c r="M1952" i="1" s="1"/>
  <c r="T2039" i="1" l="1"/>
  <c r="Q2040" i="1" s="1"/>
  <c r="AC2040" i="1" s="1"/>
  <c r="G1952" i="1"/>
  <c r="O1952" i="1"/>
  <c r="H2040" i="1" l="1"/>
  <c r="S2040" i="1"/>
  <c r="N1952" i="1"/>
  <c r="R2040" i="1" l="1"/>
  <c r="T2040" i="1" s="1"/>
  <c r="Q2041" i="1" s="1"/>
  <c r="AC2041" i="1" s="1"/>
  <c r="P1952" i="1"/>
  <c r="M1953" i="1" s="1"/>
  <c r="H2041" i="1" l="1"/>
  <c r="S2041" i="1"/>
  <c r="G1953" i="1"/>
  <c r="O1953" i="1"/>
  <c r="R2041" i="1" l="1"/>
  <c r="N1953" i="1"/>
  <c r="P1953" i="1" s="1"/>
  <c r="M1954" i="1" s="1"/>
  <c r="T2041" i="1" l="1"/>
  <c r="Q2042" i="1" s="1"/>
  <c r="AC2042" i="1" s="1"/>
  <c r="O1954" i="1"/>
  <c r="G1954" i="1"/>
  <c r="S2042" i="1" l="1"/>
  <c r="H2042" i="1"/>
  <c r="N1954" i="1"/>
  <c r="R2042" i="1" l="1"/>
  <c r="P1954" i="1"/>
  <c r="M1955" i="1" s="1"/>
  <c r="T2042" i="1" l="1"/>
  <c r="Q2043" i="1" s="1"/>
  <c r="AC2043" i="1" s="1"/>
  <c r="G1955" i="1"/>
  <c r="O1955" i="1"/>
  <c r="H2043" i="1" l="1"/>
  <c r="S2043" i="1"/>
  <c r="N1955" i="1"/>
  <c r="R2043" i="1" l="1"/>
  <c r="P1955" i="1"/>
  <c r="M1956" i="1" s="1"/>
  <c r="T2043" i="1" l="1"/>
  <c r="Q2044" i="1" s="1"/>
  <c r="AC2044" i="1" s="1"/>
  <c r="G1956" i="1"/>
  <c r="O1956" i="1"/>
  <c r="S2044" i="1" l="1"/>
  <c r="H2044" i="1"/>
  <c r="N1956" i="1"/>
  <c r="P1956" i="1" s="1"/>
  <c r="M1957" i="1" s="1"/>
  <c r="R2044" i="1" l="1"/>
  <c r="O1957" i="1"/>
  <c r="G1957" i="1"/>
  <c r="T2044" i="1" l="1"/>
  <c r="Q2045" i="1" s="1"/>
  <c r="AC2045" i="1" s="1"/>
  <c r="N1957" i="1"/>
  <c r="H2045" i="1" l="1"/>
  <c r="S2045" i="1"/>
  <c r="P1957" i="1"/>
  <c r="M1958" i="1" s="1"/>
  <c r="R2045" i="1" l="1"/>
  <c r="G1958" i="1"/>
  <c r="O1958" i="1"/>
  <c r="T2045" i="1" l="1"/>
  <c r="Q2046" i="1" s="1"/>
  <c r="AC2046" i="1" s="1"/>
  <c r="N1958" i="1"/>
  <c r="H2046" i="1" l="1"/>
  <c r="S2046" i="1"/>
  <c r="P1958" i="1"/>
  <c r="M1959" i="1" s="1"/>
  <c r="R2046" i="1" l="1"/>
  <c r="O1959" i="1"/>
  <c r="G1959" i="1"/>
  <c r="T2046" i="1" l="1"/>
  <c r="Q2047" i="1" s="1"/>
  <c r="AC2047" i="1" s="1"/>
  <c r="N1959" i="1"/>
  <c r="P1959" i="1" s="1"/>
  <c r="M1960" i="1" s="1"/>
  <c r="H2047" i="1" l="1"/>
  <c r="S2047" i="1"/>
  <c r="G1960" i="1"/>
  <c r="O1960" i="1"/>
  <c r="R2047" i="1" l="1"/>
  <c r="N1960" i="1"/>
  <c r="P1960" i="1" s="1"/>
  <c r="M1961" i="1" s="1"/>
  <c r="T2047" i="1" l="1"/>
  <c r="Q2048" i="1" s="1"/>
  <c r="AC2048" i="1" s="1"/>
  <c r="G1961" i="1"/>
  <c r="O1961" i="1"/>
  <c r="H2048" i="1" l="1"/>
  <c r="S2048" i="1"/>
  <c r="N1961" i="1"/>
  <c r="P1961" i="1" s="1"/>
  <c r="M1962" i="1" s="1"/>
  <c r="R2048" i="1" l="1"/>
  <c r="G1962" i="1"/>
  <c r="O1962" i="1"/>
  <c r="T2048" i="1" l="1"/>
  <c r="Q2049" i="1" s="1"/>
  <c r="AC2049" i="1" s="1"/>
  <c r="N1962" i="1"/>
  <c r="P1962" i="1" s="1"/>
  <c r="M1963" i="1" s="1"/>
  <c r="H2049" i="1" l="1"/>
  <c r="S2049" i="1"/>
  <c r="G1963" i="1"/>
  <c r="O1963" i="1"/>
  <c r="R2049" i="1" l="1"/>
  <c r="N1963" i="1"/>
  <c r="P1963" i="1" s="1"/>
  <c r="M1964" i="1" s="1"/>
  <c r="T2049" i="1" l="1"/>
  <c r="Q2050" i="1" s="1"/>
  <c r="AC2050" i="1" s="1"/>
  <c r="O1964" i="1"/>
  <c r="G1964" i="1"/>
  <c r="H2050" i="1" l="1"/>
  <c r="S2050" i="1"/>
  <c r="N1964" i="1"/>
  <c r="P1964" i="1" s="1"/>
  <c r="M1965" i="1" s="1"/>
  <c r="R2050" i="1" l="1"/>
  <c r="O1965" i="1"/>
  <c r="G1965" i="1"/>
  <c r="T2050" i="1" l="1"/>
  <c r="Q2051" i="1" s="1"/>
  <c r="AC2051" i="1" s="1"/>
  <c r="N1965" i="1"/>
  <c r="P1965" i="1" s="1"/>
  <c r="M1966" i="1" s="1"/>
  <c r="H2051" i="1" l="1"/>
  <c r="S2051" i="1"/>
  <c r="G1966" i="1"/>
  <c r="O1966" i="1"/>
  <c r="R2051" i="1" l="1"/>
  <c r="N1966" i="1"/>
  <c r="T2051" i="1" l="1"/>
  <c r="Q2052" i="1" s="1"/>
  <c r="AC2052" i="1" s="1"/>
  <c r="P1966" i="1"/>
  <c r="M1967" i="1" s="1"/>
  <c r="H2052" i="1" l="1"/>
  <c r="S2052" i="1"/>
  <c r="O1967" i="1"/>
  <c r="G1967" i="1"/>
  <c r="R2052" i="1" l="1"/>
  <c r="T2052" i="1" s="1"/>
  <c r="Q2053" i="1" s="1"/>
  <c r="AC2053" i="1" s="1"/>
  <c r="N1967" i="1"/>
  <c r="H2053" i="1" l="1"/>
  <c r="S2053" i="1"/>
  <c r="P1967" i="1"/>
  <c r="M1968" i="1" s="1"/>
  <c r="R2053" i="1" l="1"/>
  <c r="T2053" i="1" s="1"/>
  <c r="Q2054" i="1" s="1"/>
  <c r="AC2054" i="1" s="1"/>
  <c r="G1968" i="1"/>
  <c r="O1968" i="1"/>
  <c r="H2054" i="1" l="1"/>
  <c r="S2054" i="1"/>
  <c r="N1968" i="1"/>
  <c r="R2054" i="1" l="1"/>
  <c r="P1968" i="1"/>
  <c r="M1969" i="1" s="1"/>
  <c r="T2054" i="1" l="1"/>
  <c r="Q2055" i="1" s="1"/>
  <c r="AC2055" i="1" s="1"/>
  <c r="G1969" i="1"/>
  <c r="O1969" i="1"/>
  <c r="S2055" i="1" l="1"/>
  <c r="H2055" i="1"/>
  <c r="N1969" i="1"/>
  <c r="R2055" i="1" l="1"/>
  <c r="T2055" i="1" s="1"/>
  <c r="Q2056" i="1" s="1"/>
  <c r="AC2056" i="1" s="1"/>
  <c r="P1969" i="1"/>
  <c r="M1970" i="1" s="1"/>
  <c r="H2056" i="1" l="1"/>
  <c r="S2056" i="1"/>
  <c r="G1970" i="1"/>
  <c r="O1970" i="1"/>
  <c r="R2056" i="1" l="1"/>
  <c r="T2056" i="1" s="1"/>
  <c r="Q2057" i="1" s="1"/>
  <c r="AC2057" i="1" s="1"/>
  <c r="N1970" i="1"/>
  <c r="H2057" i="1" l="1"/>
  <c r="S2057" i="1"/>
  <c r="P1970" i="1"/>
  <c r="M1971" i="1" s="1"/>
  <c r="R2057" i="1" l="1"/>
  <c r="G1971" i="1"/>
  <c r="O1971" i="1"/>
  <c r="T2057" i="1" l="1"/>
  <c r="Q2058" i="1" s="1"/>
  <c r="AC2058" i="1" s="1"/>
  <c r="N1971" i="1"/>
  <c r="S2058" i="1" l="1"/>
  <c r="H2058" i="1"/>
  <c r="P1971" i="1"/>
  <c r="M1972" i="1" s="1"/>
  <c r="R2058" i="1" l="1"/>
  <c r="O1972" i="1"/>
  <c r="G1972" i="1"/>
  <c r="T2058" i="1" l="1"/>
  <c r="Q2059" i="1" s="1"/>
  <c r="AC2059" i="1" s="1"/>
  <c r="N1972" i="1"/>
  <c r="P1972" i="1" s="1"/>
  <c r="M1973" i="1" s="1"/>
  <c r="H2059" i="1" l="1"/>
  <c r="S2059" i="1"/>
  <c r="G1973" i="1"/>
  <c r="O1973" i="1"/>
  <c r="R2059" i="1" l="1"/>
  <c r="T2059" i="1" s="1"/>
  <c r="Q2060" i="1" s="1"/>
  <c r="AC2060" i="1" s="1"/>
  <c r="N1973" i="1"/>
  <c r="P1973" i="1" s="1"/>
  <c r="M1974" i="1" s="1"/>
  <c r="H2060" i="1" l="1"/>
  <c r="S2060" i="1"/>
  <c r="G1974" i="1"/>
  <c r="O1974" i="1"/>
  <c r="R2060" i="1" l="1"/>
  <c r="N1974" i="1"/>
  <c r="T2060" i="1" l="1"/>
  <c r="Q2061" i="1" s="1"/>
  <c r="AC2061" i="1" s="1"/>
  <c r="P1974" i="1"/>
  <c r="M1975" i="1" s="1"/>
  <c r="H2061" i="1" l="1"/>
  <c r="S2061" i="1"/>
  <c r="G1975" i="1"/>
  <c r="O1975" i="1"/>
  <c r="R2061" i="1" l="1"/>
  <c r="T2061" i="1" s="1"/>
  <c r="Q2062" i="1" s="1"/>
  <c r="AC2062" i="1" s="1"/>
  <c r="N1975" i="1"/>
  <c r="H2062" i="1" l="1"/>
  <c r="S2062" i="1"/>
  <c r="P1975" i="1"/>
  <c r="M1976" i="1" s="1"/>
  <c r="R2062" i="1" l="1"/>
  <c r="O1976" i="1"/>
  <c r="G1976" i="1"/>
  <c r="T2062" i="1" l="1"/>
  <c r="Q2063" i="1" s="1"/>
  <c r="AC2063" i="1" s="1"/>
  <c r="N1976" i="1"/>
  <c r="P1976" i="1" s="1"/>
  <c r="M1977" i="1" s="1"/>
  <c r="H2063" i="1" l="1"/>
  <c r="S2063" i="1"/>
  <c r="G1977" i="1"/>
  <c r="O1977" i="1"/>
  <c r="R2063" i="1" l="1"/>
  <c r="T2063" i="1" s="1"/>
  <c r="Q2064" i="1" s="1"/>
  <c r="AC2064" i="1" s="1"/>
  <c r="N1977" i="1"/>
  <c r="P1977" i="1" s="1"/>
  <c r="M1978" i="1" s="1"/>
  <c r="H2064" i="1" l="1"/>
  <c r="S2064" i="1"/>
  <c r="G1978" i="1"/>
  <c r="O1978" i="1"/>
  <c r="R2064" i="1" l="1"/>
  <c r="T2064" i="1" s="1"/>
  <c r="Q2065" i="1" s="1"/>
  <c r="AC2065" i="1" s="1"/>
  <c r="N1978" i="1"/>
  <c r="H2065" i="1" l="1"/>
  <c r="S2065" i="1"/>
  <c r="P1978" i="1"/>
  <c r="M1979" i="1" s="1"/>
  <c r="R2065" i="1" l="1"/>
  <c r="G1979" i="1"/>
  <c r="O1979" i="1"/>
  <c r="T2065" i="1" l="1"/>
  <c r="Q2066" i="1" s="1"/>
  <c r="AC2066" i="1" s="1"/>
  <c r="N1979" i="1"/>
  <c r="H2066" i="1" l="1"/>
  <c r="S2066" i="1"/>
  <c r="P1979" i="1"/>
  <c r="M1980" i="1" s="1"/>
  <c r="R2066" i="1" l="1"/>
  <c r="T2066" i="1" s="1"/>
  <c r="Q2067" i="1" s="1"/>
  <c r="AC2067" i="1" s="1"/>
  <c r="O1980" i="1"/>
  <c r="G1980" i="1"/>
  <c r="H2067" i="1" l="1"/>
  <c r="S2067" i="1"/>
  <c r="N1980" i="1"/>
  <c r="P1980" i="1" s="1"/>
  <c r="M1981" i="1" s="1"/>
  <c r="R2067" i="1" l="1"/>
  <c r="G1981" i="1"/>
  <c r="O1981" i="1"/>
  <c r="T2067" i="1" l="1"/>
  <c r="Q2068" i="1" s="1"/>
  <c r="AC2068" i="1" s="1"/>
  <c r="N1981" i="1"/>
  <c r="P1981" i="1" s="1"/>
  <c r="M1982" i="1" s="1"/>
  <c r="H2068" i="1" l="1"/>
  <c r="S2068" i="1"/>
  <c r="G1982" i="1"/>
  <c r="O1982" i="1"/>
  <c r="R2068" i="1" l="1"/>
  <c r="N1982" i="1"/>
  <c r="T2068" i="1" l="1"/>
  <c r="Q2069" i="1" s="1"/>
  <c r="AC2069" i="1" s="1"/>
  <c r="P1982" i="1"/>
  <c r="M1983" i="1" s="1"/>
  <c r="H2069" i="1" l="1"/>
  <c r="S2069" i="1"/>
  <c r="G1983" i="1"/>
  <c r="O1983" i="1"/>
  <c r="R2069" i="1" l="1"/>
  <c r="T2069" i="1" s="1"/>
  <c r="Q2070" i="1" s="1"/>
  <c r="AC2070" i="1" s="1"/>
  <c r="N1983" i="1"/>
  <c r="H2070" i="1" l="1"/>
  <c r="S2070" i="1"/>
  <c r="P1983" i="1"/>
  <c r="M1984" i="1" s="1"/>
  <c r="R2070" i="1" l="1"/>
  <c r="G1984" i="1"/>
  <c r="O1984" i="1"/>
  <c r="T2070" i="1" l="1"/>
  <c r="Q2071" i="1" s="1"/>
  <c r="AC2071" i="1" s="1"/>
  <c r="N1984" i="1"/>
  <c r="H2071" i="1" l="1"/>
  <c r="S2071" i="1"/>
  <c r="P1984" i="1"/>
  <c r="M1985" i="1" s="1"/>
  <c r="R2071" i="1" l="1"/>
  <c r="G1985" i="1"/>
  <c r="O1985" i="1"/>
  <c r="T2071" i="1" l="1"/>
  <c r="Q2072" i="1" s="1"/>
  <c r="AC2072" i="1" s="1"/>
  <c r="N1985" i="1"/>
  <c r="P1985" i="1" s="1"/>
  <c r="M1986" i="1" s="1"/>
  <c r="H2072" i="1" l="1"/>
  <c r="S2072" i="1"/>
  <c r="G1986" i="1"/>
  <c r="O1986" i="1"/>
  <c r="R2072" i="1" l="1"/>
  <c r="N1986" i="1"/>
  <c r="T2072" i="1" l="1"/>
  <c r="Q2073" i="1" s="1"/>
  <c r="AC2073" i="1" s="1"/>
  <c r="P1986" i="1"/>
  <c r="M1987" i="1" s="1"/>
  <c r="H2073" i="1" l="1"/>
  <c r="S2073" i="1"/>
  <c r="G1987" i="1"/>
  <c r="O1987" i="1"/>
  <c r="R2073" i="1" l="1"/>
  <c r="N1987" i="1"/>
  <c r="T2073" i="1" l="1"/>
  <c r="Q2074" i="1" s="1"/>
  <c r="AC2074" i="1" s="1"/>
  <c r="P1987" i="1"/>
  <c r="M1988" i="1" s="1"/>
  <c r="S2074" i="1" l="1"/>
  <c r="H2074" i="1"/>
  <c r="G1988" i="1"/>
  <c r="O1988" i="1"/>
  <c r="R2074" i="1" l="1"/>
  <c r="T2074" i="1" s="1"/>
  <c r="Q2075" i="1" s="1"/>
  <c r="AC2075" i="1" s="1"/>
  <c r="N1988" i="1"/>
  <c r="S2075" i="1" l="1"/>
  <c r="H2075" i="1"/>
  <c r="P1988" i="1"/>
  <c r="M1989" i="1" s="1"/>
  <c r="R2075" i="1" l="1"/>
  <c r="T2075" i="1" s="1"/>
  <c r="Q2076" i="1" s="1"/>
  <c r="AC2076" i="1" s="1"/>
  <c r="G1989" i="1"/>
  <c r="O1989" i="1"/>
  <c r="H2076" i="1" l="1"/>
  <c r="S2076" i="1"/>
  <c r="N1989" i="1"/>
  <c r="P1989" i="1" s="1"/>
  <c r="M1990" i="1" s="1"/>
  <c r="R2076" i="1" l="1"/>
  <c r="T2076" i="1" s="1"/>
  <c r="Q2077" i="1" s="1"/>
  <c r="AC2077" i="1" s="1"/>
  <c r="G1990" i="1"/>
  <c r="O1990" i="1"/>
  <c r="H2077" i="1" l="1"/>
  <c r="S2077" i="1"/>
  <c r="N1990" i="1"/>
  <c r="P1990" i="1" s="1"/>
  <c r="M1991" i="1" s="1"/>
  <c r="R2077" i="1" l="1"/>
  <c r="G1991" i="1"/>
  <c r="O1991" i="1"/>
  <c r="T2077" i="1" l="1"/>
  <c r="Q2078" i="1" s="1"/>
  <c r="AC2078" i="1" s="1"/>
  <c r="N1991" i="1"/>
  <c r="H2078" i="1" l="1"/>
  <c r="S2078" i="1"/>
  <c r="P1991" i="1"/>
  <c r="M1992" i="1" s="1"/>
  <c r="R2078" i="1" l="1"/>
  <c r="G1992" i="1"/>
  <c r="O1992" i="1"/>
  <c r="T2078" i="1" l="1"/>
  <c r="Q2079" i="1" s="1"/>
  <c r="AC2079" i="1" s="1"/>
  <c r="N1992" i="1"/>
  <c r="H2079" i="1" l="1"/>
  <c r="S2079" i="1"/>
  <c r="P1992" i="1"/>
  <c r="M1993" i="1" s="1"/>
  <c r="R2079" i="1" l="1"/>
  <c r="G1993" i="1"/>
  <c r="O1993" i="1"/>
  <c r="T2079" i="1" l="1"/>
  <c r="Q2080" i="1" s="1"/>
  <c r="AC2080" i="1" s="1"/>
  <c r="N1993" i="1"/>
  <c r="P1993" i="1" s="1"/>
  <c r="M1994" i="1" s="1"/>
  <c r="H2080" i="1" l="1"/>
  <c r="S2080" i="1"/>
  <c r="G1994" i="1"/>
  <c r="O1994" i="1"/>
  <c r="R2080" i="1" l="1"/>
  <c r="N1994" i="1"/>
  <c r="T2080" i="1" l="1"/>
  <c r="Q2081" i="1" s="1"/>
  <c r="AC2081" i="1" s="1"/>
  <c r="P1994" i="1"/>
  <c r="M1995" i="1" s="1"/>
  <c r="H2081" i="1" l="1"/>
  <c r="S2081" i="1"/>
  <c r="G1995" i="1"/>
  <c r="O1995" i="1"/>
  <c r="R2081" i="1" l="1"/>
  <c r="N1995" i="1"/>
  <c r="T2081" i="1" l="1"/>
  <c r="Q2082" i="1" s="1"/>
  <c r="AC2082" i="1" s="1"/>
  <c r="P1995" i="1"/>
  <c r="M1996" i="1" s="1"/>
  <c r="H2082" i="1" l="1"/>
  <c r="S2082" i="1"/>
  <c r="G1996" i="1"/>
  <c r="O1996" i="1"/>
  <c r="R2082" i="1" l="1"/>
  <c r="N1996" i="1"/>
  <c r="P1996" i="1" s="1"/>
  <c r="M1997" i="1" s="1"/>
  <c r="T2082" i="1" l="1"/>
  <c r="Q2083" i="1" s="1"/>
  <c r="AC2083" i="1" s="1"/>
  <c r="G1997" i="1"/>
  <c r="O1997" i="1"/>
  <c r="H2083" i="1" l="1"/>
  <c r="S2083" i="1"/>
  <c r="N1997" i="1"/>
  <c r="R2083" i="1" l="1"/>
  <c r="P1997" i="1"/>
  <c r="M1998" i="1" s="1"/>
  <c r="T2083" i="1" l="1"/>
  <c r="Q2084" i="1" s="1"/>
  <c r="AC2084" i="1" s="1"/>
  <c r="G1998" i="1"/>
  <c r="O1998" i="1"/>
  <c r="H2084" i="1" l="1"/>
  <c r="S2084" i="1"/>
  <c r="N1998" i="1"/>
  <c r="R2084" i="1" l="1"/>
  <c r="T2084" i="1" s="1"/>
  <c r="Q2085" i="1" s="1"/>
  <c r="AC2085" i="1" s="1"/>
  <c r="P1998" i="1"/>
  <c r="M1999" i="1" s="1"/>
  <c r="H2085" i="1" l="1"/>
  <c r="S2085" i="1"/>
  <c r="O1999" i="1"/>
  <c r="G1999" i="1"/>
  <c r="R2085" i="1" l="1"/>
  <c r="N1999" i="1"/>
  <c r="P1999" i="1" s="1"/>
  <c r="M2000" i="1" s="1"/>
  <c r="T2085" i="1" l="1"/>
  <c r="Q2086" i="1" s="1"/>
  <c r="AC2086" i="1" s="1"/>
  <c r="O2000" i="1"/>
  <c r="G2000" i="1"/>
  <c r="H2086" i="1" l="1"/>
  <c r="S2086" i="1"/>
  <c r="N2000" i="1"/>
  <c r="P2000" i="1" s="1"/>
  <c r="M2001" i="1" s="1"/>
  <c r="R2086" i="1" l="1"/>
  <c r="O2001" i="1"/>
  <c r="G2001" i="1"/>
  <c r="T2086" i="1" l="1"/>
  <c r="Q2087" i="1" s="1"/>
  <c r="AC2087" i="1" s="1"/>
  <c r="N2001" i="1"/>
  <c r="H2087" i="1" l="1"/>
  <c r="S2087" i="1"/>
  <c r="P2001" i="1"/>
  <c r="M2002" i="1" s="1"/>
  <c r="R2087" i="1" l="1"/>
  <c r="G2002" i="1"/>
  <c r="O2002" i="1"/>
  <c r="T2087" i="1" l="1"/>
  <c r="Q2088" i="1" s="1"/>
  <c r="AC2088" i="1" s="1"/>
  <c r="N2002" i="1"/>
  <c r="P2002" i="1" s="1"/>
  <c r="M2003" i="1" s="1"/>
  <c r="S2088" i="1" l="1"/>
  <c r="H2088" i="1"/>
  <c r="O2003" i="1"/>
  <c r="G2003" i="1"/>
  <c r="R2088" i="1" l="1"/>
  <c r="T2088" i="1" s="1"/>
  <c r="Q2089" i="1" s="1"/>
  <c r="AC2089" i="1" s="1"/>
  <c r="N2003" i="1"/>
  <c r="P2003" i="1" s="1"/>
  <c r="M2004" i="1" s="1"/>
  <c r="H2089" i="1" l="1"/>
  <c r="S2089" i="1"/>
  <c r="G2004" i="1"/>
  <c r="O2004" i="1"/>
  <c r="R2089" i="1" l="1"/>
  <c r="N2004" i="1"/>
  <c r="T2089" i="1" l="1"/>
  <c r="Q2090" i="1" s="1"/>
  <c r="AC2090" i="1" s="1"/>
  <c r="P2004" i="1"/>
  <c r="M2005" i="1" s="1"/>
  <c r="S2090" i="1" l="1"/>
  <c r="H2090" i="1"/>
  <c r="G2005" i="1"/>
  <c r="O2005" i="1"/>
  <c r="R2090" i="1" l="1"/>
  <c r="N2005" i="1"/>
  <c r="T2090" i="1" l="1"/>
  <c r="Q2091" i="1" s="1"/>
  <c r="AC2091" i="1" s="1"/>
  <c r="P2005" i="1"/>
  <c r="M2006" i="1" s="1"/>
  <c r="S2091" i="1" l="1"/>
  <c r="H2091" i="1"/>
  <c r="G2006" i="1"/>
  <c r="O2006" i="1"/>
  <c r="R2091" i="1" l="1"/>
  <c r="T2091" i="1"/>
  <c r="Q2092" i="1" s="1"/>
  <c r="AC2092" i="1" s="1"/>
  <c r="N2006" i="1"/>
  <c r="P2006" i="1" s="1"/>
  <c r="M2007" i="1" s="1"/>
  <c r="H2092" i="1" l="1"/>
  <c r="S2092" i="1"/>
  <c r="G2007" i="1"/>
  <c r="O2007" i="1"/>
  <c r="R2092" i="1" l="1"/>
  <c r="N2007" i="1"/>
  <c r="T2092" i="1" l="1"/>
  <c r="Q2093" i="1" s="1"/>
  <c r="AC2093" i="1" s="1"/>
  <c r="P2007" i="1"/>
  <c r="M2008" i="1" s="1"/>
  <c r="H2093" i="1" l="1"/>
  <c r="S2093" i="1"/>
  <c r="G2008" i="1"/>
  <c r="O2008" i="1"/>
  <c r="R2093" i="1" l="1"/>
  <c r="T2093" i="1" s="1"/>
  <c r="Q2094" i="1" s="1"/>
  <c r="AC2094" i="1" s="1"/>
  <c r="N2008" i="1"/>
  <c r="P2008" i="1" s="1"/>
  <c r="M2009" i="1" s="1"/>
  <c r="H2094" i="1" l="1"/>
  <c r="S2094" i="1"/>
  <c r="G2009" i="1"/>
  <c r="O2009" i="1"/>
  <c r="R2094" i="1" l="1"/>
  <c r="T2094" i="1" s="1"/>
  <c r="Q2095" i="1" s="1"/>
  <c r="AC2095" i="1" s="1"/>
  <c r="N2009" i="1"/>
  <c r="H2095" i="1" l="1"/>
  <c r="S2095" i="1"/>
  <c r="P2009" i="1"/>
  <c r="M2010" i="1" s="1"/>
  <c r="R2095" i="1" l="1"/>
  <c r="G2010" i="1"/>
  <c r="O2010" i="1"/>
  <c r="T2095" i="1" l="1"/>
  <c r="Q2096" i="1" s="1"/>
  <c r="AC2096" i="1" s="1"/>
  <c r="N2010" i="1"/>
  <c r="P2010" i="1" s="1"/>
  <c r="M2011" i="1" s="1"/>
  <c r="H2096" i="1" l="1"/>
  <c r="S2096" i="1"/>
  <c r="G2011" i="1"/>
  <c r="O2011" i="1"/>
  <c r="R2096" i="1" l="1"/>
  <c r="N2011" i="1"/>
  <c r="T2096" i="1" l="1"/>
  <c r="Q2097" i="1" s="1"/>
  <c r="AC2097" i="1" s="1"/>
  <c r="P2011" i="1"/>
  <c r="M2012" i="1" s="1"/>
  <c r="H2097" i="1" l="1"/>
  <c r="S2097" i="1"/>
  <c r="O2012" i="1"/>
  <c r="G2012" i="1"/>
  <c r="R2097" i="1" l="1"/>
  <c r="N2012" i="1"/>
  <c r="T2097" i="1" l="1"/>
  <c r="Q2098" i="1" s="1"/>
  <c r="AC2098" i="1" s="1"/>
  <c r="P2012" i="1"/>
  <c r="M2013" i="1" s="1"/>
  <c r="H2098" i="1" l="1"/>
  <c r="S2098" i="1"/>
  <c r="G2013" i="1"/>
  <c r="O2013" i="1"/>
  <c r="R2098" i="1" l="1"/>
  <c r="N2013" i="1"/>
  <c r="P2013" i="1" s="1"/>
  <c r="M2014" i="1" s="1"/>
  <c r="T2098" i="1" l="1"/>
  <c r="Q2099" i="1" s="1"/>
  <c r="AC2099" i="1" s="1"/>
  <c r="O2014" i="1"/>
  <c r="G2014" i="1"/>
  <c r="H2099" i="1" l="1"/>
  <c r="S2099" i="1"/>
  <c r="N2014" i="1"/>
  <c r="R2099" i="1" l="1"/>
  <c r="P2014" i="1"/>
  <c r="M2015" i="1" s="1"/>
  <c r="T2099" i="1" l="1"/>
  <c r="Q2100" i="1" s="1"/>
  <c r="AC2100" i="1" s="1"/>
  <c r="O2015" i="1"/>
  <c r="G2015" i="1"/>
  <c r="H2100" i="1" l="1"/>
  <c r="S2100" i="1"/>
  <c r="N2015" i="1"/>
  <c r="R2100" i="1" l="1"/>
  <c r="P2015" i="1"/>
  <c r="M2016" i="1" s="1"/>
  <c r="T2100" i="1" l="1"/>
  <c r="Q2101" i="1" s="1"/>
  <c r="AC2101" i="1" s="1"/>
  <c r="O2016" i="1"/>
  <c r="G2016" i="1"/>
  <c r="H2101" i="1" l="1"/>
  <c r="S2101" i="1"/>
  <c r="N2016" i="1"/>
  <c r="P2016" i="1" s="1"/>
  <c r="M2017" i="1" s="1"/>
  <c r="R2101" i="1" l="1"/>
  <c r="G2017" i="1"/>
  <c r="O2017" i="1"/>
  <c r="T2101" i="1" l="1"/>
  <c r="Q2102" i="1" s="1"/>
  <c r="AC2102" i="1" s="1"/>
  <c r="N2017" i="1"/>
  <c r="P2017" i="1" s="1"/>
  <c r="M2018" i="1" s="1"/>
  <c r="H2102" i="1" l="1"/>
  <c r="S2102" i="1"/>
  <c r="O2018" i="1"/>
  <c r="G2018" i="1"/>
  <c r="R2102" i="1" l="1"/>
  <c r="N2018" i="1"/>
  <c r="T2102" i="1" l="1"/>
  <c r="Q2103" i="1" s="1"/>
  <c r="AC2103" i="1" s="1"/>
  <c r="P2018" i="1"/>
  <c r="M2019" i="1" s="1"/>
  <c r="H2103" i="1" l="1"/>
  <c r="S2103" i="1"/>
  <c r="G2019" i="1"/>
  <c r="O2019" i="1"/>
  <c r="R2103" i="1" l="1"/>
  <c r="T2103" i="1" s="1"/>
  <c r="Q2104" i="1" s="1"/>
  <c r="AC2104" i="1" s="1"/>
  <c r="N2019" i="1"/>
  <c r="P2019" i="1" s="1"/>
  <c r="M2020" i="1" s="1"/>
  <c r="S2104" i="1" l="1"/>
  <c r="H2104" i="1"/>
  <c r="G2020" i="1"/>
  <c r="O2020" i="1"/>
  <c r="R2104" i="1" l="1"/>
  <c r="N2020" i="1"/>
  <c r="P2020" i="1" s="1"/>
  <c r="M2021" i="1" s="1"/>
  <c r="T2104" i="1" l="1"/>
  <c r="Q2105" i="1" s="1"/>
  <c r="AC2105" i="1" s="1"/>
  <c r="G2021" i="1"/>
  <c r="O2021" i="1"/>
  <c r="S2105" i="1" l="1"/>
  <c r="H2105" i="1"/>
  <c r="N2021" i="1"/>
  <c r="R2105" i="1" l="1"/>
  <c r="P2021" i="1"/>
  <c r="M2022" i="1" s="1"/>
  <c r="T2105" i="1" l="1"/>
  <c r="Q2106" i="1" s="1"/>
  <c r="AC2106" i="1" s="1"/>
  <c r="G2022" i="1"/>
  <c r="O2022" i="1"/>
  <c r="H2106" i="1" l="1"/>
  <c r="S2106" i="1"/>
  <c r="N2022" i="1"/>
  <c r="R2106" i="1" l="1"/>
  <c r="P2022" i="1"/>
  <c r="M2023" i="1" s="1"/>
  <c r="T2106" i="1" l="1"/>
  <c r="Q2107" i="1" s="1"/>
  <c r="AC2107" i="1" s="1"/>
  <c r="G2023" i="1"/>
  <c r="O2023" i="1"/>
  <c r="S2107" i="1" l="1"/>
  <c r="H2107" i="1"/>
  <c r="N2023" i="1"/>
  <c r="P2023" i="1" s="1"/>
  <c r="M2024" i="1" s="1"/>
  <c r="R2107" i="1" l="1"/>
  <c r="O2024" i="1"/>
  <c r="G2024" i="1"/>
  <c r="T2107" i="1" l="1"/>
  <c r="Q2108" i="1" s="1"/>
  <c r="AC2108" i="1" s="1"/>
  <c r="N2024" i="1"/>
  <c r="P2024" i="1" s="1"/>
  <c r="M2025" i="1" s="1"/>
  <c r="H2108" i="1" l="1"/>
  <c r="S2108" i="1"/>
  <c r="G2025" i="1"/>
  <c r="O2025" i="1"/>
  <c r="R2108" i="1" l="1"/>
  <c r="T2108" i="1" s="1"/>
  <c r="Q2109" i="1" s="1"/>
  <c r="AC2109" i="1" s="1"/>
  <c r="N2025" i="1"/>
  <c r="H2109" i="1" l="1"/>
  <c r="S2109" i="1"/>
  <c r="P2025" i="1"/>
  <c r="M2026" i="1" s="1"/>
  <c r="R2109" i="1" l="1"/>
  <c r="G2026" i="1"/>
  <c r="O2026" i="1"/>
  <c r="T2109" i="1" l="1"/>
  <c r="Q2110" i="1" s="1"/>
  <c r="AC2110" i="1" s="1"/>
  <c r="N2026" i="1"/>
  <c r="P2026" i="1" s="1"/>
  <c r="M2027" i="1" s="1"/>
  <c r="H2110" i="1" l="1"/>
  <c r="S2110" i="1"/>
  <c r="G2027" i="1"/>
  <c r="O2027" i="1"/>
  <c r="R2110" i="1" l="1"/>
  <c r="T2110" i="1" s="1"/>
  <c r="Q2111" i="1" s="1"/>
  <c r="AC2111" i="1" s="1"/>
  <c r="N2027" i="1"/>
  <c r="P2027" i="1" s="1"/>
  <c r="M2028" i="1" s="1"/>
  <c r="H2111" i="1" l="1"/>
  <c r="S2111" i="1"/>
  <c r="G2028" i="1"/>
  <c r="O2028" i="1"/>
  <c r="R2111" i="1" l="1"/>
  <c r="N2028" i="1"/>
  <c r="P2028" i="1" s="1"/>
  <c r="M2029" i="1" s="1"/>
  <c r="T2111" i="1" l="1"/>
  <c r="Q2112" i="1" s="1"/>
  <c r="AC2112" i="1" s="1"/>
  <c r="G2029" i="1"/>
  <c r="O2029" i="1"/>
  <c r="H2112" i="1" l="1"/>
  <c r="S2112" i="1"/>
  <c r="N2029" i="1"/>
  <c r="P2029" i="1" s="1"/>
  <c r="M2030" i="1" s="1"/>
  <c r="R2112" i="1" l="1"/>
  <c r="T2112" i="1" s="1"/>
  <c r="Q2113" i="1" s="1"/>
  <c r="AC2113" i="1" s="1"/>
  <c r="G2030" i="1"/>
  <c r="O2030" i="1"/>
  <c r="H2113" i="1" l="1"/>
  <c r="S2113" i="1"/>
  <c r="N2030" i="1"/>
  <c r="P2030" i="1" s="1"/>
  <c r="M2031" i="1" s="1"/>
  <c r="R2113" i="1" l="1"/>
  <c r="T2113" i="1" s="1"/>
  <c r="Q2114" i="1" s="1"/>
  <c r="AC2114" i="1" s="1"/>
  <c r="G2031" i="1"/>
  <c r="O2031" i="1"/>
  <c r="S2114" i="1" l="1"/>
  <c r="H2114" i="1"/>
  <c r="N2031" i="1"/>
  <c r="R2114" i="1" l="1"/>
  <c r="P2031" i="1"/>
  <c r="M2032" i="1" s="1"/>
  <c r="T2114" i="1" l="1"/>
  <c r="Q2115" i="1" s="1"/>
  <c r="AC2115" i="1" s="1"/>
  <c r="O2032" i="1"/>
  <c r="G2032" i="1"/>
  <c r="S2115" i="1" l="1"/>
  <c r="H2115" i="1"/>
  <c r="N2032" i="1"/>
  <c r="R2115" i="1" l="1"/>
  <c r="T2115" i="1" s="1"/>
  <c r="Q2116" i="1" s="1"/>
  <c r="AC2116" i="1" s="1"/>
  <c r="P2032" i="1"/>
  <c r="M2033" i="1" s="1"/>
  <c r="S2116" i="1" l="1"/>
  <c r="H2116" i="1"/>
  <c r="G2033" i="1"/>
  <c r="O2033" i="1"/>
  <c r="R2116" i="1" l="1"/>
  <c r="T2116" i="1" s="1"/>
  <c r="Q2117" i="1" s="1"/>
  <c r="AC2117" i="1" s="1"/>
  <c r="N2033" i="1"/>
  <c r="P2033" i="1" s="1"/>
  <c r="M2034" i="1" s="1"/>
  <c r="S2117" i="1" l="1"/>
  <c r="H2117" i="1"/>
  <c r="G2034" i="1"/>
  <c r="O2034" i="1"/>
  <c r="R2117" i="1" l="1"/>
  <c r="N2034" i="1"/>
  <c r="T2117" i="1" l="1"/>
  <c r="Q2118" i="1" s="1"/>
  <c r="AC2118" i="1" s="1"/>
  <c r="P2034" i="1"/>
  <c r="M2035" i="1" s="1"/>
  <c r="H2118" i="1" l="1"/>
  <c r="S2118" i="1"/>
  <c r="O2035" i="1"/>
  <c r="G2035" i="1"/>
  <c r="R2118" i="1" l="1"/>
  <c r="T2118" i="1" s="1"/>
  <c r="Q2119" i="1" s="1"/>
  <c r="AC2119" i="1" s="1"/>
  <c r="N2035" i="1"/>
  <c r="P2035" i="1" s="1"/>
  <c r="M2036" i="1" s="1"/>
  <c r="H2119" i="1" l="1"/>
  <c r="S2119" i="1"/>
  <c r="G2036" i="1"/>
  <c r="O2036" i="1"/>
  <c r="R2119" i="1" l="1"/>
  <c r="T2119" i="1" s="1"/>
  <c r="Q2120" i="1" s="1"/>
  <c r="AC2120" i="1" s="1"/>
  <c r="N2036" i="1"/>
  <c r="P2036" i="1" s="1"/>
  <c r="M2037" i="1" s="1"/>
  <c r="H2120" i="1" l="1"/>
  <c r="S2120" i="1"/>
  <c r="G2037" i="1"/>
  <c r="O2037" i="1"/>
  <c r="R2120" i="1" l="1"/>
  <c r="N2037" i="1"/>
  <c r="T2120" i="1" l="1"/>
  <c r="Q2121" i="1" s="1"/>
  <c r="AC2121" i="1" s="1"/>
  <c r="P2037" i="1"/>
  <c r="M2038" i="1" s="1"/>
  <c r="H2121" i="1" l="1"/>
  <c r="S2121" i="1"/>
  <c r="G2038" i="1"/>
  <c r="O2038" i="1"/>
  <c r="R2121" i="1" l="1"/>
  <c r="T2121" i="1" s="1"/>
  <c r="Q2122" i="1" s="1"/>
  <c r="AC2122" i="1" s="1"/>
  <c r="N2038" i="1"/>
  <c r="S2122" i="1" l="1"/>
  <c r="H2122" i="1"/>
  <c r="P2038" i="1"/>
  <c r="M2039" i="1" s="1"/>
  <c r="R2122" i="1" l="1"/>
  <c r="T2122" i="1" s="1"/>
  <c r="Q2123" i="1" s="1"/>
  <c r="AC2123" i="1" s="1"/>
  <c r="O2039" i="1"/>
  <c r="G2039" i="1"/>
  <c r="H2123" i="1" l="1"/>
  <c r="S2123" i="1"/>
  <c r="N2039" i="1"/>
  <c r="P2039" i="1" s="1"/>
  <c r="M2040" i="1" s="1"/>
  <c r="R2123" i="1" l="1"/>
  <c r="T2123" i="1" s="1"/>
  <c r="Q2124" i="1" s="1"/>
  <c r="AC2124" i="1" s="1"/>
  <c r="G2040" i="1"/>
  <c r="O2040" i="1"/>
  <c r="H2124" i="1" l="1"/>
  <c r="S2124" i="1"/>
  <c r="N2040" i="1"/>
  <c r="P2040" i="1" s="1"/>
  <c r="M2041" i="1" s="1"/>
  <c r="R2124" i="1" l="1"/>
  <c r="T2124" i="1"/>
  <c r="Q2125" i="1" s="1"/>
  <c r="AC2125" i="1" s="1"/>
  <c r="G2041" i="1"/>
  <c r="O2041" i="1"/>
  <c r="H2125" i="1" l="1"/>
  <c r="S2125" i="1"/>
  <c r="N2041" i="1"/>
  <c r="P2041" i="1" s="1"/>
  <c r="M2042" i="1" s="1"/>
  <c r="R2125" i="1" l="1"/>
  <c r="G2042" i="1"/>
  <c r="O2042" i="1"/>
  <c r="T2125" i="1" l="1"/>
  <c r="Q2126" i="1" s="1"/>
  <c r="AC2126" i="1" s="1"/>
  <c r="N2042" i="1"/>
  <c r="P2042" i="1" s="1"/>
  <c r="M2043" i="1" s="1"/>
  <c r="H2126" i="1" l="1"/>
  <c r="S2126" i="1"/>
  <c r="G2043" i="1"/>
  <c r="O2043" i="1"/>
  <c r="R2126" i="1" l="1"/>
  <c r="N2043" i="1"/>
  <c r="P2043" i="1" s="1"/>
  <c r="M2044" i="1" s="1"/>
  <c r="T2126" i="1" l="1"/>
  <c r="Q2127" i="1" s="1"/>
  <c r="AC2127" i="1" s="1"/>
  <c r="O2044" i="1"/>
  <c r="G2044" i="1"/>
  <c r="H2127" i="1" l="1"/>
  <c r="S2127" i="1"/>
  <c r="N2044" i="1"/>
  <c r="R2127" i="1" l="1"/>
  <c r="T2127" i="1" s="1"/>
  <c r="Q2128" i="1" s="1"/>
  <c r="AC2128" i="1" s="1"/>
  <c r="P2044" i="1"/>
  <c r="M2045" i="1" s="1"/>
  <c r="H2128" i="1" l="1"/>
  <c r="S2128" i="1"/>
  <c r="G2045" i="1"/>
  <c r="O2045" i="1"/>
  <c r="R2128" i="1" l="1"/>
  <c r="N2045" i="1"/>
  <c r="T2128" i="1" l="1"/>
  <c r="Q2129" i="1" s="1"/>
  <c r="AC2129" i="1" s="1"/>
  <c r="P2045" i="1"/>
  <c r="M2046" i="1" s="1"/>
  <c r="H2129" i="1" l="1"/>
  <c r="S2129" i="1"/>
  <c r="G2046" i="1"/>
  <c r="O2046" i="1"/>
  <c r="R2129" i="1" l="1"/>
  <c r="N2046" i="1"/>
  <c r="T2129" i="1" l="1"/>
  <c r="Q2130" i="1" s="1"/>
  <c r="AC2130" i="1" s="1"/>
  <c r="P2046" i="1"/>
  <c r="M2047" i="1" s="1"/>
  <c r="H2130" i="1" l="1"/>
  <c r="S2130" i="1"/>
  <c r="G2047" i="1"/>
  <c r="O2047" i="1"/>
  <c r="R2130" i="1" l="1"/>
  <c r="T2130" i="1" s="1"/>
  <c r="Q2131" i="1" s="1"/>
  <c r="AC2131" i="1" s="1"/>
  <c r="N2047" i="1"/>
  <c r="P2047" i="1" l="1"/>
  <c r="M2048" i="1" s="1"/>
  <c r="H2131" i="1" l="1"/>
  <c r="S2131" i="1"/>
  <c r="G2048" i="1"/>
  <c r="O2048" i="1"/>
  <c r="R2131" i="1" l="1"/>
  <c r="T2131" i="1" s="1"/>
  <c r="Q2132" i="1" s="1"/>
  <c r="AC2132" i="1" s="1"/>
  <c r="N2048" i="1"/>
  <c r="P2048" i="1" s="1"/>
  <c r="M2049" i="1" s="1"/>
  <c r="S2132" i="1" l="1"/>
  <c r="H2132" i="1"/>
  <c r="G2049" i="1"/>
  <c r="O2049" i="1"/>
  <c r="R2132" i="1" l="1"/>
  <c r="T2132" i="1" s="1"/>
  <c r="Q2133" i="1" s="1"/>
  <c r="AC2133" i="1" s="1"/>
  <c r="N2049" i="1"/>
  <c r="P2049" i="1" s="1"/>
  <c r="M2050" i="1" s="1"/>
  <c r="H2133" i="1" l="1"/>
  <c r="S2133" i="1"/>
  <c r="G2050" i="1"/>
  <c r="O2050" i="1"/>
  <c r="R2133" i="1" l="1"/>
  <c r="N2050" i="1"/>
  <c r="P2050" i="1" s="1"/>
  <c r="M2051" i="1" s="1"/>
  <c r="T2133" i="1" l="1"/>
  <c r="Q2134" i="1" s="1"/>
  <c r="AC2134" i="1" s="1"/>
  <c r="G2051" i="1"/>
  <c r="O2051" i="1"/>
  <c r="H2134" i="1" l="1"/>
  <c r="S2134" i="1"/>
  <c r="N2051" i="1"/>
  <c r="R2134" i="1" l="1"/>
  <c r="P2051" i="1"/>
  <c r="M2052" i="1" s="1"/>
  <c r="T2134" i="1" l="1"/>
  <c r="Q2135" i="1" s="1"/>
  <c r="AC2135" i="1" s="1"/>
  <c r="G2052" i="1"/>
  <c r="O2052" i="1"/>
  <c r="S2135" i="1" l="1"/>
  <c r="H2135" i="1"/>
  <c r="N2052" i="1"/>
  <c r="P2052" i="1" s="1"/>
  <c r="M2053" i="1" s="1"/>
  <c r="R2135" i="1" l="1"/>
  <c r="G2053" i="1"/>
  <c r="O2053" i="1"/>
  <c r="T2135" i="1" l="1"/>
  <c r="Q2136" i="1" s="1"/>
  <c r="AC2136" i="1" s="1"/>
  <c r="N2053" i="1"/>
  <c r="P2053" i="1" s="1"/>
  <c r="M2054" i="1" s="1"/>
  <c r="S2136" i="1" l="1"/>
  <c r="H2136" i="1"/>
  <c r="G2054" i="1"/>
  <c r="O2054" i="1"/>
  <c r="R2136" i="1" l="1"/>
  <c r="T2136" i="1" s="1"/>
  <c r="Q2137" i="1" s="1"/>
  <c r="AC2137" i="1" s="1"/>
  <c r="N2054" i="1"/>
  <c r="P2054" i="1" s="1"/>
  <c r="M2055" i="1" s="1"/>
  <c r="S2137" i="1" l="1"/>
  <c r="H2137" i="1"/>
  <c r="G2055" i="1"/>
  <c r="O2055" i="1"/>
  <c r="R2137" i="1" l="1"/>
  <c r="T2137" i="1" s="1"/>
  <c r="Q2138" i="1" s="1"/>
  <c r="AC2138" i="1" s="1"/>
  <c r="N2055" i="1"/>
  <c r="P2055" i="1" s="1"/>
  <c r="M2056" i="1" s="1"/>
  <c r="H2138" i="1" l="1"/>
  <c r="S2138" i="1"/>
  <c r="G2056" i="1"/>
  <c r="O2056" i="1"/>
  <c r="R2138" i="1" l="1"/>
  <c r="T2138" i="1" s="1"/>
  <c r="Q2139" i="1" s="1"/>
  <c r="AC2139" i="1" s="1"/>
  <c r="N2056" i="1"/>
  <c r="P2056" i="1" s="1"/>
  <c r="M2057" i="1" s="1"/>
  <c r="S2139" i="1" l="1"/>
  <c r="H2139" i="1"/>
  <c r="G2057" i="1"/>
  <c r="O2057" i="1"/>
  <c r="R2139" i="1" l="1"/>
  <c r="T2139" i="1" s="1"/>
  <c r="Q2140" i="1" s="1"/>
  <c r="AC2140" i="1" s="1"/>
  <c r="N2057" i="1"/>
  <c r="H2140" i="1" l="1"/>
  <c r="S2140" i="1"/>
  <c r="P2057" i="1"/>
  <c r="M2058" i="1" s="1"/>
  <c r="R2140" i="1" l="1"/>
  <c r="T2140" i="1" s="1"/>
  <c r="Q2141" i="1" s="1"/>
  <c r="AC2141" i="1" s="1"/>
  <c r="G2058" i="1"/>
  <c r="O2058" i="1"/>
  <c r="S2141" i="1" l="1"/>
  <c r="H2141" i="1"/>
  <c r="N2058" i="1"/>
  <c r="R2141" i="1" l="1"/>
  <c r="T2141" i="1" s="1"/>
  <c r="Q2142" i="1" s="1"/>
  <c r="AC2142" i="1" s="1"/>
  <c r="P2058" i="1"/>
  <c r="M2059" i="1" s="1"/>
  <c r="H2142" i="1" l="1"/>
  <c r="S2142" i="1"/>
  <c r="G2059" i="1"/>
  <c r="O2059" i="1"/>
  <c r="R2142" i="1" l="1"/>
  <c r="N2059" i="1"/>
  <c r="P2059" i="1" s="1"/>
  <c r="M2060" i="1" s="1"/>
  <c r="T2142" i="1" l="1"/>
  <c r="Q2143" i="1" s="1"/>
  <c r="AC2143" i="1" s="1"/>
  <c r="G2060" i="1"/>
  <c r="O2060" i="1"/>
  <c r="S2143" i="1" l="1"/>
  <c r="H2143" i="1"/>
  <c r="N2060" i="1"/>
  <c r="P2060" i="1" s="1"/>
  <c r="M2061" i="1" s="1"/>
  <c r="R2143" i="1" l="1"/>
  <c r="T2143" i="1" s="1"/>
  <c r="Q2144" i="1" s="1"/>
  <c r="AC2144" i="1" s="1"/>
  <c r="O2061" i="1"/>
  <c r="G2061" i="1"/>
  <c r="S2144" i="1" l="1"/>
  <c r="H2144" i="1"/>
  <c r="N2061" i="1"/>
  <c r="R2144" i="1" l="1"/>
  <c r="T2144" i="1" s="1"/>
  <c r="Q2145" i="1" s="1"/>
  <c r="AC2145" i="1" s="1"/>
  <c r="P2061" i="1"/>
  <c r="M2062" i="1" s="1"/>
  <c r="S2145" i="1" l="1"/>
  <c r="H2145" i="1"/>
  <c r="O2062" i="1"/>
  <c r="G2062" i="1"/>
  <c r="R2145" i="1" l="1"/>
  <c r="T2145" i="1" s="1"/>
  <c r="Q2146" i="1" s="1"/>
  <c r="AC2146" i="1" s="1"/>
  <c r="N2062" i="1"/>
  <c r="H2146" i="1" l="1"/>
  <c r="S2146" i="1"/>
  <c r="P2062" i="1"/>
  <c r="M2063" i="1" s="1"/>
  <c r="R2146" i="1" l="1"/>
  <c r="T2146" i="1" s="1"/>
  <c r="Q2147" i="1" s="1"/>
  <c r="AC2147" i="1" s="1"/>
  <c r="G2063" i="1"/>
  <c r="O2063" i="1"/>
  <c r="H2147" i="1" l="1"/>
  <c r="S2147" i="1"/>
  <c r="N2063" i="1"/>
  <c r="R2147" i="1" l="1"/>
  <c r="T2147" i="1" s="1"/>
  <c r="Q2148" i="1" s="1"/>
  <c r="AC2148" i="1" s="1"/>
  <c r="P2063" i="1"/>
  <c r="M2064" i="1" s="1"/>
  <c r="S2148" i="1" l="1"/>
  <c r="H2148" i="1"/>
  <c r="G2064" i="1"/>
  <c r="O2064" i="1"/>
  <c r="R2148" i="1" l="1"/>
  <c r="N2064" i="1"/>
  <c r="P2064" i="1" s="1"/>
  <c r="M2065" i="1" s="1"/>
  <c r="T2148" i="1" l="1"/>
  <c r="Q2149" i="1" s="1"/>
  <c r="AC2149" i="1" s="1"/>
  <c r="G2065" i="1"/>
  <c r="O2065" i="1"/>
  <c r="S2149" i="1" l="1"/>
  <c r="H2149" i="1"/>
  <c r="N2065" i="1"/>
  <c r="R2149" i="1" l="1"/>
  <c r="P2065" i="1"/>
  <c r="M2066" i="1" s="1"/>
  <c r="T2149" i="1" l="1"/>
  <c r="Q2150" i="1" s="1"/>
  <c r="AC2150" i="1" s="1"/>
  <c r="G2066" i="1"/>
  <c r="O2066" i="1"/>
  <c r="S2150" i="1" l="1"/>
  <c r="H2150" i="1"/>
  <c r="N2066" i="1"/>
  <c r="R2150" i="1" l="1"/>
  <c r="T2150" i="1" s="1"/>
  <c r="Q2151" i="1" s="1"/>
  <c r="AC2151" i="1" s="1"/>
  <c r="P2066" i="1"/>
  <c r="M2067" i="1" s="1"/>
  <c r="H2151" i="1" l="1"/>
  <c r="S2151" i="1"/>
  <c r="G2067" i="1"/>
  <c r="O2067" i="1"/>
  <c r="R2151" i="1" l="1"/>
  <c r="N2067" i="1"/>
  <c r="T2151" i="1" l="1"/>
  <c r="Q2152" i="1" s="1"/>
  <c r="AC2152" i="1" s="1"/>
  <c r="P2067" i="1"/>
  <c r="M2068" i="1" s="1"/>
  <c r="H2152" i="1" l="1"/>
  <c r="S2152" i="1"/>
  <c r="O2068" i="1"/>
  <c r="G2068" i="1"/>
  <c r="R2152" i="1" l="1"/>
  <c r="T2152" i="1" s="1"/>
  <c r="Q2153" i="1" s="1"/>
  <c r="AC2153" i="1" s="1"/>
  <c r="N2068" i="1"/>
  <c r="H2153" i="1" l="1"/>
  <c r="S2153" i="1"/>
  <c r="P2068" i="1"/>
  <c r="M2069" i="1" s="1"/>
  <c r="R2153" i="1" l="1"/>
  <c r="T2153" i="1" s="1"/>
  <c r="Q2154" i="1" s="1"/>
  <c r="AC2154" i="1" s="1"/>
  <c r="O2069" i="1"/>
  <c r="G2069" i="1"/>
  <c r="H2154" i="1" l="1"/>
  <c r="S2154" i="1"/>
  <c r="N2069" i="1"/>
  <c r="P2069" i="1" s="1"/>
  <c r="M2070" i="1" s="1"/>
  <c r="R2154" i="1" l="1"/>
  <c r="T2154" i="1" s="1"/>
  <c r="Q2155" i="1" s="1"/>
  <c r="AC2155" i="1" s="1"/>
  <c r="G2070" i="1"/>
  <c r="O2070" i="1"/>
  <c r="H2155" i="1" l="1"/>
  <c r="S2155" i="1"/>
  <c r="N2070" i="1"/>
  <c r="P2070" i="1" s="1"/>
  <c r="M2071" i="1" s="1"/>
  <c r="R2155" i="1" l="1"/>
  <c r="T2155" i="1" s="1"/>
  <c r="Q2156" i="1" s="1"/>
  <c r="AC2156" i="1" s="1"/>
  <c r="G2071" i="1"/>
  <c r="O2071" i="1"/>
  <c r="H2156" i="1" l="1"/>
  <c r="S2156" i="1"/>
  <c r="N2071" i="1"/>
  <c r="R2156" i="1" l="1"/>
  <c r="T2156" i="1" s="1"/>
  <c r="Q2157" i="1" s="1"/>
  <c r="AC2157" i="1" s="1"/>
  <c r="P2071" i="1"/>
  <c r="M2072" i="1" s="1"/>
  <c r="H2157" i="1" l="1"/>
  <c r="S2157" i="1"/>
  <c r="G2072" i="1"/>
  <c r="O2072" i="1"/>
  <c r="R2157" i="1" l="1"/>
  <c r="T2157" i="1" s="1"/>
  <c r="Q2158" i="1" s="1"/>
  <c r="AC2158" i="1" s="1"/>
  <c r="N2072" i="1"/>
  <c r="H2158" i="1" l="1"/>
  <c r="S2158" i="1"/>
  <c r="P2072" i="1"/>
  <c r="M2073" i="1" s="1"/>
  <c r="R2158" i="1" l="1"/>
  <c r="T2158" i="1" s="1"/>
  <c r="Q2159" i="1" s="1"/>
  <c r="AC2159" i="1" s="1"/>
  <c r="O2073" i="1"/>
  <c r="G2073" i="1"/>
  <c r="H2159" i="1" l="1"/>
  <c r="S2159" i="1"/>
  <c r="N2073" i="1"/>
  <c r="R2159" i="1" l="1"/>
  <c r="P2073" i="1"/>
  <c r="M2074" i="1" s="1"/>
  <c r="T2159" i="1" l="1"/>
  <c r="Q2160" i="1" s="1"/>
  <c r="AC2160" i="1" s="1"/>
  <c r="G2074" i="1"/>
  <c r="O2074" i="1"/>
  <c r="H2160" i="1" l="1"/>
  <c r="S2160" i="1"/>
  <c r="N2074" i="1"/>
  <c r="P2074" i="1" s="1"/>
  <c r="M2075" i="1" s="1"/>
  <c r="R2160" i="1" l="1"/>
  <c r="O2075" i="1"/>
  <c r="G2075" i="1"/>
  <c r="T2160" i="1" l="1"/>
  <c r="Q2161" i="1" s="1"/>
  <c r="AC2161" i="1" s="1"/>
  <c r="N2075" i="1"/>
  <c r="P2075" i="1" s="1"/>
  <c r="M2076" i="1" s="1"/>
  <c r="H2161" i="1" l="1"/>
  <c r="S2161" i="1"/>
  <c r="G2076" i="1"/>
  <c r="O2076" i="1"/>
  <c r="R2161" i="1" l="1"/>
  <c r="T2161" i="1" s="1"/>
  <c r="Q2162" i="1" s="1"/>
  <c r="AC2162" i="1" s="1"/>
  <c r="N2076" i="1"/>
  <c r="P2076" i="1" s="1"/>
  <c r="M2077" i="1" s="1"/>
  <c r="H2162" i="1" l="1"/>
  <c r="S2162" i="1"/>
  <c r="O2077" i="1"/>
  <c r="G2077" i="1"/>
  <c r="R2162" i="1" l="1"/>
  <c r="T2162" i="1" s="1"/>
  <c r="Q2163" i="1" s="1"/>
  <c r="AC2163" i="1" s="1"/>
  <c r="N2077" i="1"/>
  <c r="H2163" i="1" l="1"/>
  <c r="S2163" i="1"/>
  <c r="P2077" i="1"/>
  <c r="M2078" i="1" s="1"/>
  <c r="R2163" i="1" l="1"/>
  <c r="T2163" i="1" s="1"/>
  <c r="Q2164" i="1" s="1"/>
  <c r="AC2164" i="1" s="1"/>
  <c r="G2078" i="1"/>
  <c r="O2078" i="1"/>
  <c r="H2164" i="1" l="1"/>
  <c r="S2164" i="1"/>
  <c r="N2078" i="1"/>
  <c r="P2078" i="1" s="1"/>
  <c r="M2079" i="1" s="1"/>
  <c r="R2164" i="1" l="1"/>
  <c r="T2164" i="1" s="1"/>
  <c r="Q2165" i="1" s="1"/>
  <c r="AC2165" i="1" s="1"/>
  <c r="G2079" i="1"/>
  <c r="O2079" i="1"/>
  <c r="H2165" i="1" l="1"/>
  <c r="S2165" i="1"/>
  <c r="N2079" i="1"/>
  <c r="R2165" i="1" l="1"/>
  <c r="P2079" i="1"/>
  <c r="M2080" i="1" s="1"/>
  <c r="T2165" i="1" l="1"/>
  <c r="Q2166" i="1" s="1"/>
  <c r="AC2166" i="1" s="1"/>
  <c r="G2080" i="1"/>
  <c r="O2080" i="1"/>
  <c r="H2166" i="1" l="1"/>
  <c r="S2166" i="1"/>
  <c r="N2080" i="1"/>
  <c r="P2080" i="1" s="1"/>
  <c r="M2081" i="1" s="1"/>
  <c r="R2166" i="1" l="1"/>
  <c r="T2166" i="1" s="1"/>
  <c r="Q2167" i="1" s="1"/>
  <c r="AC2167" i="1" s="1"/>
  <c r="O2081" i="1"/>
  <c r="G2081" i="1"/>
  <c r="H2167" i="1" l="1"/>
  <c r="S2167" i="1"/>
  <c r="N2081" i="1"/>
  <c r="P2081" i="1" s="1"/>
  <c r="M2082" i="1" s="1"/>
  <c r="R2167" i="1" l="1"/>
  <c r="T2167" i="1" s="1"/>
  <c r="Q2168" i="1" s="1"/>
  <c r="AC2168" i="1" s="1"/>
  <c r="G2082" i="1"/>
  <c r="O2082" i="1"/>
  <c r="H2168" i="1" l="1"/>
  <c r="S2168" i="1"/>
  <c r="N2082" i="1"/>
  <c r="P2082" i="1" s="1"/>
  <c r="M2083" i="1" s="1"/>
  <c r="R2168" i="1" l="1"/>
  <c r="G2083" i="1"/>
  <c r="O2083" i="1"/>
  <c r="T2168" i="1" l="1"/>
  <c r="Q2169" i="1" s="1"/>
  <c r="AC2169" i="1" s="1"/>
  <c r="N2083" i="1"/>
  <c r="H2169" i="1" l="1"/>
  <c r="S2169" i="1"/>
  <c r="P2083" i="1"/>
  <c r="M2084" i="1" s="1"/>
  <c r="R2169" i="1" l="1"/>
  <c r="T2169" i="1" s="1"/>
  <c r="Q2170" i="1" s="1"/>
  <c r="AC2170" i="1" s="1"/>
  <c r="O2084" i="1"/>
  <c r="G2084" i="1"/>
  <c r="H2170" i="1" l="1"/>
  <c r="S2170" i="1"/>
  <c r="N2084" i="1"/>
  <c r="P2084" i="1" s="1"/>
  <c r="M2085" i="1" s="1"/>
  <c r="R2170" i="1" l="1"/>
  <c r="T2170" i="1" s="1"/>
  <c r="Q2171" i="1" s="1"/>
  <c r="AC2171" i="1" s="1"/>
  <c r="G2085" i="1"/>
  <c r="O2085" i="1"/>
  <c r="H2171" i="1" l="1"/>
  <c r="S2171" i="1"/>
  <c r="N2085" i="1"/>
  <c r="R2171" i="1" l="1"/>
  <c r="T2171" i="1" s="1"/>
  <c r="Q2172" i="1" s="1"/>
  <c r="AC2172" i="1" s="1"/>
  <c r="P2085" i="1"/>
  <c r="M2086" i="1" s="1"/>
  <c r="H2172" i="1" l="1"/>
  <c r="S2172" i="1"/>
  <c r="G2086" i="1"/>
  <c r="O2086" i="1"/>
  <c r="R2172" i="1" l="1"/>
  <c r="T2172" i="1" s="1"/>
  <c r="Q2173" i="1" s="1"/>
  <c r="AC2173" i="1" s="1"/>
  <c r="N2086" i="1"/>
  <c r="P2086" i="1" s="1"/>
  <c r="M2087" i="1" s="1"/>
  <c r="H2173" i="1" l="1"/>
  <c r="S2173" i="1"/>
  <c r="G2087" i="1"/>
  <c r="O2087" i="1"/>
  <c r="R2173" i="1" l="1"/>
  <c r="T2173" i="1" s="1"/>
  <c r="Q2174" i="1" s="1"/>
  <c r="AC2174" i="1" s="1"/>
  <c r="N2087" i="1"/>
  <c r="P2087" i="1" s="1"/>
  <c r="M2088" i="1" s="1"/>
  <c r="H2174" i="1" l="1"/>
  <c r="S2174" i="1"/>
  <c r="O2088" i="1"/>
  <c r="G2088" i="1"/>
  <c r="R2174" i="1" l="1"/>
  <c r="T2174" i="1" s="1"/>
  <c r="Q2175" i="1" s="1"/>
  <c r="AC2175" i="1" s="1"/>
  <c r="N2088" i="1"/>
  <c r="H2175" i="1" l="1"/>
  <c r="S2175" i="1"/>
  <c r="P2088" i="1"/>
  <c r="M2089" i="1" s="1"/>
  <c r="R2175" i="1" l="1"/>
  <c r="T2175" i="1" s="1"/>
  <c r="Q2176" i="1" s="1"/>
  <c r="AC2176" i="1" s="1"/>
  <c r="G2089" i="1"/>
  <c r="O2089" i="1"/>
  <c r="H2176" i="1" l="1"/>
  <c r="S2176" i="1"/>
  <c r="N2089" i="1"/>
  <c r="P2089" i="1" s="1"/>
  <c r="M2090" i="1" s="1"/>
  <c r="R2176" i="1" l="1"/>
  <c r="T2176" i="1" s="1"/>
  <c r="Q2177" i="1" s="1"/>
  <c r="AC2177" i="1" s="1"/>
  <c r="O2090" i="1"/>
  <c r="G2090" i="1"/>
  <c r="H2177" i="1" l="1"/>
  <c r="S2177" i="1"/>
  <c r="N2090" i="1"/>
  <c r="P2090" i="1" s="1"/>
  <c r="M2091" i="1" s="1"/>
  <c r="R2177" i="1" l="1"/>
  <c r="T2177" i="1" s="1"/>
  <c r="Q2178" i="1" s="1"/>
  <c r="AC2178" i="1" s="1"/>
  <c r="G2091" i="1"/>
  <c r="O2091" i="1"/>
  <c r="H2178" i="1" l="1"/>
  <c r="S2178" i="1"/>
  <c r="N2091" i="1"/>
  <c r="R2178" i="1" l="1"/>
  <c r="P2091" i="1"/>
  <c r="M2092" i="1" s="1"/>
  <c r="T2178" i="1" l="1"/>
  <c r="Q2179" i="1" s="1"/>
  <c r="AC2179" i="1" s="1"/>
  <c r="G2092" i="1"/>
  <c r="O2092" i="1"/>
  <c r="H2179" i="1" l="1"/>
  <c r="S2179" i="1"/>
  <c r="N2092" i="1"/>
  <c r="R2179" i="1" l="1"/>
  <c r="P2092" i="1"/>
  <c r="M2093" i="1" s="1"/>
  <c r="T2179" i="1" l="1"/>
  <c r="Q2180" i="1" s="1"/>
  <c r="AC2180" i="1" s="1"/>
  <c r="G2093" i="1"/>
  <c r="O2093" i="1"/>
  <c r="H2180" i="1" l="1"/>
  <c r="S2180" i="1"/>
  <c r="N2093" i="1"/>
  <c r="R2180" i="1" l="1"/>
  <c r="P2093" i="1"/>
  <c r="M2094" i="1" s="1"/>
  <c r="T2180" i="1" l="1"/>
  <c r="Q2181" i="1" s="1"/>
  <c r="AC2181" i="1" s="1"/>
  <c r="G2094" i="1"/>
  <c r="O2094" i="1"/>
  <c r="H2181" i="1" l="1"/>
  <c r="S2181" i="1"/>
  <c r="N2094" i="1"/>
  <c r="P2094" i="1" s="1"/>
  <c r="M2095" i="1" s="1"/>
  <c r="R2181" i="1" l="1"/>
  <c r="G2095" i="1"/>
  <c r="O2095" i="1"/>
  <c r="T2181" i="1" l="1"/>
  <c r="Q2182" i="1" s="1"/>
  <c r="AC2182" i="1" s="1"/>
  <c r="N2095" i="1"/>
  <c r="P2095" i="1" s="1"/>
  <c r="M2096" i="1" s="1"/>
  <c r="H2182" i="1" l="1"/>
  <c r="S2182" i="1"/>
  <c r="O2096" i="1"/>
  <c r="G2096" i="1"/>
  <c r="R2182" i="1" l="1"/>
  <c r="N2096" i="1"/>
  <c r="P2096" i="1" s="1"/>
  <c r="M2097" i="1" s="1"/>
  <c r="T2182" i="1" l="1"/>
  <c r="Q2183" i="1" s="1"/>
  <c r="AC2183" i="1" s="1"/>
  <c r="G2097" i="1"/>
  <c r="O2097" i="1"/>
  <c r="H2183" i="1" l="1"/>
  <c r="S2183" i="1"/>
  <c r="N2097" i="1"/>
  <c r="R2183" i="1" l="1"/>
  <c r="P2097" i="1"/>
  <c r="M2098" i="1" s="1"/>
  <c r="T2183" i="1" l="1"/>
  <c r="Q2184" i="1" s="1"/>
  <c r="AC2184" i="1" s="1"/>
  <c r="G2098" i="1"/>
  <c r="O2098" i="1"/>
  <c r="S2184" i="1" l="1"/>
  <c r="H2184" i="1"/>
  <c r="N2098" i="1"/>
  <c r="P2098" i="1" s="1"/>
  <c r="M2099" i="1" s="1"/>
  <c r="R2184" i="1" l="1"/>
  <c r="T2184" i="1" s="1"/>
  <c r="Q2185" i="1" s="1"/>
  <c r="AC2185" i="1" s="1"/>
  <c r="G2099" i="1"/>
  <c r="O2099" i="1"/>
  <c r="H2185" i="1" l="1"/>
  <c r="S2185" i="1"/>
  <c r="N2099" i="1"/>
  <c r="P2099" i="1" s="1"/>
  <c r="M2100" i="1" s="1"/>
  <c r="R2185" i="1" l="1"/>
  <c r="G2100" i="1"/>
  <c r="O2100" i="1"/>
  <c r="T2185" i="1" l="1"/>
  <c r="Q2186" i="1" s="1"/>
  <c r="AC2186" i="1" s="1"/>
  <c r="N2100" i="1"/>
  <c r="H2186" i="1" l="1"/>
  <c r="S2186" i="1"/>
  <c r="P2100" i="1"/>
  <c r="M2101" i="1" s="1"/>
  <c r="R2186" i="1" l="1"/>
  <c r="T2186" i="1" s="1"/>
  <c r="Q2187" i="1" s="1"/>
  <c r="AC2187" i="1" s="1"/>
  <c r="O2101" i="1"/>
  <c r="G2101" i="1"/>
  <c r="H2187" i="1" l="1"/>
  <c r="S2187" i="1"/>
  <c r="N2101" i="1"/>
  <c r="P2101" i="1" s="1"/>
  <c r="M2102" i="1" s="1"/>
  <c r="R2187" i="1" l="1"/>
  <c r="T2187" i="1" s="1"/>
  <c r="Q2188" i="1" s="1"/>
  <c r="AC2188" i="1" s="1"/>
  <c r="G2102" i="1"/>
  <c r="O2102" i="1"/>
  <c r="H2188" i="1" l="1"/>
  <c r="S2188" i="1"/>
  <c r="N2102" i="1"/>
  <c r="P2102" i="1" s="1"/>
  <c r="M2103" i="1" s="1"/>
  <c r="R2188" i="1" l="1"/>
  <c r="G2103" i="1"/>
  <c r="O2103" i="1"/>
  <c r="T2188" i="1" l="1"/>
  <c r="Q2189" i="1" s="1"/>
  <c r="AC2189" i="1" s="1"/>
  <c r="N2103" i="1"/>
  <c r="H2189" i="1" l="1"/>
  <c r="S2189" i="1"/>
  <c r="P2103" i="1"/>
  <c r="M2104" i="1" s="1"/>
  <c r="R2189" i="1" l="1"/>
  <c r="T2189" i="1" s="1"/>
  <c r="Q2190" i="1" s="1"/>
  <c r="AC2190" i="1" s="1"/>
  <c r="O2104" i="1"/>
  <c r="G2104" i="1"/>
  <c r="S2190" i="1" l="1"/>
  <c r="H2190" i="1"/>
  <c r="N2104" i="1"/>
  <c r="R2190" i="1" l="1"/>
  <c r="T2190" i="1" s="1"/>
  <c r="Q2191" i="1" s="1"/>
  <c r="AC2191" i="1" s="1"/>
  <c r="P2104" i="1"/>
  <c r="M2105" i="1" s="1"/>
  <c r="H2191" i="1" l="1"/>
  <c r="S2191" i="1"/>
  <c r="G2105" i="1"/>
  <c r="O2105" i="1"/>
  <c r="R2191" i="1" l="1"/>
  <c r="N2105" i="1"/>
  <c r="T2191" i="1" l="1"/>
  <c r="Q2192" i="1" s="1"/>
  <c r="AC2192" i="1" s="1"/>
  <c r="P2105" i="1"/>
  <c r="M2106" i="1" s="1"/>
  <c r="H2192" i="1" l="1"/>
  <c r="S2192" i="1"/>
  <c r="G2106" i="1"/>
  <c r="O2106" i="1"/>
  <c r="R2192" i="1" l="1"/>
  <c r="T2192" i="1" s="1"/>
  <c r="Q2193" i="1" s="1"/>
  <c r="AC2193" i="1" s="1"/>
  <c r="N2106" i="1"/>
  <c r="P2106" i="1" s="1"/>
  <c r="M2107" i="1" s="1"/>
  <c r="H2193" i="1" l="1"/>
  <c r="S2193" i="1"/>
  <c r="G2107" i="1"/>
  <c r="O2107" i="1"/>
  <c r="R2193" i="1" l="1"/>
  <c r="T2193" i="1" s="1"/>
  <c r="Q2194" i="1" s="1"/>
  <c r="AC2194" i="1" s="1"/>
  <c r="N2107" i="1"/>
  <c r="H2194" i="1" l="1"/>
  <c r="S2194" i="1"/>
  <c r="P2107" i="1"/>
  <c r="M2108" i="1" s="1"/>
  <c r="R2194" i="1" l="1"/>
  <c r="G2108" i="1"/>
  <c r="O2108" i="1"/>
  <c r="T2194" i="1" l="1"/>
  <c r="Q2195" i="1" s="1"/>
  <c r="AC2195" i="1" s="1"/>
  <c r="N2108" i="1"/>
  <c r="P2108" i="1" s="1"/>
  <c r="M2109" i="1" s="1"/>
  <c r="H2195" i="1" l="1"/>
  <c r="S2195" i="1"/>
  <c r="G2109" i="1"/>
  <c r="O2109" i="1"/>
  <c r="R2195" i="1" l="1"/>
  <c r="N2109" i="1"/>
  <c r="T2195" i="1" l="1"/>
  <c r="Q2196" i="1" s="1"/>
  <c r="AC2196" i="1" s="1"/>
  <c r="P2109" i="1"/>
  <c r="M2110" i="1" s="1"/>
  <c r="H2196" i="1" l="1"/>
  <c r="S2196" i="1"/>
  <c r="G2110" i="1"/>
  <c r="O2110" i="1"/>
  <c r="R2196" i="1" l="1"/>
  <c r="N2110" i="1"/>
  <c r="T2196" i="1" l="1"/>
  <c r="Q2197" i="1" s="1"/>
  <c r="AC2197" i="1" s="1"/>
  <c r="P2110" i="1"/>
  <c r="M2111" i="1" s="1"/>
  <c r="H2197" i="1" l="1"/>
  <c r="S2197" i="1"/>
  <c r="G2111" i="1"/>
  <c r="O2111" i="1"/>
  <c r="R2197" i="1" l="1"/>
  <c r="T2197" i="1" s="1"/>
  <c r="Q2198" i="1" s="1"/>
  <c r="AC2198" i="1" s="1"/>
  <c r="N2111" i="1"/>
  <c r="H2198" i="1" l="1"/>
  <c r="S2198" i="1"/>
  <c r="P2111" i="1"/>
  <c r="M2112" i="1" s="1"/>
  <c r="R2198" i="1" l="1"/>
  <c r="T2198" i="1" s="1"/>
  <c r="Q2199" i="1" s="1"/>
  <c r="AC2199" i="1" s="1"/>
  <c r="G2112" i="1"/>
  <c r="O2112" i="1"/>
  <c r="H2199" i="1" l="1"/>
  <c r="S2199" i="1"/>
  <c r="N2112" i="1"/>
  <c r="R2199" i="1" l="1"/>
  <c r="T2199" i="1" s="1"/>
  <c r="Q2200" i="1" s="1"/>
  <c r="AC2200" i="1" s="1"/>
  <c r="P2112" i="1"/>
  <c r="M2113" i="1" s="1"/>
  <c r="S2200" i="1" l="1"/>
  <c r="H2200" i="1"/>
  <c r="O2113" i="1"/>
  <c r="G2113" i="1"/>
  <c r="R2200" i="1" l="1"/>
  <c r="T2200" i="1" s="1"/>
  <c r="Q2201" i="1" s="1"/>
  <c r="AC2201" i="1" s="1"/>
  <c r="N2113" i="1"/>
  <c r="P2113" i="1" s="1"/>
  <c r="M2114" i="1" s="1"/>
  <c r="H2201" i="1" l="1"/>
  <c r="S2201" i="1"/>
  <c r="G2114" i="1"/>
  <c r="O2114" i="1"/>
  <c r="R2201" i="1" l="1"/>
  <c r="T2201" i="1" s="1"/>
  <c r="Q2202" i="1" s="1"/>
  <c r="AC2202" i="1" s="1"/>
  <c r="N2114" i="1"/>
  <c r="H2202" i="1" l="1"/>
  <c r="S2202" i="1"/>
  <c r="P2114" i="1"/>
  <c r="M2115" i="1" s="1"/>
  <c r="R2202" i="1" l="1"/>
  <c r="T2202" i="1" s="1"/>
  <c r="Q2203" i="1" s="1"/>
  <c r="AC2203" i="1" s="1"/>
  <c r="G2115" i="1"/>
  <c r="O2115" i="1"/>
  <c r="H2203" i="1" l="1"/>
  <c r="S2203" i="1"/>
  <c r="N2115" i="1"/>
  <c r="R2203" i="1" l="1"/>
  <c r="T2203" i="1" s="1"/>
  <c r="Q2204" i="1" s="1"/>
  <c r="AC2204" i="1" s="1"/>
  <c r="P2115" i="1"/>
  <c r="M2116" i="1" s="1"/>
  <c r="S2204" i="1" l="1"/>
  <c r="H2204" i="1"/>
  <c r="O2116" i="1"/>
  <c r="G2116" i="1"/>
  <c r="R2204" i="1" l="1"/>
  <c r="T2204" i="1" s="1"/>
  <c r="Q2205" i="1" s="1"/>
  <c r="AC2205" i="1" s="1"/>
  <c r="N2116" i="1"/>
  <c r="P2116" i="1" s="1"/>
  <c r="M2117" i="1" s="1"/>
  <c r="H2205" i="1" l="1"/>
  <c r="S2205" i="1"/>
  <c r="G2117" i="1"/>
  <c r="O2117" i="1"/>
  <c r="R2205" i="1" l="1"/>
  <c r="T2205" i="1" s="1"/>
  <c r="Q2206" i="1" s="1"/>
  <c r="AC2206" i="1" s="1"/>
  <c r="N2117" i="1"/>
  <c r="S2206" i="1" l="1"/>
  <c r="H2206" i="1"/>
  <c r="P2117" i="1"/>
  <c r="M2118" i="1" s="1"/>
  <c r="R2206" i="1" l="1"/>
  <c r="T2206" i="1" s="1"/>
  <c r="Q2207" i="1" s="1"/>
  <c r="AC2207" i="1" s="1"/>
  <c r="O2118" i="1"/>
  <c r="G2118" i="1"/>
  <c r="H2207" i="1" l="1"/>
  <c r="S2207" i="1"/>
  <c r="N2118" i="1"/>
  <c r="R2207" i="1" l="1"/>
  <c r="P2118" i="1"/>
  <c r="M2119" i="1" s="1"/>
  <c r="T2207" i="1" l="1"/>
  <c r="Q2208" i="1" s="1"/>
  <c r="AC2208" i="1" s="1"/>
  <c r="G2119" i="1"/>
  <c r="O2119" i="1"/>
  <c r="H2208" i="1" l="1"/>
  <c r="S2208" i="1"/>
  <c r="N2119" i="1"/>
  <c r="P2119" i="1" s="1"/>
  <c r="M2120" i="1" s="1"/>
  <c r="R2208" i="1" l="1"/>
  <c r="T2208" i="1" s="1"/>
  <c r="Q2209" i="1" s="1"/>
  <c r="AC2209" i="1" s="1"/>
  <c r="G2120" i="1"/>
  <c r="O2120" i="1"/>
  <c r="H2209" i="1" l="1"/>
  <c r="S2209" i="1"/>
  <c r="N2120" i="1"/>
  <c r="P2120" i="1" s="1"/>
  <c r="M2121" i="1" s="1"/>
  <c r="R2209" i="1" l="1"/>
  <c r="T2209" i="1" s="1"/>
  <c r="Q2210" i="1" s="1"/>
  <c r="AC2210" i="1" s="1"/>
  <c r="O2121" i="1"/>
  <c r="G2121" i="1"/>
  <c r="H2210" i="1" l="1"/>
  <c r="S2210" i="1"/>
  <c r="N2121" i="1"/>
  <c r="R2210" i="1" l="1"/>
  <c r="T2210" i="1" s="1"/>
  <c r="Q2211" i="1" s="1"/>
  <c r="AC2211" i="1" s="1"/>
  <c r="P2121" i="1"/>
  <c r="M2122" i="1" s="1"/>
  <c r="H2211" i="1" l="1"/>
  <c r="S2211" i="1"/>
  <c r="O2122" i="1"/>
  <c r="G2122" i="1"/>
  <c r="R2211" i="1" l="1"/>
  <c r="T2211" i="1" s="1"/>
  <c r="Q2212" i="1" s="1"/>
  <c r="AC2212" i="1" s="1"/>
  <c r="N2122" i="1"/>
  <c r="H2212" i="1" l="1"/>
  <c r="S2212" i="1"/>
  <c r="P2122" i="1"/>
  <c r="M2123" i="1" s="1"/>
  <c r="R2212" i="1" l="1"/>
  <c r="T2212" i="1" s="1"/>
  <c r="Q2213" i="1" s="1"/>
  <c r="AC2213" i="1" s="1"/>
  <c r="O2123" i="1"/>
  <c r="G2123" i="1"/>
  <c r="H2213" i="1" l="1"/>
  <c r="S2213" i="1"/>
  <c r="N2123" i="1"/>
  <c r="R2213" i="1" l="1"/>
  <c r="T2213" i="1" s="1"/>
  <c r="Q2214" i="1" s="1"/>
  <c r="AC2214" i="1" s="1"/>
  <c r="P2123" i="1"/>
  <c r="M2124" i="1" s="1"/>
  <c r="H2214" i="1" l="1"/>
  <c r="S2214" i="1"/>
  <c r="G2124" i="1"/>
  <c r="O2124" i="1"/>
  <c r="R2214" i="1" l="1"/>
  <c r="T2214" i="1" s="1"/>
  <c r="Q2215" i="1" s="1"/>
  <c r="AC2215" i="1" s="1"/>
  <c r="N2124" i="1"/>
  <c r="H2215" i="1" l="1"/>
  <c r="S2215" i="1"/>
  <c r="P2124" i="1"/>
  <c r="M2125" i="1" s="1"/>
  <c r="R2215" i="1" l="1"/>
  <c r="O2125" i="1"/>
  <c r="G2125" i="1"/>
  <c r="T2215" i="1" l="1"/>
  <c r="Q2216" i="1" s="1"/>
  <c r="AC2216" i="1" s="1"/>
  <c r="N2125" i="1"/>
  <c r="H2216" i="1" l="1"/>
  <c r="S2216" i="1"/>
  <c r="P2125" i="1"/>
  <c r="M2126" i="1" s="1"/>
  <c r="R2216" i="1" l="1"/>
  <c r="T2216" i="1" s="1"/>
  <c r="Q2217" i="1" s="1"/>
  <c r="AC2217" i="1" s="1"/>
  <c r="O2126" i="1"/>
  <c r="G2126" i="1"/>
  <c r="H2217" i="1" l="1"/>
  <c r="S2217" i="1"/>
  <c r="N2126" i="1"/>
  <c r="P2126" i="1" s="1"/>
  <c r="M2127" i="1" s="1"/>
  <c r="R2217" i="1" l="1"/>
  <c r="T2217" i="1" s="1"/>
  <c r="Q2218" i="1" s="1"/>
  <c r="AC2218" i="1" s="1"/>
  <c r="O2127" i="1"/>
  <c r="G2127" i="1"/>
  <c r="H2218" i="1" l="1"/>
  <c r="S2218" i="1"/>
  <c r="N2127" i="1"/>
  <c r="R2218" i="1" l="1"/>
  <c r="T2218" i="1" s="1"/>
  <c r="Q2219" i="1" s="1"/>
  <c r="AC2219" i="1" s="1"/>
  <c r="P2127" i="1"/>
  <c r="M2128" i="1" s="1"/>
  <c r="H2219" i="1" l="1"/>
  <c r="S2219" i="1"/>
  <c r="G2128" i="1"/>
  <c r="O2128" i="1"/>
  <c r="R2219" i="1" l="1"/>
  <c r="N2128" i="1"/>
  <c r="P2128" i="1" s="1"/>
  <c r="M2129" i="1" s="1"/>
  <c r="T2219" i="1" l="1"/>
  <c r="Q2220" i="1" s="1"/>
  <c r="AC2220" i="1" s="1"/>
  <c r="G2129" i="1"/>
  <c r="O2129" i="1"/>
  <c r="H2220" i="1" l="1"/>
  <c r="S2220" i="1"/>
  <c r="N2129" i="1"/>
  <c r="R2220" i="1" l="1"/>
  <c r="T2220" i="1" s="1"/>
  <c r="Q2221" i="1" s="1"/>
  <c r="AC2221" i="1" s="1"/>
  <c r="P2129" i="1"/>
  <c r="M2130" i="1" s="1"/>
  <c r="H2221" i="1" l="1"/>
  <c r="S2221" i="1"/>
  <c r="G2130" i="1"/>
  <c r="O2130" i="1"/>
  <c r="R2221" i="1" l="1"/>
  <c r="T2221" i="1" s="1"/>
  <c r="Q2222" i="1" s="1"/>
  <c r="AC2222" i="1" s="1"/>
  <c r="N2130" i="1"/>
  <c r="P2130" i="1" s="1"/>
  <c r="M2131" i="1" s="1"/>
  <c r="H2222" i="1" l="1"/>
  <c r="S2222" i="1"/>
  <c r="O2131" i="1"/>
  <c r="G2131" i="1"/>
  <c r="R2222" i="1" l="1"/>
  <c r="N2131" i="1"/>
  <c r="T2222" i="1" l="1"/>
  <c r="Q2223" i="1" s="1"/>
  <c r="AC2223" i="1" s="1"/>
  <c r="P2131" i="1"/>
  <c r="M2132" i="1" s="1"/>
  <c r="H2223" i="1" l="1"/>
  <c r="S2223" i="1"/>
  <c r="G2132" i="1"/>
  <c r="O2132" i="1"/>
  <c r="R2223" i="1" l="1"/>
  <c r="T2223" i="1" s="1"/>
  <c r="Q2224" i="1" s="1"/>
  <c r="AC2224" i="1" s="1"/>
  <c r="N2132" i="1"/>
  <c r="P2132" i="1" s="1"/>
  <c r="M2133" i="1" s="1"/>
  <c r="H2224" i="1" l="1"/>
  <c r="S2224" i="1"/>
  <c r="G2133" i="1"/>
  <c r="O2133" i="1"/>
  <c r="R2224" i="1" l="1"/>
  <c r="N2133" i="1"/>
  <c r="P2133" i="1" s="1"/>
  <c r="M2134" i="1" s="1"/>
  <c r="T2224" i="1" l="1"/>
  <c r="Q2225" i="1" s="1"/>
  <c r="AC2225" i="1" s="1"/>
  <c r="G2134" i="1"/>
  <c r="O2134" i="1"/>
  <c r="H2225" i="1" l="1"/>
  <c r="S2225" i="1"/>
  <c r="N2134" i="1"/>
  <c r="P2134" i="1" s="1"/>
  <c r="M2135" i="1" s="1"/>
  <c r="R2225" i="1" l="1"/>
  <c r="T2225" i="1" l="1"/>
  <c r="Q2226" i="1" s="1"/>
  <c r="AC2226" i="1" s="1"/>
  <c r="G2135" i="1"/>
  <c r="O2135" i="1"/>
  <c r="H2226" i="1" l="1"/>
  <c r="S2226" i="1"/>
  <c r="N2135" i="1"/>
  <c r="R2226" i="1" l="1"/>
  <c r="T2226" i="1" s="1"/>
  <c r="Q2227" i="1" s="1"/>
  <c r="AC2227" i="1" s="1"/>
  <c r="P2135" i="1"/>
  <c r="M2136" i="1" s="1"/>
  <c r="H2227" i="1" l="1"/>
  <c r="S2227" i="1"/>
  <c r="G2136" i="1"/>
  <c r="O2136" i="1"/>
  <c r="R2227" i="1" l="1"/>
  <c r="T2227" i="1" s="1"/>
  <c r="Q2228" i="1" s="1"/>
  <c r="AC2228" i="1" s="1"/>
  <c r="N2136" i="1"/>
  <c r="H2228" i="1" l="1"/>
  <c r="S2228" i="1"/>
  <c r="P2136" i="1"/>
  <c r="M2137" i="1" s="1"/>
  <c r="R2228" i="1" l="1"/>
  <c r="G2137" i="1"/>
  <c r="O2137" i="1"/>
  <c r="T2228" i="1" l="1"/>
  <c r="Q2229" i="1" s="1"/>
  <c r="AC2229" i="1" s="1"/>
  <c r="N2137" i="1"/>
  <c r="P2137" i="1" s="1"/>
  <c r="M2138" i="1" s="1"/>
  <c r="S2229" i="1" l="1"/>
  <c r="H2229" i="1"/>
  <c r="O2138" i="1"/>
  <c r="G2138" i="1"/>
  <c r="R2229" i="1" l="1"/>
  <c r="T2229" i="1" s="1"/>
  <c r="Q2230" i="1" s="1"/>
  <c r="AC2230" i="1" s="1"/>
  <c r="N2138" i="1"/>
  <c r="P2138" i="1" s="1"/>
  <c r="M2139" i="1" s="1"/>
  <c r="S2230" i="1" l="1"/>
  <c r="H2230" i="1"/>
  <c r="G2139" i="1"/>
  <c r="O2139" i="1"/>
  <c r="R2230" i="1" l="1"/>
  <c r="N2139" i="1"/>
  <c r="T2230" i="1" l="1"/>
  <c r="Q2231" i="1" s="1"/>
  <c r="AC2231" i="1" s="1"/>
  <c r="P2139" i="1"/>
  <c r="M2140" i="1" s="1"/>
  <c r="S2231" i="1" l="1"/>
  <c r="H2231" i="1"/>
  <c r="G2140" i="1"/>
  <c r="O2140" i="1"/>
  <c r="R2231" i="1" l="1"/>
  <c r="N2140" i="1"/>
  <c r="P2140" i="1" s="1"/>
  <c r="M2141" i="1" s="1"/>
  <c r="T2231" i="1" l="1"/>
  <c r="Q2232" i="1" s="1"/>
  <c r="AC2232" i="1" s="1"/>
  <c r="O2141" i="1"/>
  <c r="G2141" i="1"/>
  <c r="H2232" i="1" l="1"/>
  <c r="S2232" i="1"/>
  <c r="N2141" i="1"/>
  <c r="P2141" i="1" s="1"/>
  <c r="M2142" i="1" s="1"/>
  <c r="R2232" i="1" l="1"/>
  <c r="G2142" i="1"/>
  <c r="O2142" i="1"/>
  <c r="T2232" i="1" l="1"/>
  <c r="Q2233" i="1" s="1"/>
  <c r="AC2233" i="1" s="1"/>
  <c r="N2142" i="1"/>
  <c r="H2233" i="1" l="1"/>
  <c r="S2233" i="1"/>
  <c r="P2142" i="1"/>
  <c r="M2143" i="1" s="1"/>
  <c r="R2233" i="1" l="1"/>
  <c r="G2143" i="1"/>
  <c r="O2143" i="1"/>
  <c r="T2233" i="1" l="1"/>
  <c r="Q2234" i="1" s="1"/>
  <c r="AC2234" i="1" s="1"/>
  <c r="N2143" i="1"/>
  <c r="H2234" i="1" l="1"/>
  <c r="S2234" i="1"/>
  <c r="P2143" i="1"/>
  <c r="M2144" i="1" s="1"/>
  <c r="R2234" i="1" l="1"/>
  <c r="T2234" i="1" s="1"/>
  <c r="Q2235" i="1" s="1"/>
  <c r="AC2235" i="1" s="1"/>
  <c r="G2144" i="1"/>
  <c r="O2144" i="1"/>
  <c r="H2235" i="1" l="1"/>
  <c r="S2235" i="1"/>
  <c r="N2144" i="1"/>
  <c r="R2235" i="1" l="1"/>
  <c r="T2235" i="1" s="1"/>
  <c r="Q2236" i="1" s="1"/>
  <c r="AC2236" i="1" s="1"/>
  <c r="P2144" i="1"/>
  <c r="M2145" i="1" s="1"/>
  <c r="H2236" i="1" l="1"/>
  <c r="S2236" i="1"/>
  <c r="G2145" i="1"/>
  <c r="O2145" i="1"/>
  <c r="R2236" i="1" l="1"/>
  <c r="N2145" i="1"/>
  <c r="T2236" i="1" l="1"/>
  <c r="Q2237" i="1" s="1"/>
  <c r="AC2237" i="1" s="1"/>
  <c r="P2145" i="1"/>
  <c r="M2146" i="1" s="1"/>
  <c r="H2237" i="1" l="1"/>
  <c r="S2237" i="1"/>
  <c r="G2146" i="1"/>
  <c r="O2146" i="1"/>
  <c r="R2237" i="1" l="1"/>
  <c r="N2146" i="1"/>
  <c r="T2237" i="1" l="1"/>
  <c r="Q2238" i="1" s="1"/>
  <c r="AC2238" i="1" s="1"/>
  <c r="P2146" i="1"/>
  <c r="M2147" i="1" s="1"/>
  <c r="S2238" i="1" l="1"/>
  <c r="H2238" i="1"/>
  <c r="G2147" i="1"/>
  <c r="O2147" i="1"/>
  <c r="R2238" i="1" l="1"/>
  <c r="T2238" i="1" s="1"/>
  <c r="Q2239" i="1" s="1"/>
  <c r="AC2239" i="1" s="1"/>
  <c r="N2147" i="1"/>
  <c r="H2239" i="1" l="1"/>
  <c r="S2239" i="1"/>
  <c r="P2147" i="1"/>
  <c r="M2148" i="1" s="1"/>
  <c r="R2239" i="1" l="1"/>
  <c r="O2148" i="1"/>
  <c r="G2148" i="1"/>
  <c r="T2239" i="1" l="1"/>
  <c r="Q2240" i="1" s="1"/>
  <c r="AC2240" i="1" s="1"/>
  <c r="N2148" i="1"/>
  <c r="H2240" i="1" l="1"/>
  <c r="S2240" i="1"/>
  <c r="P2148" i="1"/>
  <c r="M2149" i="1" s="1"/>
  <c r="R2240" i="1" l="1"/>
  <c r="T2240" i="1" s="1"/>
  <c r="Q2241" i="1" s="1"/>
  <c r="AC2241" i="1" s="1"/>
  <c r="G2149" i="1"/>
  <c r="O2149" i="1"/>
  <c r="S2241" i="1" l="1"/>
  <c r="H2241" i="1"/>
  <c r="N2149" i="1"/>
  <c r="R2241" i="1" l="1"/>
  <c r="P2149" i="1"/>
  <c r="M2150" i="1" s="1"/>
  <c r="T2241" i="1" l="1"/>
  <c r="Q2242" i="1" s="1"/>
  <c r="AC2242" i="1" s="1"/>
  <c r="O2150" i="1"/>
  <c r="G2150" i="1"/>
  <c r="H2242" i="1" l="1"/>
  <c r="S2242" i="1"/>
  <c r="N2150" i="1"/>
  <c r="P2150" i="1" s="1"/>
  <c r="M2151" i="1" s="1"/>
  <c r="R2242" i="1" l="1"/>
  <c r="T2242" i="1" s="1"/>
  <c r="Q2243" i="1" s="1"/>
  <c r="AC2243" i="1" s="1"/>
  <c r="O2151" i="1"/>
  <c r="G2151" i="1"/>
  <c r="H2243" i="1" l="1"/>
  <c r="S2243" i="1"/>
  <c r="N2151" i="1"/>
  <c r="P2151" i="1" s="1"/>
  <c r="M2152" i="1" s="1"/>
  <c r="R2243" i="1" l="1"/>
  <c r="G2152" i="1"/>
  <c r="O2152" i="1"/>
  <c r="T2243" i="1" l="1"/>
  <c r="Q2244" i="1" s="1"/>
  <c r="AC2244" i="1" s="1"/>
  <c r="N2152" i="1"/>
  <c r="P2152" i="1" s="1"/>
  <c r="M2153" i="1" s="1"/>
  <c r="S2244" i="1" l="1"/>
  <c r="H2244" i="1"/>
  <c r="G2153" i="1"/>
  <c r="O2153" i="1"/>
  <c r="R2244" i="1" l="1"/>
  <c r="N2153" i="1"/>
  <c r="T2244" i="1" l="1"/>
  <c r="Q2245" i="1" s="1"/>
  <c r="AC2245" i="1" s="1"/>
  <c r="P2153" i="1"/>
  <c r="M2154" i="1" s="1"/>
  <c r="S2245" i="1" l="1"/>
  <c r="H2245" i="1"/>
  <c r="G2154" i="1"/>
  <c r="O2154" i="1"/>
  <c r="R2245" i="1" l="1"/>
  <c r="N2154" i="1"/>
  <c r="P2154" i="1" s="1"/>
  <c r="M2155" i="1" s="1"/>
  <c r="T2245" i="1" l="1"/>
  <c r="Q2246" i="1" s="1"/>
  <c r="AC2246" i="1" s="1"/>
  <c r="O2155" i="1"/>
  <c r="G2155" i="1"/>
  <c r="S2246" i="1" l="1"/>
  <c r="H2246" i="1"/>
  <c r="N2155" i="1"/>
  <c r="R2246" i="1" l="1"/>
  <c r="T2246" i="1" s="1"/>
  <c r="Q2247" i="1" s="1"/>
  <c r="AC2247" i="1" s="1"/>
  <c r="P2155" i="1"/>
  <c r="M2156" i="1" s="1"/>
  <c r="H2247" i="1" l="1"/>
  <c r="S2247" i="1"/>
  <c r="O2156" i="1"/>
  <c r="G2156" i="1"/>
  <c r="R2247" i="1" l="1"/>
  <c r="N2156" i="1"/>
  <c r="T2247" i="1" l="1"/>
  <c r="Q2248" i="1" s="1"/>
  <c r="AC2248" i="1" s="1"/>
  <c r="P2156" i="1"/>
  <c r="M2157" i="1" s="1"/>
  <c r="H2248" i="1" l="1"/>
  <c r="S2248" i="1"/>
  <c r="O2157" i="1"/>
  <c r="G2157" i="1"/>
  <c r="R2248" i="1" l="1"/>
  <c r="T2248" i="1" s="1"/>
  <c r="Q2249" i="1" s="1"/>
  <c r="AC2249" i="1" s="1"/>
  <c r="N2157" i="1"/>
  <c r="H2249" i="1" l="1"/>
  <c r="S2249" i="1"/>
  <c r="P2157" i="1"/>
  <c r="M2158" i="1" s="1"/>
  <c r="R2249" i="1" l="1"/>
  <c r="O2158" i="1"/>
  <c r="G2158" i="1"/>
  <c r="T2249" i="1" l="1"/>
  <c r="Q2250" i="1" s="1"/>
  <c r="AC2250" i="1" s="1"/>
  <c r="N2158" i="1"/>
  <c r="H2250" i="1" l="1"/>
  <c r="S2250" i="1"/>
  <c r="P2158" i="1"/>
  <c r="M2159" i="1" s="1"/>
  <c r="R2250" i="1" l="1"/>
  <c r="G2159" i="1"/>
  <c r="O2159" i="1"/>
  <c r="T2250" i="1" l="1"/>
  <c r="Q2251" i="1" s="1"/>
  <c r="AC2251" i="1" s="1"/>
  <c r="N2159" i="1"/>
  <c r="H2251" i="1" l="1"/>
  <c r="S2251" i="1"/>
  <c r="P2159" i="1"/>
  <c r="M2160" i="1" s="1"/>
  <c r="R2251" i="1" l="1"/>
  <c r="G2160" i="1"/>
  <c r="O2160" i="1"/>
  <c r="T2251" i="1" l="1"/>
  <c r="Q2252" i="1" s="1"/>
  <c r="AC2252" i="1" s="1"/>
  <c r="N2160" i="1"/>
  <c r="H2252" i="1" l="1"/>
  <c r="S2252" i="1"/>
  <c r="P2160" i="1"/>
  <c r="M2161" i="1" s="1"/>
  <c r="R2252" i="1" l="1"/>
  <c r="T2252" i="1" s="1"/>
  <c r="Q2253" i="1" s="1"/>
  <c r="AC2253" i="1" s="1"/>
  <c r="G2161" i="1"/>
  <c r="O2161" i="1"/>
  <c r="H2253" i="1" l="1"/>
  <c r="S2253" i="1"/>
  <c r="N2161" i="1"/>
  <c r="P2161" i="1" s="1"/>
  <c r="M2162" i="1" s="1"/>
  <c r="R2253" i="1" l="1"/>
  <c r="T2253" i="1" s="1"/>
  <c r="Q2254" i="1" s="1"/>
  <c r="AC2254" i="1" s="1"/>
  <c r="G2162" i="1"/>
  <c r="O2162" i="1"/>
  <c r="H2254" i="1" l="1"/>
  <c r="S2254" i="1"/>
  <c r="N2162" i="1"/>
  <c r="P2162" i="1" s="1"/>
  <c r="M2163" i="1" s="1"/>
  <c r="R2254" i="1" l="1"/>
  <c r="T2254" i="1" s="1"/>
  <c r="Q2255" i="1" s="1"/>
  <c r="AC2255" i="1" s="1"/>
  <c r="O2163" i="1"/>
  <c r="G2163" i="1"/>
  <c r="S2255" i="1" l="1"/>
  <c r="H2255" i="1"/>
  <c r="N2163" i="1"/>
  <c r="P2163" i="1" s="1"/>
  <c r="M2164" i="1" s="1"/>
  <c r="R2255" i="1" l="1"/>
  <c r="T2255" i="1" s="1"/>
  <c r="Q2256" i="1" s="1"/>
  <c r="AC2256" i="1" s="1"/>
  <c r="G2164" i="1"/>
  <c r="O2164" i="1"/>
  <c r="H2256" i="1" l="1"/>
  <c r="S2256" i="1"/>
  <c r="N2164" i="1"/>
  <c r="R2256" i="1" l="1"/>
  <c r="T2256" i="1" s="1"/>
  <c r="Q2257" i="1" s="1"/>
  <c r="AC2257" i="1" s="1"/>
  <c r="P2164" i="1"/>
  <c r="M2165" i="1" s="1"/>
  <c r="H2257" i="1" l="1"/>
  <c r="S2257" i="1"/>
  <c r="G2165" i="1"/>
  <c r="O2165" i="1"/>
  <c r="R2257" i="1" l="1"/>
  <c r="T2257" i="1" s="1"/>
  <c r="Q2258" i="1" s="1"/>
  <c r="AC2258" i="1" s="1"/>
  <c r="N2165" i="1"/>
  <c r="P2165" i="1" s="1"/>
  <c r="M2166" i="1" s="1"/>
  <c r="H2258" i="1" l="1"/>
  <c r="S2258" i="1"/>
  <c r="G2166" i="1"/>
  <c r="O2166" i="1"/>
  <c r="R2258" i="1" l="1"/>
  <c r="N2166" i="1"/>
  <c r="T2258" i="1" l="1"/>
  <c r="Q2259" i="1" s="1"/>
  <c r="AC2259" i="1" s="1"/>
  <c r="P2166" i="1"/>
  <c r="M2167" i="1" s="1"/>
  <c r="H2259" i="1" l="1"/>
  <c r="S2259" i="1"/>
  <c r="O2167" i="1"/>
  <c r="G2167" i="1"/>
  <c r="R2259" i="1" l="1"/>
  <c r="N2167" i="1"/>
  <c r="P2167" i="1" s="1"/>
  <c r="M2168" i="1" s="1"/>
  <c r="T2259" i="1" l="1"/>
  <c r="Q2260" i="1" s="1"/>
  <c r="AC2260" i="1" s="1"/>
  <c r="G2168" i="1"/>
  <c r="O2168" i="1"/>
  <c r="H2260" i="1" l="1"/>
  <c r="S2260" i="1"/>
  <c r="N2168" i="1"/>
  <c r="R2260" i="1" l="1"/>
  <c r="P2168" i="1"/>
  <c r="M2169" i="1" s="1"/>
  <c r="T2260" i="1" l="1"/>
  <c r="Q2261" i="1" s="1"/>
  <c r="AC2261" i="1" s="1"/>
  <c r="G2169" i="1"/>
  <c r="O2169" i="1"/>
  <c r="H2261" i="1" l="1"/>
  <c r="S2261" i="1"/>
  <c r="N2169" i="1"/>
  <c r="P2169" i="1" s="1"/>
  <c r="M2170" i="1" s="1"/>
  <c r="R2261" i="1" l="1"/>
  <c r="O2170" i="1"/>
  <c r="G2170" i="1"/>
  <c r="T2261" i="1" l="1"/>
  <c r="Q2262" i="1" s="1"/>
  <c r="AC2262" i="1" s="1"/>
  <c r="N2170" i="1"/>
  <c r="H2262" i="1" l="1"/>
  <c r="S2262" i="1"/>
  <c r="P2170" i="1"/>
  <c r="M2171" i="1" s="1"/>
  <c r="R2262" i="1" l="1"/>
  <c r="G2171" i="1"/>
  <c r="O2171" i="1"/>
  <c r="T2262" i="1" l="1"/>
  <c r="Q2263" i="1" s="1"/>
  <c r="AC2263" i="1" s="1"/>
  <c r="N2171" i="1"/>
  <c r="H2263" i="1" l="1"/>
  <c r="S2263" i="1"/>
  <c r="P2171" i="1"/>
  <c r="M2172" i="1" s="1"/>
  <c r="R2263" i="1" l="1"/>
  <c r="G2172" i="1"/>
  <c r="O2172" i="1"/>
  <c r="T2263" i="1" l="1"/>
  <c r="Q2264" i="1" s="1"/>
  <c r="AC2264" i="1" s="1"/>
  <c r="N2172" i="1"/>
  <c r="H2264" i="1" l="1"/>
  <c r="S2264" i="1"/>
  <c r="P2172" i="1"/>
  <c r="M2173" i="1" s="1"/>
  <c r="R2264" i="1" l="1"/>
  <c r="T2264" i="1" s="1"/>
  <c r="Q2265" i="1" s="1"/>
  <c r="AC2265" i="1" s="1"/>
  <c r="G2173" i="1"/>
  <c r="O2173" i="1"/>
  <c r="H2265" i="1" l="1"/>
  <c r="S2265" i="1"/>
  <c r="N2173" i="1"/>
  <c r="R2265" i="1" l="1"/>
  <c r="P2173" i="1"/>
  <c r="M2174" i="1" s="1"/>
  <c r="T2265" i="1" l="1"/>
  <c r="Q2266" i="1" s="1"/>
  <c r="AC2266" i="1" s="1"/>
  <c r="G2174" i="1"/>
  <c r="O2174" i="1"/>
  <c r="H2266" i="1" l="1"/>
  <c r="S2266" i="1"/>
  <c r="N2174" i="1"/>
  <c r="R2266" i="1" l="1"/>
  <c r="P2174" i="1"/>
  <c r="M2175" i="1" s="1"/>
  <c r="T2266" i="1" l="1"/>
  <c r="Q2267" i="1" s="1"/>
  <c r="AC2267" i="1" s="1"/>
  <c r="O2175" i="1"/>
  <c r="G2175" i="1"/>
  <c r="H2267" i="1" l="1"/>
  <c r="S2267" i="1"/>
  <c r="N2175" i="1"/>
  <c r="P2175" i="1" s="1"/>
  <c r="M2176" i="1" s="1"/>
  <c r="R2267" i="1" l="1"/>
  <c r="O2176" i="1"/>
  <c r="G2176" i="1"/>
  <c r="T2267" i="1" l="1"/>
  <c r="Q2268" i="1" s="1"/>
  <c r="AC2268" i="1" s="1"/>
  <c r="N2176" i="1"/>
  <c r="P2176" i="1" s="1"/>
  <c r="M2177" i="1" s="1"/>
  <c r="S2268" i="1" l="1"/>
  <c r="H2268" i="1"/>
  <c r="G2177" i="1"/>
  <c r="O2177" i="1"/>
  <c r="R2268" i="1" l="1"/>
  <c r="T2268" i="1" s="1"/>
  <c r="Q2269" i="1" s="1"/>
  <c r="AC2269" i="1" s="1"/>
  <c r="N2177" i="1"/>
  <c r="P2177" i="1" s="1"/>
  <c r="M2178" i="1" s="1"/>
  <c r="H2269" i="1" l="1"/>
  <c r="S2269" i="1"/>
  <c r="O2178" i="1"/>
  <c r="G2178" i="1"/>
  <c r="R2269" i="1" l="1"/>
  <c r="T2269" i="1" s="1"/>
  <c r="Q2270" i="1" s="1"/>
  <c r="AC2270" i="1" s="1"/>
  <c r="N2178" i="1"/>
  <c r="P2178" i="1" s="1"/>
  <c r="M2179" i="1" s="1"/>
  <c r="M9" i="2"/>
  <c r="L9" i="2"/>
  <c r="G7" i="9" l="1"/>
  <c r="K7" i="9" s="1"/>
  <c r="H2270" i="1"/>
  <c r="S2270" i="1"/>
  <c r="O2179" i="1"/>
  <c r="G2179" i="1"/>
  <c r="O7" i="9" l="1"/>
  <c r="L7" i="9"/>
  <c r="R2270" i="1"/>
  <c r="N2179" i="1"/>
  <c r="P2179" i="1" s="1"/>
  <c r="M2180" i="1" s="1"/>
  <c r="T2270" i="1" l="1"/>
  <c r="Q2271" i="1" s="1"/>
  <c r="AC2271" i="1" s="1"/>
  <c r="G2180" i="1"/>
  <c r="O2180" i="1"/>
  <c r="H2271" i="1" l="1"/>
  <c r="S2271" i="1"/>
  <c r="N2180" i="1"/>
  <c r="P2180" i="1" s="1"/>
  <c r="M2181" i="1" s="1"/>
  <c r="R2271" i="1" l="1"/>
  <c r="G2181" i="1"/>
  <c r="O2181" i="1"/>
  <c r="T2271" i="1" l="1"/>
  <c r="Q2272" i="1" s="1"/>
  <c r="AC2272" i="1" s="1"/>
  <c r="N2181" i="1"/>
  <c r="P2181" i="1" s="1"/>
  <c r="M2182" i="1" s="1"/>
  <c r="H2272" i="1" l="1"/>
  <c r="S2272" i="1"/>
  <c r="O2182" i="1"/>
  <c r="G2182" i="1"/>
  <c r="R2272" i="1" l="1"/>
  <c r="T2272" i="1" s="1"/>
  <c r="Q2273" i="1" s="1"/>
  <c r="AC2273" i="1" s="1"/>
  <c r="N2182" i="1"/>
  <c r="P2182" i="1" s="1"/>
  <c r="M2183" i="1" s="1"/>
  <c r="H2273" i="1" l="1"/>
  <c r="S2273" i="1"/>
  <c r="O2183" i="1"/>
  <c r="G2183" i="1"/>
  <c r="R2273" i="1" l="1"/>
  <c r="N2183" i="1"/>
  <c r="T2273" i="1" l="1"/>
  <c r="Q2274" i="1" s="1"/>
  <c r="AC2274" i="1" s="1"/>
  <c r="P2183" i="1"/>
  <c r="M2184" i="1" s="1"/>
  <c r="H2274" i="1" l="1"/>
  <c r="S2274" i="1"/>
  <c r="G2184" i="1"/>
  <c r="O2184" i="1"/>
  <c r="R2274" i="1" l="1"/>
  <c r="N2184" i="1"/>
  <c r="P2184" i="1" s="1"/>
  <c r="M2185" i="1" s="1"/>
  <c r="T2274" i="1" l="1"/>
  <c r="Q2275" i="1" s="1"/>
  <c r="AC2275" i="1" s="1"/>
  <c r="G2185" i="1"/>
  <c r="O2185" i="1"/>
  <c r="S2275" i="1" l="1"/>
  <c r="H2275" i="1"/>
  <c r="N2185" i="1"/>
  <c r="R2275" i="1" l="1"/>
  <c r="T2275" i="1" s="1"/>
  <c r="Q2276" i="1" s="1"/>
  <c r="AC2276" i="1" s="1"/>
  <c r="P2185" i="1"/>
  <c r="M2186" i="1" s="1"/>
  <c r="H2276" i="1" l="1"/>
  <c r="S2276" i="1"/>
  <c r="G2186" i="1"/>
  <c r="O2186" i="1"/>
  <c r="R2276" i="1" l="1"/>
  <c r="N2186" i="1"/>
  <c r="T2276" i="1" l="1"/>
  <c r="Q2277" i="1" s="1"/>
  <c r="AC2277" i="1" s="1"/>
  <c r="P2186" i="1"/>
  <c r="M2187" i="1" s="1"/>
  <c r="H2277" i="1" l="1"/>
  <c r="S2277" i="1"/>
  <c r="O2187" i="1"/>
  <c r="G2187" i="1"/>
  <c r="R2277" i="1" l="1"/>
  <c r="N2187" i="1"/>
  <c r="P2187" i="1" s="1"/>
  <c r="M2188" i="1" s="1"/>
  <c r="T2277" i="1" l="1"/>
  <c r="Q2278" i="1" s="1"/>
  <c r="AC2278" i="1" s="1"/>
  <c r="O2188" i="1"/>
  <c r="G2188" i="1"/>
  <c r="H2278" i="1" l="1"/>
  <c r="S2278" i="1"/>
  <c r="N2188" i="1"/>
  <c r="R2278" i="1" l="1"/>
  <c r="P2188" i="1"/>
  <c r="M2189" i="1" s="1"/>
  <c r="T2278" i="1" l="1"/>
  <c r="Q2279" i="1" s="1"/>
  <c r="AC2279" i="1" s="1"/>
  <c r="O2189" i="1"/>
  <c r="G2189" i="1"/>
  <c r="H2279" i="1" l="1"/>
  <c r="S2279" i="1"/>
  <c r="N2189" i="1"/>
  <c r="R2279" i="1" l="1"/>
  <c r="T2279" i="1" s="1"/>
  <c r="Q2280" i="1" s="1"/>
  <c r="AC2280" i="1" s="1"/>
  <c r="P2189" i="1"/>
  <c r="M2190" i="1" s="1"/>
  <c r="H2280" i="1" l="1"/>
  <c r="S2280" i="1"/>
  <c r="O2190" i="1"/>
  <c r="G2190" i="1"/>
  <c r="R2280" i="1" l="1"/>
  <c r="T2280" i="1" s="1"/>
  <c r="Q2281" i="1" s="1"/>
  <c r="AC2281" i="1" s="1"/>
  <c r="N2190" i="1"/>
  <c r="H2281" i="1" l="1"/>
  <c r="S2281" i="1"/>
  <c r="P2190" i="1"/>
  <c r="M2191" i="1" s="1"/>
  <c r="R2281" i="1" l="1"/>
  <c r="G2191" i="1"/>
  <c r="O2191" i="1"/>
  <c r="T2281" i="1" l="1"/>
  <c r="Q2282" i="1" s="1"/>
  <c r="AC2282" i="1" s="1"/>
  <c r="N2191" i="1"/>
  <c r="H2282" i="1" l="1"/>
  <c r="S2282" i="1"/>
  <c r="P2191" i="1"/>
  <c r="M2192" i="1" s="1"/>
  <c r="R2282" i="1" l="1"/>
  <c r="T2282" i="1" s="1"/>
  <c r="Q2283" i="1" s="1"/>
  <c r="AC2283" i="1" s="1"/>
  <c r="G2192" i="1"/>
  <c r="O2192" i="1"/>
  <c r="H2283" i="1" l="1"/>
  <c r="S2283" i="1"/>
  <c r="N2192" i="1"/>
  <c r="R2283" i="1" l="1"/>
  <c r="T2283" i="1" s="1"/>
  <c r="Q2284" i="1" s="1"/>
  <c r="AC2284" i="1" s="1"/>
  <c r="P2192" i="1"/>
  <c r="M2193" i="1" s="1"/>
  <c r="H2284" i="1" l="1"/>
  <c r="S2284" i="1"/>
  <c r="G2193" i="1"/>
  <c r="O2193" i="1"/>
  <c r="R2284" i="1" l="1"/>
  <c r="N2193" i="1"/>
  <c r="T2284" i="1" l="1"/>
  <c r="Q2285" i="1" s="1"/>
  <c r="AC2285" i="1" s="1"/>
  <c r="P2193" i="1"/>
  <c r="M2194" i="1" s="1"/>
  <c r="H2285" i="1" l="1"/>
  <c r="S2285" i="1"/>
  <c r="G2194" i="1"/>
  <c r="O2194" i="1"/>
  <c r="R2285" i="1" l="1"/>
  <c r="N2194" i="1"/>
  <c r="T2285" i="1" l="1"/>
  <c r="Q2286" i="1" s="1"/>
  <c r="AC2286" i="1" s="1"/>
  <c r="P2194" i="1"/>
  <c r="M2195" i="1" s="1"/>
  <c r="H2286" i="1" l="1"/>
  <c r="S2286" i="1"/>
  <c r="G2195" i="1"/>
  <c r="O2195" i="1"/>
  <c r="R2286" i="1" l="1"/>
  <c r="T2286" i="1" s="1"/>
  <c r="Q2287" i="1" s="1"/>
  <c r="AC2287" i="1" s="1"/>
  <c r="N2195" i="1"/>
  <c r="H2287" i="1" l="1"/>
  <c r="S2287" i="1"/>
  <c r="P2195" i="1"/>
  <c r="M2196" i="1" s="1"/>
  <c r="R2287" i="1" l="1"/>
  <c r="T2287" i="1" s="1"/>
  <c r="Q2288" i="1" s="1"/>
  <c r="AC2288" i="1" s="1"/>
  <c r="G2196" i="1"/>
  <c r="O2196" i="1"/>
  <c r="H2288" i="1" l="1"/>
  <c r="S2288" i="1"/>
  <c r="N2196" i="1"/>
  <c r="R2288" i="1" l="1"/>
  <c r="T2288" i="1" s="1"/>
  <c r="Q2289" i="1" s="1"/>
  <c r="AC2289" i="1" s="1"/>
  <c r="P2196" i="1"/>
  <c r="M2197" i="1" s="1"/>
  <c r="H2289" i="1" l="1"/>
  <c r="S2289" i="1"/>
  <c r="G2197" i="1"/>
  <c r="O2197" i="1"/>
  <c r="R2289" i="1" l="1"/>
  <c r="T2289" i="1" s="1"/>
  <c r="Q2290" i="1" s="1"/>
  <c r="AC2290" i="1" s="1"/>
  <c r="N2197" i="1"/>
  <c r="P2197" i="1" s="1"/>
  <c r="M2198" i="1" s="1"/>
  <c r="H2290" i="1" l="1"/>
  <c r="S2290" i="1"/>
  <c r="G2198" i="1"/>
  <c r="O2198" i="1"/>
  <c r="R2290" i="1" l="1"/>
  <c r="N2198" i="1"/>
  <c r="T2290" i="1" l="1"/>
  <c r="Q2291" i="1" s="1"/>
  <c r="AC2291" i="1" s="1"/>
  <c r="P2198" i="1"/>
  <c r="M2199" i="1" s="1"/>
  <c r="H2291" i="1" l="1"/>
  <c r="S2291" i="1"/>
  <c r="G2199" i="1"/>
  <c r="O2199" i="1"/>
  <c r="R2291" i="1" l="1"/>
  <c r="N2199" i="1"/>
  <c r="T2291" i="1" l="1"/>
  <c r="Q2292" i="1" s="1"/>
  <c r="AC2292" i="1" s="1"/>
  <c r="P2199" i="1"/>
  <c r="M2200" i="1" s="1"/>
  <c r="H2292" i="1" l="1"/>
  <c r="S2292" i="1"/>
  <c r="O2200" i="1"/>
  <c r="G2200" i="1"/>
  <c r="R2292" i="1" l="1"/>
  <c r="N2200" i="1"/>
  <c r="P2200" i="1" s="1"/>
  <c r="M2201" i="1" s="1"/>
  <c r="T2292" i="1" l="1"/>
  <c r="Q2293" i="1" s="1"/>
  <c r="AC2293" i="1" s="1"/>
  <c r="G2201" i="1"/>
  <c r="O2201" i="1"/>
  <c r="H2293" i="1" l="1"/>
  <c r="S2293" i="1"/>
  <c r="N2201" i="1"/>
  <c r="P2201" i="1" s="1"/>
  <c r="M2202" i="1" s="1"/>
  <c r="R2293" i="1" l="1"/>
  <c r="G2202" i="1"/>
  <c r="O2202" i="1"/>
  <c r="T2293" i="1" l="1"/>
  <c r="Q2294" i="1" s="1"/>
  <c r="AC2294" i="1" s="1"/>
  <c r="N2202" i="1"/>
  <c r="H2294" i="1" l="1"/>
  <c r="S2294" i="1"/>
  <c r="P2202" i="1"/>
  <c r="M2203" i="1" s="1"/>
  <c r="R2294" i="1" l="1"/>
  <c r="T2294" i="1" s="1"/>
  <c r="Q2295" i="1" s="1"/>
  <c r="AC2295" i="1" s="1"/>
  <c r="G2203" i="1"/>
  <c r="O2203" i="1"/>
  <c r="H2295" i="1" l="1"/>
  <c r="S2295" i="1"/>
  <c r="N2203" i="1"/>
  <c r="P2203" i="1" s="1"/>
  <c r="M2204" i="1" s="1"/>
  <c r="R2295" i="1" l="1"/>
  <c r="G2204" i="1"/>
  <c r="O2204" i="1"/>
  <c r="T2295" i="1" l="1"/>
  <c r="Q2296" i="1" s="1"/>
  <c r="AC2296" i="1" s="1"/>
  <c r="N2204" i="1"/>
  <c r="P2204" i="1" s="1"/>
  <c r="M2205" i="1" s="1"/>
  <c r="H2296" i="1" l="1"/>
  <c r="S2296" i="1"/>
  <c r="O2205" i="1"/>
  <c r="G2205" i="1"/>
  <c r="R2296" i="1" l="1"/>
  <c r="N2205" i="1"/>
  <c r="T2296" i="1" l="1"/>
  <c r="Q2297" i="1" s="1"/>
  <c r="AC2297" i="1" s="1"/>
  <c r="P2205" i="1"/>
  <c r="M2206" i="1" s="1"/>
  <c r="H2297" i="1" l="1"/>
  <c r="S2297" i="1"/>
  <c r="G2206" i="1"/>
  <c r="O2206" i="1"/>
  <c r="R2297" i="1" l="1"/>
  <c r="N2206" i="1"/>
  <c r="P2206" i="1" s="1"/>
  <c r="M2207" i="1" s="1"/>
  <c r="T2297" i="1" l="1"/>
  <c r="Q2298" i="1" s="1"/>
  <c r="AC2298" i="1" s="1"/>
  <c r="G2207" i="1"/>
  <c r="O2207" i="1"/>
  <c r="H2298" i="1" l="1"/>
  <c r="S2298" i="1"/>
  <c r="N2207" i="1"/>
  <c r="P2207" i="1" s="1"/>
  <c r="M2208" i="1" s="1"/>
  <c r="R2298" i="1" l="1"/>
  <c r="G2208" i="1"/>
  <c r="O2208" i="1"/>
  <c r="T2298" i="1" l="1"/>
  <c r="Q2299" i="1" s="1"/>
  <c r="AC2299" i="1" s="1"/>
  <c r="N2208" i="1"/>
  <c r="P2208" i="1" s="1"/>
  <c r="M2209" i="1" s="1"/>
  <c r="H2299" i="1" l="1"/>
  <c r="S2299" i="1"/>
  <c r="O2209" i="1"/>
  <c r="G2209" i="1"/>
  <c r="R2299" i="1" l="1"/>
  <c r="T2299" i="1" s="1"/>
  <c r="Q2300" i="1" s="1"/>
  <c r="AC2300" i="1" s="1"/>
  <c r="N2209" i="1"/>
  <c r="P2209" i="1" s="1"/>
  <c r="M2210" i="1" s="1"/>
  <c r="H2300" i="1" l="1"/>
  <c r="S2300" i="1"/>
  <c r="O2210" i="1"/>
  <c r="G2210" i="1"/>
  <c r="R2300" i="1" l="1"/>
  <c r="N2210" i="1"/>
  <c r="T2300" i="1" l="1"/>
  <c r="Q2301" i="1" s="1"/>
  <c r="AC2301" i="1" s="1"/>
  <c r="P2210" i="1"/>
  <c r="M2211" i="1" s="1"/>
  <c r="S2301" i="1" l="1"/>
  <c r="H2301" i="1"/>
  <c r="O2211" i="1"/>
  <c r="G2211" i="1"/>
  <c r="R2301" i="1" l="1"/>
  <c r="N2211" i="1"/>
  <c r="P2211" i="1" s="1"/>
  <c r="M2212" i="1" s="1"/>
  <c r="T2301" i="1" l="1"/>
  <c r="Q2302" i="1" s="1"/>
  <c r="AC2302" i="1" s="1"/>
  <c r="G2212" i="1"/>
  <c r="O2212" i="1"/>
  <c r="S2302" i="1" l="1"/>
  <c r="H2302" i="1"/>
  <c r="N2212" i="1"/>
  <c r="P2212" i="1" s="1"/>
  <c r="M2213" i="1" s="1"/>
  <c r="R2302" i="1" l="1"/>
  <c r="G2213" i="1"/>
  <c r="O2213" i="1"/>
  <c r="T2302" i="1" l="1"/>
  <c r="Q2303" i="1" s="1"/>
  <c r="AC2303" i="1" s="1"/>
  <c r="N2213" i="1"/>
  <c r="S2303" i="1" l="1"/>
  <c r="H2303" i="1"/>
  <c r="P2213" i="1"/>
  <c r="M2214" i="1" s="1"/>
  <c r="R2303" i="1" l="1"/>
  <c r="T2303" i="1" s="1"/>
  <c r="Q2304" i="1" s="1"/>
  <c r="AC2304" i="1" s="1"/>
  <c r="G2214" i="1"/>
  <c r="O2214" i="1"/>
  <c r="H2304" i="1" l="1"/>
  <c r="S2304" i="1"/>
  <c r="N2214" i="1"/>
  <c r="R2304" i="1" l="1"/>
  <c r="T2304" i="1" s="1"/>
  <c r="Q2305" i="1" s="1"/>
  <c r="AC2305" i="1" s="1"/>
  <c r="P2214" i="1"/>
  <c r="M2215" i="1" s="1"/>
  <c r="H2305" i="1" l="1"/>
  <c r="S2305" i="1"/>
  <c r="G2215" i="1"/>
  <c r="O2215" i="1"/>
  <c r="R2305" i="1" l="1"/>
  <c r="N2215" i="1"/>
  <c r="P2215" i="1" s="1"/>
  <c r="M2216" i="1" s="1"/>
  <c r="T2305" i="1" l="1"/>
  <c r="Q2306" i="1" s="1"/>
  <c r="AC2306" i="1" s="1"/>
  <c r="G2216" i="1"/>
  <c r="O2216" i="1"/>
  <c r="H2306" i="1" l="1"/>
  <c r="S2306" i="1"/>
  <c r="N2216" i="1"/>
  <c r="P2216" i="1" s="1"/>
  <c r="M2217" i="1" s="1"/>
  <c r="R2306" i="1" l="1"/>
  <c r="T2306" i="1" s="1"/>
  <c r="Q2307" i="1" s="1"/>
  <c r="AC2307" i="1" s="1"/>
  <c r="G2217" i="1"/>
  <c r="O2217" i="1"/>
  <c r="H2307" i="1" l="1"/>
  <c r="S2307" i="1"/>
  <c r="N2217" i="1"/>
  <c r="R2307" i="1" l="1"/>
  <c r="P2217" i="1"/>
  <c r="M2218" i="1" s="1"/>
  <c r="T2307" i="1" l="1"/>
  <c r="Q2308" i="1" s="1"/>
  <c r="AC2308" i="1" s="1"/>
  <c r="O2218" i="1"/>
  <c r="G2218" i="1"/>
  <c r="S2308" i="1" l="1"/>
  <c r="H2308" i="1"/>
  <c r="N2218" i="1"/>
  <c r="P2218" i="1" s="1"/>
  <c r="M2219" i="1" s="1"/>
  <c r="R2308" i="1" l="1"/>
  <c r="T2308" i="1" s="1"/>
  <c r="Q2309" i="1" s="1"/>
  <c r="AC2309" i="1" s="1"/>
  <c r="O2219" i="1"/>
  <c r="G2219" i="1"/>
  <c r="S2309" i="1" l="1"/>
  <c r="H2309" i="1"/>
  <c r="N2219" i="1"/>
  <c r="R2309" i="1" l="1"/>
  <c r="T2309" i="1" s="1"/>
  <c r="Q2310" i="1" s="1"/>
  <c r="AC2310" i="1" s="1"/>
  <c r="P2219" i="1"/>
  <c r="M2220" i="1" s="1"/>
  <c r="H2310" i="1" l="1"/>
  <c r="S2310" i="1"/>
  <c r="O2220" i="1"/>
  <c r="G2220" i="1"/>
  <c r="R2310" i="1" l="1"/>
  <c r="N2220" i="1"/>
  <c r="P2220" i="1" s="1"/>
  <c r="M2221" i="1" s="1"/>
  <c r="T2310" i="1" l="1"/>
  <c r="Q2311" i="1" s="1"/>
  <c r="AC2311" i="1" s="1"/>
  <c r="G2221" i="1"/>
  <c r="O2221" i="1"/>
  <c r="S2311" i="1" l="1"/>
  <c r="H2311" i="1"/>
  <c r="N2221" i="1"/>
  <c r="R2311" i="1" l="1"/>
  <c r="P2221" i="1"/>
  <c r="M2222" i="1" s="1"/>
  <c r="T2311" i="1" l="1"/>
  <c r="Q2312" i="1" s="1"/>
  <c r="AC2312" i="1" s="1"/>
  <c r="O2222" i="1"/>
  <c r="G2222" i="1"/>
  <c r="H2312" i="1" l="1"/>
  <c r="S2312" i="1"/>
  <c r="N2222" i="1"/>
  <c r="R2312" i="1" l="1"/>
  <c r="P2222" i="1"/>
  <c r="M2223" i="1" s="1"/>
  <c r="T2312" i="1" l="1"/>
  <c r="Q2313" i="1" s="1"/>
  <c r="AC2313" i="1" s="1"/>
  <c r="G2223" i="1"/>
  <c r="O2223" i="1"/>
  <c r="H2313" i="1" l="1"/>
  <c r="S2313" i="1"/>
  <c r="N2223" i="1"/>
  <c r="P2223" i="1" s="1"/>
  <c r="M2224" i="1" s="1"/>
  <c r="R2313" i="1" l="1"/>
  <c r="T2313" i="1" s="1"/>
  <c r="Q2314" i="1" s="1"/>
  <c r="AC2314" i="1" s="1"/>
  <c r="O2224" i="1"/>
  <c r="G2224" i="1"/>
  <c r="H2314" i="1" l="1"/>
  <c r="S2314" i="1"/>
  <c r="N2224" i="1"/>
  <c r="R2314" i="1" l="1"/>
  <c r="T2314" i="1" s="1"/>
  <c r="Q2315" i="1" s="1"/>
  <c r="AC2315" i="1" s="1"/>
  <c r="P2224" i="1"/>
  <c r="M2225" i="1" s="1"/>
  <c r="H2315" i="1" l="1"/>
  <c r="S2315" i="1"/>
  <c r="G2225" i="1"/>
  <c r="O2225" i="1"/>
  <c r="R2315" i="1" l="1"/>
  <c r="N2225" i="1"/>
  <c r="P2225" i="1" s="1"/>
  <c r="M2226" i="1" s="1"/>
  <c r="T2315" i="1" l="1"/>
  <c r="Q2316" i="1" s="1"/>
  <c r="AC2316" i="1" s="1"/>
  <c r="O2226" i="1"/>
  <c r="G2226" i="1"/>
  <c r="S2316" i="1" l="1"/>
  <c r="H2316" i="1"/>
  <c r="N2226" i="1"/>
  <c r="P2226" i="1" s="1"/>
  <c r="M2227" i="1" s="1"/>
  <c r="R2316" i="1" l="1"/>
  <c r="G2227" i="1"/>
  <c r="O2227" i="1"/>
  <c r="T2316" i="1" l="1"/>
  <c r="Q2317" i="1" s="1"/>
  <c r="AC2317" i="1" s="1"/>
  <c r="N2227" i="1"/>
  <c r="S2317" i="1" l="1"/>
  <c r="H2317" i="1"/>
  <c r="P2227" i="1"/>
  <c r="M2228" i="1" s="1"/>
  <c r="R2317" i="1" l="1"/>
  <c r="T2317" i="1" s="1"/>
  <c r="Q2318" i="1" s="1"/>
  <c r="AC2318" i="1" s="1"/>
  <c r="O2228" i="1"/>
  <c r="G2228" i="1"/>
  <c r="D10" i="2"/>
  <c r="H2318" i="1" l="1"/>
  <c r="S2318" i="1"/>
  <c r="N2228" i="1"/>
  <c r="P2228" i="1" s="1"/>
  <c r="M2229" i="1" s="1"/>
  <c r="R2318" i="1" l="1"/>
  <c r="T2318" i="1" s="1"/>
  <c r="Q2319" i="1" s="1"/>
  <c r="AC2319" i="1" s="1"/>
  <c r="G2229" i="1"/>
  <c r="O2229" i="1"/>
  <c r="H2319" i="1" l="1"/>
  <c r="S2319" i="1"/>
  <c r="N2229" i="1"/>
  <c r="R2319" i="1" l="1"/>
  <c r="P2229" i="1"/>
  <c r="M2230" i="1" s="1"/>
  <c r="T2319" i="1" l="1"/>
  <c r="Q2320" i="1" s="1"/>
  <c r="AC2320" i="1" s="1"/>
  <c r="G2230" i="1"/>
  <c r="O2230" i="1"/>
  <c r="H2320" i="1" l="1"/>
  <c r="S2320" i="1"/>
  <c r="N2230" i="1"/>
  <c r="R2320" i="1" l="1"/>
  <c r="T2320" i="1" s="1"/>
  <c r="Q2321" i="1" s="1"/>
  <c r="AC2321" i="1" s="1"/>
  <c r="P2230" i="1"/>
  <c r="M2231" i="1" s="1"/>
  <c r="H2321" i="1" l="1"/>
  <c r="S2321" i="1"/>
  <c r="G2231" i="1"/>
  <c r="O2231" i="1"/>
  <c r="R2321" i="1" l="1"/>
  <c r="T2321" i="1" s="1"/>
  <c r="Q2322" i="1" s="1"/>
  <c r="AC2322" i="1" s="1"/>
  <c r="N2231" i="1"/>
  <c r="P2231" i="1" s="1"/>
  <c r="M2232" i="1" s="1"/>
  <c r="H2322" i="1" l="1"/>
  <c r="S2322" i="1"/>
  <c r="G2232" i="1"/>
  <c r="O2232" i="1"/>
  <c r="R2322" i="1" l="1"/>
  <c r="N2232" i="1"/>
  <c r="P2232" i="1" s="1"/>
  <c r="M2233" i="1" s="1"/>
  <c r="T2322" i="1" l="1"/>
  <c r="Q2323" i="1" s="1"/>
  <c r="AC2323" i="1" s="1"/>
  <c r="O2233" i="1"/>
  <c r="G2233" i="1"/>
  <c r="S2323" i="1" l="1"/>
  <c r="H2323" i="1"/>
  <c r="N2233" i="1"/>
  <c r="R2323" i="1" l="1"/>
  <c r="T2323" i="1" s="1"/>
  <c r="Q2324" i="1" s="1"/>
  <c r="AC2324" i="1" s="1"/>
  <c r="P2233" i="1"/>
  <c r="M2234" i="1" s="1"/>
  <c r="H2324" i="1" l="1"/>
  <c r="S2324" i="1"/>
  <c r="G2234" i="1"/>
  <c r="O2234" i="1"/>
  <c r="F19" i="1"/>
  <c r="K19" i="1"/>
  <c r="R2324" i="1" l="1"/>
  <c r="N2234" i="1"/>
  <c r="P2234" i="1" s="1"/>
  <c r="M2235" i="1" s="1"/>
  <c r="J19" i="1"/>
  <c r="L19" i="1" s="1"/>
  <c r="I20" i="1" l="1"/>
  <c r="Y19" i="1"/>
  <c r="W20" i="1" s="1"/>
  <c r="T2324" i="1"/>
  <c r="Q2325" i="1" s="1"/>
  <c r="AC2325" i="1" s="1"/>
  <c r="O2235" i="1"/>
  <c r="G2235" i="1"/>
  <c r="K20" i="1"/>
  <c r="F20" i="1"/>
  <c r="AM20" i="1" l="1"/>
  <c r="AL20" i="1"/>
  <c r="X20" i="1"/>
  <c r="AA20" i="1"/>
  <c r="Z20" i="1"/>
  <c r="AB20" i="1"/>
  <c r="H2325" i="1"/>
  <c r="S2325" i="1"/>
  <c r="N2235" i="1"/>
  <c r="P2235" i="1" s="1"/>
  <c r="M2236" i="1" s="1"/>
  <c r="J20" i="1"/>
  <c r="L20" i="1" s="1"/>
  <c r="AP20" i="1" l="1"/>
  <c r="AN20" i="1"/>
  <c r="Y20" i="1"/>
  <c r="W21" i="1" s="1"/>
  <c r="R2325" i="1"/>
  <c r="O2236" i="1"/>
  <c r="G2236" i="1"/>
  <c r="I21" i="1"/>
  <c r="AM21" i="1" l="1"/>
  <c r="AL21" i="1"/>
  <c r="X21" i="1"/>
  <c r="Z21" i="1"/>
  <c r="AA21" i="1"/>
  <c r="AB21" i="1"/>
  <c r="T2325" i="1"/>
  <c r="Q2326" i="1" s="1"/>
  <c r="AC2326" i="1" s="1"/>
  <c r="N2236" i="1"/>
  <c r="K21" i="1"/>
  <c r="F21" i="1"/>
  <c r="AP21" i="1" l="1"/>
  <c r="AN21" i="1"/>
  <c r="H2326" i="1"/>
  <c r="S2326" i="1"/>
  <c r="P2236" i="1"/>
  <c r="M2237" i="1" s="1"/>
  <c r="J21" i="1"/>
  <c r="L21" i="1" s="1"/>
  <c r="I22" i="1" s="1"/>
  <c r="Y21" i="1" l="1"/>
  <c r="W22" i="1" s="1"/>
  <c r="R2326" i="1"/>
  <c r="O2237" i="1"/>
  <c r="G2237" i="1"/>
  <c r="K22" i="1"/>
  <c r="F22" i="1"/>
  <c r="AM22" i="1" l="1"/>
  <c r="AL22" i="1"/>
  <c r="AB22" i="1"/>
  <c r="X22" i="1"/>
  <c r="Z22" i="1"/>
  <c r="AA22" i="1"/>
  <c r="T2326" i="1"/>
  <c r="Q2327" i="1" s="1"/>
  <c r="AC2327" i="1" s="1"/>
  <c r="N2237" i="1"/>
  <c r="J22" i="1"/>
  <c r="AP22" i="1" l="1"/>
  <c r="AN22" i="1"/>
  <c r="H2327" i="1"/>
  <c r="S2327" i="1"/>
  <c r="P2237" i="1"/>
  <c r="M2238" i="1" s="1"/>
  <c r="L22" i="1"/>
  <c r="I23" i="1" s="1"/>
  <c r="Y22" i="1" l="1"/>
  <c r="W23" i="1" s="1"/>
  <c r="R2327" i="1"/>
  <c r="T2327" i="1" s="1"/>
  <c r="Q2328" i="1" s="1"/>
  <c r="AC2328" i="1" s="1"/>
  <c r="G2238" i="1"/>
  <c r="O2238" i="1"/>
  <c r="K23" i="1"/>
  <c r="F23" i="1"/>
  <c r="AM23" i="1" l="1"/>
  <c r="AL23" i="1"/>
  <c r="X23" i="1"/>
  <c r="AA23" i="1"/>
  <c r="Z23" i="1"/>
  <c r="AB23" i="1"/>
  <c r="H2328" i="1"/>
  <c r="S2328" i="1"/>
  <c r="N2238" i="1"/>
  <c r="P2238" i="1" s="1"/>
  <c r="M2239" i="1" s="1"/>
  <c r="J23" i="1"/>
  <c r="L23" i="1" s="1"/>
  <c r="I24" i="1" s="1"/>
  <c r="AP23" i="1" l="1"/>
  <c r="AN23" i="1"/>
  <c r="Y23" i="1"/>
  <c r="W24" i="1" s="1"/>
  <c r="R2328" i="1"/>
  <c r="O2239" i="1"/>
  <c r="G2239" i="1"/>
  <c r="K24" i="1"/>
  <c r="F24" i="1"/>
  <c r="AM24" i="1" l="1"/>
  <c r="X24" i="1"/>
  <c r="Z24" i="1"/>
  <c r="AA24" i="1"/>
  <c r="AB24" i="1"/>
  <c r="T2328" i="1"/>
  <c r="Q2329" i="1" s="1"/>
  <c r="AC2329" i="1" s="1"/>
  <c r="N2239" i="1"/>
  <c r="P2239" i="1" s="1"/>
  <c r="M2240" i="1" s="1"/>
  <c r="J24" i="1"/>
  <c r="L24" i="1" s="1"/>
  <c r="I25" i="1" s="1"/>
  <c r="AP24" i="1" l="1"/>
  <c r="AN24" i="1"/>
  <c r="AL24" i="1"/>
  <c r="Y24" i="1"/>
  <c r="W25" i="1" s="1"/>
  <c r="S2329" i="1"/>
  <c r="H2329" i="1"/>
  <c r="G2240" i="1"/>
  <c r="O2240" i="1"/>
  <c r="F25" i="1"/>
  <c r="K25" i="1"/>
  <c r="AM25" i="1" l="1"/>
  <c r="AL25" i="1"/>
  <c r="X25" i="1"/>
  <c r="Z25" i="1"/>
  <c r="AA25" i="1"/>
  <c r="AB25" i="1"/>
  <c r="R2329" i="1"/>
  <c r="N2240" i="1"/>
  <c r="P2240" i="1" s="1"/>
  <c r="M2241" i="1" s="1"/>
  <c r="J25" i="1"/>
  <c r="L25" i="1" s="1"/>
  <c r="I26" i="1" s="1"/>
  <c r="AP25" i="1" l="1"/>
  <c r="AN25" i="1"/>
  <c r="Y25" i="1"/>
  <c r="W26" i="1" s="1"/>
  <c r="T2329" i="1"/>
  <c r="Q2330" i="1" s="1"/>
  <c r="AC2330" i="1" s="1"/>
  <c r="G2241" i="1"/>
  <c r="O2241" i="1"/>
  <c r="K26" i="1"/>
  <c r="J26" i="1" s="1"/>
  <c r="F26" i="1"/>
  <c r="AM26" i="1" l="1"/>
  <c r="AN26" i="1" s="1"/>
  <c r="X26" i="1"/>
  <c r="Z26" i="1"/>
  <c r="AA26" i="1"/>
  <c r="AB26" i="1"/>
  <c r="H2330" i="1"/>
  <c r="S2330" i="1"/>
  <c r="N2241" i="1"/>
  <c r="P2241" i="1" s="1"/>
  <c r="M2242" i="1" s="1"/>
  <c r="L26" i="1"/>
  <c r="I27" i="1" s="1"/>
  <c r="F27" i="1" s="1"/>
  <c r="AL26" i="1" l="1"/>
  <c r="AP26" i="1"/>
  <c r="Y26" i="1"/>
  <c r="W27" i="1" s="1"/>
  <c r="R2330" i="1"/>
  <c r="T2330" i="1" s="1"/>
  <c r="Q2331" i="1" s="1"/>
  <c r="AC2331" i="1" s="1"/>
  <c r="G2242" i="1"/>
  <c r="O2242" i="1"/>
  <c r="K27" i="1"/>
  <c r="AM27" i="1" l="1"/>
  <c r="X27" i="1"/>
  <c r="AA27" i="1"/>
  <c r="Z27" i="1"/>
  <c r="AB27" i="1"/>
  <c r="H2331" i="1"/>
  <c r="S2331" i="1"/>
  <c r="N2242" i="1"/>
  <c r="P2242" i="1" s="1"/>
  <c r="M2243" i="1" s="1"/>
  <c r="J27" i="1"/>
  <c r="L27" i="1" s="1"/>
  <c r="AP27" i="1" l="1"/>
  <c r="AN27" i="1"/>
  <c r="AL27" i="1"/>
  <c r="Y27" i="1"/>
  <c r="W28" i="1" s="1"/>
  <c r="R2331" i="1"/>
  <c r="G2243" i="1"/>
  <c r="O2243" i="1"/>
  <c r="I28" i="1"/>
  <c r="AM28" i="1" l="1"/>
  <c r="AL28" i="1"/>
  <c r="AB28" i="1"/>
  <c r="X28" i="1"/>
  <c r="Z28" i="1"/>
  <c r="AA28" i="1"/>
  <c r="T2331" i="1"/>
  <c r="Q2332" i="1" s="1"/>
  <c r="AC2332" i="1" s="1"/>
  <c r="N2243" i="1"/>
  <c r="F28" i="1"/>
  <c r="K28" i="1"/>
  <c r="AP28" i="1" l="1"/>
  <c r="AN28" i="1"/>
  <c r="H2332" i="1"/>
  <c r="S2332" i="1"/>
  <c r="P2243" i="1"/>
  <c r="M2244" i="1" s="1"/>
  <c r="J28" i="1"/>
  <c r="R2332" i="1" l="1"/>
  <c r="T2332" i="1" s="1"/>
  <c r="Q2333" i="1" s="1"/>
  <c r="AC2333" i="1" s="1"/>
  <c r="G2244" i="1"/>
  <c r="O2244" i="1"/>
  <c r="L28" i="1"/>
  <c r="I29" i="1" l="1"/>
  <c r="Y28" i="1"/>
  <c r="W29" i="1" s="1"/>
  <c r="H2333" i="1"/>
  <c r="S2333" i="1"/>
  <c r="N2244" i="1"/>
  <c r="P2244" i="1" s="1"/>
  <c r="M2245" i="1" s="1"/>
  <c r="F29" i="1"/>
  <c r="K29" i="1"/>
  <c r="J29" i="1" s="1"/>
  <c r="AM29" i="1" l="1"/>
  <c r="AN29" i="1" s="1"/>
  <c r="X29" i="1"/>
  <c r="Z29" i="1"/>
  <c r="AA29" i="1"/>
  <c r="AB29" i="1"/>
  <c r="R2333" i="1"/>
  <c r="T2333" i="1" s="1"/>
  <c r="Q2334" i="1" s="1"/>
  <c r="AC2334" i="1" s="1"/>
  <c r="G2245" i="1"/>
  <c r="O2245" i="1"/>
  <c r="L29" i="1"/>
  <c r="I30" i="1" s="1"/>
  <c r="K30" i="1" s="1"/>
  <c r="J30" i="1" s="1"/>
  <c r="AL29" i="1" l="1"/>
  <c r="AP29" i="1"/>
  <c r="Y29" i="1"/>
  <c r="W30" i="1" s="1"/>
  <c r="H2334" i="1"/>
  <c r="S2334" i="1"/>
  <c r="N2245" i="1"/>
  <c r="P2245" i="1" s="1"/>
  <c r="M2246" i="1" s="1"/>
  <c r="F30" i="1"/>
  <c r="L30" i="1"/>
  <c r="I31" i="1" s="1"/>
  <c r="AM30" i="1" l="1"/>
  <c r="AL30" i="1"/>
  <c r="AB30" i="1"/>
  <c r="X30" i="1"/>
  <c r="AA30" i="1"/>
  <c r="Z30" i="1"/>
  <c r="R2334" i="1"/>
  <c r="G2246" i="1"/>
  <c r="O2246" i="1"/>
  <c r="F31" i="1"/>
  <c r="K31" i="1"/>
  <c r="AP30" i="1" l="1"/>
  <c r="AN30" i="1"/>
  <c r="Y30" i="1"/>
  <c r="W31" i="1" s="1"/>
  <c r="T2334" i="1"/>
  <c r="Q2335" i="1" s="1"/>
  <c r="AC2335" i="1" s="1"/>
  <c r="N2246" i="1"/>
  <c r="J31" i="1"/>
  <c r="L31" i="1" s="1"/>
  <c r="I32" i="1" s="1"/>
  <c r="AM31" i="1" l="1"/>
  <c r="AL31" i="1"/>
  <c r="AB31" i="1"/>
  <c r="X31" i="1"/>
  <c r="AA31" i="1"/>
  <c r="Z31" i="1"/>
  <c r="H2335" i="1"/>
  <c r="S2335" i="1"/>
  <c r="P2246" i="1"/>
  <c r="M2247" i="1" s="1"/>
  <c r="F32" i="1"/>
  <c r="K32" i="1"/>
  <c r="AP31" i="1" l="1"/>
  <c r="AN31" i="1"/>
  <c r="Y31" i="1"/>
  <c r="W32" i="1" s="1"/>
  <c r="R2335" i="1"/>
  <c r="T2335" i="1" s="1"/>
  <c r="Q2336" i="1" s="1"/>
  <c r="AC2336" i="1" s="1"/>
  <c r="O2247" i="1"/>
  <c r="G2247" i="1"/>
  <c r="J32" i="1"/>
  <c r="L32" i="1" s="1"/>
  <c r="I33" i="1" s="1"/>
  <c r="AM32" i="1" l="1"/>
  <c r="AL32" i="1"/>
  <c r="AB32" i="1"/>
  <c r="X32" i="1"/>
  <c r="Z32" i="1"/>
  <c r="AA32" i="1"/>
  <c r="H2336" i="1"/>
  <c r="S2336" i="1"/>
  <c r="N2247" i="1"/>
  <c r="P2247" i="1" s="1"/>
  <c r="M2248" i="1" s="1"/>
  <c r="K33" i="1"/>
  <c r="F33" i="1"/>
  <c r="AP32" i="1" l="1"/>
  <c r="AN32" i="1"/>
  <c r="Y32" i="1"/>
  <c r="W33" i="1" s="1"/>
  <c r="R2336" i="1"/>
  <c r="G2248" i="1"/>
  <c r="O2248" i="1"/>
  <c r="J33" i="1"/>
  <c r="L33" i="1" s="1"/>
  <c r="I34" i="1" s="1"/>
  <c r="AM33" i="1" l="1"/>
  <c r="AL33" i="1"/>
  <c r="X33" i="1"/>
  <c r="Z33" i="1"/>
  <c r="AA33" i="1"/>
  <c r="AB33" i="1"/>
  <c r="T2336" i="1"/>
  <c r="Q2337" i="1" s="1"/>
  <c r="AC2337" i="1" s="1"/>
  <c r="N2248" i="1"/>
  <c r="P2248" i="1" s="1"/>
  <c r="M2249" i="1" s="1"/>
  <c r="F34" i="1"/>
  <c r="K34" i="1"/>
  <c r="AP33" i="1" l="1"/>
  <c r="AN33" i="1"/>
  <c r="Y33" i="1"/>
  <c r="W34" i="1" s="1"/>
  <c r="H2337" i="1"/>
  <c r="S2337" i="1"/>
  <c r="O2249" i="1"/>
  <c r="G2249" i="1"/>
  <c r="J34" i="1"/>
  <c r="L34" i="1" s="1"/>
  <c r="I35" i="1" s="1"/>
  <c r="AM34" i="1" l="1"/>
  <c r="AL34" i="1"/>
  <c r="X34" i="1"/>
  <c r="Z34" i="1"/>
  <c r="AA34" i="1"/>
  <c r="AB34" i="1"/>
  <c r="R2337" i="1"/>
  <c r="T2337" i="1" s="1"/>
  <c r="Q2338" i="1" s="1"/>
  <c r="AC2338" i="1" s="1"/>
  <c r="N2249" i="1"/>
  <c r="P2249" i="1" s="1"/>
  <c r="M2250" i="1" s="1"/>
  <c r="K35" i="1"/>
  <c r="F35" i="1"/>
  <c r="AP34" i="1" l="1"/>
  <c r="AN34" i="1"/>
  <c r="Y34" i="1"/>
  <c r="W35" i="1" s="1"/>
  <c r="H2338" i="1"/>
  <c r="S2338" i="1"/>
  <c r="O2250" i="1"/>
  <c r="G2250" i="1"/>
  <c r="J35" i="1"/>
  <c r="L35" i="1" s="1"/>
  <c r="I36" i="1" s="1"/>
  <c r="K36" i="1" s="1"/>
  <c r="AM35" i="1" l="1"/>
  <c r="AL35" i="1"/>
  <c r="X35" i="1"/>
  <c r="Z35" i="1"/>
  <c r="AA35" i="1"/>
  <c r="AB35" i="1"/>
  <c r="R2338" i="1"/>
  <c r="N2250" i="1"/>
  <c r="P2250" i="1" s="1"/>
  <c r="M2251" i="1" s="1"/>
  <c r="J36" i="1"/>
  <c r="L36" i="1" s="1"/>
  <c r="I37" i="1" s="1"/>
  <c r="F37" i="1" s="1"/>
  <c r="F36" i="1"/>
  <c r="AP35" i="1" l="1"/>
  <c r="AN35" i="1"/>
  <c r="Y35" i="1"/>
  <c r="W36" i="1" s="1"/>
  <c r="T2338" i="1"/>
  <c r="Q2339" i="1" s="1"/>
  <c r="AC2339" i="1" s="1"/>
  <c r="O2251" i="1"/>
  <c r="G2251" i="1"/>
  <c r="K37" i="1"/>
  <c r="AM36" i="1" l="1"/>
  <c r="AN36" i="1" s="1"/>
  <c r="X36" i="1"/>
  <c r="Z36" i="1"/>
  <c r="AA36" i="1"/>
  <c r="AB36" i="1"/>
  <c r="H2339" i="1"/>
  <c r="S2339" i="1"/>
  <c r="N2251" i="1"/>
  <c r="J37" i="1"/>
  <c r="AL36" i="1" l="1"/>
  <c r="AP36" i="1"/>
  <c r="Y36" i="1"/>
  <c r="W37" i="1" s="1"/>
  <c r="R2339" i="1"/>
  <c r="T2339" i="1" s="1"/>
  <c r="Q2340" i="1" s="1"/>
  <c r="AC2340" i="1" s="1"/>
  <c r="P2251" i="1"/>
  <c r="M2252" i="1" s="1"/>
  <c r="L37" i="1"/>
  <c r="I38" i="1" s="1"/>
  <c r="AM37" i="1" l="1"/>
  <c r="AL37" i="1"/>
  <c r="X37" i="1"/>
  <c r="AA37" i="1"/>
  <c r="Z37" i="1"/>
  <c r="AB37" i="1"/>
  <c r="H2340" i="1"/>
  <c r="S2340" i="1"/>
  <c r="G2252" i="1"/>
  <c r="O2252" i="1"/>
  <c r="F38" i="1"/>
  <c r="K38" i="1"/>
  <c r="J38" i="1" s="1"/>
  <c r="AP37" i="1" l="1"/>
  <c r="AN37" i="1"/>
  <c r="Y37" i="1"/>
  <c r="W38" i="1" s="1"/>
  <c r="R2340" i="1"/>
  <c r="N2252" i="1"/>
  <c r="P2252" i="1" s="1"/>
  <c r="M2253" i="1" s="1"/>
  <c r="L38" i="1"/>
  <c r="I39" i="1" s="1"/>
  <c r="AM38" i="1" l="1"/>
  <c r="AL38" i="1"/>
  <c r="X38" i="1"/>
  <c r="AA38" i="1"/>
  <c r="Z38" i="1"/>
  <c r="AB38" i="1"/>
  <c r="T2340" i="1"/>
  <c r="Q2341" i="1" s="1"/>
  <c r="AC2341" i="1" s="1"/>
  <c r="O2253" i="1"/>
  <c r="G2253" i="1"/>
  <c r="K39" i="1"/>
  <c r="F39" i="1"/>
  <c r="AP38" i="1" l="1"/>
  <c r="AN38" i="1"/>
  <c r="Y38" i="1"/>
  <c r="W39" i="1" s="1"/>
  <c r="H2341" i="1"/>
  <c r="S2341" i="1"/>
  <c r="N2253" i="1"/>
  <c r="P2253" i="1" s="1"/>
  <c r="M2254" i="1" s="1"/>
  <c r="J39" i="1"/>
  <c r="AM39" i="1" l="1"/>
  <c r="AL39" i="1"/>
  <c r="X39" i="1"/>
  <c r="Z39" i="1"/>
  <c r="AA39" i="1"/>
  <c r="AB39" i="1"/>
  <c r="R2341" i="1"/>
  <c r="T2341" i="1" s="1"/>
  <c r="Q2342" i="1" s="1"/>
  <c r="AC2342" i="1" s="1"/>
  <c r="G2254" i="1"/>
  <c r="O2254" i="1"/>
  <c r="L39" i="1"/>
  <c r="I40" i="1" s="1"/>
  <c r="K40" i="1" s="1"/>
  <c r="AP39" i="1" l="1"/>
  <c r="AN39" i="1"/>
  <c r="Y39" i="1"/>
  <c r="W40" i="1" s="1"/>
  <c r="H2342" i="1"/>
  <c r="S2342" i="1"/>
  <c r="N2254" i="1"/>
  <c r="P2254" i="1" s="1"/>
  <c r="M2255" i="1" s="1"/>
  <c r="F40" i="1"/>
  <c r="J40" i="1"/>
  <c r="L40" i="1" s="1"/>
  <c r="AM40" i="1" l="1"/>
  <c r="AL40" i="1"/>
  <c r="AB40" i="1"/>
  <c r="X40" i="1"/>
  <c r="AA40" i="1"/>
  <c r="Z40" i="1"/>
  <c r="R2342" i="1"/>
  <c r="T2342" i="1" s="1"/>
  <c r="Q2343" i="1" s="1"/>
  <c r="AC2343" i="1" s="1"/>
  <c r="G2255" i="1"/>
  <c r="O2255" i="1"/>
  <c r="I41" i="1"/>
  <c r="AP40" i="1" l="1"/>
  <c r="AN40" i="1"/>
  <c r="Y40" i="1"/>
  <c r="W41" i="1" s="1"/>
  <c r="H2343" i="1"/>
  <c r="S2343" i="1"/>
  <c r="N2255" i="1"/>
  <c r="P2255" i="1" s="1"/>
  <c r="M2256" i="1" s="1"/>
  <c r="F41" i="1"/>
  <c r="K41" i="1"/>
  <c r="AM41" i="1" l="1"/>
  <c r="AL41" i="1"/>
  <c r="AB41" i="1"/>
  <c r="X41" i="1"/>
  <c r="Z41" i="1"/>
  <c r="AA41" i="1"/>
  <c r="R2343" i="1"/>
  <c r="G2256" i="1"/>
  <c r="O2256" i="1"/>
  <c r="J41" i="1"/>
  <c r="L41" i="1" s="1"/>
  <c r="AP41" i="1" l="1"/>
  <c r="AN41" i="1"/>
  <c r="Y41" i="1"/>
  <c r="W42" i="1" s="1"/>
  <c r="T2343" i="1"/>
  <c r="Q2344" i="1" s="1"/>
  <c r="AC2344" i="1" s="1"/>
  <c r="N2256" i="1"/>
  <c r="P2256" i="1" s="1"/>
  <c r="M2257" i="1" s="1"/>
  <c r="I42" i="1"/>
  <c r="AM42" i="1" l="1"/>
  <c r="AL42" i="1"/>
  <c r="AB42" i="1"/>
  <c r="X42" i="1"/>
  <c r="AA42" i="1"/>
  <c r="Z42" i="1"/>
  <c r="H2344" i="1"/>
  <c r="S2344" i="1"/>
  <c r="G2257" i="1"/>
  <c r="O2257" i="1"/>
  <c r="K42" i="1"/>
  <c r="F42" i="1"/>
  <c r="AP42" i="1" l="1"/>
  <c r="AN42" i="1"/>
  <c r="R2344" i="1"/>
  <c r="N2257" i="1"/>
  <c r="J42" i="1"/>
  <c r="L42" i="1" s="1"/>
  <c r="I43" i="1" s="1"/>
  <c r="Y42" i="1" l="1"/>
  <c r="W43" i="1" s="1"/>
  <c r="T2344" i="1"/>
  <c r="Q2345" i="1" s="1"/>
  <c r="AC2345" i="1" s="1"/>
  <c r="P2257" i="1"/>
  <c r="M2258" i="1" s="1"/>
  <c r="K43" i="1"/>
  <c r="F43" i="1"/>
  <c r="AM43" i="1" l="1"/>
  <c r="AN43" i="1" s="1"/>
  <c r="X43" i="1"/>
  <c r="Z43" i="1"/>
  <c r="AA43" i="1"/>
  <c r="AB43" i="1"/>
  <c r="S2345" i="1"/>
  <c r="H2345" i="1"/>
  <c r="G2258" i="1"/>
  <c r="O2258" i="1"/>
  <c r="J43" i="1"/>
  <c r="L43" i="1" s="1"/>
  <c r="AL43" i="1" l="1"/>
  <c r="AP43" i="1"/>
  <c r="Y43" i="1"/>
  <c r="W44" i="1" s="1"/>
  <c r="R2345" i="1"/>
  <c r="N2258" i="1"/>
  <c r="P2258" i="1" s="1"/>
  <c r="M2259" i="1" s="1"/>
  <c r="I44" i="1"/>
  <c r="AM44" i="1" l="1"/>
  <c r="AL44" i="1"/>
  <c r="X44" i="1"/>
  <c r="AA44" i="1"/>
  <c r="Z44" i="1"/>
  <c r="AB44" i="1"/>
  <c r="T2345" i="1"/>
  <c r="Q2346" i="1" s="1"/>
  <c r="AC2346" i="1" s="1"/>
  <c r="G2259" i="1"/>
  <c r="O2259" i="1"/>
  <c r="F44" i="1"/>
  <c r="K44" i="1"/>
  <c r="AP44" i="1" l="1"/>
  <c r="AN44" i="1"/>
  <c r="H2346" i="1"/>
  <c r="S2346" i="1"/>
  <c r="N2259" i="1"/>
  <c r="P2259" i="1" s="1"/>
  <c r="M2260" i="1" s="1"/>
  <c r="J44" i="1"/>
  <c r="L44" i="1" s="1"/>
  <c r="Y44" i="1" s="1"/>
  <c r="W45" i="1" s="1"/>
  <c r="AM45" i="1" l="1"/>
  <c r="AL45" i="1"/>
  <c r="AB45" i="1"/>
  <c r="X45" i="1"/>
  <c r="Z45" i="1"/>
  <c r="AA45" i="1"/>
  <c r="R2346" i="1"/>
  <c r="G2260" i="1"/>
  <c r="O2260" i="1"/>
  <c r="I45" i="1"/>
  <c r="AP45" i="1" l="1"/>
  <c r="AN45" i="1"/>
  <c r="T2346" i="1"/>
  <c r="Q2347" i="1" s="1"/>
  <c r="AC2347" i="1" s="1"/>
  <c r="N2260" i="1"/>
  <c r="P2260" i="1" s="1"/>
  <c r="M2261" i="1" s="1"/>
  <c r="F45" i="1"/>
  <c r="K45" i="1"/>
  <c r="H2347" i="1" l="1"/>
  <c r="S2347" i="1"/>
  <c r="G2261" i="1"/>
  <c r="O2261" i="1"/>
  <c r="J45" i="1"/>
  <c r="L45" i="1" s="1"/>
  <c r="Y45" i="1" s="1"/>
  <c r="W46" i="1" s="1"/>
  <c r="AM46" i="1" l="1"/>
  <c r="AL46" i="1"/>
  <c r="AB46" i="1"/>
  <c r="X46" i="1"/>
  <c r="AA46" i="1"/>
  <c r="Z46" i="1"/>
  <c r="R2347" i="1"/>
  <c r="T2347" i="1" s="1"/>
  <c r="Q2348" i="1" s="1"/>
  <c r="AC2348" i="1" s="1"/>
  <c r="N2261" i="1"/>
  <c r="P2261" i="1" s="1"/>
  <c r="M2262" i="1" s="1"/>
  <c r="I46" i="1"/>
  <c r="AP46" i="1" l="1"/>
  <c r="AN46" i="1"/>
  <c r="H2348" i="1"/>
  <c r="S2348" i="1"/>
  <c r="G2262" i="1"/>
  <c r="O2262" i="1"/>
  <c r="K46" i="1"/>
  <c r="F46" i="1"/>
  <c r="R2348" i="1" l="1"/>
  <c r="T2348" i="1" s="1"/>
  <c r="Q2349" i="1" s="1"/>
  <c r="AC2349" i="1" s="1"/>
  <c r="N2262" i="1"/>
  <c r="P2262" i="1" s="1"/>
  <c r="M2263" i="1" s="1"/>
  <c r="J46" i="1"/>
  <c r="L46" i="1" s="1"/>
  <c r="Y46" i="1" s="1"/>
  <c r="W47" i="1" s="1"/>
  <c r="AM47" i="1" l="1"/>
  <c r="AL47" i="1"/>
  <c r="X47" i="1"/>
  <c r="Z47" i="1"/>
  <c r="AA47" i="1"/>
  <c r="AB47" i="1"/>
  <c r="H2349" i="1"/>
  <c r="S2349" i="1"/>
  <c r="G2263" i="1"/>
  <c r="O2263" i="1"/>
  <c r="I47" i="1"/>
  <c r="AP47" i="1" l="1"/>
  <c r="AN47" i="1"/>
  <c r="R2349" i="1"/>
  <c r="N2263" i="1"/>
  <c r="P2263" i="1" s="1"/>
  <c r="M2264" i="1" s="1"/>
  <c r="K47" i="1"/>
  <c r="F47" i="1"/>
  <c r="T2349" i="1" l="1"/>
  <c r="Q2350" i="1" s="1"/>
  <c r="AC2350" i="1" s="1"/>
  <c r="O2264" i="1"/>
  <c r="G2264" i="1"/>
  <c r="J47" i="1"/>
  <c r="H2350" i="1" l="1"/>
  <c r="S2350" i="1"/>
  <c r="N2264" i="1"/>
  <c r="P2264" i="1" s="1"/>
  <c r="M2265" i="1" s="1"/>
  <c r="L47" i="1"/>
  <c r="I48" i="1" l="1"/>
  <c r="Y47" i="1"/>
  <c r="W48" i="1" s="1"/>
  <c r="R2350" i="1"/>
  <c r="O2265" i="1"/>
  <c r="G2265" i="1"/>
  <c r="K48" i="1"/>
  <c r="J48" i="1" s="1"/>
  <c r="F48" i="1"/>
  <c r="AM48" i="1" l="1"/>
  <c r="AL48" i="1"/>
  <c r="AB48" i="1"/>
  <c r="X48" i="1"/>
  <c r="Z48" i="1"/>
  <c r="AA48" i="1"/>
  <c r="T2350" i="1"/>
  <c r="Q2351" i="1" s="1"/>
  <c r="AC2351" i="1" s="1"/>
  <c r="N2265" i="1"/>
  <c r="P2265" i="1" s="1"/>
  <c r="M2266" i="1" s="1"/>
  <c r="L48" i="1"/>
  <c r="I49" i="1" s="1"/>
  <c r="F49" i="1" s="1"/>
  <c r="AP48" i="1" l="1"/>
  <c r="AN48" i="1"/>
  <c r="Y48" i="1"/>
  <c r="W49" i="1" s="1"/>
  <c r="H2351" i="1"/>
  <c r="S2351" i="1"/>
  <c r="G2266" i="1"/>
  <c r="O2266" i="1"/>
  <c r="K49" i="1"/>
  <c r="J49" i="1" s="1"/>
  <c r="AM49" i="1" l="1"/>
  <c r="AL49" i="1"/>
  <c r="X49" i="1"/>
  <c r="AA49" i="1"/>
  <c r="Z49" i="1"/>
  <c r="AB49" i="1"/>
  <c r="R2351" i="1"/>
  <c r="N2266" i="1"/>
  <c r="L49" i="1"/>
  <c r="I50" i="1" s="1"/>
  <c r="AP49" i="1" l="1"/>
  <c r="AN49" i="1"/>
  <c r="Y49" i="1"/>
  <c r="W50" i="1" s="1"/>
  <c r="T2351" i="1"/>
  <c r="Q2352" i="1" s="1"/>
  <c r="AC2352" i="1" s="1"/>
  <c r="P2266" i="1"/>
  <c r="M2267" i="1" s="1"/>
  <c r="F50" i="1"/>
  <c r="K50" i="1"/>
  <c r="AM50" i="1" l="1"/>
  <c r="AL50" i="1"/>
  <c r="AB50" i="1"/>
  <c r="X50" i="1"/>
  <c r="Z50" i="1"/>
  <c r="AA50" i="1"/>
  <c r="H2352" i="1"/>
  <c r="S2352" i="1"/>
  <c r="G2267" i="1"/>
  <c r="O2267" i="1"/>
  <c r="J50" i="1"/>
  <c r="L50" i="1" s="1"/>
  <c r="I51" i="1" s="1"/>
  <c r="AP50" i="1" l="1"/>
  <c r="AN50" i="1"/>
  <c r="Y50" i="1"/>
  <c r="W51" i="1" s="1"/>
  <c r="R2352" i="1"/>
  <c r="N2267" i="1"/>
  <c r="K51" i="1"/>
  <c r="F51" i="1"/>
  <c r="AM51" i="1" l="1"/>
  <c r="AL51" i="1"/>
  <c r="X51" i="1"/>
  <c r="Z51" i="1"/>
  <c r="AA51" i="1"/>
  <c r="AB51" i="1"/>
  <c r="T2352" i="1"/>
  <c r="Q2353" i="1" s="1"/>
  <c r="AC2353" i="1" s="1"/>
  <c r="P2267" i="1"/>
  <c r="M2268" i="1" s="1"/>
  <c r="J51" i="1"/>
  <c r="L51" i="1" s="1"/>
  <c r="I52" i="1" s="1"/>
  <c r="AP51" i="1" l="1"/>
  <c r="AN51" i="1"/>
  <c r="Y51" i="1"/>
  <c r="W52" i="1" s="1"/>
  <c r="H2353" i="1"/>
  <c r="S2353" i="1"/>
  <c r="G2268" i="1"/>
  <c r="O2268" i="1"/>
  <c r="F52" i="1"/>
  <c r="K52" i="1"/>
  <c r="AM52" i="1" l="1"/>
  <c r="AL52" i="1"/>
  <c r="X52" i="1"/>
  <c r="AA52" i="1"/>
  <c r="Z52" i="1"/>
  <c r="AB52" i="1"/>
  <c r="R2353" i="1"/>
  <c r="T2353" i="1" s="1"/>
  <c r="Q2354" i="1" s="1"/>
  <c r="AC2354" i="1" s="1"/>
  <c r="N2268" i="1"/>
  <c r="P2268" i="1" s="1"/>
  <c r="M2269" i="1" s="1"/>
  <c r="J52" i="1"/>
  <c r="L52" i="1" s="1"/>
  <c r="I53" i="1" s="1"/>
  <c r="AP52" i="1" l="1"/>
  <c r="AN52" i="1"/>
  <c r="Y52" i="1"/>
  <c r="W53" i="1" s="1"/>
  <c r="H2354" i="1"/>
  <c r="S2354" i="1"/>
  <c r="G2269" i="1"/>
  <c r="O2269" i="1"/>
  <c r="F53" i="1"/>
  <c r="K53" i="1"/>
  <c r="AM53" i="1" l="1"/>
  <c r="AL53" i="1"/>
  <c r="X53" i="1"/>
  <c r="Z53" i="1"/>
  <c r="AA53" i="1"/>
  <c r="AB53" i="1"/>
  <c r="R2354" i="1"/>
  <c r="N2269" i="1"/>
  <c r="P2269" i="1" s="1"/>
  <c r="M2270" i="1" s="1"/>
  <c r="J53" i="1"/>
  <c r="L53" i="1" s="1"/>
  <c r="AP53" i="1" l="1"/>
  <c r="AN53" i="1"/>
  <c r="Y53" i="1"/>
  <c r="W54" i="1" s="1"/>
  <c r="T2354" i="1"/>
  <c r="Q2355" i="1" s="1"/>
  <c r="AC2355" i="1" s="1"/>
  <c r="O2270" i="1"/>
  <c r="G2270" i="1"/>
  <c r="I54" i="1"/>
  <c r="AM54" i="1" l="1"/>
  <c r="AL54" i="1"/>
  <c r="AB54" i="1"/>
  <c r="X54" i="1"/>
  <c r="Z54" i="1"/>
  <c r="AA54" i="1"/>
  <c r="H2355" i="1"/>
  <c r="S2355" i="1"/>
  <c r="N2270" i="1"/>
  <c r="P2270" i="1" s="1"/>
  <c r="M2271" i="1" s="1"/>
  <c r="F54" i="1"/>
  <c r="K54" i="1"/>
  <c r="AP54" i="1" l="1"/>
  <c r="AN54" i="1"/>
  <c r="R2355" i="1"/>
  <c r="G2271" i="1"/>
  <c r="O2271" i="1"/>
  <c r="J54" i="1"/>
  <c r="L54" i="1" s="1"/>
  <c r="I55" i="1" s="1"/>
  <c r="Y54" i="1" l="1"/>
  <c r="W55" i="1" s="1"/>
  <c r="T2355" i="1"/>
  <c r="Q2356" i="1" s="1"/>
  <c r="AC2356" i="1" s="1"/>
  <c r="N2271" i="1"/>
  <c r="K55" i="1"/>
  <c r="F55" i="1"/>
  <c r="AM55" i="1" l="1"/>
  <c r="AL55" i="1"/>
  <c r="X55" i="1"/>
  <c r="Z55" i="1"/>
  <c r="AA55" i="1"/>
  <c r="AB55" i="1"/>
  <c r="H2356" i="1"/>
  <c r="S2356" i="1"/>
  <c r="P2271" i="1"/>
  <c r="M2272" i="1" s="1"/>
  <c r="J55" i="1"/>
  <c r="L55" i="1" s="1"/>
  <c r="AP55" i="1" l="1"/>
  <c r="AN55" i="1"/>
  <c r="Y55" i="1"/>
  <c r="W56" i="1" s="1"/>
  <c r="R2356" i="1"/>
  <c r="T2356" i="1" s="1"/>
  <c r="Q2357" i="1" s="1"/>
  <c r="AC2357" i="1" s="1"/>
  <c r="G2272" i="1"/>
  <c r="O2272" i="1"/>
  <c r="I56" i="1"/>
  <c r="AM56" i="1" l="1"/>
  <c r="AL56" i="1"/>
  <c r="AB56" i="1"/>
  <c r="X56" i="1"/>
  <c r="AA56" i="1"/>
  <c r="Z56" i="1"/>
  <c r="H2357" i="1"/>
  <c r="S2357" i="1"/>
  <c r="N2272" i="1"/>
  <c r="P2272" i="1" s="1"/>
  <c r="M2273" i="1" s="1"/>
  <c r="K56" i="1"/>
  <c r="F56" i="1"/>
  <c r="AP56" i="1" l="1"/>
  <c r="AN56" i="1"/>
  <c r="R2357" i="1"/>
  <c r="G2273" i="1"/>
  <c r="O2273" i="1"/>
  <c r="J56" i="1"/>
  <c r="L56" i="1" s="1"/>
  <c r="I57" i="1" s="1"/>
  <c r="Y56" i="1" l="1"/>
  <c r="W57" i="1" s="1"/>
  <c r="T2357" i="1"/>
  <c r="Q2358" i="1" s="1"/>
  <c r="AC2358" i="1" s="1"/>
  <c r="N2273" i="1"/>
  <c r="P2273" i="1" s="1"/>
  <c r="M2274" i="1" s="1"/>
  <c r="F57" i="1"/>
  <c r="K57" i="1"/>
  <c r="AM57" i="1" l="1"/>
  <c r="AL57" i="1"/>
  <c r="AB57" i="1"/>
  <c r="X57" i="1"/>
  <c r="AA57" i="1"/>
  <c r="Z57" i="1"/>
  <c r="H2358" i="1"/>
  <c r="S2358" i="1"/>
  <c r="G2274" i="1"/>
  <c r="O2274" i="1"/>
  <c r="J57" i="1"/>
  <c r="L57" i="1" s="1"/>
  <c r="I58" i="1" s="1"/>
  <c r="AP57" i="1" l="1"/>
  <c r="AN57" i="1"/>
  <c r="Y57" i="1"/>
  <c r="W58" i="1" s="1"/>
  <c r="R2358" i="1"/>
  <c r="T2358" i="1" s="1"/>
  <c r="Q2359" i="1" s="1"/>
  <c r="AC2359" i="1" s="1"/>
  <c r="N2274" i="1"/>
  <c r="P2274" i="1" s="1"/>
  <c r="M2275" i="1" s="1"/>
  <c r="F58" i="1"/>
  <c r="K58" i="1"/>
  <c r="AM58" i="1" l="1"/>
  <c r="AL58" i="1"/>
  <c r="X58" i="1"/>
  <c r="Z58" i="1"/>
  <c r="AA58" i="1"/>
  <c r="AB58" i="1"/>
  <c r="H2359" i="1"/>
  <c r="S2359" i="1"/>
  <c r="O2275" i="1"/>
  <c r="G2275" i="1"/>
  <c r="J58" i="1"/>
  <c r="L58" i="1" s="1"/>
  <c r="I59" i="1" s="1"/>
  <c r="AP58" i="1" l="1"/>
  <c r="AN58" i="1"/>
  <c r="Y58" i="1"/>
  <c r="W59" i="1" s="1"/>
  <c r="R2359" i="1"/>
  <c r="T2359" i="1" s="1"/>
  <c r="Q2360" i="1" s="1"/>
  <c r="AC2360" i="1" s="1"/>
  <c r="N2275" i="1"/>
  <c r="P2275" i="1" s="1"/>
  <c r="M2276" i="1" s="1"/>
  <c r="K59" i="1"/>
  <c r="F59" i="1"/>
  <c r="AM59" i="1" l="1"/>
  <c r="AN59" i="1" s="1"/>
  <c r="AB59" i="1"/>
  <c r="X59" i="1"/>
  <c r="AA59" i="1"/>
  <c r="Z59" i="1"/>
  <c r="S2360" i="1"/>
  <c r="H2360" i="1"/>
  <c r="G2276" i="1"/>
  <c r="O2276" i="1"/>
  <c r="J59" i="1"/>
  <c r="L59" i="1" s="1"/>
  <c r="I60" i="1" s="1"/>
  <c r="AL59" i="1" l="1"/>
  <c r="AP59" i="1"/>
  <c r="Y59" i="1"/>
  <c r="W60" i="1" s="1"/>
  <c r="R2360" i="1"/>
  <c r="N2276" i="1"/>
  <c r="P2276" i="1" s="1"/>
  <c r="M2277" i="1" s="1"/>
  <c r="F60" i="1"/>
  <c r="K60" i="1"/>
  <c r="AM60" i="1" l="1"/>
  <c r="AL60" i="1"/>
  <c r="X60" i="1"/>
  <c r="Z60" i="1"/>
  <c r="AA60" i="1"/>
  <c r="AB60" i="1"/>
  <c r="T2360" i="1"/>
  <c r="Q2361" i="1" s="1"/>
  <c r="AC2361" i="1" s="1"/>
  <c r="O2277" i="1"/>
  <c r="G2277" i="1"/>
  <c r="J60" i="1"/>
  <c r="L60" i="1" s="1"/>
  <c r="I61" i="1" s="1"/>
  <c r="AP60" i="1" l="1"/>
  <c r="AN60" i="1"/>
  <c r="Y60" i="1"/>
  <c r="W61" i="1" s="1"/>
  <c r="H2361" i="1"/>
  <c r="S2361" i="1"/>
  <c r="N2277" i="1"/>
  <c r="F61" i="1"/>
  <c r="K61" i="1"/>
  <c r="AM61" i="1" l="1"/>
  <c r="AL61" i="1"/>
  <c r="X61" i="1"/>
  <c r="Z61" i="1"/>
  <c r="AA61" i="1"/>
  <c r="AB61" i="1"/>
  <c r="R2361" i="1"/>
  <c r="T2361" i="1" s="1"/>
  <c r="Q2362" i="1" s="1"/>
  <c r="AC2362" i="1" s="1"/>
  <c r="P2277" i="1"/>
  <c r="M2278" i="1" s="1"/>
  <c r="J61" i="1"/>
  <c r="L61" i="1" s="1"/>
  <c r="I62" i="1" s="1"/>
  <c r="AP61" i="1" l="1"/>
  <c r="AN61" i="1"/>
  <c r="Y61" i="1"/>
  <c r="W62" i="1" s="1"/>
  <c r="H2362" i="1"/>
  <c r="S2362" i="1"/>
  <c r="G2278" i="1"/>
  <c r="O2278" i="1"/>
  <c r="K62" i="1"/>
  <c r="F62" i="1"/>
  <c r="AM62" i="1" l="1"/>
  <c r="AL62" i="1"/>
  <c r="AB62" i="1"/>
  <c r="X62" i="1"/>
  <c r="AA62" i="1"/>
  <c r="Z62" i="1"/>
  <c r="R2362" i="1"/>
  <c r="N2278" i="1"/>
  <c r="P2278" i="1" s="1"/>
  <c r="M2279" i="1" s="1"/>
  <c r="J62" i="1"/>
  <c r="AP62" i="1" l="1"/>
  <c r="AN62" i="1"/>
  <c r="T2362" i="1"/>
  <c r="Q2363" i="1" s="1"/>
  <c r="AC2363" i="1" s="1"/>
  <c r="G2279" i="1"/>
  <c r="O2279" i="1"/>
  <c r="L62" i="1"/>
  <c r="I63" i="1" s="1"/>
  <c r="Y62" i="1" l="1"/>
  <c r="W63" i="1" s="1"/>
  <c r="H2363" i="1"/>
  <c r="S2363" i="1"/>
  <c r="N2279" i="1"/>
  <c r="P2279" i="1" s="1"/>
  <c r="M2280" i="1" s="1"/>
  <c r="F63" i="1"/>
  <c r="K63" i="1"/>
  <c r="J63" i="1" s="1"/>
  <c r="AM63" i="1" l="1"/>
  <c r="AL63" i="1"/>
  <c r="X63" i="1"/>
  <c r="AA63" i="1"/>
  <c r="Z63" i="1"/>
  <c r="AB63" i="1"/>
  <c r="R2363" i="1"/>
  <c r="G2280" i="1"/>
  <c r="O2280" i="1"/>
  <c r="L63" i="1"/>
  <c r="I64" i="1" s="1"/>
  <c r="F64" i="1" s="1"/>
  <c r="AP63" i="1" l="1"/>
  <c r="AN63" i="1"/>
  <c r="Y63" i="1"/>
  <c r="W64" i="1" s="1"/>
  <c r="T2363" i="1"/>
  <c r="Q2364" i="1" s="1"/>
  <c r="AC2364" i="1" s="1"/>
  <c r="N2280" i="1"/>
  <c r="P2280" i="1" s="1"/>
  <c r="M2281" i="1" s="1"/>
  <c r="K64" i="1"/>
  <c r="J64" i="1" s="1"/>
  <c r="AM64" i="1" l="1"/>
  <c r="AL64" i="1"/>
  <c r="X64" i="1"/>
  <c r="Z64" i="1"/>
  <c r="AA64" i="1"/>
  <c r="AB64" i="1"/>
  <c r="H2364" i="1"/>
  <c r="S2364" i="1"/>
  <c r="G2281" i="1"/>
  <c r="O2281" i="1"/>
  <c r="L64" i="1"/>
  <c r="I65" i="1" s="1"/>
  <c r="K65" i="1" s="1"/>
  <c r="AP64" i="1" l="1"/>
  <c r="AN64" i="1"/>
  <c r="Y64" i="1"/>
  <c r="W65" i="1" s="1"/>
  <c r="R2364" i="1"/>
  <c r="N2281" i="1"/>
  <c r="F65" i="1"/>
  <c r="J65" i="1"/>
  <c r="L65" i="1" s="1"/>
  <c r="I66" i="1" s="1"/>
  <c r="AM65" i="1" l="1"/>
  <c r="AL65" i="1"/>
  <c r="AB65" i="1"/>
  <c r="X65" i="1"/>
  <c r="AA65" i="1"/>
  <c r="Z65" i="1"/>
  <c r="T2364" i="1"/>
  <c r="Q2365" i="1" s="1"/>
  <c r="AC2365" i="1" s="1"/>
  <c r="P2281" i="1"/>
  <c r="M2282" i="1" s="1"/>
  <c r="K66" i="1"/>
  <c r="F66" i="1"/>
  <c r="AP65" i="1" l="1"/>
  <c r="AN65" i="1"/>
  <c r="Y65" i="1"/>
  <c r="W66" i="1" s="1"/>
  <c r="H2365" i="1"/>
  <c r="S2365" i="1"/>
  <c r="G2282" i="1"/>
  <c r="O2282" i="1"/>
  <c r="J66" i="1"/>
  <c r="L66" i="1" s="1"/>
  <c r="I67" i="1" s="1"/>
  <c r="AM66" i="1" l="1"/>
  <c r="AL66" i="1"/>
  <c r="X66" i="1"/>
  <c r="Z66" i="1"/>
  <c r="AA66" i="1"/>
  <c r="AB66" i="1"/>
  <c r="R2365" i="1"/>
  <c r="N2282" i="1"/>
  <c r="F67" i="1"/>
  <c r="K67" i="1"/>
  <c r="AP66" i="1" l="1"/>
  <c r="AN66" i="1"/>
  <c r="Y66" i="1"/>
  <c r="W67" i="1" s="1"/>
  <c r="T2365" i="1"/>
  <c r="Q2366" i="1" s="1"/>
  <c r="AC2366" i="1" s="1"/>
  <c r="P2282" i="1"/>
  <c r="M2283" i="1" s="1"/>
  <c r="J67" i="1"/>
  <c r="L67" i="1" s="1"/>
  <c r="AM67" i="1" l="1"/>
  <c r="AL67" i="1"/>
  <c r="X67" i="1"/>
  <c r="Z67" i="1"/>
  <c r="AA67" i="1"/>
  <c r="AB67" i="1"/>
  <c r="S2366" i="1"/>
  <c r="H2366" i="1"/>
  <c r="G2283" i="1"/>
  <c r="O2283" i="1"/>
  <c r="I68" i="1"/>
  <c r="AP67" i="1" l="1"/>
  <c r="AN67" i="1"/>
  <c r="Y67" i="1"/>
  <c r="W68" i="1" s="1"/>
  <c r="R2366" i="1"/>
  <c r="N2283" i="1"/>
  <c r="F68" i="1"/>
  <c r="K68" i="1"/>
  <c r="AM68" i="1" l="1"/>
  <c r="AL68" i="1"/>
  <c r="AB68" i="1"/>
  <c r="X68" i="1"/>
  <c r="Z68" i="1"/>
  <c r="AA68" i="1"/>
  <c r="T2366" i="1"/>
  <c r="Q2367" i="1" s="1"/>
  <c r="AC2367" i="1" s="1"/>
  <c r="P2283" i="1"/>
  <c r="M2284" i="1" s="1"/>
  <c r="J68" i="1"/>
  <c r="L68" i="1" s="1"/>
  <c r="AP68" i="1" l="1"/>
  <c r="AN68" i="1"/>
  <c r="Y68" i="1"/>
  <c r="W69" i="1" s="1"/>
  <c r="H2367" i="1"/>
  <c r="S2367" i="1"/>
  <c r="G2284" i="1"/>
  <c r="O2284" i="1"/>
  <c r="I69" i="1"/>
  <c r="AM69" i="1" l="1"/>
  <c r="AL69" i="1"/>
  <c r="X69" i="1"/>
  <c r="Z69" i="1"/>
  <c r="AA69" i="1"/>
  <c r="AB69" i="1"/>
  <c r="R2367" i="1"/>
  <c r="T2367" i="1" s="1"/>
  <c r="Q2368" i="1" s="1"/>
  <c r="AC2368" i="1" s="1"/>
  <c r="N2284" i="1"/>
  <c r="K69" i="1"/>
  <c r="F69" i="1"/>
  <c r="AP69" i="1" l="1"/>
  <c r="AN69" i="1"/>
  <c r="H2368" i="1"/>
  <c r="S2368" i="1"/>
  <c r="P2284" i="1"/>
  <c r="M2285" i="1" s="1"/>
  <c r="J69" i="1"/>
  <c r="L69" i="1" s="1"/>
  <c r="Y69" i="1" s="1"/>
  <c r="W70" i="1" s="1"/>
  <c r="AM70" i="1" l="1"/>
  <c r="AL70" i="1"/>
  <c r="AB70" i="1"/>
  <c r="X70" i="1"/>
  <c r="AA70" i="1"/>
  <c r="Z70" i="1"/>
  <c r="R2368" i="1"/>
  <c r="G2285" i="1"/>
  <c r="O2285" i="1"/>
  <c r="I70" i="1"/>
  <c r="AP70" i="1" l="1"/>
  <c r="AN70" i="1"/>
  <c r="T2368" i="1"/>
  <c r="Q2369" i="1" s="1"/>
  <c r="AC2369" i="1" s="1"/>
  <c r="N2285" i="1"/>
  <c r="K70" i="1"/>
  <c r="F70" i="1"/>
  <c r="S2369" i="1" l="1"/>
  <c r="H2369" i="1"/>
  <c r="P2285" i="1"/>
  <c r="M2286" i="1" s="1"/>
  <c r="J70" i="1"/>
  <c r="L70" i="1" s="1"/>
  <c r="Y70" i="1" s="1"/>
  <c r="W71" i="1" s="1"/>
  <c r="AM71" i="1" l="1"/>
  <c r="AL71" i="1"/>
  <c r="X71" i="1"/>
  <c r="Z71" i="1"/>
  <c r="AA71" i="1"/>
  <c r="AB71" i="1"/>
  <c r="R2369" i="1"/>
  <c r="G2286" i="1"/>
  <c r="O2286" i="1"/>
  <c r="I71" i="1"/>
  <c r="AP71" i="1" l="1"/>
  <c r="AN71" i="1"/>
  <c r="T2369" i="1"/>
  <c r="Q2370" i="1" s="1"/>
  <c r="AC2370" i="1" s="1"/>
  <c r="N2286" i="1"/>
  <c r="P2286" i="1" s="1"/>
  <c r="M2287" i="1" s="1"/>
  <c r="K71" i="1"/>
  <c r="F71" i="1"/>
  <c r="S2370" i="1" l="1"/>
  <c r="H2370" i="1"/>
  <c r="G2287" i="1"/>
  <c r="O2287" i="1"/>
  <c r="J71" i="1"/>
  <c r="R2370" i="1" l="1"/>
  <c r="T2370" i="1" s="1"/>
  <c r="Q2371" i="1" s="1"/>
  <c r="AC2371" i="1" s="1"/>
  <c r="N2287" i="1"/>
  <c r="P2287" i="1" s="1"/>
  <c r="M2288" i="1" s="1"/>
  <c r="L71" i="1"/>
  <c r="I72" i="1" l="1"/>
  <c r="Y71" i="1"/>
  <c r="W72" i="1" s="1"/>
  <c r="H2371" i="1"/>
  <c r="S2371" i="1"/>
  <c r="G2288" i="1"/>
  <c r="O2288" i="1"/>
  <c r="K72" i="1"/>
  <c r="J72" i="1" s="1"/>
  <c r="F72" i="1"/>
  <c r="AM72" i="1" l="1"/>
  <c r="AL72" i="1"/>
  <c r="X72" i="1"/>
  <c r="Z72" i="1"/>
  <c r="AA72" i="1"/>
  <c r="AB72" i="1"/>
  <c r="R2371" i="1"/>
  <c r="T2371" i="1" s="1"/>
  <c r="Q2372" i="1" s="1"/>
  <c r="AC2372" i="1" s="1"/>
  <c r="N2288" i="1"/>
  <c r="P2288" i="1" s="1"/>
  <c r="M2289" i="1" s="1"/>
  <c r="L72" i="1"/>
  <c r="I73" i="1" s="1"/>
  <c r="F73" i="1" s="1"/>
  <c r="AP72" i="1" l="1"/>
  <c r="AN72" i="1"/>
  <c r="Y72" i="1"/>
  <c r="W73" i="1" s="1"/>
  <c r="H2372" i="1"/>
  <c r="S2372" i="1"/>
  <c r="O2289" i="1"/>
  <c r="G2289" i="1"/>
  <c r="K73" i="1"/>
  <c r="J73" i="1" s="1"/>
  <c r="AM73" i="1" l="1"/>
  <c r="AL73" i="1"/>
  <c r="X73" i="1"/>
  <c r="Z73" i="1"/>
  <c r="AA73" i="1"/>
  <c r="AB73" i="1"/>
  <c r="R2372" i="1"/>
  <c r="N2289" i="1"/>
  <c r="P2289" i="1" s="1"/>
  <c r="M2290" i="1" s="1"/>
  <c r="L73" i="1"/>
  <c r="I74" i="1" s="1"/>
  <c r="AP73" i="1" l="1"/>
  <c r="AN73" i="1"/>
  <c r="Y73" i="1"/>
  <c r="W74" i="1" s="1"/>
  <c r="T2372" i="1"/>
  <c r="Q2373" i="1" s="1"/>
  <c r="AC2373" i="1" s="1"/>
  <c r="O2290" i="1"/>
  <c r="G2290" i="1"/>
  <c r="F74" i="1"/>
  <c r="K74" i="1"/>
  <c r="AM74" i="1" l="1"/>
  <c r="AL74" i="1"/>
  <c r="X74" i="1"/>
  <c r="AA74" i="1"/>
  <c r="Z74" i="1"/>
  <c r="AB74" i="1"/>
  <c r="H2373" i="1"/>
  <c r="S2373" i="1"/>
  <c r="N2290" i="1"/>
  <c r="J74" i="1"/>
  <c r="AP74" i="1" l="1"/>
  <c r="AN74" i="1"/>
  <c r="R2373" i="1"/>
  <c r="T2373" i="1" s="1"/>
  <c r="Q2374" i="1" s="1"/>
  <c r="AC2374" i="1" s="1"/>
  <c r="P2290" i="1"/>
  <c r="M2291" i="1" s="1"/>
  <c r="L74" i="1"/>
  <c r="I75" i="1" s="1"/>
  <c r="Y74" i="1" l="1"/>
  <c r="W75" i="1" s="1"/>
  <c r="H2374" i="1"/>
  <c r="S2374" i="1"/>
  <c r="G2291" i="1"/>
  <c r="O2291" i="1"/>
  <c r="K75" i="1"/>
  <c r="J75" i="1" s="1"/>
  <c r="F75" i="1"/>
  <c r="AM75" i="1" l="1"/>
  <c r="AL75" i="1"/>
  <c r="X75" i="1"/>
  <c r="AA75" i="1"/>
  <c r="Z75" i="1"/>
  <c r="AB75" i="1"/>
  <c r="R2374" i="1"/>
  <c r="N2291" i="1"/>
  <c r="L75" i="1"/>
  <c r="I76" i="1" s="1"/>
  <c r="F76" i="1" s="1"/>
  <c r="AP75" i="1" l="1"/>
  <c r="AN75" i="1"/>
  <c r="Y75" i="1"/>
  <c r="W76" i="1" s="1"/>
  <c r="T2374" i="1"/>
  <c r="Q2375" i="1" s="1"/>
  <c r="AC2375" i="1" s="1"/>
  <c r="P2291" i="1"/>
  <c r="M2292" i="1" s="1"/>
  <c r="K76" i="1"/>
  <c r="J76" i="1" s="1"/>
  <c r="AM76" i="1" l="1"/>
  <c r="AL76" i="1"/>
  <c r="X76" i="1"/>
  <c r="AA76" i="1"/>
  <c r="Z76" i="1"/>
  <c r="AB76" i="1"/>
  <c r="H2375" i="1"/>
  <c r="S2375" i="1"/>
  <c r="O2292" i="1"/>
  <c r="G2292" i="1"/>
  <c r="L76" i="1"/>
  <c r="I77" i="1" s="1"/>
  <c r="AP76" i="1" l="1"/>
  <c r="AN76" i="1"/>
  <c r="Y76" i="1"/>
  <c r="W77" i="1" s="1"/>
  <c r="R2375" i="1"/>
  <c r="T2375" i="1" s="1"/>
  <c r="Q2376" i="1" s="1"/>
  <c r="AC2376" i="1" s="1"/>
  <c r="N2292" i="1"/>
  <c r="P2292" i="1" s="1"/>
  <c r="M2293" i="1" s="1"/>
  <c r="F77" i="1"/>
  <c r="K77" i="1"/>
  <c r="AM77" i="1" l="1"/>
  <c r="AN77" i="1" s="1"/>
  <c r="AB77" i="1"/>
  <c r="X77" i="1"/>
  <c r="AA77" i="1"/>
  <c r="Z77" i="1"/>
  <c r="H2376" i="1"/>
  <c r="S2376" i="1"/>
  <c r="G2293" i="1"/>
  <c r="O2293" i="1"/>
  <c r="J77" i="1"/>
  <c r="AL77" i="1" l="1"/>
  <c r="AP77" i="1"/>
  <c r="R2376" i="1"/>
  <c r="T2376" i="1" s="1"/>
  <c r="Q2377" i="1" s="1"/>
  <c r="AC2377" i="1" s="1"/>
  <c r="N2293" i="1"/>
  <c r="P2293" i="1" s="1"/>
  <c r="M2294" i="1" s="1"/>
  <c r="L77" i="1"/>
  <c r="I78" i="1" s="1"/>
  <c r="Y77" i="1" l="1"/>
  <c r="W78" i="1" s="1"/>
  <c r="H2377" i="1"/>
  <c r="S2377" i="1"/>
  <c r="G2294" i="1"/>
  <c r="O2294" i="1"/>
  <c r="F78" i="1"/>
  <c r="K78" i="1"/>
  <c r="AM78" i="1" l="1"/>
  <c r="AL78" i="1"/>
  <c r="X78" i="1"/>
  <c r="Z78" i="1"/>
  <c r="AA78" i="1"/>
  <c r="AB78" i="1"/>
  <c r="R2377" i="1"/>
  <c r="N2294" i="1"/>
  <c r="J78" i="1"/>
  <c r="L78" i="1" s="1"/>
  <c r="I79" i="1" s="1"/>
  <c r="AP78" i="1" l="1"/>
  <c r="AN78" i="1"/>
  <c r="Y78" i="1"/>
  <c r="W79" i="1" s="1"/>
  <c r="T2377" i="1"/>
  <c r="Q2378" i="1" s="1"/>
  <c r="AC2378" i="1" s="1"/>
  <c r="P2294" i="1"/>
  <c r="M2295" i="1" s="1"/>
  <c r="K79" i="1"/>
  <c r="J79" i="1" s="1"/>
  <c r="F79" i="1"/>
  <c r="AM79" i="1" l="1"/>
  <c r="AN79" i="1" s="1"/>
  <c r="AB79" i="1"/>
  <c r="X79" i="1"/>
  <c r="AA79" i="1"/>
  <c r="Z79" i="1"/>
  <c r="H2378" i="1"/>
  <c r="S2378" i="1"/>
  <c r="G2295" i="1"/>
  <c r="O2295" i="1"/>
  <c r="L79" i="1"/>
  <c r="I80" i="1" s="1"/>
  <c r="F80" i="1" s="1"/>
  <c r="AL79" i="1" l="1"/>
  <c r="AP79" i="1"/>
  <c r="Y79" i="1"/>
  <c r="W80" i="1" s="1"/>
  <c r="R2378" i="1"/>
  <c r="N2295" i="1"/>
  <c r="P2295" i="1" s="1"/>
  <c r="M2296" i="1" s="1"/>
  <c r="K80" i="1"/>
  <c r="J80" i="1" s="1"/>
  <c r="AM80" i="1" l="1"/>
  <c r="AL80" i="1"/>
  <c r="X80" i="1"/>
  <c r="Z80" i="1"/>
  <c r="AA80" i="1"/>
  <c r="AB80" i="1"/>
  <c r="T2378" i="1"/>
  <c r="Q2379" i="1" s="1"/>
  <c r="AC2379" i="1" s="1"/>
  <c r="G2296" i="1"/>
  <c r="O2296" i="1"/>
  <c r="L80" i="1"/>
  <c r="I81" i="1" s="1"/>
  <c r="AP80" i="1" l="1"/>
  <c r="AN80" i="1"/>
  <c r="Y80" i="1"/>
  <c r="W81" i="1" s="1"/>
  <c r="H2379" i="1"/>
  <c r="S2379" i="1"/>
  <c r="N2296" i="1"/>
  <c r="P2296" i="1" s="1"/>
  <c r="M2297" i="1" s="1"/>
  <c r="F81" i="1"/>
  <c r="K81" i="1"/>
  <c r="AM81" i="1" l="1"/>
  <c r="AL81" i="1"/>
  <c r="X81" i="1"/>
  <c r="Z81" i="1"/>
  <c r="AA81" i="1"/>
  <c r="AB81" i="1"/>
  <c r="R2379" i="1"/>
  <c r="T2379" i="1" s="1"/>
  <c r="Q2380" i="1" s="1"/>
  <c r="AC2380" i="1" s="1"/>
  <c r="G2297" i="1"/>
  <c r="O2297" i="1"/>
  <c r="J81" i="1"/>
  <c r="L81" i="1" s="1"/>
  <c r="I82" i="1" s="1"/>
  <c r="AP81" i="1" l="1"/>
  <c r="AN81" i="1"/>
  <c r="Y81" i="1"/>
  <c r="W82" i="1" s="1"/>
  <c r="H2380" i="1"/>
  <c r="S2380" i="1"/>
  <c r="N2297" i="1"/>
  <c r="P2297" i="1" s="1"/>
  <c r="M2298" i="1" s="1"/>
  <c r="F82" i="1"/>
  <c r="K82" i="1"/>
  <c r="AM82" i="1" l="1"/>
  <c r="AL82" i="1"/>
  <c r="X82" i="1"/>
  <c r="Z82" i="1"/>
  <c r="AA82" i="1"/>
  <c r="AB82" i="1"/>
  <c r="R2380" i="1"/>
  <c r="G2298" i="1"/>
  <c r="O2298" i="1"/>
  <c r="J82" i="1"/>
  <c r="AP82" i="1" l="1"/>
  <c r="AN82" i="1"/>
  <c r="T2380" i="1"/>
  <c r="Q2381" i="1" s="1"/>
  <c r="AC2381" i="1" s="1"/>
  <c r="N2298" i="1"/>
  <c r="L82" i="1"/>
  <c r="I83" i="1" s="1"/>
  <c r="Y82" i="1" l="1"/>
  <c r="W83" i="1" s="1"/>
  <c r="H2381" i="1"/>
  <c r="S2381" i="1"/>
  <c r="P2298" i="1"/>
  <c r="M2299" i="1" s="1"/>
  <c r="F83" i="1"/>
  <c r="K83" i="1"/>
  <c r="J83" i="1" s="1"/>
  <c r="AM83" i="1" l="1"/>
  <c r="AL83" i="1"/>
  <c r="AB83" i="1"/>
  <c r="X83" i="1"/>
  <c r="AA83" i="1"/>
  <c r="Z83" i="1"/>
  <c r="R2381" i="1"/>
  <c r="G2299" i="1"/>
  <c r="O2299" i="1"/>
  <c r="L83" i="1"/>
  <c r="I84" i="1" s="1"/>
  <c r="AP83" i="1" l="1"/>
  <c r="AN83" i="1"/>
  <c r="Y83" i="1"/>
  <c r="W84" i="1" s="1"/>
  <c r="T2381" i="1"/>
  <c r="Q2382" i="1" s="1"/>
  <c r="AC2382" i="1" s="1"/>
  <c r="N2299" i="1"/>
  <c r="P2299" i="1" s="1"/>
  <c r="M2300" i="1" s="1"/>
  <c r="K84" i="1"/>
  <c r="F84" i="1"/>
  <c r="AM84" i="1" l="1"/>
  <c r="AL84" i="1"/>
  <c r="X84" i="1"/>
  <c r="AA84" i="1"/>
  <c r="Z84" i="1"/>
  <c r="AB84" i="1"/>
  <c r="H2382" i="1"/>
  <c r="S2382" i="1"/>
  <c r="G2300" i="1"/>
  <c r="O2300" i="1"/>
  <c r="J84" i="1"/>
  <c r="AP84" i="1" l="1"/>
  <c r="AN84" i="1"/>
  <c r="R2382" i="1"/>
  <c r="N2300" i="1"/>
  <c r="L84" i="1"/>
  <c r="I85" i="1" s="1"/>
  <c r="Y84" i="1" l="1"/>
  <c r="W85" i="1" s="1"/>
  <c r="T2382" i="1"/>
  <c r="Q2383" i="1" s="1"/>
  <c r="AC2383" i="1" s="1"/>
  <c r="P2300" i="1"/>
  <c r="M2301" i="1" s="1"/>
  <c r="F85" i="1"/>
  <c r="K85" i="1"/>
  <c r="AM85" i="1" l="1"/>
  <c r="AL85" i="1"/>
  <c r="X85" i="1"/>
  <c r="AA85" i="1"/>
  <c r="Z85" i="1"/>
  <c r="AB85" i="1"/>
  <c r="H2383" i="1"/>
  <c r="S2383" i="1"/>
  <c r="G2301" i="1"/>
  <c r="O2301" i="1"/>
  <c r="J85" i="1"/>
  <c r="AP85" i="1" l="1"/>
  <c r="AN85" i="1"/>
  <c r="R2383" i="1"/>
  <c r="T2383" i="1" s="1"/>
  <c r="Q2384" i="1" s="1"/>
  <c r="AC2384" i="1" s="1"/>
  <c r="N2301" i="1"/>
  <c r="L85" i="1"/>
  <c r="I86" i="1" s="1"/>
  <c r="Y85" i="1" l="1"/>
  <c r="W86" i="1" s="1"/>
  <c r="S2384" i="1"/>
  <c r="H2384" i="1"/>
  <c r="P2301" i="1"/>
  <c r="M2302" i="1" s="1"/>
  <c r="F86" i="1"/>
  <c r="K86" i="1"/>
  <c r="AM86" i="1" l="1"/>
  <c r="AL86" i="1"/>
  <c r="X86" i="1"/>
  <c r="AA86" i="1"/>
  <c r="Z86" i="1"/>
  <c r="AB86" i="1"/>
  <c r="R2384" i="1"/>
  <c r="G2302" i="1"/>
  <c r="O2302" i="1"/>
  <c r="J86" i="1"/>
  <c r="L86" i="1" s="1"/>
  <c r="I87" i="1" s="1"/>
  <c r="AP86" i="1" l="1"/>
  <c r="AN86" i="1"/>
  <c r="Y86" i="1"/>
  <c r="W87" i="1" s="1"/>
  <c r="T2384" i="1"/>
  <c r="Q2385" i="1" s="1"/>
  <c r="AC2385" i="1" s="1"/>
  <c r="N2302" i="1"/>
  <c r="P2302" i="1" s="1"/>
  <c r="M2303" i="1" s="1"/>
  <c r="F87" i="1"/>
  <c r="K87" i="1"/>
  <c r="J87" i="1" s="1"/>
  <c r="AM87" i="1" l="1"/>
  <c r="AL87" i="1"/>
  <c r="AB87" i="1"/>
  <c r="X87" i="1"/>
  <c r="Z87" i="1"/>
  <c r="AA87" i="1"/>
  <c r="H2385" i="1"/>
  <c r="S2385" i="1"/>
  <c r="G2303" i="1"/>
  <c r="O2303" i="1"/>
  <c r="L87" i="1"/>
  <c r="I88" i="1" s="1"/>
  <c r="AP87" i="1" l="1"/>
  <c r="AN87" i="1"/>
  <c r="Y87" i="1"/>
  <c r="W88" i="1" s="1"/>
  <c r="R2385" i="1"/>
  <c r="N2303" i="1"/>
  <c r="K88" i="1"/>
  <c r="F88" i="1"/>
  <c r="AM88" i="1" l="1"/>
  <c r="AL88" i="1"/>
  <c r="X88" i="1"/>
  <c r="Z88" i="1"/>
  <c r="AA88" i="1"/>
  <c r="AB88" i="1"/>
  <c r="T2385" i="1"/>
  <c r="Q2386" i="1" s="1"/>
  <c r="AC2386" i="1" s="1"/>
  <c r="P2303" i="1"/>
  <c r="M2304" i="1" s="1"/>
  <c r="J88" i="1"/>
  <c r="L88" i="1" s="1"/>
  <c r="AP88" i="1" l="1"/>
  <c r="AN88" i="1"/>
  <c r="Y88" i="1"/>
  <c r="W89" i="1" s="1"/>
  <c r="H2386" i="1"/>
  <c r="S2386" i="1"/>
  <c r="O2304" i="1"/>
  <c r="G2304" i="1"/>
  <c r="I89" i="1"/>
  <c r="AM89" i="1" l="1"/>
  <c r="AL89" i="1"/>
  <c r="X89" i="1"/>
  <c r="AA89" i="1"/>
  <c r="Z89" i="1"/>
  <c r="AB89" i="1"/>
  <c r="R2386" i="1"/>
  <c r="N2304" i="1"/>
  <c r="K89" i="1"/>
  <c r="F89" i="1"/>
  <c r="AP89" i="1" l="1"/>
  <c r="AN89" i="1"/>
  <c r="T2386" i="1"/>
  <c r="Q2387" i="1" s="1"/>
  <c r="AC2387" i="1" s="1"/>
  <c r="P2304" i="1"/>
  <c r="M2305" i="1" s="1"/>
  <c r="J89" i="1"/>
  <c r="L89" i="1" s="1"/>
  <c r="Y89" i="1" s="1"/>
  <c r="W90" i="1" s="1"/>
  <c r="AM90" i="1" l="1"/>
  <c r="AL90" i="1"/>
  <c r="AB90" i="1"/>
  <c r="X90" i="1"/>
  <c r="AA90" i="1"/>
  <c r="Z90" i="1"/>
  <c r="H2387" i="1"/>
  <c r="S2387" i="1"/>
  <c r="O2305" i="1"/>
  <c r="G2305" i="1"/>
  <c r="I90" i="1"/>
  <c r="AP90" i="1" l="1"/>
  <c r="AN90" i="1"/>
  <c r="R2387" i="1"/>
  <c r="T2387" i="1" s="1"/>
  <c r="Q2388" i="1" s="1"/>
  <c r="AC2388" i="1" s="1"/>
  <c r="N2305" i="1"/>
  <c r="F90" i="1"/>
  <c r="K90" i="1"/>
  <c r="H2388" i="1" l="1"/>
  <c r="S2388" i="1"/>
  <c r="P2305" i="1"/>
  <c r="M2306" i="1" s="1"/>
  <c r="J90" i="1"/>
  <c r="L90" i="1" s="1"/>
  <c r="Y90" i="1" s="1"/>
  <c r="W91" i="1" s="1"/>
  <c r="AM91" i="1" l="1"/>
  <c r="AL91" i="1"/>
  <c r="X91" i="1"/>
  <c r="Z91" i="1"/>
  <c r="AA91" i="1"/>
  <c r="AB91" i="1"/>
  <c r="R2388" i="1"/>
  <c r="T2388" i="1" s="1"/>
  <c r="Q2389" i="1" s="1"/>
  <c r="AC2389" i="1" s="1"/>
  <c r="G2306" i="1"/>
  <c r="O2306" i="1"/>
  <c r="I91" i="1"/>
  <c r="AP91" i="1" l="1"/>
  <c r="AN91" i="1"/>
  <c r="H2389" i="1"/>
  <c r="S2389" i="1"/>
  <c r="N2306" i="1"/>
  <c r="P2306" i="1" s="1"/>
  <c r="M2307" i="1" s="1"/>
  <c r="K91" i="1"/>
  <c r="F91" i="1"/>
  <c r="R2389" i="1" l="1"/>
  <c r="G2307" i="1"/>
  <c r="O2307" i="1"/>
  <c r="J91" i="1"/>
  <c r="L91" i="1" s="1"/>
  <c r="Y91" i="1" s="1"/>
  <c r="W92" i="1" s="1"/>
  <c r="AM92" i="1" l="1"/>
  <c r="AL92" i="1"/>
  <c r="X92" i="1"/>
  <c r="Z92" i="1"/>
  <c r="AA92" i="1"/>
  <c r="AB92" i="1"/>
  <c r="T2389" i="1"/>
  <c r="Q2390" i="1" s="1"/>
  <c r="AC2390" i="1" s="1"/>
  <c r="N2307" i="1"/>
  <c r="P2307" i="1" s="1"/>
  <c r="M2308" i="1" s="1"/>
  <c r="I92" i="1"/>
  <c r="AP92" i="1" l="1"/>
  <c r="AN92" i="1"/>
  <c r="H2390" i="1"/>
  <c r="S2390" i="1"/>
  <c r="G2308" i="1"/>
  <c r="O2308" i="1"/>
  <c r="F92" i="1"/>
  <c r="K92" i="1"/>
  <c r="R2390" i="1" l="1"/>
  <c r="T2390" i="1" s="1"/>
  <c r="Q2391" i="1" s="1"/>
  <c r="AC2391" i="1" s="1"/>
  <c r="N2308" i="1"/>
  <c r="P2308" i="1" s="1"/>
  <c r="M2309" i="1" s="1"/>
  <c r="J92" i="1"/>
  <c r="H2391" i="1" l="1"/>
  <c r="S2391" i="1"/>
  <c r="G2309" i="1"/>
  <c r="O2309" i="1"/>
  <c r="L92" i="1"/>
  <c r="I93" i="1" l="1"/>
  <c r="F93" i="1" s="1"/>
  <c r="Y92" i="1"/>
  <c r="W93" i="1" s="1"/>
  <c r="R2391" i="1"/>
  <c r="N2309" i="1"/>
  <c r="K93" i="1"/>
  <c r="J93" i="1" s="1"/>
  <c r="AM93" i="1" l="1"/>
  <c r="AL93" i="1"/>
  <c r="X93" i="1"/>
  <c r="AA93" i="1"/>
  <c r="Z93" i="1"/>
  <c r="AB93" i="1"/>
  <c r="T2391" i="1"/>
  <c r="Q2392" i="1" s="1"/>
  <c r="AC2392" i="1" s="1"/>
  <c r="P2309" i="1"/>
  <c r="M2310" i="1" s="1"/>
  <c r="L93" i="1"/>
  <c r="I94" i="1" s="1"/>
  <c r="AP93" i="1" l="1"/>
  <c r="AN93" i="1"/>
  <c r="Y93" i="1"/>
  <c r="W94" i="1" s="1"/>
  <c r="H2392" i="1"/>
  <c r="S2392" i="1"/>
  <c r="O2310" i="1"/>
  <c r="G2310" i="1"/>
  <c r="K94" i="1"/>
  <c r="F94" i="1"/>
  <c r="AM94" i="1" l="1"/>
  <c r="AL94" i="1"/>
  <c r="X94" i="1"/>
  <c r="AA94" i="1"/>
  <c r="Z94" i="1"/>
  <c r="AB94" i="1"/>
  <c r="R2392" i="1"/>
  <c r="T2392" i="1" s="1"/>
  <c r="Q2393" i="1" s="1"/>
  <c r="AC2393" i="1" s="1"/>
  <c r="N2310" i="1"/>
  <c r="J94" i="1"/>
  <c r="AP94" i="1" l="1"/>
  <c r="AN94" i="1"/>
  <c r="S2393" i="1"/>
  <c r="H2393" i="1"/>
  <c r="P2310" i="1"/>
  <c r="M2311" i="1" s="1"/>
  <c r="L94" i="1"/>
  <c r="I95" i="1" s="1"/>
  <c r="Y94" i="1" l="1"/>
  <c r="W95" i="1" s="1"/>
  <c r="R2393" i="1"/>
  <c r="G2311" i="1"/>
  <c r="O2311" i="1"/>
  <c r="K95" i="1"/>
  <c r="J95" i="1" s="1"/>
  <c r="F95" i="1"/>
  <c r="AM95" i="1" l="1"/>
  <c r="AL95" i="1"/>
  <c r="AB95" i="1"/>
  <c r="X95" i="1"/>
  <c r="AA95" i="1"/>
  <c r="Z95" i="1"/>
  <c r="T2393" i="1"/>
  <c r="Q2394" i="1" s="1"/>
  <c r="AC2394" i="1" s="1"/>
  <c r="N2311" i="1"/>
  <c r="L95" i="1"/>
  <c r="I96" i="1" s="1"/>
  <c r="AP95" i="1" l="1"/>
  <c r="AN95" i="1"/>
  <c r="Y95" i="1"/>
  <c r="W96" i="1" s="1"/>
  <c r="S2394" i="1"/>
  <c r="H2394" i="1"/>
  <c r="P2311" i="1"/>
  <c r="M2312" i="1" s="1"/>
  <c r="F96" i="1"/>
  <c r="K96" i="1"/>
  <c r="AM96" i="1" l="1"/>
  <c r="AL96" i="1"/>
  <c r="AB96" i="1"/>
  <c r="X96" i="1"/>
  <c r="Z96" i="1"/>
  <c r="AA96" i="1"/>
  <c r="R2394" i="1"/>
  <c r="T2394" i="1" s="1"/>
  <c r="Q2395" i="1" s="1"/>
  <c r="AC2395" i="1" s="1"/>
  <c r="O2312" i="1"/>
  <c r="G2312" i="1"/>
  <c r="J96" i="1"/>
  <c r="AP96" i="1" l="1"/>
  <c r="AN96" i="1"/>
  <c r="H2395" i="1"/>
  <c r="S2395" i="1"/>
  <c r="N2312" i="1"/>
  <c r="P2312" i="1" s="1"/>
  <c r="M2313" i="1" s="1"/>
  <c r="L96" i="1"/>
  <c r="I97" i="1" s="1"/>
  <c r="Y96" i="1" l="1"/>
  <c r="W97" i="1" s="1"/>
  <c r="R2395" i="1"/>
  <c r="G2313" i="1"/>
  <c r="O2313" i="1"/>
  <c r="K97" i="1"/>
  <c r="J97" i="1" s="1"/>
  <c r="F97" i="1"/>
  <c r="AM97" i="1" l="1"/>
  <c r="AL97" i="1"/>
  <c r="X97" i="1"/>
  <c r="AA97" i="1"/>
  <c r="Z97" i="1"/>
  <c r="AB97" i="1"/>
  <c r="T2395" i="1"/>
  <c r="Q2396" i="1" s="1"/>
  <c r="AC2396" i="1" s="1"/>
  <c r="N2313" i="1"/>
  <c r="P2313" i="1" s="1"/>
  <c r="M2314" i="1" s="1"/>
  <c r="L97" i="1"/>
  <c r="I98" i="1" s="1"/>
  <c r="AP97" i="1" l="1"/>
  <c r="AN97" i="1"/>
  <c r="Y97" i="1"/>
  <c r="W98" i="1" s="1"/>
  <c r="H2396" i="1"/>
  <c r="S2396" i="1"/>
  <c r="O2314" i="1"/>
  <c r="G2314" i="1"/>
  <c r="F98" i="1"/>
  <c r="K98" i="1"/>
  <c r="J98" i="1" s="1"/>
  <c r="AM98" i="1" l="1"/>
  <c r="AL98" i="1"/>
  <c r="X98" i="1"/>
  <c r="AA98" i="1"/>
  <c r="Z98" i="1"/>
  <c r="AB98" i="1"/>
  <c r="R2396" i="1"/>
  <c r="T2396" i="1" s="1"/>
  <c r="Q2397" i="1" s="1"/>
  <c r="AC2397" i="1" s="1"/>
  <c r="N2314" i="1"/>
  <c r="P2314" i="1" s="1"/>
  <c r="M2315" i="1" s="1"/>
  <c r="L98" i="1"/>
  <c r="I99" i="1" s="1"/>
  <c r="AP98" i="1" l="1"/>
  <c r="AN98" i="1"/>
  <c r="Y98" i="1"/>
  <c r="W99" i="1" s="1"/>
  <c r="H2397" i="1"/>
  <c r="S2397" i="1"/>
  <c r="G2315" i="1"/>
  <c r="O2315" i="1"/>
  <c r="K99" i="1"/>
  <c r="F99" i="1"/>
  <c r="AM99" i="1" l="1"/>
  <c r="AL99" i="1"/>
  <c r="X99" i="1"/>
  <c r="Z99" i="1"/>
  <c r="AA99" i="1"/>
  <c r="AB99" i="1"/>
  <c r="R2397" i="1"/>
  <c r="N2315" i="1"/>
  <c r="P2315" i="1" s="1"/>
  <c r="M2316" i="1" s="1"/>
  <c r="J99" i="1"/>
  <c r="AP99" i="1" l="1"/>
  <c r="AN99" i="1"/>
  <c r="T2397" i="1"/>
  <c r="Q2398" i="1" s="1"/>
  <c r="AC2398" i="1" s="1"/>
  <c r="G2316" i="1"/>
  <c r="O2316" i="1"/>
  <c r="L99" i="1"/>
  <c r="I100" i="1" s="1"/>
  <c r="Y99" i="1" l="1"/>
  <c r="W100" i="1" s="1"/>
  <c r="H2398" i="1"/>
  <c r="S2398" i="1"/>
  <c r="N2316" i="1"/>
  <c r="F100" i="1"/>
  <c r="K100" i="1"/>
  <c r="AM100" i="1" l="1"/>
  <c r="AL100" i="1"/>
  <c r="X100" i="1"/>
  <c r="AA100" i="1"/>
  <c r="Z100" i="1"/>
  <c r="AB100" i="1"/>
  <c r="R2398" i="1"/>
  <c r="P2316" i="1"/>
  <c r="M2317" i="1" s="1"/>
  <c r="J100" i="1"/>
  <c r="AP100" i="1" l="1"/>
  <c r="AN100" i="1"/>
  <c r="T2398" i="1"/>
  <c r="Q2399" i="1" s="1"/>
  <c r="AC2399" i="1" s="1"/>
  <c r="O2317" i="1"/>
  <c r="G2317" i="1"/>
  <c r="L100" i="1"/>
  <c r="I101" i="1" s="1"/>
  <c r="Y100" i="1" l="1"/>
  <c r="W101" i="1" s="1"/>
  <c r="S2399" i="1"/>
  <c r="H2399" i="1"/>
  <c r="N2317" i="1"/>
  <c r="F101" i="1"/>
  <c r="K101" i="1"/>
  <c r="AM101" i="1" l="1"/>
  <c r="AL101" i="1"/>
  <c r="AB101" i="1"/>
  <c r="X101" i="1"/>
  <c r="Z101" i="1"/>
  <c r="AA101" i="1"/>
  <c r="R2399" i="1"/>
  <c r="T2399" i="1" s="1"/>
  <c r="Q2400" i="1" s="1"/>
  <c r="AC2400" i="1" s="1"/>
  <c r="P2317" i="1"/>
  <c r="M2318" i="1" s="1"/>
  <c r="J101" i="1"/>
  <c r="AP101" i="1" l="1"/>
  <c r="AN101" i="1"/>
  <c r="H2400" i="1"/>
  <c r="S2400" i="1"/>
  <c r="O2318" i="1"/>
  <c r="G2318" i="1"/>
  <c r="L101" i="1"/>
  <c r="I102" i="1" s="1"/>
  <c r="Y101" i="1" l="1"/>
  <c r="W102" i="1" s="1"/>
  <c r="R2400" i="1"/>
  <c r="T2400" i="1" s="1"/>
  <c r="Q2401" i="1" s="1"/>
  <c r="AC2401" i="1" s="1"/>
  <c r="N2318" i="1"/>
  <c r="P2318" i="1" s="1"/>
  <c r="M2319" i="1" s="1"/>
  <c r="K102" i="1"/>
  <c r="F102" i="1"/>
  <c r="AM102" i="1" l="1"/>
  <c r="AL102" i="1"/>
  <c r="AB102" i="1"/>
  <c r="X102" i="1"/>
  <c r="AA102" i="1"/>
  <c r="Z102" i="1"/>
  <c r="H2401" i="1"/>
  <c r="S2401" i="1"/>
  <c r="G2319" i="1"/>
  <c r="O2319" i="1"/>
  <c r="J102" i="1"/>
  <c r="L102" i="1" s="1"/>
  <c r="I103" i="1" s="1"/>
  <c r="AP102" i="1" l="1"/>
  <c r="AN102" i="1"/>
  <c r="Y102" i="1"/>
  <c r="W103" i="1" s="1"/>
  <c r="R2401" i="1"/>
  <c r="T2401" i="1" s="1"/>
  <c r="Q2402" i="1" s="1"/>
  <c r="AC2402" i="1" s="1"/>
  <c r="N2319" i="1"/>
  <c r="P2319" i="1" s="1"/>
  <c r="M2320" i="1" s="1"/>
  <c r="F103" i="1"/>
  <c r="K103" i="1"/>
  <c r="AM103" i="1" l="1"/>
  <c r="AL103" i="1"/>
  <c r="X103" i="1"/>
  <c r="AA103" i="1"/>
  <c r="Z103" i="1"/>
  <c r="AB103" i="1"/>
  <c r="H2402" i="1"/>
  <c r="S2402" i="1"/>
  <c r="G2320" i="1"/>
  <c r="O2320" i="1"/>
  <c r="J103" i="1"/>
  <c r="AP103" i="1" l="1"/>
  <c r="AN103" i="1"/>
  <c r="R2402" i="1"/>
  <c r="N2320" i="1"/>
  <c r="P2320" i="1" s="1"/>
  <c r="M2321" i="1" s="1"/>
  <c r="L103" i="1"/>
  <c r="I104" i="1" s="1"/>
  <c r="Y103" i="1" l="1"/>
  <c r="W104" i="1" s="1"/>
  <c r="T2402" i="1"/>
  <c r="Q2403" i="1" s="1"/>
  <c r="AC2403" i="1" s="1"/>
  <c r="O2321" i="1"/>
  <c r="G2321" i="1"/>
  <c r="K104" i="1"/>
  <c r="F104" i="1"/>
  <c r="AM104" i="1" l="1"/>
  <c r="AL104" i="1"/>
  <c r="X104" i="1"/>
  <c r="AA104" i="1"/>
  <c r="Z104" i="1"/>
  <c r="AB104" i="1"/>
  <c r="H2403" i="1"/>
  <c r="S2403" i="1"/>
  <c r="N2321" i="1"/>
  <c r="P2321" i="1" s="1"/>
  <c r="M2322" i="1" s="1"/>
  <c r="J104" i="1"/>
  <c r="L104" i="1" s="1"/>
  <c r="I105" i="1" s="1"/>
  <c r="AP104" i="1" l="1"/>
  <c r="AN104" i="1"/>
  <c r="Y104" i="1"/>
  <c r="W105" i="1" s="1"/>
  <c r="R2403" i="1"/>
  <c r="T2403" i="1" s="1"/>
  <c r="Q2404" i="1" s="1"/>
  <c r="AC2404" i="1" s="1"/>
  <c r="O2322" i="1"/>
  <c r="G2322" i="1"/>
  <c r="K105" i="1"/>
  <c r="F105" i="1"/>
  <c r="AM105" i="1" l="1"/>
  <c r="AL105" i="1"/>
  <c r="X105" i="1"/>
  <c r="Z105" i="1"/>
  <c r="AA105" i="1"/>
  <c r="AB105" i="1"/>
  <c r="H2404" i="1"/>
  <c r="S2404" i="1"/>
  <c r="N2322" i="1"/>
  <c r="J105" i="1"/>
  <c r="AP105" i="1" l="1"/>
  <c r="AN105" i="1"/>
  <c r="R2404" i="1"/>
  <c r="T2404" i="1" s="1"/>
  <c r="Q2405" i="1" s="1"/>
  <c r="AC2405" i="1" s="1"/>
  <c r="P2322" i="1"/>
  <c r="M2323" i="1" s="1"/>
  <c r="L105" i="1"/>
  <c r="I106" i="1" s="1"/>
  <c r="Y105" i="1" l="1"/>
  <c r="W106" i="1" s="1"/>
  <c r="S2405" i="1"/>
  <c r="H2405" i="1"/>
  <c r="G2323" i="1"/>
  <c r="O2323" i="1"/>
  <c r="F106" i="1"/>
  <c r="K106" i="1"/>
  <c r="AM106" i="1" l="1"/>
  <c r="AL106" i="1"/>
  <c r="AB106" i="1"/>
  <c r="X106" i="1"/>
  <c r="Z106" i="1"/>
  <c r="AA106" i="1"/>
  <c r="R2405" i="1"/>
  <c r="N2323" i="1"/>
  <c r="J106" i="1"/>
  <c r="AP106" i="1" l="1"/>
  <c r="AN106" i="1"/>
  <c r="T2405" i="1"/>
  <c r="Q2406" i="1" s="1"/>
  <c r="AC2406" i="1" s="1"/>
  <c r="P2323" i="1"/>
  <c r="M2324" i="1" s="1"/>
  <c r="L106" i="1"/>
  <c r="I107" i="1" s="1"/>
  <c r="Y106" i="1" l="1"/>
  <c r="W107" i="1" s="1"/>
  <c r="H2406" i="1"/>
  <c r="S2406" i="1"/>
  <c r="G2324" i="1"/>
  <c r="O2324" i="1"/>
  <c r="F107" i="1"/>
  <c r="K107" i="1"/>
  <c r="AM107" i="1" l="1"/>
  <c r="AL107" i="1"/>
  <c r="X107" i="1"/>
  <c r="Z107" i="1"/>
  <c r="AA107" i="1"/>
  <c r="AB107" i="1"/>
  <c r="R2406" i="1"/>
  <c r="T2406" i="1" s="1"/>
  <c r="Q2407" i="1" s="1"/>
  <c r="AC2407" i="1" s="1"/>
  <c r="N2324" i="1"/>
  <c r="P2324" i="1" s="1"/>
  <c r="M2325" i="1" s="1"/>
  <c r="J107" i="1"/>
  <c r="L107" i="1" s="1"/>
  <c r="I108" i="1" s="1"/>
  <c r="AP107" i="1" l="1"/>
  <c r="AN107" i="1"/>
  <c r="Y107" i="1"/>
  <c r="W108" i="1" s="1"/>
  <c r="H2407" i="1"/>
  <c r="S2407" i="1"/>
  <c r="G2325" i="1"/>
  <c r="O2325" i="1"/>
  <c r="F108" i="1"/>
  <c r="K108" i="1"/>
  <c r="AM108" i="1" l="1"/>
  <c r="AL108" i="1"/>
  <c r="AB108" i="1"/>
  <c r="X108" i="1"/>
  <c r="AA108" i="1"/>
  <c r="Z108" i="1"/>
  <c r="R2407" i="1"/>
  <c r="T2407" i="1" s="1"/>
  <c r="Q2408" i="1" s="1"/>
  <c r="AC2408" i="1" s="1"/>
  <c r="N2325" i="1"/>
  <c r="P2325" i="1" s="1"/>
  <c r="M2326" i="1" s="1"/>
  <c r="J108" i="1"/>
  <c r="AP108" i="1" l="1"/>
  <c r="AN108" i="1"/>
  <c r="H2408" i="1"/>
  <c r="S2408" i="1"/>
  <c r="O2326" i="1"/>
  <c r="G2326" i="1"/>
  <c r="L108" i="1"/>
  <c r="I109" i="1" s="1"/>
  <c r="Y108" i="1" l="1"/>
  <c r="W109" i="1" s="1"/>
  <c r="R2408" i="1"/>
  <c r="N2326" i="1"/>
  <c r="P2326" i="1" s="1"/>
  <c r="M2327" i="1" s="1"/>
  <c r="K109" i="1"/>
  <c r="F109" i="1"/>
  <c r="AM109" i="1" l="1"/>
  <c r="AL109" i="1"/>
  <c r="X109" i="1"/>
  <c r="Z109" i="1"/>
  <c r="AA109" i="1"/>
  <c r="AB109" i="1"/>
  <c r="T2408" i="1"/>
  <c r="Q2409" i="1" s="1"/>
  <c r="AC2409" i="1" s="1"/>
  <c r="G2327" i="1"/>
  <c r="O2327" i="1"/>
  <c r="J109" i="1"/>
  <c r="AP109" i="1" l="1"/>
  <c r="AN109" i="1"/>
  <c r="S2409" i="1"/>
  <c r="H2409" i="1"/>
  <c r="N2327" i="1"/>
  <c r="P2327" i="1" s="1"/>
  <c r="M2328" i="1" s="1"/>
  <c r="L109" i="1"/>
  <c r="I110" i="1" s="1"/>
  <c r="Y109" i="1" l="1"/>
  <c r="W110" i="1" s="1"/>
  <c r="R2409" i="1"/>
  <c r="O2328" i="1"/>
  <c r="G2328" i="1"/>
  <c r="F110" i="1"/>
  <c r="K110" i="1"/>
  <c r="AM110" i="1" l="1"/>
  <c r="AL110" i="1"/>
  <c r="X110" i="1"/>
  <c r="AA110" i="1"/>
  <c r="Z110" i="1"/>
  <c r="AB110" i="1"/>
  <c r="T2409" i="1"/>
  <c r="Q2410" i="1" s="1"/>
  <c r="AC2410" i="1" s="1"/>
  <c r="N2328" i="1"/>
  <c r="P2328" i="1" s="1"/>
  <c r="M2329" i="1" s="1"/>
  <c r="J110" i="1"/>
  <c r="L110" i="1" s="1"/>
  <c r="I111" i="1" s="1"/>
  <c r="AP110" i="1" l="1"/>
  <c r="AN110" i="1"/>
  <c r="Y110" i="1"/>
  <c r="W111" i="1" s="1"/>
  <c r="H2410" i="1"/>
  <c r="S2410" i="1"/>
  <c r="G2329" i="1"/>
  <c r="O2329" i="1"/>
  <c r="K111" i="1"/>
  <c r="F111" i="1"/>
  <c r="AM111" i="1" l="1"/>
  <c r="AL111" i="1"/>
  <c r="AB111" i="1"/>
  <c r="X111" i="1"/>
  <c r="Z111" i="1"/>
  <c r="AA111" i="1"/>
  <c r="R2410" i="1"/>
  <c r="N2329" i="1"/>
  <c r="P2329" i="1" s="1"/>
  <c r="M2330" i="1" s="1"/>
  <c r="J111" i="1"/>
  <c r="L111" i="1" s="1"/>
  <c r="I112" i="1" s="1"/>
  <c r="AP111" i="1" l="1"/>
  <c r="AN111" i="1"/>
  <c r="Y111" i="1"/>
  <c r="W112" i="1" s="1"/>
  <c r="T2410" i="1"/>
  <c r="Q2411" i="1" s="1"/>
  <c r="AC2411" i="1" s="1"/>
  <c r="G2330" i="1"/>
  <c r="O2330" i="1"/>
  <c r="K112" i="1"/>
  <c r="F112" i="1"/>
  <c r="AM112" i="1" l="1"/>
  <c r="AN112" i="1" s="1"/>
  <c r="X112" i="1"/>
  <c r="Z112" i="1"/>
  <c r="AA112" i="1"/>
  <c r="AB112" i="1"/>
  <c r="H2411" i="1"/>
  <c r="S2411" i="1"/>
  <c r="N2330" i="1"/>
  <c r="P2330" i="1" s="1"/>
  <c r="M2331" i="1" s="1"/>
  <c r="J112" i="1"/>
  <c r="L112" i="1" s="1"/>
  <c r="I113" i="1" s="1"/>
  <c r="AL112" i="1" l="1"/>
  <c r="AP112" i="1"/>
  <c r="Y112" i="1"/>
  <c r="W113" i="1" s="1"/>
  <c r="R2411" i="1"/>
  <c r="G2331" i="1"/>
  <c r="O2331" i="1"/>
  <c r="K113" i="1"/>
  <c r="F113" i="1"/>
  <c r="AM113" i="1" l="1"/>
  <c r="AL113" i="1"/>
  <c r="X113" i="1"/>
  <c r="AA113" i="1"/>
  <c r="Z113" i="1"/>
  <c r="AB113" i="1"/>
  <c r="T2411" i="1"/>
  <c r="Q2412" i="1" s="1"/>
  <c r="AC2412" i="1" s="1"/>
  <c r="N2331" i="1"/>
  <c r="P2331" i="1" s="1"/>
  <c r="M2332" i="1" s="1"/>
  <c r="J113" i="1"/>
  <c r="L113" i="1" s="1"/>
  <c r="I114" i="1" s="1"/>
  <c r="AP113" i="1" l="1"/>
  <c r="AN113" i="1"/>
  <c r="Y113" i="1"/>
  <c r="W114" i="1" s="1"/>
  <c r="S2412" i="1"/>
  <c r="H2412" i="1"/>
  <c r="G2332" i="1"/>
  <c r="O2332" i="1"/>
  <c r="F114" i="1"/>
  <c r="K114" i="1"/>
  <c r="AM114" i="1" l="1"/>
  <c r="AL114" i="1"/>
  <c r="X114" i="1"/>
  <c r="Z114" i="1"/>
  <c r="AA114" i="1"/>
  <c r="AB114" i="1"/>
  <c r="R2412" i="1"/>
  <c r="N2332" i="1"/>
  <c r="J114" i="1"/>
  <c r="AP114" i="1" l="1"/>
  <c r="AN114" i="1"/>
  <c r="T2412" i="1"/>
  <c r="Q2413" i="1" s="1"/>
  <c r="AC2413" i="1" s="1"/>
  <c r="P2332" i="1"/>
  <c r="M2333" i="1" s="1"/>
  <c r="L114" i="1"/>
  <c r="I115" i="1" s="1"/>
  <c r="Y114" i="1" l="1"/>
  <c r="W115" i="1" s="1"/>
  <c r="H2413" i="1"/>
  <c r="S2413" i="1"/>
  <c r="G2333" i="1"/>
  <c r="O2333" i="1"/>
  <c r="K115" i="1"/>
  <c r="F115" i="1"/>
  <c r="AM115" i="1" l="1"/>
  <c r="AL115" i="1"/>
  <c r="AB115" i="1"/>
  <c r="X115" i="1"/>
  <c r="Z115" i="1"/>
  <c r="AA115" i="1"/>
  <c r="R2413" i="1"/>
  <c r="N2333" i="1"/>
  <c r="J115" i="1"/>
  <c r="AP115" i="1" l="1"/>
  <c r="AN115" i="1"/>
  <c r="T2413" i="1"/>
  <c r="Q2414" i="1" s="1"/>
  <c r="AC2414" i="1" s="1"/>
  <c r="P2333" i="1"/>
  <c r="M2334" i="1" s="1"/>
  <c r="L115" i="1"/>
  <c r="I116" i="1" s="1"/>
  <c r="Y115" i="1" l="1"/>
  <c r="W116" i="1" s="1"/>
  <c r="H2414" i="1"/>
  <c r="S2414" i="1"/>
  <c r="G2334" i="1"/>
  <c r="O2334" i="1"/>
  <c r="K116" i="1"/>
  <c r="F116" i="1"/>
  <c r="AM116" i="1" l="1"/>
  <c r="AL116" i="1"/>
  <c r="X116" i="1"/>
  <c r="Z116" i="1"/>
  <c r="AA116" i="1"/>
  <c r="AB116" i="1"/>
  <c r="R2414" i="1"/>
  <c r="T2414" i="1" s="1"/>
  <c r="Q2415" i="1" s="1"/>
  <c r="AC2415" i="1" s="1"/>
  <c r="N2334" i="1"/>
  <c r="J116" i="1"/>
  <c r="L116" i="1" s="1"/>
  <c r="I117" i="1" s="1"/>
  <c r="AP116" i="1" l="1"/>
  <c r="AN116" i="1"/>
  <c r="Y116" i="1"/>
  <c r="W117" i="1" s="1"/>
  <c r="H2415" i="1"/>
  <c r="S2415" i="1"/>
  <c r="P2334" i="1"/>
  <c r="M2335" i="1" s="1"/>
  <c r="K117" i="1"/>
  <c r="F117" i="1"/>
  <c r="AM117" i="1" l="1"/>
  <c r="AL117" i="1"/>
  <c r="X117" i="1"/>
  <c r="AA117" i="1"/>
  <c r="Z117" i="1"/>
  <c r="AB117" i="1"/>
  <c r="R2415" i="1"/>
  <c r="O2335" i="1"/>
  <c r="G2335" i="1"/>
  <c r="J117" i="1"/>
  <c r="L117" i="1" s="1"/>
  <c r="I118" i="1" s="1"/>
  <c r="AP117" i="1" l="1"/>
  <c r="AN117" i="1"/>
  <c r="Y117" i="1"/>
  <c r="W118" i="1" s="1"/>
  <c r="T2415" i="1"/>
  <c r="Q2416" i="1" s="1"/>
  <c r="AC2416" i="1" s="1"/>
  <c r="N2335" i="1"/>
  <c r="P2335" i="1" s="1"/>
  <c r="M2336" i="1" s="1"/>
  <c r="F118" i="1"/>
  <c r="K118" i="1"/>
  <c r="J118" i="1" s="1"/>
  <c r="AM118" i="1" l="1"/>
  <c r="AL118" i="1"/>
  <c r="X118" i="1"/>
  <c r="Z118" i="1"/>
  <c r="AA118" i="1"/>
  <c r="AB118" i="1"/>
  <c r="H2416" i="1"/>
  <c r="S2416" i="1"/>
  <c r="G2336" i="1"/>
  <c r="O2336" i="1"/>
  <c r="L118" i="1"/>
  <c r="I119" i="1" s="1"/>
  <c r="AP118" i="1" l="1"/>
  <c r="AN118" i="1"/>
  <c r="Y118" i="1"/>
  <c r="W119" i="1" s="1"/>
  <c r="R2416" i="1"/>
  <c r="N2336" i="1"/>
  <c r="P2336" i="1" s="1"/>
  <c r="M2337" i="1" s="1"/>
  <c r="K119" i="1"/>
  <c r="F119" i="1"/>
  <c r="AM119" i="1" l="1"/>
  <c r="AL119" i="1"/>
  <c r="X119" i="1"/>
  <c r="Z119" i="1"/>
  <c r="AA119" i="1"/>
  <c r="AB119" i="1"/>
  <c r="T2416" i="1"/>
  <c r="Q2417" i="1" s="1"/>
  <c r="AC2417" i="1" s="1"/>
  <c r="O2337" i="1"/>
  <c r="G2337" i="1"/>
  <c r="J119" i="1"/>
  <c r="AP119" i="1" l="1"/>
  <c r="AN119" i="1"/>
  <c r="H2417" i="1"/>
  <c r="S2417" i="1"/>
  <c r="N2337" i="1"/>
  <c r="L119" i="1"/>
  <c r="I120" i="1" s="1"/>
  <c r="F120" i="1" s="1"/>
  <c r="Y119" i="1" l="1"/>
  <c r="W120" i="1" s="1"/>
  <c r="R2417" i="1"/>
  <c r="P2337" i="1"/>
  <c r="M2338" i="1" s="1"/>
  <c r="K120" i="1"/>
  <c r="J120" i="1" s="1"/>
  <c r="AM120" i="1" l="1"/>
  <c r="AL120" i="1"/>
  <c r="AB120" i="1"/>
  <c r="X120" i="1"/>
  <c r="AA120" i="1"/>
  <c r="Z120" i="1"/>
  <c r="T2417" i="1"/>
  <c r="Q2418" i="1" s="1"/>
  <c r="AC2418" i="1" s="1"/>
  <c r="O2338" i="1"/>
  <c r="G2338" i="1"/>
  <c r="L120" i="1"/>
  <c r="I121" i="1" s="1"/>
  <c r="AP120" i="1" l="1"/>
  <c r="AN120" i="1"/>
  <c r="Y120" i="1"/>
  <c r="W121" i="1" s="1"/>
  <c r="H2418" i="1"/>
  <c r="S2418" i="1"/>
  <c r="N2338" i="1"/>
  <c r="P2338" i="1" s="1"/>
  <c r="M2339" i="1" s="1"/>
  <c r="K121" i="1"/>
  <c r="J121" i="1" s="1"/>
  <c r="F121" i="1"/>
  <c r="AM121" i="1" l="1"/>
  <c r="AL121" i="1"/>
  <c r="X121" i="1"/>
  <c r="Z121" i="1"/>
  <c r="AA121" i="1"/>
  <c r="AB121" i="1"/>
  <c r="R2418" i="1"/>
  <c r="O2339" i="1"/>
  <c r="G2339" i="1"/>
  <c r="L121" i="1"/>
  <c r="I122" i="1" s="1"/>
  <c r="AP121" i="1" l="1"/>
  <c r="AN121" i="1"/>
  <c r="Y121" i="1"/>
  <c r="W122" i="1" s="1"/>
  <c r="T2418" i="1"/>
  <c r="Q2419" i="1" s="1"/>
  <c r="AC2419" i="1" s="1"/>
  <c r="N2339" i="1"/>
  <c r="P2339" i="1" s="1"/>
  <c r="M2340" i="1" s="1"/>
  <c r="K122" i="1"/>
  <c r="F122" i="1"/>
  <c r="AM122" i="1" l="1"/>
  <c r="AL122" i="1"/>
  <c r="X122" i="1"/>
  <c r="AA122" i="1"/>
  <c r="Z122" i="1"/>
  <c r="AB122" i="1"/>
  <c r="S2419" i="1"/>
  <c r="H2419" i="1"/>
  <c r="G2340" i="1"/>
  <c r="O2340" i="1"/>
  <c r="J122" i="1"/>
  <c r="L122" i="1" s="1"/>
  <c r="AP122" i="1" l="1"/>
  <c r="AN122" i="1"/>
  <c r="Y122" i="1"/>
  <c r="W123" i="1" s="1"/>
  <c r="R2419" i="1"/>
  <c r="N2340" i="1"/>
  <c r="P2340" i="1" s="1"/>
  <c r="M2341" i="1" s="1"/>
  <c r="I123" i="1"/>
  <c r="AM123" i="1" l="1"/>
  <c r="AL123" i="1"/>
  <c r="X123" i="1"/>
  <c r="AA123" i="1"/>
  <c r="Z123" i="1"/>
  <c r="AB123" i="1"/>
  <c r="T2419" i="1"/>
  <c r="Q2420" i="1" s="1"/>
  <c r="AC2420" i="1" s="1"/>
  <c r="G2341" i="1"/>
  <c r="O2341" i="1"/>
  <c r="F123" i="1"/>
  <c r="K123" i="1"/>
  <c r="AP123" i="1" l="1"/>
  <c r="AN123" i="1"/>
  <c r="S2420" i="1"/>
  <c r="H2420" i="1"/>
  <c r="N2341" i="1"/>
  <c r="P2341" i="1" s="1"/>
  <c r="M2342" i="1" s="1"/>
  <c r="J123" i="1"/>
  <c r="L123" i="1" s="1"/>
  <c r="Y123" i="1" s="1"/>
  <c r="W124" i="1" s="1"/>
  <c r="AM124" i="1" l="1"/>
  <c r="AL124" i="1"/>
  <c r="X124" i="1"/>
  <c r="Z124" i="1"/>
  <c r="AA124" i="1"/>
  <c r="AB124" i="1"/>
  <c r="R2420" i="1"/>
  <c r="T2420" i="1" s="1"/>
  <c r="Q2421" i="1" s="1"/>
  <c r="AC2421" i="1" s="1"/>
  <c r="G2342" i="1"/>
  <c r="O2342" i="1"/>
  <c r="I124" i="1"/>
  <c r="AP124" i="1" l="1"/>
  <c r="AN124" i="1"/>
  <c r="S2421" i="1"/>
  <c r="H2421" i="1"/>
  <c r="N2342" i="1"/>
  <c r="P2342" i="1" s="1"/>
  <c r="M2343" i="1" s="1"/>
  <c r="F124" i="1"/>
  <c r="K124" i="1"/>
  <c r="R2421" i="1" l="1"/>
  <c r="T2421" i="1" s="1"/>
  <c r="Q2422" i="1" s="1"/>
  <c r="AC2422" i="1" s="1"/>
  <c r="O2343" i="1"/>
  <c r="G2343" i="1"/>
  <c r="J124" i="1"/>
  <c r="H2422" i="1" l="1"/>
  <c r="S2422" i="1"/>
  <c r="N2343" i="1"/>
  <c r="P2343" i="1" s="1"/>
  <c r="M2344" i="1" s="1"/>
  <c r="L124" i="1"/>
  <c r="I125" i="1" l="1"/>
  <c r="Y124" i="1"/>
  <c r="W125" i="1" s="1"/>
  <c r="R2422" i="1"/>
  <c r="O2344" i="1"/>
  <c r="G2344" i="1"/>
  <c r="F125" i="1"/>
  <c r="K125" i="1"/>
  <c r="J125" i="1" s="1"/>
  <c r="AM125" i="1" l="1"/>
  <c r="AL125" i="1"/>
  <c r="X125" i="1"/>
  <c r="AA125" i="1"/>
  <c r="Z125" i="1"/>
  <c r="AB125" i="1"/>
  <c r="T2422" i="1"/>
  <c r="Q2423" i="1" s="1"/>
  <c r="AC2423" i="1" s="1"/>
  <c r="N2344" i="1"/>
  <c r="P2344" i="1" s="1"/>
  <c r="M2345" i="1" s="1"/>
  <c r="L125" i="1"/>
  <c r="I126" i="1" s="1"/>
  <c r="AP125" i="1" l="1"/>
  <c r="AN125" i="1"/>
  <c r="Y125" i="1"/>
  <c r="W126" i="1" s="1"/>
  <c r="H2423" i="1"/>
  <c r="S2423" i="1"/>
  <c r="G2345" i="1"/>
  <c r="O2345" i="1"/>
  <c r="K126" i="1"/>
  <c r="F126" i="1"/>
  <c r="AM126" i="1" l="1"/>
  <c r="AL126" i="1"/>
  <c r="AB126" i="1"/>
  <c r="X126" i="1"/>
  <c r="Z126" i="1"/>
  <c r="AA126" i="1"/>
  <c r="J126" i="1"/>
  <c r="L126" i="1" s="1"/>
  <c r="I127" i="1" s="1"/>
  <c r="R2423" i="1"/>
  <c r="T2423" i="1" s="1"/>
  <c r="Q2424" i="1" s="1"/>
  <c r="AC2424" i="1" s="1"/>
  <c r="N2345" i="1"/>
  <c r="P2345" i="1" s="1"/>
  <c r="M2346" i="1" s="1"/>
  <c r="AP126" i="1" l="1"/>
  <c r="AN126" i="1"/>
  <c r="Y126" i="1"/>
  <c r="W127" i="1" s="1"/>
  <c r="H2424" i="1"/>
  <c r="S2424" i="1"/>
  <c r="G2346" i="1"/>
  <c r="O2346" i="1"/>
  <c r="F127" i="1"/>
  <c r="K127" i="1"/>
  <c r="AM127" i="1" l="1"/>
  <c r="AL127" i="1"/>
  <c r="X127" i="1"/>
  <c r="Z127" i="1"/>
  <c r="AA127" i="1"/>
  <c r="AB127" i="1"/>
  <c r="R2424" i="1"/>
  <c r="T2424" i="1" s="1"/>
  <c r="Q2425" i="1" s="1"/>
  <c r="AC2425" i="1" s="1"/>
  <c r="N2346" i="1"/>
  <c r="P2346" i="1" s="1"/>
  <c r="M2347" i="1" s="1"/>
  <c r="J127" i="1"/>
  <c r="AP127" i="1" l="1"/>
  <c r="AN127" i="1"/>
  <c r="H2425" i="1"/>
  <c r="S2425" i="1"/>
  <c r="G2347" i="1"/>
  <c r="O2347" i="1"/>
  <c r="L127" i="1"/>
  <c r="I128" i="1" s="1"/>
  <c r="Y127" i="1" l="1"/>
  <c r="W128" i="1" s="1"/>
  <c r="R2425" i="1"/>
  <c r="N2347" i="1"/>
  <c r="K128" i="1"/>
  <c r="J128" i="1" s="1"/>
  <c r="F128" i="1"/>
  <c r="AM128" i="1" l="1"/>
  <c r="AL128" i="1"/>
  <c r="X128" i="1"/>
  <c r="Z128" i="1"/>
  <c r="AA128" i="1"/>
  <c r="AB128" i="1"/>
  <c r="T2425" i="1"/>
  <c r="Q2426" i="1" s="1"/>
  <c r="AC2426" i="1" s="1"/>
  <c r="P2347" i="1"/>
  <c r="M2348" i="1" s="1"/>
  <c r="L128" i="1"/>
  <c r="I129" i="1" s="1"/>
  <c r="AP128" i="1" l="1"/>
  <c r="AN128" i="1"/>
  <c r="Y128" i="1"/>
  <c r="W129" i="1" s="1"/>
  <c r="H2426" i="1"/>
  <c r="S2426" i="1"/>
  <c r="G2348" i="1"/>
  <c r="O2348" i="1"/>
  <c r="F129" i="1"/>
  <c r="K129" i="1"/>
  <c r="AM129" i="1" l="1"/>
  <c r="AL129" i="1"/>
  <c r="AB129" i="1"/>
  <c r="X129" i="1"/>
  <c r="Z129" i="1"/>
  <c r="AA129" i="1"/>
  <c r="R2426" i="1"/>
  <c r="T2426" i="1" s="1"/>
  <c r="Q2427" i="1" s="1"/>
  <c r="AC2427" i="1" s="1"/>
  <c r="N2348" i="1"/>
  <c r="J129" i="1"/>
  <c r="AP129" i="1" l="1"/>
  <c r="AN129" i="1"/>
  <c r="H2427" i="1"/>
  <c r="S2427" i="1"/>
  <c r="P2348" i="1"/>
  <c r="M2349" i="1" s="1"/>
  <c r="L129" i="1"/>
  <c r="I130" i="1" s="1"/>
  <c r="Y129" i="1" l="1"/>
  <c r="W130" i="1" s="1"/>
  <c r="R2427" i="1"/>
  <c r="T2427" i="1" s="1"/>
  <c r="Q2428" i="1" s="1"/>
  <c r="AC2428" i="1" s="1"/>
  <c r="G2349" i="1"/>
  <c r="O2349" i="1"/>
  <c r="F130" i="1"/>
  <c r="K130" i="1"/>
  <c r="AM130" i="1" l="1"/>
  <c r="AN130" i="1" s="1"/>
  <c r="AB130" i="1"/>
  <c r="X130" i="1"/>
  <c r="AA130" i="1"/>
  <c r="Z130" i="1"/>
  <c r="H2428" i="1"/>
  <c r="S2428" i="1"/>
  <c r="N2349" i="1"/>
  <c r="J130" i="1"/>
  <c r="L130" i="1" s="1"/>
  <c r="I131" i="1" s="1"/>
  <c r="AL130" i="1" l="1"/>
  <c r="AP130" i="1"/>
  <c r="Y130" i="1"/>
  <c r="W131" i="1" s="1"/>
  <c r="R2428" i="1"/>
  <c r="P2349" i="1"/>
  <c r="M2350" i="1" s="1"/>
  <c r="F131" i="1"/>
  <c r="K131" i="1"/>
  <c r="AM131" i="1" l="1"/>
  <c r="AL131" i="1"/>
  <c r="X131" i="1"/>
  <c r="AA131" i="1"/>
  <c r="Z131" i="1"/>
  <c r="AB131" i="1"/>
  <c r="T2428" i="1"/>
  <c r="Q2429" i="1" s="1"/>
  <c r="AC2429" i="1" s="1"/>
  <c r="G2350" i="1"/>
  <c r="O2350" i="1"/>
  <c r="J131" i="1"/>
  <c r="L131" i="1" s="1"/>
  <c r="AP131" i="1" l="1"/>
  <c r="AN131" i="1"/>
  <c r="Y131" i="1"/>
  <c r="W132" i="1" s="1"/>
  <c r="H2429" i="1"/>
  <c r="S2429" i="1"/>
  <c r="N2350" i="1"/>
  <c r="I132" i="1"/>
  <c r="AM132" i="1" l="1"/>
  <c r="AL132" i="1"/>
  <c r="AB132" i="1"/>
  <c r="X132" i="1"/>
  <c r="AA132" i="1"/>
  <c r="Z132" i="1"/>
  <c r="R2429" i="1"/>
  <c r="T2429" i="1" s="1"/>
  <c r="Q2430" i="1" s="1"/>
  <c r="AC2430" i="1" s="1"/>
  <c r="P2350" i="1"/>
  <c r="M2351" i="1" s="1"/>
  <c r="F132" i="1"/>
  <c r="K132" i="1"/>
  <c r="AP132" i="1" l="1"/>
  <c r="AN132" i="1"/>
  <c r="S2430" i="1"/>
  <c r="H2430" i="1"/>
  <c r="G2351" i="1"/>
  <c r="O2351" i="1"/>
  <c r="J132" i="1"/>
  <c r="L132" i="1" s="1"/>
  <c r="Y132" i="1" s="1"/>
  <c r="W133" i="1" s="1"/>
  <c r="AM133" i="1" l="1"/>
  <c r="AL133" i="1"/>
  <c r="X133" i="1"/>
  <c r="Z133" i="1"/>
  <c r="AA133" i="1"/>
  <c r="AB133" i="1"/>
  <c r="R2430" i="1"/>
  <c r="T2430" i="1" s="1"/>
  <c r="Q2431" i="1" s="1"/>
  <c r="AC2431" i="1" s="1"/>
  <c r="N2351" i="1"/>
  <c r="I133" i="1"/>
  <c r="AP133" i="1" l="1"/>
  <c r="AN133" i="1"/>
  <c r="H2431" i="1"/>
  <c r="S2431" i="1"/>
  <c r="P2351" i="1"/>
  <c r="M2352" i="1" s="1"/>
  <c r="K133" i="1"/>
  <c r="F133" i="1"/>
  <c r="R2431" i="1" l="1"/>
  <c r="G2352" i="1"/>
  <c r="O2352" i="1"/>
  <c r="J133" i="1"/>
  <c r="T2431" i="1" l="1"/>
  <c r="Q2432" i="1" s="1"/>
  <c r="AC2432" i="1" s="1"/>
  <c r="N2352" i="1"/>
  <c r="L133" i="1"/>
  <c r="I134" i="1" l="1"/>
  <c r="K134" i="1" s="1"/>
  <c r="J134" i="1" s="1"/>
  <c r="Y133" i="1"/>
  <c r="W134" i="1" s="1"/>
  <c r="H2432" i="1"/>
  <c r="S2432" i="1"/>
  <c r="P2352" i="1"/>
  <c r="M2353" i="1" s="1"/>
  <c r="F134" i="1"/>
  <c r="AM134" i="1" l="1"/>
  <c r="AL134" i="1"/>
  <c r="AB134" i="1"/>
  <c r="X134" i="1"/>
  <c r="AA134" i="1"/>
  <c r="Z134" i="1"/>
  <c r="R2432" i="1"/>
  <c r="T2432" i="1" s="1"/>
  <c r="Q2433" i="1" s="1"/>
  <c r="AC2433" i="1" s="1"/>
  <c r="G2353" i="1"/>
  <c r="O2353" i="1"/>
  <c r="L134" i="1"/>
  <c r="I135" i="1" s="1"/>
  <c r="AP134" i="1" l="1"/>
  <c r="AN134" i="1"/>
  <c r="Y134" i="1"/>
  <c r="W135" i="1" s="1"/>
  <c r="H2433" i="1"/>
  <c r="S2433" i="1"/>
  <c r="N2353" i="1"/>
  <c r="P2353" i="1" s="1"/>
  <c r="M2354" i="1" s="1"/>
  <c r="K135" i="1"/>
  <c r="J135" i="1" s="1"/>
  <c r="F135" i="1"/>
  <c r="AM135" i="1" l="1"/>
  <c r="AL135" i="1"/>
  <c r="AB135" i="1"/>
  <c r="X135" i="1"/>
  <c r="Z135" i="1"/>
  <c r="AA135" i="1"/>
  <c r="R2433" i="1"/>
  <c r="G2354" i="1"/>
  <c r="O2354" i="1"/>
  <c r="L135" i="1"/>
  <c r="I136" i="1" s="1"/>
  <c r="AP135" i="1" l="1"/>
  <c r="AN135" i="1"/>
  <c r="Y135" i="1"/>
  <c r="W136" i="1" s="1"/>
  <c r="T2433" i="1"/>
  <c r="Q2434" i="1" s="1"/>
  <c r="AC2434" i="1" s="1"/>
  <c r="N2354" i="1"/>
  <c r="F136" i="1"/>
  <c r="K136" i="1"/>
  <c r="AM136" i="1" l="1"/>
  <c r="AL136" i="1"/>
  <c r="X136" i="1"/>
  <c r="Z136" i="1"/>
  <c r="AA136" i="1"/>
  <c r="AB136" i="1"/>
  <c r="H2434" i="1"/>
  <c r="S2434" i="1"/>
  <c r="P2354" i="1"/>
  <c r="M2355" i="1" s="1"/>
  <c r="J136" i="1"/>
  <c r="AP136" i="1" l="1"/>
  <c r="AN136" i="1"/>
  <c r="R2434" i="1"/>
  <c r="T2434" i="1" s="1"/>
  <c r="Q2435" i="1" s="1"/>
  <c r="AC2435" i="1" s="1"/>
  <c r="O2355" i="1"/>
  <c r="G2355" i="1"/>
  <c r="L136" i="1"/>
  <c r="I137" i="1" s="1"/>
  <c r="Y136" i="1" l="1"/>
  <c r="W137" i="1" s="1"/>
  <c r="H2435" i="1"/>
  <c r="S2435" i="1"/>
  <c r="N2355" i="1"/>
  <c r="K137" i="1"/>
  <c r="J137" i="1" s="1"/>
  <c r="F137" i="1"/>
  <c r="AM137" i="1" l="1"/>
  <c r="AL137" i="1"/>
  <c r="AB137" i="1"/>
  <c r="X137" i="1"/>
  <c r="Z137" i="1"/>
  <c r="AA137" i="1"/>
  <c r="R2435" i="1"/>
  <c r="T2435" i="1" s="1"/>
  <c r="Q2436" i="1" s="1"/>
  <c r="AC2436" i="1" s="1"/>
  <c r="P2355" i="1"/>
  <c r="M2356" i="1" s="1"/>
  <c r="L137" i="1"/>
  <c r="I138" i="1" s="1"/>
  <c r="AP137" i="1" l="1"/>
  <c r="AN137" i="1"/>
  <c r="Y137" i="1"/>
  <c r="W138" i="1" s="1"/>
  <c r="S2436" i="1"/>
  <c r="H2436" i="1"/>
  <c r="G2356" i="1"/>
  <c r="O2356" i="1"/>
  <c r="K138" i="1"/>
  <c r="F138" i="1"/>
  <c r="AM138" i="1" l="1"/>
  <c r="AL138" i="1"/>
  <c r="X138" i="1"/>
  <c r="AA138" i="1"/>
  <c r="Z138" i="1"/>
  <c r="AB138" i="1"/>
  <c r="R2436" i="1"/>
  <c r="N2356" i="1"/>
  <c r="P2356" i="1" s="1"/>
  <c r="M2357" i="1" s="1"/>
  <c r="J138" i="1"/>
  <c r="AP138" i="1" l="1"/>
  <c r="AN138" i="1"/>
  <c r="T2436" i="1"/>
  <c r="Q2437" i="1" s="1"/>
  <c r="AC2437" i="1" s="1"/>
  <c r="O2357" i="1"/>
  <c r="G2357" i="1"/>
  <c r="L138" i="1"/>
  <c r="I139" i="1" s="1"/>
  <c r="Y138" i="1" l="1"/>
  <c r="W139" i="1" s="1"/>
  <c r="H2437" i="1"/>
  <c r="S2437" i="1"/>
  <c r="N2357" i="1"/>
  <c r="K139" i="1"/>
  <c r="J139" i="1" s="1"/>
  <c r="F139" i="1"/>
  <c r="AM139" i="1" l="1"/>
  <c r="AL139" i="1"/>
  <c r="X139" i="1"/>
  <c r="Z139" i="1"/>
  <c r="AA139" i="1"/>
  <c r="AB139" i="1"/>
  <c r="R2437" i="1"/>
  <c r="T2437" i="1" s="1"/>
  <c r="Q2438" i="1" s="1"/>
  <c r="AC2438" i="1" s="1"/>
  <c r="P2357" i="1"/>
  <c r="M2358" i="1" s="1"/>
  <c r="L139" i="1"/>
  <c r="I140" i="1" s="1"/>
  <c r="AP139" i="1" l="1"/>
  <c r="AN139" i="1"/>
  <c r="Y139" i="1"/>
  <c r="W140" i="1" s="1"/>
  <c r="H2438" i="1"/>
  <c r="S2438" i="1"/>
  <c r="O2358" i="1"/>
  <c r="G2358" i="1"/>
  <c r="F140" i="1"/>
  <c r="K140" i="1"/>
  <c r="AM140" i="1" l="1"/>
  <c r="AL140" i="1"/>
  <c r="X140" i="1"/>
  <c r="AA140" i="1"/>
  <c r="Z140" i="1"/>
  <c r="AB140" i="1"/>
  <c r="R2438" i="1"/>
  <c r="T2438" i="1" s="1"/>
  <c r="Q2439" i="1" s="1"/>
  <c r="AC2439" i="1" s="1"/>
  <c r="N2358" i="1"/>
  <c r="P2358" i="1" s="1"/>
  <c r="M2359" i="1" s="1"/>
  <c r="J140" i="1"/>
  <c r="L140" i="1" s="1"/>
  <c r="I141" i="1" s="1"/>
  <c r="AP140" i="1" l="1"/>
  <c r="AN140" i="1"/>
  <c r="Y140" i="1"/>
  <c r="W141" i="1" s="1"/>
  <c r="H2439" i="1"/>
  <c r="S2439" i="1"/>
  <c r="G2359" i="1"/>
  <c r="O2359" i="1"/>
  <c r="F141" i="1"/>
  <c r="K141" i="1"/>
  <c r="AM141" i="1" l="1"/>
  <c r="AL141" i="1"/>
  <c r="X141" i="1"/>
  <c r="Z141" i="1"/>
  <c r="AA141" i="1"/>
  <c r="AB141" i="1"/>
  <c r="R2439" i="1"/>
  <c r="T2439" i="1" s="1"/>
  <c r="Q2440" i="1" s="1"/>
  <c r="AC2440" i="1" s="1"/>
  <c r="N2359" i="1"/>
  <c r="P2359" i="1" s="1"/>
  <c r="M2360" i="1" s="1"/>
  <c r="J141" i="1"/>
  <c r="AP141" i="1" l="1"/>
  <c r="AN141" i="1"/>
  <c r="H2440" i="1"/>
  <c r="S2440" i="1"/>
  <c r="G2360" i="1"/>
  <c r="O2360" i="1"/>
  <c r="L141" i="1"/>
  <c r="I142" i="1" s="1"/>
  <c r="Y141" i="1" l="1"/>
  <c r="W142" i="1" s="1"/>
  <c r="R2440" i="1"/>
  <c r="N2360" i="1"/>
  <c r="K142" i="1"/>
  <c r="J142" i="1" s="1"/>
  <c r="F142" i="1"/>
  <c r="AM142" i="1" l="1"/>
  <c r="AL142" i="1"/>
  <c r="X142" i="1"/>
  <c r="Z142" i="1"/>
  <c r="AA142" i="1"/>
  <c r="AB142" i="1"/>
  <c r="T2440" i="1"/>
  <c r="Q2441" i="1" s="1"/>
  <c r="AC2441" i="1" s="1"/>
  <c r="P2360" i="1"/>
  <c r="M2361" i="1" s="1"/>
  <c r="L142" i="1"/>
  <c r="I143" i="1" s="1"/>
  <c r="AP142" i="1" l="1"/>
  <c r="AN142" i="1"/>
  <c r="Y142" i="1"/>
  <c r="W143" i="1" s="1"/>
  <c r="H2441" i="1"/>
  <c r="S2441" i="1"/>
  <c r="G2361" i="1"/>
  <c r="O2361" i="1"/>
  <c r="F143" i="1"/>
  <c r="K143" i="1"/>
  <c r="AM143" i="1" l="1"/>
  <c r="AL143" i="1"/>
  <c r="X143" i="1"/>
  <c r="Z143" i="1"/>
  <c r="AA143" i="1"/>
  <c r="AB143" i="1"/>
  <c r="R2441" i="1"/>
  <c r="T2441" i="1" s="1"/>
  <c r="Q2442" i="1" s="1"/>
  <c r="AC2442" i="1" s="1"/>
  <c r="N2361" i="1"/>
  <c r="P2361" i="1" s="1"/>
  <c r="M2362" i="1" s="1"/>
  <c r="J143" i="1"/>
  <c r="AP143" i="1" l="1"/>
  <c r="AN143" i="1"/>
  <c r="H2442" i="1"/>
  <c r="S2442" i="1"/>
  <c r="O2362" i="1"/>
  <c r="G2362" i="1"/>
  <c r="L143" i="1"/>
  <c r="I144" i="1" s="1"/>
  <c r="Y143" i="1" l="1"/>
  <c r="W144" i="1" s="1"/>
  <c r="R2442" i="1"/>
  <c r="T2442" i="1" s="1"/>
  <c r="Q2443" i="1" s="1"/>
  <c r="AC2443" i="1" s="1"/>
  <c r="N2362" i="1"/>
  <c r="K144" i="1"/>
  <c r="J144" i="1" s="1"/>
  <c r="F144" i="1"/>
  <c r="AM144" i="1" l="1"/>
  <c r="AL144" i="1"/>
  <c r="AB144" i="1"/>
  <c r="X144" i="1"/>
  <c r="AA144" i="1"/>
  <c r="Z144" i="1"/>
  <c r="S2443" i="1"/>
  <c r="H2443" i="1"/>
  <c r="P2362" i="1"/>
  <c r="M2363" i="1" s="1"/>
  <c r="L144" i="1"/>
  <c r="I145" i="1" s="1"/>
  <c r="AP144" i="1" l="1"/>
  <c r="AN144" i="1"/>
  <c r="Y144" i="1"/>
  <c r="W145" i="1" s="1"/>
  <c r="R2443" i="1"/>
  <c r="T2443" i="1" s="1"/>
  <c r="Q2444" i="1" s="1"/>
  <c r="AC2444" i="1" s="1"/>
  <c r="G2363" i="1"/>
  <c r="O2363" i="1"/>
  <c r="K145" i="1"/>
  <c r="F145" i="1"/>
  <c r="AM145" i="1" l="1"/>
  <c r="AL145" i="1"/>
  <c r="X145" i="1"/>
  <c r="Z145" i="1"/>
  <c r="AA145" i="1"/>
  <c r="AB145" i="1"/>
  <c r="H2444" i="1"/>
  <c r="S2444" i="1"/>
  <c r="N2363" i="1"/>
  <c r="J145" i="1"/>
  <c r="AP145" i="1" l="1"/>
  <c r="AN145" i="1"/>
  <c r="R2444" i="1"/>
  <c r="T2444" i="1" s="1"/>
  <c r="Q2445" i="1" s="1"/>
  <c r="AC2445" i="1" s="1"/>
  <c r="P2363" i="1"/>
  <c r="M2364" i="1" s="1"/>
  <c r="L145" i="1"/>
  <c r="I146" i="1" s="1"/>
  <c r="Y145" i="1" l="1"/>
  <c r="W146" i="1" s="1"/>
  <c r="H2445" i="1"/>
  <c r="S2445" i="1"/>
  <c r="G2364" i="1"/>
  <c r="O2364" i="1"/>
  <c r="F146" i="1"/>
  <c r="K146" i="1"/>
  <c r="AM146" i="1" l="1"/>
  <c r="AL146" i="1"/>
  <c r="X146" i="1"/>
  <c r="Z146" i="1"/>
  <c r="AA146" i="1"/>
  <c r="AB146" i="1"/>
  <c r="R2445" i="1"/>
  <c r="N2364" i="1"/>
  <c r="P2364" i="1" s="1"/>
  <c r="M2365" i="1" s="1"/>
  <c r="J146" i="1"/>
  <c r="AP146" i="1" l="1"/>
  <c r="AN146" i="1"/>
  <c r="T2445" i="1"/>
  <c r="Q2446" i="1" s="1"/>
  <c r="AC2446" i="1" s="1"/>
  <c r="G2365" i="1"/>
  <c r="O2365" i="1"/>
  <c r="L146" i="1"/>
  <c r="I147" i="1" s="1"/>
  <c r="Y146" i="1" l="1"/>
  <c r="W147" i="1" s="1"/>
  <c r="H2446" i="1"/>
  <c r="S2446" i="1"/>
  <c r="N2365" i="1"/>
  <c r="F147" i="1"/>
  <c r="K147" i="1"/>
  <c r="AM147" i="1" l="1"/>
  <c r="AL147" i="1"/>
  <c r="X147" i="1"/>
  <c r="Z147" i="1"/>
  <c r="AA147" i="1"/>
  <c r="AB147" i="1"/>
  <c r="R2446" i="1"/>
  <c r="T2446" i="1" s="1"/>
  <c r="Q2447" i="1" s="1"/>
  <c r="AC2447" i="1" s="1"/>
  <c r="P2365" i="1"/>
  <c r="M2366" i="1" s="1"/>
  <c r="J147" i="1"/>
  <c r="AP147" i="1" l="1"/>
  <c r="AN147" i="1"/>
  <c r="H2447" i="1"/>
  <c r="S2447" i="1"/>
  <c r="G2366" i="1"/>
  <c r="O2366" i="1"/>
  <c r="L147" i="1"/>
  <c r="I148" i="1" s="1"/>
  <c r="Y147" i="1" l="1"/>
  <c r="W148" i="1" s="1"/>
  <c r="R2447" i="1"/>
  <c r="T2447" i="1" s="1"/>
  <c r="Q2448" i="1" s="1"/>
  <c r="AC2448" i="1" s="1"/>
  <c r="N2366" i="1"/>
  <c r="P2366" i="1" s="1"/>
  <c r="M2367" i="1" s="1"/>
  <c r="F148" i="1"/>
  <c r="K148" i="1"/>
  <c r="AM148" i="1" l="1"/>
  <c r="AL148" i="1"/>
  <c r="AB148" i="1"/>
  <c r="X148" i="1"/>
  <c r="Z148" i="1"/>
  <c r="AA148" i="1"/>
  <c r="H2448" i="1"/>
  <c r="S2448" i="1"/>
  <c r="G2367" i="1"/>
  <c r="O2367" i="1"/>
  <c r="J148" i="1"/>
  <c r="AP148" i="1" l="1"/>
  <c r="AN148" i="1"/>
  <c r="R2448" i="1"/>
  <c r="N2367" i="1"/>
  <c r="L148" i="1"/>
  <c r="I149" i="1" s="1"/>
  <c r="Y148" i="1" l="1"/>
  <c r="W149" i="1" s="1"/>
  <c r="T2448" i="1"/>
  <c r="Q2449" i="1" s="1"/>
  <c r="AC2449" i="1" s="1"/>
  <c r="P2367" i="1"/>
  <c r="M2368" i="1" s="1"/>
  <c r="F149" i="1"/>
  <c r="K149" i="1"/>
  <c r="AM149" i="1" l="1"/>
  <c r="AN149" i="1" s="1"/>
  <c r="AB149" i="1"/>
  <c r="X149" i="1"/>
  <c r="Z149" i="1"/>
  <c r="AA149" i="1"/>
  <c r="H2449" i="1"/>
  <c r="S2449" i="1"/>
  <c r="G2368" i="1"/>
  <c r="O2368" i="1"/>
  <c r="J149" i="1"/>
  <c r="AL149" i="1" l="1"/>
  <c r="AP149" i="1"/>
  <c r="R2449" i="1"/>
  <c r="N2368" i="1"/>
  <c r="P2368" i="1" s="1"/>
  <c r="M2369" i="1" s="1"/>
  <c r="L149" i="1"/>
  <c r="I150" i="1" s="1"/>
  <c r="Y149" i="1" l="1"/>
  <c r="W150" i="1" s="1"/>
  <c r="T2449" i="1"/>
  <c r="Q2450" i="1" s="1"/>
  <c r="AC2450" i="1" s="1"/>
  <c r="G2369" i="1"/>
  <c r="O2369" i="1"/>
  <c r="F150" i="1"/>
  <c r="K150" i="1"/>
  <c r="AM150" i="1" l="1"/>
  <c r="AL150" i="1"/>
  <c r="X150" i="1"/>
  <c r="Z150" i="1"/>
  <c r="AA150" i="1"/>
  <c r="AB150" i="1"/>
  <c r="H2450" i="1"/>
  <c r="S2450" i="1"/>
  <c r="N2369" i="1"/>
  <c r="P2369" i="1" s="1"/>
  <c r="M2370" i="1" s="1"/>
  <c r="J150" i="1"/>
  <c r="AP150" i="1" l="1"/>
  <c r="AN150" i="1"/>
  <c r="R2450" i="1"/>
  <c r="G2370" i="1"/>
  <c r="O2370" i="1"/>
  <c r="L150" i="1"/>
  <c r="I151" i="1" s="1"/>
  <c r="Y150" i="1" l="1"/>
  <c r="W151" i="1" s="1"/>
  <c r="T2450" i="1"/>
  <c r="Q2451" i="1" s="1"/>
  <c r="AC2451" i="1" s="1"/>
  <c r="N2370" i="1"/>
  <c r="P2370" i="1" s="1"/>
  <c r="M2371" i="1" s="1"/>
  <c r="F151" i="1"/>
  <c r="K151" i="1"/>
  <c r="AM151" i="1" l="1"/>
  <c r="AN151" i="1" s="1"/>
  <c r="X151" i="1"/>
  <c r="Z151" i="1"/>
  <c r="AA151" i="1"/>
  <c r="AB151" i="1"/>
  <c r="S2451" i="1"/>
  <c r="H2451" i="1"/>
  <c r="G2371" i="1"/>
  <c r="O2371" i="1"/>
  <c r="J151" i="1"/>
  <c r="L151" i="1" s="1"/>
  <c r="I152" i="1" s="1"/>
  <c r="AL151" i="1" l="1"/>
  <c r="AP151" i="1"/>
  <c r="Y151" i="1"/>
  <c r="W152" i="1" s="1"/>
  <c r="R2451" i="1"/>
  <c r="N2371" i="1"/>
  <c r="P2371" i="1" s="1"/>
  <c r="M2372" i="1" s="1"/>
  <c r="K152" i="1"/>
  <c r="F152" i="1"/>
  <c r="AM152" i="1" l="1"/>
  <c r="AL152" i="1"/>
  <c r="X152" i="1"/>
  <c r="AA152" i="1"/>
  <c r="Z152" i="1"/>
  <c r="AB152" i="1"/>
  <c r="T2451" i="1"/>
  <c r="Q2452" i="1" s="1"/>
  <c r="AC2452" i="1" s="1"/>
  <c r="G2372" i="1"/>
  <c r="O2372" i="1"/>
  <c r="J152" i="1"/>
  <c r="AP152" i="1" l="1"/>
  <c r="AN152" i="1"/>
  <c r="H2452" i="1"/>
  <c r="S2452" i="1"/>
  <c r="N2372" i="1"/>
  <c r="P2372" i="1" s="1"/>
  <c r="M2373" i="1" s="1"/>
  <c r="L152" i="1"/>
  <c r="I153" i="1" s="1"/>
  <c r="Y152" i="1" l="1"/>
  <c r="W153" i="1" s="1"/>
  <c r="R2452" i="1"/>
  <c r="T2452" i="1" s="1"/>
  <c r="Q2453" i="1" s="1"/>
  <c r="AC2453" i="1" s="1"/>
  <c r="G2373" i="1"/>
  <c r="O2373" i="1"/>
  <c r="K153" i="1"/>
  <c r="F153" i="1"/>
  <c r="AM153" i="1" l="1"/>
  <c r="AN153" i="1" s="1"/>
  <c r="X153" i="1"/>
  <c r="Z153" i="1"/>
  <c r="AA153" i="1"/>
  <c r="AB153" i="1"/>
  <c r="H2453" i="1"/>
  <c r="S2453" i="1"/>
  <c r="N2373" i="1"/>
  <c r="J153" i="1"/>
  <c r="AL153" i="1" l="1"/>
  <c r="AP153" i="1"/>
  <c r="R2453" i="1"/>
  <c r="T2453" i="1" s="1"/>
  <c r="Q2454" i="1" s="1"/>
  <c r="AC2454" i="1" s="1"/>
  <c r="P2373" i="1"/>
  <c r="M2374" i="1" s="1"/>
  <c r="L153" i="1"/>
  <c r="I154" i="1" s="1"/>
  <c r="Y153" i="1" l="1"/>
  <c r="W154" i="1" s="1"/>
  <c r="H2454" i="1"/>
  <c r="S2454" i="1"/>
  <c r="O2374" i="1"/>
  <c r="G2374" i="1"/>
  <c r="K154" i="1"/>
  <c r="F154" i="1"/>
  <c r="AM154" i="1" l="1"/>
  <c r="AL154" i="1"/>
  <c r="X154" i="1"/>
  <c r="AA154" i="1"/>
  <c r="Z154" i="1"/>
  <c r="AB154" i="1"/>
  <c r="R2454" i="1"/>
  <c r="T2454" i="1" s="1"/>
  <c r="Q2455" i="1" s="1"/>
  <c r="AC2455" i="1" s="1"/>
  <c r="N2374" i="1"/>
  <c r="P2374" i="1" s="1"/>
  <c r="M2375" i="1" s="1"/>
  <c r="J154" i="1"/>
  <c r="AP154" i="1" l="1"/>
  <c r="AN154" i="1"/>
  <c r="H2455" i="1"/>
  <c r="S2455" i="1"/>
  <c r="G2375" i="1"/>
  <c r="O2375" i="1"/>
  <c r="L154" i="1"/>
  <c r="I155" i="1" s="1"/>
  <c r="Y154" i="1" l="1"/>
  <c r="W155" i="1" s="1"/>
  <c r="R2455" i="1"/>
  <c r="T2455" i="1" s="1"/>
  <c r="Q2456" i="1" s="1"/>
  <c r="AC2456" i="1" s="1"/>
  <c r="N2375" i="1"/>
  <c r="K155" i="1"/>
  <c r="F155" i="1"/>
  <c r="AM155" i="1" l="1"/>
  <c r="AL155" i="1"/>
  <c r="X155" i="1"/>
  <c r="Z155" i="1"/>
  <c r="AA155" i="1"/>
  <c r="AB155" i="1"/>
  <c r="H2456" i="1"/>
  <c r="S2456" i="1"/>
  <c r="P2375" i="1"/>
  <c r="M2376" i="1" s="1"/>
  <c r="J155" i="1"/>
  <c r="AP155" i="1" l="1"/>
  <c r="AN155" i="1"/>
  <c r="R2456" i="1"/>
  <c r="G2376" i="1"/>
  <c r="O2376" i="1"/>
  <c r="L155" i="1"/>
  <c r="I156" i="1" s="1"/>
  <c r="Y155" i="1" l="1"/>
  <c r="W156" i="1" s="1"/>
  <c r="T2456" i="1"/>
  <c r="Q2457" i="1" s="1"/>
  <c r="AC2457" i="1" s="1"/>
  <c r="N2376" i="1"/>
  <c r="F156" i="1"/>
  <c r="K156" i="1"/>
  <c r="AM156" i="1" l="1"/>
  <c r="AL156" i="1"/>
  <c r="AB156" i="1"/>
  <c r="X156" i="1"/>
  <c r="Z156" i="1"/>
  <c r="AA156" i="1"/>
  <c r="S2457" i="1"/>
  <c r="H2457" i="1"/>
  <c r="P2376" i="1"/>
  <c r="M2377" i="1" s="1"/>
  <c r="J156" i="1"/>
  <c r="AP156" i="1" l="1"/>
  <c r="AN156" i="1"/>
  <c r="R2457" i="1"/>
  <c r="T2457" i="1" s="1"/>
  <c r="Q2458" i="1" s="1"/>
  <c r="AC2458" i="1" s="1"/>
  <c r="G2377" i="1"/>
  <c r="O2377" i="1"/>
  <c r="L156" i="1"/>
  <c r="I157" i="1" s="1"/>
  <c r="Y156" i="1" l="1"/>
  <c r="W157" i="1" s="1"/>
  <c r="S2458" i="1"/>
  <c r="H2458" i="1"/>
  <c r="N2377" i="1"/>
  <c r="P2377" i="1" s="1"/>
  <c r="M2378" i="1" s="1"/>
  <c r="F157" i="1"/>
  <c r="K157" i="1"/>
  <c r="AM157" i="1" l="1"/>
  <c r="AL157" i="1"/>
  <c r="AB157" i="1"/>
  <c r="X157" i="1"/>
  <c r="Z157" i="1"/>
  <c r="AA157" i="1"/>
  <c r="R2458" i="1"/>
  <c r="G2378" i="1"/>
  <c r="O2378" i="1"/>
  <c r="J157" i="1"/>
  <c r="AP157" i="1" l="1"/>
  <c r="AN157" i="1"/>
  <c r="T2458" i="1"/>
  <c r="Q2459" i="1" s="1"/>
  <c r="AC2459" i="1" s="1"/>
  <c r="N2378" i="1"/>
  <c r="L157" i="1"/>
  <c r="I158" i="1" s="1"/>
  <c r="Y157" i="1" l="1"/>
  <c r="W158" i="1" s="1"/>
  <c r="H2459" i="1"/>
  <c r="S2459" i="1"/>
  <c r="P2378" i="1"/>
  <c r="M2379" i="1" s="1"/>
  <c r="F158" i="1"/>
  <c r="K158" i="1"/>
  <c r="AM158" i="1" l="1"/>
  <c r="AL158" i="1"/>
  <c r="X158" i="1"/>
  <c r="AA158" i="1"/>
  <c r="Z158" i="1"/>
  <c r="AB158" i="1"/>
  <c r="R2459" i="1"/>
  <c r="T2459" i="1" s="1"/>
  <c r="Q2460" i="1" s="1"/>
  <c r="AC2460" i="1" s="1"/>
  <c r="O2379" i="1"/>
  <c r="G2379" i="1"/>
  <c r="J158" i="1"/>
  <c r="AP158" i="1" l="1"/>
  <c r="AN158" i="1"/>
  <c r="H2460" i="1"/>
  <c r="S2460" i="1"/>
  <c r="N2379" i="1"/>
  <c r="P2379" i="1" s="1"/>
  <c r="M2380" i="1" s="1"/>
  <c r="L158" i="1"/>
  <c r="I159" i="1" s="1"/>
  <c r="Y158" i="1" l="1"/>
  <c r="W159" i="1" s="1"/>
  <c r="R2460" i="1"/>
  <c r="T2460" i="1" s="1"/>
  <c r="Q2461" i="1" s="1"/>
  <c r="AC2461" i="1" s="1"/>
  <c r="O2380" i="1"/>
  <c r="G2380" i="1"/>
  <c r="F159" i="1"/>
  <c r="K159" i="1"/>
  <c r="AM159" i="1" l="1"/>
  <c r="AL159" i="1"/>
  <c r="X159" i="1"/>
  <c r="AA159" i="1"/>
  <c r="Z159" i="1"/>
  <c r="AB159" i="1"/>
  <c r="H2461" i="1"/>
  <c r="S2461" i="1"/>
  <c r="N2380" i="1"/>
  <c r="P2380" i="1" s="1"/>
  <c r="M2381" i="1" s="1"/>
  <c r="J159" i="1"/>
  <c r="AP159" i="1" l="1"/>
  <c r="AN159" i="1"/>
  <c r="R2461" i="1"/>
  <c r="T2461" i="1" s="1"/>
  <c r="Q2462" i="1" s="1"/>
  <c r="AC2462" i="1" s="1"/>
  <c r="O2381" i="1"/>
  <c r="G2381" i="1"/>
  <c r="L159" i="1"/>
  <c r="I160" i="1" s="1"/>
  <c r="Y159" i="1" l="1"/>
  <c r="W160" i="1" s="1"/>
  <c r="H2462" i="1"/>
  <c r="S2462" i="1"/>
  <c r="N2381" i="1"/>
  <c r="P2381" i="1" s="1"/>
  <c r="M2382" i="1" s="1"/>
  <c r="F160" i="1"/>
  <c r="K160" i="1"/>
  <c r="AM160" i="1" l="1"/>
  <c r="AL160" i="1"/>
  <c r="AB160" i="1"/>
  <c r="X160" i="1"/>
  <c r="Z160" i="1"/>
  <c r="AA160" i="1"/>
  <c r="R2462" i="1"/>
  <c r="T2462" i="1" s="1"/>
  <c r="Q2463" i="1" s="1"/>
  <c r="AC2463" i="1" s="1"/>
  <c r="G2382" i="1"/>
  <c r="O2382" i="1"/>
  <c r="J160" i="1"/>
  <c r="AP160" i="1" l="1"/>
  <c r="AN160" i="1"/>
  <c r="S2463" i="1"/>
  <c r="H2463" i="1"/>
  <c r="N2382" i="1"/>
  <c r="P2382" i="1" s="1"/>
  <c r="M2383" i="1" s="1"/>
  <c r="L160" i="1"/>
  <c r="I161" i="1" s="1"/>
  <c r="Y160" i="1" l="1"/>
  <c r="W161" i="1" s="1"/>
  <c r="R2463" i="1"/>
  <c r="T2463" i="1" s="1"/>
  <c r="Q2464" i="1" s="1"/>
  <c r="AC2464" i="1" s="1"/>
  <c r="G2383" i="1"/>
  <c r="O2383" i="1"/>
  <c r="K161" i="1"/>
  <c r="F161" i="1"/>
  <c r="AM161" i="1" l="1"/>
  <c r="AN161" i="1" s="1"/>
  <c r="X161" i="1"/>
  <c r="AA161" i="1"/>
  <c r="Z161" i="1"/>
  <c r="AB161" i="1"/>
  <c r="H2464" i="1"/>
  <c r="S2464" i="1"/>
  <c r="N2383" i="1"/>
  <c r="P2383" i="1" s="1"/>
  <c r="M2384" i="1" s="1"/>
  <c r="J161" i="1"/>
  <c r="L161" i="1" s="1"/>
  <c r="I162" i="1" s="1"/>
  <c r="AL161" i="1" l="1"/>
  <c r="AP161" i="1"/>
  <c r="Y161" i="1"/>
  <c r="W162" i="1" s="1"/>
  <c r="R2464" i="1"/>
  <c r="G2384" i="1"/>
  <c r="O2384" i="1"/>
  <c r="K162" i="1"/>
  <c r="F162" i="1"/>
  <c r="AM162" i="1" l="1"/>
  <c r="AL162" i="1"/>
  <c r="AB162" i="1"/>
  <c r="X162" i="1"/>
  <c r="Z162" i="1"/>
  <c r="AA162" i="1"/>
  <c r="T2464" i="1"/>
  <c r="Q2465" i="1" s="1"/>
  <c r="AC2465" i="1" s="1"/>
  <c r="N2384" i="1"/>
  <c r="J162" i="1"/>
  <c r="AP162" i="1" l="1"/>
  <c r="AN162" i="1"/>
  <c r="H2465" i="1"/>
  <c r="S2465" i="1"/>
  <c r="P2384" i="1"/>
  <c r="M2385" i="1" s="1"/>
  <c r="L162" i="1"/>
  <c r="I163" i="1" s="1"/>
  <c r="Y162" i="1" l="1"/>
  <c r="W163" i="1" s="1"/>
  <c r="R2465" i="1"/>
  <c r="T2465" i="1" s="1"/>
  <c r="Q2466" i="1" s="1"/>
  <c r="AC2466" i="1" s="1"/>
  <c r="G2385" i="1"/>
  <c r="O2385" i="1"/>
  <c r="K163" i="1"/>
  <c r="F163" i="1"/>
  <c r="AM163" i="1" l="1"/>
  <c r="AL163" i="1"/>
  <c r="X163" i="1"/>
  <c r="Z163" i="1"/>
  <c r="AA163" i="1"/>
  <c r="AB163" i="1"/>
  <c r="H2466" i="1"/>
  <c r="S2466" i="1"/>
  <c r="N2385" i="1"/>
  <c r="P2385" i="1" s="1"/>
  <c r="M2386" i="1" s="1"/>
  <c r="J163" i="1"/>
  <c r="AP163" i="1" l="1"/>
  <c r="AN163" i="1"/>
  <c r="R2466" i="1"/>
  <c r="G2386" i="1"/>
  <c r="O2386" i="1"/>
  <c r="L163" i="1"/>
  <c r="I164" i="1" s="1"/>
  <c r="Y163" i="1" l="1"/>
  <c r="W164" i="1" s="1"/>
  <c r="T2466" i="1"/>
  <c r="Q2467" i="1" s="1"/>
  <c r="AC2467" i="1" s="1"/>
  <c r="N2386" i="1"/>
  <c r="P2386" i="1" s="1"/>
  <c r="M2387" i="1" s="1"/>
  <c r="F164" i="1"/>
  <c r="K164" i="1"/>
  <c r="AM164" i="1" l="1"/>
  <c r="AL164" i="1"/>
  <c r="AB164" i="1"/>
  <c r="X164" i="1"/>
  <c r="AA164" i="1"/>
  <c r="Z164" i="1"/>
  <c r="H2467" i="1"/>
  <c r="S2467" i="1"/>
  <c r="G2387" i="1"/>
  <c r="O2387" i="1"/>
  <c r="J164" i="1"/>
  <c r="AP164" i="1" l="1"/>
  <c r="AN164" i="1"/>
  <c r="R2467" i="1"/>
  <c r="N2387" i="1"/>
  <c r="P2387" i="1" s="1"/>
  <c r="M2388" i="1" s="1"/>
  <c r="L164" i="1"/>
  <c r="I165" i="1" s="1"/>
  <c r="Y164" i="1" l="1"/>
  <c r="W165" i="1" s="1"/>
  <c r="T2467" i="1"/>
  <c r="Q2468" i="1" s="1"/>
  <c r="AC2468" i="1" s="1"/>
  <c r="G2388" i="1"/>
  <c r="O2388" i="1"/>
  <c r="F165" i="1"/>
  <c r="K165" i="1"/>
  <c r="AM165" i="1" l="1"/>
  <c r="AL165" i="1"/>
  <c r="X165" i="1"/>
  <c r="Z165" i="1"/>
  <c r="AA165" i="1"/>
  <c r="AB165" i="1"/>
  <c r="H2468" i="1"/>
  <c r="S2468" i="1"/>
  <c r="N2388" i="1"/>
  <c r="P2388" i="1" s="1"/>
  <c r="M2389" i="1" s="1"/>
  <c r="J165" i="1"/>
  <c r="L165" i="1" s="1"/>
  <c r="I166" i="1" s="1"/>
  <c r="AP165" i="1" l="1"/>
  <c r="AN165" i="1"/>
  <c r="Y165" i="1"/>
  <c r="W166" i="1" s="1"/>
  <c r="R2468" i="1"/>
  <c r="T2468" i="1" s="1"/>
  <c r="Q2469" i="1" s="1"/>
  <c r="AC2469" i="1" s="1"/>
  <c r="G2389" i="1"/>
  <c r="O2389" i="1"/>
  <c r="F166" i="1"/>
  <c r="K166" i="1"/>
  <c r="AM166" i="1" l="1"/>
  <c r="AN166" i="1" s="1"/>
  <c r="X166" i="1"/>
  <c r="AA166" i="1"/>
  <c r="Z166" i="1"/>
  <c r="AB166" i="1"/>
  <c r="H2469" i="1"/>
  <c r="S2469" i="1"/>
  <c r="N2389" i="1"/>
  <c r="P2389" i="1" s="1"/>
  <c r="M2390" i="1" s="1"/>
  <c r="J166" i="1"/>
  <c r="AL166" i="1" l="1"/>
  <c r="AP166" i="1"/>
  <c r="R2469" i="1"/>
  <c r="O2390" i="1"/>
  <c r="G2390" i="1"/>
  <c r="L166" i="1"/>
  <c r="I167" i="1" s="1"/>
  <c r="Y166" i="1" l="1"/>
  <c r="W167" i="1" s="1"/>
  <c r="T2469" i="1"/>
  <c r="Q2470" i="1" s="1"/>
  <c r="AC2470" i="1" s="1"/>
  <c r="N2390" i="1"/>
  <c r="P2390" i="1" s="1"/>
  <c r="M2391" i="1" s="1"/>
  <c r="F167" i="1"/>
  <c r="K167" i="1"/>
  <c r="AM167" i="1" l="1"/>
  <c r="AL167" i="1"/>
  <c r="X167" i="1"/>
  <c r="AA167" i="1"/>
  <c r="Z167" i="1"/>
  <c r="AB167" i="1"/>
  <c r="H2470" i="1"/>
  <c r="S2470" i="1"/>
  <c r="G2391" i="1"/>
  <c r="O2391" i="1"/>
  <c r="J167" i="1"/>
  <c r="AP167" i="1" l="1"/>
  <c r="AN167" i="1"/>
  <c r="R2470" i="1"/>
  <c r="T2470" i="1" s="1"/>
  <c r="Q2471" i="1" s="1"/>
  <c r="AC2471" i="1" s="1"/>
  <c r="N2391" i="1"/>
  <c r="P2391" i="1" s="1"/>
  <c r="M2392" i="1" s="1"/>
  <c r="L167" i="1"/>
  <c r="I168" i="1" s="1"/>
  <c r="Y167" i="1" l="1"/>
  <c r="W168" i="1" s="1"/>
  <c r="H2471" i="1"/>
  <c r="S2471" i="1"/>
  <c r="G2392" i="1"/>
  <c r="O2392" i="1"/>
  <c r="K168" i="1"/>
  <c r="F168" i="1"/>
  <c r="AM168" i="1" l="1"/>
  <c r="AL168" i="1"/>
  <c r="AB168" i="1"/>
  <c r="X168" i="1"/>
  <c r="AA168" i="1"/>
  <c r="Z168" i="1"/>
  <c r="R2471" i="1"/>
  <c r="T2471" i="1" s="1"/>
  <c r="Q2472" i="1" s="1"/>
  <c r="AC2472" i="1" s="1"/>
  <c r="N2392" i="1"/>
  <c r="P2392" i="1" s="1"/>
  <c r="M2393" i="1" s="1"/>
  <c r="J168" i="1"/>
  <c r="AP168" i="1" l="1"/>
  <c r="AN168" i="1"/>
  <c r="H2472" i="1"/>
  <c r="S2472" i="1"/>
  <c r="G2393" i="1"/>
  <c r="O2393" i="1"/>
  <c r="L168" i="1"/>
  <c r="I169" i="1" s="1"/>
  <c r="Y168" i="1" l="1"/>
  <c r="W169" i="1" s="1"/>
  <c r="R2472" i="1"/>
  <c r="T2472" i="1" s="1"/>
  <c r="Q2473" i="1" s="1"/>
  <c r="AC2473" i="1" s="1"/>
  <c r="N2393" i="1"/>
  <c r="P2393" i="1" s="1"/>
  <c r="M2394" i="1" s="1"/>
  <c r="F169" i="1"/>
  <c r="K169" i="1"/>
  <c r="AM169" i="1" l="1"/>
  <c r="AL169" i="1"/>
  <c r="AB169" i="1"/>
  <c r="X169" i="1"/>
  <c r="Z169" i="1"/>
  <c r="AA169" i="1"/>
  <c r="S2473" i="1"/>
  <c r="H2473" i="1"/>
  <c r="G2394" i="1"/>
  <c r="O2394" i="1"/>
  <c r="J169" i="1"/>
  <c r="AP169" i="1" l="1"/>
  <c r="AN169" i="1"/>
  <c r="R2473" i="1"/>
  <c r="T2473" i="1" s="1"/>
  <c r="Q2474" i="1" s="1"/>
  <c r="AC2474" i="1" s="1"/>
  <c r="N2394" i="1"/>
  <c r="P2394" i="1" s="1"/>
  <c r="M2395" i="1" s="1"/>
  <c r="L169" i="1"/>
  <c r="I170" i="1" s="1"/>
  <c r="Y169" i="1" l="1"/>
  <c r="W170" i="1" s="1"/>
  <c r="S2474" i="1"/>
  <c r="H2474" i="1"/>
  <c r="G2395" i="1"/>
  <c r="O2395" i="1"/>
  <c r="K170" i="1"/>
  <c r="F170" i="1"/>
  <c r="AM170" i="1" l="1"/>
  <c r="AL170" i="1"/>
  <c r="X170" i="1"/>
  <c r="AA170" i="1"/>
  <c r="Z170" i="1"/>
  <c r="AB170" i="1"/>
  <c r="R2474" i="1"/>
  <c r="N2395" i="1"/>
  <c r="P2395" i="1" s="1"/>
  <c r="M2396" i="1" s="1"/>
  <c r="J170" i="1"/>
  <c r="AP170" i="1" l="1"/>
  <c r="AN170" i="1"/>
  <c r="T2474" i="1"/>
  <c r="Q2475" i="1" s="1"/>
  <c r="AC2475" i="1" s="1"/>
  <c r="O2396" i="1"/>
  <c r="G2396" i="1"/>
  <c r="L170" i="1"/>
  <c r="I171" i="1" s="1"/>
  <c r="Y170" i="1" l="1"/>
  <c r="W171" i="1" s="1"/>
  <c r="S2475" i="1"/>
  <c r="H2475" i="1"/>
  <c r="N2396" i="1"/>
  <c r="P2396" i="1" s="1"/>
  <c r="M2397" i="1" s="1"/>
  <c r="F171" i="1"/>
  <c r="K171" i="1"/>
  <c r="AM171" i="1" l="1"/>
  <c r="AL171" i="1"/>
  <c r="X171" i="1"/>
  <c r="Z171" i="1"/>
  <c r="AA171" i="1"/>
  <c r="AB171" i="1"/>
  <c r="R2475" i="1"/>
  <c r="T2475" i="1" s="1"/>
  <c r="Q2476" i="1" s="1"/>
  <c r="AC2476" i="1" s="1"/>
  <c r="G2397" i="1"/>
  <c r="O2397" i="1"/>
  <c r="J171" i="1"/>
  <c r="L171" i="1" s="1"/>
  <c r="I172" i="1" s="1"/>
  <c r="AP171" i="1" l="1"/>
  <c r="AN171" i="1"/>
  <c r="Y171" i="1"/>
  <c r="W172" i="1" s="1"/>
  <c r="H2476" i="1"/>
  <c r="S2476" i="1"/>
  <c r="N2397" i="1"/>
  <c r="P2397" i="1" s="1"/>
  <c r="M2398" i="1" s="1"/>
  <c r="K172" i="1"/>
  <c r="F172" i="1"/>
  <c r="AM172" i="1" l="1"/>
  <c r="AL172" i="1"/>
  <c r="AB172" i="1"/>
  <c r="X172" i="1"/>
  <c r="AA172" i="1"/>
  <c r="Z172" i="1"/>
  <c r="R2476" i="1"/>
  <c r="G2398" i="1"/>
  <c r="O2398" i="1"/>
  <c r="J172" i="1"/>
  <c r="L172" i="1" s="1"/>
  <c r="I173" i="1" s="1"/>
  <c r="AP172" i="1" l="1"/>
  <c r="AN172" i="1"/>
  <c r="Y172" i="1"/>
  <c r="W173" i="1" s="1"/>
  <c r="T2476" i="1"/>
  <c r="Q2477" i="1" s="1"/>
  <c r="AC2477" i="1" s="1"/>
  <c r="N2398" i="1"/>
  <c r="P2398" i="1" s="1"/>
  <c r="M2399" i="1" s="1"/>
  <c r="K173" i="1"/>
  <c r="F173" i="1"/>
  <c r="AM173" i="1" l="1"/>
  <c r="AN173" i="1" s="1"/>
  <c r="X173" i="1"/>
  <c r="AA173" i="1"/>
  <c r="Z173" i="1"/>
  <c r="AB173" i="1"/>
  <c r="H2477" i="1"/>
  <c r="S2477" i="1"/>
  <c r="G2399" i="1"/>
  <c r="O2399" i="1"/>
  <c r="J173" i="1"/>
  <c r="L173" i="1" s="1"/>
  <c r="I174" i="1" s="1"/>
  <c r="AL173" i="1" l="1"/>
  <c r="AP173" i="1"/>
  <c r="Y173" i="1"/>
  <c r="W174" i="1" s="1"/>
  <c r="R2477" i="1"/>
  <c r="T2477" i="1" s="1"/>
  <c r="Q2478" i="1" s="1"/>
  <c r="AC2478" i="1" s="1"/>
  <c r="N2399" i="1"/>
  <c r="P2399" i="1" s="1"/>
  <c r="M2400" i="1" s="1"/>
  <c r="F174" i="1"/>
  <c r="K174" i="1"/>
  <c r="AM174" i="1" l="1"/>
  <c r="AL174" i="1"/>
  <c r="X174" i="1"/>
  <c r="Z174" i="1"/>
  <c r="AA174" i="1"/>
  <c r="AB174" i="1"/>
  <c r="H2478" i="1"/>
  <c r="S2478" i="1"/>
  <c r="G2400" i="1"/>
  <c r="O2400" i="1"/>
  <c r="J174" i="1"/>
  <c r="L174" i="1" s="1"/>
  <c r="I175" i="1" s="1"/>
  <c r="AP174" i="1" l="1"/>
  <c r="AN174" i="1"/>
  <c r="Y174" i="1"/>
  <c r="W175" i="1" s="1"/>
  <c r="R2478" i="1"/>
  <c r="T2478" i="1" s="1"/>
  <c r="Q2479" i="1" s="1"/>
  <c r="AC2479" i="1" s="1"/>
  <c r="N2400" i="1"/>
  <c r="P2400" i="1" s="1"/>
  <c r="M2401" i="1" s="1"/>
  <c r="F175" i="1"/>
  <c r="K175" i="1"/>
  <c r="AM175" i="1" l="1"/>
  <c r="AL175" i="1"/>
  <c r="AB175" i="1"/>
  <c r="X175" i="1"/>
  <c r="Z175" i="1"/>
  <c r="AA175" i="1"/>
  <c r="S2479" i="1"/>
  <c r="H2479" i="1"/>
  <c r="G2401" i="1"/>
  <c r="O2401" i="1"/>
  <c r="J175" i="1"/>
  <c r="L175" i="1" s="1"/>
  <c r="I176" i="1" s="1"/>
  <c r="AP175" i="1" l="1"/>
  <c r="AN175" i="1"/>
  <c r="Y175" i="1"/>
  <c r="W176" i="1" s="1"/>
  <c r="R2479" i="1"/>
  <c r="T2479" i="1" s="1"/>
  <c r="Q2480" i="1" s="1"/>
  <c r="AC2480" i="1" s="1"/>
  <c r="N2401" i="1"/>
  <c r="P2401" i="1" s="1"/>
  <c r="M2402" i="1" s="1"/>
  <c r="F176" i="1"/>
  <c r="K176" i="1"/>
  <c r="AM176" i="1" l="1"/>
  <c r="AL176" i="1"/>
  <c r="AB176" i="1"/>
  <c r="X176" i="1"/>
  <c r="Z176" i="1"/>
  <c r="AA176" i="1"/>
  <c r="H2480" i="1"/>
  <c r="S2480" i="1"/>
  <c r="O2402" i="1"/>
  <c r="G2402" i="1"/>
  <c r="J176" i="1"/>
  <c r="L176" i="1" s="1"/>
  <c r="I177" i="1" s="1"/>
  <c r="AP176" i="1" l="1"/>
  <c r="AN176" i="1"/>
  <c r="Y176" i="1"/>
  <c r="W177" i="1" s="1"/>
  <c r="R2480" i="1"/>
  <c r="T2480" i="1" s="1"/>
  <c r="Q2481" i="1" s="1"/>
  <c r="AC2481" i="1" s="1"/>
  <c r="N2402" i="1"/>
  <c r="P2402" i="1" s="1"/>
  <c r="M2403" i="1" s="1"/>
  <c r="K177" i="1"/>
  <c r="F177" i="1"/>
  <c r="AM177" i="1" l="1"/>
  <c r="AN177" i="1" s="1"/>
  <c r="X177" i="1"/>
  <c r="Z177" i="1"/>
  <c r="AA177" i="1"/>
  <c r="AB177" i="1"/>
  <c r="H2481" i="1"/>
  <c r="S2481" i="1"/>
  <c r="G2403" i="1"/>
  <c r="O2403" i="1"/>
  <c r="J177" i="1"/>
  <c r="L177" i="1" s="1"/>
  <c r="I178" i="1" s="1"/>
  <c r="AL177" i="1" l="1"/>
  <c r="AP177" i="1"/>
  <c r="Y177" i="1"/>
  <c r="W178" i="1" s="1"/>
  <c r="R2481" i="1"/>
  <c r="N2403" i="1"/>
  <c r="P2403" i="1" s="1"/>
  <c r="M2404" i="1" s="1"/>
  <c r="K178" i="1"/>
  <c r="F178" i="1"/>
  <c r="AM178" i="1" l="1"/>
  <c r="AL178" i="1"/>
  <c r="AB178" i="1"/>
  <c r="X178" i="1"/>
  <c r="Z178" i="1"/>
  <c r="AA178" i="1"/>
  <c r="T2481" i="1"/>
  <c r="Q2482" i="1" s="1"/>
  <c r="AC2482" i="1" s="1"/>
  <c r="O2404" i="1"/>
  <c r="G2404" i="1"/>
  <c r="J178" i="1"/>
  <c r="L178" i="1" s="1"/>
  <c r="I179" i="1" s="1"/>
  <c r="AP178" i="1" l="1"/>
  <c r="AN178" i="1"/>
  <c r="Y178" i="1"/>
  <c r="W179" i="1" s="1"/>
  <c r="H2482" i="1"/>
  <c r="S2482" i="1"/>
  <c r="N2404" i="1"/>
  <c r="F179" i="1"/>
  <c r="K179" i="1"/>
  <c r="AM179" i="1" l="1"/>
  <c r="AL179" i="1"/>
  <c r="X179" i="1"/>
  <c r="AA179" i="1"/>
  <c r="Z179" i="1"/>
  <c r="AB179" i="1"/>
  <c r="R2482" i="1"/>
  <c r="T2482" i="1" s="1"/>
  <c r="Q2483" i="1" s="1"/>
  <c r="AC2483" i="1" s="1"/>
  <c r="P2404" i="1"/>
  <c r="M2405" i="1" s="1"/>
  <c r="J179" i="1"/>
  <c r="AP179" i="1" l="1"/>
  <c r="AN179" i="1"/>
  <c r="H2483" i="1"/>
  <c r="S2483" i="1"/>
  <c r="G2405" i="1"/>
  <c r="O2405" i="1"/>
  <c r="L179" i="1"/>
  <c r="I180" i="1" s="1"/>
  <c r="Y179" i="1" l="1"/>
  <c r="W180" i="1" s="1"/>
  <c r="R2483" i="1"/>
  <c r="T2483" i="1" s="1"/>
  <c r="Q2484" i="1" s="1"/>
  <c r="AC2484" i="1" s="1"/>
  <c r="N2405" i="1"/>
  <c r="F180" i="1"/>
  <c r="K180" i="1"/>
  <c r="AM180" i="1" l="1"/>
  <c r="AL180" i="1"/>
  <c r="X180" i="1"/>
  <c r="Z180" i="1"/>
  <c r="AA180" i="1"/>
  <c r="AB180" i="1"/>
  <c r="H2484" i="1"/>
  <c r="S2484" i="1"/>
  <c r="P2405" i="1"/>
  <c r="M2406" i="1" s="1"/>
  <c r="J180" i="1"/>
  <c r="L180" i="1" s="1"/>
  <c r="I181" i="1" s="1"/>
  <c r="AP180" i="1" l="1"/>
  <c r="AN180" i="1"/>
  <c r="Y180" i="1"/>
  <c r="W181" i="1" s="1"/>
  <c r="R2484" i="1"/>
  <c r="T2484" i="1" s="1"/>
  <c r="Q2485" i="1" s="1"/>
  <c r="AC2485" i="1" s="1"/>
  <c r="G2406" i="1"/>
  <c r="O2406" i="1"/>
  <c r="F181" i="1"/>
  <c r="K181" i="1"/>
  <c r="AM181" i="1" l="1"/>
  <c r="AN181" i="1" s="1"/>
  <c r="X181" i="1"/>
  <c r="Z181" i="1"/>
  <c r="AA181" i="1"/>
  <c r="AB181" i="1"/>
  <c r="H2485" i="1"/>
  <c r="S2485" i="1"/>
  <c r="N2406" i="1"/>
  <c r="J181" i="1"/>
  <c r="L181" i="1" s="1"/>
  <c r="I182" i="1" s="1"/>
  <c r="AL181" i="1" l="1"/>
  <c r="AP181" i="1"/>
  <c r="Y181" i="1"/>
  <c r="W182" i="1" s="1"/>
  <c r="R2485" i="1"/>
  <c r="T2485" i="1" s="1"/>
  <c r="Q2486" i="1" s="1"/>
  <c r="AC2486" i="1" s="1"/>
  <c r="P2406" i="1"/>
  <c r="M2407" i="1" s="1"/>
  <c r="K182" i="1"/>
  <c r="F182" i="1"/>
  <c r="AM182" i="1" l="1"/>
  <c r="AL182" i="1"/>
  <c r="X182" i="1"/>
  <c r="AA182" i="1"/>
  <c r="Z182" i="1"/>
  <c r="AB182" i="1"/>
  <c r="H2486" i="1"/>
  <c r="S2486" i="1"/>
  <c r="O2407" i="1"/>
  <c r="G2407" i="1"/>
  <c r="J182" i="1"/>
  <c r="L182" i="1" s="1"/>
  <c r="I183" i="1" s="1"/>
  <c r="AP182" i="1" l="1"/>
  <c r="AN182" i="1"/>
  <c r="Y182" i="1"/>
  <c r="W183" i="1" s="1"/>
  <c r="R2486" i="1"/>
  <c r="N2407" i="1"/>
  <c r="P2407" i="1" s="1"/>
  <c r="M2408" i="1" s="1"/>
  <c r="F183" i="1"/>
  <c r="K183" i="1"/>
  <c r="AM183" i="1" l="1"/>
  <c r="AL183" i="1"/>
  <c r="AB183" i="1"/>
  <c r="X183" i="1"/>
  <c r="Z183" i="1"/>
  <c r="AA183" i="1"/>
  <c r="T2486" i="1"/>
  <c r="Q2487" i="1" s="1"/>
  <c r="AC2487" i="1" s="1"/>
  <c r="G2408" i="1"/>
  <c r="O2408" i="1"/>
  <c r="J183" i="1"/>
  <c r="L183" i="1" s="1"/>
  <c r="I184" i="1" s="1"/>
  <c r="AP183" i="1" l="1"/>
  <c r="AN183" i="1"/>
  <c r="Y183" i="1"/>
  <c r="W184" i="1" s="1"/>
  <c r="H2487" i="1"/>
  <c r="S2487" i="1"/>
  <c r="N2408" i="1"/>
  <c r="F184" i="1"/>
  <c r="K184" i="1"/>
  <c r="AM184" i="1" l="1"/>
  <c r="AL184" i="1"/>
  <c r="X184" i="1"/>
  <c r="Z184" i="1"/>
  <c r="AA184" i="1"/>
  <c r="AB184" i="1"/>
  <c r="R2487" i="1"/>
  <c r="T2487" i="1" s="1"/>
  <c r="Q2488" i="1" s="1"/>
  <c r="AC2488" i="1" s="1"/>
  <c r="P2408" i="1"/>
  <c r="M2409" i="1" s="1"/>
  <c r="J184" i="1"/>
  <c r="L184" i="1" s="1"/>
  <c r="I185" i="1" s="1"/>
  <c r="AP184" i="1" l="1"/>
  <c r="AN184" i="1"/>
  <c r="Y184" i="1"/>
  <c r="W185" i="1" s="1"/>
  <c r="H2488" i="1"/>
  <c r="S2488" i="1"/>
  <c r="G2409" i="1"/>
  <c r="O2409" i="1"/>
  <c r="F185" i="1"/>
  <c r="K185" i="1"/>
  <c r="AM185" i="1" l="1"/>
  <c r="AL185" i="1"/>
  <c r="X185" i="1"/>
  <c r="Z185" i="1"/>
  <c r="AA185" i="1"/>
  <c r="AB185" i="1"/>
  <c r="R2488" i="1"/>
  <c r="T2488" i="1" s="1"/>
  <c r="Q2489" i="1" s="1"/>
  <c r="AC2489" i="1" s="1"/>
  <c r="N2409" i="1"/>
  <c r="J185" i="1"/>
  <c r="L185" i="1" s="1"/>
  <c r="I186" i="1" s="1"/>
  <c r="AP185" i="1" l="1"/>
  <c r="AN185" i="1"/>
  <c r="Y185" i="1"/>
  <c r="W186" i="1" s="1"/>
  <c r="H2489" i="1"/>
  <c r="S2489" i="1"/>
  <c r="P2409" i="1"/>
  <c r="M2410" i="1" s="1"/>
  <c r="F186" i="1"/>
  <c r="K186" i="1"/>
  <c r="AM186" i="1" l="1"/>
  <c r="AL186" i="1"/>
  <c r="X186" i="1"/>
  <c r="AA186" i="1"/>
  <c r="Z186" i="1"/>
  <c r="AB186" i="1"/>
  <c r="R2489" i="1"/>
  <c r="T2489" i="1" s="1"/>
  <c r="Q2490" i="1" s="1"/>
  <c r="AC2490" i="1" s="1"/>
  <c r="O2410" i="1"/>
  <c r="G2410" i="1"/>
  <c r="J186" i="1"/>
  <c r="L186" i="1" s="1"/>
  <c r="I187" i="1" s="1"/>
  <c r="AP186" i="1" l="1"/>
  <c r="AN186" i="1"/>
  <c r="Y186" i="1"/>
  <c r="W187" i="1" s="1"/>
  <c r="H2490" i="1"/>
  <c r="S2490" i="1"/>
  <c r="N2410" i="1"/>
  <c r="P2410" i="1" s="1"/>
  <c r="M2411" i="1" s="1"/>
  <c r="K187" i="1"/>
  <c r="F187" i="1"/>
  <c r="AM187" i="1" l="1"/>
  <c r="AL187" i="1"/>
  <c r="X187" i="1"/>
  <c r="AA187" i="1"/>
  <c r="Z187" i="1"/>
  <c r="AB187" i="1"/>
  <c r="R2490" i="1"/>
  <c r="T2490" i="1" s="1"/>
  <c r="Q2491" i="1" s="1"/>
  <c r="AC2491" i="1" s="1"/>
  <c r="G2411" i="1"/>
  <c r="O2411" i="1"/>
  <c r="J187" i="1"/>
  <c r="L187" i="1" s="1"/>
  <c r="I188" i="1" s="1"/>
  <c r="AP187" i="1" l="1"/>
  <c r="AN187" i="1"/>
  <c r="Y187" i="1"/>
  <c r="W188" i="1" s="1"/>
  <c r="H2491" i="1"/>
  <c r="S2491" i="1"/>
  <c r="N2411" i="1"/>
  <c r="F188" i="1"/>
  <c r="K188" i="1"/>
  <c r="AM188" i="1" l="1"/>
  <c r="AL188" i="1"/>
  <c r="AB188" i="1"/>
  <c r="X188" i="1"/>
  <c r="Z188" i="1"/>
  <c r="AA188" i="1"/>
  <c r="R2491" i="1"/>
  <c r="P2411" i="1"/>
  <c r="M2412" i="1" s="1"/>
  <c r="J188" i="1"/>
  <c r="L188" i="1" s="1"/>
  <c r="I189" i="1" s="1"/>
  <c r="AP188" i="1" l="1"/>
  <c r="AN188" i="1"/>
  <c r="Y188" i="1"/>
  <c r="W189" i="1" s="1"/>
  <c r="T2491" i="1"/>
  <c r="Q2492" i="1" s="1"/>
  <c r="AC2492" i="1" s="1"/>
  <c r="G2412" i="1"/>
  <c r="O2412" i="1"/>
  <c r="K189" i="1"/>
  <c r="F189" i="1"/>
  <c r="AM189" i="1" l="1"/>
  <c r="AL189" i="1"/>
  <c r="X189" i="1"/>
  <c r="Z189" i="1"/>
  <c r="AA189" i="1"/>
  <c r="AB189" i="1"/>
  <c r="H2492" i="1"/>
  <c r="S2492" i="1"/>
  <c r="N2412" i="1"/>
  <c r="P2412" i="1" s="1"/>
  <c r="M2413" i="1" s="1"/>
  <c r="J189" i="1"/>
  <c r="L189" i="1" s="1"/>
  <c r="I190" i="1" s="1"/>
  <c r="AP189" i="1" l="1"/>
  <c r="AN189" i="1"/>
  <c r="Y189" i="1"/>
  <c r="W190" i="1" s="1"/>
  <c r="R2492" i="1"/>
  <c r="T2492" i="1" s="1"/>
  <c r="Q2493" i="1" s="1"/>
  <c r="AC2493" i="1" s="1"/>
  <c r="G2413" i="1"/>
  <c r="O2413" i="1"/>
  <c r="K190" i="1"/>
  <c r="F190" i="1"/>
  <c r="AM190" i="1" l="1"/>
  <c r="AN190" i="1" s="1"/>
  <c r="X190" i="1"/>
  <c r="AA190" i="1"/>
  <c r="Z190" i="1"/>
  <c r="AB190" i="1"/>
  <c r="H2493" i="1"/>
  <c r="S2493" i="1"/>
  <c r="N2413" i="1"/>
  <c r="P2413" i="1" s="1"/>
  <c r="M2414" i="1" s="1"/>
  <c r="J190" i="1"/>
  <c r="L190" i="1" s="1"/>
  <c r="I191" i="1" s="1"/>
  <c r="AL190" i="1" l="1"/>
  <c r="AP190" i="1"/>
  <c r="Y190" i="1"/>
  <c r="W191" i="1" s="1"/>
  <c r="R2493" i="1"/>
  <c r="O2414" i="1"/>
  <c r="G2414" i="1"/>
  <c r="K191" i="1"/>
  <c r="F191" i="1"/>
  <c r="AM191" i="1" l="1"/>
  <c r="AL191" i="1"/>
  <c r="X191" i="1"/>
  <c r="AA191" i="1"/>
  <c r="Z191" i="1"/>
  <c r="AB191" i="1"/>
  <c r="T2493" i="1"/>
  <c r="Q2494" i="1" s="1"/>
  <c r="AC2494" i="1" s="1"/>
  <c r="N2414" i="1"/>
  <c r="P2414" i="1" s="1"/>
  <c r="M2415" i="1" s="1"/>
  <c r="J191" i="1"/>
  <c r="L191" i="1" s="1"/>
  <c r="I192" i="1" s="1"/>
  <c r="AP191" i="1" l="1"/>
  <c r="AN191" i="1"/>
  <c r="Y191" i="1"/>
  <c r="W192" i="1" s="1"/>
  <c r="H2494" i="1"/>
  <c r="S2494" i="1"/>
  <c r="G2415" i="1"/>
  <c r="O2415" i="1"/>
  <c r="F192" i="1"/>
  <c r="K192" i="1"/>
  <c r="AM192" i="1" l="1"/>
  <c r="AL192" i="1"/>
  <c r="AB192" i="1"/>
  <c r="X192" i="1"/>
  <c r="Z192" i="1"/>
  <c r="AA192" i="1"/>
  <c r="R2494" i="1"/>
  <c r="T2494" i="1" s="1"/>
  <c r="Q2495" i="1" s="1"/>
  <c r="AC2495" i="1" s="1"/>
  <c r="N2415" i="1"/>
  <c r="P2415" i="1" s="1"/>
  <c r="M2416" i="1" s="1"/>
  <c r="J192" i="1"/>
  <c r="L192" i="1" s="1"/>
  <c r="I193" i="1" s="1"/>
  <c r="AP192" i="1" l="1"/>
  <c r="AN192" i="1"/>
  <c r="Y192" i="1"/>
  <c r="W193" i="1" s="1"/>
  <c r="S2495" i="1"/>
  <c r="H2495" i="1"/>
  <c r="G2416" i="1"/>
  <c r="O2416" i="1"/>
  <c r="F193" i="1"/>
  <c r="K193" i="1"/>
  <c r="AM193" i="1" l="1"/>
  <c r="AL193" i="1"/>
  <c r="AB193" i="1"/>
  <c r="X193" i="1"/>
  <c r="Z193" i="1"/>
  <c r="AA193" i="1"/>
  <c r="R2495" i="1"/>
  <c r="T2495" i="1" s="1"/>
  <c r="Q2496" i="1" s="1"/>
  <c r="AC2496" i="1" s="1"/>
  <c r="N2416" i="1"/>
  <c r="P2416" i="1" s="1"/>
  <c r="M2417" i="1" s="1"/>
  <c r="J193" i="1"/>
  <c r="L193" i="1" s="1"/>
  <c r="I194" i="1" s="1"/>
  <c r="AP193" i="1" l="1"/>
  <c r="AN193" i="1"/>
  <c r="Y193" i="1"/>
  <c r="W194" i="1" s="1"/>
  <c r="S2496" i="1"/>
  <c r="H2496" i="1"/>
  <c r="O2417" i="1"/>
  <c r="G2417" i="1"/>
  <c r="F194" i="1"/>
  <c r="K194" i="1"/>
  <c r="AM194" i="1" l="1"/>
  <c r="AL194" i="1"/>
  <c r="X194" i="1"/>
  <c r="AA194" i="1"/>
  <c r="Z194" i="1"/>
  <c r="AB194" i="1"/>
  <c r="R2496" i="1"/>
  <c r="T2496" i="1" s="1"/>
  <c r="Q2497" i="1" s="1"/>
  <c r="AC2497" i="1" s="1"/>
  <c r="N2417" i="1"/>
  <c r="P2417" i="1" s="1"/>
  <c r="M2418" i="1" s="1"/>
  <c r="J194" i="1"/>
  <c r="L194" i="1" s="1"/>
  <c r="I195" i="1" s="1"/>
  <c r="AP194" i="1" l="1"/>
  <c r="AN194" i="1"/>
  <c r="Y194" i="1"/>
  <c r="W195" i="1" s="1"/>
  <c r="H2497" i="1"/>
  <c r="S2497" i="1"/>
  <c r="O2418" i="1"/>
  <c r="G2418" i="1"/>
  <c r="K195" i="1"/>
  <c r="F195" i="1"/>
  <c r="AM195" i="1" l="1"/>
  <c r="AL195" i="1"/>
  <c r="X195" i="1"/>
  <c r="AA195" i="1"/>
  <c r="Z195" i="1"/>
  <c r="AB195" i="1"/>
  <c r="R2497" i="1"/>
  <c r="T2497" i="1" s="1"/>
  <c r="Q2498" i="1" s="1"/>
  <c r="AC2498" i="1" s="1"/>
  <c r="N2418" i="1"/>
  <c r="P2418" i="1" s="1"/>
  <c r="M2419" i="1" s="1"/>
  <c r="J195" i="1"/>
  <c r="L195" i="1" s="1"/>
  <c r="I196" i="1" s="1"/>
  <c r="AP195" i="1" l="1"/>
  <c r="AN195" i="1"/>
  <c r="Y195" i="1"/>
  <c r="W196" i="1" s="1"/>
  <c r="H2498" i="1"/>
  <c r="S2498" i="1"/>
  <c r="O2419" i="1"/>
  <c r="G2419" i="1"/>
  <c r="F196" i="1"/>
  <c r="K196" i="1"/>
  <c r="AM196" i="1" l="1"/>
  <c r="AL196" i="1"/>
  <c r="X196" i="1"/>
  <c r="AA196" i="1"/>
  <c r="Z196" i="1"/>
  <c r="AB196" i="1"/>
  <c r="R2498" i="1"/>
  <c r="T2498" i="1" s="1"/>
  <c r="Q2499" i="1" s="1"/>
  <c r="AC2499" i="1" s="1"/>
  <c r="N2419" i="1"/>
  <c r="P2419" i="1" s="1"/>
  <c r="M2420" i="1" s="1"/>
  <c r="J196" i="1"/>
  <c r="L196" i="1" s="1"/>
  <c r="I197" i="1" s="1"/>
  <c r="AP196" i="1" l="1"/>
  <c r="AN196" i="1"/>
  <c r="Y196" i="1"/>
  <c r="W197" i="1" s="1"/>
  <c r="H2499" i="1"/>
  <c r="S2499" i="1"/>
  <c r="O2420" i="1"/>
  <c r="G2420" i="1"/>
  <c r="K197" i="1"/>
  <c r="F197" i="1"/>
  <c r="AM197" i="1" l="1"/>
  <c r="AL197" i="1"/>
  <c r="X197" i="1"/>
  <c r="AA197" i="1"/>
  <c r="Z197" i="1"/>
  <c r="AB197" i="1"/>
  <c r="R2499" i="1"/>
  <c r="N2420" i="1"/>
  <c r="P2420" i="1" s="1"/>
  <c r="M2421" i="1" s="1"/>
  <c r="J197" i="1"/>
  <c r="L197" i="1" s="1"/>
  <c r="I198" i="1" s="1"/>
  <c r="AP197" i="1" l="1"/>
  <c r="AN197" i="1"/>
  <c r="Y197" i="1"/>
  <c r="W198" i="1" s="1"/>
  <c r="T2499" i="1"/>
  <c r="Q2500" i="1" s="1"/>
  <c r="AC2500" i="1" s="1"/>
  <c r="O2421" i="1"/>
  <c r="G2421" i="1"/>
  <c r="K198" i="1"/>
  <c r="F198" i="1"/>
  <c r="AM198" i="1" l="1"/>
  <c r="AN198" i="1" s="1"/>
  <c r="AB198" i="1"/>
  <c r="X198" i="1"/>
  <c r="AA198" i="1"/>
  <c r="Z198" i="1"/>
  <c r="H2500" i="1"/>
  <c r="S2500" i="1"/>
  <c r="N2421" i="1"/>
  <c r="P2421" i="1" s="1"/>
  <c r="M2422" i="1" s="1"/>
  <c r="J198" i="1"/>
  <c r="L198" i="1" s="1"/>
  <c r="I199" i="1" s="1"/>
  <c r="AL198" i="1" l="1"/>
  <c r="AP198" i="1"/>
  <c r="Y198" i="1"/>
  <c r="W199" i="1" s="1"/>
  <c r="R2500" i="1"/>
  <c r="G2422" i="1"/>
  <c r="O2422" i="1"/>
  <c r="F199" i="1"/>
  <c r="K199" i="1"/>
  <c r="AM199" i="1" l="1"/>
  <c r="AL199" i="1"/>
  <c r="X199" i="1"/>
  <c r="Z199" i="1"/>
  <c r="AA199" i="1"/>
  <c r="AB199" i="1"/>
  <c r="T2500" i="1"/>
  <c r="Q2501" i="1" s="1"/>
  <c r="AC2501" i="1" s="1"/>
  <c r="N2422" i="1"/>
  <c r="P2422" i="1" s="1"/>
  <c r="M2423" i="1" s="1"/>
  <c r="J199" i="1"/>
  <c r="L199" i="1" s="1"/>
  <c r="I200" i="1" s="1"/>
  <c r="AP199" i="1" l="1"/>
  <c r="AN199" i="1"/>
  <c r="Y199" i="1"/>
  <c r="W200" i="1" s="1"/>
  <c r="H2501" i="1"/>
  <c r="S2501" i="1"/>
  <c r="G2423" i="1"/>
  <c r="O2423" i="1"/>
  <c r="F200" i="1"/>
  <c r="K200" i="1"/>
  <c r="AM200" i="1" l="1"/>
  <c r="AL200" i="1"/>
  <c r="X200" i="1"/>
  <c r="Z200" i="1"/>
  <c r="AA200" i="1"/>
  <c r="AB200" i="1"/>
  <c r="R2501" i="1"/>
  <c r="T2501" i="1" s="1"/>
  <c r="Q2502" i="1" s="1"/>
  <c r="AC2502" i="1" s="1"/>
  <c r="N2423" i="1"/>
  <c r="P2423" i="1" s="1"/>
  <c r="M2424" i="1" s="1"/>
  <c r="J200" i="1"/>
  <c r="L200" i="1" s="1"/>
  <c r="I201" i="1" s="1"/>
  <c r="AP200" i="1" l="1"/>
  <c r="AN200" i="1"/>
  <c r="Y200" i="1"/>
  <c r="W201" i="1" s="1"/>
  <c r="H2502" i="1"/>
  <c r="S2502" i="1"/>
  <c r="O2424" i="1"/>
  <c r="G2424" i="1"/>
  <c r="K201" i="1"/>
  <c r="F201" i="1"/>
  <c r="AM201" i="1" l="1"/>
  <c r="AL201" i="1"/>
  <c r="X201" i="1"/>
  <c r="AA201" i="1"/>
  <c r="Z201" i="1"/>
  <c r="AB201" i="1"/>
  <c r="R2502" i="1"/>
  <c r="T2502" i="1" s="1"/>
  <c r="Q2503" i="1" s="1"/>
  <c r="AC2503" i="1" s="1"/>
  <c r="N2424" i="1"/>
  <c r="P2424" i="1" s="1"/>
  <c r="M2425" i="1" s="1"/>
  <c r="J201" i="1"/>
  <c r="L201" i="1" s="1"/>
  <c r="I202" i="1" s="1"/>
  <c r="AP201" i="1" l="1"/>
  <c r="AN201" i="1"/>
  <c r="Y201" i="1"/>
  <c r="W202" i="1" s="1"/>
  <c r="H2503" i="1"/>
  <c r="S2503" i="1"/>
  <c r="G2425" i="1"/>
  <c r="O2425" i="1"/>
  <c r="K202" i="1"/>
  <c r="F202" i="1"/>
  <c r="AM202" i="1" l="1"/>
  <c r="AL202" i="1"/>
  <c r="AB202" i="1"/>
  <c r="X202" i="1"/>
  <c r="Z202" i="1"/>
  <c r="AA202" i="1"/>
  <c r="R2503" i="1"/>
  <c r="T2503" i="1" s="1"/>
  <c r="Q2504" i="1" s="1"/>
  <c r="AC2504" i="1" s="1"/>
  <c r="N2425" i="1"/>
  <c r="P2425" i="1" s="1"/>
  <c r="M2426" i="1" s="1"/>
  <c r="J202" i="1"/>
  <c r="L202" i="1" s="1"/>
  <c r="I203" i="1" s="1"/>
  <c r="AP202" i="1" l="1"/>
  <c r="AN202" i="1"/>
  <c r="Y202" i="1"/>
  <c r="W203" i="1" s="1"/>
  <c r="H2504" i="1"/>
  <c r="S2504" i="1"/>
  <c r="G2426" i="1"/>
  <c r="O2426" i="1"/>
  <c r="F203" i="1"/>
  <c r="K203" i="1"/>
  <c r="AM203" i="1" l="1"/>
  <c r="AL203" i="1"/>
  <c r="AB203" i="1"/>
  <c r="X203" i="1"/>
  <c r="AA203" i="1"/>
  <c r="Z203" i="1"/>
  <c r="R2504" i="1"/>
  <c r="T2504" i="1" s="1"/>
  <c r="Q2505" i="1" s="1"/>
  <c r="AC2505" i="1" s="1"/>
  <c r="N2426" i="1"/>
  <c r="P2426" i="1" s="1"/>
  <c r="M2427" i="1" s="1"/>
  <c r="J203" i="1"/>
  <c r="L203" i="1" s="1"/>
  <c r="I204" i="1" s="1"/>
  <c r="AP203" i="1" l="1"/>
  <c r="AN203" i="1"/>
  <c r="Y203" i="1"/>
  <c r="W204" i="1" s="1"/>
  <c r="H2505" i="1"/>
  <c r="S2505" i="1"/>
  <c r="G2427" i="1"/>
  <c r="O2427" i="1"/>
  <c r="K204" i="1"/>
  <c r="F204" i="1"/>
  <c r="AM204" i="1" l="1"/>
  <c r="AL204" i="1"/>
  <c r="X204" i="1"/>
  <c r="Z204" i="1"/>
  <c r="AA204" i="1"/>
  <c r="AB204" i="1"/>
  <c r="R2505" i="1"/>
  <c r="T2505" i="1" s="1"/>
  <c r="Q2506" i="1" s="1"/>
  <c r="AC2506" i="1" s="1"/>
  <c r="N2427" i="1"/>
  <c r="P2427" i="1" s="1"/>
  <c r="M2428" i="1" s="1"/>
  <c r="J204" i="1"/>
  <c r="L204" i="1" s="1"/>
  <c r="I205" i="1" s="1"/>
  <c r="AP204" i="1" l="1"/>
  <c r="AN204" i="1"/>
  <c r="Y204" i="1"/>
  <c r="W205" i="1" s="1"/>
  <c r="H2506" i="1"/>
  <c r="S2506" i="1"/>
  <c r="O2428" i="1"/>
  <c r="G2428" i="1"/>
  <c r="K205" i="1"/>
  <c r="F205" i="1"/>
  <c r="AM205" i="1" l="1"/>
  <c r="AL205" i="1"/>
  <c r="X205" i="1"/>
  <c r="AA205" i="1"/>
  <c r="Z205" i="1"/>
  <c r="AB205" i="1"/>
  <c r="R2506" i="1"/>
  <c r="T2506" i="1" s="1"/>
  <c r="Q2507" i="1" s="1"/>
  <c r="AC2507" i="1" s="1"/>
  <c r="N2428" i="1"/>
  <c r="J205" i="1"/>
  <c r="L205" i="1" s="1"/>
  <c r="I206" i="1" s="1"/>
  <c r="AP205" i="1" l="1"/>
  <c r="AN205" i="1"/>
  <c r="Y205" i="1"/>
  <c r="W206" i="1" s="1"/>
  <c r="H2507" i="1"/>
  <c r="S2507" i="1"/>
  <c r="P2428" i="1"/>
  <c r="M2429" i="1" s="1"/>
  <c r="K206" i="1"/>
  <c r="J206" i="1" s="1"/>
  <c r="F206" i="1"/>
  <c r="AM206" i="1" l="1"/>
  <c r="AL206" i="1"/>
  <c r="X206" i="1"/>
  <c r="Z206" i="1"/>
  <c r="AA206" i="1"/>
  <c r="AB206" i="1"/>
  <c r="R2507" i="1"/>
  <c r="T2507" i="1" s="1"/>
  <c r="Q2508" i="1" s="1"/>
  <c r="AC2508" i="1" s="1"/>
  <c r="G2429" i="1"/>
  <c r="O2429" i="1"/>
  <c r="L206" i="1"/>
  <c r="I207" i="1" s="1"/>
  <c r="F207" i="1" s="1"/>
  <c r="AP206" i="1" l="1"/>
  <c r="AN206" i="1"/>
  <c r="Y206" i="1"/>
  <c r="W207" i="1" s="1"/>
  <c r="H2508" i="1"/>
  <c r="S2508" i="1"/>
  <c r="N2429" i="1"/>
  <c r="P2429" i="1" s="1"/>
  <c r="M2430" i="1" s="1"/>
  <c r="K207" i="1"/>
  <c r="J207" i="1" s="1"/>
  <c r="AM207" i="1" l="1"/>
  <c r="AL207" i="1"/>
  <c r="AB207" i="1"/>
  <c r="X207" i="1"/>
  <c r="Z207" i="1"/>
  <c r="AA207" i="1"/>
  <c r="R2508" i="1"/>
  <c r="O2430" i="1"/>
  <c r="G2430" i="1"/>
  <c r="L207" i="1"/>
  <c r="I208" i="1" s="1"/>
  <c r="AP207" i="1" l="1"/>
  <c r="AN207" i="1"/>
  <c r="Y207" i="1"/>
  <c r="W208" i="1" s="1"/>
  <c r="T2508" i="1"/>
  <c r="Q2509" i="1" s="1"/>
  <c r="AC2509" i="1" s="1"/>
  <c r="N2430" i="1"/>
  <c r="P2430" i="1" s="1"/>
  <c r="M2431" i="1" s="1"/>
  <c r="F208" i="1"/>
  <c r="K208" i="1"/>
  <c r="AM208" i="1" l="1"/>
  <c r="AN208" i="1" s="1"/>
  <c r="X208" i="1"/>
  <c r="Z208" i="1"/>
  <c r="AA208" i="1"/>
  <c r="AB208" i="1"/>
  <c r="H2509" i="1"/>
  <c r="S2509" i="1"/>
  <c r="G2431" i="1"/>
  <c r="O2431" i="1"/>
  <c r="J208" i="1"/>
  <c r="L208" i="1" s="1"/>
  <c r="I209" i="1" s="1"/>
  <c r="AL208" i="1" l="1"/>
  <c r="AP208" i="1"/>
  <c r="Y208" i="1"/>
  <c r="W209" i="1" s="1"/>
  <c r="R2509" i="1"/>
  <c r="N2431" i="1"/>
  <c r="K209" i="1"/>
  <c r="J209" i="1" s="1"/>
  <c r="F209" i="1"/>
  <c r="AM209" i="1" l="1"/>
  <c r="AL209" i="1"/>
  <c r="X209" i="1"/>
  <c r="Z209" i="1"/>
  <c r="AA209" i="1"/>
  <c r="AB209" i="1"/>
  <c r="T2509" i="1"/>
  <c r="Q2510" i="1" s="1"/>
  <c r="AC2510" i="1" s="1"/>
  <c r="P2431" i="1"/>
  <c r="M2432" i="1" s="1"/>
  <c r="L209" i="1"/>
  <c r="I210" i="1" s="1"/>
  <c r="AP209" i="1" l="1"/>
  <c r="AN209" i="1"/>
  <c r="Y209" i="1"/>
  <c r="W210" i="1" s="1"/>
  <c r="H2510" i="1"/>
  <c r="S2510" i="1"/>
  <c r="G2432" i="1"/>
  <c r="O2432" i="1"/>
  <c r="K210" i="1"/>
  <c r="J210" i="1" s="1"/>
  <c r="F210" i="1"/>
  <c r="AM210" i="1" l="1"/>
  <c r="AL210" i="1"/>
  <c r="AB210" i="1"/>
  <c r="X210" i="1"/>
  <c r="Z210" i="1"/>
  <c r="AA210" i="1"/>
  <c r="R2510" i="1"/>
  <c r="N2432" i="1"/>
  <c r="P2432" i="1" s="1"/>
  <c r="M2433" i="1" s="1"/>
  <c r="L210" i="1"/>
  <c r="I211" i="1" s="1"/>
  <c r="AP210" i="1" l="1"/>
  <c r="AN210" i="1"/>
  <c r="Y210" i="1"/>
  <c r="W211" i="1" s="1"/>
  <c r="T2510" i="1"/>
  <c r="Q2511" i="1" s="1"/>
  <c r="AC2511" i="1" s="1"/>
  <c r="G2433" i="1"/>
  <c r="O2433" i="1"/>
  <c r="F211" i="1"/>
  <c r="K211" i="1"/>
  <c r="AM211" i="1" l="1"/>
  <c r="AL211" i="1"/>
  <c r="AB211" i="1"/>
  <c r="X211" i="1"/>
  <c r="Z211" i="1"/>
  <c r="AA211" i="1"/>
  <c r="H2511" i="1"/>
  <c r="S2511" i="1"/>
  <c r="N2433" i="1"/>
  <c r="P2433" i="1" s="1"/>
  <c r="M2434" i="1" s="1"/>
  <c r="J211" i="1"/>
  <c r="L211" i="1" s="1"/>
  <c r="AP211" i="1" l="1"/>
  <c r="AN211" i="1"/>
  <c r="Y211" i="1"/>
  <c r="W212" i="1" s="1"/>
  <c r="R2511" i="1"/>
  <c r="T2511" i="1" s="1"/>
  <c r="Q2512" i="1" s="1"/>
  <c r="AC2512" i="1" s="1"/>
  <c r="G2434" i="1"/>
  <c r="O2434" i="1"/>
  <c r="I212" i="1"/>
  <c r="AM212" i="1" l="1"/>
  <c r="AL212" i="1"/>
  <c r="X212" i="1"/>
  <c r="Z212" i="1"/>
  <c r="AA212" i="1"/>
  <c r="AB212" i="1"/>
  <c r="H2512" i="1"/>
  <c r="S2512" i="1"/>
  <c r="N2434" i="1"/>
  <c r="P2434" i="1" s="1"/>
  <c r="M2435" i="1" s="1"/>
  <c r="F212" i="1"/>
  <c r="K212" i="1"/>
  <c r="AP212" i="1" l="1"/>
  <c r="AN212" i="1"/>
  <c r="R2512" i="1"/>
  <c r="T2512" i="1" s="1"/>
  <c r="Q2513" i="1" s="1"/>
  <c r="AC2513" i="1" s="1"/>
  <c r="O2435" i="1"/>
  <c r="G2435" i="1"/>
  <c r="J212" i="1"/>
  <c r="L212" i="1" s="1"/>
  <c r="Y212" i="1" s="1"/>
  <c r="W213" i="1" s="1"/>
  <c r="AM213" i="1" l="1"/>
  <c r="AL213" i="1"/>
  <c r="X213" i="1"/>
  <c r="Z213" i="1"/>
  <c r="AA213" i="1"/>
  <c r="AB213" i="1"/>
  <c r="S2513" i="1"/>
  <c r="H2513" i="1"/>
  <c r="N2435" i="1"/>
  <c r="P2435" i="1" s="1"/>
  <c r="M2436" i="1" s="1"/>
  <c r="I213" i="1"/>
  <c r="AP213" i="1" l="1"/>
  <c r="AN213" i="1"/>
  <c r="R2513" i="1"/>
  <c r="G2436" i="1"/>
  <c r="O2436" i="1"/>
  <c r="F213" i="1"/>
  <c r="K213" i="1"/>
  <c r="T2513" i="1" l="1"/>
  <c r="Q2514" i="1" s="1"/>
  <c r="AC2514" i="1" s="1"/>
  <c r="N2436" i="1"/>
  <c r="P2436" i="1" s="1"/>
  <c r="M2437" i="1" s="1"/>
  <c r="J213" i="1"/>
  <c r="L213" i="1" s="1"/>
  <c r="Y213" i="1" s="1"/>
  <c r="W214" i="1" s="1"/>
  <c r="AM214" i="1" l="1"/>
  <c r="AL214" i="1"/>
  <c r="X214" i="1"/>
  <c r="AA214" i="1"/>
  <c r="Z214" i="1"/>
  <c r="AB214" i="1"/>
  <c r="H2514" i="1"/>
  <c r="S2514" i="1"/>
  <c r="O2437" i="1"/>
  <c r="G2437" i="1"/>
  <c r="I214" i="1"/>
  <c r="AP214" i="1" l="1"/>
  <c r="AN214" i="1"/>
  <c r="R2514" i="1"/>
  <c r="T2514" i="1" s="1"/>
  <c r="Q2515" i="1" s="1"/>
  <c r="AC2515" i="1" s="1"/>
  <c r="N2437" i="1"/>
  <c r="K214" i="1"/>
  <c r="F214" i="1"/>
  <c r="H2515" i="1" l="1"/>
  <c r="S2515" i="1"/>
  <c r="P2437" i="1"/>
  <c r="M2438" i="1" s="1"/>
  <c r="J214" i="1"/>
  <c r="L214" i="1" s="1"/>
  <c r="Y214" i="1" s="1"/>
  <c r="W215" i="1" s="1"/>
  <c r="AM215" i="1" l="1"/>
  <c r="AL215" i="1"/>
  <c r="X215" i="1"/>
  <c r="AA215" i="1"/>
  <c r="Z215" i="1"/>
  <c r="AB215" i="1"/>
  <c r="R2515" i="1"/>
  <c r="T2515" i="1" s="1"/>
  <c r="Q2516" i="1" s="1"/>
  <c r="AC2516" i="1" s="1"/>
  <c r="G2438" i="1"/>
  <c r="O2438" i="1"/>
  <c r="I215" i="1"/>
  <c r="AP215" i="1" l="1"/>
  <c r="AN215" i="1"/>
  <c r="H2516" i="1"/>
  <c r="S2516" i="1"/>
  <c r="N2438" i="1"/>
  <c r="K215" i="1"/>
  <c r="F215" i="1"/>
  <c r="R2516" i="1" l="1"/>
  <c r="P2438" i="1"/>
  <c r="M2439" i="1" s="1"/>
  <c r="J215" i="1"/>
  <c r="L215" i="1" s="1"/>
  <c r="Y215" i="1" s="1"/>
  <c r="W216" i="1" s="1"/>
  <c r="AM216" i="1" l="1"/>
  <c r="AL216" i="1"/>
  <c r="AB216" i="1"/>
  <c r="X216" i="1"/>
  <c r="AA216" i="1"/>
  <c r="Z216" i="1"/>
  <c r="T2516" i="1"/>
  <c r="Q2517" i="1" s="1"/>
  <c r="AC2517" i="1" s="1"/>
  <c r="G2439" i="1"/>
  <c r="O2439" i="1"/>
  <c r="I216" i="1"/>
  <c r="AP216" i="1" l="1"/>
  <c r="AN216" i="1"/>
  <c r="H2517" i="1"/>
  <c r="S2517" i="1"/>
  <c r="N2439" i="1"/>
  <c r="P2439" i="1" s="1"/>
  <c r="M2440" i="1" s="1"/>
  <c r="F216" i="1"/>
  <c r="K216" i="1"/>
  <c r="R2517" i="1" l="1"/>
  <c r="O2440" i="1"/>
  <c r="G2440" i="1"/>
  <c r="J216" i="1"/>
  <c r="L216" i="1" s="1"/>
  <c r="Y216" i="1" s="1"/>
  <c r="W217" i="1" s="1"/>
  <c r="AM217" i="1" l="1"/>
  <c r="AL217" i="1"/>
  <c r="X217" i="1"/>
  <c r="AA217" i="1"/>
  <c r="Z217" i="1"/>
  <c r="AB217" i="1"/>
  <c r="T2517" i="1"/>
  <c r="Q2518" i="1" s="1"/>
  <c r="AC2518" i="1" s="1"/>
  <c r="N2440" i="1"/>
  <c r="P2440" i="1" s="1"/>
  <c r="M2441" i="1" s="1"/>
  <c r="I217" i="1"/>
  <c r="AP217" i="1" l="1"/>
  <c r="AN217" i="1"/>
  <c r="H2518" i="1"/>
  <c r="S2518" i="1"/>
  <c r="G2441" i="1"/>
  <c r="O2441" i="1"/>
  <c r="F217" i="1"/>
  <c r="K217" i="1"/>
  <c r="R2518" i="1" l="1"/>
  <c r="N2441" i="1"/>
  <c r="P2441" i="1" s="1"/>
  <c r="M2442" i="1" s="1"/>
  <c r="J217" i="1"/>
  <c r="L217" i="1" s="1"/>
  <c r="Y217" i="1" s="1"/>
  <c r="W218" i="1" s="1"/>
  <c r="AM218" i="1" l="1"/>
  <c r="AL218" i="1"/>
  <c r="X218" i="1"/>
  <c r="Z218" i="1"/>
  <c r="AA218" i="1"/>
  <c r="AB218" i="1"/>
  <c r="T2518" i="1"/>
  <c r="Q2519" i="1" s="1"/>
  <c r="AC2519" i="1" s="1"/>
  <c r="O2442" i="1"/>
  <c r="G2442" i="1"/>
  <c r="I218" i="1"/>
  <c r="AP218" i="1" l="1"/>
  <c r="AN218" i="1"/>
  <c r="H2519" i="1"/>
  <c r="S2519" i="1"/>
  <c r="N2442" i="1"/>
  <c r="P2442" i="1" s="1"/>
  <c r="M2443" i="1" s="1"/>
  <c r="F218" i="1"/>
  <c r="K218" i="1"/>
  <c r="R2519" i="1" l="1"/>
  <c r="T2519" i="1" s="1"/>
  <c r="Q2520" i="1" s="1"/>
  <c r="AC2520" i="1" s="1"/>
  <c r="G2443" i="1"/>
  <c r="O2443" i="1"/>
  <c r="J218" i="1"/>
  <c r="L218" i="1" s="1"/>
  <c r="Y218" i="1" s="1"/>
  <c r="W219" i="1" s="1"/>
  <c r="AM219" i="1" l="1"/>
  <c r="AL219" i="1"/>
  <c r="X219" i="1"/>
  <c r="Z219" i="1"/>
  <c r="AA219" i="1"/>
  <c r="AB219" i="1"/>
  <c r="H2520" i="1"/>
  <c r="S2520" i="1"/>
  <c r="N2443" i="1"/>
  <c r="P2443" i="1" s="1"/>
  <c r="M2444" i="1" s="1"/>
  <c r="I219" i="1"/>
  <c r="AP219" i="1" l="1"/>
  <c r="AN219" i="1"/>
  <c r="R2520" i="1"/>
  <c r="O2444" i="1"/>
  <c r="G2444" i="1"/>
  <c r="K219" i="1"/>
  <c r="F219" i="1"/>
  <c r="T2520" i="1" l="1"/>
  <c r="Q2521" i="1" s="1"/>
  <c r="AC2521" i="1" s="1"/>
  <c r="N2444" i="1"/>
  <c r="P2444" i="1" s="1"/>
  <c r="M2445" i="1" s="1"/>
  <c r="J219" i="1"/>
  <c r="L219" i="1" s="1"/>
  <c r="Y219" i="1" s="1"/>
  <c r="W220" i="1" s="1"/>
  <c r="AM220" i="1" l="1"/>
  <c r="AL220" i="1"/>
  <c r="X220" i="1"/>
  <c r="Z220" i="1"/>
  <c r="AA220" i="1"/>
  <c r="AB220" i="1"/>
  <c r="H2521" i="1"/>
  <c r="S2521" i="1"/>
  <c r="G2445" i="1"/>
  <c r="O2445" i="1"/>
  <c r="I220" i="1"/>
  <c r="AP220" i="1" l="1"/>
  <c r="AN220" i="1"/>
  <c r="R2521" i="1"/>
  <c r="N2445" i="1"/>
  <c r="P2445" i="1" s="1"/>
  <c r="M2446" i="1" s="1"/>
  <c r="K220" i="1"/>
  <c r="F220" i="1"/>
  <c r="T2521" i="1" l="1"/>
  <c r="Q2522" i="1" s="1"/>
  <c r="AC2522" i="1" s="1"/>
  <c r="G2446" i="1"/>
  <c r="O2446" i="1"/>
  <c r="J220" i="1"/>
  <c r="L220" i="1" s="1"/>
  <c r="Y220" i="1" s="1"/>
  <c r="W221" i="1" s="1"/>
  <c r="AM221" i="1" l="1"/>
  <c r="AL221" i="1"/>
  <c r="AB221" i="1"/>
  <c r="X221" i="1"/>
  <c r="Z221" i="1"/>
  <c r="AA221" i="1"/>
  <c r="H2522" i="1"/>
  <c r="S2522" i="1"/>
  <c r="N2446" i="1"/>
  <c r="P2446" i="1" s="1"/>
  <c r="M2447" i="1" s="1"/>
  <c r="I221" i="1"/>
  <c r="AP221" i="1" l="1"/>
  <c r="AN221" i="1"/>
  <c r="R2522" i="1"/>
  <c r="G2447" i="1"/>
  <c r="O2447" i="1"/>
  <c r="K221" i="1"/>
  <c r="F221" i="1"/>
  <c r="T2522" i="1" l="1"/>
  <c r="Q2523" i="1" s="1"/>
  <c r="AC2523" i="1" s="1"/>
  <c r="N2447" i="1"/>
  <c r="P2447" i="1" s="1"/>
  <c r="M2448" i="1" s="1"/>
  <c r="J221" i="1"/>
  <c r="L221" i="1" s="1"/>
  <c r="Y221" i="1" s="1"/>
  <c r="W222" i="1" s="1"/>
  <c r="AM222" i="1" l="1"/>
  <c r="AL222" i="1"/>
  <c r="AB222" i="1"/>
  <c r="X222" i="1"/>
  <c r="Z222" i="1"/>
  <c r="AA222" i="1"/>
  <c r="H2523" i="1"/>
  <c r="S2523" i="1"/>
  <c r="G2448" i="1"/>
  <c r="O2448" i="1"/>
  <c r="I222" i="1"/>
  <c r="AP222" i="1" l="1"/>
  <c r="AN222" i="1"/>
  <c r="R2523" i="1"/>
  <c r="N2448" i="1"/>
  <c r="P2448" i="1" s="1"/>
  <c r="M2449" i="1" s="1"/>
  <c r="K222" i="1"/>
  <c r="F222" i="1"/>
  <c r="T2523" i="1" l="1"/>
  <c r="Q2524" i="1" s="1"/>
  <c r="AC2524" i="1" s="1"/>
  <c r="O2449" i="1"/>
  <c r="G2449" i="1"/>
  <c r="J222" i="1"/>
  <c r="L222" i="1" s="1"/>
  <c r="Y222" i="1" s="1"/>
  <c r="W223" i="1" s="1"/>
  <c r="AM223" i="1" l="1"/>
  <c r="AL223" i="1"/>
  <c r="X223" i="1"/>
  <c r="AA223" i="1"/>
  <c r="Z223" i="1"/>
  <c r="AB223" i="1"/>
  <c r="H2524" i="1"/>
  <c r="S2524" i="1"/>
  <c r="N2449" i="1"/>
  <c r="P2449" i="1" s="1"/>
  <c r="M2450" i="1" s="1"/>
  <c r="I223" i="1"/>
  <c r="AP223" i="1" l="1"/>
  <c r="AN223" i="1"/>
  <c r="R2524" i="1"/>
  <c r="O2450" i="1"/>
  <c r="G2450" i="1"/>
  <c r="K223" i="1"/>
  <c r="F223" i="1"/>
  <c r="T2524" i="1" l="1"/>
  <c r="Q2525" i="1" s="1"/>
  <c r="AC2525" i="1" s="1"/>
  <c r="N2450" i="1"/>
  <c r="P2450" i="1" s="1"/>
  <c r="M2451" i="1" s="1"/>
  <c r="J223" i="1"/>
  <c r="L223" i="1" s="1"/>
  <c r="Y223" i="1" s="1"/>
  <c r="W224" i="1" s="1"/>
  <c r="AM224" i="1" l="1"/>
  <c r="AL224" i="1"/>
  <c r="AB224" i="1"/>
  <c r="X224" i="1"/>
  <c r="Z224" i="1"/>
  <c r="AA224" i="1"/>
  <c r="H2525" i="1"/>
  <c r="S2525" i="1"/>
  <c r="O2451" i="1"/>
  <c r="G2451" i="1"/>
  <c r="I224" i="1"/>
  <c r="AP224" i="1" l="1"/>
  <c r="AN224" i="1"/>
  <c r="R2525" i="1"/>
  <c r="T2525" i="1" s="1"/>
  <c r="Q2526" i="1" s="1"/>
  <c r="AC2526" i="1" s="1"/>
  <c r="N2451" i="1"/>
  <c r="P2451" i="1" s="1"/>
  <c r="M2452" i="1" s="1"/>
  <c r="K224" i="1"/>
  <c r="F224" i="1"/>
  <c r="H2526" i="1" l="1"/>
  <c r="S2526" i="1"/>
  <c r="O2452" i="1"/>
  <c r="G2452" i="1"/>
  <c r="J224" i="1"/>
  <c r="L224" i="1" s="1"/>
  <c r="Y224" i="1" s="1"/>
  <c r="W225" i="1" s="1"/>
  <c r="AM225" i="1" l="1"/>
  <c r="AL225" i="1"/>
  <c r="X225" i="1"/>
  <c r="AA225" i="1"/>
  <c r="Z225" i="1"/>
  <c r="AB225" i="1"/>
  <c r="R2526" i="1"/>
  <c r="T2526" i="1" s="1"/>
  <c r="Q2527" i="1" s="1"/>
  <c r="AC2527" i="1" s="1"/>
  <c r="N2452" i="1"/>
  <c r="P2452" i="1" s="1"/>
  <c r="M2453" i="1" s="1"/>
  <c r="I225" i="1"/>
  <c r="AP225" i="1" l="1"/>
  <c r="AN225" i="1"/>
  <c r="S2527" i="1"/>
  <c r="H2527" i="1"/>
  <c r="G2453" i="1"/>
  <c r="O2453" i="1"/>
  <c r="K225" i="1"/>
  <c r="J225" i="1" s="1"/>
  <c r="F225" i="1"/>
  <c r="R2527" i="1" l="1"/>
  <c r="T2527" i="1" s="1"/>
  <c r="Q2528" i="1" s="1"/>
  <c r="AC2528" i="1" s="1"/>
  <c r="N2453" i="1"/>
  <c r="P2453" i="1" s="1"/>
  <c r="M2454" i="1" s="1"/>
  <c r="L225" i="1"/>
  <c r="I226" i="1" l="1"/>
  <c r="Y225" i="1"/>
  <c r="W226" i="1" s="1"/>
  <c r="H2528" i="1"/>
  <c r="S2528" i="1"/>
  <c r="G2454" i="1"/>
  <c r="O2454" i="1"/>
  <c r="F226" i="1"/>
  <c r="K226" i="1"/>
  <c r="AM226" i="1" l="1"/>
  <c r="AL226" i="1"/>
  <c r="AB226" i="1"/>
  <c r="X226" i="1"/>
  <c r="AA226" i="1"/>
  <c r="Z226" i="1"/>
  <c r="R2528" i="1"/>
  <c r="T2528" i="1" s="1"/>
  <c r="Q2529" i="1" s="1"/>
  <c r="AC2529" i="1" s="1"/>
  <c r="N2454" i="1"/>
  <c r="P2454" i="1" s="1"/>
  <c r="M2455" i="1" s="1"/>
  <c r="J226" i="1"/>
  <c r="L226" i="1" s="1"/>
  <c r="AP226" i="1" l="1"/>
  <c r="AN226" i="1"/>
  <c r="Y226" i="1"/>
  <c r="W227" i="1" s="1"/>
  <c r="H2529" i="1"/>
  <c r="S2529" i="1"/>
  <c r="G2455" i="1"/>
  <c r="O2455" i="1"/>
  <c r="I227" i="1"/>
  <c r="F227" i="1" s="1"/>
  <c r="AM227" i="1" l="1"/>
  <c r="AL227" i="1"/>
  <c r="X227" i="1"/>
  <c r="Z227" i="1"/>
  <c r="AA227" i="1"/>
  <c r="AB227" i="1"/>
  <c r="R2529" i="1"/>
  <c r="T2529" i="1" s="1"/>
  <c r="Q2530" i="1" s="1"/>
  <c r="AC2530" i="1" s="1"/>
  <c r="N2455" i="1"/>
  <c r="P2455" i="1" s="1"/>
  <c r="M2456" i="1" s="1"/>
  <c r="K227" i="1"/>
  <c r="J227" i="1" s="1"/>
  <c r="AP227" i="1" l="1"/>
  <c r="AN227" i="1"/>
  <c r="S2530" i="1"/>
  <c r="H2530" i="1"/>
  <c r="G2456" i="1"/>
  <c r="O2456" i="1"/>
  <c r="L227" i="1"/>
  <c r="I228" i="1" s="1"/>
  <c r="Y227" i="1" l="1"/>
  <c r="W228" i="1" s="1"/>
  <c r="R2530" i="1"/>
  <c r="T2530" i="1" s="1"/>
  <c r="Q2531" i="1" s="1"/>
  <c r="AC2531" i="1" s="1"/>
  <c r="N2456" i="1"/>
  <c r="P2456" i="1" s="1"/>
  <c r="M2457" i="1" s="1"/>
  <c r="K228" i="1"/>
  <c r="F228" i="1"/>
  <c r="AM228" i="1" l="1"/>
  <c r="AL228" i="1"/>
  <c r="X228" i="1"/>
  <c r="AA228" i="1"/>
  <c r="Z228" i="1"/>
  <c r="AB228" i="1"/>
  <c r="H2531" i="1"/>
  <c r="S2531" i="1"/>
  <c r="O2457" i="1"/>
  <c r="G2457" i="1"/>
  <c r="J228" i="1"/>
  <c r="L228" i="1" s="1"/>
  <c r="AP228" i="1" l="1"/>
  <c r="AN228" i="1"/>
  <c r="Y228" i="1"/>
  <c r="W229" i="1" s="1"/>
  <c r="R2531" i="1"/>
  <c r="N2457" i="1"/>
  <c r="I229" i="1"/>
  <c r="AM229" i="1" l="1"/>
  <c r="AL229" i="1"/>
  <c r="X229" i="1"/>
  <c r="AA229" i="1"/>
  <c r="Z229" i="1"/>
  <c r="AB229" i="1"/>
  <c r="T2531" i="1"/>
  <c r="Q2532" i="1" s="1"/>
  <c r="AC2532" i="1" s="1"/>
  <c r="P2457" i="1"/>
  <c r="M2458" i="1" s="1"/>
  <c r="F229" i="1"/>
  <c r="K229" i="1"/>
  <c r="J229" i="1" s="1"/>
  <c r="AP229" i="1" l="1"/>
  <c r="AN229" i="1"/>
  <c r="H2532" i="1"/>
  <c r="S2532" i="1"/>
  <c r="G2458" i="1"/>
  <c r="O2458" i="1"/>
  <c r="L229" i="1"/>
  <c r="I230" i="1" s="1"/>
  <c r="Y229" i="1" l="1"/>
  <c r="W230" i="1" s="1"/>
  <c r="R2532" i="1"/>
  <c r="T2532" i="1" s="1"/>
  <c r="Q2533" i="1" s="1"/>
  <c r="AC2533" i="1" s="1"/>
  <c r="N2458" i="1"/>
  <c r="P2458" i="1" s="1"/>
  <c r="M2459" i="1" s="1"/>
  <c r="K230" i="1"/>
  <c r="F230" i="1"/>
  <c r="AM230" i="1" l="1"/>
  <c r="AL230" i="1"/>
  <c r="AB230" i="1"/>
  <c r="X230" i="1"/>
  <c r="Z230" i="1"/>
  <c r="AA230" i="1"/>
  <c r="S2533" i="1"/>
  <c r="H2533" i="1"/>
  <c r="O2459" i="1"/>
  <c r="G2459" i="1"/>
  <c r="J230" i="1"/>
  <c r="L230" i="1" s="1"/>
  <c r="AP230" i="1" l="1"/>
  <c r="AN230" i="1"/>
  <c r="Y230" i="1"/>
  <c r="W231" i="1" s="1"/>
  <c r="R2533" i="1"/>
  <c r="N2459" i="1"/>
  <c r="I231" i="1"/>
  <c r="AM231" i="1" l="1"/>
  <c r="AL231" i="1"/>
  <c r="X231" i="1"/>
  <c r="AA231" i="1"/>
  <c r="Z231" i="1"/>
  <c r="AB231" i="1"/>
  <c r="T2533" i="1"/>
  <c r="Q2534" i="1" s="1"/>
  <c r="AC2534" i="1" s="1"/>
  <c r="P2459" i="1"/>
  <c r="M2460" i="1" s="1"/>
  <c r="K231" i="1"/>
  <c r="F231" i="1"/>
  <c r="AP231" i="1" l="1"/>
  <c r="AN231" i="1"/>
  <c r="H2534" i="1"/>
  <c r="S2534" i="1"/>
  <c r="O2460" i="1"/>
  <c r="G2460" i="1"/>
  <c r="J231" i="1"/>
  <c r="L231" i="1" s="1"/>
  <c r="Y231" i="1" s="1"/>
  <c r="W232" i="1" s="1"/>
  <c r="AM232" i="1" l="1"/>
  <c r="AL232" i="1"/>
  <c r="AB232" i="1"/>
  <c r="X232" i="1"/>
  <c r="Z232" i="1"/>
  <c r="AA232" i="1"/>
  <c r="R2534" i="1"/>
  <c r="N2460" i="1"/>
  <c r="P2460" i="1" s="1"/>
  <c r="M2461" i="1" s="1"/>
  <c r="I232" i="1"/>
  <c r="AP232" i="1" l="1"/>
  <c r="AN232" i="1"/>
  <c r="T2534" i="1"/>
  <c r="Q2535" i="1" s="1"/>
  <c r="AC2535" i="1" s="1"/>
  <c r="G2461" i="1"/>
  <c r="O2461" i="1"/>
  <c r="F232" i="1"/>
  <c r="K232" i="1"/>
  <c r="H2535" i="1" l="1"/>
  <c r="S2535" i="1"/>
  <c r="N2461" i="1"/>
  <c r="J232" i="1"/>
  <c r="L232" i="1" s="1"/>
  <c r="Y232" i="1" s="1"/>
  <c r="W233" i="1" s="1"/>
  <c r="AM233" i="1" l="1"/>
  <c r="AL233" i="1"/>
  <c r="X233" i="1"/>
  <c r="Z233" i="1"/>
  <c r="AA233" i="1"/>
  <c r="AB233" i="1"/>
  <c r="R2535" i="1"/>
  <c r="P2461" i="1"/>
  <c r="M2462" i="1" s="1"/>
  <c r="I233" i="1"/>
  <c r="AP233" i="1" l="1"/>
  <c r="AN233" i="1"/>
  <c r="T2535" i="1"/>
  <c r="Q2536" i="1" s="1"/>
  <c r="AC2536" i="1" s="1"/>
  <c r="G2462" i="1"/>
  <c r="O2462" i="1"/>
  <c r="F233" i="1"/>
  <c r="K233" i="1"/>
  <c r="H2536" i="1" l="1"/>
  <c r="S2536" i="1"/>
  <c r="N2462" i="1"/>
  <c r="P2462" i="1" s="1"/>
  <c r="M2463" i="1" s="1"/>
  <c r="J233" i="1"/>
  <c r="L233" i="1" s="1"/>
  <c r="I234" i="1" l="1"/>
  <c r="Y233" i="1"/>
  <c r="W234" i="1" s="1"/>
  <c r="R2536" i="1"/>
  <c r="G2463" i="1"/>
  <c r="O2463" i="1"/>
  <c r="F234" i="1"/>
  <c r="K234" i="1"/>
  <c r="AM234" i="1" l="1"/>
  <c r="AL234" i="1"/>
  <c r="X234" i="1"/>
  <c r="AA234" i="1"/>
  <c r="Z234" i="1"/>
  <c r="AB234" i="1"/>
  <c r="T2536" i="1"/>
  <c r="Q2537" i="1" s="1"/>
  <c r="AC2537" i="1" s="1"/>
  <c r="N2463" i="1"/>
  <c r="P2463" i="1" s="1"/>
  <c r="M2464" i="1" s="1"/>
  <c r="J234" i="1"/>
  <c r="L234" i="1" s="1"/>
  <c r="AP234" i="1" l="1"/>
  <c r="AN234" i="1"/>
  <c r="Y234" i="1"/>
  <c r="W235" i="1" s="1"/>
  <c r="H2537" i="1"/>
  <c r="S2537" i="1"/>
  <c r="O2464" i="1"/>
  <c r="G2464" i="1"/>
  <c r="I235" i="1"/>
  <c r="AM235" i="1" l="1"/>
  <c r="AL235" i="1"/>
  <c r="X235" i="1"/>
  <c r="AA235" i="1"/>
  <c r="Z235" i="1"/>
  <c r="AB235" i="1"/>
  <c r="R2537" i="1"/>
  <c r="N2464" i="1"/>
  <c r="P2464" i="1" s="1"/>
  <c r="M2465" i="1" s="1"/>
  <c r="K235" i="1"/>
  <c r="F235" i="1"/>
  <c r="AP235" i="1" l="1"/>
  <c r="AN235" i="1"/>
  <c r="T2537" i="1"/>
  <c r="Q2538" i="1" s="1"/>
  <c r="AC2538" i="1" s="1"/>
  <c r="O2465" i="1"/>
  <c r="G2465" i="1"/>
  <c r="J235" i="1"/>
  <c r="L235" i="1" s="1"/>
  <c r="Y235" i="1" s="1"/>
  <c r="W236" i="1" s="1"/>
  <c r="AM236" i="1" l="1"/>
  <c r="AL236" i="1"/>
  <c r="AB236" i="1"/>
  <c r="X236" i="1"/>
  <c r="AA236" i="1"/>
  <c r="Z236" i="1"/>
  <c r="H2538" i="1"/>
  <c r="S2538" i="1"/>
  <c r="N2465" i="1"/>
  <c r="P2465" i="1" s="1"/>
  <c r="M2466" i="1" s="1"/>
  <c r="I236" i="1"/>
  <c r="AP236" i="1" l="1"/>
  <c r="AN236" i="1"/>
  <c r="R2538" i="1"/>
  <c r="G2466" i="1"/>
  <c r="O2466" i="1"/>
  <c r="K236" i="1"/>
  <c r="J236" i="1" s="1"/>
  <c r="F236" i="1"/>
  <c r="T2538" i="1" l="1"/>
  <c r="Q2539" i="1" s="1"/>
  <c r="AC2539" i="1" s="1"/>
  <c r="N2466" i="1"/>
  <c r="L236" i="1"/>
  <c r="I237" i="1" l="1"/>
  <c r="K237" i="1" s="1"/>
  <c r="Y236" i="1"/>
  <c r="W237" i="1" s="1"/>
  <c r="H2539" i="1"/>
  <c r="S2539" i="1"/>
  <c r="P2466" i="1"/>
  <c r="M2467" i="1" s="1"/>
  <c r="F237" i="1"/>
  <c r="J237" i="1"/>
  <c r="L237" i="1" s="1"/>
  <c r="AM237" i="1" l="1"/>
  <c r="AL237" i="1"/>
  <c r="X237" i="1"/>
  <c r="Z237" i="1"/>
  <c r="AA237" i="1"/>
  <c r="AB237" i="1"/>
  <c r="R2539" i="1"/>
  <c r="O2467" i="1"/>
  <c r="G2467" i="1"/>
  <c r="I238" i="1"/>
  <c r="AP237" i="1" l="1"/>
  <c r="AN237" i="1"/>
  <c r="Y237" i="1"/>
  <c r="W238" i="1" s="1"/>
  <c r="T2539" i="1"/>
  <c r="Q2540" i="1" s="1"/>
  <c r="AC2540" i="1" s="1"/>
  <c r="N2467" i="1"/>
  <c r="P2467" i="1" s="1"/>
  <c r="M2468" i="1" s="1"/>
  <c r="F238" i="1"/>
  <c r="K238" i="1"/>
  <c r="AM238" i="1" l="1"/>
  <c r="AL238" i="1"/>
  <c r="X238" i="1"/>
  <c r="AA238" i="1"/>
  <c r="Z238" i="1"/>
  <c r="AB238" i="1"/>
  <c r="H2540" i="1"/>
  <c r="S2540" i="1"/>
  <c r="O2468" i="1"/>
  <c r="G2468" i="1"/>
  <c r="J238" i="1"/>
  <c r="L238" i="1" s="1"/>
  <c r="AP238" i="1" l="1"/>
  <c r="AN238" i="1"/>
  <c r="Y238" i="1"/>
  <c r="W239" i="1" s="1"/>
  <c r="R2540" i="1"/>
  <c r="N2468" i="1"/>
  <c r="P2468" i="1" s="1"/>
  <c r="M2469" i="1" s="1"/>
  <c r="I239" i="1"/>
  <c r="AM239" i="1" l="1"/>
  <c r="AL239" i="1"/>
  <c r="AB239" i="1"/>
  <c r="X239" i="1"/>
  <c r="Z239" i="1"/>
  <c r="AA239" i="1"/>
  <c r="T2540" i="1"/>
  <c r="Q2541" i="1" s="1"/>
  <c r="AC2541" i="1" s="1"/>
  <c r="O2469" i="1"/>
  <c r="G2469" i="1"/>
  <c r="F239" i="1"/>
  <c r="K239" i="1"/>
  <c r="AP239" i="1" l="1"/>
  <c r="AN239" i="1"/>
  <c r="H2541" i="1"/>
  <c r="S2541" i="1"/>
  <c r="N2469" i="1"/>
  <c r="P2469" i="1" s="1"/>
  <c r="M2470" i="1" s="1"/>
  <c r="J239" i="1"/>
  <c r="L239" i="1" s="1"/>
  <c r="Y239" i="1" s="1"/>
  <c r="W240" i="1" s="1"/>
  <c r="AM240" i="1" l="1"/>
  <c r="AL240" i="1"/>
  <c r="X240" i="1"/>
  <c r="AA240" i="1"/>
  <c r="Z240" i="1"/>
  <c r="AB240" i="1"/>
  <c r="R2541" i="1"/>
  <c r="T2541" i="1" s="1"/>
  <c r="Q2542" i="1" s="1"/>
  <c r="AC2542" i="1" s="1"/>
  <c r="O2470" i="1"/>
  <c r="G2470" i="1"/>
  <c r="I240" i="1"/>
  <c r="F240" i="1" s="1"/>
  <c r="AP240" i="1" l="1"/>
  <c r="AN240" i="1"/>
  <c r="H2542" i="1"/>
  <c r="S2542" i="1"/>
  <c r="N2470" i="1"/>
  <c r="P2470" i="1" s="1"/>
  <c r="M2471" i="1" s="1"/>
  <c r="K240" i="1"/>
  <c r="J240" i="1" s="1"/>
  <c r="R2542" i="1" l="1"/>
  <c r="G2471" i="1"/>
  <c r="O2471" i="1"/>
  <c r="L240" i="1"/>
  <c r="I241" i="1" l="1"/>
  <c r="Y240" i="1"/>
  <c r="W241" i="1" s="1"/>
  <c r="T2542" i="1"/>
  <c r="Q2543" i="1" s="1"/>
  <c r="AC2543" i="1" s="1"/>
  <c r="N2471" i="1"/>
  <c r="P2471" i="1" s="1"/>
  <c r="M2472" i="1" s="1"/>
  <c r="K241" i="1"/>
  <c r="F241" i="1"/>
  <c r="AM241" i="1" l="1"/>
  <c r="AL241" i="1"/>
  <c r="X241" i="1"/>
  <c r="Z241" i="1"/>
  <c r="AA241" i="1"/>
  <c r="AB241" i="1"/>
  <c r="H2543" i="1"/>
  <c r="S2543" i="1"/>
  <c r="G2472" i="1"/>
  <c r="O2472" i="1"/>
  <c r="J241" i="1"/>
  <c r="L241" i="1" s="1"/>
  <c r="AP241" i="1" l="1"/>
  <c r="AN241" i="1"/>
  <c r="Y241" i="1"/>
  <c r="W242" i="1" s="1"/>
  <c r="R2543" i="1"/>
  <c r="N2472" i="1"/>
  <c r="P2472" i="1" s="1"/>
  <c r="M2473" i="1" s="1"/>
  <c r="I242" i="1"/>
  <c r="AM242" i="1" l="1"/>
  <c r="AL242" i="1"/>
  <c r="X242" i="1"/>
  <c r="AA242" i="1"/>
  <c r="Z242" i="1"/>
  <c r="AB242" i="1"/>
  <c r="T2543" i="1"/>
  <c r="Q2544" i="1" s="1"/>
  <c r="AC2544" i="1" s="1"/>
  <c r="G2473" i="1"/>
  <c r="O2473" i="1"/>
  <c r="K242" i="1"/>
  <c r="F242" i="1"/>
  <c r="AP242" i="1" l="1"/>
  <c r="AN242" i="1"/>
  <c r="H2544" i="1"/>
  <c r="S2544" i="1"/>
  <c r="N2473" i="1"/>
  <c r="P2473" i="1" s="1"/>
  <c r="M2474" i="1" s="1"/>
  <c r="J242" i="1"/>
  <c r="L242" i="1" s="1"/>
  <c r="Y242" i="1" s="1"/>
  <c r="W243" i="1" s="1"/>
  <c r="AM243" i="1" l="1"/>
  <c r="AL243" i="1"/>
  <c r="X243" i="1"/>
  <c r="AA243" i="1"/>
  <c r="Z243" i="1"/>
  <c r="AB243" i="1"/>
  <c r="R2544" i="1"/>
  <c r="G2474" i="1"/>
  <c r="O2474" i="1"/>
  <c r="I243" i="1"/>
  <c r="AP243" i="1" l="1"/>
  <c r="AN243" i="1"/>
  <c r="T2544" i="1"/>
  <c r="Q2545" i="1" s="1"/>
  <c r="AC2545" i="1" s="1"/>
  <c r="N2474" i="1"/>
  <c r="F243" i="1"/>
  <c r="K243" i="1"/>
  <c r="J243" i="1" s="1"/>
  <c r="H2545" i="1" l="1"/>
  <c r="S2545" i="1"/>
  <c r="P2474" i="1"/>
  <c r="M2475" i="1" s="1"/>
  <c r="L243" i="1"/>
  <c r="I244" i="1" l="1"/>
  <c r="Y243" i="1"/>
  <c r="W244" i="1" s="1"/>
  <c r="R2545" i="1"/>
  <c r="O2475" i="1"/>
  <c r="G2475" i="1"/>
  <c r="K244" i="1"/>
  <c r="F244" i="1"/>
  <c r="AM244" i="1" l="1"/>
  <c r="AL244" i="1"/>
  <c r="AB244" i="1"/>
  <c r="X244" i="1"/>
  <c r="AA244" i="1"/>
  <c r="Z244" i="1"/>
  <c r="T2545" i="1"/>
  <c r="Q2546" i="1" s="1"/>
  <c r="AC2546" i="1" s="1"/>
  <c r="N2475" i="1"/>
  <c r="P2475" i="1" s="1"/>
  <c r="M2476" i="1" s="1"/>
  <c r="J244" i="1"/>
  <c r="L244" i="1" s="1"/>
  <c r="AP244" i="1" l="1"/>
  <c r="AN244" i="1"/>
  <c r="Y244" i="1"/>
  <c r="W245" i="1" s="1"/>
  <c r="H2546" i="1"/>
  <c r="S2546" i="1"/>
  <c r="G2476" i="1"/>
  <c r="O2476" i="1"/>
  <c r="I245" i="1"/>
  <c r="AM245" i="1" l="1"/>
  <c r="AL245" i="1"/>
  <c r="AB245" i="1"/>
  <c r="X245" i="1"/>
  <c r="AA245" i="1"/>
  <c r="Z245" i="1"/>
  <c r="R2546" i="1"/>
  <c r="N2476" i="1"/>
  <c r="P2476" i="1" s="1"/>
  <c r="M2477" i="1" s="1"/>
  <c r="K245" i="1"/>
  <c r="F245" i="1"/>
  <c r="AP245" i="1" l="1"/>
  <c r="AN245" i="1"/>
  <c r="T2546" i="1"/>
  <c r="Q2547" i="1" s="1"/>
  <c r="AC2547" i="1" s="1"/>
  <c r="O2477" i="1"/>
  <c r="G2477" i="1"/>
  <c r="J245" i="1"/>
  <c r="L245" i="1" s="1"/>
  <c r="I246" i="1" s="1"/>
  <c r="Y245" i="1" l="1"/>
  <c r="W246" i="1" s="1"/>
  <c r="H2547" i="1"/>
  <c r="S2547" i="1"/>
  <c r="N2477" i="1"/>
  <c r="P2477" i="1" s="1"/>
  <c r="M2478" i="1" s="1"/>
  <c r="F246" i="1"/>
  <c r="K246" i="1"/>
  <c r="AM246" i="1" l="1"/>
  <c r="AL246" i="1"/>
  <c r="X246" i="1"/>
  <c r="AA246" i="1"/>
  <c r="Z246" i="1"/>
  <c r="AB246" i="1"/>
  <c r="R2547" i="1"/>
  <c r="G2478" i="1"/>
  <c r="O2478" i="1"/>
  <c r="J246" i="1"/>
  <c r="L246" i="1" s="1"/>
  <c r="AP246" i="1" l="1"/>
  <c r="AN246" i="1"/>
  <c r="Y246" i="1"/>
  <c r="W247" i="1" s="1"/>
  <c r="T2547" i="1"/>
  <c r="Q2548" i="1" s="1"/>
  <c r="AC2548" i="1" s="1"/>
  <c r="N2478" i="1"/>
  <c r="I247" i="1"/>
  <c r="AM247" i="1" l="1"/>
  <c r="AL247" i="1"/>
  <c r="X247" i="1"/>
  <c r="AA247" i="1"/>
  <c r="Z247" i="1"/>
  <c r="AB247" i="1"/>
  <c r="H2548" i="1"/>
  <c r="S2548" i="1"/>
  <c r="P2478" i="1"/>
  <c r="M2479" i="1" s="1"/>
  <c r="K247" i="1"/>
  <c r="J247" i="1" s="1"/>
  <c r="F247" i="1"/>
  <c r="AP247" i="1" l="1"/>
  <c r="AN247" i="1"/>
  <c r="R2548" i="1"/>
  <c r="G2479" i="1"/>
  <c r="O2479" i="1"/>
  <c r="L247" i="1"/>
  <c r="I248" i="1" s="1"/>
  <c r="Y247" i="1" l="1"/>
  <c r="W248" i="1" s="1"/>
  <c r="T2548" i="1"/>
  <c r="Q2549" i="1" s="1"/>
  <c r="AC2549" i="1" s="1"/>
  <c r="N2479" i="1"/>
  <c r="F248" i="1"/>
  <c r="K248" i="1"/>
  <c r="AM248" i="1" l="1"/>
  <c r="AL248" i="1"/>
  <c r="AB248" i="1"/>
  <c r="X248" i="1"/>
  <c r="AA248" i="1"/>
  <c r="Z248" i="1"/>
  <c r="S2549" i="1"/>
  <c r="H2549" i="1"/>
  <c r="P2479" i="1"/>
  <c r="M2480" i="1" s="1"/>
  <c r="J248" i="1"/>
  <c r="L248" i="1" s="1"/>
  <c r="I249" i="1" s="1"/>
  <c r="AP248" i="1" l="1"/>
  <c r="AN248" i="1"/>
  <c r="Y248" i="1"/>
  <c r="W249" i="1" s="1"/>
  <c r="R2549" i="1"/>
  <c r="T2549" i="1" s="1"/>
  <c r="Q2550" i="1" s="1"/>
  <c r="AC2550" i="1" s="1"/>
  <c r="G2480" i="1"/>
  <c r="O2480" i="1"/>
  <c r="K249" i="1"/>
  <c r="F249" i="1"/>
  <c r="AM249" i="1" l="1"/>
  <c r="AL249" i="1"/>
  <c r="AB249" i="1"/>
  <c r="X249" i="1"/>
  <c r="Z249" i="1"/>
  <c r="AA249" i="1"/>
  <c r="H2550" i="1"/>
  <c r="S2550" i="1"/>
  <c r="J249" i="1"/>
  <c r="L249" i="1" s="1"/>
  <c r="I250" i="1" s="1"/>
  <c r="F250" i="1" s="1"/>
  <c r="N2480" i="1"/>
  <c r="P2480" i="1" s="1"/>
  <c r="M2481" i="1" s="1"/>
  <c r="AP249" i="1" l="1"/>
  <c r="AN249" i="1"/>
  <c r="Y249" i="1"/>
  <c r="W250" i="1" s="1"/>
  <c r="R2550" i="1"/>
  <c r="T2550" i="1" s="1"/>
  <c r="Q2551" i="1" s="1"/>
  <c r="AC2551" i="1" s="1"/>
  <c r="G2481" i="1"/>
  <c r="O2481" i="1"/>
  <c r="K250" i="1"/>
  <c r="J250" i="1" s="1"/>
  <c r="AM250" i="1" l="1"/>
  <c r="AL250" i="1"/>
  <c r="X250" i="1"/>
  <c r="Z250" i="1"/>
  <c r="AA250" i="1"/>
  <c r="AB250" i="1"/>
  <c r="H2551" i="1"/>
  <c r="S2551" i="1"/>
  <c r="N2481" i="1"/>
  <c r="P2481" i="1" s="1"/>
  <c r="M2482" i="1" s="1"/>
  <c r="L250" i="1"/>
  <c r="I251" i="1" s="1"/>
  <c r="AP250" i="1" l="1"/>
  <c r="AN250" i="1"/>
  <c r="Y250" i="1"/>
  <c r="W251" i="1" s="1"/>
  <c r="R2551" i="1"/>
  <c r="G2482" i="1"/>
  <c r="O2482" i="1"/>
  <c r="K251" i="1"/>
  <c r="F251" i="1"/>
  <c r="AM251" i="1" l="1"/>
  <c r="AL251" i="1"/>
  <c r="AB251" i="1"/>
  <c r="X251" i="1"/>
  <c r="AA251" i="1"/>
  <c r="Z251" i="1"/>
  <c r="T2551" i="1"/>
  <c r="Q2552" i="1" s="1"/>
  <c r="AC2552" i="1" s="1"/>
  <c r="N2482" i="1"/>
  <c r="P2482" i="1" s="1"/>
  <c r="M2483" i="1" s="1"/>
  <c r="J251" i="1"/>
  <c r="L251" i="1" s="1"/>
  <c r="AP251" i="1" l="1"/>
  <c r="AN251" i="1"/>
  <c r="Y251" i="1"/>
  <c r="W252" i="1" s="1"/>
  <c r="H2552" i="1"/>
  <c r="S2552" i="1"/>
  <c r="G2483" i="1"/>
  <c r="O2483" i="1"/>
  <c r="I252" i="1"/>
  <c r="AM252" i="1" l="1"/>
  <c r="AL252" i="1"/>
  <c r="X252" i="1"/>
  <c r="AA252" i="1"/>
  <c r="Z252" i="1"/>
  <c r="AB252" i="1"/>
  <c r="R2552" i="1"/>
  <c r="N2483" i="1"/>
  <c r="K252" i="1"/>
  <c r="F252" i="1"/>
  <c r="AP252" i="1" l="1"/>
  <c r="AN252" i="1"/>
  <c r="T2552" i="1"/>
  <c r="Q2553" i="1" s="1"/>
  <c r="AC2553" i="1" s="1"/>
  <c r="P2483" i="1"/>
  <c r="M2484" i="1" s="1"/>
  <c r="J252" i="1"/>
  <c r="L252" i="1" s="1"/>
  <c r="Y252" i="1" s="1"/>
  <c r="W253" i="1" s="1"/>
  <c r="AM253" i="1" l="1"/>
  <c r="AL253" i="1"/>
  <c r="AB253" i="1"/>
  <c r="X253" i="1"/>
  <c r="AA253" i="1"/>
  <c r="Z253" i="1"/>
  <c r="S2553" i="1"/>
  <c r="H2553" i="1"/>
  <c r="G2484" i="1"/>
  <c r="O2484" i="1"/>
  <c r="I253" i="1"/>
  <c r="AP253" i="1" l="1"/>
  <c r="AN253" i="1"/>
  <c r="R2553" i="1"/>
  <c r="T2553" i="1" s="1"/>
  <c r="Q2554" i="1" s="1"/>
  <c r="AC2554" i="1" s="1"/>
  <c r="N2484" i="1"/>
  <c r="P2484" i="1" s="1"/>
  <c r="M2485" i="1" s="1"/>
  <c r="K253" i="1"/>
  <c r="F253" i="1"/>
  <c r="H2554" i="1" l="1"/>
  <c r="S2554" i="1"/>
  <c r="G2485" i="1"/>
  <c r="O2485" i="1"/>
  <c r="J253" i="1"/>
  <c r="L253" i="1" s="1"/>
  <c r="Y253" i="1" s="1"/>
  <c r="W254" i="1" s="1"/>
  <c r="AM254" i="1" l="1"/>
  <c r="AL254" i="1"/>
  <c r="AB254" i="1"/>
  <c r="X254" i="1"/>
  <c r="Z254" i="1"/>
  <c r="AA254" i="1"/>
  <c r="R2554" i="1"/>
  <c r="N2485" i="1"/>
  <c r="P2485" i="1" s="1"/>
  <c r="M2486" i="1" s="1"/>
  <c r="I254" i="1"/>
  <c r="AP254" i="1" l="1"/>
  <c r="AN254" i="1"/>
  <c r="T2554" i="1"/>
  <c r="Q2555" i="1" s="1"/>
  <c r="AC2555" i="1" s="1"/>
  <c r="G2486" i="1"/>
  <c r="O2486" i="1"/>
  <c r="F254" i="1"/>
  <c r="K254" i="1"/>
  <c r="H2555" i="1" l="1"/>
  <c r="S2555" i="1"/>
  <c r="N2486" i="1"/>
  <c r="J254" i="1"/>
  <c r="L254" i="1" s="1"/>
  <c r="Y254" i="1" s="1"/>
  <c r="W255" i="1" s="1"/>
  <c r="AM255" i="1" l="1"/>
  <c r="AL255" i="1"/>
  <c r="X255" i="1"/>
  <c r="Z255" i="1"/>
  <c r="AA255" i="1"/>
  <c r="AB255" i="1"/>
  <c r="R2555" i="1"/>
  <c r="P2486" i="1"/>
  <c r="M2487" i="1" s="1"/>
  <c r="I255" i="1"/>
  <c r="AP255" i="1" l="1"/>
  <c r="AN255" i="1"/>
  <c r="T2555" i="1"/>
  <c r="Q2556" i="1" s="1"/>
  <c r="AC2556" i="1" s="1"/>
  <c r="O2487" i="1"/>
  <c r="G2487" i="1"/>
  <c r="K255" i="1"/>
  <c r="F255" i="1"/>
  <c r="H2556" i="1" l="1"/>
  <c r="S2556" i="1"/>
  <c r="N2487" i="1"/>
  <c r="P2487" i="1" s="1"/>
  <c r="M2488" i="1" s="1"/>
  <c r="J255" i="1"/>
  <c r="L255" i="1" s="1"/>
  <c r="Y255" i="1" s="1"/>
  <c r="W256" i="1" s="1"/>
  <c r="AM256" i="1" l="1"/>
  <c r="AL256" i="1"/>
  <c r="AB256" i="1"/>
  <c r="X256" i="1"/>
  <c r="Z256" i="1"/>
  <c r="AA256" i="1"/>
  <c r="R2556" i="1"/>
  <c r="T2556" i="1" s="1"/>
  <c r="Q2557" i="1" s="1"/>
  <c r="AC2557" i="1" s="1"/>
  <c r="G2488" i="1"/>
  <c r="O2488" i="1"/>
  <c r="I256" i="1"/>
  <c r="AP256" i="1" l="1"/>
  <c r="AN256" i="1"/>
  <c r="H2557" i="1"/>
  <c r="S2557" i="1"/>
  <c r="N2488" i="1"/>
  <c r="P2488" i="1" s="1"/>
  <c r="M2489" i="1" s="1"/>
  <c r="K256" i="1"/>
  <c r="F256" i="1"/>
  <c r="R2557" i="1" l="1"/>
  <c r="G2489" i="1"/>
  <c r="O2489" i="1"/>
  <c r="J256" i="1"/>
  <c r="L256" i="1" s="1"/>
  <c r="I257" i="1" l="1"/>
  <c r="Y256" i="1"/>
  <c r="W257" i="1" s="1"/>
  <c r="T2557" i="1"/>
  <c r="Q2558" i="1" s="1"/>
  <c r="AC2558" i="1" s="1"/>
  <c r="N2489" i="1"/>
  <c r="P2489" i="1" s="1"/>
  <c r="M2490" i="1" s="1"/>
  <c r="F257" i="1"/>
  <c r="K257" i="1"/>
  <c r="AM257" i="1" l="1"/>
  <c r="AL257" i="1"/>
  <c r="X257" i="1"/>
  <c r="Z257" i="1"/>
  <c r="AA257" i="1"/>
  <c r="AB257" i="1"/>
  <c r="H2558" i="1"/>
  <c r="S2558" i="1"/>
  <c r="G2490" i="1"/>
  <c r="O2490" i="1"/>
  <c r="J257" i="1"/>
  <c r="L257" i="1" s="1"/>
  <c r="AP257" i="1" l="1"/>
  <c r="AN257" i="1"/>
  <c r="Y257" i="1"/>
  <c r="W258" i="1" s="1"/>
  <c r="R2558" i="1"/>
  <c r="N2490" i="1"/>
  <c r="P2490" i="1" s="1"/>
  <c r="M2491" i="1" s="1"/>
  <c r="I258" i="1"/>
  <c r="F258" i="1" s="1"/>
  <c r="AM258" i="1" l="1"/>
  <c r="AL258" i="1"/>
  <c r="X258" i="1"/>
  <c r="AA258" i="1"/>
  <c r="Z258" i="1"/>
  <c r="AB258" i="1"/>
  <c r="T2558" i="1"/>
  <c r="Q2559" i="1" s="1"/>
  <c r="AC2559" i="1" s="1"/>
  <c r="G2491" i="1"/>
  <c r="O2491" i="1"/>
  <c r="K258" i="1"/>
  <c r="J258" i="1" s="1"/>
  <c r="AP258" i="1" l="1"/>
  <c r="AN258" i="1"/>
  <c r="H2559" i="1"/>
  <c r="S2559" i="1"/>
  <c r="N2491" i="1"/>
  <c r="P2491" i="1" s="1"/>
  <c r="M2492" i="1" s="1"/>
  <c r="L258" i="1"/>
  <c r="I259" i="1" s="1"/>
  <c r="Y258" i="1" l="1"/>
  <c r="W259" i="1" s="1"/>
  <c r="R2559" i="1"/>
  <c r="T2559" i="1"/>
  <c r="Q2560" i="1" s="1"/>
  <c r="AC2560" i="1" s="1"/>
  <c r="O2492" i="1"/>
  <c r="G2492" i="1"/>
  <c r="F259" i="1"/>
  <c r="K259" i="1"/>
  <c r="AM259" i="1" l="1"/>
  <c r="AL259" i="1"/>
  <c r="AB259" i="1"/>
  <c r="X259" i="1"/>
  <c r="Z259" i="1"/>
  <c r="AA259" i="1"/>
  <c r="H2560" i="1"/>
  <c r="S2560" i="1"/>
  <c r="N2492" i="1"/>
  <c r="P2492" i="1" s="1"/>
  <c r="M2493" i="1" s="1"/>
  <c r="J259" i="1"/>
  <c r="L259" i="1" s="1"/>
  <c r="AP259" i="1" l="1"/>
  <c r="AN259" i="1"/>
  <c r="Y259" i="1"/>
  <c r="W260" i="1" s="1"/>
  <c r="R2560" i="1"/>
  <c r="T2560" i="1" s="1"/>
  <c r="Q2561" i="1" s="1"/>
  <c r="AC2561" i="1" s="1"/>
  <c r="O2493" i="1"/>
  <c r="G2493" i="1"/>
  <c r="I260" i="1"/>
  <c r="AM260" i="1" l="1"/>
  <c r="AL260" i="1"/>
  <c r="X260" i="1"/>
  <c r="Z260" i="1"/>
  <c r="AA260" i="1"/>
  <c r="AB260" i="1"/>
  <c r="H2561" i="1"/>
  <c r="S2561" i="1"/>
  <c r="N2493" i="1"/>
  <c r="P2493" i="1" s="1"/>
  <c r="M2494" i="1" s="1"/>
  <c r="K260" i="1"/>
  <c r="F260" i="1"/>
  <c r="AP260" i="1" l="1"/>
  <c r="AN260" i="1"/>
  <c r="R2561" i="1"/>
  <c r="T2561" i="1" s="1"/>
  <c r="Q2562" i="1" s="1"/>
  <c r="AC2562" i="1" s="1"/>
  <c r="O2494" i="1"/>
  <c r="G2494" i="1"/>
  <c r="J260" i="1"/>
  <c r="L260" i="1" s="1"/>
  <c r="Y260" i="1" s="1"/>
  <c r="W261" i="1" s="1"/>
  <c r="AM261" i="1" l="1"/>
  <c r="AL261" i="1"/>
  <c r="X261" i="1"/>
  <c r="Z261" i="1"/>
  <c r="AA261" i="1"/>
  <c r="AB261" i="1"/>
  <c r="H2562" i="1"/>
  <c r="S2562" i="1"/>
  <c r="N2494" i="1"/>
  <c r="P2494" i="1" s="1"/>
  <c r="M2495" i="1" s="1"/>
  <c r="I261" i="1"/>
  <c r="AP261" i="1" l="1"/>
  <c r="AN261" i="1"/>
  <c r="R2562" i="1"/>
  <c r="O2495" i="1"/>
  <c r="G2495" i="1"/>
  <c r="K261" i="1"/>
  <c r="F261" i="1"/>
  <c r="T2562" i="1" l="1"/>
  <c r="Q2563" i="1" s="1"/>
  <c r="AC2563" i="1" s="1"/>
  <c r="N2495" i="1"/>
  <c r="J261" i="1"/>
  <c r="L261" i="1" s="1"/>
  <c r="I262" i="1" l="1"/>
  <c r="Y261" i="1"/>
  <c r="W262" i="1" s="1"/>
  <c r="S2563" i="1"/>
  <c r="H2563" i="1"/>
  <c r="P2495" i="1"/>
  <c r="M2496" i="1" s="1"/>
  <c r="F262" i="1"/>
  <c r="K262" i="1"/>
  <c r="AM262" i="1" l="1"/>
  <c r="AL262" i="1"/>
  <c r="X262" i="1"/>
  <c r="Z262" i="1"/>
  <c r="AA262" i="1"/>
  <c r="AB262" i="1"/>
  <c r="R2563" i="1"/>
  <c r="O2496" i="1"/>
  <c r="G2496" i="1"/>
  <c r="J262" i="1"/>
  <c r="L262" i="1" s="1"/>
  <c r="AP262" i="1" l="1"/>
  <c r="AN262" i="1"/>
  <c r="Y262" i="1"/>
  <c r="W263" i="1" s="1"/>
  <c r="T2563" i="1"/>
  <c r="Q2564" i="1" s="1"/>
  <c r="AC2564" i="1" s="1"/>
  <c r="N2496" i="1"/>
  <c r="P2496" i="1" s="1"/>
  <c r="M2497" i="1" s="1"/>
  <c r="I263" i="1"/>
  <c r="AM263" i="1" l="1"/>
  <c r="AL263" i="1"/>
  <c r="AB263" i="1"/>
  <c r="X263" i="1"/>
  <c r="Z263" i="1"/>
  <c r="AA263" i="1"/>
  <c r="H2564" i="1"/>
  <c r="S2564" i="1"/>
  <c r="G2497" i="1"/>
  <c r="O2497" i="1"/>
  <c r="F263" i="1"/>
  <c r="K263" i="1"/>
  <c r="AP263" i="1" l="1"/>
  <c r="AN263" i="1"/>
  <c r="R2564" i="1"/>
  <c r="N2497" i="1"/>
  <c r="P2497" i="1" s="1"/>
  <c r="M2498" i="1" s="1"/>
  <c r="J263" i="1"/>
  <c r="L263" i="1" s="1"/>
  <c r="I264" i="1" s="1"/>
  <c r="Y263" i="1" l="1"/>
  <c r="W264" i="1" s="1"/>
  <c r="T2564" i="1"/>
  <c r="Q2565" i="1" s="1"/>
  <c r="AC2565" i="1" s="1"/>
  <c r="G2498" i="1"/>
  <c r="O2498" i="1"/>
  <c r="K264" i="1"/>
  <c r="F264" i="1"/>
  <c r="AM264" i="1" l="1"/>
  <c r="AN264" i="1" s="1"/>
  <c r="AB264" i="1"/>
  <c r="X264" i="1"/>
  <c r="Z264" i="1"/>
  <c r="AA264" i="1"/>
  <c r="H2565" i="1"/>
  <c r="S2565" i="1"/>
  <c r="N2498" i="1"/>
  <c r="J264" i="1"/>
  <c r="L264" i="1" s="1"/>
  <c r="I265" i="1" s="1"/>
  <c r="AL264" i="1" l="1"/>
  <c r="AP264" i="1"/>
  <c r="Y264" i="1"/>
  <c r="W265" i="1" s="1"/>
  <c r="R2565" i="1"/>
  <c r="P2498" i="1"/>
  <c r="M2499" i="1" s="1"/>
  <c r="K265" i="1"/>
  <c r="J265" i="1" s="1"/>
  <c r="F265" i="1"/>
  <c r="AM265" i="1" l="1"/>
  <c r="AL265" i="1"/>
  <c r="X265" i="1"/>
  <c r="Z265" i="1"/>
  <c r="AA265" i="1"/>
  <c r="AB265" i="1"/>
  <c r="T2565" i="1"/>
  <c r="Q2566" i="1" s="1"/>
  <c r="AC2566" i="1" s="1"/>
  <c r="G2499" i="1"/>
  <c r="O2499" i="1"/>
  <c r="L265" i="1"/>
  <c r="I266" i="1" s="1"/>
  <c r="AP265" i="1" l="1"/>
  <c r="AN265" i="1"/>
  <c r="Y265" i="1"/>
  <c r="W266" i="1" s="1"/>
  <c r="H2566" i="1"/>
  <c r="S2566" i="1"/>
  <c r="N2499" i="1"/>
  <c r="F266" i="1"/>
  <c r="K266" i="1"/>
  <c r="AM266" i="1" l="1"/>
  <c r="AL266" i="1"/>
  <c r="X266" i="1"/>
  <c r="AA266" i="1"/>
  <c r="Z266" i="1"/>
  <c r="AB266" i="1"/>
  <c r="R2566" i="1"/>
  <c r="T2566" i="1" s="1"/>
  <c r="Q2567" i="1" s="1"/>
  <c r="AC2567" i="1" s="1"/>
  <c r="P2499" i="1"/>
  <c r="M2500" i="1" s="1"/>
  <c r="J266" i="1"/>
  <c r="L266" i="1" s="1"/>
  <c r="AP266" i="1" l="1"/>
  <c r="AN266" i="1"/>
  <c r="Y266" i="1"/>
  <c r="W267" i="1" s="1"/>
  <c r="H2567" i="1"/>
  <c r="S2567" i="1"/>
  <c r="G2500" i="1"/>
  <c r="O2500" i="1"/>
  <c r="I267" i="1"/>
  <c r="AM267" i="1" l="1"/>
  <c r="AL267" i="1"/>
  <c r="X267" i="1"/>
  <c r="Z267" i="1"/>
  <c r="AA267" i="1"/>
  <c r="AB267" i="1"/>
  <c r="R2567" i="1"/>
  <c r="N2500" i="1"/>
  <c r="F267" i="1"/>
  <c r="K267" i="1"/>
  <c r="AP267" i="1" l="1"/>
  <c r="AN267" i="1"/>
  <c r="T2567" i="1"/>
  <c r="Q2568" i="1" s="1"/>
  <c r="AC2568" i="1" s="1"/>
  <c r="P2500" i="1"/>
  <c r="M2501" i="1" s="1"/>
  <c r="J267" i="1"/>
  <c r="L267" i="1" s="1"/>
  <c r="Y267" i="1" s="1"/>
  <c r="W268" i="1" s="1"/>
  <c r="AM268" i="1" l="1"/>
  <c r="AL268" i="1"/>
  <c r="X268" i="1"/>
  <c r="AA268" i="1"/>
  <c r="Z268" i="1"/>
  <c r="AB268" i="1"/>
  <c r="H2568" i="1"/>
  <c r="S2568" i="1"/>
  <c r="G2501" i="1"/>
  <c r="O2501" i="1"/>
  <c r="I268" i="1"/>
  <c r="AP268" i="1" l="1"/>
  <c r="AN268" i="1"/>
  <c r="R2568" i="1"/>
  <c r="T2568" i="1" s="1"/>
  <c r="Q2569" i="1" s="1"/>
  <c r="AC2569" i="1" s="1"/>
  <c r="N2501" i="1"/>
  <c r="P2501" i="1" s="1"/>
  <c r="M2502" i="1" s="1"/>
  <c r="K268" i="1"/>
  <c r="F268" i="1"/>
  <c r="H2569" i="1" l="1"/>
  <c r="S2569" i="1"/>
  <c r="G2502" i="1"/>
  <c r="O2502" i="1"/>
  <c r="J268" i="1"/>
  <c r="L268" i="1" s="1"/>
  <c r="Y268" i="1" s="1"/>
  <c r="W269" i="1" s="1"/>
  <c r="AM269" i="1" l="1"/>
  <c r="AL269" i="1"/>
  <c r="X269" i="1"/>
  <c r="AA269" i="1"/>
  <c r="Z269" i="1"/>
  <c r="AB269" i="1"/>
  <c r="R2569" i="1"/>
  <c r="N2502" i="1"/>
  <c r="I269" i="1"/>
  <c r="AP269" i="1" l="1"/>
  <c r="AN269" i="1"/>
  <c r="T2569" i="1"/>
  <c r="Q2570" i="1" s="1"/>
  <c r="AC2570" i="1" s="1"/>
  <c r="P2502" i="1"/>
  <c r="M2503" i="1" s="1"/>
  <c r="F269" i="1"/>
  <c r="K269" i="1"/>
  <c r="S2570" i="1" l="1"/>
  <c r="H2570" i="1"/>
  <c r="G2503" i="1"/>
  <c r="O2503" i="1"/>
  <c r="J269" i="1"/>
  <c r="L269" i="1" s="1"/>
  <c r="Y269" i="1" s="1"/>
  <c r="W270" i="1" s="1"/>
  <c r="AM270" i="1" l="1"/>
  <c r="AL270" i="1"/>
  <c r="X270" i="1"/>
  <c r="Z270" i="1"/>
  <c r="AA270" i="1"/>
  <c r="AB270" i="1"/>
  <c r="R2570" i="1"/>
  <c r="T2570" i="1" s="1"/>
  <c r="Q2571" i="1" s="1"/>
  <c r="AC2571" i="1" s="1"/>
  <c r="N2503" i="1"/>
  <c r="I270" i="1"/>
  <c r="AP270" i="1" l="1"/>
  <c r="AN270" i="1"/>
  <c r="H2571" i="1"/>
  <c r="S2571" i="1"/>
  <c r="P2503" i="1"/>
  <c r="M2504" i="1" s="1"/>
  <c r="F270" i="1"/>
  <c r="K270" i="1"/>
  <c r="R2571" i="1" l="1"/>
  <c r="G2504" i="1"/>
  <c r="O2504" i="1"/>
  <c r="J270" i="1"/>
  <c r="L270" i="1" s="1"/>
  <c r="Y270" i="1" s="1"/>
  <c r="W271" i="1" s="1"/>
  <c r="AM271" i="1" l="1"/>
  <c r="AL271" i="1"/>
  <c r="X271" i="1"/>
  <c r="AA271" i="1"/>
  <c r="Z271" i="1"/>
  <c r="AB271" i="1"/>
  <c r="T2571" i="1"/>
  <c r="Q2572" i="1" s="1"/>
  <c r="AC2572" i="1" s="1"/>
  <c r="N2504" i="1"/>
  <c r="P2504" i="1" s="1"/>
  <c r="M2505" i="1" s="1"/>
  <c r="I271" i="1"/>
  <c r="AP271" i="1" l="1"/>
  <c r="AN271" i="1"/>
  <c r="H2572" i="1"/>
  <c r="S2572" i="1"/>
  <c r="G2505" i="1"/>
  <c r="O2505" i="1"/>
  <c r="K271" i="1"/>
  <c r="F271" i="1"/>
  <c r="R2572" i="1" l="1"/>
  <c r="T2572" i="1" s="1"/>
  <c r="Q2573" i="1" s="1"/>
  <c r="AC2573" i="1" s="1"/>
  <c r="N2505" i="1"/>
  <c r="P2505" i="1" s="1"/>
  <c r="M2506" i="1" s="1"/>
  <c r="J271" i="1"/>
  <c r="L271" i="1" s="1"/>
  <c r="Y271" i="1" s="1"/>
  <c r="W272" i="1" s="1"/>
  <c r="AM272" i="1" l="1"/>
  <c r="AL272" i="1"/>
  <c r="X272" i="1"/>
  <c r="Z272" i="1"/>
  <c r="AA272" i="1"/>
  <c r="AB272" i="1"/>
  <c r="H2573" i="1"/>
  <c r="S2573" i="1"/>
  <c r="G2506" i="1"/>
  <c r="O2506" i="1"/>
  <c r="I272" i="1"/>
  <c r="AP272" i="1" l="1"/>
  <c r="AN272" i="1"/>
  <c r="R2573" i="1"/>
  <c r="T2573" i="1" s="1"/>
  <c r="Q2574" i="1" s="1"/>
  <c r="AC2574" i="1" s="1"/>
  <c r="N2506" i="1"/>
  <c r="P2506" i="1" s="1"/>
  <c r="M2507" i="1" s="1"/>
  <c r="F272" i="1"/>
  <c r="K272" i="1"/>
  <c r="O2507" i="1" l="1"/>
  <c r="G2507" i="1"/>
  <c r="J272" i="1"/>
  <c r="L272" i="1" s="1"/>
  <c r="Y272" i="1" s="1"/>
  <c r="W273" i="1" s="1"/>
  <c r="AM273" i="1" l="1"/>
  <c r="AL273" i="1"/>
  <c r="X273" i="1"/>
  <c r="Z273" i="1"/>
  <c r="AA273" i="1"/>
  <c r="AB273" i="1"/>
  <c r="H2574" i="1"/>
  <c r="S2574" i="1"/>
  <c r="N2507" i="1"/>
  <c r="P2507" i="1" s="1"/>
  <c r="M2508" i="1" s="1"/>
  <c r="I273" i="1"/>
  <c r="AP273" i="1" l="1"/>
  <c r="AN273" i="1"/>
  <c r="R2574" i="1"/>
  <c r="T2574" i="1" s="1"/>
  <c r="Q2575" i="1" s="1"/>
  <c r="AC2575" i="1" s="1"/>
  <c r="G2508" i="1"/>
  <c r="O2508" i="1"/>
  <c r="F273" i="1"/>
  <c r="K273" i="1"/>
  <c r="H2575" i="1" l="1"/>
  <c r="S2575" i="1"/>
  <c r="N2508" i="1"/>
  <c r="P2508" i="1" s="1"/>
  <c r="M2509" i="1" s="1"/>
  <c r="J273" i="1"/>
  <c r="L273" i="1" s="1"/>
  <c r="Y273" i="1" s="1"/>
  <c r="W274" i="1" s="1"/>
  <c r="AM274" i="1" l="1"/>
  <c r="AL274" i="1"/>
  <c r="AB274" i="1"/>
  <c r="X274" i="1"/>
  <c r="AA274" i="1"/>
  <c r="Z274" i="1"/>
  <c r="R2575" i="1"/>
  <c r="T2575" i="1" s="1"/>
  <c r="Q2576" i="1" s="1"/>
  <c r="AC2576" i="1" s="1"/>
  <c r="G2509" i="1"/>
  <c r="O2509" i="1"/>
  <c r="I274" i="1"/>
  <c r="AP274" i="1" l="1"/>
  <c r="AN274" i="1"/>
  <c r="H2576" i="1"/>
  <c r="S2576" i="1"/>
  <c r="N2509" i="1"/>
  <c r="F274" i="1"/>
  <c r="K274" i="1"/>
  <c r="R2576" i="1" l="1"/>
  <c r="P2509" i="1"/>
  <c r="M2510" i="1" s="1"/>
  <c r="J274" i="1"/>
  <c r="L274" i="1" s="1"/>
  <c r="I275" i="1" l="1"/>
  <c r="Y274" i="1"/>
  <c r="W275" i="1" s="1"/>
  <c r="T2576" i="1"/>
  <c r="Q2577" i="1" s="1"/>
  <c r="AC2577" i="1" s="1"/>
  <c r="G2510" i="1"/>
  <c r="O2510" i="1"/>
  <c r="F275" i="1"/>
  <c r="K275" i="1"/>
  <c r="AM275" i="1" l="1"/>
  <c r="AL275" i="1"/>
  <c r="X275" i="1"/>
  <c r="Z275" i="1"/>
  <c r="AA275" i="1"/>
  <c r="AB275" i="1"/>
  <c r="H2577" i="1"/>
  <c r="S2577" i="1"/>
  <c r="N2510" i="1"/>
  <c r="P2510" i="1" s="1"/>
  <c r="M2511" i="1" s="1"/>
  <c r="J275" i="1"/>
  <c r="L275" i="1" s="1"/>
  <c r="AP275" i="1" l="1"/>
  <c r="AN275" i="1"/>
  <c r="Y275" i="1"/>
  <c r="W276" i="1" s="1"/>
  <c r="R2577" i="1"/>
  <c r="T2577" i="1" s="1"/>
  <c r="Q2578" i="1" s="1"/>
  <c r="AC2578" i="1" s="1"/>
  <c r="O2511" i="1"/>
  <c r="G2511" i="1"/>
  <c r="I276" i="1"/>
  <c r="AM276" i="1" l="1"/>
  <c r="AL276" i="1"/>
  <c r="AB276" i="1"/>
  <c r="X276" i="1"/>
  <c r="Z276" i="1"/>
  <c r="AA276" i="1"/>
  <c r="H2578" i="1"/>
  <c r="S2578" i="1"/>
  <c r="N2511" i="1"/>
  <c r="P2511" i="1" s="1"/>
  <c r="M2512" i="1" s="1"/>
  <c r="K276" i="1"/>
  <c r="F276" i="1"/>
  <c r="AP276" i="1" l="1"/>
  <c r="AN276" i="1"/>
  <c r="R2578" i="1"/>
  <c r="G2512" i="1"/>
  <c r="O2512" i="1"/>
  <c r="J276" i="1"/>
  <c r="L276" i="1" s="1"/>
  <c r="Y276" i="1" s="1"/>
  <c r="W277" i="1" s="1"/>
  <c r="AM277" i="1" l="1"/>
  <c r="AL277" i="1"/>
  <c r="X277" i="1"/>
  <c r="Z277" i="1"/>
  <c r="AA277" i="1"/>
  <c r="AB277" i="1"/>
  <c r="T2578" i="1"/>
  <c r="Q2579" i="1" s="1"/>
  <c r="AC2579" i="1" s="1"/>
  <c r="N2512" i="1"/>
  <c r="I277" i="1"/>
  <c r="AP277" i="1" l="1"/>
  <c r="AN277" i="1"/>
  <c r="H2579" i="1"/>
  <c r="S2579" i="1"/>
  <c r="P2512" i="1"/>
  <c r="M2513" i="1" s="1"/>
  <c r="F277" i="1"/>
  <c r="K277" i="1"/>
  <c r="R2579" i="1" l="1"/>
  <c r="T2579" i="1" s="1"/>
  <c r="Q2580" i="1" s="1"/>
  <c r="AC2580" i="1" s="1"/>
  <c r="O2513" i="1"/>
  <c r="G2513" i="1"/>
  <c r="J277" i="1"/>
  <c r="L277" i="1" s="1"/>
  <c r="I278" i="1" l="1"/>
  <c r="Y277" i="1"/>
  <c r="W278" i="1" s="1"/>
  <c r="H2580" i="1"/>
  <c r="S2580" i="1"/>
  <c r="N2513" i="1"/>
  <c r="K278" i="1"/>
  <c r="J278" i="1" s="1"/>
  <c r="F278" i="1"/>
  <c r="AM278" i="1" l="1"/>
  <c r="AL278" i="1"/>
  <c r="X278" i="1"/>
  <c r="Z278" i="1"/>
  <c r="AA278" i="1"/>
  <c r="AB278" i="1"/>
  <c r="R2580" i="1"/>
  <c r="L278" i="1"/>
  <c r="I279" i="1" s="1"/>
  <c r="P2513" i="1"/>
  <c r="M2514" i="1" s="1"/>
  <c r="AP278" i="1" l="1"/>
  <c r="AN278" i="1"/>
  <c r="Y278" i="1"/>
  <c r="W279" i="1" s="1"/>
  <c r="T2580" i="1"/>
  <c r="Q2581" i="1" s="1"/>
  <c r="AC2581" i="1" s="1"/>
  <c r="G2514" i="1"/>
  <c r="O2514" i="1"/>
  <c r="K279" i="1"/>
  <c r="F279" i="1"/>
  <c r="AM279" i="1" l="1"/>
  <c r="AL279" i="1"/>
  <c r="AB279" i="1"/>
  <c r="X279" i="1"/>
  <c r="Z279" i="1"/>
  <c r="AA279" i="1"/>
  <c r="H2581" i="1"/>
  <c r="S2581" i="1"/>
  <c r="N2514" i="1"/>
  <c r="P2514" i="1" s="1"/>
  <c r="M2515" i="1" s="1"/>
  <c r="J279" i="1"/>
  <c r="L279" i="1" s="1"/>
  <c r="AP279" i="1" l="1"/>
  <c r="AN279" i="1"/>
  <c r="Y279" i="1"/>
  <c r="W280" i="1" s="1"/>
  <c r="R2581" i="1"/>
  <c r="G2515" i="1"/>
  <c r="O2515" i="1"/>
  <c r="I280" i="1"/>
  <c r="AM280" i="1" l="1"/>
  <c r="AL280" i="1"/>
  <c r="AB280" i="1"/>
  <c r="X280" i="1"/>
  <c r="AA280" i="1"/>
  <c r="Z280" i="1"/>
  <c r="T2581" i="1"/>
  <c r="Q2582" i="1" s="1"/>
  <c r="AC2582" i="1" s="1"/>
  <c r="N2515" i="1"/>
  <c r="P2515" i="1" s="1"/>
  <c r="M2516" i="1" s="1"/>
  <c r="F280" i="1"/>
  <c r="K280" i="1"/>
  <c r="AP280" i="1" l="1"/>
  <c r="AN280" i="1"/>
  <c r="H2582" i="1"/>
  <c r="S2582" i="1"/>
  <c r="G2516" i="1"/>
  <c r="O2516" i="1"/>
  <c r="J280" i="1"/>
  <c r="L280" i="1" s="1"/>
  <c r="I281" i="1" s="1"/>
  <c r="Y280" i="1" l="1"/>
  <c r="W281" i="1" s="1"/>
  <c r="R2582" i="1"/>
  <c r="N2516" i="1"/>
  <c r="P2516" i="1" s="1"/>
  <c r="M2517" i="1" s="1"/>
  <c r="K281" i="1"/>
  <c r="F281" i="1"/>
  <c r="AM281" i="1" l="1"/>
  <c r="AL281" i="1"/>
  <c r="X281" i="1"/>
  <c r="Z281" i="1"/>
  <c r="AA281" i="1"/>
  <c r="AB281" i="1"/>
  <c r="T2582" i="1"/>
  <c r="Q2583" i="1" s="1"/>
  <c r="AC2583" i="1" s="1"/>
  <c r="G2517" i="1"/>
  <c r="O2517" i="1"/>
  <c r="J281" i="1"/>
  <c r="L281" i="1" s="1"/>
  <c r="I282" i="1" s="1"/>
  <c r="AP281" i="1" l="1"/>
  <c r="AN281" i="1"/>
  <c r="Y281" i="1"/>
  <c r="W282" i="1" s="1"/>
  <c r="H2583" i="1"/>
  <c r="S2583" i="1"/>
  <c r="N2517" i="1"/>
  <c r="P2517" i="1" s="1"/>
  <c r="M2518" i="1" s="1"/>
  <c r="K282" i="1"/>
  <c r="F282" i="1"/>
  <c r="AM282" i="1" l="1"/>
  <c r="AL282" i="1"/>
  <c r="X282" i="1"/>
  <c r="Z282" i="1"/>
  <c r="AA282" i="1"/>
  <c r="AB282" i="1"/>
  <c r="R2583" i="1"/>
  <c r="G2518" i="1"/>
  <c r="O2518" i="1"/>
  <c r="J282" i="1"/>
  <c r="L282" i="1" s="1"/>
  <c r="AP282" i="1" l="1"/>
  <c r="AN282" i="1"/>
  <c r="Y282" i="1"/>
  <c r="W283" i="1" s="1"/>
  <c r="T2583" i="1"/>
  <c r="Q2584" i="1" s="1"/>
  <c r="AC2584" i="1" s="1"/>
  <c r="N2518" i="1"/>
  <c r="P2518" i="1" s="1"/>
  <c r="M2519" i="1" s="1"/>
  <c r="I283" i="1"/>
  <c r="AM283" i="1" l="1"/>
  <c r="AL283" i="1"/>
  <c r="X283" i="1"/>
  <c r="AA283" i="1"/>
  <c r="Z283" i="1"/>
  <c r="AB283" i="1"/>
  <c r="H2584" i="1"/>
  <c r="S2584" i="1"/>
  <c r="G2519" i="1"/>
  <c r="O2519" i="1"/>
  <c r="F283" i="1"/>
  <c r="K283" i="1"/>
  <c r="AP283" i="1" l="1"/>
  <c r="AN283" i="1"/>
  <c r="R2584" i="1"/>
  <c r="T2584" i="1" s="1"/>
  <c r="Q2585" i="1" s="1"/>
  <c r="AC2585" i="1" s="1"/>
  <c r="N2519" i="1"/>
  <c r="P2519" i="1" s="1"/>
  <c r="M2520" i="1" s="1"/>
  <c r="J283" i="1"/>
  <c r="L283" i="1" s="1"/>
  <c r="I284" i="1" s="1"/>
  <c r="Y283" i="1" l="1"/>
  <c r="W284" i="1" s="1"/>
  <c r="S2585" i="1"/>
  <c r="H2585" i="1"/>
  <c r="G2520" i="1"/>
  <c r="O2520" i="1"/>
  <c r="F284" i="1"/>
  <c r="K284" i="1"/>
  <c r="AM284" i="1" l="1"/>
  <c r="AL284" i="1"/>
  <c r="X284" i="1"/>
  <c r="AA284" i="1"/>
  <c r="Z284" i="1"/>
  <c r="AB284" i="1"/>
  <c r="R2585" i="1"/>
  <c r="N2520" i="1"/>
  <c r="J284" i="1"/>
  <c r="L284" i="1" s="1"/>
  <c r="AP284" i="1" l="1"/>
  <c r="AN284" i="1"/>
  <c r="Y284" i="1"/>
  <c r="W285" i="1" s="1"/>
  <c r="T2585" i="1"/>
  <c r="Q2586" i="1" s="1"/>
  <c r="AC2586" i="1" s="1"/>
  <c r="P2520" i="1"/>
  <c r="M2521" i="1" s="1"/>
  <c r="I285" i="1"/>
  <c r="AM285" i="1" l="1"/>
  <c r="AL285" i="1"/>
  <c r="X285" i="1"/>
  <c r="Z285" i="1"/>
  <c r="AA285" i="1"/>
  <c r="AB285" i="1"/>
  <c r="H2586" i="1"/>
  <c r="S2586" i="1"/>
  <c r="O2521" i="1"/>
  <c r="G2521" i="1"/>
  <c r="F285" i="1"/>
  <c r="K285" i="1"/>
  <c r="AP285" i="1" l="1"/>
  <c r="AN285" i="1"/>
  <c r="R2586" i="1"/>
  <c r="N2521" i="1"/>
  <c r="J285" i="1"/>
  <c r="L285" i="1" s="1"/>
  <c r="Y285" i="1" s="1"/>
  <c r="W286" i="1" s="1"/>
  <c r="AM286" i="1" l="1"/>
  <c r="AL286" i="1"/>
  <c r="X286" i="1"/>
  <c r="AA286" i="1"/>
  <c r="Z286" i="1"/>
  <c r="AB286" i="1"/>
  <c r="T2586" i="1"/>
  <c r="Q2587" i="1" s="1"/>
  <c r="AC2587" i="1" s="1"/>
  <c r="P2521" i="1"/>
  <c r="M2522" i="1" s="1"/>
  <c r="I286" i="1"/>
  <c r="F286" i="1" s="1"/>
  <c r="AP286" i="1" l="1"/>
  <c r="AN286" i="1"/>
  <c r="H2587" i="1"/>
  <c r="S2587" i="1"/>
  <c r="G2522" i="1"/>
  <c r="O2522" i="1"/>
  <c r="K286" i="1"/>
  <c r="J286" i="1" s="1"/>
  <c r="R2587" i="1" l="1"/>
  <c r="T2587" i="1" s="1"/>
  <c r="Q2588" i="1" s="1"/>
  <c r="AC2588" i="1" s="1"/>
  <c r="L286" i="1"/>
  <c r="N2522" i="1"/>
  <c r="I287" i="1" l="1"/>
  <c r="Y286" i="1"/>
  <c r="W287" i="1" s="1"/>
  <c r="H2588" i="1"/>
  <c r="S2588" i="1"/>
  <c r="P2522" i="1"/>
  <c r="M2523" i="1" s="1"/>
  <c r="K287" i="1"/>
  <c r="F287" i="1"/>
  <c r="AM287" i="1" l="1"/>
  <c r="AL287" i="1"/>
  <c r="X287" i="1"/>
  <c r="AA287" i="1"/>
  <c r="Z287" i="1"/>
  <c r="AB287" i="1"/>
  <c r="R2588" i="1"/>
  <c r="G2523" i="1"/>
  <c r="O2523" i="1"/>
  <c r="J287" i="1"/>
  <c r="L287" i="1" s="1"/>
  <c r="AP287" i="1" l="1"/>
  <c r="AN287" i="1"/>
  <c r="Y287" i="1"/>
  <c r="W288" i="1" s="1"/>
  <c r="T2588" i="1"/>
  <c r="Q2589" i="1" s="1"/>
  <c r="AC2589" i="1" s="1"/>
  <c r="N2523" i="1"/>
  <c r="P2523" i="1" s="1"/>
  <c r="M2524" i="1" s="1"/>
  <c r="I288" i="1"/>
  <c r="AM288" i="1" l="1"/>
  <c r="AL288" i="1"/>
  <c r="X288" i="1"/>
  <c r="Z288" i="1"/>
  <c r="AA288" i="1"/>
  <c r="AB288" i="1"/>
  <c r="H2589" i="1"/>
  <c r="S2589" i="1"/>
  <c r="G2524" i="1"/>
  <c r="O2524" i="1"/>
  <c r="K288" i="1"/>
  <c r="F288" i="1"/>
  <c r="AP288" i="1" l="1"/>
  <c r="AN288" i="1"/>
  <c r="R2589" i="1"/>
  <c r="T2589" i="1" s="1"/>
  <c r="Q2590" i="1" s="1"/>
  <c r="AC2590" i="1" s="1"/>
  <c r="N2524" i="1"/>
  <c r="P2524" i="1" s="1"/>
  <c r="M2525" i="1" s="1"/>
  <c r="J288" i="1"/>
  <c r="L288" i="1" s="1"/>
  <c r="I289" i="1" s="1"/>
  <c r="Y288" i="1" l="1"/>
  <c r="W289" i="1" s="1"/>
  <c r="H2590" i="1"/>
  <c r="S2590" i="1"/>
  <c r="G2525" i="1"/>
  <c r="O2525" i="1"/>
  <c r="F289" i="1"/>
  <c r="K289" i="1"/>
  <c r="AM289" i="1" l="1"/>
  <c r="AL289" i="1"/>
  <c r="X289" i="1"/>
  <c r="AA289" i="1"/>
  <c r="Z289" i="1"/>
  <c r="AB289" i="1"/>
  <c r="R2590" i="1"/>
  <c r="T2590" i="1" s="1"/>
  <c r="Q2591" i="1" s="1"/>
  <c r="AC2591" i="1" s="1"/>
  <c r="N2525" i="1"/>
  <c r="J289" i="1"/>
  <c r="L289" i="1" s="1"/>
  <c r="AP289" i="1" l="1"/>
  <c r="AN289" i="1"/>
  <c r="Y289" i="1"/>
  <c r="W290" i="1" s="1"/>
  <c r="H2591" i="1"/>
  <c r="S2591" i="1"/>
  <c r="P2525" i="1"/>
  <c r="M2526" i="1" s="1"/>
  <c r="I290" i="1"/>
  <c r="AM290" i="1" l="1"/>
  <c r="AL290" i="1"/>
  <c r="AB290" i="1"/>
  <c r="X290" i="1"/>
  <c r="Z290" i="1"/>
  <c r="AA290" i="1"/>
  <c r="R2591" i="1"/>
  <c r="O2526" i="1"/>
  <c r="G2526" i="1"/>
  <c r="K290" i="1"/>
  <c r="F290" i="1"/>
  <c r="AP290" i="1" l="1"/>
  <c r="AN290" i="1"/>
  <c r="T2591" i="1"/>
  <c r="Q2592" i="1" s="1"/>
  <c r="AC2592" i="1" s="1"/>
  <c r="N2526" i="1"/>
  <c r="P2526" i="1" s="1"/>
  <c r="M2527" i="1" s="1"/>
  <c r="J290" i="1"/>
  <c r="L290" i="1" s="1"/>
  <c r="Y290" i="1" s="1"/>
  <c r="W291" i="1" s="1"/>
  <c r="AM291" i="1" l="1"/>
  <c r="AL291" i="1"/>
  <c r="X291" i="1"/>
  <c r="Z291" i="1"/>
  <c r="AA291" i="1"/>
  <c r="AB291" i="1"/>
  <c r="H2592" i="1"/>
  <c r="S2592" i="1"/>
  <c r="G2527" i="1"/>
  <c r="O2527" i="1"/>
  <c r="I291" i="1"/>
  <c r="AP291" i="1" l="1"/>
  <c r="AN291" i="1"/>
  <c r="R2592" i="1"/>
  <c r="T2592" i="1" s="1"/>
  <c r="Q2593" i="1" s="1"/>
  <c r="AC2593" i="1" s="1"/>
  <c r="N2527" i="1"/>
  <c r="P2527" i="1" s="1"/>
  <c r="M2528" i="1" s="1"/>
  <c r="K291" i="1"/>
  <c r="F291" i="1"/>
  <c r="H2593" i="1" l="1"/>
  <c r="S2593" i="1"/>
  <c r="G2528" i="1"/>
  <c r="O2528" i="1"/>
  <c r="J291" i="1"/>
  <c r="L291" i="1" s="1"/>
  <c r="Y291" i="1" s="1"/>
  <c r="W292" i="1" s="1"/>
  <c r="AM292" i="1" l="1"/>
  <c r="AL292" i="1"/>
  <c r="X292" i="1"/>
  <c r="Z292" i="1"/>
  <c r="AA292" i="1"/>
  <c r="AB292" i="1"/>
  <c r="R2593" i="1"/>
  <c r="N2528" i="1"/>
  <c r="P2528" i="1" s="1"/>
  <c r="M2529" i="1" s="1"/>
  <c r="I292" i="1"/>
  <c r="AP292" i="1" l="1"/>
  <c r="AN292" i="1"/>
  <c r="T2593" i="1"/>
  <c r="Q2594" i="1" s="1"/>
  <c r="AC2594" i="1" s="1"/>
  <c r="G2529" i="1"/>
  <c r="O2529" i="1"/>
  <c r="F292" i="1"/>
  <c r="K292" i="1"/>
  <c r="H2594" i="1" l="1"/>
  <c r="S2594" i="1"/>
  <c r="N2529" i="1"/>
  <c r="J292" i="1"/>
  <c r="L292" i="1" s="1"/>
  <c r="Y292" i="1" s="1"/>
  <c r="W293" i="1" s="1"/>
  <c r="AM293" i="1" l="1"/>
  <c r="AL293" i="1"/>
  <c r="AB293" i="1"/>
  <c r="X293" i="1"/>
  <c r="AA293" i="1"/>
  <c r="Z293" i="1"/>
  <c r="R2594" i="1"/>
  <c r="P2529" i="1"/>
  <c r="M2530" i="1" s="1"/>
  <c r="I293" i="1"/>
  <c r="AP293" i="1" l="1"/>
  <c r="AN293" i="1"/>
  <c r="T2594" i="1"/>
  <c r="Q2595" i="1" s="1"/>
  <c r="AC2595" i="1" s="1"/>
  <c r="G2530" i="1"/>
  <c r="O2530" i="1"/>
  <c r="K293" i="1"/>
  <c r="F293" i="1"/>
  <c r="H2595" i="1" l="1"/>
  <c r="S2595" i="1"/>
  <c r="N2530" i="1"/>
  <c r="J293" i="1"/>
  <c r="L293" i="1" s="1"/>
  <c r="Y293" i="1" s="1"/>
  <c r="W294" i="1" s="1"/>
  <c r="AM294" i="1" l="1"/>
  <c r="AL294" i="1"/>
  <c r="AB294" i="1"/>
  <c r="X294" i="1"/>
  <c r="AA294" i="1"/>
  <c r="Z294" i="1"/>
  <c r="R2595" i="1"/>
  <c r="T2595" i="1" s="1"/>
  <c r="Q2596" i="1" s="1"/>
  <c r="AC2596" i="1" s="1"/>
  <c r="P2530" i="1"/>
  <c r="M2531" i="1" s="1"/>
  <c r="I294" i="1"/>
  <c r="AP294" i="1" l="1"/>
  <c r="AN294" i="1"/>
  <c r="S2596" i="1"/>
  <c r="H2596" i="1"/>
  <c r="O2531" i="1"/>
  <c r="G2531" i="1"/>
  <c r="K294" i="1"/>
  <c r="F294" i="1"/>
  <c r="R2596" i="1" l="1"/>
  <c r="T2596" i="1" s="1"/>
  <c r="Q2597" i="1" s="1"/>
  <c r="AC2597" i="1" s="1"/>
  <c r="N2531" i="1"/>
  <c r="J294" i="1"/>
  <c r="L294" i="1" s="1"/>
  <c r="Y294" i="1" s="1"/>
  <c r="W295" i="1" s="1"/>
  <c r="AM295" i="1" l="1"/>
  <c r="AL295" i="1"/>
  <c r="X295" i="1"/>
  <c r="Z295" i="1"/>
  <c r="AA295" i="1"/>
  <c r="AB295" i="1"/>
  <c r="S2597" i="1"/>
  <c r="H2597" i="1"/>
  <c r="P2531" i="1"/>
  <c r="M2532" i="1" s="1"/>
  <c r="I295" i="1"/>
  <c r="AP295" i="1" l="1"/>
  <c r="AN295" i="1"/>
  <c r="R2597" i="1"/>
  <c r="T2597" i="1" s="1"/>
  <c r="Q2598" i="1" s="1"/>
  <c r="AC2598" i="1" s="1"/>
  <c r="O2532" i="1"/>
  <c r="G2532" i="1"/>
  <c r="K295" i="1"/>
  <c r="F295" i="1"/>
  <c r="H2598" i="1" l="1"/>
  <c r="S2598" i="1"/>
  <c r="N2532" i="1"/>
  <c r="P2532" i="1" s="1"/>
  <c r="M2533" i="1" s="1"/>
  <c r="J295" i="1"/>
  <c r="L295" i="1" s="1"/>
  <c r="Y295" i="1" s="1"/>
  <c r="W296" i="1" s="1"/>
  <c r="AM296" i="1" l="1"/>
  <c r="AL296" i="1"/>
  <c r="X296" i="1"/>
  <c r="AA296" i="1"/>
  <c r="Z296" i="1"/>
  <c r="AB296" i="1"/>
  <c r="R2598" i="1"/>
  <c r="T2598" i="1" s="1"/>
  <c r="Q2599" i="1" s="1"/>
  <c r="AC2599" i="1" s="1"/>
  <c r="G2533" i="1"/>
  <c r="O2533" i="1"/>
  <c r="I296" i="1"/>
  <c r="AP296" i="1" l="1"/>
  <c r="AN296" i="1"/>
  <c r="H2599" i="1"/>
  <c r="S2599" i="1"/>
  <c r="N2533" i="1"/>
  <c r="P2533" i="1" s="1"/>
  <c r="M2534" i="1" s="1"/>
  <c r="K296" i="1"/>
  <c r="F296" i="1"/>
  <c r="R2599" i="1" l="1"/>
  <c r="T2599" i="1" s="1"/>
  <c r="Q2600" i="1" s="1"/>
  <c r="AC2600" i="1" s="1"/>
  <c r="G2534" i="1"/>
  <c r="O2534" i="1"/>
  <c r="J296" i="1"/>
  <c r="L296" i="1" s="1"/>
  <c r="Y296" i="1" s="1"/>
  <c r="W297" i="1" s="1"/>
  <c r="AM297" i="1" l="1"/>
  <c r="AL297" i="1"/>
  <c r="X297" i="1"/>
  <c r="Z297" i="1"/>
  <c r="AA297" i="1"/>
  <c r="AB297" i="1"/>
  <c r="H2600" i="1"/>
  <c r="S2600" i="1"/>
  <c r="N2534" i="1"/>
  <c r="P2534" i="1" s="1"/>
  <c r="M2535" i="1" s="1"/>
  <c r="I297" i="1"/>
  <c r="AP297" i="1" l="1"/>
  <c r="AN297" i="1"/>
  <c r="R2600" i="1"/>
  <c r="T2600" i="1" s="1"/>
  <c r="Q2601" i="1" s="1"/>
  <c r="AC2601" i="1" s="1"/>
  <c r="G2535" i="1"/>
  <c r="O2535" i="1"/>
  <c r="K297" i="1"/>
  <c r="F297" i="1"/>
  <c r="H2601" i="1" l="1"/>
  <c r="S2601" i="1"/>
  <c r="N2535" i="1"/>
  <c r="P2535" i="1" s="1"/>
  <c r="M2536" i="1" s="1"/>
  <c r="J297" i="1"/>
  <c r="L297" i="1" s="1"/>
  <c r="Y297" i="1" s="1"/>
  <c r="W298" i="1" s="1"/>
  <c r="AM298" i="1" l="1"/>
  <c r="AL298" i="1"/>
  <c r="AB298" i="1"/>
  <c r="X298" i="1"/>
  <c r="Z298" i="1"/>
  <c r="AA298" i="1"/>
  <c r="R2601" i="1"/>
  <c r="G2536" i="1"/>
  <c r="O2536" i="1"/>
  <c r="I298" i="1"/>
  <c r="AP298" i="1" l="1"/>
  <c r="AN298" i="1"/>
  <c r="T2601" i="1"/>
  <c r="Q2602" i="1" s="1"/>
  <c r="AC2602" i="1" s="1"/>
  <c r="N2536" i="1"/>
  <c r="K298" i="1"/>
  <c r="F298" i="1"/>
  <c r="H2602" i="1" l="1"/>
  <c r="S2602" i="1"/>
  <c r="P2536" i="1"/>
  <c r="M2537" i="1" s="1"/>
  <c r="J298" i="1"/>
  <c r="L298" i="1" s="1"/>
  <c r="Y298" i="1" s="1"/>
  <c r="W299" i="1" s="1"/>
  <c r="AM299" i="1" l="1"/>
  <c r="AL299" i="1"/>
  <c r="X299" i="1"/>
  <c r="AA299" i="1"/>
  <c r="Z299" i="1"/>
  <c r="AB299" i="1"/>
  <c r="R2602" i="1"/>
  <c r="G2537" i="1"/>
  <c r="O2537" i="1"/>
  <c r="I299" i="1"/>
  <c r="AP299" i="1" l="1"/>
  <c r="AN299" i="1"/>
  <c r="T2602" i="1"/>
  <c r="Q2603" i="1" s="1"/>
  <c r="AC2603" i="1" s="1"/>
  <c r="N2537" i="1"/>
  <c r="P2537" i="1" s="1"/>
  <c r="M2538" i="1" s="1"/>
  <c r="F299" i="1"/>
  <c r="K299" i="1"/>
  <c r="J299" i="1" s="1"/>
  <c r="S2603" i="1" l="1"/>
  <c r="H2603" i="1"/>
  <c r="O2538" i="1"/>
  <c r="G2538" i="1"/>
  <c r="L299" i="1"/>
  <c r="I300" i="1" l="1"/>
  <c r="Y299" i="1"/>
  <c r="W300" i="1" s="1"/>
  <c r="R2603" i="1"/>
  <c r="T2603" i="1" s="1"/>
  <c r="Q2604" i="1" s="1"/>
  <c r="AC2604" i="1" s="1"/>
  <c r="N2538" i="1"/>
  <c r="K300" i="1"/>
  <c r="J300" i="1" s="1"/>
  <c r="F300" i="1"/>
  <c r="AM300" i="1" l="1"/>
  <c r="AN300" i="1" s="1"/>
  <c r="AB300" i="1"/>
  <c r="X300" i="1"/>
  <c r="Z300" i="1"/>
  <c r="AA300" i="1"/>
  <c r="H2604" i="1"/>
  <c r="S2604" i="1"/>
  <c r="P2538" i="1"/>
  <c r="M2539" i="1" s="1"/>
  <c r="L300" i="1"/>
  <c r="I301" i="1" s="1"/>
  <c r="AL300" i="1" l="1"/>
  <c r="AP300" i="1"/>
  <c r="Y300" i="1"/>
  <c r="W301" i="1" s="1"/>
  <c r="R2604" i="1"/>
  <c r="T2604" i="1" s="1"/>
  <c r="Q2605" i="1" s="1"/>
  <c r="AC2605" i="1" s="1"/>
  <c r="G2539" i="1"/>
  <c r="O2539" i="1"/>
  <c r="K301" i="1"/>
  <c r="F301" i="1"/>
  <c r="AM301" i="1" l="1"/>
  <c r="AN301" i="1" s="1"/>
  <c r="AB301" i="1"/>
  <c r="X301" i="1"/>
  <c r="Z301" i="1"/>
  <c r="AA301" i="1"/>
  <c r="H2605" i="1"/>
  <c r="S2605" i="1"/>
  <c r="N2539" i="1"/>
  <c r="P2539" i="1" s="1"/>
  <c r="M2540" i="1" s="1"/>
  <c r="J301" i="1"/>
  <c r="L301" i="1" s="1"/>
  <c r="AL301" i="1" l="1"/>
  <c r="AP301" i="1"/>
  <c r="Y301" i="1"/>
  <c r="W302" i="1" s="1"/>
  <c r="R2605" i="1"/>
  <c r="O2540" i="1"/>
  <c r="G2540" i="1"/>
  <c r="I302" i="1"/>
  <c r="AM302" i="1" l="1"/>
  <c r="AL302" i="1"/>
  <c r="X302" i="1"/>
  <c r="Z302" i="1"/>
  <c r="AA302" i="1"/>
  <c r="AB302" i="1"/>
  <c r="T2605" i="1"/>
  <c r="Q2606" i="1" s="1"/>
  <c r="AC2606" i="1" s="1"/>
  <c r="N2540" i="1"/>
  <c r="P2540" i="1" s="1"/>
  <c r="M2541" i="1" s="1"/>
  <c r="F302" i="1"/>
  <c r="K302" i="1"/>
  <c r="AP302" i="1" l="1"/>
  <c r="AN302" i="1"/>
  <c r="S2606" i="1"/>
  <c r="H2606" i="1"/>
  <c r="G2541" i="1"/>
  <c r="O2541" i="1"/>
  <c r="J302" i="1"/>
  <c r="L302" i="1" s="1"/>
  <c r="Y302" i="1" s="1"/>
  <c r="W303" i="1" s="1"/>
  <c r="AM303" i="1" l="1"/>
  <c r="AL303" i="1"/>
  <c r="AB303" i="1"/>
  <c r="X303" i="1"/>
  <c r="AA303" i="1"/>
  <c r="Z303" i="1"/>
  <c r="R2606" i="1"/>
  <c r="T2606" i="1" s="1"/>
  <c r="Q2607" i="1" s="1"/>
  <c r="AC2607" i="1" s="1"/>
  <c r="N2541" i="1"/>
  <c r="P2541" i="1" s="1"/>
  <c r="M2542" i="1" s="1"/>
  <c r="I303" i="1"/>
  <c r="AP303" i="1" l="1"/>
  <c r="AN303" i="1"/>
  <c r="H2607" i="1"/>
  <c r="S2607" i="1"/>
  <c r="O2542" i="1"/>
  <c r="G2542" i="1"/>
  <c r="F303" i="1"/>
  <c r="K303" i="1"/>
  <c r="R2607" i="1" l="1"/>
  <c r="T2607" i="1" s="1"/>
  <c r="Q2608" i="1" s="1"/>
  <c r="AC2608" i="1" s="1"/>
  <c r="N2542" i="1"/>
  <c r="J303" i="1"/>
  <c r="L303" i="1" s="1"/>
  <c r="Y303" i="1" s="1"/>
  <c r="W304" i="1" s="1"/>
  <c r="AM304" i="1" l="1"/>
  <c r="AL304" i="1"/>
  <c r="AB304" i="1"/>
  <c r="X304" i="1"/>
  <c r="AA304" i="1"/>
  <c r="Z304" i="1"/>
  <c r="H2608" i="1"/>
  <c r="S2608" i="1"/>
  <c r="P2542" i="1"/>
  <c r="M2543" i="1" s="1"/>
  <c r="I304" i="1"/>
  <c r="AP304" i="1" l="1"/>
  <c r="AN304" i="1"/>
  <c r="R2608" i="1"/>
  <c r="G2543" i="1"/>
  <c r="O2543" i="1"/>
  <c r="K304" i="1"/>
  <c r="F304" i="1"/>
  <c r="T2608" i="1" l="1"/>
  <c r="Q2609" i="1" s="1"/>
  <c r="AC2609" i="1" s="1"/>
  <c r="N2543" i="1"/>
  <c r="J304" i="1"/>
  <c r="L304" i="1" s="1"/>
  <c r="Y304" i="1" s="1"/>
  <c r="W305" i="1" s="1"/>
  <c r="AM305" i="1" l="1"/>
  <c r="AL305" i="1"/>
  <c r="X305" i="1"/>
  <c r="Z305" i="1"/>
  <c r="AA305" i="1"/>
  <c r="AB305" i="1"/>
  <c r="S2609" i="1"/>
  <c r="H2609" i="1"/>
  <c r="P2543" i="1"/>
  <c r="M2544" i="1" s="1"/>
  <c r="I305" i="1"/>
  <c r="AP305" i="1" l="1"/>
  <c r="AN305" i="1"/>
  <c r="R2609" i="1"/>
  <c r="G2544" i="1"/>
  <c r="O2544" i="1"/>
  <c r="K305" i="1"/>
  <c r="J305" i="1" s="1"/>
  <c r="F305" i="1"/>
  <c r="T2609" i="1" l="1"/>
  <c r="Q2610" i="1" s="1"/>
  <c r="AC2610" i="1" s="1"/>
  <c r="N2544" i="1"/>
  <c r="L305" i="1"/>
  <c r="I306" i="1" l="1"/>
  <c r="Y305" i="1"/>
  <c r="W306" i="1" s="1"/>
  <c r="S2610" i="1"/>
  <c r="H2610" i="1"/>
  <c r="P2544" i="1"/>
  <c r="M2545" i="1" s="1"/>
  <c r="F306" i="1"/>
  <c r="K306" i="1"/>
  <c r="AM306" i="1" l="1"/>
  <c r="AL306" i="1"/>
  <c r="X306" i="1"/>
  <c r="AA306" i="1"/>
  <c r="Z306" i="1"/>
  <c r="AB306" i="1"/>
  <c r="R2610" i="1"/>
  <c r="G2545" i="1"/>
  <c r="O2545" i="1"/>
  <c r="J306" i="1"/>
  <c r="L306" i="1" s="1"/>
  <c r="AP306" i="1" l="1"/>
  <c r="AN306" i="1"/>
  <c r="Y306" i="1"/>
  <c r="W307" i="1" s="1"/>
  <c r="T2610" i="1"/>
  <c r="Q2611" i="1" s="1"/>
  <c r="AC2611" i="1" s="1"/>
  <c r="N2545" i="1"/>
  <c r="I307" i="1"/>
  <c r="AM307" i="1" l="1"/>
  <c r="AN307" i="1" s="1"/>
  <c r="X307" i="1"/>
  <c r="AA307" i="1"/>
  <c r="Z307" i="1"/>
  <c r="AB307" i="1"/>
  <c r="H2611" i="1"/>
  <c r="S2611" i="1"/>
  <c r="P2545" i="1"/>
  <c r="M2546" i="1" s="1"/>
  <c r="K307" i="1"/>
  <c r="F307" i="1"/>
  <c r="AL307" i="1" l="1"/>
  <c r="AP307" i="1"/>
  <c r="R2611" i="1"/>
  <c r="O2546" i="1"/>
  <c r="G2546" i="1"/>
  <c r="J307" i="1"/>
  <c r="L307" i="1" s="1"/>
  <c r="Y307" i="1" s="1"/>
  <c r="W308" i="1" s="1"/>
  <c r="AM308" i="1" l="1"/>
  <c r="AL308" i="1"/>
  <c r="X308" i="1"/>
  <c r="Z308" i="1"/>
  <c r="AA308" i="1"/>
  <c r="AB308" i="1"/>
  <c r="T2611" i="1"/>
  <c r="Q2612" i="1" s="1"/>
  <c r="AC2612" i="1" s="1"/>
  <c r="N2546" i="1"/>
  <c r="P2546" i="1" s="1"/>
  <c r="M2547" i="1" s="1"/>
  <c r="I308" i="1"/>
  <c r="AP308" i="1" l="1"/>
  <c r="AN308" i="1"/>
  <c r="H2612" i="1"/>
  <c r="S2612" i="1"/>
  <c r="G2547" i="1"/>
  <c r="O2547" i="1"/>
  <c r="K308" i="1"/>
  <c r="J308" i="1" s="1"/>
  <c r="F308" i="1"/>
  <c r="R2612" i="1" l="1"/>
  <c r="T2612" i="1" s="1"/>
  <c r="Q2613" i="1" s="1"/>
  <c r="AC2613" i="1" s="1"/>
  <c r="N2547" i="1"/>
  <c r="L308" i="1"/>
  <c r="I309" i="1" l="1"/>
  <c r="Y308" i="1"/>
  <c r="W309" i="1" s="1"/>
  <c r="H2613" i="1"/>
  <c r="S2613" i="1"/>
  <c r="P2547" i="1"/>
  <c r="M2548" i="1" s="1"/>
  <c r="K309" i="1"/>
  <c r="F309" i="1"/>
  <c r="AM309" i="1" l="1"/>
  <c r="AL309" i="1"/>
  <c r="AB309" i="1"/>
  <c r="X309" i="1"/>
  <c r="Z309" i="1"/>
  <c r="AA309" i="1"/>
  <c r="R2613" i="1"/>
  <c r="T2613" i="1" s="1"/>
  <c r="Q2614" i="1" s="1"/>
  <c r="AC2614" i="1" s="1"/>
  <c r="G2548" i="1"/>
  <c r="O2548" i="1"/>
  <c r="J309" i="1"/>
  <c r="L309" i="1" s="1"/>
  <c r="AP309" i="1" l="1"/>
  <c r="AN309" i="1"/>
  <c r="Y309" i="1"/>
  <c r="W310" i="1" s="1"/>
  <c r="H2614" i="1"/>
  <c r="S2614" i="1"/>
  <c r="N2548" i="1"/>
  <c r="I310" i="1"/>
  <c r="K310" i="1" s="1"/>
  <c r="AM310" i="1" l="1"/>
  <c r="AL310" i="1"/>
  <c r="X310" i="1"/>
  <c r="AA310" i="1"/>
  <c r="Z310" i="1"/>
  <c r="AB310" i="1"/>
  <c r="R2614" i="1"/>
  <c r="P2548" i="1"/>
  <c r="M2549" i="1" s="1"/>
  <c r="F310" i="1"/>
  <c r="J310" i="1"/>
  <c r="L310" i="1" s="1"/>
  <c r="AP310" i="1" l="1"/>
  <c r="AN310" i="1"/>
  <c r="Y310" i="1"/>
  <c r="W311" i="1" s="1"/>
  <c r="T2614" i="1"/>
  <c r="Q2615" i="1" s="1"/>
  <c r="AC2615" i="1" s="1"/>
  <c r="O2549" i="1"/>
  <c r="G2549" i="1"/>
  <c r="I311" i="1"/>
  <c r="F311" i="1" s="1"/>
  <c r="AM311" i="1" l="1"/>
  <c r="AL311" i="1"/>
  <c r="X311" i="1"/>
  <c r="AA311" i="1"/>
  <c r="Z311" i="1"/>
  <c r="AB311" i="1"/>
  <c r="H2615" i="1"/>
  <c r="S2615" i="1"/>
  <c r="N2549" i="1"/>
  <c r="K311" i="1"/>
  <c r="AP311" i="1" l="1"/>
  <c r="AN311" i="1"/>
  <c r="R2615" i="1"/>
  <c r="J311" i="1"/>
  <c r="L311" i="1" s="1"/>
  <c r="I312" i="1" s="1"/>
  <c r="P2549" i="1"/>
  <c r="M2550" i="1" s="1"/>
  <c r="Y311" i="1" l="1"/>
  <c r="W312" i="1" s="1"/>
  <c r="T2615" i="1"/>
  <c r="Q2616" i="1" s="1"/>
  <c r="AC2616" i="1" s="1"/>
  <c r="G2550" i="1"/>
  <c r="O2550" i="1"/>
  <c r="K312" i="1"/>
  <c r="J312" i="1" s="1"/>
  <c r="F312" i="1"/>
  <c r="AM312" i="1" l="1"/>
  <c r="AL312" i="1"/>
  <c r="X312" i="1"/>
  <c r="Z312" i="1"/>
  <c r="AA312" i="1"/>
  <c r="AB312" i="1"/>
  <c r="H2616" i="1"/>
  <c r="S2616" i="1"/>
  <c r="N2550" i="1"/>
  <c r="P2550" i="1" s="1"/>
  <c r="M2551" i="1" s="1"/>
  <c r="L312" i="1"/>
  <c r="I313" i="1" s="1"/>
  <c r="AP312" i="1" l="1"/>
  <c r="AN312" i="1"/>
  <c r="Y312" i="1"/>
  <c r="W313" i="1" s="1"/>
  <c r="R2616" i="1"/>
  <c r="G2551" i="1"/>
  <c r="O2551" i="1"/>
  <c r="K313" i="1"/>
  <c r="F313" i="1"/>
  <c r="AM313" i="1" l="1"/>
  <c r="AL313" i="1"/>
  <c r="X313" i="1"/>
  <c r="Z313" i="1"/>
  <c r="AA313" i="1"/>
  <c r="AB313" i="1"/>
  <c r="T2616" i="1"/>
  <c r="Q2617" i="1" s="1"/>
  <c r="AC2617" i="1" s="1"/>
  <c r="N2551" i="1"/>
  <c r="P2551" i="1" s="1"/>
  <c r="M2552" i="1" s="1"/>
  <c r="J313" i="1"/>
  <c r="L313" i="1" s="1"/>
  <c r="AP313" i="1" l="1"/>
  <c r="AN313" i="1"/>
  <c r="Y313" i="1"/>
  <c r="W314" i="1" s="1"/>
  <c r="H2617" i="1"/>
  <c r="S2617" i="1"/>
  <c r="G2552" i="1"/>
  <c r="O2552" i="1"/>
  <c r="I314" i="1"/>
  <c r="AM314" i="1" l="1"/>
  <c r="AL314" i="1"/>
  <c r="X314" i="1"/>
  <c r="AA314" i="1"/>
  <c r="Z314" i="1"/>
  <c r="AB314" i="1"/>
  <c r="R2617" i="1"/>
  <c r="N2552" i="1"/>
  <c r="P2552" i="1" s="1"/>
  <c r="M2553" i="1" s="1"/>
  <c r="K314" i="1"/>
  <c r="F314" i="1"/>
  <c r="AP314" i="1" l="1"/>
  <c r="AN314" i="1"/>
  <c r="T2617" i="1"/>
  <c r="Q2618" i="1" s="1"/>
  <c r="AC2618" i="1" s="1"/>
  <c r="G2553" i="1"/>
  <c r="O2553" i="1"/>
  <c r="J314" i="1"/>
  <c r="L314" i="1" s="1"/>
  <c r="Y314" i="1" s="1"/>
  <c r="W315" i="1" s="1"/>
  <c r="AM315" i="1" l="1"/>
  <c r="AL315" i="1"/>
  <c r="AB315" i="1"/>
  <c r="X315" i="1"/>
  <c r="Z315" i="1"/>
  <c r="AA315" i="1"/>
  <c r="H2618" i="1"/>
  <c r="S2618" i="1"/>
  <c r="N2553" i="1"/>
  <c r="I315" i="1"/>
  <c r="AP315" i="1" l="1"/>
  <c r="AN315" i="1"/>
  <c r="R2618" i="1"/>
  <c r="P2553" i="1"/>
  <c r="M2554" i="1" s="1"/>
  <c r="K315" i="1"/>
  <c r="F315" i="1"/>
  <c r="T2618" i="1" l="1"/>
  <c r="Q2619" i="1" s="1"/>
  <c r="AC2619" i="1" s="1"/>
  <c r="G2554" i="1"/>
  <c r="O2554" i="1"/>
  <c r="J315" i="1"/>
  <c r="L315" i="1" s="1"/>
  <c r="Y315" i="1" s="1"/>
  <c r="W316" i="1" s="1"/>
  <c r="AM316" i="1" l="1"/>
  <c r="AL316" i="1"/>
  <c r="AB316" i="1"/>
  <c r="X316" i="1"/>
  <c r="Z316" i="1"/>
  <c r="AA316" i="1"/>
  <c r="H2619" i="1"/>
  <c r="S2619" i="1"/>
  <c r="N2554" i="1"/>
  <c r="I316" i="1"/>
  <c r="AP316" i="1" l="1"/>
  <c r="AN316" i="1"/>
  <c r="R2619" i="1"/>
  <c r="P2554" i="1"/>
  <c r="M2555" i="1" s="1"/>
  <c r="K316" i="1"/>
  <c r="F316" i="1"/>
  <c r="T2619" i="1" l="1"/>
  <c r="Q2620" i="1" s="1"/>
  <c r="AC2620" i="1" s="1"/>
  <c r="O2555" i="1"/>
  <c r="G2555" i="1"/>
  <c r="J316" i="1"/>
  <c r="L316" i="1" s="1"/>
  <c r="Y316" i="1" s="1"/>
  <c r="W317" i="1" s="1"/>
  <c r="AM317" i="1" l="1"/>
  <c r="AL317" i="1"/>
  <c r="X317" i="1"/>
  <c r="AA317" i="1"/>
  <c r="Z317" i="1"/>
  <c r="AB317" i="1"/>
  <c r="H2620" i="1"/>
  <c r="S2620" i="1"/>
  <c r="N2555" i="1"/>
  <c r="I317" i="1"/>
  <c r="AP317" i="1" l="1"/>
  <c r="AN317" i="1"/>
  <c r="R2620" i="1"/>
  <c r="T2620" i="1" s="1"/>
  <c r="Q2621" i="1" s="1"/>
  <c r="AC2621" i="1" s="1"/>
  <c r="P2555" i="1"/>
  <c r="M2556" i="1" s="1"/>
  <c r="K317" i="1"/>
  <c r="J317" i="1" s="1"/>
  <c r="F317" i="1"/>
  <c r="H2621" i="1" l="1"/>
  <c r="S2621" i="1"/>
  <c r="O2556" i="1"/>
  <c r="G2556" i="1"/>
  <c r="L317" i="1"/>
  <c r="I318" i="1" l="1"/>
  <c r="Y317" i="1"/>
  <c r="W318" i="1" s="1"/>
  <c r="R2621" i="1"/>
  <c r="N2556" i="1"/>
  <c r="F318" i="1"/>
  <c r="K318" i="1"/>
  <c r="AM318" i="1" l="1"/>
  <c r="AL318" i="1"/>
  <c r="AB318" i="1"/>
  <c r="X318" i="1"/>
  <c r="AA318" i="1"/>
  <c r="Z318" i="1"/>
  <c r="T2621" i="1"/>
  <c r="Q2622" i="1" s="1"/>
  <c r="AC2622" i="1" s="1"/>
  <c r="P2556" i="1"/>
  <c r="M2557" i="1" s="1"/>
  <c r="J318" i="1"/>
  <c r="L318" i="1" s="1"/>
  <c r="I319" i="1" s="1"/>
  <c r="AP318" i="1" l="1"/>
  <c r="AN318" i="1"/>
  <c r="Y318" i="1"/>
  <c r="W319" i="1" s="1"/>
  <c r="S2622" i="1"/>
  <c r="H2622" i="1"/>
  <c r="G2557" i="1"/>
  <c r="O2557" i="1"/>
  <c r="F319" i="1"/>
  <c r="K319" i="1"/>
  <c r="AM319" i="1" l="1"/>
  <c r="AL319" i="1"/>
  <c r="AB319" i="1"/>
  <c r="X319" i="1"/>
  <c r="Z319" i="1"/>
  <c r="AA319" i="1"/>
  <c r="R2622" i="1"/>
  <c r="N2557" i="1"/>
  <c r="P2557" i="1" s="1"/>
  <c r="M2558" i="1" s="1"/>
  <c r="J319" i="1"/>
  <c r="L319" i="1" s="1"/>
  <c r="AP319" i="1" l="1"/>
  <c r="AN319" i="1"/>
  <c r="Y319" i="1"/>
  <c r="W320" i="1" s="1"/>
  <c r="T2622" i="1"/>
  <c r="Q2623" i="1" s="1"/>
  <c r="AC2623" i="1" s="1"/>
  <c r="G2558" i="1"/>
  <c r="O2558" i="1"/>
  <c r="I320" i="1"/>
  <c r="AM320" i="1" l="1"/>
  <c r="AL320" i="1"/>
  <c r="X320" i="1"/>
  <c r="Z320" i="1"/>
  <c r="AA320" i="1"/>
  <c r="AB320" i="1"/>
  <c r="H2623" i="1"/>
  <c r="S2623" i="1"/>
  <c r="N2558" i="1"/>
  <c r="P2558" i="1" s="1"/>
  <c r="M2559" i="1" s="1"/>
  <c r="F320" i="1"/>
  <c r="K320" i="1"/>
  <c r="AP320" i="1" l="1"/>
  <c r="AN320" i="1"/>
  <c r="R2623" i="1"/>
  <c r="T2623" i="1" s="1"/>
  <c r="Q2624" i="1" s="1"/>
  <c r="AC2624" i="1" s="1"/>
  <c r="G2559" i="1"/>
  <c r="O2559" i="1"/>
  <c r="J320" i="1"/>
  <c r="L320" i="1" s="1"/>
  <c r="Y320" i="1" s="1"/>
  <c r="W321" i="1" s="1"/>
  <c r="AM321" i="1" l="1"/>
  <c r="AL321" i="1"/>
  <c r="X321" i="1"/>
  <c r="Z321" i="1"/>
  <c r="AA321" i="1"/>
  <c r="AB321" i="1"/>
  <c r="H2624" i="1"/>
  <c r="S2624" i="1"/>
  <c r="N2559" i="1"/>
  <c r="I321" i="1"/>
  <c r="AP321" i="1" l="1"/>
  <c r="AN321" i="1"/>
  <c r="R2624" i="1"/>
  <c r="P2559" i="1"/>
  <c r="M2560" i="1" s="1"/>
  <c r="K321" i="1"/>
  <c r="F321" i="1"/>
  <c r="T2624" i="1" l="1"/>
  <c r="Q2625" i="1" s="1"/>
  <c r="AC2625" i="1" s="1"/>
  <c r="G2560" i="1"/>
  <c r="O2560" i="1"/>
  <c r="J321" i="1"/>
  <c r="L321" i="1" s="1"/>
  <c r="Y321" i="1" s="1"/>
  <c r="W322" i="1" s="1"/>
  <c r="AM322" i="1" l="1"/>
  <c r="AL322" i="1"/>
  <c r="X322" i="1"/>
  <c r="AA322" i="1"/>
  <c r="Z322" i="1"/>
  <c r="AB322" i="1"/>
  <c r="H2625" i="1"/>
  <c r="S2625" i="1"/>
  <c r="N2560" i="1"/>
  <c r="P2560" i="1" s="1"/>
  <c r="M2561" i="1" s="1"/>
  <c r="I322" i="1"/>
  <c r="AP322" i="1" l="1"/>
  <c r="AN322" i="1"/>
  <c r="R2625" i="1"/>
  <c r="T2625" i="1" s="1"/>
  <c r="Q2626" i="1" s="1"/>
  <c r="AC2626" i="1" s="1"/>
  <c r="O2561" i="1"/>
  <c r="G2561" i="1"/>
  <c r="F322" i="1"/>
  <c r="K322" i="1"/>
  <c r="S2626" i="1" l="1"/>
  <c r="H2626" i="1"/>
  <c r="N2561" i="1"/>
  <c r="J322" i="1"/>
  <c r="L322" i="1" s="1"/>
  <c r="Y322" i="1" s="1"/>
  <c r="W323" i="1" s="1"/>
  <c r="AM323" i="1" l="1"/>
  <c r="AL323" i="1"/>
  <c r="AB323" i="1"/>
  <c r="X323" i="1"/>
  <c r="Z323" i="1"/>
  <c r="AA323" i="1"/>
  <c r="R2626" i="1"/>
  <c r="T2626" i="1" s="1"/>
  <c r="Q2627" i="1" s="1"/>
  <c r="AC2627" i="1" s="1"/>
  <c r="P2561" i="1"/>
  <c r="M2562" i="1" s="1"/>
  <c r="I323" i="1"/>
  <c r="AP323" i="1" l="1"/>
  <c r="AN323" i="1"/>
  <c r="H2627" i="1"/>
  <c r="S2627" i="1"/>
  <c r="G2562" i="1"/>
  <c r="O2562" i="1"/>
  <c r="F323" i="1"/>
  <c r="K323" i="1"/>
  <c r="R2627" i="1" l="1"/>
  <c r="T2627" i="1" s="1"/>
  <c r="Q2628" i="1" s="1"/>
  <c r="AC2628" i="1" s="1"/>
  <c r="N2562" i="1"/>
  <c r="J323" i="1"/>
  <c r="L323" i="1" s="1"/>
  <c r="Y323" i="1" s="1"/>
  <c r="W324" i="1" s="1"/>
  <c r="AM324" i="1" l="1"/>
  <c r="AL324" i="1"/>
  <c r="X324" i="1"/>
  <c r="Z324" i="1"/>
  <c r="AA324" i="1"/>
  <c r="AB324" i="1"/>
  <c r="H2628" i="1"/>
  <c r="S2628" i="1"/>
  <c r="P2562" i="1"/>
  <c r="M2563" i="1" s="1"/>
  <c r="I324" i="1"/>
  <c r="AP324" i="1" l="1"/>
  <c r="AN324" i="1"/>
  <c r="R2628" i="1"/>
  <c r="T2628" i="1" s="1"/>
  <c r="Q2629" i="1" s="1"/>
  <c r="AC2629" i="1" s="1"/>
  <c r="O2563" i="1"/>
  <c r="G2563" i="1"/>
  <c r="F324" i="1"/>
  <c r="K324" i="1"/>
  <c r="H2629" i="1" l="1"/>
  <c r="S2629" i="1"/>
  <c r="N2563" i="1"/>
  <c r="P2563" i="1" s="1"/>
  <c r="M2564" i="1" s="1"/>
  <c r="J324" i="1"/>
  <c r="L324" i="1" s="1"/>
  <c r="Y324" i="1" s="1"/>
  <c r="W325" i="1" s="1"/>
  <c r="AM325" i="1" l="1"/>
  <c r="AL325" i="1"/>
  <c r="X325" i="1"/>
  <c r="Z325" i="1"/>
  <c r="AA325" i="1"/>
  <c r="AB325" i="1"/>
  <c r="R2629" i="1"/>
  <c r="G2564" i="1"/>
  <c r="O2564" i="1"/>
  <c r="I325" i="1"/>
  <c r="AP325" i="1" l="1"/>
  <c r="AN325" i="1"/>
  <c r="T2629" i="1"/>
  <c r="Q2630" i="1" s="1"/>
  <c r="AC2630" i="1" s="1"/>
  <c r="N2564" i="1"/>
  <c r="P2564" i="1" s="1"/>
  <c r="M2565" i="1" s="1"/>
  <c r="K325" i="1"/>
  <c r="F325" i="1"/>
  <c r="H2630" i="1" l="1"/>
  <c r="S2630" i="1"/>
  <c r="G2565" i="1"/>
  <c r="O2565" i="1"/>
  <c r="J325" i="1"/>
  <c r="L325" i="1" s="1"/>
  <c r="Y325" i="1" s="1"/>
  <c r="W326" i="1" s="1"/>
  <c r="AM326" i="1" l="1"/>
  <c r="AL326" i="1"/>
  <c r="AB326" i="1"/>
  <c r="X326" i="1"/>
  <c r="Z326" i="1"/>
  <c r="AA326" i="1"/>
  <c r="R2630" i="1"/>
  <c r="N2565" i="1"/>
  <c r="I326" i="1"/>
  <c r="AP326" i="1" l="1"/>
  <c r="AN326" i="1"/>
  <c r="T2630" i="1"/>
  <c r="Q2631" i="1" s="1"/>
  <c r="AC2631" i="1" s="1"/>
  <c r="P2565" i="1"/>
  <c r="M2566" i="1" s="1"/>
  <c r="F326" i="1"/>
  <c r="K326" i="1"/>
  <c r="H2631" i="1" l="1"/>
  <c r="S2631" i="1"/>
  <c r="O2566" i="1"/>
  <c r="G2566" i="1"/>
  <c r="J326" i="1"/>
  <c r="L326" i="1" s="1"/>
  <c r="Y326" i="1" s="1"/>
  <c r="W327" i="1" s="1"/>
  <c r="AM327" i="1" l="1"/>
  <c r="AL327" i="1"/>
  <c r="X327" i="1"/>
  <c r="AA327" i="1"/>
  <c r="Z327" i="1"/>
  <c r="AB327" i="1"/>
  <c r="R2631" i="1"/>
  <c r="T2631" i="1" s="1"/>
  <c r="Q2632" i="1" s="1"/>
  <c r="AC2632" i="1" s="1"/>
  <c r="N2566" i="1"/>
  <c r="P2566" i="1" s="1"/>
  <c r="M2567" i="1" s="1"/>
  <c r="I327" i="1"/>
  <c r="AP327" i="1" l="1"/>
  <c r="AN327" i="1"/>
  <c r="H2632" i="1"/>
  <c r="S2632" i="1"/>
  <c r="O2567" i="1"/>
  <c r="G2567" i="1"/>
  <c r="K327" i="1"/>
  <c r="F327" i="1"/>
  <c r="R2632" i="1" l="1"/>
  <c r="N2567" i="1"/>
  <c r="P2567" i="1" s="1"/>
  <c r="M2568" i="1" s="1"/>
  <c r="J327" i="1"/>
  <c r="L327" i="1" s="1"/>
  <c r="Y327" i="1" s="1"/>
  <c r="W328" i="1" s="1"/>
  <c r="AM328" i="1" l="1"/>
  <c r="AL328" i="1"/>
  <c r="X328" i="1"/>
  <c r="Z328" i="1"/>
  <c r="AA328" i="1"/>
  <c r="AB328" i="1"/>
  <c r="T2632" i="1"/>
  <c r="Q2633" i="1" s="1"/>
  <c r="AC2633" i="1" s="1"/>
  <c r="G2568" i="1"/>
  <c r="O2568" i="1"/>
  <c r="I328" i="1"/>
  <c r="AP328" i="1" l="1"/>
  <c r="AN328" i="1"/>
  <c r="H2633" i="1"/>
  <c r="S2633" i="1"/>
  <c r="N2568" i="1"/>
  <c r="P2568" i="1" s="1"/>
  <c r="M2569" i="1" s="1"/>
  <c r="K328" i="1"/>
  <c r="F328" i="1"/>
  <c r="R2633" i="1" l="1"/>
  <c r="T2633" i="1" s="1"/>
  <c r="Q2634" i="1" s="1"/>
  <c r="AC2634" i="1" s="1"/>
  <c r="G2569" i="1"/>
  <c r="O2569" i="1"/>
  <c r="J328" i="1"/>
  <c r="L328" i="1" s="1"/>
  <c r="Y328" i="1" s="1"/>
  <c r="W329" i="1" s="1"/>
  <c r="AM329" i="1" l="1"/>
  <c r="AL329" i="1"/>
  <c r="AB329" i="1"/>
  <c r="X329" i="1"/>
  <c r="AA329" i="1"/>
  <c r="Z329" i="1"/>
  <c r="H2634" i="1"/>
  <c r="S2634" i="1"/>
  <c r="N2569" i="1"/>
  <c r="P2569" i="1" s="1"/>
  <c r="M2570" i="1" s="1"/>
  <c r="I329" i="1"/>
  <c r="AP329" i="1" l="1"/>
  <c r="AN329" i="1"/>
  <c r="R2634" i="1"/>
  <c r="G2570" i="1"/>
  <c r="O2570" i="1"/>
  <c r="F329" i="1"/>
  <c r="K329" i="1"/>
  <c r="T2634" i="1" l="1"/>
  <c r="Q2635" i="1" s="1"/>
  <c r="AC2635" i="1" s="1"/>
  <c r="N2570" i="1"/>
  <c r="P2570" i="1" s="1"/>
  <c r="M2571" i="1" s="1"/>
  <c r="J329" i="1"/>
  <c r="L329" i="1" s="1"/>
  <c r="I330" i="1" l="1"/>
  <c r="Y329" i="1"/>
  <c r="W330" i="1" s="1"/>
  <c r="H2635" i="1"/>
  <c r="S2635" i="1"/>
  <c r="G2571" i="1"/>
  <c r="O2571" i="1"/>
  <c r="K330" i="1"/>
  <c r="F330" i="1"/>
  <c r="AM330" i="1" l="1"/>
  <c r="AL330" i="1"/>
  <c r="X330" i="1"/>
  <c r="Z330" i="1"/>
  <c r="AA330" i="1"/>
  <c r="AB330" i="1"/>
  <c r="R2635" i="1"/>
  <c r="T2635" i="1" s="1"/>
  <c r="Q2636" i="1" s="1"/>
  <c r="AC2636" i="1" s="1"/>
  <c r="N2571" i="1"/>
  <c r="P2571" i="1" s="1"/>
  <c r="M2572" i="1" s="1"/>
  <c r="J330" i="1"/>
  <c r="L330" i="1" s="1"/>
  <c r="AP330" i="1" l="1"/>
  <c r="AN330" i="1"/>
  <c r="Y330" i="1"/>
  <c r="W331" i="1" s="1"/>
  <c r="H2636" i="1"/>
  <c r="S2636" i="1"/>
  <c r="G2572" i="1"/>
  <c r="O2572" i="1"/>
  <c r="I331" i="1"/>
  <c r="AM331" i="1" l="1"/>
  <c r="AL331" i="1"/>
  <c r="X331" i="1"/>
  <c r="Z331" i="1"/>
  <c r="AA331" i="1"/>
  <c r="AB331" i="1"/>
  <c r="R2636" i="1"/>
  <c r="N2572" i="1"/>
  <c r="P2572" i="1" s="1"/>
  <c r="M2573" i="1" s="1"/>
  <c r="K331" i="1"/>
  <c r="J331" i="1" s="1"/>
  <c r="F331" i="1"/>
  <c r="AP331" i="1" l="1"/>
  <c r="AN331" i="1"/>
  <c r="T2636" i="1"/>
  <c r="Q2637" i="1" s="1"/>
  <c r="AC2637" i="1" s="1"/>
  <c r="O2573" i="1"/>
  <c r="G2573" i="1"/>
  <c r="L331" i="1"/>
  <c r="I332" i="1" s="1"/>
  <c r="Y331" i="1" l="1"/>
  <c r="W332" i="1" s="1"/>
  <c r="H2637" i="1"/>
  <c r="S2637" i="1"/>
  <c r="N2573" i="1"/>
  <c r="P2573" i="1" s="1"/>
  <c r="M2574" i="1" s="1"/>
  <c r="F332" i="1"/>
  <c r="K332" i="1"/>
  <c r="AM332" i="1" l="1"/>
  <c r="AL332" i="1"/>
  <c r="AB332" i="1"/>
  <c r="X332" i="1"/>
  <c r="AA332" i="1"/>
  <c r="Z332" i="1"/>
  <c r="R2637" i="1"/>
  <c r="G2574" i="1"/>
  <c r="O2574" i="1"/>
  <c r="J332" i="1"/>
  <c r="L332" i="1" s="1"/>
  <c r="AP332" i="1" l="1"/>
  <c r="AN332" i="1"/>
  <c r="Y332" i="1"/>
  <c r="W333" i="1" s="1"/>
  <c r="T2637" i="1"/>
  <c r="Q2638" i="1" s="1"/>
  <c r="AC2638" i="1" s="1"/>
  <c r="N2574" i="1"/>
  <c r="P2574" i="1" s="1"/>
  <c r="M2575" i="1" s="1"/>
  <c r="I333" i="1"/>
  <c r="AM333" i="1" l="1"/>
  <c r="AL333" i="1"/>
  <c r="X333" i="1"/>
  <c r="Z333" i="1"/>
  <c r="AA333" i="1"/>
  <c r="AB333" i="1"/>
  <c r="H2638" i="1"/>
  <c r="S2638" i="1"/>
  <c r="O2575" i="1"/>
  <c r="G2575" i="1"/>
  <c r="K333" i="1"/>
  <c r="F333" i="1"/>
  <c r="AP333" i="1" l="1"/>
  <c r="AN333" i="1"/>
  <c r="R2638" i="1"/>
  <c r="T2638" i="1" s="1"/>
  <c r="Q2639" i="1" s="1"/>
  <c r="AC2639" i="1" s="1"/>
  <c r="N2575" i="1"/>
  <c r="J333" i="1"/>
  <c r="L333" i="1" s="1"/>
  <c r="Y333" i="1" s="1"/>
  <c r="W334" i="1" s="1"/>
  <c r="AM334" i="1" l="1"/>
  <c r="AL334" i="1"/>
  <c r="X334" i="1"/>
  <c r="Z334" i="1"/>
  <c r="AA334" i="1"/>
  <c r="AB334" i="1"/>
  <c r="S2639" i="1"/>
  <c r="H2639" i="1"/>
  <c r="P2575" i="1"/>
  <c r="M2576" i="1" s="1"/>
  <c r="I334" i="1"/>
  <c r="AP334" i="1" l="1"/>
  <c r="AN334" i="1"/>
  <c r="R2639" i="1"/>
  <c r="T2639" i="1" s="1"/>
  <c r="Q2640" i="1" s="1"/>
  <c r="AC2640" i="1" s="1"/>
  <c r="O2576" i="1"/>
  <c r="G2576" i="1"/>
  <c r="K334" i="1"/>
  <c r="F334" i="1"/>
  <c r="S2640" i="1" l="1"/>
  <c r="H2640" i="1"/>
  <c r="N2576" i="1"/>
  <c r="P2576" i="1" s="1"/>
  <c r="M2577" i="1" s="1"/>
  <c r="J334" i="1"/>
  <c r="L334" i="1" s="1"/>
  <c r="Y334" i="1" s="1"/>
  <c r="W335" i="1" s="1"/>
  <c r="AM335" i="1" l="1"/>
  <c r="AL335" i="1"/>
  <c r="X335" i="1"/>
  <c r="AA335" i="1"/>
  <c r="Z335" i="1"/>
  <c r="AB335" i="1"/>
  <c r="R2640" i="1"/>
  <c r="G2577" i="1"/>
  <c r="O2577" i="1"/>
  <c r="I335" i="1"/>
  <c r="AP335" i="1" l="1"/>
  <c r="AN335" i="1"/>
  <c r="T2640" i="1"/>
  <c r="Q2641" i="1" s="1"/>
  <c r="AC2641" i="1" s="1"/>
  <c r="N2577" i="1"/>
  <c r="P2577" i="1" s="1"/>
  <c r="M2578" i="1" s="1"/>
  <c r="K335" i="1"/>
  <c r="F335" i="1"/>
  <c r="H2641" i="1" l="1"/>
  <c r="S2641" i="1"/>
  <c r="G2578" i="1"/>
  <c r="O2578" i="1"/>
  <c r="J335" i="1"/>
  <c r="L335" i="1" s="1"/>
  <c r="Y335" i="1" s="1"/>
  <c r="W336" i="1" s="1"/>
  <c r="AM336" i="1" l="1"/>
  <c r="AL336" i="1"/>
  <c r="X336" i="1"/>
  <c r="AA336" i="1"/>
  <c r="Z336" i="1"/>
  <c r="AB336" i="1"/>
  <c r="R2641" i="1"/>
  <c r="T2641" i="1" s="1"/>
  <c r="Q2642" i="1" s="1"/>
  <c r="AC2642" i="1" s="1"/>
  <c r="N2578" i="1"/>
  <c r="I336" i="1"/>
  <c r="AP336" i="1" l="1"/>
  <c r="AN336" i="1"/>
  <c r="H2642" i="1"/>
  <c r="S2642" i="1"/>
  <c r="P2578" i="1"/>
  <c r="M2579" i="1" s="1"/>
  <c r="K336" i="1"/>
  <c r="F336" i="1"/>
  <c r="R2642" i="1" l="1"/>
  <c r="T2642" i="1" s="1"/>
  <c r="Q2643" i="1" s="1"/>
  <c r="AC2643" i="1" s="1"/>
  <c r="G2579" i="1"/>
  <c r="O2579" i="1"/>
  <c r="J336" i="1"/>
  <c r="L336" i="1" s="1"/>
  <c r="I337" i="1" l="1"/>
  <c r="K337" i="1" s="1"/>
  <c r="Y336" i="1"/>
  <c r="W337" i="1" s="1"/>
  <c r="H2643" i="1"/>
  <c r="S2643" i="1"/>
  <c r="N2579" i="1"/>
  <c r="P2579" i="1" s="1"/>
  <c r="M2580" i="1" s="1"/>
  <c r="F337" i="1"/>
  <c r="J337" i="1"/>
  <c r="L337" i="1" s="1"/>
  <c r="AM337" i="1" l="1"/>
  <c r="AL337" i="1"/>
  <c r="AB337" i="1"/>
  <c r="X337" i="1"/>
  <c r="AA337" i="1"/>
  <c r="Z337" i="1"/>
  <c r="R2643" i="1"/>
  <c r="T2643" i="1" s="1"/>
  <c r="Q2644" i="1" s="1"/>
  <c r="AC2644" i="1" s="1"/>
  <c r="G2580" i="1"/>
  <c r="O2580" i="1"/>
  <c r="I338" i="1"/>
  <c r="AP337" i="1" l="1"/>
  <c r="AN337" i="1"/>
  <c r="Y337" i="1"/>
  <c r="W338" i="1" s="1"/>
  <c r="H2644" i="1"/>
  <c r="S2644" i="1"/>
  <c r="N2580" i="1"/>
  <c r="P2580" i="1" s="1"/>
  <c r="M2581" i="1" s="1"/>
  <c r="K338" i="1"/>
  <c r="F338" i="1"/>
  <c r="AM338" i="1" l="1"/>
  <c r="AL338" i="1"/>
  <c r="AB338" i="1"/>
  <c r="X338" i="1"/>
  <c r="Z338" i="1"/>
  <c r="AA338" i="1"/>
  <c r="R2644" i="1"/>
  <c r="T2644" i="1" s="1"/>
  <c r="Q2645" i="1" s="1"/>
  <c r="AC2645" i="1" s="1"/>
  <c r="O2581" i="1"/>
  <c r="G2581" i="1"/>
  <c r="J338" i="1"/>
  <c r="L338" i="1" s="1"/>
  <c r="AP338" i="1" l="1"/>
  <c r="AN338" i="1"/>
  <c r="Y338" i="1"/>
  <c r="W339" i="1" s="1"/>
  <c r="H2645" i="1"/>
  <c r="S2645" i="1"/>
  <c r="N2581" i="1"/>
  <c r="I339" i="1"/>
  <c r="AM339" i="1" l="1"/>
  <c r="AL339" i="1"/>
  <c r="X339" i="1"/>
  <c r="AA339" i="1"/>
  <c r="Z339" i="1"/>
  <c r="AB339" i="1"/>
  <c r="R2645" i="1"/>
  <c r="P2581" i="1"/>
  <c r="M2582" i="1" s="1"/>
  <c r="K339" i="1"/>
  <c r="F339" i="1"/>
  <c r="AP339" i="1" l="1"/>
  <c r="AN339" i="1"/>
  <c r="T2645" i="1"/>
  <c r="Q2646" i="1" s="1"/>
  <c r="AC2646" i="1" s="1"/>
  <c r="G2582" i="1"/>
  <c r="O2582" i="1"/>
  <c r="J339" i="1"/>
  <c r="L339" i="1" s="1"/>
  <c r="Y339" i="1" s="1"/>
  <c r="W340" i="1" s="1"/>
  <c r="AM340" i="1" l="1"/>
  <c r="AL340" i="1"/>
  <c r="AB340" i="1"/>
  <c r="X340" i="1"/>
  <c r="AA340" i="1"/>
  <c r="Z340" i="1"/>
  <c r="H2646" i="1"/>
  <c r="S2646" i="1"/>
  <c r="N2582" i="1"/>
  <c r="P2582" i="1" s="1"/>
  <c r="M2583" i="1" s="1"/>
  <c r="I340" i="1"/>
  <c r="F340" i="1" s="1"/>
  <c r="AP340" i="1" l="1"/>
  <c r="AN340" i="1"/>
  <c r="R2646" i="1"/>
  <c r="T2646" i="1" s="1"/>
  <c r="Q2647" i="1" s="1"/>
  <c r="AC2647" i="1" s="1"/>
  <c r="O2583" i="1"/>
  <c r="G2583" i="1"/>
  <c r="K340" i="1"/>
  <c r="J340" i="1" s="1"/>
  <c r="H2647" i="1" l="1"/>
  <c r="S2647" i="1"/>
  <c r="L340" i="1"/>
  <c r="N2583" i="1"/>
  <c r="I341" i="1" l="1"/>
  <c r="K341" i="1" s="1"/>
  <c r="Y340" i="1"/>
  <c r="W341" i="1" s="1"/>
  <c r="R2647" i="1"/>
  <c r="T2647" i="1" s="1"/>
  <c r="Q2648" i="1" s="1"/>
  <c r="AC2648" i="1" s="1"/>
  <c r="P2583" i="1"/>
  <c r="M2584" i="1" s="1"/>
  <c r="F341" i="1"/>
  <c r="J341" i="1"/>
  <c r="L341" i="1" s="1"/>
  <c r="AM341" i="1" l="1"/>
  <c r="AL341" i="1"/>
  <c r="X341" i="1"/>
  <c r="AA341" i="1"/>
  <c r="Z341" i="1"/>
  <c r="AB341" i="1"/>
  <c r="S2648" i="1"/>
  <c r="H2648" i="1"/>
  <c r="O2584" i="1"/>
  <c r="G2584" i="1"/>
  <c r="I342" i="1"/>
  <c r="AP341" i="1" l="1"/>
  <c r="AN341" i="1"/>
  <c r="Y341" i="1"/>
  <c r="W342" i="1" s="1"/>
  <c r="R2648" i="1"/>
  <c r="T2648" i="1" s="1"/>
  <c r="Q2649" i="1" s="1"/>
  <c r="AC2649" i="1" s="1"/>
  <c r="N2584" i="1"/>
  <c r="P2584" i="1" s="1"/>
  <c r="M2585" i="1" s="1"/>
  <c r="F342" i="1"/>
  <c r="K342" i="1"/>
  <c r="J342" i="1" s="1"/>
  <c r="AM342" i="1" l="1"/>
  <c r="AL342" i="1"/>
  <c r="X342" i="1"/>
  <c r="Z342" i="1"/>
  <c r="AA342" i="1"/>
  <c r="AB342" i="1"/>
  <c r="H2649" i="1"/>
  <c r="S2649" i="1"/>
  <c r="G2585" i="1"/>
  <c r="O2585" i="1"/>
  <c r="L342" i="1"/>
  <c r="I343" i="1" s="1"/>
  <c r="AP342" i="1" l="1"/>
  <c r="AN342" i="1"/>
  <c r="Y342" i="1"/>
  <c r="W343" i="1" s="1"/>
  <c r="R2649" i="1"/>
  <c r="T2649" i="1" s="1"/>
  <c r="Q2650" i="1" s="1"/>
  <c r="AC2650" i="1" s="1"/>
  <c r="N2585" i="1"/>
  <c r="F343" i="1"/>
  <c r="K343" i="1"/>
  <c r="AM343" i="1" l="1"/>
  <c r="AL343" i="1"/>
  <c r="X343" i="1"/>
  <c r="AA343" i="1"/>
  <c r="Z343" i="1"/>
  <c r="AB343" i="1"/>
  <c r="H2650" i="1"/>
  <c r="S2650" i="1"/>
  <c r="P2585" i="1"/>
  <c r="M2586" i="1" s="1"/>
  <c r="J343" i="1"/>
  <c r="L343" i="1" s="1"/>
  <c r="AP343" i="1" l="1"/>
  <c r="AN343" i="1"/>
  <c r="Y343" i="1"/>
  <c r="W344" i="1" s="1"/>
  <c r="R2650" i="1"/>
  <c r="G2586" i="1"/>
  <c r="O2586" i="1"/>
  <c r="I344" i="1"/>
  <c r="AM344" i="1" l="1"/>
  <c r="AL344" i="1"/>
  <c r="AB344" i="1"/>
  <c r="X344" i="1"/>
  <c r="Z344" i="1"/>
  <c r="AA344" i="1"/>
  <c r="T2650" i="1"/>
  <c r="Q2651" i="1" s="1"/>
  <c r="AC2651" i="1" s="1"/>
  <c r="N2586" i="1"/>
  <c r="P2586" i="1" s="1"/>
  <c r="M2587" i="1" s="1"/>
  <c r="K344" i="1"/>
  <c r="F344" i="1"/>
  <c r="AP344" i="1" l="1"/>
  <c r="AN344" i="1"/>
  <c r="H2651" i="1"/>
  <c r="S2651" i="1"/>
  <c r="O2587" i="1"/>
  <c r="G2587" i="1"/>
  <c r="J344" i="1"/>
  <c r="L344" i="1" s="1"/>
  <c r="I345" i="1" s="1"/>
  <c r="K345" i="1" s="1"/>
  <c r="Y344" i="1" l="1"/>
  <c r="W345" i="1" s="1"/>
  <c r="R2651" i="1"/>
  <c r="N2587" i="1"/>
  <c r="F345" i="1"/>
  <c r="J345" i="1"/>
  <c r="L345" i="1" s="1"/>
  <c r="AM345" i="1" l="1"/>
  <c r="AL345" i="1"/>
  <c r="AB345" i="1"/>
  <c r="X345" i="1"/>
  <c r="Z345" i="1"/>
  <c r="AA345" i="1"/>
  <c r="T2651" i="1"/>
  <c r="Q2652" i="1" s="1"/>
  <c r="AC2652" i="1" s="1"/>
  <c r="P2587" i="1"/>
  <c r="M2588" i="1" s="1"/>
  <c r="I346" i="1"/>
  <c r="AP345" i="1" l="1"/>
  <c r="AN345" i="1"/>
  <c r="Y345" i="1"/>
  <c r="W346" i="1" s="1"/>
  <c r="H2652" i="1"/>
  <c r="S2652" i="1"/>
  <c r="O2588" i="1"/>
  <c r="G2588" i="1"/>
  <c r="K346" i="1"/>
  <c r="F346" i="1"/>
  <c r="AM346" i="1" l="1"/>
  <c r="AL346" i="1"/>
  <c r="X346" i="1"/>
  <c r="Z346" i="1"/>
  <c r="AA346" i="1"/>
  <c r="AB346" i="1"/>
  <c r="R2652" i="1"/>
  <c r="N2588" i="1"/>
  <c r="P2588" i="1" s="1"/>
  <c r="M2589" i="1" s="1"/>
  <c r="J346" i="1"/>
  <c r="L346" i="1" s="1"/>
  <c r="AP346" i="1" l="1"/>
  <c r="AN346" i="1"/>
  <c r="Y346" i="1"/>
  <c r="W347" i="1" s="1"/>
  <c r="T2652" i="1"/>
  <c r="Q2653" i="1" s="1"/>
  <c r="AC2653" i="1" s="1"/>
  <c r="G2589" i="1"/>
  <c r="O2589" i="1"/>
  <c r="I347" i="1"/>
  <c r="AM347" i="1" l="1"/>
  <c r="AL347" i="1"/>
  <c r="X347" i="1"/>
  <c r="AA347" i="1"/>
  <c r="Z347" i="1"/>
  <c r="AB347" i="1"/>
  <c r="S2653" i="1"/>
  <c r="H2653" i="1"/>
  <c r="N2589" i="1"/>
  <c r="P2589" i="1" s="1"/>
  <c r="M2590" i="1" s="1"/>
  <c r="F347" i="1"/>
  <c r="K347" i="1"/>
  <c r="AP347" i="1" l="1"/>
  <c r="AN347" i="1"/>
  <c r="R2653" i="1"/>
  <c r="G2590" i="1"/>
  <c r="O2590" i="1"/>
  <c r="J347" i="1"/>
  <c r="L347" i="1" s="1"/>
  <c r="Y347" i="1" s="1"/>
  <c r="W348" i="1" s="1"/>
  <c r="AM348" i="1" l="1"/>
  <c r="AL348" i="1"/>
  <c r="AB348" i="1"/>
  <c r="X348" i="1"/>
  <c r="AA348" i="1"/>
  <c r="Z348" i="1"/>
  <c r="T2653" i="1"/>
  <c r="Q2654" i="1" s="1"/>
  <c r="AC2654" i="1" s="1"/>
  <c r="N2590" i="1"/>
  <c r="P2590" i="1" s="1"/>
  <c r="M2591" i="1" s="1"/>
  <c r="I348" i="1"/>
  <c r="AP348" i="1" l="1"/>
  <c r="AN348" i="1"/>
  <c r="H2654" i="1"/>
  <c r="S2654" i="1"/>
  <c r="G2591" i="1"/>
  <c r="O2591" i="1"/>
  <c r="F348" i="1"/>
  <c r="K348" i="1"/>
  <c r="R2654" i="1" l="1"/>
  <c r="N2591" i="1"/>
  <c r="J348" i="1"/>
  <c r="L348" i="1" s="1"/>
  <c r="Y348" i="1" s="1"/>
  <c r="W349" i="1" s="1"/>
  <c r="AM349" i="1" l="1"/>
  <c r="AL349" i="1"/>
  <c r="X349" i="1"/>
  <c r="Z349" i="1"/>
  <c r="AA349" i="1"/>
  <c r="AB349" i="1"/>
  <c r="T2654" i="1"/>
  <c r="Q2655" i="1" s="1"/>
  <c r="AC2655" i="1" s="1"/>
  <c r="P2591" i="1"/>
  <c r="M2592" i="1" s="1"/>
  <c r="I349" i="1"/>
  <c r="AP349" i="1" l="1"/>
  <c r="AN349" i="1"/>
  <c r="S2655" i="1"/>
  <c r="H2655" i="1"/>
  <c r="G2592" i="1"/>
  <c r="O2592" i="1"/>
  <c r="F349" i="1"/>
  <c r="K349" i="1"/>
  <c r="R2655" i="1" l="1"/>
  <c r="N2592" i="1"/>
  <c r="J349" i="1"/>
  <c r="L349" i="1" s="1"/>
  <c r="I350" i="1" l="1"/>
  <c r="Y349" i="1"/>
  <c r="W350" i="1" s="1"/>
  <c r="T2655" i="1"/>
  <c r="Q2656" i="1" s="1"/>
  <c r="AC2656" i="1" s="1"/>
  <c r="P2592" i="1"/>
  <c r="M2593" i="1" s="1"/>
  <c r="F350" i="1"/>
  <c r="K350" i="1"/>
  <c r="AM350" i="1" l="1"/>
  <c r="AL350" i="1"/>
  <c r="X350" i="1"/>
  <c r="AA350" i="1"/>
  <c r="Z350" i="1"/>
  <c r="AB350" i="1"/>
  <c r="H2656" i="1"/>
  <c r="S2656" i="1"/>
  <c r="G2593" i="1"/>
  <c r="O2593" i="1"/>
  <c r="J350" i="1"/>
  <c r="L350" i="1" s="1"/>
  <c r="AP350" i="1" l="1"/>
  <c r="AN350" i="1"/>
  <c r="Y350" i="1"/>
  <c r="W351" i="1" s="1"/>
  <c r="R2656" i="1"/>
  <c r="T2656" i="1" s="1"/>
  <c r="Q2657" i="1" s="1"/>
  <c r="AC2657" i="1" s="1"/>
  <c r="N2593" i="1"/>
  <c r="I351" i="1"/>
  <c r="AM351" i="1" l="1"/>
  <c r="AL351" i="1"/>
  <c r="X351" i="1"/>
  <c r="Z351" i="1"/>
  <c r="AA351" i="1"/>
  <c r="AB351" i="1"/>
  <c r="S2657" i="1"/>
  <c r="H2657" i="1"/>
  <c r="P2593" i="1"/>
  <c r="M2594" i="1" s="1"/>
  <c r="F351" i="1"/>
  <c r="K351" i="1"/>
  <c r="AP351" i="1" l="1"/>
  <c r="AN351" i="1"/>
  <c r="R2657" i="1"/>
  <c r="G2594" i="1"/>
  <c r="O2594" i="1"/>
  <c r="J351" i="1"/>
  <c r="L351" i="1" s="1"/>
  <c r="Y351" i="1" s="1"/>
  <c r="W352" i="1" s="1"/>
  <c r="AM352" i="1" l="1"/>
  <c r="AL352" i="1"/>
  <c r="X352" i="1"/>
  <c r="Z352" i="1"/>
  <c r="AA352" i="1"/>
  <c r="AB352" i="1"/>
  <c r="T2657" i="1"/>
  <c r="Q2658" i="1" s="1"/>
  <c r="AC2658" i="1" s="1"/>
  <c r="N2594" i="1"/>
  <c r="I352" i="1"/>
  <c r="F352" i="1" s="1"/>
  <c r="AP352" i="1" l="1"/>
  <c r="AN352" i="1"/>
  <c r="H2658" i="1"/>
  <c r="S2658" i="1"/>
  <c r="P2594" i="1"/>
  <c r="M2595" i="1" s="1"/>
  <c r="K352" i="1"/>
  <c r="R2658" i="1" l="1"/>
  <c r="O2595" i="1"/>
  <c r="G2595" i="1"/>
  <c r="J352" i="1"/>
  <c r="L352" i="1" s="1"/>
  <c r="I353" i="1" l="1"/>
  <c r="Y352" i="1"/>
  <c r="W353" i="1" s="1"/>
  <c r="T2658" i="1"/>
  <c r="Q2659" i="1" s="1"/>
  <c r="AC2659" i="1" s="1"/>
  <c r="N2595" i="1"/>
  <c r="K353" i="1"/>
  <c r="F353" i="1"/>
  <c r="AM353" i="1" l="1"/>
  <c r="AN353" i="1" s="1"/>
  <c r="X353" i="1"/>
  <c r="AA353" i="1"/>
  <c r="Z353" i="1"/>
  <c r="AB353" i="1"/>
  <c r="S2659" i="1"/>
  <c r="H2659" i="1"/>
  <c r="P2595" i="1"/>
  <c r="M2596" i="1" s="1"/>
  <c r="J353" i="1"/>
  <c r="L353" i="1" s="1"/>
  <c r="AL353" i="1" l="1"/>
  <c r="AP353" i="1"/>
  <c r="Y353" i="1"/>
  <c r="W354" i="1" s="1"/>
  <c r="R2659" i="1"/>
  <c r="G2596" i="1"/>
  <c r="O2596" i="1"/>
  <c r="I354" i="1"/>
  <c r="AM354" i="1" l="1"/>
  <c r="AL354" i="1"/>
  <c r="X354" i="1"/>
  <c r="Z354" i="1"/>
  <c r="AA354" i="1"/>
  <c r="AB354" i="1"/>
  <c r="T2659" i="1"/>
  <c r="Q2660" i="1" s="1"/>
  <c r="AC2660" i="1" s="1"/>
  <c r="N2596" i="1"/>
  <c r="F354" i="1"/>
  <c r="K354" i="1"/>
  <c r="AP354" i="1" l="1"/>
  <c r="AN354" i="1"/>
  <c r="H2660" i="1"/>
  <c r="S2660" i="1"/>
  <c r="P2596" i="1"/>
  <c r="M2597" i="1" s="1"/>
  <c r="J354" i="1"/>
  <c r="L354" i="1" s="1"/>
  <c r="Y354" i="1" s="1"/>
  <c r="W355" i="1" s="1"/>
  <c r="AM355" i="1" l="1"/>
  <c r="AL355" i="1"/>
  <c r="X355" i="1"/>
  <c r="AA355" i="1"/>
  <c r="Z355" i="1"/>
  <c r="AB355" i="1"/>
  <c r="R2660" i="1"/>
  <c r="O2597" i="1"/>
  <c r="G2597" i="1"/>
  <c r="I355" i="1"/>
  <c r="AP355" i="1" l="1"/>
  <c r="AN355" i="1"/>
  <c r="T2660" i="1"/>
  <c r="Q2661" i="1" s="1"/>
  <c r="AC2661" i="1" s="1"/>
  <c r="N2597" i="1"/>
  <c r="P2597" i="1" s="1"/>
  <c r="M2598" i="1" s="1"/>
  <c r="K355" i="1"/>
  <c r="F355" i="1"/>
  <c r="H2661" i="1" l="1"/>
  <c r="S2661" i="1"/>
  <c r="O2598" i="1"/>
  <c r="G2598" i="1"/>
  <c r="J355" i="1"/>
  <c r="L355" i="1" s="1"/>
  <c r="Y355" i="1" s="1"/>
  <c r="W356" i="1" s="1"/>
  <c r="AM356" i="1" l="1"/>
  <c r="AL356" i="1"/>
  <c r="X356" i="1"/>
  <c r="AA356" i="1"/>
  <c r="Z356" i="1"/>
  <c r="AB356" i="1"/>
  <c r="R2661" i="1"/>
  <c r="N2598" i="1"/>
  <c r="P2598" i="1" s="1"/>
  <c r="M2599" i="1" s="1"/>
  <c r="I356" i="1"/>
  <c r="AP356" i="1" l="1"/>
  <c r="AN356" i="1"/>
  <c r="T2661" i="1"/>
  <c r="Q2662" i="1" s="1"/>
  <c r="AC2662" i="1" s="1"/>
  <c r="G2599" i="1"/>
  <c r="O2599" i="1"/>
  <c r="F356" i="1"/>
  <c r="K356" i="1"/>
  <c r="H2662" i="1" l="1"/>
  <c r="S2662" i="1"/>
  <c r="N2599" i="1"/>
  <c r="J356" i="1"/>
  <c r="L356" i="1" s="1"/>
  <c r="Y356" i="1" s="1"/>
  <c r="W357" i="1" s="1"/>
  <c r="AM357" i="1" l="1"/>
  <c r="AL357" i="1"/>
  <c r="AB357" i="1"/>
  <c r="X357" i="1"/>
  <c r="AA357" i="1"/>
  <c r="Z357" i="1"/>
  <c r="R2662" i="1"/>
  <c r="T2662" i="1" s="1"/>
  <c r="Q2663" i="1" s="1"/>
  <c r="AC2663" i="1" s="1"/>
  <c r="P2599" i="1"/>
  <c r="M2600" i="1" s="1"/>
  <c r="I357" i="1"/>
  <c r="K357" i="1" s="1"/>
  <c r="AP357" i="1" l="1"/>
  <c r="AN357" i="1"/>
  <c r="H2663" i="1"/>
  <c r="S2663" i="1"/>
  <c r="O2600" i="1"/>
  <c r="G2600" i="1"/>
  <c r="F357" i="1"/>
  <c r="J357" i="1"/>
  <c r="L357" i="1" s="1"/>
  <c r="Y357" i="1" s="1"/>
  <c r="W358" i="1" s="1"/>
  <c r="AM358" i="1" l="1"/>
  <c r="AL358" i="1"/>
  <c r="X358" i="1"/>
  <c r="Z358" i="1"/>
  <c r="AA358" i="1"/>
  <c r="AB358" i="1"/>
  <c r="R2663" i="1"/>
  <c r="N2600" i="1"/>
  <c r="I358" i="1"/>
  <c r="AP358" i="1" l="1"/>
  <c r="AN358" i="1"/>
  <c r="T2663" i="1"/>
  <c r="Q2664" i="1" s="1"/>
  <c r="AC2664" i="1" s="1"/>
  <c r="P2600" i="1"/>
  <c r="M2601" i="1" s="1"/>
  <c r="F358" i="1"/>
  <c r="K358" i="1"/>
  <c r="S2664" i="1" l="1"/>
  <c r="H2664" i="1"/>
  <c r="G2601" i="1"/>
  <c r="O2601" i="1"/>
  <c r="J358" i="1"/>
  <c r="L358" i="1" s="1"/>
  <c r="I359" i="1" l="1"/>
  <c r="Y358" i="1"/>
  <c r="W359" i="1" s="1"/>
  <c r="R2664" i="1"/>
  <c r="T2664" i="1" s="1"/>
  <c r="Q2665" i="1" s="1"/>
  <c r="AC2665" i="1" s="1"/>
  <c r="N2601" i="1"/>
  <c r="F359" i="1"/>
  <c r="K359" i="1"/>
  <c r="AM359" i="1" l="1"/>
  <c r="AL359" i="1"/>
  <c r="X359" i="1"/>
  <c r="AA359" i="1"/>
  <c r="Z359" i="1"/>
  <c r="AB359" i="1"/>
  <c r="S2665" i="1"/>
  <c r="H2665" i="1"/>
  <c r="P2601" i="1"/>
  <c r="M2602" i="1" s="1"/>
  <c r="J359" i="1"/>
  <c r="L359" i="1" s="1"/>
  <c r="AP359" i="1" l="1"/>
  <c r="AN359" i="1"/>
  <c r="Y359" i="1"/>
  <c r="W360" i="1" s="1"/>
  <c r="R2665" i="1"/>
  <c r="O2602" i="1"/>
  <c r="G2602" i="1"/>
  <c r="I360" i="1"/>
  <c r="AM360" i="1" l="1"/>
  <c r="AL360" i="1"/>
  <c r="X360" i="1"/>
  <c r="Z360" i="1"/>
  <c r="AA360" i="1"/>
  <c r="AB360" i="1"/>
  <c r="T2665" i="1"/>
  <c r="Q2666" i="1" s="1"/>
  <c r="AC2666" i="1" s="1"/>
  <c r="N2602" i="1"/>
  <c r="F360" i="1"/>
  <c r="K360" i="1"/>
  <c r="AP360" i="1" l="1"/>
  <c r="AN360" i="1"/>
  <c r="H2666" i="1"/>
  <c r="S2666" i="1"/>
  <c r="P2602" i="1"/>
  <c r="M2603" i="1" s="1"/>
  <c r="J360" i="1"/>
  <c r="L360" i="1" s="1"/>
  <c r="Y360" i="1" s="1"/>
  <c r="W361" i="1" s="1"/>
  <c r="AM361" i="1" l="1"/>
  <c r="AL361" i="1"/>
  <c r="AB361" i="1"/>
  <c r="X361" i="1"/>
  <c r="AA361" i="1"/>
  <c r="Z361" i="1"/>
  <c r="R2666" i="1"/>
  <c r="T2666" i="1" s="1"/>
  <c r="Q2667" i="1" s="1"/>
  <c r="AC2667" i="1" s="1"/>
  <c r="G2603" i="1"/>
  <c r="O2603" i="1"/>
  <c r="I361" i="1"/>
  <c r="AP361" i="1" l="1"/>
  <c r="AN361" i="1"/>
  <c r="H2667" i="1"/>
  <c r="S2667" i="1"/>
  <c r="N2603" i="1"/>
  <c r="P2603" i="1" s="1"/>
  <c r="M2604" i="1" s="1"/>
  <c r="K361" i="1"/>
  <c r="F361" i="1"/>
  <c r="R2667" i="1" l="1"/>
  <c r="T2667" i="1" s="1"/>
  <c r="Q2668" i="1" s="1"/>
  <c r="AC2668" i="1" s="1"/>
  <c r="G2604" i="1"/>
  <c r="O2604" i="1"/>
  <c r="J361" i="1"/>
  <c r="L361" i="1" s="1"/>
  <c r="Y361" i="1" s="1"/>
  <c r="W362" i="1" s="1"/>
  <c r="AM362" i="1" l="1"/>
  <c r="AL362" i="1"/>
  <c r="X362" i="1"/>
  <c r="AA362" i="1"/>
  <c r="Z362" i="1"/>
  <c r="AB362" i="1"/>
  <c r="H2668" i="1"/>
  <c r="S2668" i="1"/>
  <c r="N2604" i="1"/>
  <c r="P2604" i="1" s="1"/>
  <c r="M2605" i="1" s="1"/>
  <c r="I362" i="1"/>
  <c r="AP362" i="1" l="1"/>
  <c r="AN362" i="1"/>
  <c r="R2668" i="1"/>
  <c r="O2605" i="1"/>
  <c r="G2605" i="1"/>
  <c r="K362" i="1"/>
  <c r="F362" i="1"/>
  <c r="T2668" i="1" l="1"/>
  <c r="Q2669" i="1" s="1"/>
  <c r="AC2669" i="1" s="1"/>
  <c r="N2605" i="1"/>
  <c r="P2605" i="1" s="1"/>
  <c r="M2606" i="1" s="1"/>
  <c r="J362" i="1"/>
  <c r="L362" i="1" s="1"/>
  <c r="Y362" i="1" s="1"/>
  <c r="W363" i="1" s="1"/>
  <c r="AM363" i="1" l="1"/>
  <c r="AL363" i="1"/>
  <c r="X363" i="1"/>
  <c r="Z363" i="1"/>
  <c r="AA363" i="1"/>
  <c r="AB363" i="1"/>
  <c r="S2669" i="1"/>
  <c r="H2669" i="1"/>
  <c r="G2606" i="1"/>
  <c r="O2606" i="1"/>
  <c r="I363" i="1"/>
  <c r="AP363" i="1" l="1"/>
  <c r="AN363" i="1"/>
  <c r="R2669" i="1"/>
  <c r="N2606" i="1"/>
  <c r="P2606" i="1" s="1"/>
  <c r="M2607" i="1" s="1"/>
  <c r="F363" i="1"/>
  <c r="K363" i="1"/>
  <c r="T2669" i="1" l="1"/>
  <c r="Q2670" i="1" s="1"/>
  <c r="AC2670" i="1" s="1"/>
  <c r="O2607" i="1"/>
  <c r="G2607" i="1"/>
  <c r="J363" i="1"/>
  <c r="L363" i="1" s="1"/>
  <c r="Y363" i="1" s="1"/>
  <c r="W364" i="1" s="1"/>
  <c r="AM364" i="1" l="1"/>
  <c r="AL364" i="1"/>
  <c r="AB364" i="1"/>
  <c r="X364" i="1"/>
  <c r="AA364" i="1"/>
  <c r="Z364" i="1"/>
  <c r="H2670" i="1"/>
  <c r="S2670" i="1"/>
  <c r="N2607" i="1"/>
  <c r="P2607" i="1" s="1"/>
  <c r="M2608" i="1" s="1"/>
  <c r="I364" i="1"/>
  <c r="AP364" i="1" l="1"/>
  <c r="AN364" i="1"/>
  <c r="R2670" i="1"/>
  <c r="G2608" i="1"/>
  <c r="O2608" i="1"/>
  <c r="K364" i="1"/>
  <c r="F364" i="1"/>
  <c r="T2670" i="1" l="1"/>
  <c r="Q2671" i="1" s="1"/>
  <c r="AC2671" i="1" s="1"/>
  <c r="N2608" i="1"/>
  <c r="J364" i="1"/>
  <c r="L364" i="1" s="1"/>
  <c r="Y364" i="1" s="1"/>
  <c r="W365" i="1" s="1"/>
  <c r="AM365" i="1" l="1"/>
  <c r="AL365" i="1"/>
  <c r="X365" i="1"/>
  <c r="AA365" i="1"/>
  <c r="Z365" i="1"/>
  <c r="AB365" i="1"/>
  <c r="S2671" i="1"/>
  <c r="H2671" i="1"/>
  <c r="P2608" i="1"/>
  <c r="M2609" i="1" s="1"/>
  <c r="I365" i="1"/>
  <c r="AP365" i="1" l="1"/>
  <c r="AN365" i="1"/>
  <c r="R2671" i="1"/>
  <c r="T2671" i="1" s="1"/>
  <c r="Q2672" i="1" s="1"/>
  <c r="AC2672" i="1" s="1"/>
  <c r="O2609" i="1"/>
  <c r="G2609" i="1"/>
  <c r="F365" i="1"/>
  <c r="K365" i="1"/>
  <c r="S2672" i="1" l="1"/>
  <c r="H2672" i="1"/>
  <c r="N2609" i="1"/>
  <c r="P2609" i="1" s="1"/>
  <c r="M2610" i="1" s="1"/>
  <c r="J365" i="1"/>
  <c r="L365" i="1" s="1"/>
  <c r="Y365" i="1" s="1"/>
  <c r="W366" i="1" s="1"/>
  <c r="AM366" i="1" l="1"/>
  <c r="AL366" i="1"/>
  <c r="X366" i="1"/>
  <c r="Z366" i="1"/>
  <c r="AA366" i="1"/>
  <c r="AB366" i="1"/>
  <c r="R2672" i="1"/>
  <c r="T2672" i="1" s="1"/>
  <c r="Q2673" i="1" s="1"/>
  <c r="AC2673" i="1" s="1"/>
  <c r="G2610" i="1"/>
  <c r="O2610" i="1"/>
  <c r="I366" i="1"/>
  <c r="AP366" i="1" l="1"/>
  <c r="AN366" i="1"/>
  <c r="H2673" i="1"/>
  <c r="S2673" i="1"/>
  <c r="N2610" i="1"/>
  <c r="P2610" i="1" s="1"/>
  <c r="M2611" i="1" s="1"/>
  <c r="F366" i="1"/>
  <c r="K366" i="1"/>
  <c r="R2673" i="1" l="1"/>
  <c r="O2611" i="1"/>
  <c r="G2611" i="1"/>
  <c r="J366" i="1"/>
  <c r="L366" i="1" s="1"/>
  <c r="Y366" i="1" s="1"/>
  <c r="W367" i="1" s="1"/>
  <c r="AM367" i="1" l="1"/>
  <c r="AL367" i="1"/>
  <c r="AB367" i="1"/>
  <c r="X367" i="1"/>
  <c r="AA367" i="1"/>
  <c r="Z367" i="1"/>
  <c r="T2673" i="1"/>
  <c r="Q2674" i="1" s="1"/>
  <c r="AC2674" i="1" s="1"/>
  <c r="N2611" i="1"/>
  <c r="P2611" i="1" s="1"/>
  <c r="M2612" i="1" s="1"/>
  <c r="I367" i="1"/>
  <c r="AP367" i="1" l="1"/>
  <c r="AN367" i="1"/>
  <c r="S2674" i="1"/>
  <c r="H2674" i="1"/>
  <c r="O2612" i="1"/>
  <c r="G2612" i="1"/>
  <c r="K367" i="1"/>
  <c r="J367" i="1" s="1"/>
  <c r="F367" i="1"/>
  <c r="R2674" i="1" l="1"/>
  <c r="T2674" i="1" s="1"/>
  <c r="Q2675" i="1" s="1"/>
  <c r="AC2675" i="1" s="1"/>
  <c r="N2612" i="1"/>
  <c r="P2612" i="1" s="1"/>
  <c r="M2613" i="1" s="1"/>
  <c r="L367" i="1"/>
  <c r="I368" i="1" l="1"/>
  <c r="Y367" i="1"/>
  <c r="W368" i="1" s="1"/>
  <c r="H2675" i="1"/>
  <c r="S2675" i="1"/>
  <c r="G2613" i="1"/>
  <c r="O2613" i="1"/>
  <c r="K368" i="1"/>
  <c r="F368" i="1"/>
  <c r="AM368" i="1" l="1"/>
  <c r="AL368" i="1"/>
  <c r="X368" i="1"/>
  <c r="AA368" i="1"/>
  <c r="Z368" i="1"/>
  <c r="AB368" i="1"/>
  <c r="R2675" i="1"/>
  <c r="N2613" i="1"/>
  <c r="J368" i="1"/>
  <c r="L368" i="1" s="1"/>
  <c r="AP368" i="1" l="1"/>
  <c r="AN368" i="1"/>
  <c r="Y368" i="1"/>
  <c r="W369" i="1" s="1"/>
  <c r="T2675" i="1"/>
  <c r="Q2676" i="1" s="1"/>
  <c r="AC2676" i="1" s="1"/>
  <c r="P2613" i="1"/>
  <c r="M2614" i="1" s="1"/>
  <c r="I369" i="1"/>
  <c r="AM369" i="1" l="1"/>
  <c r="AN369" i="1" s="1"/>
  <c r="X369" i="1"/>
  <c r="Z369" i="1"/>
  <c r="AA369" i="1"/>
  <c r="AB369" i="1"/>
  <c r="H2676" i="1"/>
  <c r="S2676" i="1"/>
  <c r="G2614" i="1"/>
  <c r="O2614" i="1"/>
  <c r="F369" i="1"/>
  <c r="K369" i="1"/>
  <c r="AL369" i="1" l="1"/>
  <c r="AP369" i="1"/>
  <c r="R2676" i="1"/>
  <c r="T2676" i="1" s="1"/>
  <c r="Q2677" i="1" s="1"/>
  <c r="AC2677" i="1" s="1"/>
  <c r="N2614" i="1"/>
  <c r="J369" i="1"/>
  <c r="L369" i="1" s="1"/>
  <c r="Y369" i="1" s="1"/>
  <c r="W370" i="1" s="1"/>
  <c r="AM370" i="1" l="1"/>
  <c r="AL370" i="1"/>
  <c r="X370" i="1"/>
  <c r="AA370" i="1"/>
  <c r="Z370" i="1"/>
  <c r="AB370" i="1"/>
  <c r="S2677" i="1"/>
  <c r="H2677" i="1"/>
  <c r="P2614" i="1"/>
  <c r="M2615" i="1" s="1"/>
  <c r="I370" i="1"/>
  <c r="AP370" i="1" l="1"/>
  <c r="AN370" i="1"/>
  <c r="R2677" i="1"/>
  <c r="T2677" i="1" s="1"/>
  <c r="Q2678" i="1" s="1"/>
  <c r="AC2678" i="1" s="1"/>
  <c r="G2615" i="1"/>
  <c r="O2615" i="1"/>
  <c r="F370" i="1"/>
  <c r="K370" i="1"/>
  <c r="H2678" i="1" l="1"/>
  <c r="S2678" i="1"/>
  <c r="N2615" i="1"/>
  <c r="P2615" i="1" s="1"/>
  <c r="M2616" i="1" s="1"/>
  <c r="J370" i="1"/>
  <c r="L370" i="1" s="1"/>
  <c r="Y370" i="1" s="1"/>
  <c r="W371" i="1" s="1"/>
  <c r="AM371" i="1" l="1"/>
  <c r="AL371" i="1"/>
  <c r="X371" i="1"/>
  <c r="AA371" i="1"/>
  <c r="Z371" i="1"/>
  <c r="AB371" i="1"/>
  <c r="R2678" i="1"/>
  <c r="T2678" i="1" s="1"/>
  <c r="Q2679" i="1" s="1"/>
  <c r="AC2679" i="1" s="1"/>
  <c r="G2616" i="1"/>
  <c r="O2616" i="1"/>
  <c r="I371" i="1"/>
  <c r="AP371" i="1" l="1"/>
  <c r="AN371" i="1"/>
  <c r="H2679" i="1"/>
  <c r="S2679" i="1"/>
  <c r="N2616" i="1"/>
  <c r="F371" i="1"/>
  <c r="K371" i="1"/>
  <c r="J371" i="1" s="1"/>
  <c r="R2679" i="1" l="1"/>
  <c r="P2616" i="1"/>
  <c r="M2617" i="1" s="1"/>
  <c r="L371" i="1"/>
  <c r="I372" i="1" l="1"/>
  <c r="Y371" i="1"/>
  <c r="W372" i="1" s="1"/>
  <c r="T2679" i="1"/>
  <c r="Q2680" i="1" s="1"/>
  <c r="AC2680" i="1" s="1"/>
  <c r="G2617" i="1"/>
  <c r="O2617" i="1"/>
  <c r="K372" i="1"/>
  <c r="F372" i="1"/>
  <c r="AM372" i="1" l="1"/>
  <c r="AL372" i="1"/>
  <c r="AB372" i="1"/>
  <c r="X372" i="1"/>
  <c r="Z372" i="1"/>
  <c r="AA372" i="1"/>
  <c r="H2680" i="1"/>
  <c r="S2680" i="1"/>
  <c r="N2617" i="1"/>
  <c r="P2617" i="1" s="1"/>
  <c r="M2618" i="1" s="1"/>
  <c r="J372" i="1"/>
  <c r="L372" i="1" s="1"/>
  <c r="AP372" i="1" l="1"/>
  <c r="AN372" i="1"/>
  <c r="Y372" i="1"/>
  <c r="W373" i="1" s="1"/>
  <c r="R2680" i="1"/>
  <c r="G2618" i="1"/>
  <c r="O2618" i="1"/>
  <c r="I373" i="1"/>
  <c r="AM373" i="1" l="1"/>
  <c r="AL373" i="1"/>
  <c r="X373" i="1"/>
  <c r="Z373" i="1"/>
  <c r="AA373" i="1"/>
  <c r="AB373" i="1"/>
  <c r="T2680" i="1"/>
  <c r="Q2681" i="1" s="1"/>
  <c r="AC2681" i="1" s="1"/>
  <c r="N2618" i="1"/>
  <c r="F373" i="1"/>
  <c r="K373" i="1"/>
  <c r="AP373" i="1" l="1"/>
  <c r="AN373" i="1"/>
  <c r="H2681" i="1"/>
  <c r="S2681" i="1"/>
  <c r="P2618" i="1"/>
  <c r="M2619" i="1" s="1"/>
  <c r="J373" i="1"/>
  <c r="L373" i="1" s="1"/>
  <c r="Y373" i="1" s="1"/>
  <c r="W374" i="1" s="1"/>
  <c r="AM374" i="1" l="1"/>
  <c r="AL374" i="1"/>
  <c r="X374" i="1"/>
  <c r="AA374" i="1"/>
  <c r="Z374" i="1"/>
  <c r="AB374" i="1"/>
  <c r="R2681" i="1"/>
  <c r="G2619" i="1"/>
  <c r="O2619" i="1"/>
  <c r="I374" i="1"/>
  <c r="AP374" i="1" l="1"/>
  <c r="AN374" i="1"/>
  <c r="T2681" i="1"/>
  <c r="Q2682" i="1" s="1"/>
  <c r="AC2682" i="1" s="1"/>
  <c r="N2619" i="1"/>
  <c r="K374" i="1"/>
  <c r="F374" i="1"/>
  <c r="S2682" i="1" l="1"/>
  <c r="H2682" i="1"/>
  <c r="P2619" i="1"/>
  <c r="M2620" i="1" s="1"/>
  <c r="J374" i="1"/>
  <c r="L374" i="1" s="1"/>
  <c r="Y374" i="1" s="1"/>
  <c r="W375" i="1" s="1"/>
  <c r="AM375" i="1" l="1"/>
  <c r="AL375" i="1"/>
  <c r="X375" i="1"/>
  <c r="Z375" i="1"/>
  <c r="AA375" i="1"/>
  <c r="AB375" i="1"/>
  <c r="R2682" i="1"/>
  <c r="T2682" i="1" s="1"/>
  <c r="Q2683" i="1" s="1"/>
  <c r="AC2683" i="1" s="1"/>
  <c r="O2620" i="1"/>
  <c r="G2620" i="1"/>
  <c r="I375" i="1"/>
  <c r="AP375" i="1" l="1"/>
  <c r="AN375" i="1"/>
  <c r="H2683" i="1"/>
  <c r="S2683" i="1"/>
  <c r="N2620" i="1"/>
  <c r="K375" i="1"/>
  <c r="F375" i="1"/>
  <c r="R2683" i="1" l="1"/>
  <c r="T2683" i="1" s="1"/>
  <c r="Q2684" i="1" s="1"/>
  <c r="AC2684" i="1" s="1"/>
  <c r="P2620" i="1"/>
  <c r="M2621" i="1" s="1"/>
  <c r="J375" i="1"/>
  <c r="L375" i="1" s="1"/>
  <c r="Y375" i="1" s="1"/>
  <c r="W376" i="1" s="1"/>
  <c r="AM376" i="1" l="1"/>
  <c r="AL376" i="1"/>
  <c r="X376" i="1"/>
  <c r="Z376" i="1"/>
  <c r="AA376" i="1"/>
  <c r="AB376" i="1"/>
  <c r="S2684" i="1"/>
  <c r="H2684" i="1"/>
  <c r="G2621" i="1"/>
  <c r="O2621" i="1"/>
  <c r="I376" i="1"/>
  <c r="AP376" i="1" l="1"/>
  <c r="AN376" i="1"/>
  <c r="R2684" i="1"/>
  <c r="N2621" i="1"/>
  <c r="P2621" i="1" s="1"/>
  <c r="M2622" i="1" s="1"/>
  <c r="K376" i="1"/>
  <c r="F376" i="1"/>
  <c r="T2684" i="1" l="1"/>
  <c r="Q2685" i="1" s="1"/>
  <c r="AC2685" i="1" s="1"/>
  <c r="J376" i="1"/>
  <c r="L376" i="1" s="1"/>
  <c r="G2622" i="1"/>
  <c r="O2622" i="1"/>
  <c r="I377" i="1" l="1"/>
  <c r="Y376" i="1"/>
  <c r="W377" i="1" s="1"/>
  <c r="H2685" i="1"/>
  <c r="S2685" i="1"/>
  <c r="N2622" i="1"/>
  <c r="F377" i="1"/>
  <c r="K377" i="1"/>
  <c r="AM377" i="1" l="1"/>
  <c r="AL377" i="1"/>
  <c r="X377" i="1"/>
  <c r="AA377" i="1"/>
  <c r="Z377" i="1"/>
  <c r="AB377" i="1"/>
  <c r="R2685" i="1"/>
  <c r="T2685" i="1" s="1"/>
  <c r="Q2686" i="1" s="1"/>
  <c r="AC2686" i="1" s="1"/>
  <c r="P2622" i="1"/>
  <c r="M2623" i="1" s="1"/>
  <c r="J377" i="1"/>
  <c r="L377" i="1" s="1"/>
  <c r="I378" i="1" s="1"/>
  <c r="AP377" i="1" l="1"/>
  <c r="AN377" i="1"/>
  <c r="Y377" i="1"/>
  <c r="W378" i="1" s="1"/>
  <c r="F32" i="2" s="1"/>
  <c r="H2686" i="1"/>
  <c r="S2686" i="1"/>
  <c r="G2623" i="1"/>
  <c r="O2623" i="1"/>
  <c r="F378" i="1"/>
  <c r="K378" i="1"/>
  <c r="H32" i="2"/>
  <c r="G32" i="2"/>
  <c r="AM378" i="1" l="1"/>
  <c r="AL378" i="1" s="1"/>
  <c r="I32" i="2" s="1"/>
  <c r="AB378" i="1"/>
  <c r="X378" i="1"/>
  <c r="AA378" i="1"/>
  <c r="Z378" i="1"/>
  <c r="G18" i="2"/>
  <c r="R2686" i="1"/>
  <c r="T2686" i="1" s="1"/>
  <c r="Q2687" i="1" s="1"/>
  <c r="AC2687" i="1" s="1"/>
  <c r="N2623" i="1"/>
  <c r="P2623" i="1" s="1"/>
  <c r="M2624" i="1" s="1"/>
  <c r="J378" i="1"/>
  <c r="L378" i="1" s="1"/>
  <c r="H18" i="2"/>
  <c r="J5" i="2"/>
  <c r="F5" i="2"/>
  <c r="I5" i="2"/>
  <c r="G5" i="2"/>
  <c r="K32" i="2"/>
  <c r="J32" i="2"/>
  <c r="AP378" i="1" l="1"/>
  <c r="AN378" i="1"/>
  <c r="L32" i="2"/>
  <c r="Y378" i="1"/>
  <c r="W379" i="1" s="1"/>
  <c r="E18" i="2"/>
  <c r="P5" i="2"/>
  <c r="Q5" i="2" s="1"/>
  <c r="G8" i="5"/>
  <c r="K8" i="5" s="1"/>
  <c r="S5" i="2"/>
  <c r="U5" i="2" s="1"/>
  <c r="G9" i="5"/>
  <c r="K9" i="5" s="1"/>
  <c r="H2687" i="1"/>
  <c r="S2687" i="1"/>
  <c r="G2624" i="1"/>
  <c r="O2624" i="1"/>
  <c r="J18" i="2"/>
  <c r="I379" i="1"/>
  <c r="N32" i="2"/>
  <c r="M32" i="2"/>
  <c r="F18" i="2"/>
  <c r="AM379" i="1" l="1"/>
  <c r="AN379" i="1" s="1"/>
  <c r="AB379" i="1"/>
  <c r="X379" i="1"/>
  <c r="AA379" i="1"/>
  <c r="Z379" i="1"/>
  <c r="I18" i="2"/>
  <c r="K18" i="2" s="1"/>
  <c r="L3" i="5" s="1"/>
  <c r="O8" i="5"/>
  <c r="L8" i="5"/>
  <c r="O9" i="5"/>
  <c r="L1" i="5"/>
  <c r="R2687" i="1"/>
  <c r="N2624" i="1"/>
  <c r="P2624" i="1" s="1"/>
  <c r="M2625" i="1" s="1"/>
  <c r="F379" i="1"/>
  <c r="K379" i="1"/>
  <c r="L9" i="5"/>
  <c r="M9" i="5"/>
  <c r="M8" i="5" s="1"/>
  <c r="M7" i="5" s="1"/>
  <c r="AL379" i="1" l="1"/>
  <c r="AP379" i="1"/>
  <c r="M18" i="2"/>
  <c r="Q11" i="8"/>
  <c r="O23" i="5"/>
  <c r="O22" i="5"/>
  <c r="O21" i="5"/>
  <c r="O20" i="5"/>
  <c r="O19" i="5"/>
  <c r="O18" i="5"/>
  <c r="O17" i="5"/>
  <c r="O16" i="5"/>
  <c r="O15" i="5"/>
  <c r="O14" i="5"/>
  <c r="O13" i="5"/>
  <c r="O12" i="5"/>
  <c r="O11" i="5"/>
  <c r="O10" i="5"/>
  <c r="T2687" i="1"/>
  <c r="Q2688" i="1" s="1"/>
  <c r="AC2688" i="1" s="1"/>
  <c r="G2625" i="1"/>
  <c r="O2625" i="1"/>
  <c r="L10" i="5"/>
  <c r="L11" i="5" s="1"/>
  <c r="L12" i="5" s="1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J379" i="1"/>
  <c r="L379" i="1" s="1"/>
  <c r="Y379" i="1" s="1"/>
  <c r="W380" i="1" s="1"/>
  <c r="AM380" i="1" l="1"/>
  <c r="AL380" i="1"/>
  <c r="X380" i="1"/>
  <c r="Z380" i="1"/>
  <c r="AA380" i="1"/>
  <c r="AB380" i="1"/>
  <c r="Q10" i="8"/>
  <c r="Q10" i="7"/>
  <c r="P17" i="5"/>
  <c r="Q17" i="5" s="1"/>
  <c r="P18" i="5"/>
  <c r="Q18" i="5" s="1"/>
  <c r="P11" i="5"/>
  <c r="Q11" i="5" s="1"/>
  <c r="P19" i="5"/>
  <c r="Q19" i="5" s="1"/>
  <c r="P12" i="5"/>
  <c r="Q12" i="5" s="1"/>
  <c r="P20" i="5"/>
  <c r="Q20" i="5" s="1"/>
  <c r="P10" i="5"/>
  <c r="P13" i="5"/>
  <c r="Q13" i="5" s="1"/>
  <c r="P21" i="5"/>
  <c r="Q21" i="5" s="1"/>
  <c r="P14" i="5"/>
  <c r="Q14" i="5" s="1"/>
  <c r="P22" i="5"/>
  <c r="Q22" i="5" s="1"/>
  <c r="P15" i="5"/>
  <c r="Q15" i="5" s="1"/>
  <c r="P23" i="5"/>
  <c r="Q23" i="5" s="1"/>
  <c r="P16" i="5"/>
  <c r="Q16" i="5" s="1"/>
  <c r="H2688" i="1"/>
  <c r="S2688" i="1"/>
  <c r="N2625" i="1"/>
  <c r="I380" i="1"/>
  <c r="AP380" i="1" l="1"/>
  <c r="AN380" i="1"/>
  <c r="F28" i="5"/>
  <c r="F30" i="5" s="1"/>
  <c r="R20" i="5" s="1"/>
  <c r="S20" i="5" s="1"/>
  <c r="Q10" i="5"/>
  <c r="R2688" i="1"/>
  <c r="T2688" i="1" s="1"/>
  <c r="Q2689" i="1" s="1"/>
  <c r="AC2689" i="1" s="1"/>
  <c r="P2625" i="1"/>
  <c r="M2626" i="1" s="1"/>
  <c r="K380" i="1"/>
  <c r="F380" i="1"/>
  <c r="R10" i="5" l="1"/>
  <c r="S10" i="5" s="1"/>
  <c r="R22" i="5"/>
  <c r="S22" i="5" s="1"/>
  <c r="R19" i="5"/>
  <c r="S19" i="5" s="1"/>
  <c r="R12" i="5"/>
  <c r="S12" i="5" s="1"/>
  <c r="R18" i="5"/>
  <c r="S18" i="5" s="1"/>
  <c r="R11" i="5"/>
  <c r="S11" i="5" s="1"/>
  <c r="R8" i="5"/>
  <c r="S8" i="5" s="1"/>
  <c r="R7" i="5"/>
  <c r="S7" i="5" s="1"/>
  <c r="R9" i="5"/>
  <c r="S9" i="5" s="1"/>
  <c r="R13" i="5"/>
  <c r="S13" i="5" s="1"/>
  <c r="R21" i="5"/>
  <c r="S21" i="5" s="1"/>
  <c r="R16" i="5"/>
  <c r="S16" i="5" s="1"/>
  <c r="R14" i="5"/>
  <c r="S14" i="5" s="1"/>
  <c r="R23" i="5"/>
  <c r="S23" i="5" s="1"/>
  <c r="R17" i="5"/>
  <c r="S17" i="5" s="1"/>
  <c r="R15" i="5"/>
  <c r="S15" i="5" s="1"/>
  <c r="S2689" i="1"/>
  <c r="H2689" i="1"/>
  <c r="O2626" i="1"/>
  <c r="G2626" i="1"/>
  <c r="J380" i="1"/>
  <c r="L380" i="1" s="1"/>
  <c r="Y380" i="1" s="1"/>
  <c r="W381" i="1" s="1"/>
  <c r="AM381" i="1" l="1"/>
  <c r="AL381" i="1"/>
  <c r="X381" i="1"/>
  <c r="Z381" i="1"/>
  <c r="AA381" i="1"/>
  <c r="AB381" i="1"/>
  <c r="F31" i="5"/>
  <c r="N5" i="2" s="1"/>
  <c r="O5" i="2" s="1"/>
  <c r="R2689" i="1"/>
  <c r="T2689" i="1" s="1"/>
  <c r="Q2690" i="1" s="1"/>
  <c r="AC2690" i="1" s="1"/>
  <c r="N2626" i="1"/>
  <c r="I381" i="1"/>
  <c r="AP381" i="1" l="1"/>
  <c r="AN381" i="1"/>
  <c r="H2690" i="1"/>
  <c r="S2690" i="1"/>
  <c r="P2626" i="1"/>
  <c r="M2627" i="1" s="1"/>
  <c r="K381" i="1"/>
  <c r="F381" i="1"/>
  <c r="R2690" i="1" l="1"/>
  <c r="G2627" i="1"/>
  <c r="O2627" i="1"/>
  <c r="J381" i="1"/>
  <c r="L381" i="1" s="1"/>
  <c r="Y381" i="1" s="1"/>
  <c r="W382" i="1" s="1"/>
  <c r="AM382" i="1" l="1"/>
  <c r="AL382" i="1"/>
  <c r="X382" i="1"/>
  <c r="Z382" i="1"/>
  <c r="AA382" i="1"/>
  <c r="AB382" i="1"/>
  <c r="T2690" i="1"/>
  <c r="Q2691" i="1" s="1"/>
  <c r="AC2691" i="1" s="1"/>
  <c r="N2627" i="1"/>
  <c r="I382" i="1"/>
  <c r="AP382" i="1" l="1"/>
  <c r="AN382" i="1"/>
  <c r="H2691" i="1"/>
  <c r="S2691" i="1"/>
  <c r="P2627" i="1"/>
  <c r="M2628" i="1" s="1"/>
  <c r="K382" i="1"/>
  <c r="F382" i="1"/>
  <c r="R2691" i="1" l="1"/>
  <c r="G2628" i="1"/>
  <c r="O2628" i="1"/>
  <c r="J382" i="1"/>
  <c r="L382" i="1" s="1"/>
  <c r="Y382" i="1" s="1"/>
  <c r="W383" i="1" s="1"/>
  <c r="AM383" i="1" l="1"/>
  <c r="AL383" i="1"/>
  <c r="X383" i="1"/>
  <c r="AA383" i="1"/>
  <c r="Z383" i="1"/>
  <c r="AB383" i="1"/>
  <c r="T2691" i="1"/>
  <c r="Q2692" i="1" s="1"/>
  <c r="AC2692" i="1" s="1"/>
  <c r="N2628" i="1"/>
  <c r="P2628" i="1" s="1"/>
  <c r="M2629" i="1" s="1"/>
  <c r="I383" i="1"/>
  <c r="K383" i="1" s="1"/>
  <c r="AP383" i="1" l="1"/>
  <c r="AN383" i="1"/>
  <c r="S2692" i="1"/>
  <c r="H2692" i="1"/>
  <c r="G2629" i="1"/>
  <c r="O2629" i="1"/>
  <c r="F383" i="1"/>
  <c r="J383" i="1"/>
  <c r="L383" i="1" s="1"/>
  <c r="Y383" i="1" s="1"/>
  <c r="W384" i="1" s="1"/>
  <c r="AM384" i="1" l="1"/>
  <c r="AL384" i="1"/>
  <c r="AB384" i="1"/>
  <c r="X384" i="1"/>
  <c r="Z384" i="1"/>
  <c r="AA384" i="1"/>
  <c r="R2692" i="1"/>
  <c r="N2629" i="1"/>
  <c r="I384" i="1"/>
  <c r="AP384" i="1" l="1"/>
  <c r="AN384" i="1"/>
  <c r="T2692" i="1"/>
  <c r="Q2693" i="1" s="1"/>
  <c r="AC2693" i="1" s="1"/>
  <c r="P2629" i="1"/>
  <c r="M2630" i="1" s="1"/>
  <c r="K384" i="1"/>
  <c r="F384" i="1"/>
  <c r="H2693" i="1" l="1"/>
  <c r="S2693" i="1"/>
  <c r="G2630" i="1"/>
  <c r="O2630" i="1"/>
  <c r="J384" i="1"/>
  <c r="L384" i="1" s="1"/>
  <c r="Y384" i="1" s="1"/>
  <c r="W385" i="1" s="1"/>
  <c r="AM385" i="1" l="1"/>
  <c r="AL385" i="1"/>
  <c r="AB385" i="1"/>
  <c r="X385" i="1"/>
  <c r="Z385" i="1"/>
  <c r="AA385" i="1"/>
  <c r="R2693" i="1"/>
  <c r="N2630" i="1"/>
  <c r="P2630" i="1" s="1"/>
  <c r="M2631" i="1" s="1"/>
  <c r="I385" i="1"/>
  <c r="AP385" i="1" l="1"/>
  <c r="AN385" i="1"/>
  <c r="T2693" i="1"/>
  <c r="Q2694" i="1" s="1"/>
  <c r="AC2694" i="1" s="1"/>
  <c r="G2631" i="1"/>
  <c r="O2631" i="1"/>
  <c r="K385" i="1"/>
  <c r="F385" i="1"/>
  <c r="H2694" i="1" l="1"/>
  <c r="S2694" i="1"/>
  <c r="N2631" i="1"/>
  <c r="J385" i="1"/>
  <c r="L385" i="1" s="1"/>
  <c r="I386" i="1" l="1"/>
  <c r="Y385" i="1"/>
  <c r="W386" i="1" s="1"/>
  <c r="R2694" i="1"/>
  <c r="T2694" i="1" s="1"/>
  <c r="Q2695" i="1" s="1"/>
  <c r="AC2695" i="1" s="1"/>
  <c r="P2631" i="1"/>
  <c r="M2632" i="1" s="1"/>
  <c r="F386" i="1"/>
  <c r="K386" i="1"/>
  <c r="J386" i="1" s="1"/>
  <c r="AM386" i="1" l="1"/>
  <c r="AL386" i="1"/>
  <c r="AB386" i="1"/>
  <c r="X386" i="1"/>
  <c r="AA386" i="1"/>
  <c r="Z386" i="1"/>
  <c r="H2695" i="1"/>
  <c r="S2695" i="1"/>
  <c r="G2632" i="1"/>
  <c r="O2632" i="1"/>
  <c r="L386" i="1"/>
  <c r="I387" i="1" s="1"/>
  <c r="AP386" i="1" l="1"/>
  <c r="AN386" i="1"/>
  <c r="Y386" i="1"/>
  <c r="W387" i="1" s="1"/>
  <c r="R2695" i="1"/>
  <c r="T2695" i="1" s="1"/>
  <c r="Q2696" i="1" s="1"/>
  <c r="AC2696" i="1" s="1"/>
  <c r="N2632" i="1"/>
  <c r="K387" i="1"/>
  <c r="F387" i="1"/>
  <c r="AM387" i="1" l="1"/>
  <c r="AL387" i="1"/>
  <c r="AB387" i="1"/>
  <c r="X387" i="1"/>
  <c r="AA387" i="1"/>
  <c r="Z387" i="1"/>
  <c r="H2696" i="1"/>
  <c r="S2696" i="1"/>
  <c r="P2632" i="1"/>
  <c r="M2633" i="1" s="1"/>
  <c r="J387" i="1"/>
  <c r="L387" i="1" s="1"/>
  <c r="I388" i="1" s="1"/>
  <c r="AP387" i="1" l="1"/>
  <c r="AN387" i="1"/>
  <c r="Y387" i="1"/>
  <c r="W388" i="1" s="1"/>
  <c r="R2696" i="1"/>
  <c r="T2696" i="1" s="1"/>
  <c r="Q2697" i="1" s="1"/>
  <c r="AC2697" i="1" s="1"/>
  <c r="O2633" i="1"/>
  <c r="G2633" i="1"/>
  <c r="F388" i="1"/>
  <c r="K388" i="1"/>
  <c r="AM388" i="1" l="1"/>
  <c r="AN388" i="1" s="1"/>
  <c r="X388" i="1"/>
  <c r="AA388" i="1"/>
  <c r="Z388" i="1"/>
  <c r="AB388" i="1"/>
  <c r="H2697" i="1"/>
  <c r="S2697" i="1"/>
  <c r="N2633" i="1"/>
  <c r="P2633" i="1" s="1"/>
  <c r="M2634" i="1" s="1"/>
  <c r="J388" i="1"/>
  <c r="L388" i="1" s="1"/>
  <c r="AL388" i="1" l="1"/>
  <c r="AP388" i="1"/>
  <c r="Y388" i="1"/>
  <c r="W389" i="1" s="1"/>
  <c r="R2697" i="1"/>
  <c r="G2634" i="1"/>
  <c r="O2634" i="1"/>
  <c r="I389" i="1"/>
  <c r="AM389" i="1" l="1"/>
  <c r="AL389" i="1"/>
  <c r="X389" i="1"/>
  <c r="AA389" i="1"/>
  <c r="Z389" i="1"/>
  <c r="AB389" i="1"/>
  <c r="T2697" i="1"/>
  <c r="Q2698" i="1" s="1"/>
  <c r="AC2698" i="1" s="1"/>
  <c r="N2634" i="1"/>
  <c r="P2634" i="1" s="1"/>
  <c r="M2635" i="1" s="1"/>
  <c r="K389" i="1"/>
  <c r="F389" i="1"/>
  <c r="AP389" i="1" l="1"/>
  <c r="AN389" i="1"/>
  <c r="S2698" i="1"/>
  <c r="H2698" i="1"/>
  <c r="O2635" i="1"/>
  <c r="G2635" i="1"/>
  <c r="J389" i="1"/>
  <c r="L389" i="1" s="1"/>
  <c r="Y389" i="1" s="1"/>
  <c r="W390" i="1" s="1"/>
  <c r="AM390" i="1" l="1"/>
  <c r="AL390" i="1"/>
  <c r="X390" i="1"/>
  <c r="Z390" i="1"/>
  <c r="AA390" i="1"/>
  <c r="AB390" i="1"/>
  <c r="R2698" i="1"/>
  <c r="N2635" i="1"/>
  <c r="I390" i="1"/>
  <c r="AP390" i="1" l="1"/>
  <c r="AN390" i="1"/>
  <c r="T2698" i="1"/>
  <c r="Q2699" i="1" s="1"/>
  <c r="AC2699" i="1" s="1"/>
  <c r="P2635" i="1"/>
  <c r="M2636" i="1" s="1"/>
  <c r="F390" i="1"/>
  <c r="K390" i="1"/>
  <c r="J390" i="1" s="1"/>
  <c r="H2699" i="1" l="1"/>
  <c r="S2699" i="1"/>
  <c r="G2636" i="1"/>
  <c r="O2636" i="1"/>
  <c r="L390" i="1"/>
  <c r="I391" i="1" l="1"/>
  <c r="Y390" i="1"/>
  <c r="W391" i="1" s="1"/>
  <c r="R2699" i="1"/>
  <c r="T2699" i="1" s="1"/>
  <c r="Q2700" i="1" s="1"/>
  <c r="AC2700" i="1" s="1"/>
  <c r="N2636" i="1"/>
  <c r="F391" i="1"/>
  <c r="K391" i="1"/>
  <c r="AM391" i="1" l="1"/>
  <c r="AL391" i="1"/>
  <c r="X391" i="1"/>
  <c r="AA391" i="1"/>
  <c r="Z391" i="1"/>
  <c r="AB391" i="1"/>
  <c r="H2700" i="1"/>
  <c r="S2700" i="1"/>
  <c r="P2636" i="1"/>
  <c r="M2637" i="1" s="1"/>
  <c r="J391" i="1"/>
  <c r="L391" i="1" s="1"/>
  <c r="AP391" i="1" l="1"/>
  <c r="AN391" i="1"/>
  <c r="Y391" i="1"/>
  <c r="W392" i="1" s="1"/>
  <c r="R2700" i="1"/>
  <c r="O2637" i="1"/>
  <c r="G2637" i="1"/>
  <c r="I392" i="1"/>
  <c r="AM392" i="1" l="1"/>
  <c r="AL392" i="1"/>
  <c r="AB392" i="1"/>
  <c r="X392" i="1"/>
  <c r="Z392" i="1"/>
  <c r="AA392" i="1"/>
  <c r="T2700" i="1"/>
  <c r="Q2701" i="1" s="1"/>
  <c r="AC2701" i="1" s="1"/>
  <c r="N2637" i="1"/>
  <c r="K392" i="1"/>
  <c r="F392" i="1"/>
  <c r="AP392" i="1" l="1"/>
  <c r="AN392" i="1"/>
  <c r="H2701" i="1"/>
  <c r="S2701" i="1"/>
  <c r="P2637" i="1"/>
  <c r="M2638" i="1" s="1"/>
  <c r="J392" i="1"/>
  <c r="L392" i="1" s="1"/>
  <c r="Y392" i="1" s="1"/>
  <c r="W393" i="1" s="1"/>
  <c r="AM393" i="1" l="1"/>
  <c r="AL393" i="1"/>
  <c r="X393" i="1"/>
  <c r="Z393" i="1"/>
  <c r="AA393" i="1"/>
  <c r="AB393" i="1"/>
  <c r="R2701" i="1"/>
  <c r="T2701" i="1" s="1"/>
  <c r="Q2702" i="1" s="1"/>
  <c r="AC2702" i="1" s="1"/>
  <c r="O2638" i="1"/>
  <c r="G2638" i="1"/>
  <c r="I393" i="1"/>
  <c r="AP393" i="1" l="1"/>
  <c r="AN393" i="1"/>
  <c r="H2702" i="1"/>
  <c r="S2702" i="1"/>
  <c r="N2638" i="1"/>
  <c r="K393" i="1"/>
  <c r="F393" i="1"/>
  <c r="R2702" i="1" l="1"/>
  <c r="P2638" i="1"/>
  <c r="M2639" i="1" s="1"/>
  <c r="J393" i="1"/>
  <c r="L393" i="1" s="1"/>
  <c r="Y393" i="1" s="1"/>
  <c r="W394" i="1" s="1"/>
  <c r="AM394" i="1" l="1"/>
  <c r="AL394" i="1"/>
  <c r="AB394" i="1"/>
  <c r="X394" i="1"/>
  <c r="Z394" i="1"/>
  <c r="AA394" i="1"/>
  <c r="T2702" i="1"/>
  <c r="Q2703" i="1" s="1"/>
  <c r="AC2703" i="1" s="1"/>
  <c r="G2639" i="1"/>
  <c r="O2639" i="1"/>
  <c r="I394" i="1"/>
  <c r="AP394" i="1" l="1"/>
  <c r="AN394" i="1"/>
  <c r="H2703" i="1"/>
  <c r="S2703" i="1"/>
  <c r="N2639" i="1"/>
  <c r="K394" i="1"/>
  <c r="F394" i="1"/>
  <c r="R2703" i="1" l="1"/>
  <c r="P2639" i="1"/>
  <c r="M2640" i="1" s="1"/>
  <c r="J394" i="1"/>
  <c r="L394" i="1" s="1"/>
  <c r="Y394" i="1" s="1"/>
  <c r="W395" i="1" s="1"/>
  <c r="AM395" i="1" l="1"/>
  <c r="AL395" i="1"/>
  <c r="X395" i="1"/>
  <c r="AA395" i="1"/>
  <c r="Z395" i="1"/>
  <c r="AB395" i="1"/>
  <c r="T2703" i="1"/>
  <c r="Q2704" i="1" s="1"/>
  <c r="AC2704" i="1" s="1"/>
  <c r="O2640" i="1"/>
  <c r="G2640" i="1"/>
  <c r="I395" i="1"/>
  <c r="AP395" i="1" l="1"/>
  <c r="AN395" i="1"/>
  <c r="H2704" i="1"/>
  <c r="S2704" i="1"/>
  <c r="N2640" i="1"/>
  <c r="P2640" i="1" s="1"/>
  <c r="M2641" i="1" s="1"/>
  <c r="K395" i="1"/>
  <c r="F395" i="1"/>
  <c r="R2704" i="1" l="1"/>
  <c r="T2704" i="1" s="1"/>
  <c r="Q2705" i="1" s="1"/>
  <c r="AC2705" i="1" s="1"/>
  <c r="O2641" i="1"/>
  <c r="G2641" i="1"/>
  <c r="J395" i="1"/>
  <c r="L395" i="1" s="1"/>
  <c r="Y395" i="1" s="1"/>
  <c r="W396" i="1" s="1"/>
  <c r="AM396" i="1" l="1"/>
  <c r="AL396" i="1"/>
  <c r="AB396" i="1"/>
  <c r="X396" i="1"/>
  <c r="AA396" i="1"/>
  <c r="Z396" i="1"/>
  <c r="H2705" i="1"/>
  <c r="S2705" i="1"/>
  <c r="N2641" i="1"/>
  <c r="I396" i="1"/>
  <c r="AP396" i="1" l="1"/>
  <c r="AN396" i="1"/>
  <c r="R2705" i="1"/>
  <c r="P2641" i="1"/>
  <c r="M2642" i="1" s="1"/>
  <c r="F396" i="1"/>
  <c r="K396" i="1"/>
  <c r="T2705" i="1" l="1"/>
  <c r="Q2706" i="1" s="1"/>
  <c r="AC2706" i="1" s="1"/>
  <c r="G2642" i="1"/>
  <c r="O2642" i="1"/>
  <c r="J396" i="1"/>
  <c r="L396" i="1" s="1"/>
  <c r="I397" i="1" l="1"/>
  <c r="Y396" i="1"/>
  <c r="W397" i="1" s="1"/>
  <c r="H2706" i="1"/>
  <c r="S2706" i="1"/>
  <c r="N2642" i="1"/>
  <c r="K397" i="1"/>
  <c r="F397" i="1"/>
  <c r="AM397" i="1" l="1"/>
  <c r="AL397" i="1"/>
  <c r="X397" i="1"/>
  <c r="Z397" i="1"/>
  <c r="AA397" i="1"/>
  <c r="AB397" i="1"/>
  <c r="R2706" i="1"/>
  <c r="P2642" i="1"/>
  <c r="M2643" i="1" s="1"/>
  <c r="J397" i="1"/>
  <c r="L397" i="1" s="1"/>
  <c r="AP397" i="1" l="1"/>
  <c r="AN397" i="1"/>
  <c r="Y397" i="1"/>
  <c r="W398" i="1" s="1"/>
  <c r="T2706" i="1"/>
  <c r="Q2707" i="1" s="1"/>
  <c r="AC2707" i="1" s="1"/>
  <c r="O2643" i="1"/>
  <c r="G2643" i="1"/>
  <c r="I398" i="1"/>
  <c r="AM398" i="1" l="1"/>
  <c r="AL398" i="1"/>
  <c r="X398" i="1"/>
  <c r="Z398" i="1"/>
  <c r="AA398" i="1"/>
  <c r="AB398" i="1"/>
  <c r="S2707" i="1"/>
  <c r="H2707" i="1"/>
  <c r="N2643" i="1"/>
  <c r="P2643" i="1" s="1"/>
  <c r="M2644" i="1" s="1"/>
  <c r="K398" i="1"/>
  <c r="F398" i="1"/>
  <c r="AP398" i="1" l="1"/>
  <c r="AN398" i="1"/>
  <c r="R2707" i="1"/>
  <c r="T2707" i="1" s="1"/>
  <c r="Q2708" i="1" s="1"/>
  <c r="AC2708" i="1" s="1"/>
  <c r="G2644" i="1"/>
  <c r="O2644" i="1"/>
  <c r="J398" i="1"/>
  <c r="L398" i="1" s="1"/>
  <c r="I399" i="1" s="1"/>
  <c r="Y398" i="1" l="1"/>
  <c r="W399" i="1" s="1"/>
  <c r="H2708" i="1"/>
  <c r="S2708" i="1"/>
  <c r="N2644" i="1"/>
  <c r="P2644" i="1" s="1"/>
  <c r="M2645" i="1" s="1"/>
  <c r="K399" i="1"/>
  <c r="F399" i="1"/>
  <c r="AM399" i="1" l="1"/>
  <c r="AL399" i="1"/>
  <c r="AB399" i="1"/>
  <c r="X399" i="1"/>
  <c r="Z399" i="1"/>
  <c r="AA399" i="1"/>
  <c r="R2708" i="1"/>
  <c r="T2708" i="1" s="1"/>
  <c r="Q2709" i="1" s="1"/>
  <c r="AC2709" i="1" s="1"/>
  <c r="G2645" i="1"/>
  <c r="O2645" i="1"/>
  <c r="J399" i="1"/>
  <c r="L399" i="1" s="1"/>
  <c r="AP399" i="1" l="1"/>
  <c r="AN399" i="1"/>
  <c r="Y399" i="1"/>
  <c r="W400" i="1" s="1"/>
  <c r="H2709" i="1"/>
  <c r="S2709" i="1"/>
  <c r="N2645" i="1"/>
  <c r="I400" i="1"/>
  <c r="AM400" i="1" l="1"/>
  <c r="AL400" i="1"/>
  <c r="AB400" i="1"/>
  <c r="X400" i="1"/>
  <c r="Z400" i="1"/>
  <c r="AA400" i="1"/>
  <c r="R2709" i="1"/>
  <c r="P2645" i="1"/>
  <c r="M2646" i="1" s="1"/>
  <c r="F400" i="1"/>
  <c r="K400" i="1"/>
  <c r="AP400" i="1" l="1"/>
  <c r="AN400" i="1"/>
  <c r="T2709" i="1"/>
  <c r="Q2710" i="1" s="1"/>
  <c r="AC2710" i="1" s="1"/>
  <c r="G2646" i="1"/>
  <c r="O2646" i="1"/>
  <c r="J400" i="1"/>
  <c r="L400" i="1" s="1"/>
  <c r="Y400" i="1" s="1"/>
  <c r="W401" i="1" s="1"/>
  <c r="AM401" i="1" l="1"/>
  <c r="AL401" i="1"/>
  <c r="X401" i="1"/>
  <c r="Z401" i="1"/>
  <c r="AA401" i="1"/>
  <c r="AB401" i="1"/>
  <c r="H2710" i="1"/>
  <c r="S2710" i="1"/>
  <c r="N2646" i="1"/>
  <c r="I401" i="1"/>
  <c r="AP401" i="1" l="1"/>
  <c r="AN401" i="1"/>
  <c r="R2710" i="1"/>
  <c r="T2710" i="1" s="1"/>
  <c r="Q2711" i="1" s="1"/>
  <c r="AC2711" i="1" s="1"/>
  <c r="P2646" i="1"/>
  <c r="M2647" i="1" s="1"/>
  <c r="F401" i="1"/>
  <c r="K401" i="1"/>
  <c r="H2711" i="1" l="1"/>
  <c r="S2711" i="1"/>
  <c r="G2647" i="1"/>
  <c r="O2647" i="1"/>
  <c r="J401" i="1"/>
  <c r="L401" i="1" s="1"/>
  <c r="Y401" i="1" s="1"/>
  <c r="W402" i="1" s="1"/>
  <c r="AM402" i="1" l="1"/>
  <c r="AL402" i="1"/>
  <c r="AB402" i="1"/>
  <c r="X402" i="1"/>
  <c r="Z402" i="1"/>
  <c r="AA402" i="1"/>
  <c r="R2711" i="1"/>
  <c r="T2711" i="1" s="1"/>
  <c r="Q2712" i="1" s="1"/>
  <c r="AC2712" i="1" s="1"/>
  <c r="N2647" i="1"/>
  <c r="P2647" i="1" s="1"/>
  <c r="M2648" i="1" s="1"/>
  <c r="I402" i="1"/>
  <c r="AP402" i="1" l="1"/>
  <c r="AN402" i="1"/>
  <c r="H2712" i="1"/>
  <c r="S2712" i="1"/>
  <c r="G2648" i="1"/>
  <c r="O2648" i="1"/>
  <c r="K402" i="1"/>
  <c r="J402" i="1" s="1"/>
  <c r="F402" i="1"/>
  <c r="R2712" i="1" l="1"/>
  <c r="N2648" i="1"/>
  <c r="L402" i="1"/>
  <c r="I403" i="1" l="1"/>
  <c r="Y402" i="1"/>
  <c r="W403" i="1" s="1"/>
  <c r="T2712" i="1"/>
  <c r="Q2713" i="1" s="1"/>
  <c r="AC2713" i="1" s="1"/>
  <c r="P2648" i="1"/>
  <c r="M2649" i="1" s="1"/>
  <c r="K403" i="1"/>
  <c r="F403" i="1"/>
  <c r="AM403" i="1" l="1"/>
  <c r="AN403" i="1" s="1"/>
  <c r="X403" i="1"/>
  <c r="AA403" i="1"/>
  <c r="Z403" i="1"/>
  <c r="AB403" i="1"/>
  <c r="H2713" i="1"/>
  <c r="S2713" i="1"/>
  <c r="G2649" i="1"/>
  <c r="O2649" i="1"/>
  <c r="J403" i="1"/>
  <c r="L403" i="1" s="1"/>
  <c r="AL403" i="1" l="1"/>
  <c r="AP403" i="1"/>
  <c r="Y403" i="1"/>
  <c r="W404" i="1" s="1"/>
  <c r="R2713" i="1"/>
  <c r="N2649" i="1"/>
  <c r="P2649" i="1" s="1"/>
  <c r="M2650" i="1" s="1"/>
  <c r="I404" i="1"/>
  <c r="AM404" i="1" l="1"/>
  <c r="AL404" i="1"/>
  <c r="X404" i="1"/>
  <c r="Z404" i="1"/>
  <c r="AA404" i="1"/>
  <c r="AB404" i="1"/>
  <c r="T2713" i="1"/>
  <c r="Q2714" i="1" s="1"/>
  <c r="AC2714" i="1" s="1"/>
  <c r="G2650" i="1"/>
  <c r="O2650" i="1"/>
  <c r="K404" i="1"/>
  <c r="F404" i="1"/>
  <c r="AP404" i="1" l="1"/>
  <c r="AN404" i="1"/>
  <c r="H2714" i="1"/>
  <c r="S2714" i="1"/>
  <c r="N2650" i="1"/>
  <c r="P2650" i="1" s="1"/>
  <c r="M2651" i="1" s="1"/>
  <c r="J404" i="1"/>
  <c r="L404" i="1" s="1"/>
  <c r="Y404" i="1" s="1"/>
  <c r="W405" i="1" s="1"/>
  <c r="AM405" i="1" l="1"/>
  <c r="AL405" i="1"/>
  <c r="AB405" i="1"/>
  <c r="X405" i="1"/>
  <c r="Z405" i="1"/>
  <c r="AA405" i="1"/>
  <c r="R2714" i="1"/>
  <c r="O2651" i="1"/>
  <c r="G2651" i="1"/>
  <c r="I405" i="1"/>
  <c r="AP405" i="1" l="1"/>
  <c r="AN405" i="1"/>
  <c r="T2714" i="1"/>
  <c r="Q2715" i="1" s="1"/>
  <c r="AC2715" i="1" s="1"/>
  <c r="N2651" i="1"/>
  <c r="K405" i="1"/>
  <c r="F405" i="1"/>
  <c r="H2715" i="1" l="1"/>
  <c r="S2715" i="1"/>
  <c r="P2651" i="1"/>
  <c r="M2652" i="1" s="1"/>
  <c r="J405" i="1"/>
  <c r="L405" i="1" s="1"/>
  <c r="Y405" i="1" s="1"/>
  <c r="W406" i="1" s="1"/>
  <c r="AM406" i="1" l="1"/>
  <c r="AL406" i="1"/>
  <c r="X406" i="1"/>
  <c r="Z406" i="1"/>
  <c r="AA406" i="1"/>
  <c r="AB406" i="1"/>
  <c r="R2715" i="1"/>
  <c r="T2715" i="1" s="1"/>
  <c r="Q2716" i="1" s="1"/>
  <c r="AC2716" i="1" s="1"/>
  <c r="O2652" i="1"/>
  <c r="G2652" i="1"/>
  <c r="I406" i="1"/>
  <c r="AP406" i="1" l="1"/>
  <c r="AN406" i="1"/>
  <c r="H2716" i="1"/>
  <c r="S2716" i="1"/>
  <c r="N2652" i="1"/>
  <c r="F406" i="1"/>
  <c r="K406" i="1"/>
  <c r="R2716" i="1" l="1"/>
  <c r="T2716" i="1" s="1"/>
  <c r="Q2717" i="1" s="1"/>
  <c r="AC2717" i="1" s="1"/>
  <c r="P2652" i="1"/>
  <c r="M2653" i="1" s="1"/>
  <c r="J406" i="1"/>
  <c r="L406" i="1" s="1"/>
  <c r="I407" i="1" l="1"/>
  <c r="Y406" i="1"/>
  <c r="W407" i="1" s="1"/>
  <c r="H2717" i="1"/>
  <c r="S2717" i="1"/>
  <c r="O2653" i="1"/>
  <c r="G2653" i="1"/>
  <c r="F407" i="1"/>
  <c r="K407" i="1"/>
  <c r="AM407" i="1" l="1"/>
  <c r="AL407" i="1"/>
  <c r="X407" i="1"/>
  <c r="Z407" i="1"/>
  <c r="AA407" i="1"/>
  <c r="AB407" i="1"/>
  <c r="R2717" i="1"/>
  <c r="T2717" i="1" s="1"/>
  <c r="Q2718" i="1" s="1"/>
  <c r="AC2718" i="1" s="1"/>
  <c r="N2653" i="1"/>
  <c r="P2653" i="1" s="1"/>
  <c r="M2654" i="1" s="1"/>
  <c r="J407" i="1"/>
  <c r="L407" i="1" s="1"/>
  <c r="I408" i="1" s="1"/>
  <c r="AP407" i="1" l="1"/>
  <c r="AN407" i="1"/>
  <c r="Y407" i="1"/>
  <c r="W408" i="1" s="1"/>
  <c r="S2718" i="1"/>
  <c r="H2718" i="1"/>
  <c r="O2654" i="1"/>
  <c r="G2654" i="1"/>
  <c r="K408" i="1"/>
  <c r="F408" i="1"/>
  <c r="AM408" i="1" l="1"/>
  <c r="AL408" i="1"/>
  <c r="AB408" i="1"/>
  <c r="X408" i="1"/>
  <c r="Z408" i="1"/>
  <c r="AA408" i="1"/>
  <c r="R2718" i="1"/>
  <c r="N2654" i="1"/>
  <c r="J408" i="1"/>
  <c r="L408" i="1" s="1"/>
  <c r="I409" i="1" s="1"/>
  <c r="AP408" i="1" l="1"/>
  <c r="AN408" i="1"/>
  <c r="Y408" i="1"/>
  <c r="W409" i="1" s="1"/>
  <c r="T2718" i="1"/>
  <c r="Q2719" i="1" s="1"/>
  <c r="AC2719" i="1" s="1"/>
  <c r="P2654" i="1"/>
  <c r="M2655" i="1" s="1"/>
  <c r="K409" i="1"/>
  <c r="J409" i="1" s="1"/>
  <c r="F409" i="1"/>
  <c r="AM409" i="1" l="1"/>
  <c r="AL409" i="1"/>
  <c r="AB409" i="1"/>
  <c r="X409" i="1"/>
  <c r="AA409" i="1"/>
  <c r="Z409" i="1"/>
  <c r="H2719" i="1"/>
  <c r="S2719" i="1"/>
  <c r="G2655" i="1"/>
  <c r="O2655" i="1"/>
  <c r="L409" i="1"/>
  <c r="I410" i="1" s="1"/>
  <c r="AP409" i="1" l="1"/>
  <c r="AN409" i="1"/>
  <c r="Y409" i="1"/>
  <c r="W410" i="1" s="1"/>
  <c r="R2719" i="1"/>
  <c r="N2655" i="1"/>
  <c r="P2655" i="1" s="1"/>
  <c r="M2656" i="1" s="1"/>
  <c r="K410" i="1"/>
  <c r="J410" i="1" s="1"/>
  <c r="F410" i="1"/>
  <c r="AM410" i="1" l="1"/>
  <c r="AL410" i="1"/>
  <c r="AB410" i="1"/>
  <c r="X410" i="1"/>
  <c r="AA410" i="1"/>
  <c r="Z410" i="1"/>
  <c r="T2719" i="1"/>
  <c r="Q2720" i="1" s="1"/>
  <c r="AC2720" i="1" s="1"/>
  <c r="L410" i="1"/>
  <c r="I411" i="1" s="1"/>
  <c r="G2656" i="1"/>
  <c r="O2656" i="1"/>
  <c r="AP410" i="1" l="1"/>
  <c r="AN410" i="1"/>
  <c r="Y410" i="1"/>
  <c r="W411" i="1" s="1"/>
  <c r="H2720" i="1"/>
  <c r="S2720" i="1"/>
  <c r="N2656" i="1"/>
  <c r="P2656" i="1" s="1"/>
  <c r="M2657" i="1" s="1"/>
  <c r="K411" i="1"/>
  <c r="F411" i="1"/>
  <c r="AM411" i="1" l="1"/>
  <c r="AL411" i="1"/>
  <c r="X411" i="1"/>
  <c r="AA411" i="1"/>
  <c r="Z411" i="1"/>
  <c r="AB411" i="1"/>
  <c r="R2720" i="1"/>
  <c r="T2720" i="1" s="1"/>
  <c r="Q2721" i="1" s="1"/>
  <c r="AC2721" i="1" s="1"/>
  <c r="G2657" i="1"/>
  <c r="O2657" i="1"/>
  <c r="J411" i="1"/>
  <c r="L411" i="1" s="1"/>
  <c r="AP411" i="1" l="1"/>
  <c r="AN411" i="1"/>
  <c r="Y411" i="1"/>
  <c r="W412" i="1" s="1"/>
  <c r="S2721" i="1"/>
  <c r="H2721" i="1"/>
  <c r="N2657" i="1"/>
  <c r="I412" i="1"/>
  <c r="AM412" i="1" l="1"/>
  <c r="AL412" i="1"/>
  <c r="X412" i="1"/>
  <c r="AA412" i="1"/>
  <c r="Z412" i="1"/>
  <c r="AB412" i="1"/>
  <c r="R2721" i="1"/>
  <c r="T2721" i="1" s="1"/>
  <c r="Q2722" i="1" s="1"/>
  <c r="AC2722" i="1" s="1"/>
  <c r="P2657" i="1"/>
  <c r="M2658" i="1" s="1"/>
  <c r="K412" i="1"/>
  <c r="J412" i="1" s="1"/>
  <c r="F412" i="1"/>
  <c r="AP412" i="1" l="1"/>
  <c r="AN412" i="1"/>
  <c r="H2722" i="1"/>
  <c r="S2722" i="1"/>
  <c r="O2658" i="1"/>
  <c r="G2658" i="1"/>
  <c r="L412" i="1"/>
  <c r="I413" i="1" s="1"/>
  <c r="Y412" i="1" l="1"/>
  <c r="W413" i="1" s="1"/>
  <c r="R2722" i="1"/>
  <c r="T2722" i="1" s="1"/>
  <c r="Q2723" i="1" s="1"/>
  <c r="AC2723" i="1" s="1"/>
  <c r="N2658" i="1"/>
  <c r="F413" i="1"/>
  <c r="K413" i="1"/>
  <c r="J413" i="1" s="1"/>
  <c r="AM413" i="1" l="1"/>
  <c r="AL413" i="1"/>
  <c r="X413" i="1"/>
  <c r="AA413" i="1"/>
  <c r="Z413" i="1"/>
  <c r="AB413" i="1"/>
  <c r="H2723" i="1"/>
  <c r="S2723" i="1"/>
  <c r="P2658" i="1"/>
  <c r="M2659" i="1" s="1"/>
  <c r="L413" i="1"/>
  <c r="I414" i="1" s="1"/>
  <c r="AP413" i="1" l="1"/>
  <c r="AN413" i="1"/>
  <c r="Y413" i="1"/>
  <c r="W414" i="1" s="1"/>
  <c r="R2723" i="1"/>
  <c r="T2723" i="1" s="1"/>
  <c r="Q2724" i="1" s="1"/>
  <c r="AC2724" i="1" s="1"/>
  <c r="G2659" i="1"/>
  <c r="O2659" i="1"/>
  <c r="F414" i="1"/>
  <c r="K414" i="1"/>
  <c r="J414" i="1" s="1"/>
  <c r="AM414" i="1" l="1"/>
  <c r="AL414" i="1"/>
  <c r="X414" i="1"/>
  <c r="AA414" i="1"/>
  <c r="Z414" i="1"/>
  <c r="AB414" i="1"/>
  <c r="H2724" i="1"/>
  <c r="S2724" i="1"/>
  <c r="N2659" i="1"/>
  <c r="L414" i="1"/>
  <c r="I415" i="1" s="1"/>
  <c r="F415" i="1" s="1"/>
  <c r="AP414" i="1" l="1"/>
  <c r="AN414" i="1"/>
  <c r="Y414" i="1"/>
  <c r="W415" i="1" s="1"/>
  <c r="R2724" i="1"/>
  <c r="P2659" i="1"/>
  <c r="M2660" i="1" s="1"/>
  <c r="K415" i="1"/>
  <c r="AM415" i="1" l="1"/>
  <c r="AL415" i="1"/>
  <c r="X415" i="1"/>
  <c r="Z415" i="1"/>
  <c r="AA415" i="1"/>
  <c r="AB415" i="1"/>
  <c r="T2724" i="1"/>
  <c r="Q2725" i="1" s="1"/>
  <c r="AC2725" i="1" s="1"/>
  <c r="G2660" i="1"/>
  <c r="O2660" i="1"/>
  <c r="J415" i="1"/>
  <c r="L415" i="1" s="1"/>
  <c r="I416" i="1" s="1"/>
  <c r="AP415" i="1" l="1"/>
  <c r="AN415" i="1"/>
  <c r="Y415" i="1"/>
  <c r="W416" i="1" s="1"/>
  <c r="H2725" i="1"/>
  <c r="S2725" i="1"/>
  <c r="N2660" i="1"/>
  <c r="F416" i="1"/>
  <c r="K416" i="1"/>
  <c r="AM416" i="1" l="1"/>
  <c r="AL416" i="1"/>
  <c r="AB416" i="1"/>
  <c r="X416" i="1"/>
  <c r="Z416" i="1"/>
  <c r="AA416" i="1"/>
  <c r="R2725" i="1"/>
  <c r="P2660" i="1"/>
  <c r="M2661" i="1" s="1"/>
  <c r="J416" i="1"/>
  <c r="L416" i="1" s="1"/>
  <c r="AP416" i="1" l="1"/>
  <c r="AN416" i="1"/>
  <c r="Y416" i="1"/>
  <c r="W417" i="1" s="1"/>
  <c r="T2725" i="1"/>
  <c r="Q2726" i="1" s="1"/>
  <c r="AC2726" i="1" s="1"/>
  <c r="G2661" i="1"/>
  <c r="O2661" i="1"/>
  <c r="I417" i="1"/>
  <c r="AM417" i="1" l="1"/>
  <c r="AL417" i="1"/>
  <c r="AB417" i="1"/>
  <c r="X417" i="1"/>
  <c r="Z417" i="1"/>
  <c r="AA417" i="1"/>
  <c r="H2726" i="1"/>
  <c r="S2726" i="1"/>
  <c r="N2661" i="1"/>
  <c r="K417" i="1"/>
  <c r="J417" i="1" s="1"/>
  <c r="F417" i="1"/>
  <c r="AP417" i="1" l="1"/>
  <c r="AN417" i="1"/>
  <c r="R2726" i="1"/>
  <c r="P2661" i="1"/>
  <c r="M2662" i="1" s="1"/>
  <c r="L417" i="1"/>
  <c r="I418" i="1" s="1"/>
  <c r="Y417" i="1" l="1"/>
  <c r="W418" i="1" s="1"/>
  <c r="T2726" i="1"/>
  <c r="Q2727" i="1" s="1"/>
  <c r="AC2727" i="1" s="1"/>
  <c r="O2662" i="1"/>
  <c r="G2662" i="1"/>
  <c r="F418" i="1"/>
  <c r="K418" i="1"/>
  <c r="AM418" i="1" l="1"/>
  <c r="AL418" i="1"/>
  <c r="X418" i="1"/>
  <c r="Z418" i="1"/>
  <c r="AA418" i="1"/>
  <c r="AB418" i="1"/>
  <c r="H2727" i="1"/>
  <c r="S2727" i="1"/>
  <c r="N2662" i="1"/>
  <c r="J418" i="1"/>
  <c r="L418" i="1" s="1"/>
  <c r="AP418" i="1" l="1"/>
  <c r="AN418" i="1"/>
  <c r="Y418" i="1"/>
  <c r="W419" i="1" s="1"/>
  <c r="R2727" i="1"/>
  <c r="P2662" i="1"/>
  <c r="M2663" i="1" s="1"/>
  <c r="I419" i="1"/>
  <c r="AM419" i="1" l="1"/>
  <c r="AL419" i="1"/>
  <c r="X419" i="1"/>
  <c r="AA419" i="1"/>
  <c r="Z419" i="1"/>
  <c r="AB419" i="1"/>
  <c r="T2727" i="1"/>
  <c r="Q2728" i="1" s="1"/>
  <c r="AC2728" i="1" s="1"/>
  <c r="G2663" i="1"/>
  <c r="O2663" i="1"/>
  <c r="K419" i="1"/>
  <c r="F419" i="1"/>
  <c r="AP419" i="1" l="1"/>
  <c r="AN419" i="1"/>
  <c r="S2728" i="1"/>
  <c r="H2728" i="1"/>
  <c r="N2663" i="1"/>
  <c r="J419" i="1"/>
  <c r="L419" i="1" s="1"/>
  <c r="I420" i="1" s="1"/>
  <c r="Y419" i="1" l="1"/>
  <c r="W420" i="1" s="1"/>
  <c r="R2728" i="1"/>
  <c r="T2728" i="1" s="1"/>
  <c r="Q2729" i="1" s="1"/>
  <c r="AC2729" i="1" s="1"/>
  <c r="P2663" i="1"/>
  <c r="M2664" i="1" s="1"/>
  <c r="F420" i="1"/>
  <c r="K420" i="1"/>
  <c r="J420" i="1" s="1"/>
  <c r="AM420" i="1" l="1"/>
  <c r="AL420" i="1"/>
  <c r="X420" i="1"/>
  <c r="Z420" i="1"/>
  <c r="AA420" i="1"/>
  <c r="AB420" i="1"/>
  <c r="H2729" i="1"/>
  <c r="S2729" i="1"/>
  <c r="L420" i="1"/>
  <c r="I421" i="1" s="1"/>
  <c r="G2664" i="1"/>
  <c r="O2664" i="1"/>
  <c r="AP420" i="1" l="1"/>
  <c r="AN420" i="1"/>
  <c r="Y420" i="1"/>
  <c r="W421" i="1" s="1"/>
  <c r="R2729" i="1"/>
  <c r="N2664" i="1"/>
  <c r="P2664" i="1" s="1"/>
  <c r="M2665" i="1" s="1"/>
  <c r="F421" i="1"/>
  <c r="K421" i="1"/>
  <c r="AM421" i="1" l="1"/>
  <c r="AL421" i="1"/>
  <c r="X421" i="1"/>
  <c r="Z421" i="1"/>
  <c r="AA421" i="1"/>
  <c r="AB421" i="1"/>
  <c r="T2729" i="1"/>
  <c r="Q2730" i="1" s="1"/>
  <c r="AC2730" i="1" s="1"/>
  <c r="O2665" i="1"/>
  <c r="G2665" i="1"/>
  <c r="J421" i="1"/>
  <c r="L421" i="1" s="1"/>
  <c r="AP421" i="1" l="1"/>
  <c r="AN421" i="1"/>
  <c r="Y421" i="1"/>
  <c r="W422" i="1" s="1"/>
  <c r="H2730" i="1"/>
  <c r="S2730" i="1"/>
  <c r="N2665" i="1"/>
  <c r="P2665" i="1" s="1"/>
  <c r="M2666" i="1" s="1"/>
  <c r="I422" i="1"/>
  <c r="AM422" i="1" l="1"/>
  <c r="AL422" i="1"/>
  <c r="X422" i="1"/>
  <c r="AA422" i="1"/>
  <c r="Z422" i="1"/>
  <c r="AB422" i="1"/>
  <c r="R2730" i="1"/>
  <c r="T2730" i="1" s="1"/>
  <c r="Q2731" i="1" s="1"/>
  <c r="AC2731" i="1" s="1"/>
  <c r="O2666" i="1"/>
  <c r="G2666" i="1"/>
  <c r="K422" i="1"/>
  <c r="J422" i="1" s="1"/>
  <c r="F422" i="1"/>
  <c r="AP422" i="1" l="1"/>
  <c r="AN422" i="1"/>
  <c r="H2731" i="1"/>
  <c r="S2731" i="1"/>
  <c r="N2666" i="1"/>
  <c r="P2666" i="1" s="1"/>
  <c r="M2667" i="1" s="1"/>
  <c r="L422" i="1"/>
  <c r="I423" i="1" s="1"/>
  <c r="Y422" i="1" l="1"/>
  <c r="W423" i="1" s="1"/>
  <c r="R2731" i="1"/>
  <c r="G2667" i="1"/>
  <c r="O2667" i="1"/>
  <c r="F423" i="1"/>
  <c r="K423" i="1"/>
  <c r="AM423" i="1" l="1"/>
  <c r="AL423" i="1"/>
  <c r="X423" i="1"/>
  <c r="AA423" i="1"/>
  <c r="Z423" i="1"/>
  <c r="AB423" i="1"/>
  <c r="T2731" i="1"/>
  <c r="Q2732" i="1" s="1"/>
  <c r="AC2732" i="1" s="1"/>
  <c r="N2667" i="1"/>
  <c r="P2667" i="1" s="1"/>
  <c r="M2668" i="1" s="1"/>
  <c r="J423" i="1"/>
  <c r="L423" i="1" s="1"/>
  <c r="AP423" i="1" l="1"/>
  <c r="AN423" i="1"/>
  <c r="Y423" i="1"/>
  <c r="W424" i="1" s="1"/>
  <c r="H2732" i="1"/>
  <c r="S2732" i="1"/>
  <c r="G2668" i="1"/>
  <c r="O2668" i="1"/>
  <c r="I424" i="1"/>
  <c r="AM424" i="1" l="1"/>
  <c r="AL424" i="1"/>
  <c r="AB424" i="1"/>
  <c r="X424" i="1"/>
  <c r="Z424" i="1"/>
  <c r="AA424" i="1"/>
  <c r="R2732" i="1"/>
  <c r="T2732" i="1" s="1"/>
  <c r="Q2733" i="1" s="1"/>
  <c r="AC2733" i="1" s="1"/>
  <c r="N2668" i="1"/>
  <c r="P2668" i="1" s="1"/>
  <c r="M2669" i="1" s="1"/>
  <c r="K424" i="1"/>
  <c r="J424" i="1" s="1"/>
  <c r="F424" i="1"/>
  <c r="AP424" i="1" l="1"/>
  <c r="AN424" i="1"/>
  <c r="H2733" i="1"/>
  <c r="S2733" i="1"/>
  <c r="L424" i="1"/>
  <c r="I425" i="1" s="1"/>
  <c r="G2669" i="1"/>
  <c r="O2669" i="1"/>
  <c r="Y424" i="1" l="1"/>
  <c r="W425" i="1" s="1"/>
  <c r="R2733" i="1"/>
  <c r="N2669" i="1"/>
  <c r="K425" i="1"/>
  <c r="J425" i="1" s="1"/>
  <c r="F425" i="1"/>
  <c r="AM425" i="1" l="1"/>
  <c r="AL425" i="1"/>
  <c r="X425" i="1"/>
  <c r="AA425" i="1"/>
  <c r="Z425" i="1"/>
  <c r="AB425" i="1"/>
  <c r="T2733" i="1"/>
  <c r="Q2734" i="1" s="1"/>
  <c r="AC2734" i="1" s="1"/>
  <c r="P2669" i="1"/>
  <c r="M2670" i="1" s="1"/>
  <c r="L425" i="1"/>
  <c r="I426" i="1" s="1"/>
  <c r="AP425" i="1" l="1"/>
  <c r="AN425" i="1"/>
  <c r="Y425" i="1"/>
  <c r="W426" i="1" s="1"/>
  <c r="H2734" i="1"/>
  <c r="S2734" i="1"/>
  <c r="O2670" i="1"/>
  <c r="G2670" i="1"/>
  <c r="F426" i="1"/>
  <c r="K426" i="1"/>
  <c r="AM426" i="1" l="1"/>
  <c r="AL426" i="1"/>
  <c r="X426" i="1"/>
  <c r="Z426" i="1"/>
  <c r="AA426" i="1"/>
  <c r="AB426" i="1"/>
  <c r="R2734" i="1"/>
  <c r="T2734" i="1" s="1"/>
  <c r="Q2735" i="1" s="1"/>
  <c r="AC2735" i="1" s="1"/>
  <c r="N2670" i="1"/>
  <c r="J426" i="1"/>
  <c r="L426" i="1" s="1"/>
  <c r="AP426" i="1" l="1"/>
  <c r="AN426" i="1"/>
  <c r="Y426" i="1"/>
  <c r="W427" i="1" s="1"/>
  <c r="H2735" i="1"/>
  <c r="S2735" i="1"/>
  <c r="P2670" i="1"/>
  <c r="M2671" i="1" s="1"/>
  <c r="I427" i="1"/>
  <c r="AM427" i="1" l="1"/>
  <c r="AL427" i="1"/>
  <c r="X427" i="1"/>
  <c r="Z427" i="1"/>
  <c r="AA427" i="1"/>
  <c r="AB427" i="1"/>
  <c r="R2735" i="1"/>
  <c r="T2735" i="1" s="1"/>
  <c r="Q2736" i="1" s="1"/>
  <c r="AC2736" i="1" s="1"/>
  <c r="G2671" i="1"/>
  <c r="O2671" i="1"/>
  <c r="F427" i="1"/>
  <c r="K427" i="1"/>
  <c r="AP427" i="1" l="1"/>
  <c r="AN427" i="1"/>
  <c r="H2736" i="1"/>
  <c r="S2736" i="1"/>
  <c r="N2671" i="1"/>
  <c r="J427" i="1"/>
  <c r="L427" i="1" s="1"/>
  <c r="Y427" i="1" s="1"/>
  <c r="W428" i="1" s="1"/>
  <c r="AM428" i="1" l="1"/>
  <c r="AL428" i="1"/>
  <c r="AB428" i="1"/>
  <c r="X428" i="1"/>
  <c r="Z428" i="1"/>
  <c r="AA428" i="1"/>
  <c r="R2736" i="1"/>
  <c r="P2671" i="1"/>
  <c r="M2672" i="1" s="1"/>
  <c r="I428" i="1"/>
  <c r="F428" i="1" s="1"/>
  <c r="AP428" i="1" l="1"/>
  <c r="AN428" i="1"/>
  <c r="T2736" i="1"/>
  <c r="Q2737" i="1" s="1"/>
  <c r="AC2737" i="1" s="1"/>
  <c r="G2672" i="1"/>
  <c r="O2672" i="1"/>
  <c r="K428" i="1"/>
  <c r="J428" i="1" s="1"/>
  <c r="H2737" i="1" l="1"/>
  <c r="S2737" i="1"/>
  <c r="N2672" i="1"/>
  <c r="L428" i="1"/>
  <c r="I429" i="1" l="1"/>
  <c r="Y428" i="1"/>
  <c r="W429" i="1" s="1"/>
  <c r="R2737" i="1"/>
  <c r="T2737" i="1" s="1"/>
  <c r="Q2738" i="1" s="1"/>
  <c r="AC2738" i="1" s="1"/>
  <c r="P2672" i="1"/>
  <c r="M2673" i="1" s="1"/>
  <c r="F429" i="1"/>
  <c r="K429" i="1"/>
  <c r="AM429" i="1" l="1"/>
  <c r="AL429" i="1"/>
  <c r="AB429" i="1"/>
  <c r="X429" i="1"/>
  <c r="AA429" i="1"/>
  <c r="Z429" i="1"/>
  <c r="H2738" i="1"/>
  <c r="S2738" i="1"/>
  <c r="O2673" i="1"/>
  <c r="G2673" i="1"/>
  <c r="J429" i="1"/>
  <c r="L429" i="1" s="1"/>
  <c r="AP429" i="1" l="1"/>
  <c r="AN429" i="1"/>
  <c r="Y429" i="1"/>
  <c r="W430" i="1" s="1"/>
  <c r="R2738" i="1"/>
  <c r="N2673" i="1"/>
  <c r="I430" i="1"/>
  <c r="AM430" i="1" l="1"/>
  <c r="AL430" i="1"/>
  <c r="X430" i="1"/>
  <c r="AA430" i="1"/>
  <c r="Z430" i="1"/>
  <c r="AB430" i="1"/>
  <c r="T2738" i="1"/>
  <c r="Q2739" i="1" s="1"/>
  <c r="AC2739" i="1" s="1"/>
  <c r="P2673" i="1"/>
  <c r="M2674" i="1" s="1"/>
  <c r="K430" i="1"/>
  <c r="F430" i="1"/>
  <c r="AP430" i="1" l="1"/>
  <c r="AN430" i="1"/>
  <c r="H2739" i="1"/>
  <c r="S2739" i="1"/>
  <c r="G2674" i="1"/>
  <c r="O2674" i="1"/>
  <c r="J430" i="1"/>
  <c r="L430" i="1" s="1"/>
  <c r="Y430" i="1" s="1"/>
  <c r="W431" i="1" s="1"/>
  <c r="AM431" i="1" l="1"/>
  <c r="AL431" i="1"/>
  <c r="X431" i="1"/>
  <c r="Z431" i="1"/>
  <c r="AA431" i="1"/>
  <c r="AB431" i="1"/>
  <c r="R2739" i="1"/>
  <c r="T2739" i="1" s="1"/>
  <c r="Q2740" i="1" s="1"/>
  <c r="AC2740" i="1" s="1"/>
  <c r="N2674" i="1"/>
  <c r="P2674" i="1" s="1"/>
  <c r="M2675" i="1" s="1"/>
  <c r="I431" i="1"/>
  <c r="AP431" i="1" l="1"/>
  <c r="AN431" i="1"/>
  <c r="H2740" i="1"/>
  <c r="S2740" i="1"/>
  <c r="G2675" i="1"/>
  <c r="O2675" i="1"/>
  <c r="F431" i="1"/>
  <c r="K431" i="1"/>
  <c r="R2740" i="1" l="1"/>
  <c r="N2675" i="1"/>
  <c r="P2675" i="1" s="1"/>
  <c r="M2676" i="1" s="1"/>
  <c r="J431" i="1"/>
  <c r="L431" i="1" s="1"/>
  <c r="I432" i="1" l="1"/>
  <c r="Y431" i="1"/>
  <c r="W432" i="1" s="1"/>
  <c r="T2740" i="1"/>
  <c r="Q2741" i="1" s="1"/>
  <c r="AC2741" i="1" s="1"/>
  <c r="O2676" i="1"/>
  <c r="G2676" i="1"/>
  <c r="K432" i="1"/>
  <c r="J432" i="1" s="1"/>
  <c r="F432" i="1"/>
  <c r="AM432" i="1" l="1"/>
  <c r="AL432" i="1"/>
  <c r="X432" i="1"/>
  <c r="AA432" i="1"/>
  <c r="Z432" i="1"/>
  <c r="AB432" i="1"/>
  <c r="H2741" i="1"/>
  <c r="S2741" i="1"/>
  <c r="N2676" i="1"/>
  <c r="P2676" i="1" s="1"/>
  <c r="M2677" i="1" s="1"/>
  <c r="L432" i="1"/>
  <c r="I433" i="1" s="1"/>
  <c r="AP432" i="1" l="1"/>
  <c r="AN432" i="1"/>
  <c r="Y432" i="1"/>
  <c r="W433" i="1" s="1"/>
  <c r="R2741" i="1"/>
  <c r="O2677" i="1"/>
  <c r="G2677" i="1"/>
  <c r="F433" i="1"/>
  <c r="K433" i="1"/>
  <c r="AM433" i="1" l="1"/>
  <c r="AN433" i="1" s="1"/>
  <c r="X433" i="1"/>
  <c r="Z433" i="1"/>
  <c r="AA433" i="1"/>
  <c r="AB433" i="1"/>
  <c r="T2741" i="1"/>
  <c r="Q2742" i="1" s="1"/>
  <c r="AC2742" i="1" s="1"/>
  <c r="N2677" i="1"/>
  <c r="P2677" i="1" s="1"/>
  <c r="M2678" i="1" s="1"/>
  <c r="J433" i="1"/>
  <c r="L433" i="1" s="1"/>
  <c r="AL433" i="1" l="1"/>
  <c r="AP433" i="1"/>
  <c r="Y433" i="1"/>
  <c r="W434" i="1" s="1"/>
  <c r="H2742" i="1"/>
  <c r="S2742" i="1"/>
  <c r="O2678" i="1"/>
  <c r="G2678" i="1"/>
  <c r="I434" i="1"/>
  <c r="AM434" i="1" l="1"/>
  <c r="AL434" i="1"/>
  <c r="X434" i="1"/>
  <c r="Z434" i="1"/>
  <c r="AA434" i="1"/>
  <c r="AB434" i="1"/>
  <c r="R2742" i="1"/>
  <c r="T2742" i="1" s="1"/>
  <c r="Q2743" i="1" s="1"/>
  <c r="AC2743" i="1" s="1"/>
  <c r="N2678" i="1"/>
  <c r="F434" i="1"/>
  <c r="K434" i="1"/>
  <c r="J434" i="1" s="1"/>
  <c r="AP434" i="1" l="1"/>
  <c r="AN434" i="1"/>
  <c r="H2743" i="1"/>
  <c r="S2743" i="1"/>
  <c r="P2678" i="1"/>
  <c r="M2679" i="1" s="1"/>
  <c r="L434" i="1"/>
  <c r="I435" i="1" s="1"/>
  <c r="Y434" i="1" l="1"/>
  <c r="W435" i="1" s="1"/>
  <c r="R2743" i="1"/>
  <c r="T2743" i="1" s="1"/>
  <c r="Q2744" i="1" s="1"/>
  <c r="AC2744" i="1" s="1"/>
  <c r="O2679" i="1"/>
  <c r="G2679" i="1"/>
  <c r="F435" i="1"/>
  <c r="K435" i="1"/>
  <c r="AM435" i="1" l="1"/>
  <c r="AL435" i="1"/>
  <c r="AB435" i="1"/>
  <c r="X435" i="1"/>
  <c r="Z435" i="1"/>
  <c r="AA435" i="1"/>
  <c r="H2744" i="1"/>
  <c r="S2744" i="1"/>
  <c r="N2679" i="1"/>
  <c r="J435" i="1"/>
  <c r="L435" i="1" s="1"/>
  <c r="AP435" i="1" l="1"/>
  <c r="AN435" i="1"/>
  <c r="Y435" i="1"/>
  <c r="W436" i="1" s="1"/>
  <c r="R2744" i="1"/>
  <c r="P2679" i="1"/>
  <c r="M2680" i="1" s="1"/>
  <c r="I436" i="1"/>
  <c r="AM436" i="1" l="1"/>
  <c r="AL436" i="1"/>
  <c r="X436" i="1"/>
  <c r="Z436" i="1"/>
  <c r="AA436" i="1"/>
  <c r="AB436" i="1"/>
  <c r="T2744" i="1"/>
  <c r="Q2745" i="1" s="1"/>
  <c r="AC2745" i="1" s="1"/>
  <c r="G2680" i="1"/>
  <c r="O2680" i="1"/>
  <c r="F436" i="1"/>
  <c r="K436" i="1"/>
  <c r="AP436" i="1" l="1"/>
  <c r="AN436" i="1"/>
  <c r="H2745" i="1"/>
  <c r="S2745" i="1"/>
  <c r="N2680" i="1"/>
  <c r="J436" i="1"/>
  <c r="L436" i="1" s="1"/>
  <c r="Y436" i="1" s="1"/>
  <c r="W437" i="1" s="1"/>
  <c r="AM437" i="1" l="1"/>
  <c r="AL437" i="1"/>
  <c r="X437" i="1"/>
  <c r="AA437" i="1"/>
  <c r="Z437" i="1"/>
  <c r="AB437" i="1"/>
  <c r="R2745" i="1"/>
  <c r="T2745" i="1" s="1"/>
  <c r="Q2746" i="1" s="1"/>
  <c r="AC2746" i="1" s="1"/>
  <c r="P2680" i="1"/>
  <c r="M2681" i="1" s="1"/>
  <c r="I437" i="1"/>
  <c r="F437" i="1" s="1"/>
  <c r="AP437" i="1" l="1"/>
  <c r="AN437" i="1"/>
  <c r="S2746" i="1"/>
  <c r="H2746" i="1"/>
  <c r="O2681" i="1"/>
  <c r="G2681" i="1"/>
  <c r="K437" i="1"/>
  <c r="R2746" i="1" l="1"/>
  <c r="N2681" i="1"/>
  <c r="J437" i="1"/>
  <c r="L437" i="1" s="1"/>
  <c r="I438" i="1" l="1"/>
  <c r="Y437" i="1"/>
  <c r="W438" i="1" s="1"/>
  <c r="T2746" i="1"/>
  <c r="Q2747" i="1" s="1"/>
  <c r="AC2747" i="1" s="1"/>
  <c r="P2681" i="1"/>
  <c r="M2682" i="1" s="1"/>
  <c r="K438" i="1"/>
  <c r="F438" i="1"/>
  <c r="AM438" i="1" l="1"/>
  <c r="AL438" i="1"/>
  <c r="AB438" i="1"/>
  <c r="X438" i="1"/>
  <c r="Z438" i="1"/>
  <c r="AA438" i="1"/>
  <c r="S2747" i="1"/>
  <c r="H2747" i="1"/>
  <c r="O2682" i="1"/>
  <c r="G2682" i="1"/>
  <c r="J438" i="1"/>
  <c r="L438" i="1" s="1"/>
  <c r="AP438" i="1" l="1"/>
  <c r="AN438" i="1"/>
  <c r="Y438" i="1"/>
  <c r="W439" i="1" s="1"/>
  <c r="R2747" i="1"/>
  <c r="N2682" i="1"/>
  <c r="I439" i="1"/>
  <c r="AM439" i="1" l="1"/>
  <c r="AL439" i="1"/>
  <c r="X439" i="1"/>
  <c r="AA439" i="1"/>
  <c r="Z439" i="1"/>
  <c r="AB439" i="1"/>
  <c r="T2747" i="1"/>
  <c r="Q2748" i="1" s="1"/>
  <c r="AC2748" i="1" s="1"/>
  <c r="P2682" i="1"/>
  <c r="M2683" i="1" s="1"/>
  <c r="K439" i="1"/>
  <c r="F439" i="1"/>
  <c r="AP439" i="1" l="1"/>
  <c r="AN439" i="1"/>
  <c r="H2748" i="1"/>
  <c r="S2748" i="1"/>
  <c r="G2683" i="1"/>
  <c r="O2683" i="1"/>
  <c r="J439" i="1"/>
  <c r="L439" i="1" s="1"/>
  <c r="I440" i="1" s="1"/>
  <c r="Y439" i="1" l="1"/>
  <c r="W440" i="1" s="1"/>
  <c r="R2748" i="1"/>
  <c r="T2748" i="1" s="1"/>
  <c r="Q2749" i="1" s="1"/>
  <c r="AC2749" i="1" s="1"/>
  <c r="N2683" i="1"/>
  <c r="F440" i="1"/>
  <c r="K440" i="1"/>
  <c r="AM440" i="1" l="1"/>
  <c r="AL440" i="1"/>
  <c r="AB440" i="1"/>
  <c r="X440" i="1"/>
  <c r="Z440" i="1"/>
  <c r="AA440" i="1"/>
  <c r="H2749" i="1"/>
  <c r="S2749" i="1"/>
  <c r="P2683" i="1"/>
  <c r="M2684" i="1" s="1"/>
  <c r="J440" i="1"/>
  <c r="L440" i="1" s="1"/>
  <c r="AP440" i="1" l="1"/>
  <c r="AN440" i="1"/>
  <c r="Y440" i="1"/>
  <c r="W441" i="1" s="1"/>
  <c r="R2749" i="1"/>
  <c r="O2684" i="1"/>
  <c r="G2684" i="1"/>
  <c r="I441" i="1"/>
  <c r="K441" i="1" s="1"/>
  <c r="AM441" i="1" l="1"/>
  <c r="AL441" i="1"/>
  <c r="X441" i="1"/>
  <c r="AA441" i="1"/>
  <c r="Z441" i="1"/>
  <c r="AB441" i="1"/>
  <c r="T2749" i="1"/>
  <c r="Q2750" i="1" s="1"/>
  <c r="AC2750" i="1" s="1"/>
  <c r="N2684" i="1"/>
  <c r="P2684" i="1" s="1"/>
  <c r="M2685" i="1" s="1"/>
  <c r="F441" i="1"/>
  <c r="J441" i="1"/>
  <c r="L441" i="1" s="1"/>
  <c r="AP441" i="1" l="1"/>
  <c r="AN441" i="1"/>
  <c r="Y441" i="1"/>
  <c r="W442" i="1" s="1"/>
  <c r="S2750" i="1"/>
  <c r="H2750" i="1"/>
  <c r="G2685" i="1"/>
  <c r="O2685" i="1"/>
  <c r="I442" i="1"/>
  <c r="AM442" i="1" l="1"/>
  <c r="AL442" i="1"/>
  <c r="X442" i="1"/>
  <c r="Z442" i="1"/>
  <c r="AA442" i="1"/>
  <c r="AB442" i="1"/>
  <c r="R2750" i="1"/>
  <c r="T2750" i="1" s="1"/>
  <c r="Q2751" i="1" s="1"/>
  <c r="AC2751" i="1" s="1"/>
  <c r="N2685" i="1"/>
  <c r="P2685" i="1" s="1"/>
  <c r="M2686" i="1" s="1"/>
  <c r="F442" i="1"/>
  <c r="K442" i="1"/>
  <c r="AP442" i="1" l="1"/>
  <c r="AN442" i="1"/>
  <c r="S2751" i="1"/>
  <c r="H2751" i="1"/>
  <c r="O2686" i="1"/>
  <c r="G2686" i="1"/>
  <c r="J442" i="1"/>
  <c r="L442" i="1" s="1"/>
  <c r="Y442" i="1" s="1"/>
  <c r="W443" i="1" s="1"/>
  <c r="AM443" i="1" l="1"/>
  <c r="AL443" i="1"/>
  <c r="X443" i="1"/>
  <c r="Z443" i="1"/>
  <c r="AA443" i="1"/>
  <c r="AB443" i="1"/>
  <c r="R2751" i="1"/>
  <c r="N2686" i="1"/>
  <c r="I443" i="1"/>
  <c r="AP443" i="1" l="1"/>
  <c r="AN443" i="1"/>
  <c r="T2751" i="1"/>
  <c r="Q2752" i="1" s="1"/>
  <c r="AC2752" i="1" s="1"/>
  <c r="P2686" i="1"/>
  <c r="M2687" i="1" s="1"/>
  <c r="F443" i="1"/>
  <c r="K443" i="1"/>
  <c r="J443" i="1" s="1"/>
  <c r="H2752" i="1" l="1"/>
  <c r="S2752" i="1"/>
  <c r="G2687" i="1"/>
  <c r="O2687" i="1"/>
  <c r="L443" i="1"/>
  <c r="I444" i="1" l="1"/>
  <c r="Y443" i="1"/>
  <c r="W444" i="1" s="1"/>
  <c r="R2752" i="1"/>
  <c r="T2752" i="1" s="1"/>
  <c r="Q2753" i="1" s="1"/>
  <c r="AC2753" i="1" s="1"/>
  <c r="N2687" i="1"/>
  <c r="K444" i="1"/>
  <c r="F444" i="1"/>
  <c r="AM444" i="1" l="1"/>
  <c r="AL444" i="1"/>
  <c r="AB444" i="1"/>
  <c r="X444" i="1"/>
  <c r="AA444" i="1"/>
  <c r="Z444" i="1"/>
  <c r="H2753" i="1"/>
  <c r="S2753" i="1"/>
  <c r="P2687" i="1"/>
  <c r="M2688" i="1" s="1"/>
  <c r="J444" i="1"/>
  <c r="L444" i="1" s="1"/>
  <c r="AP444" i="1" l="1"/>
  <c r="AN444" i="1"/>
  <c r="Y444" i="1"/>
  <c r="W445" i="1" s="1"/>
  <c r="R2753" i="1"/>
  <c r="T2753" i="1" s="1"/>
  <c r="Q2754" i="1" s="1"/>
  <c r="AC2754" i="1" s="1"/>
  <c r="G2688" i="1"/>
  <c r="O2688" i="1"/>
  <c r="I445" i="1"/>
  <c r="AM445" i="1" l="1"/>
  <c r="AL445" i="1"/>
  <c r="AB445" i="1"/>
  <c r="X445" i="1"/>
  <c r="Z445" i="1"/>
  <c r="AA445" i="1"/>
  <c r="H2754" i="1"/>
  <c r="S2754" i="1"/>
  <c r="N2688" i="1"/>
  <c r="K445" i="1"/>
  <c r="F445" i="1"/>
  <c r="AP445" i="1" l="1"/>
  <c r="AN445" i="1"/>
  <c r="R2754" i="1"/>
  <c r="P2688" i="1"/>
  <c r="M2689" i="1" s="1"/>
  <c r="J445" i="1"/>
  <c r="L445" i="1" s="1"/>
  <c r="Y445" i="1" s="1"/>
  <c r="W446" i="1" s="1"/>
  <c r="AM446" i="1" l="1"/>
  <c r="AN446" i="1" s="1"/>
  <c r="X446" i="1"/>
  <c r="AA446" i="1"/>
  <c r="Z446" i="1"/>
  <c r="AB446" i="1"/>
  <c r="T2754" i="1"/>
  <c r="Q2755" i="1" s="1"/>
  <c r="AC2755" i="1" s="1"/>
  <c r="O2689" i="1"/>
  <c r="G2689" i="1"/>
  <c r="I446" i="1"/>
  <c r="AL446" i="1" l="1"/>
  <c r="AP446" i="1"/>
  <c r="H2755" i="1"/>
  <c r="S2755" i="1"/>
  <c r="N2689" i="1"/>
  <c r="P2689" i="1" s="1"/>
  <c r="M2690" i="1" s="1"/>
  <c r="K446" i="1"/>
  <c r="J446" i="1" s="1"/>
  <c r="F446" i="1"/>
  <c r="R2755" i="1" l="1"/>
  <c r="G2690" i="1"/>
  <c r="O2690" i="1"/>
  <c r="L446" i="1"/>
  <c r="I447" i="1" l="1"/>
  <c r="Y446" i="1"/>
  <c r="W447" i="1" s="1"/>
  <c r="T2755" i="1"/>
  <c r="Q2756" i="1" s="1"/>
  <c r="AC2756" i="1" s="1"/>
  <c r="N2690" i="1"/>
  <c r="F447" i="1"/>
  <c r="K447" i="1"/>
  <c r="AM447" i="1" l="1"/>
  <c r="AL447" i="1"/>
  <c r="X447" i="1"/>
  <c r="Z447" i="1"/>
  <c r="AA447" i="1"/>
  <c r="AB447" i="1"/>
  <c r="H2756" i="1"/>
  <c r="S2756" i="1"/>
  <c r="P2690" i="1"/>
  <c r="M2691" i="1" s="1"/>
  <c r="J447" i="1"/>
  <c r="L447" i="1" s="1"/>
  <c r="AP447" i="1" l="1"/>
  <c r="AN447" i="1"/>
  <c r="Y447" i="1"/>
  <c r="W448" i="1" s="1"/>
  <c r="R2756" i="1"/>
  <c r="T2756" i="1" s="1"/>
  <c r="Q2757" i="1" s="1"/>
  <c r="AC2757" i="1" s="1"/>
  <c r="G2691" i="1"/>
  <c r="O2691" i="1"/>
  <c r="I448" i="1"/>
  <c r="AM448" i="1" l="1"/>
  <c r="AN448" i="1" s="1"/>
  <c r="X448" i="1"/>
  <c r="Z448" i="1"/>
  <c r="AA448" i="1"/>
  <c r="AB448" i="1"/>
  <c r="H2757" i="1"/>
  <c r="S2757" i="1"/>
  <c r="N2691" i="1"/>
  <c r="F448" i="1"/>
  <c r="K448" i="1"/>
  <c r="AL448" i="1" l="1"/>
  <c r="AP448" i="1"/>
  <c r="R2757" i="1"/>
  <c r="P2691" i="1"/>
  <c r="M2692" i="1" s="1"/>
  <c r="J448" i="1"/>
  <c r="L448" i="1" s="1"/>
  <c r="Y448" i="1" s="1"/>
  <c r="W449" i="1" s="1"/>
  <c r="AM449" i="1" l="1"/>
  <c r="AL449" i="1"/>
  <c r="X449" i="1"/>
  <c r="Z449" i="1"/>
  <c r="AA449" i="1"/>
  <c r="AB449" i="1"/>
  <c r="T2757" i="1"/>
  <c r="Q2758" i="1" s="1"/>
  <c r="AC2758" i="1" s="1"/>
  <c r="G2692" i="1"/>
  <c r="O2692" i="1"/>
  <c r="I449" i="1"/>
  <c r="AP449" i="1" l="1"/>
  <c r="AN449" i="1"/>
  <c r="S2758" i="1"/>
  <c r="H2758" i="1"/>
  <c r="N2692" i="1"/>
  <c r="F449" i="1"/>
  <c r="K449" i="1"/>
  <c r="R2758" i="1" l="1"/>
  <c r="P2692" i="1"/>
  <c r="M2693" i="1" s="1"/>
  <c r="J449" i="1"/>
  <c r="L449" i="1" s="1"/>
  <c r="I450" i="1" l="1"/>
  <c r="Y449" i="1"/>
  <c r="W450" i="1" s="1"/>
  <c r="T2758" i="1"/>
  <c r="Q2759" i="1" s="1"/>
  <c r="AC2759" i="1" s="1"/>
  <c r="G2693" i="1"/>
  <c r="O2693" i="1"/>
  <c r="K450" i="1"/>
  <c r="F450" i="1"/>
  <c r="AM450" i="1" l="1"/>
  <c r="AL450" i="1"/>
  <c r="AB450" i="1"/>
  <c r="X450" i="1"/>
  <c r="AA450" i="1"/>
  <c r="Z450" i="1"/>
  <c r="H2759" i="1"/>
  <c r="S2759" i="1"/>
  <c r="N2693" i="1"/>
  <c r="J450" i="1"/>
  <c r="L450" i="1" s="1"/>
  <c r="I451" i="1" s="1"/>
  <c r="AP450" i="1" l="1"/>
  <c r="AN450" i="1"/>
  <c r="Y450" i="1"/>
  <c r="W451" i="1" s="1"/>
  <c r="R2759" i="1"/>
  <c r="T2759" i="1" s="1"/>
  <c r="Q2760" i="1" s="1"/>
  <c r="AC2760" i="1" s="1"/>
  <c r="P2693" i="1"/>
  <c r="M2694" i="1" s="1"/>
  <c r="F451" i="1"/>
  <c r="K451" i="1"/>
  <c r="J451" i="1" s="1"/>
  <c r="AM451" i="1" l="1"/>
  <c r="AL451" i="1"/>
  <c r="X451" i="1"/>
  <c r="AA451" i="1"/>
  <c r="Z451" i="1"/>
  <c r="AB451" i="1"/>
  <c r="H2760" i="1"/>
  <c r="S2760" i="1"/>
  <c r="G2694" i="1"/>
  <c r="O2694" i="1"/>
  <c r="L451" i="1"/>
  <c r="I452" i="1" s="1"/>
  <c r="AP451" i="1" l="1"/>
  <c r="AN451" i="1"/>
  <c r="Y451" i="1"/>
  <c r="W452" i="1" s="1"/>
  <c r="R2760" i="1"/>
  <c r="T2760" i="1" s="1"/>
  <c r="Q2761" i="1" s="1"/>
  <c r="AC2761" i="1" s="1"/>
  <c r="N2694" i="1"/>
  <c r="K452" i="1"/>
  <c r="F452" i="1"/>
  <c r="AM452" i="1" l="1"/>
  <c r="AL452" i="1"/>
  <c r="X452" i="1"/>
  <c r="Z452" i="1"/>
  <c r="AA452" i="1"/>
  <c r="AB452" i="1"/>
  <c r="H2761" i="1"/>
  <c r="S2761" i="1"/>
  <c r="P2694" i="1"/>
  <c r="M2695" i="1" s="1"/>
  <c r="J452" i="1"/>
  <c r="L452" i="1" s="1"/>
  <c r="AP452" i="1" l="1"/>
  <c r="AN452" i="1"/>
  <c r="Y452" i="1"/>
  <c r="W453" i="1" s="1"/>
  <c r="R2761" i="1"/>
  <c r="G2695" i="1"/>
  <c r="O2695" i="1"/>
  <c r="I453" i="1"/>
  <c r="AM453" i="1" l="1"/>
  <c r="AN453" i="1" s="1"/>
  <c r="X453" i="1"/>
  <c r="Z453" i="1"/>
  <c r="AA453" i="1"/>
  <c r="AB453" i="1"/>
  <c r="T2761" i="1"/>
  <c r="Q2762" i="1" s="1"/>
  <c r="AC2762" i="1" s="1"/>
  <c r="N2695" i="1"/>
  <c r="K453" i="1"/>
  <c r="F453" i="1"/>
  <c r="AL453" i="1" l="1"/>
  <c r="AP453" i="1"/>
  <c r="H2762" i="1"/>
  <c r="S2762" i="1"/>
  <c r="P2695" i="1"/>
  <c r="M2696" i="1" s="1"/>
  <c r="J453" i="1"/>
  <c r="L453" i="1" s="1"/>
  <c r="Y453" i="1" s="1"/>
  <c r="W454" i="1" s="1"/>
  <c r="AM454" i="1" l="1"/>
  <c r="AL454" i="1"/>
  <c r="X454" i="1"/>
  <c r="AA454" i="1"/>
  <c r="Z454" i="1"/>
  <c r="AB454" i="1"/>
  <c r="R2762" i="1"/>
  <c r="T2762" i="1" s="1"/>
  <c r="Q2763" i="1" s="1"/>
  <c r="AC2763" i="1" s="1"/>
  <c r="G2696" i="1"/>
  <c r="O2696" i="1"/>
  <c r="I454" i="1"/>
  <c r="AP454" i="1" l="1"/>
  <c r="AN454" i="1"/>
  <c r="H2763" i="1"/>
  <c r="S2763" i="1"/>
  <c r="N2696" i="1"/>
  <c r="K454" i="1"/>
  <c r="F454" i="1"/>
  <c r="R2763" i="1" l="1"/>
  <c r="T2763" i="1" s="1"/>
  <c r="Q2764" i="1" s="1"/>
  <c r="AC2764" i="1" s="1"/>
  <c r="P2696" i="1"/>
  <c r="M2697" i="1" s="1"/>
  <c r="J454" i="1"/>
  <c r="L454" i="1" s="1"/>
  <c r="Y454" i="1" s="1"/>
  <c r="W455" i="1" s="1"/>
  <c r="AM455" i="1" l="1"/>
  <c r="AL455" i="1"/>
  <c r="X455" i="1"/>
  <c r="Z455" i="1"/>
  <c r="AA455" i="1"/>
  <c r="AB455" i="1"/>
  <c r="H2764" i="1"/>
  <c r="S2764" i="1"/>
  <c r="G2697" i="1"/>
  <c r="O2697" i="1"/>
  <c r="I455" i="1"/>
  <c r="AP455" i="1" l="1"/>
  <c r="AN455" i="1"/>
  <c r="R2764" i="1"/>
  <c r="N2697" i="1"/>
  <c r="F455" i="1"/>
  <c r="K455" i="1"/>
  <c r="T2764" i="1" l="1"/>
  <c r="Q2765" i="1" s="1"/>
  <c r="AC2765" i="1" s="1"/>
  <c r="P2697" i="1"/>
  <c r="M2698" i="1" s="1"/>
  <c r="J455" i="1"/>
  <c r="L455" i="1" s="1"/>
  <c r="Y455" i="1" s="1"/>
  <c r="W456" i="1" s="1"/>
  <c r="AM456" i="1" l="1"/>
  <c r="AL456" i="1"/>
  <c r="X456" i="1"/>
  <c r="Z456" i="1"/>
  <c r="AA456" i="1"/>
  <c r="AB456" i="1"/>
  <c r="H2765" i="1"/>
  <c r="S2765" i="1"/>
  <c r="O2698" i="1"/>
  <c r="G2698" i="1"/>
  <c r="I456" i="1"/>
  <c r="AP456" i="1" l="1"/>
  <c r="AN456" i="1"/>
  <c r="R2765" i="1"/>
  <c r="T2765" i="1" s="1"/>
  <c r="Q2766" i="1" s="1"/>
  <c r="AC2766" i="1" s="1"/>
  <c r="N2698" i="1"/>
  <c r="K456" i="1"/>
  <c r="F456" i="1"/>
  <c r="H2766" i="1" l="1"/>
  <c r="S2766" i="1"/>
  <c r="P2698" i="1"/>
  <c r="M2699" i="1" s="1"/>
  <c r="J456" i="1"/>
  <c r="L456" i="1" s="1"/>
  <c r="Y456" i="1" s="1"/>
  <c r="W457" i="1" s="1"/>
  <c r="AM457" i="1" l="1"/>
  <c r="AL457" i="1"/>
  <c r="AB457" i="1"/>
  <c r="X457" i="1"/>
  <c r="AA457" i="1"/>
  <c r="Z457" i="1"/>
  <c r="R2766" i="1"/>
  <c r="T2766" i="1" s="1"/>
  <c r="Q2767" i="1" s="1"/>
  <c r="AC2767" i="1" s="1"/>
  <c r="G2699" i="1"/>
  <c r="O2699" i="1"/>
  <c r="I457" i="1"/>
  <c r="AP457" i="1" l="1"/>
  <c r="AN457" i="1"/>
  <c r="H2767" i="1"/>
  <c r="S2767" i="1"/>
  <c r="N2699" i="1"/>
  <c r="F457" i="1"/>
  <c r="K457" i="1"/>
  <c r="R2767" i="1" l="1"/>
  <c r="P2699" i="1"/>
  <c r="M2700" i="1" s="1"/>
  <c r="J457" i="1"/>
  <c r="L457" i="1" s="1"/>
  <c r="Y457" i="1" s="1"/>
  <c r="W458" i="1" s="1"/>
  <c r="AM458" i="1" l="1"/>
  <c r="AN458" i="1" s="1"/>
  <c r="AB458" i="1"/>
  <c r="X458" i="1"/>
  <c r="Z458" i="1"/>
  <c r="AA458" i="1"/>
  <c r="T2767" i="1"/>
  <c r="Q2768" i="1" s="1"/>
  <c r="AC2768" i="1" s="1"/>
  <c r="O2700" i="1"/>
  <c r="G2700" i="1"/>
  <c r="I458" i="1"/>
  <c r="AL458" i="1" l="1"/>
  <c r="AP458" i="1"/>
  <c r="H2768" i="1"/>
  <c r="S2768" i="1"/>
  <c r="N2700" i="1"/>
  <c r="F458" i="1"/>
  <c r="K458" i="1"/>
  <c r="J458" i="1" s="1"/>
  <c r="R2768" i="1" l="1"/>
  <c r="P2700" i="1"/>
  <c r="M2701" i="1" s="1"/>
  <c r="L458" i="1"/>
  <c r="I459" i="1" l="1"/>
  <c r="Y458" i="1"/>
  <c r="W459" i="1" s="1"/>
  <c r="T2768" i="1"/>
  <c r="Q2769" i="1" s="1"/>
  <c r="AC2769" i="1" s="1"/>
  <c r="G2701" i="1"/>
  <c r="O2701" i="1"/>
  <c r="F459" i="1"/>
  <c r="K459" i="1"/>
  <c r="AM459" i="1" l="1"/>
  <c r="AL459" i="1"/>
  <c r="X459" i="1"/>
  <c r="Z459" i="1"/>
  <c r="AA459" i="1"/>
  <c r="AB459" i="1"/>
  <c r="H2769" i="1"/>
  <c r="S2769" i="1"/>
  <c r="N2701" i="1"/>
  <c r="P2701" i="1" s="1"/>
  <c r="M2702" i="1" s="1"/>
  <c r="J459" i="1"/>
  <c r="L459" i="1" s="1"/>
  <c r="AP459" i="1" l="1"/>
  <c r="AN459" i="1"/>
  <c r="Y459" i="1"/>
  <c r="W460" i="1" s="1"/>
  <c r="R2769" i="1"/>
  <c r="G2702" i="1"/>
  <c r="O2702" i="1"/>
  <c r="I460" i="1"/>
  <c r="AM460" i="1" l="1"/>
  <c r="AN460" i="1" s="1"/>
  <c r="AB460" i="1"/>
  <c r="X460" i="1"/>
  <c r="Z460" i="1"/>
  <c r="AA460" i="1"/>
  <c r="T2769" i="1"/>
  <c r="Q2770" i="1" s="1"/>
  <c r="AC2770" i="1" s="1"/>
  <c r="N2702" i="1"/>
  <c r="K460" i="1"/>
  <c r="F460" i="1"/>
  <c r="AL460" i="1" l="1"/>
  <c r="AP460" i="1"/>
  <c r="H2770" i="1"/>
  <c r="S2770" i="1"/>
  <c r="P2702" i="1"/>
  <c r="M2703" i="1" s="1"/>
  <c r="J460" i="1"/>
  <c r="L460" i="1" s="1"/>
  <c r="Y460" i="1" s="1"/>
  <c r="W461" i="1" s="1"/>
  <c r="AM461" i="1" l="1"/>
  <c r="AN461" i="1" s="1"/>
  <c r="X461" i="1"/>
  <c r="AA461" i="1"/>
  <c r="Z461" i="1"/>
  <c r="AB461" i="1"/>
  <c r="R2770" i="1"/>
  <c r="T2770" i="1" s="1"/>
  <c r="Q2771" i="1" s="1"/>
  <c r="AC2771" i="1" s="1"/>
  <c r="G2703" i="1"/>
  <c r="O2703" i="1"/>
  <c r="I461" i="1"/>
  <c r="AL461" i="1" l="1"/>
  <c r="AP461" i="1"/>
  <c r="H2771" i="1"/>
  <c r="S2771" i="1"/>
  <c r="N2703" i="1"/>
  <c r="F461" i="1"/>
  <c r="K461" i="1"/>
  <c r="J461" i="1" s="1"/>
  <c r="R2771" i="1" l="1"/>
  <c r="P2703" i="1"/>
  <c r="M2704" i="1" s="1"/>
  <c r="L461" i="1"/>
  <c r="I462" i="1" l="1"/>
  <c r="Y461" i="1"/>
  <c r="W462" i="1" s="1"/>
  <c r="T2771" i="1"/>
  <c r="Q2772" i="1" s="1"/>
  <c r="AC2772" i="1" s="1"/>
  <c r="O2704" i="1"/>
  <c r="G2704" i="1"/>
  <c r="F462" i="1"/>
  <c r="K462" i="1"/>
  <c r="AM462" i="1" l="1"/>
  <c r="AL462" i="1"/>
  <c r="X462" i="1"/>
  <c r="AA462" i="1"/>
  <c r="Z462" i="1"/>
  <c r="AB462" i="1"/>
  <c r="H2772" i="1"/>
  <c r="S2772" i="1"/>
  <c r="N2704" i="1"/>
  <c r="P2704" i="1" s="1"/>
  <c r="M2705" i="1" s="1"/>
  <c r="J462" i="1"/>
  <c r="L462" i="1" s="1"/>
  <c r="I463" i="1" s="1"/>
  <c r="AP462" i="1" l="1"/>
  <c r="AN462" i="1"/>
  <c r="Y462" i="1"/>
  <c r="W463" i="1" s="1"/>
  <c r="R2772" i="1"/>
  <c r="T2772" i="1" s="1"/>
  <c r="Q2773" i="1" s="1"/>
  <c r="AC2773" i="1" s="1"/>
  <c r="G2705" i="1"/>
  <c r="O2705" i="1"/>
  <c r="K463" i="1"/>
  <c r="F463" i="1"/>
  <c r="AM463" i="1" l="1"/>
  <c r="AN463" i="1" s="1"/>
  <c r="AB463" i="1"/>
  <c r="X463" i="1"/>
  <c r="AA463" i="1"/>
  <c r="Z463" i="1"/>
  <c r="H2773" i="1"/>
  <c r="S2773" i="1"/>
  <c r="N2705" i="1"/>
  <c r="J463" i="1"/>
  <c r="L463" i="1" s="1"/>
  <c r="AL463" i="1" l="1"/>
  <c r="AP463" i="1"/>
  <c r="Y463" i="1"/>
  <c r="W464" i="1" s="1"/>
  <c r="R2773" i="1"/>
  <c r="P2705" i="1"/>
  <c r="M2706" i="1" s="1"/>
  <c r="I464" i="1"/>
  <c r="AM464" i="1" l="1"/>
  <c r="AL464" i="1"/>
  <c r="X464" i="1"/>
  <c r="Z464" i="1"/>
  <c r="AA464" i="1"/>
  <c r="AB464" i="1"/>
  <c r="T2773" i="1"/>
  <c r="Q2774" i="1" s="1"/>
  <c r="AC2774" i="1" s="1"/>
  <c r="O2706" i="1"/>
  <c r="G2706" i="1"/>
  <c r="K464" i="1"/>
  <c r="F464" i="1"/>
  <c r="AP464" i="1" l="1"/>
  <c r="AN464" i="1"/>
  <c r="H2774" i="1"/>
  <c r="S2774" i="1"/>
  <c r="N2706" i="1"/>
  <c r="J464" i="1"/>
  <c r="L464" i="1" s="1"/>
  <c r="Y464" i="1" s="1"/>
  <c r="W465" i="1" s="1"/>
  <c r="AM465" i="1" l="1"/>
  <c r="AL465" i="1"/>
  <c r="X465" i="1"/>
  <c r="Z465" i="1"/>
  <c r="AA465" i="1"/>
  <c r="AB465" i="1"/>
  <c r="R2774" i="1"/>
  <c r="T2774" i="1" s="1"/>
  <c r="Q2775" i="1" s="1"/>
  <c r="AC2775" i="1" s="1"/>
  <c r="P2706" i="1"/>
  <c r="M2707" i="1" s="1"/>
  <c r="I465" i="1"/>
  <c r="AP465" i="1" l="1"/>
  <c r="AN465" i="1"/>
  <c r="H2775" i="1"/>
  <c r="S2775" i="1"/>
  <c r="G2707" i="1"/>
  <c r="O2707" i="1"/>
  <c r="F465" i="1"/>
  <c r="K465" i="1"/>
  <c r="J465" i="1" s="1"/>
  <c r="R2775" i="1" l="1"/>
  <c r="T2775" i="1" s="1"/>
  <c r="Q2776" i="1" s="1"/>
  <c r="AC2776" i="1" s="1"/>
  <c r="N2707" i="1"/>
  <c r="L465" i="1"/>
  <c r="I466" i="1" l="1"/>
  <c r="Y465" i="1"/>
  <c r="W466" i="1" s="1"/>
  <c r="H2776" i="1"/>
  <c r="S2776" i="1"/>
  <c r="P2707" i="1"/>
  <c r="M2708" i="1" s="1"/>
  <c r="F466" i="1"/>
  <c r="K466" i="1"/>
  <c r="AM466" i="1" l="1"/>
  <c r="AL466" i="1"/>
  <c r="X466" i="1"/>
  <c r="Z466" i="1"/>
  <c r="AA466" i="1"/>
  <c r="AB466" i="1"/>
  <c r="R2776" i="1"/>
  <c r="T2776" i="1" s="1"/>
  <c r="Q2777" i="1" s="1"/>
  <c r="AC2777" i="1" s="1"/>
  <c r="O2708" i="1"/>
  <c r="G2708" i="1"/>
  <c r="J466" i="1"/>
  <c r="L466" i="1" s="1"/>
  <c r="I467" i="1" s="1"/>
  <c r="AP466" i="1" l="1"/>
  <c r="AN466" i="1"/>
  <c r="Y466" i="1"/>
  <c r="W467" i="1" s="1"/>
  <c r="H2777" i="1"/>
  <c r="S2777" i="1"/>
  <c r="N2708" i="1"/>
  <c r="K467" i="1"/>
  <c r="F467" i="1"/>
  <c r="AM467" i="1" l="1"/>
  <c r="AL467" i="1"/>
  <c r="X467" i="1"/>
  <c r="AA467" i="1"/>
  <c r="Z467" i="1"/>
  <c r="AB467" i="1"/>
  <c r="R2777" i="1"/>
  <c r="P2708" i="1"/>
  <c r="M2709" i="1" s="1"/>
  <c r="J467" i="1"/>
  <c r="L467" i="1" s="1"/>
  <c r="AP467" i="1" l="1"/>
  <c r="AN467" i="1"/>
  <c r="Y467" i="1"/>
  <c r="W468" i="1" s="1"/>
  <c r="T2777" i="1"/>
  <c r="Q2778" i="1" s="1"/>
  <c r="AC2778" i="1" s="1"/>
  <c r="G2709" i="1"/>
  <c r="O2709" i="1"/>
  <c r="I468" i="1"/>
  <c r="AM468" i="1" l="1"/>
  <c r="AL468" i="1"/>
  <c r="X468" i="1"/>
  <c r="Z468" i="1"/>
  <c r="AA468" i="1"/>
  <c r="AB468" i="1"/>
  <c r="H2778" i="1"/>
  <c r="S2778" i="1"/>
  <c r="N2709" i="1"/>
  <c r="P2709" i="1" s="1"/>
  <c r="M2710" i="1" s="1"/>
  <c r="K468" i="1"/>
  <c r="F468" i="1"/>
  <c r="AP468" i="1" l="1"/>
  <c r="AN468" i="1"/>
  <c r="R2778" i="1"/>
  <c r="T2778" i="1" s="1"/>
  <c r="Q2779" i="1" s="1"/>
  <c r="AC2779" i="1" s="1"/>
  <c r="O2710" i="1"/>
  <c r="G2710" i="1"/>
  <c r="J468" i="1"/>
  <c r="L468" i="1" s="1"/>
  <c r="Y468" i="1" s="1"/>
  <c r="W469" i="1" s="1"/>
  <c r="AM469" i="1" l="1"/>
  <c r="AL469" i="1"/>
  <c r="AB469" i="1"/>
  <c r="X469" i="1"/>
  <c r="Z469" i="1"/>
  <c r="AA469" i="1"/>
  <c r="H2779" i="1"/>
  <c r="S2779" i="1"/>
  <c r="N2710" i="1"/>
  <c r="I469" i="1"/>
  <c r="AP469" i="1" l="1"/>
  <c r="AN469" i="1"/>
  <c r="R2779" i="1"/>
  <c r="P2710" i="1"/>
  <c r="M2711" i="1" s="1"/>
  <c r="K469" i="1"/>
  <c r="F469" i="1"/>
  <c r="T2779" i="1" l="1"/>
  <c r="Q2780" i="1" s="1"/>
  <c r="AC2780" i="1" s="1"/>
  <c r="G2711" i="1"/>
  <c r="O2711" i="1"/>
  <c r="J469" i="1"/>
  <c r="L469" i="1" s="1"/>
  <c r="Y469" i="1" s="1"/>
  <c r="W470" i="1" s="1"/>
  <c r="AM470" i="1" l="1"/>
  <c r="AL470" i="1"/>
  <c r="X470" i="1"/>
  <c r="Z470" i="1"/>
  <c r="AA470" i="1"/>
  <c r="AB470" i="1"/>
  <c r="H2780" i="1"/>
  <c r="S2780" i="1"/>
  <c r="N2711" i="1"/>
  <c r="I470" i="1"/>
  <c r="AP470" i="1" l="1"/>
  <c r="AN470" i="1"/>
  <c r="R2780" i="1"/>
  <c r="P2711" i="1"/>
  <c r="M2712" i="1" s="1"/>
  <c r="K470" i="1"/>
  <c r="F470" i="1"/>
  <c r="T2780" i="1" l="1"/>
  <c r="Q2781" i="1" s="1"/>
  <c r="AC2781" i="1" s="1"/>
  <c r="O2712" i="1"/>
  <c r="G2712" i="1"/>
  <c r="J470" i="1"/>
  <c r="L470" i="1" s="1"/>
  <c r="Y470" i="1" s="1"/>
  <c r="W471" i="1" s="1"/>
  <c r="AM471" i="1" l="1"/>
  <c r="AL471" i="1"/>
  <c r="X471" i="1"/>
  <c r="AA471" i="1"/>
  <c r="Z471" i="1"/>
  <c r="AB471" i="1"/>
  <c r="H2781" i="1"/>
  <c r="S2781" i="1"/>
  <c r="N2712" i="1"/>
  <c r="I471" i="1"/>
  <c r="AP471" i="1" l="1"/>
  <c r="AN471" i="1"/>
  <c r="R2781" i="1"/>
  <c r="P2712" i="1"/>
  <c r="M2713" i="1" s="1"/>
  <c r="F471" i="1"/>
  <c r="K471" i="1"/>
  <c r="T2781" i="1" l="1"/>
  <c r="Q2782" i="1" s="1"/>
  <c r="AC2782" i="1" s="1"/>
  <c r="G2713" i="1"/>
  <c r="O2713" i="1"/>
  <c r="J471" i="1"/>
  <c r="L471" i="1" s="1"/>
  <c r="I472" i="1" l="1"/>
  <c r="Y471" i="1"/>
  <c r="W472" i="1" s="1"/>
  <c r="H2782" i="1"/>
  <c r="S2782" i="1"/>
  <c r="N2713" i="1"/>
  <c r="F472" i="1"/>
  <c r="K472" i="1"/>
  <c r="AM472" i="1" l="1"/>
  <c r="AL472" i="1"/>
  <c r="AB472" i="1"/>
  <c r="X472" i="1"/>
  <c r="Z472" i="1"/>
  <c r="AA472" i="1"/>
  <c r="R2782" i="1"/>
  <c r="P2713" i="1"/>
  <c r="M2714" i="1" s="1"/>
  <c r="J472" i="1"/>
  <c r="L472" i="1" s="1"/>
  <c r="AP472" i="1" l="1"/>
  <c r="AN472" i="1"/>
  <c r="Y472" i="1"/>
  <c r="W473" i="1" s="1"/>
  <c r="T2782" i="1"/>
  <c r="Q2783" i="1" s="1"/>
  <c r="AC2783" i="1" s="1"/>
  <c r="G2714" i="1"/>
  <c r="O2714" i="1"/>
  <c r="I473" i="1"/>
  <c r="AM473" i="1" l="1"/>
  <c r="AN473" i="1" s="1"/>
  <c r="X473" i="1"/>
  <c r="AA473" i="1"/>
  <c r="Z473" i="1"/>
  <c r="AB473" i="1"/>
  <c r="H2783" i="1"/>
  <c r="S2783" i="1"/>
  <c r="N2714" i="1"/>
  <c r="F473" i="1"/>
  <c r="K473" i="1"/>
  <c r="AL473" i="1" l="1"/>
  <c r="AP473" i="1"/>
  <c r="R2783" i="1"/>
  <c r="P2714" i="1"/>
  <c r="M2715" i="1" s="1"/>
  <c r="J473" i="1"/>
  <c r="L473" i="1" s="1"/>
  <c r="Y473" i="1" s="1"/>
  <c r="W474" i="1" s="1"/>
  <c r="AM474" i="1" l="1"/>
  <c r="AL474" i="1"/>
  <c r="AB474" i="1"/>
  <c r="X474" i="1"/>
  <c r="AA474" i="1"/>
  <c r="Z474" i="1"/>
  <c r="T2783" i="1"/>
  <c r="Q2784" i="1" s="1"/>
  <c r="AC2784" i="1" s="1"/>
  <c r="G2715" i="1"/>
  <c r="O2715" i="1"/>
  <c r="I474" i="1"/>
  <c r="AP474" i="1" l="1"/>
  <c r="AN474" i="1"/>
  <c r="H2784" i="1"/>
  <c r="S2784" i="1"/>
  <c r="N2715" i="1"/>
  <c r="F474" i="1"/>
  <c r="K474" i="1"/>
  <c r="R2784" i="1" l="1"/>
  <c r="P2715" i="1"/>
  <c r="M2716" i="1" s="1"/>
  <c r="J474" i="1"/>
  <c r="L474" i="1" s="1"/>
  <c r="Y474" i="1" s="1"/>
  <c r="W475" i="1" s="1"/>
  <c r="AM475" i="1" l="1"/>
  <c r="AN475" i="1" s="1"/>
  <c r="X475" i="1"/>
  <c r="AA475" i="1"/>
  <c r="Z475" i="1"/>
  <c r="AB475" i="1"/>
  <c r="T2784" i="1"/>
  <c r="Q2785" i="1" s="1"/>
  <c r="AC2785" i="1" s="1"/>
  <c r="O2716" i="1"/>
  <c r="G2716" i="1"/>
  <c r="I475" i="1"/>
  <c r="AL475" i="1" l="1"/>
  <c r="AP475" i="1"/>
  <c r="H2785" i="1"/>
  <c r="S2785" i="1"/>
  <c r="N2716" i="1"/>
  <c r="F475" i="1"/>
  <c r="K475" i="1"/>
  <c r="R2785" i="1" l="1"/>
  <c r="T2785" i="1" s="1"/>
  <c r="Q2786" i="1" s="1"/>
  <c r="AC2786" i="1" s="1"/>
  <c r="P2716" i="1"/>
  <c r="M2717" i="1" s="1"/>
  <c r="J475" i="1"/>
  <c r="L475" i="1" s="1"/>
  <c r="Y475" i="1" s="1"/>
  <c r="W476" i="1" s="1"/>
  <c r="AM476" i="1" l="1"/>
  <c r="AL476" i="1"/>
  <c r="AB476" i="1"/>
  <c r="X476" i="1"/>
  <c r="Z476" i="1"/>
  <c r="AA476" i="1"/>
  <c r="S2786" i="1"/>
  <c r="H2786" i="1"/>
  <c r="G2717" i="1"/>
  <c r="O2717" i="1"/>
  <c r="I476" i="1"/>
  <c r="AP476" i="1" l="1"/>
  <c r="AN476" i="1"/>
  <c r="R2786" i="1"/>
  <c r="T2786" i="1" s="1"/>
  <c r="Q2787" i="1" s="1"/>
  <c r="AC2787" i="1" s="1"/>
  <c r="N2717" i="1"/>
  <c r="P2717" i="1" s="1"/>
  <c r="M2718" i="1" s="1"/>
  <c r="K476" i="1"/>
  <c r="J476" i="1" s="1"/>
  <c r="F476" i="1"/>
  <c r="H2787" i="1" l="1"/>
  <c r="S2787" i="1"/>
  <c r="O2718" i="1"/>
  <c r="G2718" i="1"/>
  <c r="L476" i="1"/>
  <c r="I477" i="1" l="1"/>
  <c r="Y476" i="1"/>
  <c r="W477" i="1" s="1"/>
  <c r="R2787" i="1"/>
  <c r="N2718" i="1"/>
  <c r="K477" i="1"/>
  <c r="F477" i="1"/>
  <c r="AM477" i="1" l="1"/>
  <c r="AL477" i="1"/>
  <c r="X477" i="1"/>
  <c r="AA477" i="1"/>
  <c r="Z477" i="1"/>
  <c r="AB477" i="1"/>
  <c r="T2787" i="1"/>
  <c r="Q2788" i="1" s="1"/>
  <c r="AC2788" i="1" s="1"/>
  <c r="P2718" i="1"/>
  <c r="M2719" i="1" s="1"/>
  <c r="J477" i="1"/>
  <c r="L477" i="1" s="1"/>
  <c r="I478" i="1" s="1"/>
  <c r="AP477" i="1" l="1"/>
  <c r="AN477" i="1"/>
  <c r="Y477" i="1"/>
  <c r="W478" i="1" s="1"/>
  <c r="H2788" i="1"/>
  <c r="S2788" i="1"/>
  <c r="O2719" i="1"/>
  <c r="G2719" i="1"/>
  <c r="K478" i="1"/>
  <c r="F478" i="1"/>
  <c r="AM478" i="1" l="1"/>
  <c r="AL478" i="1"/>
  <c r="AB478" i="1"/>
  <c r="X478" i="1"/>
  <c r="Z478" i="1"/>
  <c r="AA478" i="1"/>
  <c r="R2788" i="1"/>
  <c r="T2788" i="1" s="1"/>
  <c r="Q2789" i="1" s="1"/>
  <c r="AC2789" i="1" s="1"/>
  <c r="N2719" i="1"/>
  <c r="J478" i="1"/>
  <c r="L478" i="1" s="1"/>
  <c r="AP478" i="1" l="1"/>
  <c r="AN478" i="1"/>
  <c r="Y478" i="1"/>
  <c r="W479" i="1" s="1"/>
  <c r="H2789" i="1"/>
  <c r="S2789" i="1"/>
  <c r="P2719" i="1"/>
  <c r="M2720" i="1" s="1"/>
  <c r="I479" i="1"/>
  <c r="AM479" i="1" l="1"/>
  <c r="AL479" i="1"/>
  <c r="X479" i="1"/>
  <c r="AA479" i="1"/>
  <c r="Z479" i="1"/>
  <c r="AB479" i="1"/>
  <c r="R2789" i="1"/>
  <c r="G2720" i="1"/>
  <c r="O2720" i="1"/>
  <c r="F479" i="1"/>
  <c r="K479" i="1"/>
  <c r="J479" i="1" s="1"/>
  <c r="AP479" i="1" l="1"/>
  <c r="AN479" i="1"/>
  <c r="T2789" i="1"/>
  <c r="Q2790" i="1" s="1"/>
  <c r="AC2790" i="1" s="1"/>
  <c r="N2720" i="1"/>
  <c r="P2720" i="1" s="1"/>
  <c r="M2721" i="1" s="1"/>
  <c r="L479" i="1"/>
  <c r="I480" i="1" s="1"/>
  <c r="Y479" i="1" l="1"/>
  <c r="W480" i="1" s="1"/>
  <c r="H2790" i="1"/>
  <c r="S2790" i="1"/>
  <c r="G2721" i="1"/>
  <c r="O2721" i="1"/>
  <c r="K480" i="1"/>
  <c r="F480" i="1"/>
  <c r="AM480" i="1" l="1"/>
  <c r="AL480" i="1"/>
  <c r="X480" i="1"/>
  <c r="Z480" i="1"/>
  <c r="AA480" i="1"/>
  <c r="AB480" i="1"/>
  <c r="R2790" i="1"/>
  <c r="T2790" i="1" s="1"/>
  <c r="Q2791" i="1" s="1"/>
  <c r="AC2791" i="1" s="1"/>
  <c r="N2721" i="1"/>
  <c r="J480" i="1"/>
  <c r="L480" i="1" s="1"/>
  <c r="I481" i="1" s="1"/>
  <c r="AP480" i="1" l="1"/>
  <c r="AN480" i="1"/>
  <c r="Y480" i="1"/>
  <c r="W481" i="1" s="1"/>
  <c r="H2791" i="1"/>
  <c r="S2791" i="1"/>
  <c r="P2721" i="1"/>
  <c r="M2722" i="1" s="1"/>
  <c r="F481" i="1"/>
  <c r="K481" i="1"/>
  <c r="AM481" i="1" l="1"/>
  <c r="AL481" i="1"/>
  <c r="X481" i="1"/>
  <c r="AA481" i="1"/>
  <c r="Z481" i="1"/>
  <c r="AB481" i="1"/>
  <c r="R2791" i="1"/>
  <c r="O2722" i="1"/>
  <c r="G2722" i="1"/>
  <c r="J481" i="1"/>
  <c r="L481" i="1" s="1"/>
  <c r="I482" i="1" s="1"/>
  <c r="AP481" i="1" l="1"/>
  <c r="AN481" i="1"/>
  <c r="Y481" i="1"/>
  <c r="W482" i="1" s="1"/>
  <c r="T2791" i="1"/>
  <c r="Q2792" i="1" s="1"/>
  <c r="AC2792" i="1" s="1"/>
  <c r="N2722" i="1"/>
  <c r="F482" i="1"/>
  <c r="K482" i="1"/>
  <c r="AM482" i="1" l="1"/>
  <c r="AL482" i="1"/>
  <c r="X482" i="1"/>
  <c r="Z482" i="1"/>
  <c r="AA482" i="1"/>
  <c r="AB482" i="1"/>
  <c r="H2792" i="1"/>
  <c r="S2792" i="1"/>
  <c r="P2722" i="1"/>
  <c r="M2723" i="1" s="1"/>
  <c r="J482" i="1"/>
  <c r="L482" i="1" s="1"/>
  <c r="I483" i="1" s="1"/>
  <c r="AP482" i="1" l="1"/>
  <c r="AN482" i="1"/>
  <c r="Y482" i="1"/>
  <c r="W483" i="1" s="1"/>
  <c r="R2792" i="1"/>
  <c r="O2723" i="1"/>
  <c r="G2723" i="1"/>
  <c r="K483" i="1"/>
  <c r="J483" i="1" s="1"/>
  <c r="F483" i="1"/>
  <c r="AM483" i="1" l="1"/>
  <c r="AL483" i="1"/>
  <c r="AB483" i="1"/>
  <c r="X483" i="1"/>
  <c r="AA483" i="1"/>
  <c r="Z483" i="1"/>
  <c r="T2792" i="1"/>
  <c r="Q2793" i="1" s="1"/>
  <c r="AC2793" i="1" s="1"/>
  <c r="N2723" i="1"/>
  <c r="P2723" i="1" s="1"/>
  <c r="M2724" i="1" s="1"/>
  <c r="L483" i="1"/>
  <c r="I484" i="1" s="1"/>
  <c r="AP483" i="1" l="1"/>
  <c r="AN483" i="1"/>
  <c r="Y483" i="1"/>
  <c r="W484" i="1" s="1"/>
  <c r="H2793" i="1"/>
  <c r="S2793" i="1"/>
  <c r="O2724" i="1"/>
  <c r="G2724" i="1"/>
  <c r="F484" i="1"/>
  <c r="K484" i="1"/>
  <c r="AM484" i="1" l="1"/>
  <c r="AL484" i="1"/>
  <c r="X484" i="1"/>
  <c r="Z484" i="1"/>
  <c r="AA484" i="1"/>
  <c r="AB484" i="1"/>
  <c r="R2793" i="1"/>
  <c r="T2793" i="1" s="1"/>
  <c r="Q2794" i="1" s="1"/>
  <c r="AC2794" i="1" s="1"/>
  <c r="N2724" i="1"/>
  <c r="P2724" i="1" s="1"/>
  <c r="M2725" i="1" s="1"/>
  <c r="J484" i="1"/>
  <c r="L484" i="1" s="1"/>
  <c r="AP484" i="1" l="1"/>
  <c r="AN484" i="1"/>
  <c r="Y484" i="1"/>
  <c r="W485" i="1" s="1"/>
  <c r="S2794" i="1"/>
  <c r="H2794" i="1"/>
  <c r="O2725" i="1"/>
  <c r="G2725" i="1"/>
  <c r="I485" i="1"/>
  <c r="AM485" i="1" l="1"/>
  <c r="AL485" i="1"/>
  <c r="X485" i="1"/>
  <c r="Z485" i="1"/>
  <c r="AA485" i="1"/>
  <c r="AB485" i="1"/>
  <c r="R2794" i="1"/>
  <c r="T2794" i="1" s="1"/>
  <c r="Q2795" i="1" s="1"/>
  <c r="AC2795" i="1" s="1"/>
  <c r="N2725" i="1"/>
  <c r="F485" i="1"/>
  <c r="K485" i="1"/>
  <c r="AP485" i="1" l="1"/>
  <c r="AN485" i="1"/>
  <c r="H2795" i="1"/>
  <c r="S2795" i="1"/>
  <c r="P2725" i="1"/>
  <c r="M2726" i="1" s="1"/>
  <c r="J485" i="1"/>
  <c r="L485" i="1" s="1"/>
  <c r="I486" i="1" s="1"/>
  <c r="Y485" i="1" l="1"/>
  <c r="W486" i="1" s="1"/>
  <c r="R2795" i="1"/>
  <c r="G2726" i="1"/>
  <c r="O2726" i="1"/>
  <c r="F486" i="1"/>
  <c r="K486" i="1"/>
  <c r="AM486" i="1" l="1"/>
  <c r="AL486" i="1"/>
  <c r="X486" i="1"/>
  <c r="AA486" i="1"/>
  <c r="Z486" i="1"/>
  <c r="AB486" i="1"/>
  <c r="T2795" i="1"/>
  <c r="Q2796" i="1" s="1"/>
  <c r="AC2796" i="1" s="1"/>
  <c r="N2726" i="1"/>
  <c r="J486" i="1"/>
  <c r="L486" i="1" s="1"/>
  <c r="AP486" i="1" l="1"/>
  <c r="AN486" i="1"/>
  <c r="Y486" i="1"/>
  <c r="W487" i="1" s="1"/>
  <c r="H2796" i="1"/>
  <c r="S2796" i="1"/>
  <c r="P2726" i="1"/>
  <c r="M2727" i="1" s="1"/>
  <c r="I487" i="1"/>
  <c r="AM487" i="1" l="1"/>
  <c r="AL487" i="1"/>
  <c r="X487" i="1"/>
  <c r="AA487" i="1"/>
  <c r="Z487" i="1"/>
  <c r="AB487" i="1"/>
  <c r="R2796" i="1"/>
  <c r="G2727" i="1"/>
  <c r="O2727" i="1"/>
  <c r="F487" i="1"/>
  <c r="K487" i="1"/>
  <c r="AP487" i="1" l="1"/>
  <c r="AN487" i="1"/>
  <c r="T2796" i="1"/>
  <c r="Q2797" i="1" s="1"/>
  <c r="AC2797" i="1" s="1"/>
  <c r="N2727" i="1"/>
  <c r="P2727" i="1" s="1"/>
  <c r="M2728" i="1" s="1"/>
  <c r="J487" i="1"/>
  <c r="L487" i="1" s="1"/>
  <c r="Y487" i="1" s="1"/>
  <c r="W488" i="1" s="1"/>
  <c r="AM488" i="1" l="1"/>
  <c r="AL488" i="1"/>
  <c r="AB488" i="1"/>
  <c r="X488" i="1"/>
  <c r="AA488" i="1"/>
  <c r="Z488" i="1"/>
  <c r="H2797" i="1"/>
  <c r="S2797" i="1"/>
  <c r="G2728" i="1"/>
  <c r="O2728" i="1"/>
  <c r="I488" i="1"/>
  <c r="AP488" i="1" l="1"/>
  <c r="AN488" i="1"/>
  <c r="R2797" i="1"/>
  <c r="T2797" i="1" s="1"/>
  <c r="Q2798" i="1" s="1"/>
  <c r="AC2798" i="1" s="1"/>
  <c r="N2728" i="1"/>
  <c r="K488" i="1"/>
  <c r="J488" i="1" s="1"/>
  <c r="F488" i="1"/>
  <c r="H2798" i="1" l="1"/>
  <c r="S2798" i="1"/>
  <c r="P2728" i="1"/>
  <c r="M2729" i="1" s="1"/>
  <c r="L488" i="1"/>
  <c r="I489" i="1" l="1"/>
  <c r="F489" i="1" s="1"/>
  <c r="Y488" i="1"/>
  <c r="W489" i="1" s="1"/>
  <c r="R2798" i="1"/>
  <c r="G2729" i="1"/>
  <c r="O2729" i="1"/>
  <c r="K489" i="1"/>
  <c r="AM489" i="1" l="1"/>
  <c r="AL489" i="1"/>
  <c r="AB489" i="1"/>
  <c r="X489" i="1"/>
  <c r="Z489" i="1"/>
  <c r="AA489" i="1"/>
  <c r="T2798" i="1"/>
  <c r="Q2799" i="1" s="1"/>
  <c r="AC2799" i="1" s="1"/>
  <c r="N2729" i="1"/>
  <c r="J489" i="1"/>
  <c r="L489" i="1" s="1"/>
  <c r="I490" i="1" s="1"/>
  <c r="AP489" i="1" l="1"/>
  <c r="AN489" i="1"/>
  <c r="Y489" i="1"/>
  <c r="W490" i="1" s="1"/>
  <c r="H2799" i="1"/>
  <c r="S2799" i="1"/>
  <c r="P2729" i="1"/>
  <c r="M2730" i="1" s="1"/>
  <c r="K490" i="1"/>
  <c r="F490" i="1"/>
  <c r="AM490" i="1" l="1"/>
  <c r="AL490" i="1"/>
  <c r="X490" i="1"/>
  <c r="AA490" i="1"/>
  <c r="Z490" i="1"/>
  <c r="AB490" i="1"/>
  <c r="R2799" i="1"/>
  <c r="O2730" i="1"/>
  <c r="G2730" i="1"/>
  <c r="J490" i="1"/>
  <c r="L490" i="1" s="1"/>
  <c r="I491" i="1" s="1"/>
  <c r="AP490" i="1" l="1"/>
  <c r="AN490" i="1"/>
  <c r="Y490" i="1"/>
  <c r="W491" i="1" s="1"/>
  <c r="T2799" i="1"/>
  <c r="Q2800" i="1" s="1"/>
  <c r="AC2800" i="1" s="1"/>
  <c r="N2730" i="1"/>
  <c r="F491" i="1"/>
  <c r="K491" i="1"/>
  <c r="AM491" i="1" l="1"/>
  <c r="AL491" i="1"/>
  <c r="X491" i="1"/>
  <c r="Z491" i="1"/>
  <c r="AA491" i="1"/>
  <c r="AB491" i="1"/>
  <c r="S2800" i="1"/>
  <c r="H2800" i="1"/>
  <c r="P2730" i="1"/>
  <c r="M2731" i="1" s="1"/>
  <c r="J491" i="1"/>
  <c r="L491" i="1" s="1"/>
  <c r="AP491" i="1" l="1"/>
  <c r="AN491" i="1"/>
  <c r="Y491" i="1"/>
  <c r="W492" i="1" s="1"/>
  <c r="R2800" i="1"/>
  <c r="G2731" i="1"/>
  <c r="O2731" i="1"/>
  <c r="I492" i="1"/>
  <c r="AM492" i="1" l="1"/>
  <c r="AL492" i="1"/>
  <c r="X492" i="1"/>
  <c r="AA492" i="1"/>
  <c r="Z492" i="1"/>
  <c r="AB492" i="1"/>
  <c r="T2800" i="1"/>
  <c r="Q2801" i="1" s="1"/>
  <c r="AC2801" i="1" s="1"/>
  <c r="N2731" i="1"/>
  <c r="P2731" i="1" s="1"/>
  <c r="M2732" i="1" s="1"/>
  <c r="K492" i="1"/>
  <c r="J492" i="1" s="1"/>
  <c r="F492" i="1"/>
  <c r="AP492" i="1" l="1"/>
  <c r="AN492" i="1"/>
  <c r="H2801" i="1"/>
  <c r="S2801" i="1"/>
  <c r="O2732" i="1"/>
  <c r="G2732" i="1"/>
  <c r="L492" i="1"/>
  <c r="I493" i="1" s="1"/>
  <c r="Y492" i="1" l="1"/>
  <c r="W493" i="1" s="1"/>
  <c r="R2801" i="1"/>
  <c r="N2732" i="1"/>
  <c r="P2732" i="1" s="1"/>
  <c r="M2733" i="1" s="1"/>
  <c r="F493" i="1"/>
  <c r="K493" i="1"/>
  <c r="AM493" i="1" l="1"/>
  <c r="AL493" i="1"/>
  <c r="AB493" i="1"/>
  <c r="X493" i="1"/>
  <c r="Z493" i="1"/>
  <c r="AA493" i="1"/>
  <c r="T2801" i="1"/>
  <c r="Q2802" i="1" s="1"/>
  <c r="AC2802" i="1" s="1"/>
  <c r="G2733" i="1"/>
  <c r="O2733" i="1"/>
  <c r="J493" i="1"/>
  <c r="L493" i="1" s="1"/>
  <c r="AP493" i="1" l="1"/>
  <c r="AN493" i="1"/>
  <c r="Y493" i="1"/>
  <c r="W494" i="1" s="1"/>
  <c r="H2802" i="1"/>
  <c r="S2802" i="1"/>
  <c r="N2733" i="1"/>
  <c r="I494" i="1"/>
  <c r="AM494" i="1" l="1"/>
  <c r="AL494" i="1"/>
  <c r="X494" i="1"/>
  <c r="Z494" i="1"/>
  <c r="AA494" i="1"/>
  <c r="AB494" i="1"/>
  <c r="R2802" i="1"/>
  <c r="T2802" i="1" s="1"/>
  <c r="Q2803" i="1" s="1"/>
  <c r="AC2803" i="1" s="1"/>
  <c r="P2733" i="1"/>
  <c r="M2734" i="1" s="1"/>
  <c r="F494" i="1"/>
  <c r="K494" i="1"/>
  <c r="AP494" i="1" l="1"/>
  <c r="AN494" i="1"/>
  <c r="H2803" i="1"/>
  <c r="S2803" i="1"/>
  <c r="G2734" i="1"/>
  <c r="O2734" i="1"/>
  <c r="J494" i="1"/>
  <c r="L494" i="1" s="1"/>
  <c r="Y494" i="1" s="1"/>
  <c r="W495" i="1" s="1"/>
  <c r="AM495" i="1" l="1"/>
  <c r="AL495" i="1"/>
  <c r="X495" i="1"/>
  <c r="AA495" i="1"/>
  <c r="Z495" i="1"/>
  <c r="AB495" i="1"/>
  <c r="R2803" i="1"/>
  <c r="N2734" i="1"/>
  <c r="I495" i="1"/>
  <c r="AP495" i="1" l="1"/>
  <c r="AN495" i="1"/>
  <c r="T2803" i="1"/>
  <c r="Q2804" i="1" s="1"/>
  <c r="AC2804" i="1" s="1"/>
  <c r="P2734" i="1"/>
  <c r="M2735" i="1" s="1"/>
  <c r="F495" i="1"/>
  <c r="K495" i="1"/>
  <c r="H2804" i="1" l="1"/>
  <c r="S2804" i="1"/>
  <c r="G2735" i="1"/>
  <c r="O2735" i="1"/>
  <c r="J495" i="1"/>
  <c r="L495" i="1" s="1"/>
  <c r="I496" i="1" l="1"/>
  <c r="Y495" i="1"/>
  <c r="W496" i="1" s="1"/>
  <c r="R2804" i="1"/>
  <c r="T2804" i="1" s="1"/>
  <c r="Q2805" i="1" s="1"/>
  <c r="AC2805" i="1" s="1"/>
  <c r="N2735" i="1"/>
  <c r="F496" i="1"/>
  <c r="K496" i="1"/>
  <c r="AM496" i="1" l="1"/>
  <c r="AL496" i="1"/>
  <c r="X496" i="1"/>
  <c r="Z496" i="1"/>
  <c r="AA496" i="1"/>
  <c r="AB496" i="1"/>
  <c r="H2805" i="1"/>
  <c r="S2805" i="1"/>
  <c r="P2735" i="1"/>
  <c r="M2736" i="1" s="1"/>
  <c r="J496" i="1"/>
  <c r="L496" i="1" s="1"/>
  <c r="AP496" i="1" l="1"/>
  <c r="AN496" i="1"/>
  <c r="Y496" i="1"/>
  <c r="W497" i="1" s="1"/>
  <c r="R2805" i="1"/>
  <c r="G2736" i="1"/>
  <c r="O2736" i="1"/>
  <c r="I497" i="1"/>
  <c r="AM497" i="1" l="1"/>
  <c r="AL497" i="1"/>
  <c r="AB497" i="1"/>
  <c r="X497" i="1"/>
  <c r="Z497" i="1"/>
  <c r="AA497" i="1"/>
  <c r="T2805" i="1"/>
  <c r="Q2806" i="1" s="1"/>
  <c r="AC2806" i="1" s="1"/>
  <c r="N2736" i="1"/>
  <c r="P2736" i="1" s="1"/>
  <c r="M2737" i="1" s="1"/>
  <c r="K497" i="1"/>
  <c r="F497" i="1"/>
  <c r="AP497" i="1" l="1"/>
  <c r="AN497" i="1"/>
  <c r="H2806" i="1"/>
  <c r="S2806" i="1"/>
  <c r="G2737" i="1"/>
  <c r="O2737" i="1"/>
  <c r="J497" i="1"/>
  <c r="L497" i="1" s="1"/>
  <c r="Y497" i="1" s="1"/>
  <c r="W498" i="1" s="1"/>
  <c r="AM498" i="1" l="1"/>
  <c r="AL498" i="1"/>
  <c r="AB498" i="1"/>
  <c r="X498" i="1"/>
  <c r="AA498" i="1"/>
  <c r="Z498" i="1"/>
  <c r="R2806" i="1"/>
  <c r="T2806" i="1" s="1"/>
  <c r="Q2807" i="1" s="1"/>
  <c r="AC2807" i="1" s="1"/>
  <c r="N2737" i="1"/>
  <c r="P2737" i="1" s="1"/>
  <c r="M2738" i="1" s="1"/>
  <c r="I498" i="1"/>
  <c r="AP498" i="1" l="1"/>
  <c r="AN498" i="1"/>
  <c r="H2807" i="1"/>
  <c r="S2807" i="1"/>
  <c r="G2738" i="1"/>
  <c r="O2738" i="1"/>
  <c r="F498" i="1"/>
  <c r="K498" i="1"/>
  <c r="R2807" i="1" l="1"/>
  <c r="T2807" i="1" s="1"/>
  <c r="Q2808" i="1" s="1"/>
  <c r="AC2808" i="1" s="1"/>
  <c r="N2738" i="1"/>
  <c r="J498" i="1"/>
  <c r="L498" i="1" s="1"/>
  <c r="Y498" i="1" s="1"/>
  <c r="W499" i="1" s="1"/>
  <c r="AM499" i="1" l="1"/>
  <c r="AL499" i="1"/>
  <c r="X499" i="1"/>
  <c r="Z499" i="1"/>
  <c r="AA499" i="1"/>
  <c r="AB499" i="1"/>
  <c r="H2808" i="1"/>
  <c r="S2808" i="1"/>
  <c r="P2738" i="1"/>
  <c r="M2739" i="1" s="1"/>
  <c r="I499" i="1"/>
  <c r="AP499" i="1" l="1"/>
  <c r="AN499" i="1"/>
  <c r="R2808" i="1"/>
  <c r="T2808" i="1" s="1"/>
  <c r="Q2809" i="1" s="1"/>
  <c r="AC2809" i="1" s="1"/>
  <c r="G2739" i="1"/>
  <c r="O2739" i="1"/>
  <c r="F499" i="1"/>
  <c r="K499" i="1"/>
  <c r="H2809" i="1" l="1"/>
  <c r="S2809" i="1"/>
  <c r="N2739" i="1"/>
  <c r="J499" i="1"/>
  <c r="L499" i="1" s="1"/>
  <c r="Y499" i="1" s="1"/>
  <c r="W500" i="1" s="1"/>
  <c r="AM500" i="1" l="1"/>
  <c r="AL500" i="1"/>
  <c r="AB500" i="1"/>
  <c r="X500" i="1"/>
  <c r="Z500" i="1"/>
  <c r="AA500" i="1"/>
  <c r="R2809" i="1"/>
  <c r="T2809" i="1" s="1"/>
  <c r="Q2810" i="1" s="1"/>
  <c r="AC2810" i="1" s="1"/>
  <c r="P2739" i="1"/>
  <c r="M2740" i="1" s="1"/>
  <c r="I500" i="1"/>
  <c r="AP500" i="1" l="1"/>
  <c r="AN500" i="1"/>
  <c r="H2810" i="1"/>
  <c r="S2810" i="1"/>
  <c r="G2740" i="1"/>
  <c r="O2740" i="1"/>
  <c r="K500" i="1"/>
  <c r="J500" i="1" s="1"/>
  <c r="F500" i="1"/>
  <c r="R2810" i="1" l="1"/>
  <c r="T2810" i="1" s="1"/>
  <c r="Q2811" i="1" s="1"/>
  <c r="AC2811" i="1" s="1"/>
  <c r="N2740" i="1"/>
  <c r="L500" i="1"/>
  <c r="I501" i="1" l="1"/>
  <c r="Y500" i="1"/>
  <c r="W501" i="1" s="1"/>
  <c r="H2811" i="1"/>
  <c r="S2811" i="1"/>
  <c r="P2740" i="1"/>
  <c r="M2741" i="1" s="1"/>
  <c r="K501" i="1"/>
  <c r="F501" i="1"/>
  <c r="AM501" i="1" l="1"/>
  <c r="AL501" i="1"/>
  <c r="AA501" i="1"/>
  <c r="AB501" i="1"/>
  <c r="X501" i="1"/>
  <c r="Z501" i="1"/>
  <c r="R2811" i="1"/>
  <c r="G2741" i="1"/>
  <c r="O2741" i="1"/>
  <c r="J501" i="1"/>
  <c r="L501" i="1" s="1"/>
  <c r="AP501" i="1" l="1"/>
  <c r="AN501" i="1"/>
  <c r="Y501" i="1"/>
  <c r="W502" i="1" s="1"/>
  <c r="T2811" i="1"/>
  <c r="Q2812" i="1" s="1"/>
  <c r="AC2812" i="1" s="1"/>
  <c r="N2741" i="1"/>
  <c r="I502" i="1"/>
  <c r="K502" i="1" s="1"/>
  <c r="AM502" i="1" l="1"/>
  <c r="AN502" i="1" s="1"/>
  <c r="X502" i="1"/>
  <c r="AA502" i="1"/>
  <c r="AB502" i="1"/>
  <c r="Z502" i="1"/>
  <c r="H2812" i="1"/>
  <c r="S2812" i="1"/>
  <c r="P2741" i="1"/>
  <c r="M2742" i="1" s="1"/>
  <c r="F502" i="1"/>
  <c r="J502" i="1"/>
  <c r="L502" i="1" s="1"/>
  <c r="AL502" i="1" l="1"/>
  <c r="AP502" i="1"/>
  <c r="Y502" i="1"/>
  <c r="W503" i="1" s="1"/>
  <c r="R2812" i="1"/>
  <c r="T2812" i="1" s="1"/>
  <c r="Q2813" i="1" s="1"/>
  <c r="AC2813" i="1" s="1"/>
  <c r="O2742" i="1"/>
  <c r="G2742" i="1"/>
  <c r="I503" i="1"/>
  <c r="AM503" i="1" l="1"/>
  <c r="AL503" i="1"/>
  <c r="Z503" i="1"/>
  <c r="X503" i="1"/>
  <c r="AA503" i="1"/>
  <c r="AB503" i="1"/>
  <c r="H2813" i="1"/>
  <c r="S2813" i="1"/>
  <c r="N2742" i="1"/>
  <c r="F503" i="1"/>
  <c r="K503" i="1"/>
  <c r="AP503" i="1" l="1"/>
  <c r="AN503" i="1"/>
  <c r="R2813" i="1"/>
  <c r="P2742" i="1"/>
  <c r="M2743" i="1" s="1"/>
  <c r="J503" i="1"/>
  <c r="L503" i="1" s="1"/>
  <c r="Y503" i="1" s="1"/>
  <c r="W504" i="1" s="1"/>
  <c r="AM504" i="1" l="1"/>
  <c r="AL504" i="1"/>
  <c r="X504" i="1"/>
  <c r="AA504" i="1"/>
  <c r="AB504" i="1"/>
  <c r="Z504" i="1"/>
  <c r="T2813" i="1"/>
  <c r="Q2814" i="1" s="1"/>
  <c r="AC2814" i="1" s="1"/>
  <c r="O2743" i="1"/>
  <c r="G2743" i="1"/>
  <c r="I504" i="1"/>
  <c r="AP504" i="1" l="1"/>
  <c r="AN504" i="1"/>
  <c r="H2814" i="1"/>
  <c r="S2814" i="1"/>
  <c r="N2743" i="1"/>
  <c r="K504" i="1"/>
  <c r="J504" i="1" s="1"/>
  <c r="F504" i="1"/>
  <c r="R2814" i="1" l="1"/>
  <c r="T2814" i="1" s="1"/>
  <c r="Q2815" i="1" s="1"/>
  <c r="AC2815" i="1" s="1"/>
  <c r="P2743" i="1"/>
  <c r="M2744" i="1" s="1"/>
  <c r="L504" i="1"/>
  <c r="I505" i="1" l="1"/>
  <c r="Y504" i="1"/>
  <c r="W505" i="1" s="1"/>
  <c r="H2815" i="1"/>
  <c r="S2815" i="1"/>
  <c r="G2744" i="1"/>
  <c r="O2744" i="1"/>
  <c r="K505" i="1"/>
  <c r="F505" i="1"/>
  <c r="AM505" i="1" l="1"/>
  <c r="AL505" i="1"/>
  <c r="AB505" i="1"/>
  <c r="Z505" i="1"/>
  <c r="AA505" i="1"/>
  <c r="X505" i="1"/>
  <c r="R2815" i="1"/>
  <c r="N2744" i="1"/>
  <c r="J505" i="1"/>
  <c r="L505" i="1" s="1"/>
  <c r="AP505" i="1" l="1"/>
  <c r="AN505" i="1"/>
  <c r="Y505" i="1"/>
  <c r="W506" i="1" s="1"/>
  <c r="T2815" i="1"/>
  <c r="Q2816" i="1" s="1"/>
  <c r="AC2816" i="1" s="1"/>
  <c r="P2744" i="1"/>
  <c r="M2745" i="1" s="1"/>
  <c r="I506" i="1"/>
  <c r="AM506" i="1" l="1"/>
  <c r="AL506" i="1"/>
  <c r="Z506" i="1"/>
  <c r="X506" i="1"/>
  <c r="AA506" i="1"/>
  <c r="AB506" i="1"/>
  <c r="H2816" i="1"/>
  <c r="S2816" i="1"/>
  <c r="G2745" i="1"/>
  <c r="O2745" i="1"/>
  <c r="K506" i="1"/>
  <c r="F506" i="1"/>
  <c r="AP506" i="1" l="1"/>
  <c r="AN506" i="1"/>
  <c r="R2816" i="1"/>
  <c r="T2816" i="1" s="1"/>
  <c r="Q2817" i="1" s="1"/>
  <c r="AC2817" i="1" s="1"/>
  <c r="N2745" i="1"/>
  <c r="J506" i="1"/>
  <c r="L506" i="1" s="1"/>
  <c r="Y506" i="1" s="1"/>
  <c r="W507" i="1" s="1"/>
  <c r="AM507" i="1" l="1"/>
  <c r="AL507" i="1"/>
  <c r="AB507" i="1"/>
  <c r="X507" i="1"/>
  <c r="AA507" i="1"/>
  <c r="Z507" i="1"/>
  <c r="H2817" i="1"/>
  <c r="S2817" i="1"/>
  <c r="P2745" i="1"/>
  <c r="M2746" i="1" s="1"/>
  <c r="I507" i="1"/>
  <c r="AP507" i="1" l="1"/>
  <c r="AN507" i="1"/>
  <c r="R2817" i="1"/>
  <c r="T2817" i="1" s="1"/>
  <c r="Q2818" i="1" s="1"/>
  <c r="AC2818" i="1" s="1"/>
  <c r="O2746" i="1"/>
  <c r="G2746" i="1"/>
  <c r="F507" i="1"/>
  <c r="K507" i="1"/>
  <c r="H2818" i="1" l="1"/>
  <c r="S2818" i="1"/>
  <c r="N2746" i="1"/>
  <c r="J507" i="1"/>
  <c r="L507" i="1" s="1"/>
  <c r="Y507" i="1" s="1"/>
  <c r="W508" i="1" s="1"/>
  <c r="AM508" i="1" l="1"/>
  <c r="AL508" i="1"/>
  <c r="AA508" i="1"/>
  <c r="X508" i="1"/>
  <c r="AB508" i="1"/>
  <c r="Z508" i="1"/>
  <c r="R2818" i="1"/>
  <c r="P2746" i="1"/>
  <c r="M2747" i="1" s="1"/>
  <c r="I508" i="1"/>
  <c r="AP508" i="1" l="1"/>
  <c r="AN508" i="1"/>
  <c r="T2818" i="1"/>
  <c r="Q2819" i="1" s="1"/>
  <c r="AC2819" i="1" s="1"/>
  <c r="G2747" i="1"/>
  <c r="O2747" i="1"/>
  <c r="F508" i="1"/>
  <c r="K508" i="1"/>
  <c r="S2819" i="1" l="1"/>
  <c r="H2819" i="1"/>
  <c r="N2747" i="1"/>
  <c r="J508" i="1"/>
  <c r="L508" i="1" s="1"/>
  <c r="Y508" i="1" s="1"/>
  <c r="W509" i="1" s="1"/>
  <c r="AM509" i="1" l="1"/>
  <c r="AL509" i="1"/>
  <c r="AA509" i="1"/>
  <c r="AB509" i="1"/>
  <c r="X509" i="1"/>
  <c r="Z509" i="1"/>
  <c r="R2819" i="1"/>
  <c r="T2819" i="1" s="1"/>
  <c r="Q2820" i="1" s="1"/>
  <c r="AC2820" i="1" s="1"/>
  <c r="P2747" i="1"/>
  <c r="M2748" i="1" s="1"/>
  <c r="I509" i="1"/>
  <c r="AP509" i="1" l="1"/>
  <c r="AN509" i="1"/>
  <c r="H2820" i="1"/>
  <c r="S2820" i="1"/>
  <c r="G2748" i="1"/>
  <c r="O2748" i="1"/>
  <c r="F509" i="1"/>
  <c r="K509" i="1"/>
  <c r="R2820" i="1" l="1"/>
  <c r="N2748" i="1"/>
  <c r="J509" i="1"/>
  <c r="L509" i="1" s="1"/>
  <c r="Y509" i="1" s="1"/>
  <c r="W510" i="1" s="1"/>
  <c r="AM510" i="1" l="1"/>
  <c r="AL510" i="1"/>
  <c r="AA510" i="1"/>
  <c r="Z510" i="1"/>
  <c r="X510" i="1"/>
  <c r="AB510" i="1"/>
  <c r="T2820" i="1"/>
  <c r="Q2821" i="1" s="1"/>
  <c r="AC2821" i="1" s="1"/>
  <c r="P2748" i="1"/>
  <c r="M2749" i="1" s="1"/>
  <c r="I510" i="1"/>
  <c r="AP510" i="1" l="1"/>
  <c r="AN510" i="1"/>
  <c r="H2821" i="1"/>
  <c r="S2821" i="1"/>
  <c r="O2749" i="1"/>
  <c r="G2749" i="1"/>
  <c r="K510" i="1"/>
  <c r="F510" i="1"/>
  <c r="R2821" i="1" l="1"/>
  <c r="T2821" i="1" s="1"/>
  <c r="Q2822" i="1" s="1"/>
  <c r="AC2822" i="1" s="1"/>
  <c r="N2749" i="1"/>
  <c r="J510" i="1"/>
  <c r="L510" i="1" s="1"/>
  <c r="Y510" i="1" s="1"/>
  <c r="W511" i="1" s="1"/>
  <c r="AM511" i="1" l="1"/>
  <c r="AL511" i="1"/>
  <c r="X511" i="1"/>
  <c r="Z511" i="1"/>
  <c r="AA511" i="1"/>
  <c r="AB511" i="1"/>
  <c r="H2822" i="1"/>
  <c r="S2822" i="1"/>
  <c r="P2749" i="1"/>
  <c r="M2750" i="1" s="1"/>
  <c r="I511" i="1"/>
  <c r="AP511" i="1" l="1"/>
  <c r="AN511" i="1"/>
  <c r="R2822" i="1"/>
  <c r="T2822" i="1" s="1"/>
  <c r="Q2823" i="1" s="1"/>
  <c r="AC2823" i="1" s="1"/>
  <c r="G2750" i="1"/>
  <c r="O2750" i="1"/>
  <c r="K511" i="1"/>
  <c r="F511" i="1"/>
  <c r="H2823" i="1" l="1"/>
  <c r="S2823" i="1"/>
  <c r="N2750" i="1"/>
  <c r="J511" i="1"/>
  <c r="L511" i="1" s="1"/>
  <c r="Y511" i="1" s="1"/>
  <c r="W512" i="1" s="1"/>
  <c r="AM512" i="1" l="1"/>
  <c r="AL512" i="1"/>
  <c r="X512" i="1"/>
  <c r="AA512" i="1"/>
  <c r="Z512" i="1"/>
  <c r="AB512" i="1"/>
  <c r="R2823" i="1"/>
  <c r="T2823" i="1" s="1"/>
  <c r="Q2824" i="1" s="1"/>
  <c r="AC2824" i="1" s="1"/>
  <c r="P2750" i="1"/>
  <c r="M2751" i="1" s="1"/>
  <c r="I512" i="1"/>
  <c r="AP512" i="1" l="1"/>
  <c r="AN512" i="1"/>
  <c r="H2824" i="1"/>
  <c r="S2824" i="1"/>
  <c r="O2751" i="1"/>
  <c r="G2751" i="1"/>
  <c r="K512" i="1"/>
  <c r="F512" i="1"/>
  <c r="R2824" i="1" l="1"/>
  <c r="N2751" i="1"/>
  <c r="J512" i="1"/>
  <c r="L512" i="1" s="1"/>
  <c r="Y512" i="1" s="1"/>
  <c r="W513" i="1" s="1"/>
  <c r="AM513" i="1" l="1"/>
  <c r="AL513" i="1"/>
  <c r="X513" i="1"/>
  <c r="AA513" i="1"/>
  <c r="Z513" i="1"/>
  <c r="AB513" i="1"/>
  <c r="T2824" i="1"/>
  <c r="Q2825" i="1" s="1"/>
  <c r="AC2825" i="1" s="1"/>
  <c r="P2751" i="1"/>
  <c r="M2752" i="1" s="1"/>
  <c r="I513" i="1"/>
  <c r="AP513" i="1" l="1"/>
  <c r="AN513" i="1"/>
  <c r="S2825" i="1"/>
  <c r="H2825" i="1"/>
  <c r="G2752" i="1"/>
  <c r="O2752" i="1"/>
  <c r="K513" i="1"/>
  <c r="F513" i="1"/>
  <c r="R2825" i="1" l="1"/>
  <c r="T2825" i="1" s="1"/>
  <c r="Q2826" i="1" s="1"/>
  <c r="AC2826" i="1" s="1"/>
  <c r="N2752" i="1"/>
  <c r="J513" i="1"/>
  <c r="L513" i="1" s="1"/>
  <c r="Y513" i="1" s="1"/>
  <c r="W514" i="1" s="1"/>
  <c r="AM514" i="1" l="1"/>
  <c r="AL514" i="1"/>
  <c r="X514" i="1"/>
  <c r="Z514" i="1"/>
  <c r="AA514" i="1"/>
  <c r="AB514" i="1"/>
  <c r="H2826" i="1"/>
  <c r="S2826" i="1"/>
  <c r="P2752" i="1"/>
  <c r="M2753" i="1" s="1"/>
  <c r="I514" i="1"/>
  <c r="AP514" i="1" l="1"/>
  <c r="AN514" i="1"/>
  <c r="R2826" i="1"/>
  <c r="O2753" i="1"/>
  <c r="G2753" i="1"/>
  <c r="K514" i="1"/>
  <c r="F514" i="1"/>
  <c r="T2826" i="1" l="1"/>
  <c r="Q2827" i="1" s="1"/>
  <c r="AC2827" i="1" s="1"/>
  <c r="N2753" i="1"/>
  <c r="P2753" i="1" s="1"/>
  <c r="M2754" i="1" s="1"/>
  <c r="J514" i="1"/>
  <c r="L514" i="1" s="1"/>
  <c r="Y514" i="1" s="1"/>
  <c r="W515" i="1" s="1"/>
  <c r="AM515" i="1" l="1"/>
  <c r="AL515" i="1"/>
  <c r="X515" i="1"/>
  <c r="AA515" i="1"/>
  <c r="AB515" i="1"/>
  <c r="Z515" i="1"/>
  <c r="H2827" i="1"/>
  <c r="S2827" i="1"/>
  <c r="O2754" i="1"/>
  <c r="G2754" i="1"/>
  <c r="I515" i="1"/>
  <c r="AP515" i="1" l="1"/>
  <c r="AN515" i="1"/>
  <c r="R2827" i="1"/>
  <c r="T2827" i="1" s="1"/>
  <c r="Q2828" i="1" s="1"/>
  <c r="AC2828" i="1" s="1"/>
  <c r="N2754" i="1"/>
  <c r="F515" i="1"/>
  <c r="K515" i="1"/>
  <c r="H2828" i="1" l="1"/>
  <c r="S2828" i="1"/>
  <c r="P2754" i="1"/>
  <c r="M2755" i="1" s="1"/>
  <c r="J515" i="1"/>
  <c r="L515" i="1" s="1"/>
  <c r="I516" i="1" l="1"/>
  <c r="Y515" i="1"/>
  <c r="W516" i="1" s="1"/>
  <c r="R2828" i="1"/>
  <c r="T2828" i="1" s="1"/>
  <c r="Q2829" i="1" s="1"/>
  <c r="AC2829" i="1" s="1"/>
  <c r="O2755" i="1"/>
  <c r="G2755" i="1"/>
  <c r="F516" i="1"/>
  <c r="K516" i="1"/>
  <c r="AM516" i="1" l="1"/>
  <c r="AL516" i="1"/>
  <c r="AB516" i="1"/>
  <c r="X516" i="1"/>
  <c r="Z516" i="1"/>
  <c r="AA516" i="1"/>
  <c r="S2829" i="1"/>
  <c r="H2829" i="1"/>
  <c r="N2755" i="1"/>
  <c r="P2755" i="1" s="1"/>
  <c r="M2756" i="1" s="1"/>
  <c r="J516" i="1"/>
  <c r="L516" i="1" s="1"/>
  <c r="AP516" i="1" l="1"/>
  <c r="AN516" i="1"/>
  <c r="Y516" i="1"/>
  <c r="W517" i="1" s="1"/>
  <c r="R2829" i="1"/>
  <c r="T2829" i="1" s="1"/>
  <c r="Q2830" i="1" s="1"/>
  <c r="AC2830" i="1" s="1"/>
  <c r="G2756" i="1"/>
  <c r="O2756" i="1"/>
  <c r="I517" i="1"/>
  <c r="F517" i="1" s="1"/>
  <c r="AM517" i="1" l="1"/>
  <c r="AL517" i="1"/>
  <c r="Z517" i="1"/>
  <c r="X517" i="1"/>
  <c r="AA517" i="1"/>
  <c r="AB517" i="1"/>
  <c r="H2830" i="1"/>
  <c r="S2830" i="1"/>
  <c r="N2756" i="1"/>
  <c r="P2756" i="1" s="1"/>
  <c r="M2757" i="1" s="1"/>
  <c r="K517" i="1"/>
  <c r="J517" i="1" s="1"/>
  <c r="AP517" i="1" l="1"/>
  <c r="AN517" i="1"/>
  <c r="R2830" i="1"/>
  <c r="L517" i="1"/>
  <c r="I518" i="1" s="1"/>
  <c r="O2757" i="1"/>
  <c r="G2757" i="1"/>
  <c r="Y517" i="1" l="1"/>
  <c r="W518" i="1" s="1"/>
  <c r="T2830" i="1"/>
  <c r="Q2831" i="1" s="1"/>
  <c r="AC2831" i="1" s="1"/>
  <c r="N2757" i="1"/>
  <c r="K518" i="1"/>
  <c r="F518" i="1"/>
  <c r="AM518" i="1" l="1"/>
  <c r="AL518" i="1"/>
  <c r="AA518" i="1"/>
  <c r="X518" i="1"/>
  <c r="Z518" i="1"/>
  <c r="AB518" i="1"/>
  <c r="H2831" i="1"/>
  <c r="S2831" i="1"/>
  <c r="P2757" i="1"/>
  <c r="M2758" i="1" s="1"/>
  <c r="J518" i="1"/>
  <c r="L518" i="1" s="1"/>
  <c r="AP518" i="1" l="1"/>
  <c r="AN518" i="1"/>
  <c r="Y518" i="1"/>
  <c r="W519" i="1" s="1"/>
  <c r="R2831" i="1"/>
  <c r="T2831" i="1" s="1"/>
  <c r="Q2832" i="1" s="1"/>
  <c r="AC2832" i="1" s="1"/>
  <c r="G2758" i="1"/>
  <c r="O2758" i="1"/>
  <c r="I519" i="1"/>
  <c r="AM519" i="1" l="1"/>
  <c r="AN519" i="1" s="1"/>
  <c r="X519" i="1"/>
  <c r="AA519" i="1"/>
  <c r="AB519" i="1"/>
  <c r="Z519" i="1"/>
  <c r="H2832" i="1"/>
  <c r="S2832" i="1"/>
  <c r="N2758" i="1"/>
  <c r="K519" i="1"/>
  <c r="F519" i="1"/>
  <c r="AL519" i="1" l="1"/>
  <c r="AP519" i="1"/>
  <c r="R2832" i="1"/>
  <c r="T2832" i="1" s="1"/>
  <c r="Q2833" i="1" s="1"/>
  <c r="AC2833" i="1" s="1"/>
  <c r="P2758" i="1"/>
  <c r="M2759" i="1" s="1"/>
  <c r="J519" i="1"/>
  <c r="L519" i="1" s="1"/>
  <c r="Y519" i="1" s="1"/>
  <c r="W520" i="1" s="1"/>
  <c r="AM520" i="1" l="1"/>
  <c r="AL520" i="1"/>
  <c r="X520" i="1"/>
  <c r="AA520" i="1"/>
  <c r="AB520" i="1"/>
  <c r="Z520" i="1"/>
  <c r="H2833" i="1"/>
  <c r="S2833" i="1"/>
  <c r="G2759" i="1"/>
  <c r="O2759" i="1"/>
  <c r="I520" i="1"/>
  <c r="K520" i="1" s="1"/>
  <c r="AP520" i="1" l="1"/>
  <c r="AN520" i="1"/>
  <c r="R2833" i="1"/>
  <c r="N2759" i="1"/>
  <c r="P2759" i="1" s="1"/>
  <c r="M2760" i="1" s="1"/>
  <c r="F520" i="1"/>
  <c r="J520" i="1"/>
  <c r="L520" i="1" s="1"/>
  <c r="Y520" i="1" s="1"/>
  <c r="W521" i="1" s="1"/>
  <c r="AM521" i="1" l="1"/>
  <c r="AL521" i="1"/>
  <c r="AB521" i="1"/>
  <c r="AA521" i="1"/>
  <c r="X521" i="1"/>
  <c r="Z521" i="1"/>
  <c r="T2833" i="1"/>
  <c r="Q2834" i="1" s="1"/>
  <c r="AC2834" i="1" s="1"/>
  <c r="O2760" i="1"/>
  <c r="G2760" i="1"/>
  <c r="I521" i="1"/>
  <c r="AP521" i="1" l="1"/>
  <c r="AN521" i="1"/>
  <c r="H2834" i="1"/>
  <c r="S2834" i="1"/>
  <c r="N2760" i="1"/>
  <c r="P2760" i="1" s="1"/>
  <c r="M2761" i="1" s="1"/>
  <c r="K521" i="1"/>
  <c r="F521" i="1"/>
  <c r="R2834" i="1" l="1"/>
  <c r="G2761" i="1"/>
  <c r="O2761" i="1"/>
  <c r="J521" i="1"/>
  <c r="L521" i="1" s="1"/>
  <c r="Y521" i="1" s="1"/>
  <c r="W522" i="1" s="1"/>
  <c r="AM522" i="1" l="1"/>
  <c r="AL522" i="1"/>
  <c r="Z522" i="1"/>
  <c r="AB522" i="1"/>
  <c r="X522" i="1"/>
  <c r="AA522" i="1"/>
  <c r="T2834" i="1"/>
  <c r="Q2835" i="1" s="1"/>
  <c r="AC2835" i="1" s="1"/>
  <c r="N2761" i="1"/>
  <c r="P2761" i="1" s="1"/>
  <c r="M2762" i="1" s="1"/>
  <c r="I522" i="1"/>
  <c r="AP522" i="1" l="1"/>
  <c r="AN522" i="1"/>
  <c r="H2835" i="1"/>
  <c r="S2835" i="1"/>
  <c r="O2762" i="1"/>
  <c r="G2762" i="1"/>
  <c r="F522" i="1"/>
  <c r="K522" i="1"/>
  <c r="R2835" i="1" l="1"/>
  <c r="N2762" i="1"/>
  <c r="J522" i="1"/>
  <c r="L522" i="1" s="1"/>
  <c r="Y522" i="1" s="1"/>
  <c r="W523" i="1" s="1"/>
  <c r="AM523" i="1" l="1"/>
  <c r="AL523" i="1"/>
  <c r="X523" i="1"/>
  <c r="AA523" i="1"/>
  <c r="AB523" i="1"/>
  <c r="Z523" i="1"/>
  <c r="T2835" i="1"/>
  <c r="Q2836" i="1" s="1"/>
  <c r="AC2836" i="1" s="1"/>
  <c r="P2762" i="1"/>
  <c r="M2763" i="1" s="1"/>
  <c r="I523" i="1"/>
  <c r="AP523" i="1" l="1"/>
  <c r="AN523" i="1"/>
  <c r="H2836" i="1"/>
  <c r="S2836" i="1"/>
  <c r="G2763" i="1"/>
  <c r="O2763" i="1"/>
  <c r="K523" i="1"/>
  <c r="F523" i="1"/>
  <c r="R2836" i="1" l="1"/>
  <c r="T2836" i="1" s="1"/>
  <c r="Q2837" i="1" s="1"/>
  <c r="AC2837" i="1" s="1"/>
  <c r="N2763" i="1"/>
  <c r="J523" i="1"/>
  <c r="L523" i="1" s="1"/>
  <c r="Y523" i="1" s="1"/>
  <c r="W524" i="1" s="1"/>
  <c r="AM524" i="1" l="1"/>
  <c r="AL524" i="1"/>
  <c r="X524" i="1"/>
  <c r="AA524" i="1"/>
  <c r="AB524" i="1"/>
  <c r="Z524" i="1"/>
  <c r="H2837" i="1"/>
  <c r="S2837" i="1"/>
  <c r="P2763" i="1"/>
  <c r="M2764" i="1" s="1"/>
  <c r="I524" i="1"/>
  <c r="AP524" i="1" l="1"/>
  <c r="AN524" i="1"/>
  <c r="R2837" i="1"/>
  <c r="O2764" i="1"/>
  <c r="G2764" i="1"/>
  <c r="F524" i="1"/>
  <c r="K524" i="1"/>
  <c r="T2837" i="1" l="1"/>
  <c r="Q2838" i="1" s="1"/>
  <c r="AC2838" i="1" s="1"/>
  <c r="N2764" i="1"/>
  <c r="J524" i="1"/>
  <c r="L524" i="1" s="1"/>
  <c r="Y524" i="1" s="1"/>
  <c r="W525" i="1" s="1"/>
  <c r="AM525" i="1" l="1"/>
  <c r="AL525" i="1"/>
  <c r="X525" i="1"/>
  <c r="AA525" i="1"/>
  <c r="Z525" i="1"/>
  <c r="AB525" i="1"/>
  <c r="H2838" i="1"/>
  <c r="S2838" i="1"/>
  <c r="P2764" i="1"/>
  <c r="M2765" i="1" s="1"/>
  <c r="I525" i="1"/>
  <c r="AP525" i="1" l="1"/>
  <c r="AN525" i="1"/>
  <c r="R2838" i="1"/>
  <c r="G2765" i="1"/>
  <c r="O2765" i="1"/>
  <c r="F525" i="1"/>
  <c r="K525" i="1"/>
  <c r="T2838" i="1" l="1"/>
  <c r="Q2839" i="1" s="1"/>
  <c r="AC2839" i="1" s="1"/>
  <c r="N2765" i="1"/>
  <c r="P2765" i="1" s="1"/>
  <c r="M2766" i="1" s="1"/>
  <c r="J525" i="1"/>
  <c r="L525" i="1" s="1"/>
  <c r="Y525" i="1" s="1"/>
  <c r="W526" i="1" s="1"/>
  <c r="AM526" i="1" l="1"/>
  <c r="AL526" i="1"/>
  <c r="X526" i="1"/>
  <c r="AA526" i="1"/>
  <c r="Z526" i="1"/>
  <c r="AB526" i="1"/>
  <c r="H2839" i="1"/>
  <c r="S2839" i="1"/>
  <c r="G2766" i="1"/>
  <c r="O2766" i="1"/>
  <c r="I526" i="1"/>
  <c r="AP526" i="1" l="1"/>
  <c r="AN526" i="1"/>
  <c r="R2839" i="1"/>
  <c r="N2766" i="1"/>
  <c r="P2766" i="1" s="1"/>
  <c r="M2767" i="1" s="1"/>
  <c r="K526" i="1"/>
  <c r="F526" i="1"/>
  <c r="T2839" i="1" l="1"/>
  <c r="Q2840" i="1" s="1"/>
  <c r="AC2840" i="1" s="1"/>
  <c r="G2767" i="1"/>
  <c r="O2767" i="1"/>
  <c r="J526" i="1"/>
  <c r="L526" i="1" s="1"/>
  <c r="Y526" i="1" s="1"/>
  <c r="W527" i="1" s="1"/>
  <c r="AM527" i="1" l="1"/>
  <c r="AL527" i="1"/>
  <c r="AB527" i="1"/>
  <c r="Z527" i="1"/>
  <c r="X527" i="1"/>
  <c r="AA527" i="1"/>
  <c r="H2840" i="1"/>
  <c r="S2840" i="1"/>
  <c r="N2767" i="1"/>
  <c r="I527" i="1"/>
  <c r="K527" i="1" s="1"/>
  <c r="AP527" i="1" l="1"/>
  <c r="AN527" i="1"/>
  <c r="R2840" i="1"/>
  <c r="T2840" i="1" s="1"/>
  <c r="Q2841" i="1" s="1"/>
  <c r="AC2841" i="1" s="1"/>
  <c r="P2767" i="1"/>
  <c r="M2768" i="1" s="1"/>
  <c r="F527" i="1"/>
  <c r="J527" i="1"/>
  <c r="L527" i="1" s="1"/>
  <c r="Y527" i="1" s="1"/>
  <c r="W528" i="1" s="1"/>
  <c r="AM528" i="1" l="1"/>
  <c r="AL528" i="1"/>
  <c r="AA528" i="1"/>
  <c r="Z528" i="1"/>
  <c r="X528" i="1"/>
  <c r="AB528" i="1"/>
  <c r="H2841" i="1"/>
  <c r="S2841" i="1"/>
  <c r="O2768" i="1"/>
  <c r="G2768" i="1"/>
  <c r="I528" i="1"/>
  <c r="AP528" i="1" l="1"/>
  <c r="AN528" i="1"/>
  <c r="R2841" i="1"/>
  <c r="T2841" i="1" s="1"/>
  <c r="Q2842" i="1" s="1"/>
  <c r="AC2842" i="1" s="1"/>
  <c r="N2768" i="1"/>
  <c r="F528" i="1"/>
  <c r="K528" i="1"/>
  <c r="H2842" i="1" l="1"/>
  <c r="S2842" i="1"/>
  <c r="P2768" i="1"/>
  <c r="M2769" i="1" s="1"/>
  <c r="J528" i="1"/>
  <c r="L528" i="1" s="1"/>
  <c r="Y528" i="1" s="1"/>
  <c r="W529" i="1" s="1"/>
  <c r="AM529" i="1" l="1"/>
  <c r="AL529" i="1"/>
  <c r="X529" i="1"/>
  <c r="Z529" i="1"/>
  <c r="AA529" i="1"/>
  <c r="AB529" i="1"/>
  <c r="R2842" i="1"/>
  <c r="G2769" i="1"/>
  <c r="O2769" i="1"/>
  <c r="I529" i="1"/>
  <c r="AP529" i="1" l="1"/>
  <c r="AN529" i="1"/>
  <c r="T2842" i="1"/>
  <c r="Q2843" i="1" s="1"/>
  <c r="AC2843" i="1" s="1"/>
  <c r="N2769" i="1"/>
  <c r="P2769" i="1" s="1"/>
  <c r="M2770" i="1" s="1"/>
  <c r="F529" i="1"/>
  <c r="K529" i="1"/>
  <c r="H2843" i="1" l="1"/>
  <c r="S2843" i="1"/>
  <c r="G2770" i="1"/>
  <c r="O2770" i="1"/>
  <c r="J529" i="1"/>
  <c r="L529" i="1" s="1"/>
  <c r="Y529" i="1" s="1"/>
  <c r="W530" i="1" s="1"/>
  <c r="AM530" i="1" l="1"/>
  <c r="AL530" i="1"/>
  <c r="X530" i="1"/>
  <c r="Z530" i="1"/>
  <c r="AA530" i="1"/>
  <c r="AB530" i="1"/>
  <c r="R2843" i="1"/>
  <c r="T2843" i="1" s="1"/>
  <c r="Q2844" i="1" s="1"/>
  <c r="AC2844" i="1" s="1"/>
  <c r="N2770" i="1"/>
  <c r="I530" i="1"/>
  <c r="AP530" i="1" l="1"/>
  <c r="AN530" i="1"/>
  <c r="H2844" i="1"/>
  <c r="S2844" i="1"/>
  <c r="P2770" i="1"/>
  <c r="M2771" i="1" s="1"/>
  <c r="F530" i="1"/>
  <c r="K530" i="1"/>
  <c r="R2844" i="1" l="1"/>
  <c r="T2844" i="1" s="1"/>
  <c r="Q2845" i="1" s="1"/>
  <c r="AC2845" i="1" s="1"/>
  <c r="G2771" i="1"/>
  <c r="O2771" i="1"/>
  <c r="J530" i="1"/>
  <c r="L530" i="1" s="1"/>
  <c r="I531" i="1" l="1"/>
  <c r="Y530" i="1"/>
  <c r="W531" i="1" s="1"/>
  <c r="S2845" i="1"/>
  <c r="H2845" i="1"/>
  <c r="N2771" i="1"/>
  <c r="P2771" i="1" s="1"/>
  <c r="M2772" i="1" s="1"/>
  <c r="F531" i="1"/>
  <c r="K531" i="1"/>
  <c r="AM531" i="1" l="1"/>
  <c r="AL531" i="1"/>
  <c r="X531" i="1"/>
  <c r="Z531" i="1"/>
  <c r="AB531" i="1"/>
  <c r="AA531" i="1"/>
  <c r="R2845" i="1"/>
  <c r="G2772" i="1"/>
  <c r="O2772" i="1"/>
  <c r="J531" i="1"/>
  <c r="L531" i="1" s="1"/>
  <c r="AP531" i="1" l="1"/>
  <c r="AN531" i="1"/>
  <c r="Y531" i="1"/>
  <c r="W532" i="1" s="1"/>
  <c r="T2845" i="1"/>
  <c r="Q2846" i="1" s="1"/>
  <c r="AC2846" i="1" s="1"/>
  <c r="N2772" i="1"/>
  <c r="I532" i="1"/>
  <c r="AM532" i="1" l="1"/>
  <c r="AL532" i="1"/>
  <c r="X532" i="1"/>
  <c r="AA532" i="1"/>
  <c r="AB532" i="1"/>
  <c r="Z532" i="1"/>
  <c r="S2846" i="1"/>
  <c r="H2846" i="1"/>
  <c r="P2772" i="1"/>
  <c r="M2773" i="1" s="1"/>
  <c r="K532" i="1"/>
  <c r="F532" i="1"/>
  <c r="AP532" i="1" l="1"/>
  <c r="AN532" i="1"/>
  <c r="R2846" i="1"/>
  <c r="T2846" i="1" s="1"/>
  <c r="Q2847" i="1" s="1"/>
  <c r="AC2847" i="1" s="1"/>
  <c r="G2773" i="1"/>
  <c r="O2773" i="1"/>
  <c r="J532" i="1"/>
  <c r="L532" i="1" s="1"/>
  <c r="Y532" i="1" s="1"/>
  <c r="W533" i="1" s="1"/>
  <c r="AM533" i="1" l="1"/>
  <c r="AL533" i="1"/>
  <c r="Z533" i="1"/>
  <c r="AA533" i="1"/>
  <c r="X533" i="1"/>
  <c r="AB533" i="1"/>
  <c r="H2847" i="1"/>
  <c r="S2847" i="1"/>
  <c r="N2773" i="1"/>
  <c r="I533" i="1"/>
  <c r="AP533" i="1" l="1"/>
  <c r="AN533" i="1"/>
  <c r="R2847" i="1"/>
  <c r="T2847" i="1" s="1"/>
  <c r="Q2848" i="1" s="1"/>
  <c r="AC2848" i="1" s="1"/>
  <c r="P2773" i="1"/>
  <c r="M2774" i="1" s="1"/>
  <c r="F533" i="1"/>
  <c r="K533" i="1"/>
  <c r="H2848" i="1" l="1"/>
  <c r="S2848" i="1"/>
  <c r="O2774" i="1"/>
  <c r="G2774" i="1"/>
  <c r="J533" i="1"/>
  <c r="L533" i="1" s="1"/>
  <c r="Y533" i="1" s="1"/>
  <c r="W534" i="1" s="1"/>
  <c r="AM534" i="1" l="1"/>
  <c r="AL534" i="1"/>
  <c r="AB534" i="1"/>
  <c r="X534" i="1"/>
  <c r="Z534" i="1"/>
  <c r="AA534" i="1"/>
  <c r="R2848" i="1"/>
  <c r="T2848" i="1" s="1"/>
  <c r="Q2849" i="1" s="1"/>
  <c r="AC2849" i="1" s="1"/>
  <c r="N2774" i="1"/>
  <c r="I534" i="1"/>
  <c r="AP534" i="1" l="1"/>
  <c r="AN534" i="1"/>
  <c r="H2849" i="1"/>
  <c r="S2849" i="1"/>
  <c r="P2774" i="1"/>
  <c r="M2775" i="1" s="1"/>
  <c r="F534" i="1"/>
  <c r="K534" i="1"/>
  <c r="R2849" i="1" l="1"/>
  <c r="T2849" i="1" s="1"/>
  <c r="Q2850" i="1" s="1"/>
  <c r="AC2850" i="1" s="1"/>
  <c r="O2775" i="1"/>
  <c r="G2775" i="1"/>
  <c r="J534" i="1"/>
  <c r="L534" i="1" s="1"/>
  <c r="I535" i="1" l="1"/>
  <c r="Y534" i="1"/>
  <c r="W535" i="1" s="1"/>
  <c r="H2850" i="1"/>
  <c r="S2850" i="1"/>
  <c r="N2775" i="1"/>
  <c r="K535" i="1"/>
  <c r="F535" i="1"/>
  <c r="AM535" i="1" l="1"/>
  <c r="AL535" i="1"/>
  <c r="X535" i="1"/>
  <c r="AA535" i="1"/>
  <c r="Z535" i="1"/>
  <c r="AB535" i="1"/>
  <c r="R2850" i="1"/>
  <c r="T2850" i="1" s="1"/>
  <c r="Q2851" i="1" s="1"/>
  <c r="AC2851" i="1" s="1"/>
  <c r="P2775" i="1"/>
  <c r="M2776" i="1" s="1"/>
  <c r="J535" i="1"/>
  <c r="L535" i="1" s="1"/>
  <c r="AP535" i="1" l="1"/>
  <c r="AN535" i="1"/>
  <c r="Y535" i="1"/>
  <c r="W536" i="1" s="1"/>
  <c r="H2851" i="1"/>
  <c r="S2851" i="1"/>
  <c r="G2776" i="1"/>
  <c r="O2776" i="1"/>
  <c r="I536" i="1"/>
  <c r="AM536" i="1" l="1"/>
  <c r="AL536" i="1"/>
  <c r="X536" i="1"/>
  <c r="AA536" i="1"/>
  <c r="AB536" i="1"/>
  <c r="Z536" i="1"/>
  <c r="R2851" i="1"/>
  <c r="T2851" i="1" s="1"/>
  <c r="Q2852" i="1" s="1"/>
  <c r="AC2852" i="1" s="1"/>
  <c r="N2776" i="1"/>
  <c r="P2776" i="1" s="1"/>
  <c r="M2777" i="1" s="1"/>
  <c r="F536" i="1"/>
  <c r="K536" i="1"/>
  <c r="AP536" i="1" l="1"/>
  <c r="AN536" i="1"/>
  <c r="H2852" i="1"/>
  <c r="S2852" i="1"/>
  <c r="G2777" i="1"/>
  <c r="O2777" i="1"/>
  <c r="J536" i="1"/>
  <c r="L536" i="1" s="1"/>
  <c r="Y536" i="1" s="1"/>
  <c r="W537" i="1" s="1"/>
  <c r="AM537" i="1" l="1"/>
  <c r="AL537" i="1"/>
  <c r="Z537" i="1"/>
  <c r="X537" i="1"/>
  <c r="AA537" i="1"/>
  <c r="AB537" i="1"/>
  <c r="R2852" i="1"/>
  <c r="T2852" i="1" s="1"/>
  <c r="Q2853" i="1" s="1"/>
  <c r="AC2853" i="1" s="1"/>
  <c r="N2777" i="1"/>
  <c r="I537" i="1"/>
  <c r="AP537" i="1" l="1"/>
  <c r="AN537" i="1"/>
  <c r="H2853" i="1"/>
  <c r="S2853" i="1"/>
  <c r="P2777" i="1"/>
  <c r="M2778" i="1" s="1"/>
  <c r="K537" i="1"/>
  <c r="F537" i="1"/>
  <c r="R2853" i="1" l="1"/>
  <c r="T2853" i="1" s="1"/>
  <c r="Q2854" i="1" s="1"/>
  <c r="AC2854" i="1" s="1"/>
  <c r="G2778" i="1"/>
  <c r="O2778" i="1"/>
  <c r="J537" i="1"/>
  <c r="L537" i="1" s="1"/>
  <c r="Y537" i="1" s="1"/>
  <c r="W538" i="1" s="1"/>
  <c r="AM538" i="1" l="1"/>
  <c r="AL538" i="1"/>
  <c r="X538" i="1"/>
  <c r="Z538" i="1"/>
  <c r="AA538" i="1"/>
  <c r="AB538" i="1"/>
  <c r="H2854" i="1"/>
  <c r="S2854" i="1"/>
  <c r="N2778" i="1"/>
  <c r="P2778" i="1" s="1"/>
  <c r="M2779" i="1" s="1"/>
  <c r="I538" i="1"/>
  <c r="AP538" i="1" l="1"/>
  <c r="AN538" i="1"/>
  <c r="R2854" i="1"/>
  <c r="T2854" i="1" s="1"/>
  <c r="Q2855" i="1" s="1"/>
  <c r="AC2855" i="1" s="1"/>
  <c r="G2779" i="1"/>
  <c r="O2779" i="1"/>
  <c r="F538" i="1"/>
  <c r="K538" i="1"/>
  <c r="H2855" i="1" l="1"/>
  <c r="S2855" i="1"/>
  <c r="N2779" i="1"/>
  <c r="J538" i="1"/>
  <c r="L538" i="1" s="1"/>
  <c r="Y538" i="1" s="1"/>
  <c r="W539" i="1" s="1"/>
  <c r="AM539" i="1" l="1"/>
  <c r="AL539" i="1"/>
  <c r="X539" i="1"/>
  <c r="Z539" i="1"/>
  <c r="AA539" i="1"/>
  <c r="AB539" i="1"/>
  <c r="R2855" i="1"/>
  <c r="T2855" i="1" s="1"/>
  <c r="Q2856" i="1" s="1"/>
  <c r="AC2856" i="1" s="1"/>
  <c r="P2779" i="1"/>
  <c r="M2780" i="1" s="1"/>
  <c r="I539" i="1"/>
  <c r="AP539" i="1" l="1"/>
  <c r="AN539" i="1"/>
  <c r="H2856" i="1"/>
  <c r="S2856" i="1"/>
  <c r="O2780" i="1"/>
  <c r="G2780" i="1"/>
  <c r="F539" i="1"/>
  <c r="K539" i="1"/>
  <c r="R2856" i="1" l="1"/>
  <c r="T2856" i="1" s="1"/>
  <c r="Q2857" i="1" s="1"/>
  <c r="AC2857" i="1" s="1"/>
  <c r="N2780" i="1"/>
  <c r="J539" i="1"/>
  <c r="L539" i="1" s="1"/>
  <c r="Y539" i="1" s="1"/>
  <c r="W540" i="1" s="1"/>
  <c r="AM540" i="1" l="1"/>
  <c r="AL540" i="1"/>
  <c r="AA540" i="1"/>
  <c r="AB540" i="1"/>
  <c r="X540" i="1"/>
  <c r="Z540" i="1"/>
  <c r="S2857" i="1"/>
  <c r="H2857" i="1"/>
  <c r="P2780" i="1"/>
  <c r="M2781" i="1" s="1"/>
  <c r="I540" i="1"/>
  <c r="AP540" i="1" l="1"/>
  <c r="AN540" i="1"/>
  <c r="R2857" i="1"/>
  <c r="T2857" i="1" s="1"/>
  <c r="Q2858" i="1" s="1"/>
  <c r="AC2858" i="1" s="1"/>
  <c r="O2781" i="1"/>
  <c r="G2781" i="1"/>
  <c r="K540" i="1"/>
  <c r="F540" i="1"/>
  <c r="H2858" i="1" l="1"/>
  <c r="S2858" i="1"/>
  <c r="N2781" i="1"/>
  <c r="P2781" i="1" s="1"/>
  <c r="M2782" i="1" s="1"/>
  <c r="J540" i="1"/>
  <c r="L540" i="1" s="1"/>
  <c r="Y540" i="1" s="1"/>
  <c r="W541" i="1" s="1"/>
  <c r="AM541" i="1" l="1"/>
  <c r="AL541" i="1"/>
  <c r="X541" i="1"/>
  <c r="Z541" i="1"/>
  <c r="AA541" i="1"/>
  <c r="AB541" i="1"/>
  <c r="R2858" i="1"/>
  <c r="T2858" i="1" s="1"/>
  <c r="Q2859" i="1" s="1"/>
  <c r="AC2859" i="1" s="1"/>
  <c r="G2782" i="1"/>
  <c r="O2782" i="1"/>
  <c r="I541" i="1"/>
  <c r="AP541" i="1" l="1"/>
  <c r="AN541" i="1"/>
  <c r="H2859" i="1"/>
  <c r="S2859" i="1"/>
  <c r="N2782" i="1"/>
  <c r="F541" i="1"/>
  <c r="K541" i="1"/>
  <c r="R2859" i="1" l="1"/>
  <c r="T2859" i="1" s="1"/>
  <c r="Q2860" i="1" s="1"/>
  <c r="AC2860" i="1" s="1"/>
  <c r="P2782" i="1"/>
  <c r="M2783" i="1" s="1"/>
  <c r="J541" i="1"/>
  <c r="L541" i="1" s="1"/>
  <c r="Y541" i="1" s="1"/>
  <c r="W542" i="1" s="1"/>
  <c r="AM542" i="1" l="1"/>
  <c r="AL542" i="1"/>
  <c r="AA542" i="1"/>
  <c r="AB542" i="1"/>
  <c r="X542" i="1"/>
  <c r="Z542" i="1"/>
  <c r="S2860" i="1"/>
  <c r="H2860" i="1"/>
  <c r="G2783" i="1"/>
  <c r="O2783" i="1"/>
  <c r="I542" i="1"/>
  <c r="AP542" i="1" l="1"/>
  <c r="AN542" i="1"/>
  <c r="R2860" i="1"/>
  <c r="T2860" i="1" s="1"/>
  <c r="Q2861" i="1" s="1"/>
  <c r="AC2861" i="1" s="1"/>
  <c r="N2783" i="1"/>
  <c r="P2783" i="1" s="1"/>
  <c r="M2784" i="1" s="1"/>
  <c r="K542" i="1"/>
  <c r="F542" i="1"/>
  <c r="H2861" i="1" l="1"/>
  <c r="S2861" i="1"/>
  <c r="G2784" i="1"/>
  <c r="O2784" i="1"/>
  <c r="J542" i="1"/>
  <c r="L542" i="1" s="1"/>
  <c r="Y542" i="1" s="1"/>
  <c r="W543" i="1" s="1"/>
  <c r="AM543" i="1" l="1"/>
  <c r="AL543" i="1"/>
  <c r="AA543" i="1"/>
  <c r="AB543" i="1"/>
  <c r="X543" i="1"/>
  <c r="Z543" i="1"/>
  <c r="R2861" i="1"/>
  <c r="T2861" i="1" s="1"/>
  <c r="Q2862" i="1" s="1"/>
  <c r="AC2862" i="1" s="1"/>
  <c r="N2784" i="1"/>
  <c r="I543" i="1"/>
  <c r="AP543" i="1" l="1"/>
  <c r="AN543" i="1"/>
  <c r="H2862" i="1"/>
  <c r="S2862" i="1"/>
  <c r="P2784" i="1"/>
  <c r="M2785" i="1" s="1"/>
  <c r="K543" i="1"/>
  <c r="F543" i="1"/>
  <c r="R2862" i="1" l="1"/>
  <c r="G2785" i="1"/>
  <c r="O2785" i="1"/>
  <c r="J543" i="1"/>
  <c r="L543" i="1" s="1"/>
  <c r="Y543" i="1" s="1"/>
  <c r="W544" i="1" s="1"/>
  <c r="AM544" i="1" l="1"/>
  <c r="AL544" i="1"/>
  <c r="AB544" i="1"/>
  <c r="X544" i="1"/>
  <c r="AA544" i="1"/>
  <c r="Z544" i="1"/>
  <c r="T2862" i="1"/>
  <c r="Q2863" i="1" s="1"/>
  <c r="AC2863" i="1" s="1"/>
  <c r="N2785" i="1"/>
  <c r="P2785" i="1" s="1"/>
  <c r="M2786" i="1" s="1"/>
  <c r="I544" i="1"/>
  <c r="F544" i="1" s="1"/>
  <c r="AP544" i="1" l="1"/>
  <c r="AN544" i="1"/>
  <c r="H2863" i="1"/>
  <c r="S2863" i="1"/>
  <c r="G2786" i="1"/>
  <c r="O2786" i="1"/>
  <c r="K544" i="1"/>
  <c r="J544" i="1" s="1"/>
  <c r="R2863" i="1" l="1"/>
  <c r="T2863" i="1" s="1"/>
  <c r="Q2864" i="1" s="1"/>
  <c r="AC2864" i="1" s="1"/>
  <c r="N2786" i="1"/>
  <c r="P2786" i="1" s="1"/>
  <c r="M2787" i="1" s="1"/>
  <c r="L544" i="1"/>
  <c r="I545" i="1" l="1"/>
  <c r="Y544" i="1"/>
  <c r="W545" i="1" s="1"/>
  <c r="H2864" i="1"/>
  <c r="S2864" i="1"/>
  <c r="G2787" i="1"/>
  <c r="O2787" i="1"/>
  <c r="F545" i="1"/>
  <c r="K545" i="1"/>
  <c r="AM545" i="1" l="1"/>
  <c r="AL545" i="1"/>
  <c r="AB545" i="1"/>
  <c r="X545" i="1"/>
  <c r="Z545" i="1"/>
  <c r="AA545" i="1"/>
  <c r="R2864" i="1"/>
  <c r="N2787" i="1"/>
  <c r="J545" i="1"/>
  <c r="L545" i="1" s="1"/>
  <c r="AP545" i="1" l="1"/>
  <c r="AN545" i="1"/>
  <c r="Y545" i="1"/>
  <c r="W546" i="1" s="1"/>
  <c r="T2864" i="1"/>
  <c r="Q2865" i="1" s="1"/>
  <c r="AC2865" i="1" s="1"/>
  <c r="P2787" i="1"/>
  <c r="M2788" i="1" s="1"/>
  <c r="I546" i="1"/>
  <c r="AM546" i="1" l="1"/>
  <c r="AL546" i="1"/>
  <c r="AB546" i="1"/>
  <c r="X546" i="1"/>
  <c r="Z546" i="1"/>
  <c r="AA546" i="1"/>
  <c r="H2865" i="1"/>
  <c r="S2865" i="1"/>
  <c r="G2788" i="1"/>
  <c r="O2788" i="1"/>
  <c r="F546" i="1"/>
  <c r="K546" i="1"/>
  <c r="AP546" i="1" l="1"/>
  <c r="AN546" i="1"/>
  <c r="R2865" i="1"/>
  <c r="N2788" i="1"/>
  <c r="J546" i="1"/>
  <c r="L546" i="1" s="1"/>
  <c r="Y546" i="1" s="1"/>
  <c r="W547" i="1" s="1"/>
  <c r="AM547" i="1" l="1"/>
  <c r="AL547" i="1"/>
  <c r="X547" i="1"/>
  <c r="AA547" i="1"/>
  <c r="Z547" i="1"/>
  <c r="AB547" i="1"/>
  <c r="T2865" i="1"/>
  <c r="Q2866" i="1" s="1"/>
  <c r="AC2866" i="1" s="1"/>
  <c r="P2788" i="1"/>
  <c r="M2789" i="1" s="1"/>
  <c r="I547" i="1"/>
  <c r="AP547" i="1" l="1"/>
  <c r="AN547" i="1"/>
  <c r="H2866" i="1"/>
  <c r="S2866" i="1"/>
  <c r="G2789" i="1"/>
  <c r="O2789" i="1"/>
  <c r="F547" i="1"/>
  <c r="K547" i="1"/>
  <c r="R2866" i="1" l="1"/>
  <c r="T2866" i="1" s="1"/>
  <c r="Q2867" i="1" s="1"/>
  <c r="AC2867" i="1" s="1"/>
  <c r="N2789" i="1"/>
  <c r="P2789" i="1" s="1"/>
  <c r="M2790" i="1" s="1"/>
  <c r="J547" i="1"/>
  <c r="L547" i="1" s="1"/>
  <c r="Y547" i="1" s="1"/>
  <c r="W548" i="1" s="1"/>
  <c r="AM548" i="1" l="1"/>
  <c r="AL548" i="1"/>
  <c r="X548" i="1"/>
  <c r="Z548" i="1"/>
  <c r="AB548" i="1"/>
  <c r="AA548" i="1"/>
  <c r="H2867" i="1"/>
  <c r="S2867" i="1"/>
  <c r="O2790" i="1"/>
  <c r="G2790" i="1"/>
  <c r="I548" i="1"/>
  <c r="AP548" i="1" l="1"/>
  <c r="AN548" i="1"/>
  <c r="R2867" i="1"/>
  <c r="T2867" i="1" s="1"/>
  <c r="Q2868" i="1" s="1"/>
  <c r="AC2868" i="1" s="1"/>
  <c r="N2790" i="1"/>
  <c r="K548" i="1"/>
  <c r="F548" i="1"/>
  <c r="H2868" i="1" l="1"/>
  <c r="S2868" i="1"/>
  <c r="P2790" i="1"/>
  <c r="M2791" i="1" s="1"/>
  <c r="J548" i="1"/>
  <c r="L548" i="1" s="1"/>
  <c r="Y548" i="1" s="1"/>
  <c r="W549" i="1" s="1"/>
  <c r="AM549" i="1" l="1"/>
  <c r="AL549" i="1"/>
  <c r="X549" i="1"/>
  <c r="Z549" i="1"/>
  <c r="AB549" i="1"/>
  <c r="AA549" i="1"/>
  <c r="R2868" i="1"/>
  <c r="T2868" i="1" s="1"/>
  <c r="Q2869" i="1" s="1"/>
  <c r="AC2869" i="1" s="1"/>
  <c r="G2791" i="1"/>
  <c r="O2791" i="1"/>
  <c r="I549" i="1"/>
  <c r="AP549" i="1" l="1"/>
  <c r="AN549" i="1"/>
  <c r="H2869" i="1"/>
  <c r="S2869" i="1"/>
  <c r="N2791" i="1"/>
  <c r="P2791" i="1" s="1"/>
  <c r="M2792" i="1" s="1"/>
  <c r="F549" i="1"/>
  <c r="K549" i="1"/>
  <c r="R2869" i="1" l="1"/>
  <c r="G2792" i="1"/>
  <c r="O2792" i="1"/>
  <c r="J549" i="1"/>
  <c r="T2869" i="1" l="1"/>
  <c r="Q2870" i="1" s="1"/>
  <c r="AC2870" i="1" s="1"/>
  <c r="N2792" i="1"/>
  <c r="P2792" i="1" s="1"/>
  <c r="M2793" i="1" s="1"/>
  <c r="L549" i="1"/>
  <c r="I550" i="1" l="1"/>
  <c r="Y549" i="1"/>
  <c r="W550" i="1" s="1"/>
  <c r="H2870" i="1"/>
  <c r="S2870" i="1"/>
  <c r="O2793" i="1"/>
  <c r="G2793" i="1"/>
  <c r="K550" i="1"/>
  <c r="J550" i="1" s="1"/>
  <c r="F550" i="1"/>
  <c r="AM550" i="1" l="1"/>
  <c r="AL550" i="1"/>
  <c r="Z550" i="1"/>
  <c r="X550" i="1"/>
  <c r="AA550" i="1"/>
  <c r="AB550" i="1"/>
  <c r="R2870" i="1"/>
  <c r="T2870" i="1" s="1"/>
  <c r="Q2871" i="1" s="1"/>
  <c r="AC2871" i="1" s="1"/>
  <c r="N2793" i="1"/>
  <c r="P2793" i="1" s="1"/>
  <c r="M2794" i="1" s="1"/>
  <c r="L550" i="1"/>
  <c r="I551" i="1" s="1"/>
  <c r="AP550" i="1" l="1"/>
  <c r="AN550" i="1"/>
  <c r="Y550" i="1"/>
  <c r="W551" i="1" s="1"/>
  <c r="H2871" i="1"/>
  <c r="S2871" i="1"/>
  <c r="O2794" i="1"/>
  <c r="G2794" i="1"/>
  <c r="F551" i="1"/>
  <c r="K551" i="1"/>
  <c r="AM551" i="1" l="1"/>
  <c r="AL551" i="1"/>
  <c r="AA551" i="1"/>
  <c r="X551" i="1"/>
  <c r="Z551" i="1"/>
  <c r="AB551" i="1"/>
  <c r="R2871" i="1"/>
  <c r="T2871" i="1" s="1"/>
  <c r="Q2872" i="1" s="1"/>
  <c r="AC2872" i="1" s="1"/>
  <c r="N2794" i="1"/>
  <c r="P2794" i="1" s="1"/>
  <c r="M2795" i="1" s="1"/>
  <c r="J551" i="1"/>
  <c r="L551" i="1" s="1"/>
  <c r="I552" i="1" s="1"/>
  <c r="K552" i="1" s="1"/>
  <c r="AP551" i="1" l="1"/>
  <c r="AN551" i="1"/>
  <c r="Y551" i="1"/>
  <c r="W552" i="1" s="1"/>
  <c r="H2872" i="1"/>
  <c r="S2872" i="1"/>
  <c r="G2795" i="1"/>
  <c r="O2795" i="1"/>
  <c r="F552" i="1"/>
  <c r="J552" i="1"/>
  <c r="L552" i="1" s="1"/>
  <c r="AM552" i="1" l="1"/>
  <c r="AL552" i="1"/>
  <c r="AB552" i="1"/>
  <c r="X552" i="1"/>
  <c r="Z552" i="1"/>
  <c r="AA552" i="1"/>
  <c r="R2872" i="1"/>
  <c r="N2795" i="1"/>
  <c r="P2795" i="1" s="1"/>
  <c r="M2796" i="1" s="1"/>
  <c r="I553" i="1"/>
  <c r="F553" i="1" s="1"/>
  <c r="AP552" i="1" l="1"/>
  <c r="AN552" i="1"/>
  <c r="Y552" i="1"/>
  <c r="W553" i="1" s="1"/>
  <c r="T2872" i="1"/>
  <c r="Q2873" i="1" s="1"/>
  <c r="AC2873" i="1" s="1"/>
  <c r="G2796" i="1"/>
  <c r="O2796" i="1"/>
  <c r="K553" i="1"/>
  <c r="J553" i="1" s="1"/>
  <c r="AM553" i="1" l="1"/>
  <c r="AN553" i="1" s="1"/>
  <c r="AA553" i="1"/>
  <c r="X553" i="1"/>
  <c r="Z553" i="1"/>
  <c r="AB553" i="1"/>
  <c r="H2873" i="1"/>
  <c r="S2873" i="1"/>
  <c r="N2796" i="1"/>
  <c r="L553" i="1"/>
  <c r="I554" i="1" s="1"/>
  <c r="AL553" i="1" l="1"/>
  <c r="AP553" i="1"/>
  <c r="Y553" i="1"/>
  <c r="W554" i="1" s="1"/>
  <c r="R2873" i="1"/>
  <c r="T2873" i="1" s="1"/>
  <c r="Q2874" i="1" s="1"/>
  <c r="AC2874" i="1" s="1"/>
  <c r="P2796" i="1"/>
  <c r="M2797" i="1" s="1"/>
  <c r="F554" i="1"/>
  <c r="K554" i="1"/>
  <c r="AM554" i="1" l="1"/>
  <c r="AL554" i="1"/>
  <c r="X554" i="1"/>
  <c r="Z554" i="1"/>
  <c r="AA554" i="1"/>
  <c r="AB554" i="1"/>
  <c r="H2874" i="1"/>
  <c r="S2874" i="1"/>
  <c r="G2797" i="1"/>
  <c r="O2797" i="1"/>
  <c r="J554" i="1"/>
  <c r="L554" i="1" s="1"/>
  <c r="AP554" i="1" l="1"/>
  <c r="AN554" i="1"/>
  <c r="Y554" i="1"/>
  <c r="W555" i="1" s="1"/>
  <c r="R2874" i="1"/>
  <c r="T2874" i="1" s="1"/>
  <c r="Q2875" i="1" s="1"/>
  <c r="AC2875" i="1" s="1"/>
  <c r="N2797" i="1"/>
  <c r="I555" i="1"/>
  <c r="AM555" i="1" l="1"/>
  <c r="AL555" i="1"/>
  <c r="AB555" i="1"/>
  <c r="Z555" i="1"/>
  <c r="X555" i="1"/>
  <c r="AA555" i="1"/>
  <c r="S2875" i="1"/>
  <c r="H2875" i="1"/>
  <c r="P2797" i="1"/>
  <c r="M2798" i="1" s="1"/>
  <c r="F555" i="1"/>
  <c r="K555" i="1"/>
  <c r="AP555" i="1" l="1"/>
  <c r="AN555" i="1"/>
  <c r="R2875" i="1"/>
  <c r="T2875" i="1" s="1"/>
  <c r="Q2876" i="1" s="1"/>
  <c r="AC2876" i="1" s="1"/>
  <c r="O2798" i="1"/>
  <c r="G2798" i="1"/>
  <c r="J555" i="1"/>
  <c r="L555" i="1" s="1"/>
  <c r="Y555" i="1" s="1"/>
  <c r="W556" i="1" s="1"/>
  <c r="AM556" i="1" l="1"/>
  <c r="AL556" i="1"/>
  <c r="X556" i="1"/>
  <c r="AA556" i="1"/>
  <c r="Z556" i="1"/>
  <c r="AB556" i="1"/>
  <c r="H2876" i="1"/>
  <c r="S2876" i="1"/>
  <c r="N2798" i="1"/>
  <c r="P2798" i="1" s="1"/>
  <c r="M2799" i="1" s="1"/>
  <c r="I556" i="1"/>
  <c r="AP556" i="1" l="1"/>
  <c r="AN556" i="1"/>
  <c r="R2876" i="1"/>
  <c r="T2876" i="1" s="1"/>
  <c r="Q2877" i="1" s="1"/>
  <c r="AC2877" i="1" s="1"/>
  <c r="G2799" i="1"/>
  <c r="O2799" i="1"/>
  <c r="K556" i="1"/>
  <c r="J556" i="1" s="1"/>
  <c r="F556" i="1"/>
  <c r="H2877" i="1" l="1"/>
  <c r="S2877" i="1"/>
  <c r="N2799" i="1"/>
  <c r="P2799" i="1" s="1"/>
  <c r="M2800" i="1" s="1"/>
  <c r="L556" i="1"/>
  <c r="I557" i="1" l="1"/>
  <c r="Y556" i="1"/>
  <c r="W557" i="1" s="1"/>
  <c r="R2877" i="1"/>
  <c r="T2877" i="1" s="1"/>
  <c r="Q2878" i="1" s="1"/>
  <c r="AC2878" i="1" s="1"/>
  <c r="G2800" i="1"/>
  <c r="O2800" i="1"/>
  <c r="F557" i="1"/>
  <c r="K557" i="1"/>
  <c r="AM557" i="1" l="1"/>
  <c r="AL557" i="1"/>
  <c r="X557" i="1"/>
  <c r="Z557" i="1"/>
  <c r="AB557" i="1"/>
  <c r="AA557" i="1"/>
  <c r="H2878" i="1"/>
  <c r="S2878" i="1"/>
  <c r="N2800" i="1"/>
  <c r="P2800" i="1" s="1"/>
  <c r="M2801" i="1" s="1"/>
  <c r="J557" i="1"/>
  <c r="L557" i="1" s="1"/>
  <c r="AP557" i="1" l="1"/>
  <c r="AN557" i="1"/>
  <c r="Y557" i="1"/>
  <c r="W558" i="1" s="1"/>
  <c r="R2878" i="1"/>
  <c r="T2878" i="1" s="1"/>
  <c r="Q2879" i="1" s="1"/>
  <c r="AC2879" i="1" s="1"/>
  <c r="G2801" i="1"/>
  <c r="O2801" i="1"/>
  <c r="I558" i="1"/>
  <c r="AM558" i="1" l="1"/>
  <c r="AL558" i="1"/>
  <c r="AA558" i="1"/>
  <c r="Z558" i="1"/>
  <c r="AB558" i="1"/>
  <c r="X558" i="1"/>
  <c r="S2879" i="1"/>
  <c r="H2879" i="1"/>
  <c r="N2801" i="1"/>
  <c r="P2801" i="1" s="1"/>
  <c r="M2802" i="1" s="1"/>
  <c r="K558" i="1"/>
  <c r="J558" i="1" s="1"/>
  <c r="F558" i="1"/>
  <c r="AP558" i="1" l="1"/>
  <c r="AN558" i="1"/>
  <c r="R2879" i="1"/>
  <c r="T2879" i="1" s="1"/>
  <c r="Q2880" i="1" s="1"/>
  <c r="AC2880" i="1" s="1"/>
  <c r="G2802" i="1"/>
  <c r="O2802" i="1"/>
  <c r="L558" i="1"/>
  <c r="I559" i="1" s="1"/>
  <c r="Y558" i="1" l="1"/>
  <c r="W559" i="1" s="1"/>
  <c r="S2880" i="1"/>
  <c r="H2880" i="1"/>
  <c r="N2802" i="1"/>
  <c r="K559" i="1"/>
  <c r="F559" i="1"/>
  <c r="AM559" i="1" l="1"/>
  <c r="AL559" i="1"/>
  <c r="AB559" i="1"/>
  <c r="Z559" i="1"/>
  <c r="AA559" i="1"/>
  <c r="X559" i="1"/>
  <c r="R2880" i="1"/>
  <c r="T2880" i="1" s="1"/>
  <c r="Q2881" i="1" s="1"/>
  <c r="AC2881" i="1" s="1"/>
  <c r="P2802" i="1"/>
  <c r="M2803" i="1" s="1"/>
  <c r="J559" i="1"/>
  <c r="L559" i="1" s="1"/>
  <c r="AP559" i="1" l="1"/>
  <c r="AN559" i="1"/>
  <c r="Y559" i="1"/>
  <c r="W560" i="1" s="1"/>
  <c r="H2881" i="1"/>
  <c r="S2881" i="1"/>
  <c r="G2803" i="1"/>
  <c r="O2803" i="1"/>
  <c r="I560" i="1"/>
  <c r="AM560" i="1" l="1"/>
  <c r="AL560" i="1"/>
  <c r="AB560" i="1"/>
  <c r="X560" i="1"/>
  <c r="Z560" i="1"/>
  <c r="AA560" i="1"/>
  <c r="R2881" i="1"/>
  <c r="N2803" i="1"/>
  <c r="F560" i="1"/>
  <c r="K560" i="1"/>
  <c r="AP560" i="1" l="1"/>
  <c r="AN560" i="1"/>
  <c r="T2881" i="1"/>
  <c r="Q2882" i="1" s="1"/>
  <c r="AC2882" i="1" s="1"/>
  <c r="P2803" i="1"/>
  <c r="M2804" i="1" s="1"/>
  <c r="J560" i="1"/>
  <c r="L560" i="1" s="1"/>
  <c r="Y560" i="1" s="1"/>
  <c r="W561" i="1" s="1"/>
  <c r="AM561" i="1" l="1"/>
  <c r="AL561" i="1"/>
  <c r="X561" i="1"/>
  <c r="AA561" i="1"/>
  <c r="Z561" i="1"/>
  <c r="AB561" i="1"/>
  <c r="H2882" i="1"/>
  <c r="S2882" i="1"/>
  <c r="O2804" i="1"/>
  <c r="G2804" i="1"/>
  <c r="I561" i="1"/>
  <c r="AP561" i="1" l="1"/>
  <c r="AN561" i="1"/>
  <c r="R2882" i="1"/>
  <c r="N2804" i="1"/>
  <c r="P2804" i="1" s="1"/>
  <c r="M2805" i="1" s="1"/>
  <c r="K561" i="1"/>
  <c r="F561" i="1"/>
  <c r="T2882" i="1" l="1"/>
  <c r="Q2883" i="1" s="1"/>
  <c r="AC2883" i="1" s="1"/>
  <c r="O2805" i="1"/>
  <c r="G2805" i="1"/>
  <c r="J561" i="1"/>
  <c r="L561" i="1" s="1"/>
  <c r="Y561" i="1" s="1"/>
  <c r="W562" i="1" s="1"/>
  <c r="AM562" i="1" l="1"/>
  <c r="AL562" i="1"/>
  <c r="X562" i="1"/>
  <c r="Z562" i="1"/>
  <c r="AA562" i="1"/>
  <c r="AB562" i="1"/>
  <c r="H2883" i="1"/>
  <c r="S2883" i="1"/>
  <c r="N2805" i="1"/>
  <c r="I562" i="1"/>
  <c r="AP562" i="1" l="1"/>
  <c r="AN562" i="1"/>
  <c r="R2883" i="1"/>
  <c r="P2805" i="1"/>
  <c r="M2806" i="1" s="1"/>
  <c r="F562" i="1"/>
  <c r="K562" i="1"/>
  <c r="T2883" i="1" l="1"/>
  <c r="Q2884" i="1" s="1"/>
  <c r="AC2884" i="1" s="1"/>
  <c r="G2806" i="1"/>
  <c r="O2806" i="1"/>
  <c r="J562" i="1"/>
  <c r="L562" i="1" s="1"/>
  <c r="I563" i="1" l="1"/>
  <c r="Y562" i="1"/>
  <c r="W563" i="1" s="1"/>
  <c r="S2884" i="1"/>
  <c r="H2884" i="1"/>
  <c r="N2806" i="1"/>
  <c r="F563" i="1"/>
  <c r="K563" i="1"/>
  <c r="AM563" i="1" l="1"/>
  <c r="AL563" i="1"/>
  <c r="X563" i="1"/>
  <c r="AA563" i="1"/>
  <c r="AB563" i="1"/>
  <c r="Z563" i="1"/>
  <c r="R2884" i="1"/>
  <c r="P2806" i="1"/>
  <c r="M2807" i="1" s="1"/>
  <c r="J563" i="1"/>
  <c r="L563" i="1" s="1"/>
  <c r="AP563" i="1" l="1"/>
  <c r="AN563" i="1"/>
  <c r="Y563" i="1"/>
  <c r="W564" i="1" s="1"/>
  <c r="T2884" i="1"/>
  <c r="Q2885" i="1" s="1"/>
  <c r="AC2885" i="1" s="1"/>
  <c r="G2807" i="1"/>
  <c r="O2807" i="1"/>
  <c r="I564" i="1"/>
  <c r="AM564" i="1" l="1"/>
  <c r="AL564" i="1"/>
  <c r="X564" i="1"/>
  <c r="Z564" i="1"/>
  <c r="AA564" i="1"/>
  <c r="AB564" i="1"/>
  <c r="S2885" i="1"/>
  <c r="H2885" i="1"/>
  <c r="N2807" i="1"/>
  <c r="P2807" i="1" s="1"/>
  <c r="M2808" i="1" s="1"/>
  <c r="F564" i="1"/>
  <c r="K564" i="1"/>
  <c r="AP564" i="1" l="1"/>
  <c r="AN564" i="1"/>
  <c r="R2885" i="1"/>
  <c r="T2885" i="1" s="1"/>
  <c r="Q2886" i="1" s="1"/>
  <c r="AC2886" i="1" s="1"/>
  <c r="O2808" i="1"/>
  <c r="G2808" i="1"/>
  <c r="J564" i="1"/>
  <c r="L564" i="1" s="1"/>
  <c r="I565" i="1" s="1"/>
  <c r="Y564" i="1" l="1"/>
  <c r="W565" i="1" s="1"/>
  <c r="H2886" i="1"/>
  <c r="S2886" i="1"/>
  <c r="N2808" i="1"/>
  <c r="F565" i="1"/>
  <c r="K565" i="1"/>
  <c r="AM565" i="1" l="1"/>
  <c r="AL565" i="1"/>
  <c r="X565" i="1"/>
  <c r="Z565" i="1"/>
  <c r="AA565" i="1"/>
  <c r="AB565" i="1"/>
  <c r="R2886" i="1"/>
  <c r="P2808" i="1"/>
  <c r="M2809" i="1" s="1"/>
  <c r="J565" i="1"/>
  <c r="L565" i="1" s="1"/>
  <c r="AP565" i="1" l="1"/>
  <c r="AN565" i="1"/>
  <c r="Y565" i="1"/>
  <c r="W566" i="1" s="1"/>
  <c r="T2886" i="1"/>
  <c r="Q2887" i="1" s="1"/>
  <c r="AC2887" i="1" s="1"/>
  <c r="G2809" i="1"/>
  <c r="O2809" i="1"/>
  <c r="I566" i="1"/>
  <c r="AM566" i="1" l="1"/>
  <c r="AN566" i="1" s="1"/>
  <c r="X566" i="1"/>
  <c r="Z566" i="1"/>
  <c r="AB566" i="1"/>
  <c r="AA566" i="1"/>
  <c r="H2887" i="1"/>
  <c r="S2887" i="1"/>
  <c r="N2809" i="1"/>
  <c r="P2809" i="1" s="1"/>
  <c r="M2810" i="1" s="1"/>
  <c r="F566" i="1"/>
  <c r="K566" i="1"/>
  <c r="AL566" i="1" l="1"/>
  <c r="AP566" i="1"/>
  <c r="R2887" i="1"/>
  <c r="O2810" i="1"/>
  <c r="G2810" i="1"/>
  <c r="J566" i="1"/>
  <c r="L566" i="1" s="1"/>
  <c r="Y566" i="1" s="1"/>
  <c r="W567" i="1" s="1"/>
  <c r="AM567" i="1" l="1"/>
  <c r="AL567" i="1"/>
  <c r="AA567" i="1"/>
  <c r="X567" i="1"/>
  <c r="Z567" i="1"/>
  <c r="AB567" i="1"/>
  <c r="T2887" i="1"/>
  <c r="Q2888" i="1" s="1"/>
  <c r="AC2888" i="1" s="1"/>
  <c r="N2810" i="1"/>
  <c r="I567" i="1"/>
  <c r="AP567" i="1" l="1"/>
  <c r="AN567" i="1"/>
  <c r="H2888" i="1"/>
  <c r="S2888" i="1"/>
  <c r="P2810" i="1"/>
  <c r="M2811" i="1" s="1"/>
  <c r="F567" i="1"/>
  <c r="K567" i="1"/>
  <c r="R2888" i="1" l="1"/>
  <c r="T2888" i="1" s="1"/>
  <c r="Q2889" i="1" s="1"/>
  <c r="AC2889" i="1" s="1"/>
  <c r="G2811" i="1"/>
  <c r="O2811" i="1"/>
  <c r="J567" i="1"/>
  <c r="L567" i="1" s="1"/>
  <c r="Y567" i="1" s="1"/>
  <c r="W568" i="1" s="1"/>
  <c r="AM568" i="1" l="1"/>
  <c r="AL568" i="1"/>
  <c r="X568" i="1"/>
  <c r="Z568" i="1"/>
  <c r="AA568" i="1"/>
  <c r="AB568" i="1"/>
  <c r="H2889" i="1"/>
  <c r="S2889" i="1"/>
  <c r="N2811" i="1"/>
  <c r="I568" i="1"/>
  <c r="AP568" i="1" l="1"/>
  <c r="AN568" i="1"/>
  <c r="R2889" i="1"/>
  <c r="T2889" i="1" s="1"/>
  <c r="Q2890" i="1" s="1"/>
  <c r="AC2890" i="1" s="1"/>
  <c r="P2811" i="1"/>
  <c r="M2812" i="1" s="1"/>
  <c r="K568" i="1"/>
  <c r="F568" i="1"/>
  <c r="H2890" i="1" l="1"/>
  <c r="S2890" i="1"/>
  <c r="G2812" i="1"/>
  <c r="O2812" i="1"/>
  <c r="J568" i="1"/>
  <c r="L568" i="1" s="1"/>
  <c r="Y568" i="1" s="1"/>
  <c r="W569" i="1" s="1"/>
  <c r="AM569" i="1" l="1"/>
  <c r="AL569" i="1"/>
  <c r="AA569" i="1"/>
  <c r="AB569" i="1"/>
  <c r="X569" i="1"/>
  <c r="Z569" i="1"/>
  <c r="R2890" i="1"/>
  <c r="T2890" i="1" s="1"/>
  <c r="Q2891" i="1" s="1"/>
  <c r="AC2891" i="1" s="1"/>
  <c r="N2812" i="1"/>
  <c r="I569" i="1"/>
  <c r="K569" i="1" s="1"/>
  <c r="AP569" i="1" l="1"/>
  <c r="AN569" i="1"/>
  <c r="S2891" i="1"/>
  <c r="H2891" i="1"/>
  <c r="P2812" i="1"/>
  <c r="M2813" i="1" s="1"/>
  <c r="F569" i="1"/>
  <c r="J569" i="1"/>
  <c r="L569" i="1" s="1"/>
  <c r="Y569" i="1" s="1"/>
  <c r="W570" i="1" s="1"/>
  <c r="AM570" i="1" l="1"/>
  <c r="AL570" i="1"/>
  <c r="X570" i="1"/>
  <c r="AA570" i="1"/>
  <c r="Z570" i="1"/>
  <c r="AB570" i="1"/>
  <c r="R2891" i="1"/>
  <c r="O2813" i="1"/>
  <c r="G2813" i="1"/>
  <c r="I570" i="1"/>
  <c r="AP570" i="1" l="1"/>
  <c r="AN570" i="1"/>
  <c r="T2891" i="1"/>
  <c r="Q2892" i="1" s="1"/>
  <c r="AC2892" i="1" s="1"/>
  <c r="N2813" i="1"/>
  <c r="K570" i="1"/>
  <c r="F570" i="1"/>
  <c r="H2892" i="1" l="1"/>
  <c r="S2892" i="1"/>
  <c r="P2813" i="1"/>
  <c r="M2814" i="1" s="1"/>
  <c r="J570" i="1"/>
  <c r="L570" i="1" s="1"/>
  <c r="I571" i="1" l="1"/>
  <c r="Y570" i="1"/>
  <c r="W571" i="1" s="1"/>
  <c r="R2892" i="1"/>
  <c r="G2814" i="1"/>
  <c r="O2814" i="1"/>
  <c r="F571" i="1"/>
  <c r="K571" i="1"/>
  <c r="AM571" i="1" l="1"/>
  <c r="AN571" i="1" s="1"/>
  <c r="X571" i="1"/>
  <c r="Z571" i="1"/>
  <c r="AA571" i="1"/>
  <c r="AB571" i="1"/>
  <c r="T2892" i="1"/>
  <c r="Q2893" i="1" s="1"/>
  <c r="AC2893" i="1" s="1"/>
  <c r="N2814" i="1"/>
  <c r="J571" i="1"/>
  <c r="L571" i="1" s="1"/>
  <c r="AL571" i="1" l="1"/>
  <c r="AP571" i="1"/>
  <c r="Y571" i="1"/>
  <c r="W572" i="1" s="1"/>
  <c r="H2893" i="1"/>
  <c r="S2893" i="1"/>
  <c r="P2814" i="1"/>
  <c r="M2815" i="1" s="1"/>
  <c r="I572" i="1"/>
  <c r="AM572" i="1" l="1"/>
  <c r="AL572" i="1"/>
  <c r="Z572" i="1"/>
  <c r="AB572" i="1"/>
  <c r="X572" i="1"/>
  <c r="AA572" i="1"/>
  <c r="R2893" i="1"/>
  <c r="T2893" i="1" s="1"/>
  <c r="Q2894" i="1" s="1"/>
  <c r="AC2894" i="1" s="1"/>
  <c r="G2815" i="1"/>
  <c r="O2815" i="1"/>
  <c r="F572" i="1"/>
  <c r="K572" i="1"/>
  <c r="AP572" i="1" l="1"/>
  <c r="AN572" i="1"/>
  <c r="H2894" i="1"/>
  <c r="S2894" i="1"/>
  <c r="N2815" i="1"/>
  <c r="P2815" i="1" s="1"/>
  <c r="M2816" i="1" s="1"/>
  <c r="J572" i="1"/>
  <c r="L572" i="1" s="1"/>
  <c r="Y572" i="1" s="1"/>
  <c r="W573" i="1" s="1"/>
  <c r="AM573" i="1" l="1"/>
  <c r="AN573" i="1" s="1"/>
  <c r="Z573" i="1"/>
  <c r="AB573" i="1"/>
  <c r="X573" i="1"/>
  <c r="AA573" i="1"/>
  <c r="R2894" i="1"/>
  <c r="G2816" i="1"/>
  <c r="O2816" i="1"/>
  <c r="I573" i="1"/>
  <c r="AL573" i="1" l="1"/>
  <c r="AP573" i="1"/>
  <c r="T2894" i="1"/>
  <c r="Q2895" i="1" s="1"/>
  <c r="AC2895" i="1" s="1"/>
  <c r="N2816" i="1"/>
  <c r="P2816" i="1" s="1"/>
  <c r="M2817" i="1" s="1"/>
  <c r="K573" i="1"/>
  <c r="J573" i="1" s="1"/>
  <c r="F573" i="1"/>
  <c r="H2895" i="1" l="1"/>
  <c r="S2895" i="1"/>
  <c r="O2817" i="1"/>
  <c r="G2817" i="1"/>
  <c r="L573" i="1"/>
  <c r="I574" i="1" l="1"/>
  <c r="Y573" i="1"/>
  <c r="W574" i="1" s="1"/>
  <c r="R2895" i="1"/>
  <c r="T2895" i="1" s="1"/>
  <c r="Q2896" i="1" s="1"/>
  <c r="AC2896" i="1" s="1"/>
  <c r="N2817" i="1"/>
  <c r="K574" i="1"/>
  <c r="F574" i="1"/>
  <c r="AM574" i="1" l="1"/>
  <c r="AL574" i="1"/>
  <c r="AB574" i="1"/>
  <c r="X574" i="1"/>
  <c r="AA574" i="1"/>
  <c r="Z574" i="1"/>
  <c r="H2896" i="1"/>
  <c r="S2896" i="1"/>
  <c r="P2817" i="1"/>
  <c r="M2818" i="1" s="1"/>
  <c r="J574" i="1"/>
  <c r="L574" i="1" s="1"/>
  <c r="AP574" i="1" l="1"/>
  <c r="AN574" i="1"/>
  <c r="Y574" i="1"/>
  <c r="W575" i="1" s="1"/>
  <c r="R2896" i="1"/>
  <c r="T2896" i="1" s="1"/>
  <c r="Q2897" i="1" s="1"/>
  <c r="AC2897" i="1" s="1"/>
  <c r="G2818" i="1"/>
  <c r="O2818" i="1"/>
  <c r="I575" i="1"/>
  <c r="AM575" i="1" l="1"/>
  <c r="AL575" i="1"/>
  <c r="X575" i="1"/>
  <c r="Z575" i="1"/>
  <c r="AA575" i="1"/>
  <c r="AB575" i="1"/>
  <c r="H2897" i="1"/>
  <c r="S2897" i="1"/>
  <c r="N2818" i="1"/>
  <c r="K575" i="1"/>
  <c r="F575" i="1"/>
  <c r="AP575" i="1" l="1"/>
  <c r="AN575" i="1"/>
  <c r="R2897" i="1"/>
  <c r="T2897" i="1" s="1"/>
  <c r="Q2898" i="1" s="1"/>
  <c r="AC2898" i="1" s="1"/>
  <c r="P2818" i="1"/>
  <c r="M2819" i="1" s="1"/>
  <c r="J575" i="1"/>
  <c r="L575" i="1" s="1"/>
  <c r="Y575" i="1" s="1"/>
  <c r="W576" i="1" s="1"/>
  <c r="AM576" i="1" l="1"/>
  <c r="AL576" i="1"/>
  <c r="AA576" i="1"/>
  <c r="X576" i="1"/>
  <c r="Z576" i="1"/>
  <c r="AB576" i="1"/>
  <c r="H2898" i="1"/>
  <c r="S2898" i="1"/>
  <c r="G2819" i="1"/>
  <c r="O2819" i="1"/>
  <c r="I576" i="1"/>
  <c r="AP576" i="1" l="1"/>
  <c r="AN576" i="1"/>
  <c r="R2898" i="1"/>
  <c r="T2898" i="1" s="1"/>
  <c r="Q2899" i="1" s="1"/>
  <c r="AC2899" i="1" s="1"/>
  <c r="N2819" i="1"/>
  <c r="P2819" i="1" s="1"/>
  <c r="M2820" i="1" s="1"/>
  <c r="K576" i="1"/>
  <c r="F576" i="1"/>
  <c r="H2899" i="1" l="1"/>
  <c r="S2899" i="1"/>
  <c r="G2820" i="1"/>
  <c r="O2820" i="1"/>
  <c r="J576" i="1"/>
  <c r="L576" i="1" s="1"/>
  <c r="Y576" i="1" s="1"/>
  <c r="W577" i="1" s="1"/>
  <c r="AM577" i="1" l="1"/>
  <c r="AL577" i="1"/>
  <c r="X577" i="1"/>
  <c r="AA577" i="1"/>
  <c r="AB577" i="1"/>
  <c r="Z577" i="1"/>
  <c r="R2899" i="1"/>
  <c r="T2899" i="1" s="1"/>
  <c r="Q2900" i="1" s="1"/>
  <c r="AC2900" i="1" s="1"/>
  <c r="N2820" i="1"/>
  <c r="I577" i="1"/>
  <c r="AP577" i="1" l="1"/>
  <c r="AN577" i="1"/>
  <c r="S2900" i="1"/>
  <c r="H2900" i="1"/>
  <c r="P2820" i="1"/>
  <c r="M2821" i="1" s="1"/>
  <c r="K577" i="1"/>
  <c r="F577" i="1"/>
  <c r="R2900" i="1" l="1"/>
  <c r="T2900" i="1" s="1"/>
  <c r="Q2901" i="1" s="1"/>
  <c r="AC2901" i="1" s="1"/>
  <c r="G2821" i="1"/>
  <c r="O2821" i="1"/>
  <c r="J577" i="1"/>
  <c r="L577" i="1" s="1"/>
  <c r="Y577" i="1" s="1"/>
  <c r="W578" i="1" s="1"/>
  <c r="AM578" i="1" l="1"/>
  <c r="AL578" i="1"/>
  <c r="X578" i="1"/>
  <c r="Z578" i="1"/>
  <c r="AA578" i="1"/>
  <c r="AB578" i="1"/>
  <c r="H2901" i="1"/>
  <c r="S2901" i="1"/>
  <c r="N2821" i="1"/>
  <c r="I578" i="1"/>
  <c r="AP578" i="1" l="1"/>
  <c r="AN578" i="1"/>
  <c r="R2901" i="1"/>
  <c r="T2901" i="1" s="1"/>
  <c r="Q2902" i="1" s="1"/>
  <c r="AC2902" i="1" s="1"/>
  <c r="P2821" i="1"/>
  <c r="M2822" i="1" s="1"/>
  <c r="F578" i="1"/>
  <c r="K578" i="1"/>
  <c r="J578" i="1" s="1"/>
  <c r="H2902" i="1" l="1"/>
  <c r="S2902" i="1"/>
  <c r="G2822" i="1"/>
  <c r="O2822" i="1"/>
  <c r="L578" i="1"/>
  <c r="I579" i="1" l="1"/>
  <c r="Y578" i="1"/>
  <c r="W579" i="1" s="1"/>
  <c r="R2902" i="1"/>
  <c r="T2902" i="1" s="1"/>
  <c r="Q2903" i="1" s="1"/>
  <c r="AC2903" i="1" s="1"/>
  <c r="N2822" i="1"/>
  <c r="K579" i="1"/>
  <c r="F579" i="1"/>
  <c r="AM579" i="1" l="1"/>
  <c r="AL579" i="1"/>
  <c r="X579" i="1"/>
  <c r="Z579" i="1"/>
  <c r="AB579" i="1"/>
  <c r="AA579" i="1"/>
  <c r="H2903" i="1"/>
  <c r="S2903" i="1"/>
  <c r="P2822" i="1"/>
  <c r="M2823" i="1" s="1"/>
  <c r="J579" i="1"/>
  <c r="L579" i="1" s="1"/>
  <c r="AP579" i="1" l="1"/>
  <c r="AN579" i="1"/>
  <c r="Y579" i="1"/>
  <c r="W580" i="1" s="1"/>
  <c r="R2903" i="1"/>
  <c r="G2823" i="1"/>
  <c r="O2823" i="1"/>
  <c r="I580" i="1"/>
  <c r="AM580" i="1" l="1"/>
  <c r="AL580" i="1"/>
  <c r="AB580" i="1"/>
  <c r="AA580" i="1"/>
  <c r="X580" i="1"/>
  <c r="Z580" i="1"/>
  <c r="T2903" i="1"/>
  <c r="Q2904" i="1" s="1"/>
  <c r="AC2904" i="1" s="1"/>
  <c r="N2823" i="1"/>
  <c r="P2823" i="1" s="1"/>
  <c r="M2824" i="1" s="1"/>
  <c r="K580" i="1"/>
  <c r="J580" i="1" s="1"/>
  <c r="F580" i="1"/>
  <c r="AP580" i="1" l="1"/>
  <c r="AN580" i="1"/>
  <c r="L580" i="1"/>
  <c r="I581" i="1" s="1"/>
  <c r="H2904" i="1"/>
  <c r="S2904" i="1"/>
  <c r="G2824" i="1"/>
  <c r="O2824" i="1"/>
  <c r="Y580" i="1" l="1"/>
  <c r="W581" i="1" s="1"/>
  <c r="R2904" i="1"/>
  <c r="T2904" i="1" s="1"/>
  <c r="Q2905" i="1" s="1"/>
  <c r="AC2905" i="1" s="1"/>
  <c r="N2824" i="1"/>
  <c r="F581" i="1"/>
  <c r="K581" i="1"/>
  <c r="AM581" i="1" l="1"/>
  <c r="AN581" i="1" s="1"/>
  <c r="X581" i="1"/>
  <c r="Z581" i="1"/>
  <c r="AA581" i="1"/>
  <c r="AB581" i="1"/>
  <c r="H2905" i="1"/>
  <c r="S2905" i="1"/>
  <c r="P2824" i="1"/>
  <c r="M2825" i="1" s="1"/>
  <c r="J581" i="1"/>
  <c r="L581" i="1" s="1"/>
  <c r="AL581" i="1" l="1"/>
  <c r="AP581" i="1"/>
  <c r="Y581" i="1"/>
  <c r="W582" i="1" s="1"/>
  <c r="R2905" i="1"/>
  <c r="O2825" i="1"/>
  <c r="G2825" i="1"/>
  <c r="I582" i="1"/>
  <c r="AM582" i="1" l="1"/>
  <c r="AL582" i="1"/>
  <c r="AB582" i="1"/>
  <c r="Z582" i="1"/>
  <c r="X582" i="1"/>
  <c r="AA582" i="1"/>
  <c r="T2905" i="1"/>
  <c r="Q2906" i="1" s="1"/>
  <c r="AC2906" i="1" s="1"/>
  <c r="N2825" i="1"/>
  <c r="P2825" i="1" s="1"/>
  <c r="M2826" i="1" s="1"/>
  <c r="F582" i="1"/>
  <c r="K582" i="1"/>
  <c r="AP582" i="1" l="1"/>
  <c r="AN582" i="1"/>
  <c r="H2906" i="1"/>
  <c r="S2906" i="1"/>
  <c r="G2826" i="1"/>
  <c r="O2826" i="1"/>
  <c r="J582" i="1"/>
  <c r="L582" i="1" s="1"/>
  <c r="Y582" i="1" s="1"/>
  <c r="W583" i="1" s="1"/>
  <c r="AM583" i="1" l="1"/>
  <c r="AL583" i="1"/>
  <c r="Z583" i="1"/>
  <c r="AA583" i="1"/>
  <c r="X583" i="1"/>
  <c r="AB583" i="1"/>
  <c r="R2906" i="1"/>
  <c r="N2826" i="1"/>
  <c r="I583" i="1"/>
  <c r="F583" i="1" s="1"/>
  <c r="AP583" i="1" l="1"/>
  <c r="AN583" i="1"/>
  <c r="T2906" i="1"/>
  <c r="Q2907" i="1" s="1"/>
  <c r="AC2907" i="1" s="1"/>
  <c r="P2826" i="1"/>
  <c r="M2827" i="1" s="1"/>
  <c r="K583" i="1"/>
  <c r="H2907" i="1" l="1"/>
  <c r="S2907" i="1"/>
  <c r="G2827" i="1"/>
  <c r="O2827" i="1"/>
  <c r="J583" i="1"/>
  <c r="L583" i="1" s="1"/>
  <c r="I584" i="1" l="1"/>
  <c r="Y583" i="1"/>
  <c r="W584" i="1" s="1"/>
  <c r="R2907" i="1"/>
  <c r="T2907" i="1" s="1"/>
  <c r="Q2908" i="1" s="1"/>
  <c r="AC2908" i="1" s="1"/>
  <c r="N2827" i="1"/>
  <c r="P2827" i="1" s="1"/>
  <c r="M2828" i="1" s="1"/>
  <c r="F584" i="1"/>
  <c r="K584" i="1"/>
  <c r="AM584" i="1" l="1"/>
  <c r="AN584" i="1" s="1"/>
  <c r="Z584" i="1"/>
  <c r="AB584" i="1"/>
  <c r="X584" i="1"/>
  <c r="AA584" i="1"/>
  <c r="H2908" i="1"/>
  <c r="S2908" i="1"/>
  <c r="G2828" i="1"/>
  <c r="O2828" i="1"/>
  <c r="J584" i="1"/>
  <c r="L584" i="1" s="1"/>
  <c r="I585" i="1" s="1"/>
  <c r="AL584" i="1" l="1"/>
  <c r="AP584" i="1"/>
  <c r="Y584" i="1"/>
  <c r="W585" i="1" s="1"/>
  <c r="R2908" i="1"/>
  <c r="T2908" i="1" s="1"/>
  <c r="Q2909" i="1" s="1"/>
  <c r="AC2909" i="1" s="1"/>
  <c r="N2828" i="1"/>
  <c r="K585" i="1"/>
  <c r="F585" i="1"/>
  <c r="AM585" i="1" l="1"/>
  <c r="AN585" i="1" s="1"/>
  <c r="AB585" i="1"/>
  <c r="X585" i="1"/>
  <c r="Z585" i="1"/>
  <c r="AA585" i="1"/>
  <c r="H2909" i="1"/>
  <c r="S2909" i="1"/>
  <c r="P2828" i="1"/>
  <c r="M2829" i="1" s="1"/>
  <c r="J585" i="1"/>
  <c r="L585" i="1" s="1"/>
  <c r="AL585" i="1" l="1"/>
  <c r="AP585" i="1"/>
  <c r="Y585" i="1"/>
  <c r="W586" i="1" s="1"/>
  <c r="R2909" i="1"/>
  <c r="G2829" i="1"/>
  <c r="O2829" i="1"/>
  <c r="I586" i="1"/>
  <c r="AM586" i="1" l="1"/>
  <c r="AL586" i="1"/>
  <c r="X586" i="1"/>
  <c r="AA586" i="1"/>
  <c r="Z586" i="1"/>
  <c r="AB586" i="1"/>
  <c r="T2909" i="1"/>
  <c r="Q2910" i="1" s="1"/>
  <c r="AC2910" i="1" s="1"/>
  <c r="N2829" i="1"/>
  <c r="F586" i="1"/>
  <c r="K586" i="1"/>
  <c r="AP586" i="1" l="1"/>
  <c r="AN586" i="1"/>
  <c r="H2910" i="1"/>
  <c r="S2910" i="1"/>
  <c r="P2829" i="1"/>
  <c r="M2830" i="1" s="1"/>
  <c r="J586" i="1"/>
  <c r="L586" i="1" s="1"/>
  <c r="I587" i="1" s="1"/>
  <c r="Y586" i="1" l="1"/>
  <c r="W587" i="1" s="1"/>
  <c r="R2910" i="1"/>
  <c r="T2910" i="1" s="1"/>
  <c r="Q2911" i="1" s="1"/>
  <c r="AC2911" i="1" s="1"/>
  <c r="O2830" i="1"/>
  <c r="G2830" i="1"/>
  <c r="K587" i="1"/>
  <c r="J587" i="1" s="1"/>
  <c r="F587" i="1"/>
  <c r="AM587" i="1" l="1"/>
  <c r="AL587" i="1"/>
  <c r="X587" i="1"/>
  <c r="AA587" i="1"/>
  <c r="Z587" i="1"/>
  <c r="AB587" i="1"/>
  <c r="H2911" i="1"/>
  <c r="S2911" i="1"/>
  <c r="L587" i="1"/>
  <c r="I588" i="1" s="1"/>
  <c r="N2830" i="1"/>
  <c r="AP587" i="1" l="1"/>
  <c r="AN587" i="1"/>
  <c r="Y587" i="1"/>
  <c r="W588" i="1" s="1"/>
  <c r="R2911" i="1"/>
  <c r="T2911" i="1" s="1"/>
  <c r="Q2912" i="1" s="1"/>
  <c r="AC2912" i="1" s="1"/>
  <c r="P2830" i="1"/>
  <c r="M2831" i="1" s="1"/>
  <c r="F588" i="1"/>
  <c r="K588" i="1"/>
  <c r="AM588" i="1" l="1"/>
  <c r="AL588" i="1"/>
  <c r="X588" i="1"/>
  <c r="AA588" i="1"/>
  <c r="Z588" i="1"/>
  <c r="AB588" i="1"/>
  <c r="H2912" i="1"/>
  <c r="S2912" i="1"/>
  <c r="O2831" i="1"/>
  <c r="G2831" i="1"/>
  <c r="J588" i="1"/>
  <c r="L588" i="1" s="1"/>
  <c r="I589" i="1" s="1"/>
  <c r="AP588" i="1" l="1"/>
  <c r="AN588" i="1"/>
  <c r="Y588" i="1"/>
  <c r="W589" i="1" s="1"/>
  <c r="R2912" i="1"/>
  <c r="T2912" i="1" s="1"/>
  <c r="Q2913" i="1" s="1"/>
  <c r="AC2913" i="1" s="1"/>
  <c r="N2831" i="1"/>
  <c r="P2831" i="1" s="1"/>
  <c r="M2832" i="1" s="1"/>
  <c r="K589" i="1"/>
  <c r="J589" i="1" s="1"/>
  <c r="F589" i="1"/>
  <c r="AM589" i="1" l="1"/>
  <c r="AL589" i="1"/>
  <c r="X589" i="1"/>
  <c r="Z589" i="1"/>
  <c r="AB589" i="1"/>
  <c r="AA589" i="1"/>
  <c r="H2913" i="1"/>
  <c r="S2913" i="1"/>
  <c r="G2832" i="1"/>
  <c r="O2832" i="1"/>
  <c r="L589" i="1"/>
  <c r="I590" i="1" s="1"/>
  <c r="AP589" i="1" l="1"/>
  <c r="AN589" i="1"/>
  <c r="Y589" i="1"/>
  <c r="W590" i="1" s="1"/>
  <c r="R2913" i="1"/>
  <c r="T2913" i="1" s="1"/>
  <c r="Q2914" i="1" s="1"/>
  <c r="AC2914" i="1" s="1"/>
  <c r="N2832" i="1"/>
  <c r="P2832" i="1" s="1"/>
  <c r="M2833" i="1" s="1"/>
  <c r="F590" i="1"/>
  <c r="K590" i="1"/>
  <c r="AM590" i="1" l="1"/>
  <c r="AL590" i="1"/>
  <c r="X590" i="1"/>
  <c r="AA590" i="1"/>
  <c r="Z590" i="1"/>
  <c r="AB590" i="1"/>
  <c r="H2914" i="1"/>
  <c r="S2914" i="1"/>
  <c r="G2833" i="1"/>
  <c r="O2833" i="1"/>
  <c r="J590" i="1"/>
  <c r="L590" i="1" s="1"/>
  <c r="AP590" i="1" l="1"/>
  <c r="AN590" i="1"/>
  <c r="Y590" i="1"/>
  <c r="W591" i="1" s="1"/>
  <c r="R2914" i="1"/>
  <c r="T2914" i="1" s="1"/>
  <c r="Q2915" i="1" s="1"/>
  <c r="AC2915" i="1" s="1"/>
  <c r="N2833" i="1"/>
  <c r="I591" i="1"/>
  <c r="AM591" i="1" l="1"/>
  <c r="AL591" i="1"/>
  <c r="AB591" i="1"/>
  <c r="X591" i="1"/>
  <c r="Z591" i="1"/>
  <c r="AA591" i="1"/>
  <c r="H2915" i="1"/>
  <c r="S2915" i="1"/>
  <c r="P2833" i="1"/>
  <c r="M2834" i="1" s="1"/>
  <c r="F591" i="1"/>
  <c r="K591" i="1"/>
  <c r="AP591" i="1" l="1"/>
  <c r="AN591" i="1"/>
  <c r="R2915" i="1"/>
  <c r="T2915" i="1" s="1"/>
  <c r="Q2916" i="1" s="1"/>
  <c r="AC2916" i="1" s="1"/>
  <c r="G2834" i="1"/>
  <c r="O2834" i="1"/>
  <c r="J591" i="1"/>
  <c r="L591" i="1" s="1"/>
  <c r="Y591" i="1" s="1"/>
  <c r="W592" i="1" s="1"/>
  <c r="AM592" i="1" l="1"/>
  <c r="AL592" i="1"/>
  <c r="AA592" i="1"/>
  <c r="AB592" i="1"/>
  <c r="X592" i="1"/>
  <c r="Z592" i="1"/>
  <c r="H2916" i="1"/>
  <c r="S2916" i="1"/>
  <c r="N2834" i="1"/>
  <c r="P2834" i="1" s="1"/>
  <c r="M2835" i="1" s="1"/>
  <c r="I592" i="1"/>
  <c r="AP592" i="1" l="1"/>
  <c r="AN592" i="1"/>
  <c r="R2916" i="1"/>
  <c r="O2835" i="1"/>
  <c r="G2835" i="1"/>
  <c r="F592" i="1"/>
  <c r="K592" i="1"/>
  <c r="T2916" i="1" l="1"/>
  <c r="Q2917" i="1" s="1"/>
  <c r="AC2917" i="1" s="1"/>
  <c r="N2835" i="1"/>
  <c r="P2835" i="1" s="1"/>
  <c r="M2836" i="1" s="1"/>
  <c r="J592" i="1"/>
  <c r="L592" i="1" s="1"/>
  <c r="Y592" i="1" s="1"/>
  <c r="W593" i="1" s="1"/>
  <c r="AM593" i="1" l="1"/>
  <c r="AL593" i="1"/>
  <c r="Z593" i="1"/>
  <c r="AA593" i="1"/>
  <c r="AB593" i="1"/>
  <c r="X593" i="1"/>
  <c r="H2917" i="1"/>
  <c r="S2917" i="1"/>
  <c r="O2836" i="1"/>
  <c r="G2836" i="1"/>
  <c r="I593" i="1"/>
  <c r="AP593" i="1" l="1"/>
  <c r="AN593" i="1"/>
  <c r="R2917" i="1"/>
  <c r="T2917" i="1" s="1"/>
  <c r="Q2918" i="1" s="1"/>
  <c r="AC2918" i="1" s="1"/>
  <c r="N2836" i="1"/>
  <c r="K593" i="1"/>
  <c r="J593" i="1" s="1"/>
  <c r="F593" i="1"/>
  <c r="H2918" i="1" l="1"/>
  <c r="S2918" i="1"/>
  <c r="P2836" i="1"/>
  <c r="M2837" i="1" s="1"/>
  <c r="L593" i="1"/>
  <c r="I594" i="1" l="1"/>
  <c r="Y593" i="1"/>
  <c r="W594" i="1" s="1"/>
  <c r="R2918" i="1"/>
  <c r="T2918" i="1" s="1"/>
  <c r="Q2919" i="1" s="1"/>
  <c r="AC2919" i="1" s="1"/>
  <c r="G2837" i="1"/>
  <c r="O2837" i="1"/>
  <c r="F594" i="1"/>
  <c r="K594" i="1"/>
  <c r="AM594" i="1" l="1"/>
  <c r="AL594" i="1"/>
  <c r="X594" i="1"/>
  <c r="AA594" i="1"/>
  <c r="Z594" i="1"/>
  <c r="AB594" i="1"/>
  <c r="H2919" i="1"/>
  <c r="S2919" i="1"/>
  <c r="N2837" i="1"/>
  <c r="P2837" i="1" s="1"/>
  <c r="M2838" i="1" s="1"/>
  <c r="J594" i="1"/>
  <c r="L594" i="1" s="1"/>
  <c r="AP594" i="1" l="1"/>
  <c r="AN594" i="1"/>
  <c r="Y594" i="1"/>
  <c r="W595" i="1" s="1"/>
  <c r="R2919" i="1"/>
  <c r="T2919" i="1" s="1"/>
  <c r="Q2920" i="1" s="1"/>
  <c r="AC2920" i="1" s="1"/>
  <c r="G2838" i="1"/>
  <c r="O2838" i="1"/>
  <c r="I595" i="1"/>
  <c r="AM595" i="1" l="1"/>
  <c r="AL595" i="1"/>
  <c r="X595" i="1"/>
  <c r="AA595" i="1"/>
  <c r="Z595" i="1"/>
  <c r="AB595" i="1"/>
  <c r="H2920" i="1"/>
  <c r="S2920" i="1"/>
  <c r="N2838" i="1"/>
  <c r="P2838" i="1" s="1"/>
  <c r="M2839" i="1" s="1"/>
  <c r="K595" i="1"/>
  <c r="J595" i="1" s="1"/>
  <c r="F595" i="1"/>
  <c r="AP595" i="1" l="1"/>
  <c r="AN595" i="1"/>
  <c r="R2920" i="1"/>
  <c r="T2920" i="1" s="1"/>
  <c r="Q2921" i="1" s="1"/>
  <c r="AC2921" i="1" s="1"/>
  <c r="O2839" i="1"/>
  <c r="G2839" i="1"/>
  <c r="L595" i="1"/>
  <c r="I596" i="1" s="1"/>
  <c r="Y595" i="1" l="1"/>
  <c r="W596" i="1" s="1"/>
  <c r="H2921" i="1"/>
  <c r="S2921" i="1"/>
  <c r="N2839" i="1"/>
  <c r="K596" i="1"/>
  <c r="F596" i="1"/>
  <c r="AM596" i="1" l="1"/>
  <c r="AL596" i="1"/>
  <c r="X596" i="1"/>
  <c r="AA596" i="1"/>
  <c r="Z596" i="1"/>
  <c r="AB596" i="1"/>
  <c r="R2921" i="1"/>
  <c r="T2921" i="1" s="1"/>
  <c r="Q2922" i="1" s="1"/>
  <c r="AC2922" i="1" s="1"/>
  <c r="P2839" i="1"/>
  <c r="M2840" i="1" s="1"/>
  <c r="J596" i="1"/>
  <c r="L596" i="1" s="1"/>
  <c r="AP596" i="1" l="1"/>
  <c r="AN596" i="1"/>
  <c r="Y596" i="1"/>
  <c r="W597" i="1" s="1"/>
  <c r="H2922" i="1"/>
  <c r="S2922" i="1"/>
  <c r="O2840" i="1"/>
  <c r="G2840" i="1"/>
  <c r="I597" i="1"/>
  <c r="AM597" i="1" l="1"/>
  <c r="AL597" i="1"/>
  <c r="X597" i="1"/>
  <c r="AA597" i="1"/>
  <c r="Z597" i="1"/>
  <c r="AB597" i="1"/>
  <c r="R2922" i="1"/>
  <c r="T2922" i="1" s="1"/>
  <c r="Q2923" i="1" s="1"/>
  <c r="AC2923" i="1" s="1"/>
  <c r="N2840" i="1"/>
  <c r="P2840" i="1" s="1"/>
  <c r="M2841" i="1" s="1"/>
  <c r="F597" i="1"/>
  <c r="K597" i="1"/>
  <c r="AP597" i="1" l="1"/>
  <c r="AN597" i="1"/>
  <c r="H2923" i="1"/>
  <c r="S2923" i="1"/>
  <c r="G2841" i="1"/>
  <c r="O2841" i="1"/>
  <c r="J597" i="1"/>
  <c r="L597" i="1" s="1"/>
  <c r="I598" i="1" s="1"/>
  <c r="Y597" i="1" l="1"/>
  <c r="W598" i="1" s="1"/>
  <c r="R2923" i="1"/>
  <c r="T2923" i="1" s="1"/>
  <c r="Q2924" i="1" s="1"/>
  <c r="AC2924" i="1" s="1"/>
  <c r="N2841" i="1"/>
  <c r="F598" i="1"/>
  <c r="K598" i="1"/>
  <c r="AM598" i="1" l="1"/>
  <c r="AL598" i="1"/>
  <c r="X598" i="1"/>
  <c r="Z598" i="1"/>
  <c r="AA598" i="1"/>
  <c r="AB598" i="1"/>
  <c r="H2924" i="1"/>
  <c r="S2924" i="1"/>
  <c r="P2841" i="1"/>
  <c r="M2842" i="1" s="1"/>
  <c r="J598" i="1"/>
  <c r="L598" i="1" s="1"/>
  <c r="AP598" i="1" l="1"/>
  <c r="AN598" i="1"/>
  <c r="Y598" i="1"/>
  <c r="W599" i="1" s="1"/>
  <c r="R2924" i="1"/>
  <c r="T2924" i="1" s="1"/>
  <c r="Q2925" i="1" s="1"/>
  <c r="AC2925" i="1" s="1"/>
  <c r="G2842" i="1"/>
  <c r="O2842" i="1"/>
  <c r="I599" i="1"/>
  <c r="AM599" i="1" l="1"/>
  <c r="AN599" i="1" s="1"/>
  <c r="X599" i="1"/>
  <c r="AA599" i="1"/>
  <c r="Z599" i="1"/>
  <c r="AB599" i="1"/>
  <c r="S2925" i="1"/>
  <c r="H2925" i="1"/>
  <c r="N2842" i="1"/>
  <c r="K599" i="1"/>
  <c r="J599" i="1" s="1"/>
  <c r="F599" i="1"/>
  <c r="AL599" i="1" l="1"/>
  <c r="AP599" i="1"/>
  <c r="R2925" i="1"/>
  <c r="T2925" i="1" s="1"/>
  <c r="Q2926" i="1" s="1"/>
  <c r="AC2926" i="1" s="1"/>
  <c r="P2842" i="1"/>
  <c r="M2843" i="1" s="1"/>
  <c r="L599" i="1"/>
  <c r="I600" i="1" s="1"/>
  <c r="Y599" i="1" l="1"/>
  <c r="W600" i="1" s="1"/>
  <c r="H2926" i="1"/>
  <c r="S2926" i="1"/>
  <c r="G2843" i="1"/>
  <c r="O2843" i="1"/>
  <c r="K600" i="1"/>
  <c r="F600" i="1"/>
  <c r="AM600" i="1" l="1"/>
  <c r="AL600" i="1"/>
  <c r="AA600" i="1"/>
  <c r="X600" i="1"/>
  <c r="Z600" i="1"/>
  <c r="AB600" i="1"/>
  <c r="R2926" i="1"/>
  <c r="T2926" i="1" s="1"/>
  <c r="Q2927" i="1" s="1"/>
  <c r="AC2927" i="1" s="1"/>
  <c r="N2843" i="1"/>
  <c r="J600" i="1"/>
  <c r="L600" i="1" s="1"/>
  <c r="I601" i="1" s="1"/>
  <c r="AP600" i="1" l="1"/>
  <c r="AN600" i="1"/>
  <c r="Y600" i="1"/>
  <c r="W601" i="1" s="1"/>
  <c r="H2927" i="1"/>
  <c r="S2927" i="1"/>
  <c r="P2843" i="1"/>
  <c r="M2844" i="1" s="1"/>
  <c r="K601" i="1"/>
  <c r="F601" i="1"/>
  <c r="AM601" i="1" l="1"/>
  <c r="AL601" i="1"/>
  <c r="X601" i="1"/>
  <c r="Z601" i="1"/>
  <c r="AA601" i="1"/>
  <c r="AB601" i="1"/>
  <c r="R2927" i="1"/>
  <c r="T2927" i="1" s="1"/>
  <c r="Q2928" i="1" s="1"/>
  <c r="AC2928" i="1" s="1"/>
  <c r="G2844" i="1"/>
  <c r="O2844" i="1"/>
  <c r="J601" i="1"/>
  <c r="L601" i="1" s="1"/>
  <c r="I602" i="1" s="1"/>
  <c r="AP601" i="1" l="1"/>
  <c r="AN601" i="1"/>
  <c r="Y601" i="1"/>
  <c r="W602" i="1" s="1"/>
  <c r="H2928" i="1"/>
  <c r="S2928" i="1"/>
  <c r="N2844" i="1"/>
  <c r="P2844" i="1" s="1"/>
  <c r="M2845" i="1" s="1"/>
  <c r="F602" i="1"/>
  <c r="K602" i="1"/>
  <c r="AM602" i="1" l="1"/>
  <c r="AL602" i="1"/>
  <c r="X602" i="1"/>
  <c r="AA602" i="1"/>
  <c r="Z602" i="1"/>
  <c r="AB602" i="1"/>
  <c r="R2928" i="1"/>
  <c r="T2928" i="1" s="1"/>
  <c r="Q2929" i="1" s="1"/>
  <c r="AC2929" i="1" s="1"/>
  <c r="O2845" i="1"/>
  <c r="G2845" i="1"/>
  <c r="J602" i="1"/>
  <c r="L602" i="1" s="1"/>
  <c r="AP602" i="1" l="1"/>
  <c r="AN602" i="1"/>
  <c r="Y602" i="1"/>
  <c r="W603" i="1" s="1"/>
  <c r="S2929" i="1"/>
  <c r="H2929" i="1"/>
  <c r="N2845" i="1"/>
  <c r="I603" i="1"/>
  <c r="AM603" i="1" l="1"/>
  <c r="AL603" i="1"/>
  <c r="X603" i="1"/>
  <c r="Z603" i="1"/>
  <c r="AA603" i="1"/>
  <c r="AB603" i="1"/>
  <c r="R2929" i="1"/>
  <c r="T2929" i="1" s="1"/>
  <c r="Q2930" i="1" s="1"/>
  <c r="AC2930" i="1" s="1"/>
  <c r="P2845" i="1"/>
  <c r="M2846" i="1" s="1"/>
  <c r="F603" i="1"/>
  <c r="K603" i="1"/>
  <c r="AP603" i="1" l="1"/>
  <c r="AN603" i="1"/>
  <c r="H2930" i="1"/>
  <c r="S2930" i="1"/>
  <c r="O2846" i="1"/>
  <c r="G2846" i="1"/>
  <c r="J603" i="1"/>
  <c r="L603" i="1" s="1"/>
  <c r="Y603" i="1" s="1"/>
  <c r="W604" i="1" s="1"/>
  <c r="AM604" i="1" l="1"/>
  <c r="AL604" i="1"/>
  <c r="AB604" i="1"/>
  <c r="X604" i="1"/>
  <c r="Z604" i="1"/>
  <c r="AA604" i="1"/>
  <c r="R2930" i="1"/>
  <c r="T2930" i="1" s="1"/>
  <c r="Q2931" i="1" s="1"/>
  <c r="AC2931" i="1" s="1"/>
  <c r="N2846" i="1"/>
  <c r="I604" i="1"/>
  <c r="AP604" i="1" l="1"/>
  <c r="AN604" i="1"/>
  <c r="H2931" i="1"/>
  <c r="S2931" i="1"/>
  <c r="P2846" i="1"/>
  <c r="M2847" i="1" s="1"/>
  <c r="F604" i="1"/>
  <c r="K604" i="1"/>
  <c r="J604" i="1" s="1"/>
  <c r="R2931" i="1" l="1"/>
  <c r="T2931" i="1" s="1"/>
  <c r="Q2932" i="1" s="1"/>
  <c r="AC2932" i="1" s="1"/>
  <c r="O2847" i="1"/>
  <c r="G2847" i="1"/>
  <c r="L604" i="1"/>
  <c r="I605" i="1" l="1"/>
  <c r="Y604" i="1"/>
  <c r="W605" i="1" s="1"/>
  <c r="H2932" i="1"/>
  <c r="S2932" i="1"/>
  <c r="N2847" i="1"/>
  <c r="P2847" i="1" s="1"/>
  <c r="M2848" i="1" s="1"/>
  <c r="K605" i="1"/>
  <c r="F605" i="1"/>
  <c r="AM605" i="1" l="1"/>
  <c r="AL605" i="1"/>
  <c r="X605" i="1"/>
  <c r="Z605" i="1"/>
  <c r="AA605" i="1"/>
  <c r="AB605" i="1"/>
  <c r="R2932" i="1"/>
  <c r="T2932" i="1" s="1"/>
  <c r="Q2933" i="1" s="1"/>
  <c r="AC2933" i="1" s="1"/>
  <c r="O2848" i="1"/>
  <c r="G2848" i="1"/>
  <c r="J605" i="1"/>
  <c r="L605" i="1" s="1"/>
  <c r="AP605" i="1" l="1"/>
  <c r="AN605" i="1"/>
  <c r="Y605" i="1"/>
  <c r="W606" i="1" s="1"/>
  <c r="S2933" i="1"/>
  <c r="H2933" i="1"/>
  <c r="N2848" i="1"/>
  <c r="P2848" i="1" s="1"/>
  <c r="M2849" i="1" s="1"/>
  <c r="I606" i="1"/>
  <c r="AM606" i="1" l="1"/>
  <c r="AL606" i="1"/>
  <c r="X606" i="1"/>
  <c r="Z606" i="1"/>
  <c r="AA606" i="1"/>
  <c r="AB606" i="1"/>
  <c r="R2933" i="1"/>
  <c r="G2849" i="1"/>
  <c r="O2849" i="1"/>
  <c r="K606" i="1"/>
  <c r="F606" i="1"/>
  <c r="AP606" i="1" l="1"/>
  <c r="AN606" i="1"/>
  <c r="T2933" i="1"/>
  <c r="Q2934" i="1" s="1"/>
  <c r="AC2934" i="1" s="1"/>
  <c r="N2849" i="1"/>
  <c r="J606" i="1"/>
  <c r="L606" i="1" s="1"/>
  <c r="Y606" i="1" s="1"/>
  <c r="W607" i="1" s="1"/>
  <c r="AM607" i="1" l="1"/>
  <c r="AL607" i="1"/>
  <c r="Z607" i="1"/>
  <c r="AA607" i="1"/>
  <c r="X607" i="1"/>
  <c r="AB607" i="1"/>
  <c r="S2934" i="1"/>
  <c r="H2934" i="1"/>
  <c r="P2849" i="1"/>
  <c r="M2850" i="1" s="1"/>
  <c r="I607" i="1"/>
  <c r="AP607" i="1" l="1"/>
  <c r="AN607" i="1"/>
  <c r="R2934" i="1"/>
  <c r="T2934" i="1" s="1"/>
  <c r="Q2935" i="1" s="1"/>
  <c r="AC2935" i="1" s="1"/>
  <c r="G2850" i="1"/>
  <c r="O2850" i="1"/>
  <c r="F607" i="1"/>
  <c r="K607" i="1"/>
  <c r="H2935" i="1" l="1"/>
  <c r="S2935" i="1"/>
  <c r="N2850" i="1"/>
  <c r="P2850" i="1" s="1"/>
  <c r="M2851" i="1" s="1"/>
  <c r="J607" i="1"/>
  <c r="L607" i="1" s="1"/>
  <c r="I608" i="1" l="1"/>
  <c r="Y607" i="1"/>
  <c r="W608" i="1" s="1"/>
  <c r="R2935" i="1"/>
  <c r="T2935" i="1" s="1"/>
  <c r="Q2936" i="1" s="1"/>
  <c r="AC2936" i="1" s="1"/>
  <c r="O2851" i="1"/>
  <c r="G2851" i="1"/>
  <c r="K608" i="1"/>
  <c r="J608" i="1" s="1"/>
  <c r="F608" i="1"/>
  <c r="AM608" i="1" l="1"/>
  <c r="AL608" i="1"/>
  <c r="AB608" i="1"/>
  <c r="Z608" i="1"/>
  <c r="AA608" i="1"/>
  <c r="X608" i="1"/>
  <c r="S2936" i="1"/>
  <c r="H2936" i="1"/>
  <c r="N2851" i="1"/>
  <c r="P2851" i="1" s="1"/>
  <c r="M2852" i="1" s="1"/>
  <c r="L608" i="1"/>
  <c r="I609" i="1" s="1"/>
  <c r="AP608" i="1" l="1"/>
  <c r="AN608" i="1"/>
  <c r="Y608" i="1"/>
  <c r="W609" i="1" s="1"/>
  <c r="R2936" i="1"/>
  <c r="T2936" i="1" s="1"/>
  <c r="Q2937" i="1" s="1"/>
  <c r="AC2937" i="1" s="1"/>
  <c r="O2852" i="1"/>
  <c r="G2852" i="1"/>
  <c r="F609" i="1"/>
  <c r="K609" i="1"/>
  <c r="AM609" i="1" l="1"/>
  <c r="AL609" i="1"/>
  <c r="X609" i="1"/>
  <c r="AA609" i="1"/>
  <c r="Z609" i="1"/>
  <c r="AB609" i="1"/>
  <c r="S2937" i="1"/>
  <c r="H2937" i="1"/>
  <c r="N2852" i="1"/>
  <c r="J609" i="1"/>
  <c r="L609" i="1" s="1"/>
  <c r="AP609" i="1" l="1"/>
  <c r="AN609" i="1"/>
  <c r="Y609" i="1"/>
  <c r="W610" i="1" s="1"/>
  <c r="R2937" i="1"/>
  <c r="T2937" i="1" s="1"/>
  <c r="Q2938" i="1" s="1"/>
  <c r="AC2938" i="1" s="1"/>
  <c r="P2852" i="1"/>
  <c r="M2853" i="1" s="1"/>
  <c r="I610" i="1"/>
  <c r="AM610" i="1" l="1"/>
  <c r="AL610" i="1"/>
  <c r="AB610" i="1"/>
  <c r="X610" i="1"/>
  <c r="AA610" i="1"/>
  <c r="Z610" i="1"/>
  <c r="H2938" i="1"/>
  <c r="S2938" i="1"/>
  <c r="G2853" i="1"/>
  <c r="O2853" i="1"/>
  <c r="F610" i="1"/>
  <c r="K610" i="1"/>
  <c r="AP610" i="1" l="1"/>
  <c r="AN610" i="1"/>
  <c r="R2938" i="1"/>
  <c r="T2938" i="1" s="1"/>
  <c r="Q2939" i="1" s="1"/>
  <c r="AC2939" i="1" s="1"/>
  <c r="N2853" i="1"/>
  <c r="P2853" i="1" s="1"/>
  <c r="M2854" i="1" s="1"/>
  <c r="J610" i="1"/>
  <c r="L610" i="1" s="1"/>
  <c r="Y610" i="1" s="1"/>
  <c r="W611" i="1" s="1"/>
  <c r="AM611" i="1" l="1"/>
  <c r="AL611" i="1"/>
  <c r="AA611" i="1"/>
  <c r="X611" i="1"/>
  <c r="Z611" i="1"/>
  <c r="AB611" i="1"/>
  <c r="S2939" i="1"/>
  <c r="H2939" i="1"/>
  <c r="G2854" i="1"/>
  <c r="O2854" i="1"/>
  <c r="I611" i="1"/>
  <c r="AP611" i="1" l="1"/>
  <c r="AN611" i="1"/>
  <c r="R2939" i="1"/>
  <c r="T2939" i="1" s="1"/>
  <c r="Q2940" i="1" s="1"/>
  <c r="AC2940" i="1" s="1"/>
  <c r="N2854" i="1"/>
  <c r="F611" i="1"/>
  <c r="K611" i="1"/>
  <c r="H2940" i="1" l="1"/>
  <c r="S2940" i="1"/>
  <c r="P2854" i="1"/>
  <c r="M2855" i="1" s="1"/>
  <c r="J611" i="1"/>
  <c r="L611" i="1" s="1"/>
  <c r="Y611" i="1" s="1"/>
  <c r="W612" i="1" s="1"/>
  <c r="AM612" i="1" l="1"/>
  <c r="AL612" i="1"/>
  <c r="X612" i="1"/>
  <c r="AA612" i="1"/>
  <c r="Z612" i="1"/>
  <c r="AB612" i="1"/>
  <c r="R2940" i="1"/>
  <c r="T2940" i="1" s="1"/>
  <c r="Q2941" i="1" s="1"/>
  <c r="AC2941" i="1" s="1"/>
  <c r="G2855" i="1"/>
  <c r="O2855" i="1"/>
  <c r="I612" i="1"/>
  <c r="AP612" i="1" l="1"/>
  <c r="AN612" i="1"/>
  <c r="H2941" i="1"/>
  <c r="S2941" i="1"/>
  <c r="N2855" i="1"/>
  <c r="K612" i="1"/>
  <c r="F612" i="1"/>
  <c r="R2941" i="1" l="1"/>
  <c r="T2941" i="1" s="1"/>
  <c r="Q2942" i="1" s="1"/>
  <c r="AC2942" i="1" s="1"/>
  <c r="P2855" i="1"/>
  <c r="M2856" i="1" s="1"/>
  <c r="J612" i="1"/>
  <c r="L612" i="1" s="1"/>
  <c r="Y612" i="1" s="1"/>
  <c r="W613" i="1" s="1"/>
  <c r="AM613" i="1" l="1"/>
  <c r="AL613" i="1"/>
  <c r="X613" i="1"/>
  <c r="AA613" i="1"/>
  <c r="AB613" i="1"/>
  <c r="Z613" i="1"/>
  <c r="H2942" i="1"/>
  <c r="S2942" i="1"/>
  <c r="G2856" i="1"/>
  <c r="O2856" i="1"/>
  <c r="I613" i="1"/>
  <c r="AP613" i="1" l="1"/>
  <c r="AN613" i="1"/>
  <c r="R2942" i="1"/>
  <c r="T2942" i="1" s="1"/>
  <c r="Q2943" i="1" s="1"/>
  <c r="AC2943" i="1" s="1"/>
  <c r="N2856" i="1"/>
  <c r="F613" i="1"/>
  <c r="K613" i="1"/>
  <c r="S2943" i="1" l="1"/>
  <c r="H2943" i="1"/>
  <c r="P2856" i="1"/>
  <c r="M2857" i="1" s="1"/>
  <c r="J613" i="1"/>
  <c r="L613" i="1" s="1"/>
  <c r="I614" i="1" l="1"/>
  <c r="Y613" i="1"/>
  <c r="W614" i="1" s="1"/>
  <c r="R2943" i="1"/>
  <c r="T2943" i="1" s="1"/>
  <c r="Q2944" i="1" s="1"/>
  <c r="AC2944" i="1" s="1"/>
  <c r="G2857" i="1"/>
  <c r="O2857" i="1"/>
  <c r="F614" i="1"/>
  <c r="K614" i="1"/>
  <c r="AM614" i="1" l="1"/>
  <c r="AL614" i="1"/>
  <c r="X614" i="1"/>
  <c r="Z614" i="1"/>
  <c r="AB614" i="1"/>
  <c r="AA614" i="1"/>
  <c r="H2944" i="1"/>
  <c r="S2944" i="1"/>
  <c r="N2857" i="1"/>
  <c r="P2857" i="1" s="1"/>
  <c r="M2858" i="1" s="1"/>
  <c r="J614" i="1"/>
  <c r="L614" i="1" s="1"/>
  <c r="I615" i="1" s="1"/>
  <c r="AP614" i="1" l="1"/>
  <c r="AN614" i="1"/>
  <c r="Y614" i="1"/>
  <c r="W615" i="1" s="1"/>
  <c r="R2944" i="1"/>
  <c r="T2944" i="1" s="1"/>
  <c r="Q2945" i="1" s="1"/>
  <c r="AC2945" i="1" s="1"/>
  <c r="G2858" i="1"/>
  <c r="O2858" i="1"/>
  <c r="K615" i="1"/>
  <c r="F615" i="1"/>
  <c r="AM615" i="1" l="1"/>
  <c r="AL615" i="1"/>
  <c r="X615" i="1"/>
  <c r="Z615" i="1"/>
  <c r="AA615" i="1"/>
  <c r="AB615" i="1"/>
  <c r="H2945" i="1"/>
  <c r="S2945" i="1"/>
  <c r="N2858" i="1"/>
  <c r="J615" i="1"/>
  <c r="L615" i="1" s="1"/>
  <c r="I616" i="1" s="1"/>
  <c r="AP615" i="1" l="1"/>
  <c r="AN615" i="1"/>
  <c r="Y615" i="1"/>
  <c r="W616" i="1" s="1"/>
  <c r="R2945" i="1"/>
  <c r="T2945" i="1" s="1"/>
  <c r="Q2946" i="1" s="1"/>
  <c r="AC2946" i="1" s="1"/>
  <c r="P2858" i="1"/>
  <c r="M2859" i="1" s="1"/>
  <c r="F616" i="1"/>
  <c r="K616" i="1"/>
  <c r="AM616" i="1" l="1"/>
  <c r="AL616" i="1"/>
  <c r="X616" i="1"/>
  <c r="Z616" i="1"/>
  <c r="AA616" i="1"/>
  <c r="AB616" i="1"/>
  <c r="H2946" i="1"/>
  <c r="S2946" i="1"/>
  <c r="O2859" i="1"/>
  <c r="G2859" i="1"/>
  <c r="J616" i="1"/>
  <c r="L616" i="1" s="1"/>
  <c r="AP616" i="1" l="1"/>
  <c r="AN616" i="1"/>
  <c r="Y616" i="1"/>
  <c r="W617" i="1" s="1"/>
  <c r="R2946" i="1"/>
  <c r="T2946" i="1" s="1"/>
  <c r="Q2947" i="1" s="1"/>
  <c r="AC2947" i="1" s="1"/>
  <c r="N2859" i="1"/>
  <c r="I617" i="1"/>
  <c r="AM617" i="1" l="1"/>
  <c r="AN617" i="1" s="1"/>
  <c r="AA617" i="1"/>
  <c r="AB617" i="1"/>
  <c r="X617" i="1"/>
  <c r="Z617" i="1"/>
  <c r="H2947" i="1"/>
  <c r="S2947" i="1"/>
  <c r="P2859" i="1"/>
  <c r="M2860" i="1" s="1"/>
  <c r="F617" i="1"/>
  <c r="K617" i="1"/>
  <c r="AL617" i="1" l="1"/>
  <c r="AP617" i="1"/>
  <c r="R2947" i="1"/>
  <c r="T2947" i="1" s="1"/>
  <c r="Q2948" i="1" s="1"/>
  <c r="AC2948" i="1" s="1"/>
  <c r="O2860" i="1"/>
  <c r="G2860" i="1"/>
  <c r="J617" i="1"/>
  <c r="L617" i="1" s="1"/>
  <c r="Y617" i="1" s="1"/>
  <c r="W618" i="1" s="1"/>
  <c r="AM618" i="1" l="1"/>
  <c r="AL618" i="1"/>
  <c r="AA618" i="1"/>
  <c r="AB618" i="1"/>
  <c r="X618" i="1"/>
  <c r="Z618" i="1"/>
  <c r="H2948" i="1"/>
  <c r="S2948" i="1"/>
  <c r="N2860" i="1"/>
  <c r="I618" i="1"/>
  <c r="AP618" i="1" l="1"/>
  <c r="AN618" i="1"/>
  <c r="R2948" i="1"/>
  <c r="T2948" i="1" s="1"/>
  <c r="Q2949" i="1" s="1"/>
  <c r="AC2949" i="1" s="1"/>
  <c r="P2860" i="1"/>
  <c r="M2861" i="1" s="1"/>
  <c r="F618" i="1"/>
  <c r="K618" i="1"/>
  <c r="H2949" i="1" l="1"/>
  <c r="S2949" i="1"/>
  <c r="G2861" i="1"/>
  <c r="O2861" i="1"/>
  <c r="J618" i="1"/>
  <c r="L618" i="1" s="1"/>
  <c r="Y618" i="1" s="1"/>
  <c r="W619" i="1" s="1"/>
  <c r="AM619" i="1" l="1"/>
  <c r="AL619" i="1"/>
  <c r="Z619" i="1"/>
  <c r="AA619" i="1"/>
  <c r="X619" i="1"/>
  <c r="AB619" i="1"/>
  <c r="R2949" i="1"/>
  <c r="T2949" i="1" s="1"/>
  <c r="Q2950" i="1" s="1"/>
  <c r="AC2950" i="1" s="1"/>
  <c r="N2861" i="1"/>
  <c r="I619" i="1"/>
  <c r="AP619" i="1" l="1"/>
  <c r="AN619" i="1"/>
  <c r="S2950" i="1"/>
  <c r="H2950" i="1"/>
  <c r="P2861" i="1"/>
  <c r="M2862" i="1" s="1"/>
  <c r="K619" i="1"/>
  <c r="F619" i="1"/>
  <c r="R2950" i="1" l="1"/>
  <c r="G2862" i="1"/>
  <c r="O2862" i="1"/>
  <c r="J619" i="1"/>
  <c r="L619" i="1" s="1"/>
  <c r="Y619" i="1" s="1"/>
  <c r="W620" i="1" s="1"/>
  <c r="AM620" i="1" l="1"/>
  <c r="AL620" i="1"/>
  <c r="AB620" i="1"/>
  <c r="AA620" i="1"/>
  <c r="X620" i="1"/>
  <c r="Z620" i="1"/>
  <c r="T2950" i="1"/>
  <c r="Q2951" i="1" s="1"/>
  <c r="AC2951" i="1" s="1"/>
  <c r="N2862" i="1"/>
  <c r="I620" i="1"/>
  <c r="AP620" i="1" l="1"/>
  <c r="AN620" i="1"/>
  <c r="H2951" i="1"/>
  <c r="S2951" i="1"/>
  <c r="P2862" i="1"/>
  <c r="M2863" i="1" s="1"/>
  <c r="F620" i="1"/>
  <c r="K620" i="1"/>
  <c r="R2951" i="1" l="1"/>
  <c r="T2951" i="1" s="1"/>
  <c r="Q2952" i="1" s="1"/>
  <c r="AC2952" i="1" s="1"/>
  <c r="O2863" i="1"/>
  <c r="G2863" i="1"/>
  <c r="J620" i="1"/>
  <c r="L620" i="1" s="1"/>
  <c r="Y620" i="1" s="1"/>
  <c r="W621" i="1" s="1"/>
  <c r="AM621" i="1" l="1"/>
  <c r="AL621" i="1"/>
  <c r="Z621" i="1"/>
  <c r="AB621" i="1"/>
  <c r="X621" i="1"/>
  <c r="AA621" i="1"/>
  <c r="H2952" i="1"/>
  <c r="S2952" i="1"/>
  <c r="N2863" i="1"/>
  <c r="P2863" i="1" s="1"/>
  <c r="M2864" i="1" s="1"/>
  <c r="I621" i="1"/>
  <c r="AP621" i="1" l="1"/>
  <c r="AN621" i="1"/>
  <c r="R2952" i="1"/>
  <c r="T2952" i="1" s="1"/>
  <c r="Q2953" i="1" s="1"/>
  <c r="AC2953" i="1" s="1"/>
  <c r="G2864" i="1"/>
  <c r="O2864" i="1"/>
  <c r="F621" i="1"/>
  <c r="K621" i="1"/>
  <c r="H2953" i="1" l="1"/>
  <c r="S2953" i="1"/>
  <c r="N2864" i="1"/>
  <c r="J621" i="1"/>
  <c r="L621" i="1" s="1"/>
  <c r="Y621" i="1" s="1"/>
  <c r="W622" i="1" s="1"/>
  <c r="AM622" i="1" l="1"/>
  <c r="AL622" i="1"/>
  <c r="X622" i="1"/>
  <c r="Z622" i="1"/>
  <c r="AA622" i="1"/>
  <c r="AB622" i="1"/>
  <c r="R2953" i="1"/>
  <c r="T2953" i="1" s="1"/>
  <c r="Q2954" i="1" s="1"/>
  <c r="AC2954" i="1" s="1"/>
  <c r="P2864" i="1"/>
  <c r="M2865" i="1" s="1"/>
  <c r="I622" i="1"/>
  <c r="AP622" i="1" l="1"/>
  <c r="AN622" i="1"/>
  <c r="H2954" i="1"/>
  <c r="S2954" i="1"/>
  <c r="O2865" i="1"/>
  <c r="G2865" i="1"/>
  <c r="F622" i="1"/>
  <c r="K622" i="1"/>
  <c r="R2954" i="1" l="1"/>
  <c r="T2954" i="1" s="1"/>
  <c r="Q2955" i="1" s="1"/>
  <c r="AC2955" i="1" s="1"/>
  <c r="N2865" i="1"/>
  <c r="P2865" i="1" s="1"/>
  <c r="M2866" i="1" s="1"/>
  <c r="J622" i="1"/>
  <c r="L622" i="1" s="1"/>
  <c r="Y622" i="1" s="1"/>
  <c r="W623" i="1" s="1"/>
  <c r="AM623" i="1" l="1"/>
  <c r="AL623" i="1"/>
  <c r="X623" i="1"/>
  <c r="AA623" i="1"/>
  <c r="AB623" i="1"/>
  <c r="Z623" i="1"/>
  <c r="S2955" i="1"/>
  <c r="H2955" i="1"/>
  <c r="G2866" i="1"/>
  <c r="O2866" i="1"/>
  <c r="I623" i="1"/>
  <c r="AP623" i="1" l="1"/>
  <c r="AN623" i="1"/>
  <c r="R2955" i="1"/>
  <c r="N2866" i="1"/>
  <c r="F623" i="1"/>
  <c r="K623" i="1"/>
  <c r="T2955" i="1" l="1"/>
  <c r="Q2956" i="1" s="1"/>
  <c r="AC2956" i="1" s="1"/>
  <c r="P2866" i="1"/>
  <c r="M2867" i="1" s="1"/>
  <c r="J623" i="1"/>
  <c r="L623" i="1" s="1"/>
  <c r="Y623" i="1" s="1"/>
  <c r="W624" i="1" s="1"/>
  <c r="AM624" i="1" l="1"/>
  <c r="AL624" i="1"/>
  <c r="AB624" i="1"/>
  <c r="X624" i="1"/>
  <c r="Z624" i="1"/>
  <c r="AA624" i="1"/>
  <c r="H2956" i="1"/>
  <c r="S2956" i="1"/>
  <c r="G2867" i="1"/>
  <c r="O2867" i="1"/>
  <c r="I624" i="1"/>
  <c r="AP624" i="1" l="1"/>
  <c r="AN624" i="1"/>
  <c r="R2956" i="1"/>
  <c r="T2956" i="1" s="1"/>
  <c r="Q2957" i="1" s="1"/>
  <c r="AC2957" i="1" s="1"/>
  <c r="N2867" i="1"/>
  <c r="K624" i="1"/>
  <c r="J624" i="1" s="1"/>
  <c r="F624" i="1"/>
  <c r="H2957" i="1" l="1"/>
  <c r="S2957" i="1"/>
  <c r="P2867" i="1"/>
  <c r="M2868" i="1" s="1"/>
  <c r="L624" i="1"/>
  <c r="I625" i="1" l="1"/>
  <c r="Y624" i="1"/>
  <c r="W625" i="1" s="1"/>
  <c r="R2957" i="1"/>
  <c r="T2957" i="1" s="1"/>
  <c r="Q2958" i="1" s="1"/>
  <c r="AC2958" i="1" s="1"/>
  <c r="G2868" i="1"/>
  <c r="O2868" i="1"/>
  <c r="K625" i="1"/>
  <c r="F625" i="1"/>
  <c r="AM625" i="1" l="1"/>
  <c r="AL625" i="1"/>
  <c r="X625" i="1"/>
  <c r="AA625" i="1"/>
  <c r="Z625" i="1"/>
  <c r="AB625" i="1"/>
  <c r="H2958" i="1"/>
  <c r="S2958" i="1"/>
  <c r="N2868" i="1"/>
  <c r="J625" i="1"/>
  <c r="L625" i="1" s="1"/>
  <c r="I626" i="1" s="1"/>
  <c r="AP625" i="1" l="1"/>
  <c r="AN625" i="1"/>
  <c r="Y625" i="1"/>
  <c r="W626" i="1" s="1"/>
  <c r="R2958" i="1"/>
  <c r="T2958" i="1" s="1"/>
  <c r="Q2959" i="1" s="1"/>
  <c r="AC2959" i="1" s="1"/>
  <c r="P2868" i="1"/>
  <c r="M2869" i="1" s="1"/>
  <c r="F626" i="1"/>
  <c r="K626" i="1"/>
  <c r="AM626" i="1" l="1"/>
  <c r="AL626" i="1"/>
  <c r="X626" i="1"/>
  <c r="AA626" i="1"/>
  <c r="Z626" i="1"/>
  <c r="AB626" i="1"/>
  <c r="H2959" i="1"/>
  <c r="S2959" i="1"/>
  <c r="O2869" i="1"/>
  <c r="G2869" i="1"/>
  <c r="J626" i="1"/>
  <c r="L626" i="1" s="1"/>
  <c r="AP626" i="1" l="1"/>
  <c r="AN626" i="1"/>
  <c r="Y626" i="1"/>
  <c r="W627" i="1" s="1"/>
  <c r="R2959" i="1"/>
  <c r="T2959" i="1" s="1"/>
  <c r="Q2960" i="1" s="1"/>
  <c r="AC2960" i="1" s="1"/>
  <c r="N2869" i="1"/>
  <c r="I627" i="1"/>
  <c r="AM627" i="1" l="1"/>
  <c r="AL627" i="1"/>
  <c r="AA627" i="1"/>
  <c r="AB627" i="1"/>
  <c r="X627" i="1"/>
  <c r="Z627" i="1"/>
  <c r="H2960" i="1"/>
  <c r="S2960" i="1"/>
  <c r="P2869" i="1"/>
  <c r="M2870" i="1" s="1"/>
  <c r="F627" i="1"/>
  <c r="K627" i="1"/>
  <c r="AP627" i="1" l="1"/>
  <c r="AN627" i="1"/>
  <c r="R2960" i="1"/>
  <c r="T2960" i="1" s="1"/>
  <c r="Q2961" i="1" s="1"/>
  <c r="AC2961" i="1" s="1"/>
  <c r="G2870" i="1"/>
  <c r="O2870" i="1"/>
  <c r="J627" i="1"/>
  <c r="L627" i="1" s="1"/>
  <c r="Y627" i="1" s="1"/>
  <c r="W628" i="1" s="1"/>
  <c r="AM628" i="1" l="1"/>
  <c r="AL628" i="1"/>
  <c r="AA628" i="1"/>
  <c r="AB628" i="1"/>
  <c r="X628" i="1"/>
  <c r="Z628" i="1"/>
  <c r="H2961" i="1"/>
  <c r="S2961" i="1"/>
  <c r="N2870" i="1"/>
  <c r="I628" i="1"/>
  <c r="AP628" i="1" l="1"/>
  <c r="AN628" i="1"/>
  <c r="R2961" i="1"/>
  <c r="T2961" i="1" s="1"/>
  <c r="Q2962" i="1" s="1"/>
  <c r="AC2962" i="1" s="1"/>
  <c r="P2870" i="1"/>
  <c r="M2871" i="1" s="1"/>
  <c r="K628" i="1"/>
  <c r="J628" i="1" s="1"/>
  <c r="F628" i="1"/>
  <c r="L628" i="1" l="1"/>
  <c r="H2962" i="1"/>
  <c r="S2962" i="1"/>
  <c r="O2871" i="1"/>
  <c r="G2871" i="1"/>
  <c r="I629" i="1" l="1"/>
  <c r="Y628" i="1"/>
  <c r="W629" i="1" s="1"/>
  <c r="R2962" i="1"/>
  <c r="T2962" i="1" s="1"/>
  <c r="Q2963" i="1" s="1"/>
  <c r="AC2963" i="1" s="1"/>
  <c r="N2871" i="1"/>
  <c r="P2871" i="1" s="1"/>
  <c r="M2872" i="1" s="1"/>
  <c r="K629" i="1"/>
  <c r="F629" i="1"/>
  <c r="AM629" i="1" l="1"/>
  <c r="AN629" i="1" s="1"/>
  <c r="X629" i="1"/>
  <c r="AB629" i="1"/>
  <c r="AA629" i="1"/>
  <c r="Z629" i="1"/>
  <c r="H2963" i="1"/>
  <c r="S2963" i="1"/>
  <c r="G2872" i="1"/>
  <c r="O2872" i="1"/>
  <c r="J629" i="1"/>
  <c r="L629" i="1" s="1"/>
  <c r="I630" i="1" s="1"/>
  <c r="AL629" i="1" l="1"/>
  <c r="AP629" i="1"/>
  <c r="Y629" i="1"/>
  <c r="W630" i="1" s="1"/>
  <c r="R2963" i="1"/>
  <c r="T2963" i="1" s="1"/>
  <c r="Q2964" i="1" s="1"/>
  <c r="AC2964" i="1" s="1"/>
  <c r="N2872" i="1"/>
  <c r="F630" i="1"/>
  <c r="K630" i="1"/>
  <c r="AM630" i="1" l="1"/>
  <c r="AL630" i="1"/>
  <c r="AA630" i="1"/>
  <c r="AB630" i="1"/>
  <c r="X630" i="1"/>
  <c r="Z630" i="1"/>
  <c r="H2964" i="1"/>
  <c r="S2964" i="1"/>
  <c r="P2872" i="1"/>
  <c r="M2873" i="1" s="1"/>
  <c r="J630" i="1"/>
  <c r="L630" i="1" s="1"/>
  <c r="I631" i="1" s="1"/>
  <c r="AP630" i="1" l="1"/>
  <c r="AN630" i="1"/>
  <c r="Y630" i="1"/>
  <c r="W631" i="1" s="1"/>
  <c r="R2964" i="1"/>
  <c r="T2964" i="1" s="1"/>
  <c r="Q2965" i="1" s="1"/>
  <c r="AC2965" i="1" s="1"/>
  <c r="G2873" i="1"/>
  <c r="O2873" i="1"/>
  <c r="F631" i="1"/>
  <c r="K631" i="1"/>
  <c r="AM631" i="1" l="1"/>
  <c r="AL631" i="1"/>
  <c r="X631" i="1"/>
  <c r="Z631" i="1"/>
  <c r="AA631" i="1"/>
  <c r="AB631" i="1"/>
  <c r="H2965" i="1"/>
  <c r="S2965" i="1"/>
  <c r="N2873" i="1"/>
  <c r="J631" i="1"/>
  <c r="L631" i="1" s="1"/>
  <c r="AP631" i="1" l="1"/>
  <c r="AN631" i="1"/>
  <c r="Y631" i="1"/>
  <c r="W632" i="1" s="1"/>
  <c r="R2965" i="1"/>
  <c r="T2965" i="1" s="1"/>
  <c r="Q2966" i="1" s="1"/>
  <c r="AC2966" i="1" s="1"/>
  <c r="P2873" i="1"/>
  <c r="M2874" i="1" s="1"/>
  <c r="I632" i="1"/>
  <c r="AM632" i="1" l="1"/>
  <c r="AL632" i="1"/>
  <c r="AB632" i="1"/>
  <c r="X632" i="1"/>
  <c r="Z632" i="1"/>
  <c r="AA632" i="1"/>
  <c r="H2966" i="1"/>
  <c r="S2966" i="1"/>
  <c r="O2874" i="1"/>
  <c r="G2874" i="1"/>
  <c r="F632" i="1"/>
  <c r="K632" i="1"/>
  <c r="AP632" i="1" l="1"/>
  <c r="AN632" i="1"/>
  <c r="R2966" i="1"/>
  <c r="T2966" i="1" s="1"/>
  <c r="Q2967" i="1" s="1"/>
  <c r="AC2967" i="1" s="1"/>
  <c r="N2874" i="1"/>
  <c r="J632" i="1"/>
  <c r="L632" i="1" s="1"/>
  <c r="I633" i="1" s="1"/>
  <c r="Y632" i="1" l="1"/>
  <c r="W633" i="1" s="1"/>
  <c r="H2967" i="1"/>
  <c r="S2967" i="1"/>
  <c r="P2874" i="1"/>
  <c r="M2875" i="1" s="1"/>
  <c r="F633" i="1"/>
  <c r="K633" i="1"/>
  <c r="AM633" i="1" l="1"/>
  <c r="AL633" i="1"/>
  <c r="X633" i="1"/>
  <c r="AA633" i="1"/>
  <c r="Z633" i="1"/>
  <c r="AB633" i="1"/>
  <c r="R2967" i="1"/>
  <c r="T2967" i="1" s="1"/>
  <c r="Q2968" i="1" s="1"/>
  <c r="AC2968" i="1" s="1"/>
  <c r="G2875" i="1"/>
  <c r="O2875" i="1"/>
  <c r="J633" i="1"/>
  <c r="L633" i="1" s="1"/>
  <c r="AP633" i="1" l="1"/>
  <c r="AN633" i="1"/>
  <c r="Y633" i="1"/>
  <c r="W634" i="1" s="1"/>
  <c r="S2968" i="1"/>
  <c r="H2968" i="1"/>
  <c r="N2875" i="1"/>
  <c r="I634" i="1"/>
  <c r="AM634" i="1" l="1"/>
  <c r="AL634" i="1"/>
  <c r="X634" i="1"/>
  <c r="Z634" i="1"/>
  <c r="AB634" i="1"/>
  <c r="AA634" i="1"/>
  <c r="R2968" i="1"/>
  <c r="P2875" i="1"/>
  <c r="M2876" i="1" s="1"/>
  <c r="K634" i="1"/>
  <c r="F634" i="1"/>
  <c r="AP634" i="1" l="1"/>
  <c r="AN634" i="1"/>
  <c r="T2968" i="1"/>
  <c r="Q2969" i="1" s="1"/>
  <c r="AC2969" i="1" s="1"/>
  <c r="G2876" i="1"/>
  <c r="O2876" i="1"/>
  <c r="J634" i="1"/>
  <c r="L634" i="1" s="1"/>
  <c r="I635" i="1" s="1"/>
  <c r="Y634" i="1" l="1"/>
  <c r="W635" i="1" s="1"/>
  <c r="H2969" i="1"/>
  <c r="S2969" i="1"/>
  <c r="N2876" i="1"/>
  <c r="K635" i="1"/>
  <c r="F635" i="1"/>
  <c r="AM635" i="1" l="1"/>
  <c r="AL635" i="1"/>
  <c r="Z635" i="1"/>
  <c r="AA635" i="1"/>
  <c r="X635" i="1"/>
  <c r="AB635" i="1"/>
  <c r="R2969" i="1"/>
  <c r="T2969" i="1" s="1"/>
  <c r="Q2970" i="1" s="1"/>
  <c r="AC2970" i="1" s="1"/>
  <c r="P2876" i="1"/>
  <c r="M2877" i="1" s="1"/>
  <c r="J635" i="1"/>
  <c r="L635" i="1" s="1"/>
  <c r="I636" i="1" s="1"/>
  <c r="AP635" i="1" l="1"/>
  <c r="AN635" i="1"/>
  <c r="Y635" i="1"/>
  <c r="W636" i="1" s="1"/>
  <c r="H2970" i="1"/>
  <c r="S2970" i="1"/>
  <c r="G2877" i="1"/>
  <c r="O2877" i="1"/>
  <c r="F636" i="1"/>
  <c r="K636" i="1"/>
  <c r="AM636" i="1" l="1"/>
  <c r="AL636" i="1"/>
  <c r="AB636" i="1"/>
  <c r="Z636" i="1"/>
  <c r="X636" i="1"/>
  <c r="AA636" i="1"/>
  <c r="R2970" i="1"/>
  <c r="T2970" i="1" s="1"/>
  <c r="N2877" i="1"/>
  <c r="J636" i="1"/>
  <c r="L636" i="1" s="1"/>
  <c r="AP636" i="1" l="1"/>
  <c r="AN636" i="1"/>
  <c r="Y636" i="1"/>
  <c r="W637" i="1" s="1"/>
  <c r="P2877" i="1"/>
  <c r="M2878" i="1" s="1"/>
  <c r="I637" i="1"/>
  <c r="AM637" i="1" l="1"/>
  <c r="AL637" i="1"/>
  <c r="X637" i="1"/>
  <c r="Z637" i="1"/>
  <c r="AA637" i="1"/>
  <c r="AB637" i="1"/>
  <c r="O2878" i="1"/>
  <c r="G2878" i="1"/>
  <c r="K637" i="1"/>
  <c r="F637" i="1"/>
  <c r="AP637" i="1" l="1"/>
  <c r="AN637" i="1"/>
  <c r="N2878" i="1"/>
  <c r="P2878" i="1" s="1"/>
  <c r="M2879" i="1" s="1"/>
  <c r="J637" i="1"/>
  <c r="L637" i="1" s="1"/>
  <c r="Y637" i="1" s="1"/>
  <c r="W638" i="1" s="1"/>
  <c r="AM638" i="1" l="1"/>
  <c r="AL638" i="1"/>
  <c r="AA638" i="1"/>
  <c r="AB638" i="1"/>
  <c r="X638" i="1"/>
  <c r="Z638" i="1"/>
  <c r="G2879" i="1"/>
  <c r="O2879" i="1"/>
  <c r="I638" i="1"/>
  <c r="AP638" i="1" l="1"/>
  <c r="AN638" i="1"/>
  <c r="N2879" i="1"/>
  <c r="K638" i="1"/>
  <c r="F638" i="1"/>
  <c r="P2879" i="1" l="1"/>
  <c r="M2880" i="1" s="1"/>
  <c r="J638" i="1"/>
  <c r="L638" i="1" s="1"/>
  <c r="Y638" i="1" s="1"/>
  <c r="W639" i="1" s="1"/>
  <c r="AM639" i="1" l="1"/>
  <c r="AL639" i="1"/>
  <c r="AB639" i="1"/>
  <c r="Z639" i="1"/>
  <c r="AA639" i="1"/>
  <c r="X639" i="1"/>
  <c r="G2880" i="1"/>
  <c r="O2880" i="1"/>
  <c r="I639" i="1"/>
  <c r="AP639" i="1" l="1"/>
  <c r="AN639" i="1"/>
  <c r="N2880" i="1"/>
  <c r="K639" i="1"/>
  <c r="J639" i="1" s="1"/>
  <c r="F639" i="1"/>
  <c r="L639" i="1" l="1"/>
  <c r="P2880" i="1"/>
  <c r="M2881" i="1" s="1"/>
  <c r="I640" i="1" l="1"/>
  <c r="Y639" i="1"/>
  <c r="W640" i="1" s="1"/>
  <c r="G2881" i="1"/>
  <c r="O2881" i="1"/>
  <c r="F640" i="1"/>
  <c r="K640" i="1"/>
  <c r="AM640" i="1" l="1"/>
  <c r="AL640" i="1"/>
  <c r="AB640" i="1"/>
  <c r="Z640" i="1"/>
  <c r="X640" i="1"/>
  <c r="AA640" i="1"/>
  <c r="N2881" i="1"/>
  <c r="J640" i="1"/>
  <c r="L640" i="1" s="1"/>
  <c r="I641" i="1" s="1"/>
  <c r="AP640" i="1" l="1"/>
  <c r="AN640" i="1"/>
  <c r="Y640" i="1"/>
  <c r="W641" i="1" s="1"/>
  <c r="P2881" i="1"/>
  <c r="M2882" i="1" s="1"/>
  <c r="F641" i="1"/>
  <c r="K641" i="1"/>
  <c r="J641" i="1" s="1"/>
  <c r="AM641" i="1" l="1"/>
  <c r="AL641" i="1"/>
  <c r="X641" i="1"/>
  <c r="Z641" i="1"/>
  <c r="AA641" i="1"/>
  <c r="AB641" i="1"/>
  <c r="G2882" i="1"/>
  <c r="O2882" i="1"/>
  <c r="L641" i="1"/>
  <c r="I642" i="1" s="1"/>
  <c r="AP641" i="1" l="1"/>
  <c r="AN641" i="1"/>
  <c r="Y641" i="1"/>
  <c r="W642" i="1" s="1"/>
  <c r="N2882" i="1"/>
  <c r="P2882" i="1" s="1"/>
  <c r="M2883" i="1" s="1"/>
  <c r="F642" i="1"/>
  <c r="K642" i="1"/>
  <c r="AM642" i="1" l="1"/>
  <c r="AL642" i="1"/>
  <c r="AB642" i="1"/>
  <c r="X642" i="1"/>
  <c r="AA642" i="1"/>
  <c r="Z642" i="1"/>
  <c r="G2883" i="1"/>
  <c r="O2883" i="1"/>
  <c r="J642" i="1"/>
  <c r="L642" i="1" s="1"/>
  <c r="AP642" i="1" l="1"/>
  <c r="AN642" i="1"/>
  <c r="Y642" i="1"/>
  <c r="W643" i="1" s="1"/>
  <c r="N2883" i="1"/>
  <c r="I643" i="1"/>
  <c r="AM643" i="1" l="1"/>
  <c r="AL643" i="1"/>
  <c r="X643" i="1"/>
  <c r="AA643" i="1"/>
  <c r="AB643" i="1"/>
  <c r="Z643" i="1"/>
  <c r="P2883" i="1"/>
  <c r="M2884" i="1" s="1"/>
  <c r="F643" i="1"/>
  <c r="K643" i="1"/>
  <c r="AP643" i="1" l="1"/>
  <c r="AN643" i="1"/>
  <c r="O2884" i="1"/>
  <c r="G2884" i="1"/>
  <c r="J643" i="1"/>
  <c r="L643" i="1" s="1"/>
  <c r="Y643" i="1" s="1"/>
  <c r="W644" i="1" s="1"/>
  <c r="AM644" i="1" l="1"/>
  <c r="AL644" i="1"/>
  <c r="X644" i="1"/>
  <c r="Z644" i="1"/>
  <c r="AA644" i="1"/>
  <c r="AB644" i="1"/>
  <c r="N2884" i="1"/>
  <c r="I644" i="1"/>
  <c r="AP644" i="1" l="1"/>
  <c r="AN644" i="1"/>
  <c r="P2884" i="1"/>
  <c r="M2885" i="1" s="1"/>
  <c r="F644" i="1"/>
  <c r="K644" i="1"/>
  <c r="G2885" i="1" l="1"/>
  <c r="O2885" i="1"/>
  <c r="J644" i="1"/>
  <c r="L644" i="1" s="1"/>
  <c r="I645" i="1" l="1"/>
  <c r="Y644" i="1"/>
  <c r="W645" i="1" s="1"/>
  <c r="N2885" i="1"/>
  <c r="K645" i="1"/>
  <c r="J645" i="1" s="1"/>
  <c r="F645" i="1"/>
  <c r="AM645" i="1" l="1"/>
  <c r="AL645" i="1"/>
  <c r="X645" i="1"/>
  <c r="AA645" i="1"/>
  <c r="Z645" i="1"/>
  <c r="AB645" i="1"/>
  <c r="L645" i="1"/>
  <c r="I646" i="1" s="1"/>
  <c r="P2885" i="1"/>
  <c r="M2886" i="1" s="1"/>
  <c r="AP645" i="1" l="1"/>
  <c r="AN645" i="1"/>
  <c r="Y645" i="1"/>
  <c r="W646" i="1" s="1"/>
  <c r="G2886" i="1"/>
  <c r="O2886" i="1"/>
  <c r="K646" i="1"/>
  <c r="F646" i="1"/>
  <c r="AM646" i="1" l="1"/>
  <c r="AL646" i="1"/>
  <c r="X646" i="1"/>
  <c r="AA646" i="1"/>
  <c r="Z646" i="1"/>
  <c r="AB646" i="1"/>
  <c r="N2886" i="1"/>
  <c r="J646" i="1"/>
  <c r="L646" i="1" s="1"/>
  <c r="I647" i="1" s="1"/>
  <c r="AP646" i="1" l="1"/>
  <c r="AN646" i="1"/>
  <c r="Y646" i="1"/>
  <c r="W647" i="1" s="1"/>
  <c r="P2886" i="1"/>
  <c r="M2887" i="1" s="1"/>
  <c r="K647" i="1"/>
  <c r="F647" i="1"/>
  <c r="AM647" i="1" l="1"/>
  <c r="AL647" i="1"/>
  <c r="Z647" i="1"/>
  <c r="AB647" i="1"/>
  <c r="X647" i="1"/>
  <c r="AA647" i="1"/>
  <c r="G2887" i="1"/>
  <c r="O2887" i="1"/>
  <c r="J647" i="1"/>
  <c r="L647" i="1" s="1"/>
  <c r="I648" i="1" s="1"/>
  <c r="AP647" i="1" l="1"/>
  <c r="AN647" i="1"/>
  <c r="Y647" i="1"/>
  <c r="W648" i="1" s="1"/>
  <c r="N2887" i="1"/>
  <c r="P2887" i="1" s="1"/>
  <c r="M2888" i="1" s="1"/>
  <c r="F648" i="1"/>
  <c r="K648" i="1"/>
  <c r="AM648" i="1" l="1"/>
  <c r="AL648" i="1"/>
  <c r="Z648" i="1"/>
  <c r="AB648" i="1"/>
  <c r="X648" i="1"/>
  <c r="AA648" i="1"/>
  <c r="G2888" i="1"/>
  <c r="O2888" i="1"/>
  <c r="J648" i="1"/>
  <c r="L648" i="1" s="1"/>
  <c r="I649" i="1" s="1"/>
  <c r="AP648" i="1" l="1"/>
  <c r="AN648" i="1"/>
  <c r="Y648" i="1"/>
  <c r="W649" i="1" s="1"/>
  <c r="N2888" i="1"/>
  <c r="F649" i="1"/>
  <c r="K649" i="1"/>
  <c r="AM649" i="1" l="1"/>
  <c r="AL649" i="1"/>
  <c r="AB649" i="1"/>
  <c r="X649" i="1"/>
  <c r="Z649" i="1"/>
  <c r="AA649" i="1"/>
  <c r="P2888" i="1"/>
  <c r="M2889" i="1" s="1"/>
  <c r="J649" i="1"/>
  <c r="L649" i="1" s="1"/>
  <c r="AP649" i="1" l="1"/>
  <c r="AN649" i="1"/>
  <c r="Y649" i="1"/>
  <c r="W650" i="1" s="1"/>
  <c r="G2889" i="1"/>
  <c r="O2889" i="1"/>
  <c r="I650" i="1"/>
  <c r="AM650" i="1" l="1"/>
  <c r="AL650" i="1"/>
  <c r="X650" i="1"/>
  <c r="Z650" i="1"/>
  <c r="AB650" i="1"/>
  <c r="AA650" i="1"/>
  <c r="N2889" i="1"/>
  <c r="F650" i="1"/>
  <c r="K650" i="1"/>
  <c r="AP650" i="1" l="1"/>
  <c r="AN650" i="1"/>
  <c r="P2889" i="1"/>
  <c r="M2890" i="1" s="1"/>
  <c r="J650" i="1"/>
  <c r="L650" i="1" s="1"/>
  <c r="Y650" i="1" s="1"/>
  <c r="W651" i="1" s="1"/>
  <c r="AM651" i="1" l="1"/>
  <c r="AL651" i="1"/>
  <c r="AB651" i="1"/>
  <c r="X651" i="1"/>
  <c r="AA651" i="1"/>
  <c r="Z651" i="1"/>
  <c r="G2890" i="1"/>
  <c r="O2890" i="1"/>
  <c r="I651" i="1"/>
  <c r="AP651" i="1" l="1"/>
  <c r="AN651" i="1"/>
  <c r="N2890" i="1"/>
  <c r="F651" i="1"/>
  <c r="K651" i="1"/>
  <c r="P2890" i="1" l="1"/>
  <c r="M2891" i="1" s="1"/>
  <c r="J651" i="1"/>
  <c r="L651" i="1" s="1"/>
  <c r="Y651" i="1" s="1"/>
  <c r="W652" i="1" s="1"/>
  <c r="AM652" i="1" l="1"/>
  <c r="AL652" i="1"/>
  <c r="AB652" i="1"/>
  <c r="Z652" i="1"/>
  <c r="X652" i="1"/>
  <c r="AA652" i="1"/>
  <c r="O2891" i="1"/>
  <c r="G2891" i="1"/>
  <c r="I652" i="1"/>
  <c r="AP652" i="1" l="1"/>
  <c r="AN652" i="1"/>
  <c r="N2891" i="1"/>
  <c r="P2891" i="1" s="1"/>
  <c r="M2892" i="1" s="1"/>
  <c r="F652" i="1"/>
  <c r="K652" i="1"/>
  <c r="J652" i="1" s="1"/>
  <c r="L652" i="1" l="1"/>
  <c r="G2892" i="1"/>
  <c r="O2892" i="1"/>
  <c r="I653" i="1" l="1"/>
  <c r="Y652" i="1"/>
  <c r="W653" i="1" s="1"/>
  <c r="N2892" i="1"/>
  <c r="F653" i="1"/>
  <c r="K653" i="1"/>
  <c r="AM653" i="1" l="1"/>
  <c r="AL653" i="1"/>
  <c r="AA653" i="1"/>
  <c r="AB653" i="1"/>
  <c r="X653" i="1"/>
  <c r="Z653" i="1"/>
  <c r="P2892" i="1"/>
  <c r="M2893" i="1" s="1"/>
  <c r="J653" i="1"/>
  <c r="L653" i="1"/>
  <c r="I654" i="1" s="1"/>
  <c r="AP653" i="1" l="1"/>
  <c r="AN653" i="1"/>
  <c r="Y653" i="1"/>
  <c r="W654" i="1" s="1"/>
  <c r="O2893" i="1"/>
  <c r="G2893" i="1"/>
  <c r="K654" i="1"/>
  <c r="J654" i="1" s="1"/>
  <c r="F654" i="1"/>
  <c r="AM654" i="1" l="1"/>
  <c r="AL654" i="1"/>
  <c r="AB654" i="1"/>
  <c r="X654" i="1"/>
  <c r="Z654" i="1"/>
  <c r="AA654" i="1"/>
  <c r="N2893" i="1"/>
  <c r="L654" i="1"/>
  <c r="I655" i="1" s="1"/>
  <c r="AP654" i="1" l="1"/>
  <c r="AN654" i="1"/>
  <c r="Y654" i="1"/>
  <c r="W655" i="1" s="1"/>
  <c r="P2893" i="1"/>
  <c r="M2894" i="1" s="1"/>
  <c r="K655" i="1"/>
  <c r="J655" i="1" s="1"/>
  <c r="F655" i="1"/>
  <c r="AM655" i="1" l="1"/>
  <c r="AL655" i="1"/>
  <c r="Z655" i="1"/>
  <c r="AA655" i="1"/>
  <c r="X655" i="1"/>
  <c r="AB655" i="1"/>
  <c r="O2894" i="1"/>
  <c r="G2894" i="1"/>
  <c r="L655" i="1"/>
  <c r="I656" i="1" s="1"/>
  <c r="AP655" i="1" l="1"/>
  <c r="AN655" i="1"/>
  <c r="Y655" i="1"/>
  <c r="W656" i="1" s="1"/>
  <c r="N2894" i="1"/>
  <c r="P2894" i="1" s="1"/>
  <c r="M2895" i="1" s="1"/>
  <c r="K656" i="1"/>
  <c r="F656" i="1"/>
  <c r="AM656" i="1" l="1"/>
  <c r="AL656" i="1"/>
  <c r="AA656" i="1"/>
  <c r="Z656" i="1"/>
  <c r="X656" i="1"/>
  <c r="AB656" i="1"/>
  <c r="G2895" i="1"/>
  <c r="O2895" i="1"/>
  <c r="J656" i="1"/>
  <c r="L656" i="1" s="1"/>
  <c r="I657" i="1" s="1"/>
  <c r="F657" i="1" s="1"/>
  <c r="AP656" i="1" l="1"/>
  <c r="AN656" i="1"/>
  <c r="Y656" i="1"/>
  <c r="W657" i="1" s="1"/>
  <c r="N2895" i="1"/>
  <c r="P2895" i="1" s="1"/>
  <c r="M2896" i="1" s="1"/>
  <c r="K657" i="1"/>
  <c r="J657" i="1" s="1"/>
  <c r="AM657" i="1" l="1"/>
  <c r="AL657" i="1"/>
  <c r="AB657" i="1"/>
  <c r="X657" i="1"/>
  <c r="AA657" i="1"/>
  <c r="Z657" i="1"/>
  <c r="G2896" i="1"/>
  <c r="O2896" i="1"/>
  <c r="L657" i="1"/>
  <c r="I658" i="1" s="1"/>
  <c r="AP657" i="1" l="1"/>
  <c r="AN657" i="1"/>
  <c r="Y657" i="1"/>
  <c r="W658" i="1" s="1"/>
  <c r="N2896" i="1"/>
  <c r="F658" i="1"/>
  <c r="K658" i="1"/>
  <c r="AM658" i="1" l="1"/>
  <c r="AL658" i="1"/>
  <c r="X658" i="1"/>
  <c r="Z658" i="1"/>
  <c r="AB658" i="1"/>
  <c r="AA658" i="1"/>
  <c r="P2896" i="1"/>
  <c r="M2897" i="1" s="1"/>
  <c r="J658" i="1"/>
  <c r="L658" i="1" s="1"/>
  <c r="AP658" i="1" l="1"/>
  <c r="AN658" i="1"/>
  <c r="Y658" i="1"/>
  <c r="W659" i="1" s="1"/>
  <c r="G2897" i="1"/>
  <c r="O2897" i="1"/>
  <c r="I659" i="1"/>
  <c r="AM659" i="1" l="1"/>
  <c r="AL659" i="1"/>
  <c r="Z659" i="1"/>
  <c r="AB659" i="1"/>
  <c r="X659" i="1"/>
  <c r="AA659" i="1"/>
  <c r="N2897" i="1"/>
  <c r="F659" i="1"/>
  <c r="K659" i="1"/>
  <c r="AP659" i="1" l="1"/>
  <c r="AN659" i="1"/>
  <c r="P2897" i="1"/>
  <c r="M2898" i="1" s="1"/>
  <c r="J659" i="1"/>
  <c r="L659" i="1" s="1"/>
  <c r="Y659" i="1" s="1"/>
  <c r="W660" i="1" s="1"/>
  <c r="AM660" i="1" l="1"/>
  <c r="AL660" i="1"/>
  <c r="X660" i="1"/>
  <c r="Z660" i="1"/>
  <c r="AA660" i="1"/>
  <c r="AB660" i="1"/>
  <c r="O2898" i="1"/>
  <c r="G2898" i="1"/>
  <c r="I660" i="1"/>
  <c r="AP660" i="1" l="1"/>
  <c r="AN660" i="1"/>
  <c r="N2898" i="1"/>
  <c r="P2898" i="1" s="1"/>
  <c r="M2899" i="1" s="1"/>
  <c r="K660" i="1"/>
  <c r="F660" i="1"/>
  <c r="M10" i="2"/>
  <c r="L10" i="2"/>
  <c r="G7" i="10" l="1"/>
  <c r="K7" i="10" s="1"/>
  <c r="O2899" i="1"/>
  <c r="G2899" i="1"/>
  <c r="J660" i="1"/>
  <c r="L660" i="1" s="1"/>
  <c r="Y660" i="1" s="1"/>
  <c r="W661" i="1" s="1"/>
  <c r="AM661" i="1" l="1"/>
  <c r="AN661" i="1" s="1"/>
  <c r="Z661" i="1"/>
  <c r="AA661" i="1"/>
  <c r="X661" i="1"/>
  <c r="AB661" i="1"/>
  <c r="O7" i="10"/>
  <c r="L7" i="10"/>
  <c r="N2899" i="1"/>
  <c r="P2899" i="1" s="1"/>
  <c r="M2900" i="1" s="1"/>
  <c r="I661" i="1"/>
  <c r="AL661" i="1" l="1"/>
  <c r="AP661" i="1"/>
  <c r="G2900" i="1"/>
  <c r="O2900" i="1"/>
  <c r="K661" i="1"/>
  <c r="F661" i="1"/>
  <c r="N2900" i="1" l="1"/>
  <c r="P2900" i="1" s="1"/>
  <c r="M2901" i="1" s="1"/>
  <c r="J661" i="1"/>
  <c r="L661" i="1" s="1"/>
  <c r="Y661" i="1" s="1"/>
  <c r="W662" i="1" s="1"/>
  <c r="AM662" i="1" l="1"/>
  <c r="AL662" i="1"/>
  <c r="X662" i="1"/>
  <c r="AA662" i="1"/>
  <c r="Z662" i="1"/>
  <c r="AB662" i="1"/>
  <c r="O2901" i="1"/>
  <c r="G2901" i="1"/>
  <c r="I662" i="1"/>
  <c r="AP662" i="1" l="1"/>
  <c r="AN662" i="1"/>
  <c r="N2901" i="1"/>
  <c r="F662" i="1"/>
  <c r="K662" i="1"/>
  <c r="P2901" i="1" l="1"/>
  <c r="M2902" i="1" s="1"/>
  <c r="J662" i="1"/>
  <c r="L662" i="1" s="1"/>
  <c r="Y662" i="1" s="1"/>
  <c r="W663" i="1" s="1"/>
  <c r="AM663" i="1" l="1"/>
  <c r="AL663" i="1"/>
  <c r="X663" i="1"/>
  <c r="AA663" i="1"/>
  <c r="Z663" i="1"/>
  <c r="AB663" i="1"/>
  <c r="O2902" i="1"/>
  <c r="G2902" i="1"/>
  <c r="I663" i="1"/>
  <c r="AP663" i="1" l="1"/>
  <c r="AN663" i="1"/>
  <c r="N2902" i="1"/>
  <c r="F663" i="1"/>
  <c r="K663" i="1"/>
  <c r="P2902" i="1" l="1"/>
  <c r="M2903" i="1" s="1"/>
  <c r="J663" i="1"/>
  <c r="L663" i="1" s="1"/>
  <c r="Y663" i="1" s="1"/>
  <c r="W664" i="1" s="1"/>
  <c r="AM664" i="1" l="1"/>
  <c r="AL664" i="1"/>
  <c r="X664" i="1"/>
  <c r="AA664" i="1"/>
  <c r="Z664" i="1"/>
  <c r="AB664" i="1"/>
  <c r="G2903" i="1"/>
  <c r="O2903" i="1"/>
  <c r="I664" i="1"/>
  <c r="AP664" i="1" l="1"/>
  <c r="AN664" i="1"/>
  <c r="N2903" i="1"/>
  <c r="F664" i="1"/>
  <c r="K664" i="1"/>
  <c r="J664" i="1" s="1"/>
  <c r="P2903" i="1" l="1"/>
  <c r="M2904" i="1" s="1"/>
  <c r="L664" i="1"/>
  <c r="I665" i="1" l="1"/>
  <c r="Y664" i="1"/>
  <c r="W665" i="1" s="1"/>
  <c r="O2904" i="1"/>
  <c r="G2904" i="1"/>
  <c r="K665" i="1"/>
  <c r="F665" i="1"/>
  <c r="AM665" i="1" l="1"/>
  <c r="AL665" i="1"/>
  <c r="X665" i="1"/>
  <c r="AA665" i="1"/>
  <c r="Z665" i="1"/>
  <c r="AB665" i="1"/>
  <c r="N2904" i="1"/>
  <c r="J665" i="1"/>
  <c r="L665" i="1" s="1"/>
  <c r="AP665" i="1" l="1"/>
  <c r="AN665" i="1"/>
  <c r="Y665" i="1"/>
  <c r="W666" i="1" s="1"/>
  <c r="P2904" i="1"/>
  <c r="M2905" i="1" s="1"/>
  <c r="I666" i="1"/>
  <c r="AM666" i="1" l="1"/>
  <c r="AL666" i="1"/>
  <c r="Z666" i="1"/>
  <c r="AB666" i="1"/>
  <c r="X666" i="1"/>
  <c r="AA666" i="1"/>
  <c r="G2905" i="1"/>
  <c r="O2905" i="1"/>
  <c r="F666" i="1"/>
  <c r="K666" i="1"/>
  <c r="AP666" i="1" l="1"/>
  <c r="AN666" i="1"/>
  <c r="N2905" i="1"/>
  <c r="P2905" i="1" s="1"/>
  <c r="M2906" i="1" s="1"/>
  <c r="J666" i="1"/>
  <c r="L666" i="1" s="1"/>
  <c r="Y666" i="1" s="1"/>
  <c r="W667" i="1" s="1"/>
  <c r="AM667" i="1" l="1"/>
  <c r="AL667" i="1"/>
  <c r="AA667" i="1"/>
  <c r="X667" i="1"/>
  <c r="Z667" i="1"/>
  <c r="AB667" i="1"/>
  <c r="G2906" i="1"/>
  <c r="O2906" i="1"/>
  <c r="I667" i="1"/>
  <c r="AP667" i="1" l="1"/>
  <c r="AN667" i="1"/>
  <c r="N2906" i="1"/>
  <c r="K667" i="1"/>
  <c r="F667" i="1"/>
  <c r="P2906" i="1" l="1"/>
  <c r="M2907" i="1" s="1"/>
  <c r="J667" i="1"/>
  <c r="L667" i="1" s="1"/>
  <c r="I668" i="1" l="1"/>
  <c r="Y667" i="1"/>
  <c r="W668" i="1" s="1"/>
  <c r="O2907" i="1"/>
  <c r="G2907" i="1"/>
  <c r="F668" i="1"/>
  <c r="K668" i="1"/>
  <c r="AM668" i="1" l="1"/>
  <c r="AL668" i="1"/>
  <c r="X668" i="1"/>
  <c r="Z668" i="1"/>
  <c r="AA668" i="1"/>
  <c r="AB668" i="1"/>
  <c r="N2907" i="1"/>
  <c r="J668" i="1"/>
  <c r="L668" i="1" s="1"/>
  <c r="AP668" i="1" l="1"/>
  <c r="AN668" i="1"/>
  <c r="Y668" i="1"/>
  <c r="W669" i="1" s="1"/>
  <c r="P2907" i="1"/>
  <c r="M2908" i="1" s="1"/>
  <c r="I669" i="1"/>
  <c r="AM669" i="1" l="1"/>
  <c r="AL669" i="1"/>
  <c r="X669" i="1"/>
  <c r="Z669" i="1"/>
  <c r="AA669" i="1"/>
  <c r="AB669" i="1"/>
  <c r="G2908" i="1"/>
  <c r="O2908" i="1"/>
  <c r="K669" i="1"/>
  <c r="F669" i="1"/>
  <c r="AP669" i="1" l="1"/>
  <c r="AN669" i="1"/>
  <c r="N2908" i="1"/>
  <c r="P2908" i="1" s="1"/>
  <c r="M2909" i="1" s="1"/>
  <c r="J669" i="1"/>
  <c r="L669" i="1" s="1"/>
  <c r="Y669" i="1" s="1"/>
  <c r="W670" i="1" s="1"/>
  <c r="AM670" i="1" l="1"/>
  <c r="AL670" i="1"/>
  <c r="AB670" i="1"/>
  <c r="Z670" i="1"/>
  <c r="X670" i="1"/>
  <c r="AA670" i="1"/>
  <c r="G2909" i="1"/>
  <c r="O2909" i="1"/>
  <c r="I670" i="1"/>
  <c r="AP670" i="1" l="1"/>
  <c r="AN670" i="1"/>
  <c r="N2909" i="1"/>
  <c r="F670" i="1"/>
  <c r="K670" i="1"/>
  <c r="P2909" i="1" l="1"/>
  <c r="M2910" i="1" s="1"/>
  <c r="J670" i="1"/>
  <c r="L670" i="1" s="1"/>
  <c r="Y670" i="1" s="1"/>
  <c r="W671" i="1" s="1"/>
  <c r="AM671" i="1" l="1"/>
  <c r="AL671" i="1"/>
  <c r="AA671" i="1"/>
  <c r="Z671" i="1"/>
  <c r="X671" i="1"/>
  <c r="AB671" i="1"/>
  <c r="G2910" i="1"/>
  <c r="O2910" i="1"/>
  <c r="I671" i="1"/>
  <c r="AP671" i="1" l="1"/>
  <c r="AN671" i="1"/>
  <c r="N2910" i="1"/>
  <c r="F671" i="1"/>
  <c r="K671" i="1"/>
  <c r="P2910" i="1" l="1"/>
  <c r="M2911" i="1" s="1"/>
  <c r="J671" i="1"/>
  <c r="L671" i="1" s="1"/>
  <c r="Y671" i="1" s="1"/>
  <c r="W672" i="1" s="1"/>
  <c r="AM672" i="1" l="1"/>
  <c r="AL672" i="1"/>
  <c r="AB672" i="1"/>
  <c r="Z672" i="1"/>
  <c r="AA672" i="1"/>
  <c r="X672" i="1"/>
  <c r="O2911" i="1"/>
  <c r="G2911" i="1"/>
  <c r="I672" i="1"/>
  <c r="AP672" i="1" l="1"/>
  <c r="AN672" i="1"/>
  <c r="N2911" i="1"/>
  <c r="P2911" i="1" s="1"/>
  <c r="M2912" i="1" s="1"/>
  <c r="K672" i="1"/>
  <c r="F672" i="1"/>
  <c r="G2912" i="1" l="1"/>
  <c r="O2912" i="1"/>
  <c r="J672" i="1"/>
  <c r="L672" i="1" s="1"/>
  <c r="I673" i="1" l="1"/>
  <c r="Y672" i="1"/>
  <c r="W673" i="1" s="1"/>
  <c r="N2912" i="1"/>
  <c r="F673" i="1"/>
  <c r="K673" i="1"/>
  <c r="AM673" i="1" l="1"/>
  <c r="AL673" i="1"/>
  <c r="X673" i="1"/>
  <c r="Z673" i="1"/>
  <c r="AA673" i="1"/>
  <c r="AB673" i="1"/>
  <c r="P2912" i="1"/>
  <c r="M2913" i="1" s="1"/>
  <c r="J673" i="1"/>
  <c r="L673" i="1" s="1"/>
  <c r="I674" i="1" s="1"/>
  <c r="AP673" i="1" l="1"/>
  <c r="AN673" i="1"/>
  <c r="Y673" i="1"/>
  <c r="W674" i="1" s="1"/>
  <c r="G2913" i="1"/>
  <c r="O2913" i="1"/>
  <c r="F674" i="1"/>
  <c r="K674" i="1"/>
  <c r="AM674" i="1" l="1"/>
  <c r="AL674" i="1"/>
  <c r="X674" i="1"/>
  <c r="Z674" i="1"/>
  <c r="AB674" i="1"/>
  <c r="AA674" i="1"/>
  <c r="N2913" i="1"/>
  <c r="J674" i="1"/>
  <c r="L674" i="1" s="1"/>
  <c r="AP674" i="1" l="1"/>
  <c r="AN674" i="1"/>
  <c r="Y674" i="1"/>
  <c r="W675" i="1" s="1"/>
  <c r="P2913" i="1"/>
  <c r="M2914" i="1" s="1"/>
  <c r="I675" i="1"/>
  <c r="AM675" i="1" l="1"/>
  <c r="AL675" i="1"/>
  <c r="AA675" i="1"/>
  <c r="AB675" i="1"/>
  <c r="X675" i="1"/>
  <c r="Z675" i="1"/>
  <c r="O2914" i="1"/>
  <c r="G2914" i="1"/>
  <c r="F675" i="1"/>
  <c r="K675" i="1"/>
  <c r="AP675" i="1" l="1"/>
  <c r="AN675" i="1"/>
  <c r="N2914" i="1"/>
  <c r="J675" i="1"/>
  <c r="L675" i="1" s="1"/>
  <c r="Y675" i="1" s="1"/>
  <c r="W676" i="1" s="1"/>
  <c r="AM676" i="1" l="1"/>
  <c r="AL676" i="1"/>
  <c r="AB676" i="1"/>
  <c r="X676" i="1"/>
  <c r="Z676" i="1"/>
  <c r="AA676" i="1"/>
  <c r="P2914" i="1"/>
  <c r="M2915" i="1" s="1"/>
  <c r="I676" i="1"/>
  <c r="AP676" i="1" l="1"/>
  <c r="AN676" i="1"/>
  <c r="G2915" i="1"/>
  <c r="O2915" i="1"/>
  <c r="K676" i="1"/>
  <c r="F676" i="1"/>
  <c r="N2915" i="1" l="1"/>
  <c r="J676" i="1"/>
  <c r="L676" i="1" s="1"/>
  <c r="Y676" i="1" s="1"/>
  <c r="W677" i="1" s="1"/>
  <c r="AM677" i="1" l="1"/>
  <c r="AL677" i="1"/>
  <c r="AA677" i="1"/>
  <c r="AB677" i="1"/>
  <c r="X677" i="1"/>
  <c r="Z677" i="1"/>
  <c r="P2915" i="1"/>
  <c r="M2916" i="1" s="1"/>
  <c r="I677" i="1"/>
  <c r="AP677" i="1" l="1"/>
  <c r="AN677" i="1"/>
  <c r="G2916" i="1"/>
  <c r="O2916" i="1"/>
  <c r="F677" i="1"/>
  <c r="K677" i="1"/>
  <c r="N2916" i="1" l="1"/>
  <c r="J677" i="1"/>
  <c r="L677" i="1" s="1"/>
  <c r="Y677" i="1" s="1"/>
  <c r="W678" i="1" s="1"/>
  <c r="AM678" i="1" l="1"/>
  <c r="AL678" i="1"/>
  <c r="AA678" i="1"/>
  <c r="AB678" i="1"/>
  <c r="X678" i="1"/>
  <c r="Z678" i="1"/>
  <c r="P2916" i="1"/>
  <c r="M2917" i="1" s="1"/>
  <c r="I678" i="1"/>
  <c r="AP678" i="1" l="1"/>
  <c r="AN678" i="1"/>
  <c r="G2917" i="1"/>
  <c r="O2917" i="1"/>
  <c r="K678" i="1"/>
  <c r="F678" i="1"/>
  <c r="N2917" i="1" l="1"/>
  <c r="J678" i="1"/>
  <c r="L678" i="1" s="1"/>
  <c r="Y678" i="1" s="1"/>
  <c r="W679" i="1" s="1"/>
  <c r="AM679" i="1" l="1"/>
  <c r="AL679" i="1"/>
  <c r="Z679" i="1"/>
  <c r="X679" i="1"/>
  <c r="AA679" i="1"/>
  <c r="AB679" i="1"/>
  <c r="P2917" i="1"/>
  <c r="M2918" i="1" s="1"/>
  <c r="I679" i="1"/>
  <c r="AP679" i="1" l="1"/>
  <c r="AN679" i="1"/>
  <c r="O2918" i="1"/>
  <c r="G2918" i="1"/>
  <c r="K679" i="1"/>
  <c r="F679" i="1"/>
  <c r="N2918" i="1" l="1"/>
  <c r="P2918" i="1" s="1"/>
  <c r="M2919" i="1" s="1"/>
  <c r="J679" i="1"/>
  <c r="L679" i="1" s="1"/>
  <c r="Y679" i="1" s="1"/>
  <c r="W680" i="1" s="1"/>
  <c r="AM680" i="1" l="1"/>
  <c r="AL680" i="1"/>
  <c r="AA680" i="1"/>
  <c r="X680" i="1"/>
  <c r="Z680" i="1"/>
  <c r="AB680" i="1"/>
  <c r="G2919" i="1"/>
  <c r="O2919" i="1"/>
  <c r="I680" i="1"/>
  <c r="AP680" i="1" l="1"/>
  <c r="AN680" i="1"/>
  <c r="N2919" i="1"/>
  <c r="K680" i="1"/>
  <c r="F680" i="1"/>
  <c r="P2919" i="1" l="1"/>
  <c r="M2920" i="1" s="1"/>
  <c r="J680" i="1"/>
  <c r="L680" i="1" s="1"/>
  <c r="Y680" i="1" s="1"/>
  <c r="W681" i="1" s="1"/>
  <c r="AM681" i="1" l="1"/>
  <c r="AL681" i="1"/>
  <c r="X681" i="1"/>
  <c r="Z681" i="1"/>
  <c r="AA681" i="1"/>
  <c r="AB681" i="1"/>
  <c r="G2920" i="1"/>
  <c r="O2920" i="1"/>
  <c r="I681" i="1"/>
  <c r="AP681" i="1" l="1"/>
  <c r="AN681" i="1"/>
  <c r="N2920" i="1"/>
  <c r="K681" i="1"/>
  <c r="J681" i="1" s="1"/>
  <c r="F681" i="1"/>
  <c r="P2920" i="1" l="1"/>
  <c r="M2921" i="1" s="1"/>
  <c r="L681" i="1"/>
  <c r="I682" i="1" l="1"/>
  <c r="Y681" i="1"/>
  <c r="W682" i="1" s="1"/>
  <c r="O2921" i="1"/>
  <c r="G2921" i="1"/>
  <c r="F682" i="1"/>
  <c r="K682" i="1"/>
  <c r="AM682" i="1" l="1"/>
  <c r="AL682" i="1"/>
  <c r="AA682" i="1"/>
  <c r="AB682" i="1"/>
  <c r="X682" i="1"/>
  <c r="Z682" i="1"/>
  <c r="N2921" i="1"/>
  <c r="P2921" i="1" s="1"/>
  <c r="M2922" i="1" s="1"/>
  <c r="J682" i="1"/>
  <c r="L682" i="1" s="1"/>
  <c r="I683" i="1" s="1"/>
  <c r="AP682" i="1" l="1"/>
  <c r="AN682" i="1"/>
  <c r="Y682" i="1"/>
  <c r="W683" i="1" s="1"/>
  <c r="G2922" i="1"/>
  <c r="O2922" i="1"/>
  <c r="K683" i="1"/>
  <c r="J683" i="1" s="1"/>
  <c r="F683" i="1"/>
  <c r="AM683" i="1" l="1"/>
  <c r="AL683" i="1"/>
  <c r="AB683" i="1"/>
  <c r="X683" i="1"/>
  <c r="Z683" i="1"/>
  <c r="AA683" i="1"/>
  <c r="L683" i="1"/>
  <c r="N2922" i="1"/>
  <c r="P2922" i="1" s="1"/>
  <c r="M2923" i="1" s="1"/>
  <c r="I684" i="1"/>
  <c r="K684" i="1" s="1"/>
  <c r="AP683" i="1" l="1"/>
  <c r="AN683" i="1"/>
  <c r="Y683" i="1"/>
  <c r="W684" i="1" s="1"/>
  <c r="O2923" i="1"/>
  <c r="G2923" i="1"/>
  <c r="F684" i="1"/>
  <c r="J684" i="1"/>
  <c r="L684" i="1" s="1"/>
  <c r="AM684" i="1" l="1"/>
  <c r="AL684" i="1"/>
  <c r="X684" i="1"/>
  <c r="Z684" i="1"/>
  <c r="AB684" i="1"/>
  <c r="AA684" i="1"/>
  <c r="N2923" i="1"/>
  <c r="P2923" i="1" s="1"/>
  <c r="M2924" i="1" s="1"/>
  <c r="I685" i="1"/>
  <c r="AP684" i="1" l="1"/>
  <c r="AN684" i="1"/>
  <c r="Y684" i="1"/>
  <c r="W685" i="1" s="1"/>
  <c r="G2924" i="1"/>
  <c r="O2924" i="1"/>
  <c r="F685" i="1"/>
  <c r="K685" i="1"/>
  <c r="AM685" i="1" l="1"/>
  <c r="AL685" i="1"/>
  <c r="X685" i="1"/>
  <c r="AA685" i="1"/>
  <c r="Z685" i="1"/>
  <c r="AB685" i="1"/>
  <c r="N2924" i="1"/>
  <c r="J685" i="1"/>
  <c r="L685" i="1" s="1"/>
  <c r="I686" i="1" s="1"/>
  <c r="AP685" i="1" l="1"/>
  <c r="AN685" i="1"/>
  <c r="Y685" i="1"/>
  <c r="W686" i="1" s="1"/>
  <c r="P2924" i="1"/>
  <c r="M2925" i="1" s="1"/>
  <c r="F686" i="1"/>
  <c r="K686" i="1"/>
  <c r="AM686" i="1" l="1"/>
  <c r="AL686" i="1"/>
  <c r="AB686" i="1"/>
  <c r="Z686" i="1"/>
  <c r="X686" i="1"/>
  <c r="AA686" i="1"/>
  <c r="G2925" i="1"/>
  <c r="O2925" i="1"/>
  <c r="J686" i="1"/>
  <c r="L686" i="1" s="1"/>
  <c r="AP686" i="1" l="1"/>
  <c r="AN686" i="1"/>
  <c r="Y686" i="1"/>
  <c r="W687" i="1" s="1"/>
  <c r="N2925" i="1"/>
  <c r="P2925" i="1" s="1"/>
  <c r="M2926" i="1" s="1"/>
  <c r="I687" i="1"/>
  <c r="AM687" i="1" l="1"/>
  <c r="AL687" i="1"/>
  <c r="AA687" i="1"/>
  <c r="AB687" i="1"/>
  <c r="X687" i="1"/>
  <c r="Z687" i="1"/>
  <c r="G2926" i="1"/>
  <c r="O2926" i="1"/>
  <c r="K687" i="1"/>
  <c r="F687" i="1"/>
  <c r="AP687" i="1" l="1"/>
  <c r="AN687" i="1"/>
  <c r="N2926" i="1"/>
  <c r="J687" i="1"/>
  <c r="L687" i="1" s="1"/>
  <c r="Y687" i="1" s="1"/>
  <c r="W688" i="1" s="1"/>
  <c r="AM688" i="1" l="1"/>
  <c r="AL688" i="1"/>
  <c r="X688" i="1"/>
  <c r="Z688" i="1"/>
  <c r="AB688" i="1"/>
  <c r="AA688" i="1"/>
  <c r="P2926" i="1"/>
  <c r="M2927" i="1" s="1"/>
  <c r="I688" i="1"/>
  <c r="AP688" i="1" l="1"/>
  <c r="AN688" i="1"/>
  <c r="G2927" i="1"/>
  <c r="O2927" i="1"/>
  <c r="F688" i="1"/>
  <c r="K688" i="1"/>
  <c r="N2927" i="1" l="1"/>
  <c r="J688" i="1"/>
  <c r="L688" i="1" s="1"/>
  <c r="Y688" i="1" s="1"/>
  <c r="W689" i="1" s="1"/>
  <c r="AM689" i="1" l="1"/>
  <c r="AL689" i="1"/>
  <c r="X689" i="1"/>
  <c r="AA689" i="1"/>
  <c r="Z689" i="1"/>
  <c r="AB689" i="1"/>
  <c r="P2927" i="1"/>
  <c r="M2928" i="1" s="1"/>
  <c r="I689" i="1"/>
  <c r="AP689" i="1" l="1"/>
  <c r="AN689" i="1"/>
  <c r="O2928" i="1"/>
  <c r="G2928" i="1"/>
  <c r="K689" i="1"/>
  <c r="F689" i="1"/>
  <c r="N2928" i="1" l="1"/>
  <c r="J689" i="1"/>
  <c r="L689" i="1" s="1"/>
  <c r="Y689" i="1" s="1"/>
  <c r="W690" i="1" s="1"/>
  <c r="AM690" i="1" l="1"/>
  <c r="AL690" i="1"/>
  <c r="X690" i="1"/>
  <c r="AA690" i="1"/>
  <c r="Z690" i="1"/>
  <c r="AB690" i="1"/>
  <c r="P2928" i="1"/>
  <c r="M2929" i="1" s="1"/>
  <c r="I690" i="1"/>
  <c r="AP690" i="1" l="1"/>
  <c r="AN690" i="1"/>
  <c r="O2929" i="1"/>
  <c r="G2929" i="1"/>
  <c r="K690" i="1"/>
  <c r="F690" i="1"/>
  <c r="N2929" i="1" l="1"/>
  <c r="P2929" i="1" s="1"/>
  <c r="M2930" i="1" s="1"/>
  <c r="J690" i="1"/>
  <c r="L690" i="1" s="1"/>
  <c r="Y690" i="1" s="1"/>
  <c r="W691" i="1" s="1"/>
  <c r="AM691" i="1" l="1"/>
  <c r="AL691" i="1"/>
  <c r="X691" i="1"/>
  <c r="AA691" i="1"/>
  <c r="Z691" i="1"/>
  <c r="AB691" i="1"/>
  <c r="G2930" i="1"/>
  <c r="O2930" i="1"/>
  <c r="I691" i="1"/>
  <c r="AP691" i="1" l="1"/>
  <c r="AN691" i="1"/>
  <c r="N2930" i="1"/>
  <c r="F691" i="1"/>
  <c r="K691" i="1"/>
  <c r="P2930" i="1" l="1"/>
  <c r="M2931" i="1" s="1"/>
  <c r="J691" i="1"/>
  <c r="L691" i="1" s="1"/>
  <c r="Y691" i="1" s="1"/>
  <c r="W692" i="1" s="1"/>
  <c r="AM692" i="1" l="1"/>
  <c r="AL692" i="1"/>
  <c r="X692" i="1"/>
  <c r="AA692" i="1"/>
  <c r="AB692" i="1"/>
  <c r="Z692" i="1"/>
  <c r="G2931" i="1"/>
  <c r="O2931" i="1"/>
  <c r="I692" i="1"/>
  <c r="AP692" i="1" l="1"/>
  <c r="AN692" i="1"/>
  <c r="N2931" i="1"/>
  <c r="F692" i="1"/>
  <c r="K692" i="1"/>
  <c r="P2931" i="1" l="1"/>
  <c r="M2932" i="1" s="1"/>
  <c r="J692" i="1"/>
  <c r="L692" i="1" s="1"/>
  <c r="Y692" i="1" s="1"/>
  <c r="W693" i="1" s="1"/>
  <c r="AM693" i="1" l="1"/>
  <c r="AL693" i="1"/>
  <c r="Z693" i="1"/>
  <c r="AA693" i="1"/>
  <c r="X693" i="1"/>
  <c r="AB693" i="1"/>
  <c r="G2932" i="1"/>
  <c r="O2932" i="1"/>
  <c r="I693" i="1"/>
  <c r="AP693" i="1" l="1"/>
  <c r="AN693" i="1"/>
  <c r="N2932" i="1"/>
  <c r="P2932" i="1" s="1"/>
  <c r="M2933" i="1" s="1"/>
  <c r="F693" i="1"/>
  <c r="K693" i="1"/>
  <c r="J693" i="1" s="1"/>
  <c r="L693" i="1" l="1"/>
  <c r="G2933" i="1"/>
  <c r="O2933" i="1"/>
  <c r="I694" i="1" l="1"/>
  <c r="Y693" i="1"/>
  <c r="W694" i="1" s="1"/>
  <c r="N2933" i="1"/>
  <c r="P2933" i="1" s="1"/>
  <c r="M2934" i="1" s="1"/>
  <c r="F694" i="1"/>
  <c r="K694" i="1"/>
  <c r="AM694" i="1" l="1"/>
  <c r="AL694" i="1"/>
  <c r="X694" i="1"/>
  <c r="Z694" i="1"/>
  <c r="AA694" i="1"/>
  <c r="AB694" i="1"/>
  <c r="O2934" i="1"/>
  <c r="G2934" i="1"/>
  <c r="J694" i="1"/>
  <c r="L694" i="1" s="1"/>
  <c r="AP694" i="1" l="1"/>
  <c r="AN694" i="1"/>
  <c r="Y694" i="1"/>
  <c r="W695" i="1" s="1"/>
  <c r="N2934" i="1"/>
  <c r="I695" i="1"/>
  <c r="AM695" i="1" l="1"/>
  <c r="AL695" i="1"/>
  <c r="X695" i="1"/>
  <c r="AA695" i="1"/>
  <c r="Z695" i="1"/>
  <c r="AB695" i="1"/>
  <c r="P2934" i="1"/>
  <c r="M2935" i="1" s="1"/>
  <c r="K695" i="1"/>
  <c r="F695" i="1"/>
  <c r="AP695" i="1" l="1"/>
  <c r="AN695" i="1"/>
  <c r="O2935" i="1"/>
  <c r="G2935" i="1"/>
  <c r="J695" i="1"/>
  <c r="L695" i="1" s="1"/>
  <c r="I696" i="1" s="1"/>
  <c r="Y695" i="1" l="1"/>
  <c r="W696" i="1" s="1"/>
  <c r="N2935" i="1"/>
  <c r="P2935" i="1" s="1"/>
  <c r="M2936" i="1" s="1"/>
  <c r="F696" i="1"/>
  <c r="K696" i="1"/>
  <c r="AM696" i="1" l="1"/>
  <c r="AL696" i="1"/>
  <c r="X696" i="1"/>
  <c r="AA696" i="1"/>
  <c r="Z696" i="1"/>
  <c r="AB696" i="1"/>
  <c r="O2936" i="1"/>
  <c r="G2936" i="1"/>
  <c r="J696" i="1"/>
  <c r="L696" i="1" s="1"/>
  <c r="AP696" i="1" l="1"/>
  <c r="AN696" i="1"/>
  <c r="Y696" i="1"/>
  <c r="W697" i="1" s="1"/>
  <c r="N2936" i="1"/>
  <c r="P2936" i="1" s="1"/>
  <c r="M2937" i="1" s="1"/>
  <c r="I697" i="1"/>
  <c r="AM697" i="1" l="1"/>
  <c r="AL697" i="1"/>
  <c r="AB697" i="1"/>
  <c r="X697" i="1"/>
  <c r="Z697" i="1"/>
  <c r="AA697" i="1"/>
  <c r="O2937" i="1"/>
  <c r="G2937" i="1"/>
  <c r="K697" i="1"/>
  <c r="F697" i="1"/>
  <c r="AP697" i="1" l="1"/>
  <c r="AN697" i="1"/>
  <c r="N2937" i="1"/>
  <c r="J697" i="1"/>
  <c r="L697" i="1" s="1"/>
  <c r="Y697" i="1" s="1"/>
  <c r="W698" i="1" s="1"/>
  <c r="AM698" i="1" l="1"/>
  <c r="AL698" i="1"/>
  <c r="X698" i="1"/>
  <c r="AA698" i="1"/>
  <c r="AB698" i="1"/>
  <c r="Z698" i="1"/>
  <c r="P2937" i="1"/>
  <c r="M2938" i="1" s="1"/>
  <c r="I698" i="1"/>
  <c r="AP698" i="1" l="1"/>
  <c r="AN698" i="1"/>
  <c r="G2938" i="1"/>
  <c r="O2938" i="1"/>
  <c r="F698" i="1"/>
  <c r="K698" i="1"/>
  <c r="N2938" i="1" l="1"/>
  <c r="J698" i="1"/>
  <c r="L698" i="1" s="1"/>
  <c r="Y698" i="1" s="1"/>
  <c r="W699" i="1" s="1"/>
  <c r="AM699" i="1" l="1"/>
  <c r="AL699" i="1"/>
  <c r="AA699" i="1"/>
  <c r="AB699" i="1"/>
  <c r="X699" i="1"/>
  <c r="Z699" i="1"/>
  <c r="P2938" i="1"/>
  <c r="M2939" i="1" s="1"/>
  <c r="I699" i="1"/>
  <c r="AP699" i="1" l="1"/>
  <c r="AN699" i="1"/>
  <c r="O2939" i="1"/>
  <c r="G2939" i="1"/>
  <c r="F699" i="1"/>
  <c r="K699" i="1"/>
  <c r="N2939" i="1" l="1"/>
  <c r="J699" i="1"/>
  <c r="L699" i="1" s="1"/>
  <c r="Y699" i="1" s="1"/>
  <c r="W700" i="1" s="1"/>
  <c r="AM700" i="1" l="1"/>
  <c r="AL700" i="1"/>
  <c r="X700" i="1"/>
  <c r="AA700" i="1"/>
  <c r="Z700" i="1"/>
  <c r="AB700" i="1"/>
  <c r="P2939" i="1"/>
  <c r="M2940" i="1" s="1"/>
  <c r="I700" i="1"/>
  <c r="AP700" i="1" l="1"/>
  <c r="AN700" i="1"/>
  <c r="O2940" i="1"/>
  <c r="G2940" i="1"/>
  <c r="K700" i="1"/>
  <c r="F700" i="1"/>
  <c r="N2940" i="1" l="1"/>
  <c r="J700" i="1"/>
  <c r="L700" i="1" s="1"/>
  <c r="Y700" i="1" s="1"/>
  <c r="W701" i="1" s="1"/>
  <c r="AM701" i="1" l="1"/>
  <c r="AL701" i="1"/>
  <c r="AB701" i="1"/>
  <c r="Z701" i="1"/>
  <c r="AA701" i="1"/>
  <c r="X701" i="1"/>
  <c r="P2940" i="1"/>
  <c r="M2941" i="1" s="1"/>
  <c r="I701" i="1"/>
  <c r="AP701" i="1" l="1"/>
  <c r="AN701" i="1"/>
  <c r="O2941" i="1"/>
  <c r="G2941" i="1"/>
  <c r="K701" i="1"/>
  <c r="F701" i="1"/>
  <c r="N2941" i="1" l="1"/>
  <c r="J701" i="1"/>
  <c r="L701" i="1" s="1"/>
  <c r="Y701" i="1" s="1"/>
  <c r="W702" i="1" s="1"/>
  <c r="AM702" i="1" l="1"/>
  <c r="AL702" i="1"/>
  <c r="X702" i="1"/>
  <c r="Z702" i="1"/>
  <c r="AB702" i="1"/>
  <c r="AA702" i="1"/>
  <c r="P2941" i="1"/>
  <c r="M2942" i="1" s="1"/>
  <c r="I702" i="1"/>
  <c r="AP702" i="1" l="1"/>
  <c r="AN702" i="1"/>
  <c r="G2942" i="1"/>
  <c r="O2942" i="1"/>
  <c r="F702" i="1"/>
  <c r="K702" i="1"/>
  <c r="N2942" i="1" l="1"/>
  <c r="J702" i="1"/>
  <c r="L702" i="1" s="1"/>
  <c r="Y702" i="1" s="1"/>
  <c r="W703" i="1" s="1"/>
  <c r="AM703" i="1" l="1"/>
  <c r="AL703" i="1"/>
  <c r="AB703" i="1"/>
  <c r="Z703" i="1"/>
  <c r="AA703" i="1"/>
  <c r="X703" i="1"/>
  <c r="P2942" i="1"/>
  <c r="M2943" i="1" s="1"/>
  <c r="I703" i="1"/>
  <c r="AP703" i="1" l="1"/>
  <c r="AN703" i="1"/>
  <c r="G2943" i="1"/>
  <c r="O2943" i="1"/>
  <c r="F703" i="1"/>
  <c r="K703" i="1"/>
  <c r="N2943" i="1" l="1"/>
  <c r="J703" i="1"/>
  <c r="L703" i="1" s="1"/>
  <c r="Y703" i="1" s="1"/>
  <c r="W704" i="1" s="1"/>
  <c r="AM704" i="1" l="1"/>
  <c r="AL704" i="1"/>
  <c r="AB704" i="1"/>
  <c r="X704" i="1"/>
  <c r="Z704" i="1"/>
  <c r="AA704" i="1"/>
  <c r="P2943" i="1"/>
  <c r="M2944" i="1" s="1"/>
  <c r="I704" i="1"/>
  <c r="AP704" i="1" l="1"/>
  <c r="AN704" i="1"/>
  <c r="G2944" i="1"/>
  <c r="O2944" i="1"/>
  <c r="K704" i="1"/>
  <c r="F704" i="1"/>
  <c r="N2944" i="1" l="1"/>
  <c r="J704" i="1"/>
  <c r="L704" i="1" s="1"/>
  <c r="Y704" i="1" s="1"/>
  <c r="W705" i="1" s="1"/>
  <c r="AM705" i="1" l="1"/>
  <c r="AL705" i="1"/>
  <c r="X705" i="1"/>
  <c r="AA705" i="1"/>
  <c r="AB705" i="1"/>
  <c r="Z705" i="1"/>
  <c r="P2944" i="1"/>
  <c r="M2945" i="1" s="1"/>
  <c r="I705" i="1"/>
  <c r="AP705" i="1" l="1"/>
  <c r="AN705" i="1"/>
  <c r="O2945" i="1"/>
  <c r="G2945" i="1"/>
  <c r="F705" i="1"/>
  <c r="K705" i="1"/>
  <c r="N2945" i="1" l="1"/>
  <c r="J705" i="1"/>
  <c r="L705" i="1" s="1"/>
  <c r="I706" i="1" l="1"/>
  <c r="Y705" i="1"/>
  <c r="W706" i="1" s="1"/>
  <c r="P2945" i="1"/>
  <c r="M2946" i="1" s="1"/>
  <c r="K706" i="1"/>
  <c r="F706" i="1"/>
  <c r="AM706" i="1" l="1"/>
  <c r="AL706" i="1"/>
  <c r="Z706" i="1"/>
  <c r="AB706" i="1"/>
  <c r="X706" i="1"/>
  <c r="AA706" i="1"/>
  <c r="G2946" i="1"/>
  <c r="O2946" i="1"/>
  <c r="J706" i="1"/>
  <c r="L706" i="1" s="1"/>
  <c r="AP706" i="1" l="1"/>
  <c r="AN706" i="1"/>
  <c r="Y706" i="1"/>
  <c r="W707" i="1" s="1"/>
  <c r="N2946" i="1"/>
  <c r="I707" i="1"/>
  <c r="AM707" i="1" l="1"/>
  <c r="AL707" i="1"/>
  <c r="AB707" i="1"/>
  <c r="AA707" i="1"/>
  <c r="X707" i="1"/>
  <c r="Z707" i="1"/>
  <c r="P2946" i="1"/>
  <c r="M2947" i="1" s="1"/>
  <c r="F707" i="1"/>
  <c r="K707" i="1"/>
  <c r="AP707" i="1" l="1"/>
  <c r="AN707" i="1"/>
  <c r="O2947" i="1"/>
  <c r="G2947" i="1"/>
  <c r="J707" i="1"/>
  <c r="L707" i="1" s="1"/>
  <c r="Y707" i="1" s="1"/>
  <c r="W708" i="1" s="1"/>
  <c r="AM708" i="1" l="1"/>
  <c r="AL708" i="1"/>
  <c r="Z708" i="1"/>
  <c r="AB708" i="1"/>
  <c r="X708" i="1"/>
  <c r="AA708" i="1"/>
  <c r="N2947" i="1"/>
  <c r="I708" i="1"/>
  <c r="AP708" i="1" l="1"/>
  <c r="AN708" i="1"/>
  <c r="P2947" i="1"/>
  <c r="M2948" i="1" s="1"/>
  <c r="K708" i="1"/>
  <c r="J708" i="1" s="1"/>
  <c r="F708" i="1"/>
  <c r="G2948" i="1" l="1"/>
  <c r="O2948" i="1"/>
  <c r="L708" i="1"/>
  <c r="I709" i="1" l="1"/>
  <c r="Y708" i="1"/>
  <c r="W709" i="1" s="1"/>
  <c r="N2948" i="1"/>
  <c r="F709" i="1"/>
  <c r="K709" i="1"/>
  <c r="AM709" i="1" l="1"/>
  <c r="AL709" i="1"/>
  <c r="X709" i="1"/>
  <c r="AA709" i="1"/>
  <c r="AB709" i="1"/>
  <c r="Z709" i="1"/>
  <c r="P2948" i="1"/>
  <c r="M2949" i="1" s="1"/>
  <c r="J709" i="1"/>
  <c r="L709" i="1" s="1"/>
  <c r="I710" i="1" s="1"/>
  <c r="AP709" i="1" l="1"/>
  <c r="AN709" i="1"/>
  <c r="Y709" i="1"/>
  <c r="W710" i="1" s="1"/>
  <c r="G2949" i="1"/>
  <c r="O2949" i="1"/>
  <c r="F710" i="1"/>
  <c r="K710" i="1"/>
  <c r="AM710" i="1" l="1"/>
  <c r="AL710" i="1"/>
  <c r="AA710" i="1"/>
  <c r="AB710" i="1"/>
  <c r="Z710" i="1"/>
  <c r="X710" i="1"/>
  <c r="N2949" i="1"/>
  <c r="J710" i="1"/>
  <c r="L710" i="1" s="1"/>
  <c r="I711" i="1" s="1"/>
  <c r="AP710" i="1" l="1"/>
  <c r="AN710" i="1"/>
  <c r="Y710" i="1"/>
  <c r="W711" i="1" s="1"/>
  <c r="P2949" i="1"/>
  <c r="M2950" i="1" s="1"/>
  <c r="F711" i="1"/>
  <c r="K711" i="1"/>
  <c r="AM711" i="1" l="1"/>
  <c r="AN711" i="1" s="1"/>
  <c r="AA711" i="1"/>
  <c r="Z711" i="1"/>
  <c r="X711" i="1"/>
  <c r="AB711" i="1"/>
  <c r="G2950" i="1"/>
  <c r="O2950" i="1"/>
  <c r="J711" i="1"/>
  <c r="L711" i="1" s="1"/>
  <c r="I712" i="1" s="1"/>
  <c r="AL711" i="1" l="1"/>
  <c r="AP711" i="1"/>
  <c r="Y711" i="1"/>
  <c r="W712" i="1" s="1"/>
  <c r="N2950" i="1"/>
  <c r="F712" i="1"/>
  <c r="K712" i="1"/>
  <c r="J712" i="1" s="1"/>
  <c r="AM712" i="1" l="1"/>
  <c r="AL712" i="1"/>
  <c r="X712" i="1"/>
  <c r="Z712" i="1"/>
  <c r="AA712" i="1"/>
  <c r="AB712" i="1"/>
  <c r="P2950" i="1"/>
  <c r="M2951" i="1" s="1"/>
  <c r="L712" i="1"/>
  <c r="I713" i="1" s="1"/>
  <c r="AP712" i="1" l="1"/>
  <c r="AN712" i="1"/>
  <c r="Y712" i="1"/>
  <c r="W713" i="1" s="1"/>
  <c r="G2951" i="1"/>
  <c r="O2951" i="1"/>
  <c r="K713" i="1"/>
  <c r="F713" i="1"/>
  <c r="AM713" i="1" l="1"/>
  <c r="AN713" i="1" s="1"/>
  <c r="AB713" i="1"/>
  <c r="Z713" i="1"/>
  <c r="X713" i="1"/>
  <c r="AA713" i="1"/>
  <c r="N2951" i="1"/>
  <c r="J713" i="1"/>
  <c r="L713" i="1" s="1"/>
  <c r="I714" i="1" s="1"/>
  <c r="AL713" i="1" l="1"/>
  <c r="AP713" i="1"/>
  <c r="Y713" i="1"/>
  <c r="W714" i="1" s="1"/>
  <c r="P2951" i="1"/>
  <c r="M2952" i="1" s="1"/>
  <c r="K714" i="1"/>
  <c r="F714" i="1"/>
  <c r="AM714" i="1" l="1"/>
  <c r="AN714" i="1" s="1"/>
  <c r="AA714" i="1"/>
  <c r="AB714" i="1"/>
  <c r="X714" i="1"/>
  <c r="Z714" i="1"/>
  <c r="O2952" i="1"/>
  <c r="G2952" i="1"/>
  <c r="J714" i="1"/>
  <c r="L714" i="1" s="1"/>
  <c r="I715" i="1" s="1"/>
  <c r="AL714" i="1" l="1"/>
  <c r="AP714" i="1"/>
  <c r="Y714" i="1"/>
  <c r="W715" i="1" s="1"/>
  <c r="N2952" i="1"/>
  <c r="K715" i="1"/>
  <c r="F715" i="1"/>
  <c r="AM715" i="1" l="1"/>
  <c r="AL715" i="1"/>
  <c r="X715" i="1"/>
  <c r="AA715" i="1"/>
  <c r="AB715" i="1"/>
  <c r="Z715" i="1"/>
  <c r="P2952" i="1"/>
  <c r="M2953" i="1" s="1"/>
  <c r="J715" i="1"/>
  <c r="L715" i="1" s="1"/>
  <c r="AP715" i="1" l="1"/>
  <c r="AN715" i="1"/>
  <c r="Y715" i="1"/>
  <c r="W716" i="1" s="1"/>
  <c r="G2953" i="1"/>
  <c r="O2953" i="1"/>
  <c r="I716" i="1"/>
  <c r="AM716" i="1" l="1"/>
  <c r="AL716" i="1"/>
  <c r="X716" i="1"/>
  <c r="Z716" i="1"/>
  <c r="AA716" i="1"/>
  <c r="AB716" i="1"/>
  <c r="N2953" i="1"/>
  <c r="P2953" i="1" s="1"/>
  <c r="M2954" i="1" s="1"/>
  <c r="F716" i="1"/>
  <c r="K716" i="1"/>
  <c r="AP716" i="1" l="1"/>
  <c r="AN716" i="1"/>
  <c r="G2954" i="1"/>
  <c r="O2954" i="1"/>
  <c r="J716" i="1"/>
  <c r="L716" i="1" s="1"/>
  <c r="I717" i="1" s="1"/>
  <c r="Y716" i="1" l="1"/>
  <c r="W717" i="1" s="1"/>
  <c r="N2954" i="1"/>
  <c r="P2954" i="1" s="1"/>
  <c r="M2955" i="1" s="1"/>
  <c r="K717" i="1"/>
  <c r="F717" i="1"/>
  <c r="AM717" i="1" l="1"/>
  <c r="AL717" i="1"/>
  <c r="X717" i="1"/>
  <c r="AA717" i="1"/>
  <c r="Z717" i="1"/>
  <c r="AB717" i="1"/>
  <c r="O2955" i="1"/>
  <c r="G2955" i="1"/>
  <c r="J717" i="1"/>
  <c r="L717" i="1" s="1"/>
  <c r="I718" i="1" s="1"/>
  <c r="AP717" i="1" l="1"/>
  <c r="AN717" i="1"/>
  <c r="Y717" i="1"/>
  <c r="W718" i="1" s="1"/>
  <c r="N2955" i="1"/>
  <c r="F718" i="1"/>
  <c r="K718" i="1"/>
  <c r="AM718" i="1" l="1"/>
  <c r="AL718" i="1"/>
  <c r="AB718" i="1"/>
  <c r="X718" i="1"/>
  <c r="Z718" i="1"/>
  <c r="AA718" i="1"/>
  <c r="P2955" i="1"/>
  <c r="M2956" i="1" s="1"/>
  <c r="J718" i="1"/>
  <c r="L718" i="1" s="1"/>
  <c r="AP718" i="1" l="1"/>
  <c r="AN718" i="1"/>
  <c r="Y718" i="1"/>
  <c r="W719" i="1" s="1"/>
  <c r="O2956" i="1"/>
  <c r="G2956" i="1"/>
  <c r="I719" i="1"/>
  <c r="AM719" i="1" l="1"/>
  <c r="AL719" i="1"/>
  <c r="AA719" i="1"/>
  <c r="Z719" i="1"/>
  <c r="AB719" i="1"/>
  <c r="X719" i="1"/>
  <c r="N2956" i="1"/>
  <c r="F719" i="1"/>
  <c r="K719" i="1"/>
  <c r="AP719" i="1" l="1"/>
  <c r="AN719" i="1"/>
  <c r="P2956" i="1"/>
  <c r="M2957" i="1" s="1"/>
  <c r="J719" i="1"/>
  <c r="L719" i="1" s="1"/>
  <c r="Y719" i="1" s="1"/>
  <c r="W720" i="1" s="1"/>
  <c r="AM720" i="1" l="1"/>
  <c r="X720" i="1"/>
  <c r="Z720" i="1"/>
  <c r="AA720" i="1"/>
  <c r="AB720" i="1"/>
  <c r="G2957" i="1"/>
  <c r="O2957" i="1"/>
  <c r="I720" i="1"/>
  <c r="AP720" i="1" l="1"/>
  <c r="AN720" i="1"/>
  <c r="AL720" i="1"/>
  <c r="N2957" i="1"/>
  <c r="F720" i="1"/>
  <c r="K720" i="1"/>
  <c r="P2957" i="1" l="1"/>
  <c r="M2958" i="1" s="1"/>
  <c r="J720" i="1"/>
  <c r="L720" i="1" s="1"/>
  <c r="I721" i="1" l="1"/>
  <c r="Y720" i="1"/>
  <c r="W721" i="1" s="1"/>
  <c r="G2958" i="1"/>
  <c r="O2958" i="1"/>
  <c r="F721" i="1"/>
  <c r="K721" i="1"/>
  <c r="AM721" i="1" l="1"/>
  <c r="AL721" i="1"/>
  <c r="X721" i="1"/>
  <c r="AA721" i="1"/>
  <c r="AB721" i="1"/>
  <c r="Z721" i="1"/>
  <c r="N2958" i="1"/>
  <c r="J721" i="1"/>
  <c r="L721" i="1" s="1"/>
  <c r="AP721" i="1" l="1"/>
  <c r="AN721" i="1"/>
  <c r="Y721" i="1"/>
  <c r="W722" i="1" s="1"/>
  <c r="P2958" i="1"/>
  <c r="M2959" i="1" s="1"/>
  <c r="I722" i="1"/>
  <c r="AM722" i="1" l="1"/>
  <c r="AL722" i="1"/>
  <c r="Z722" i="1"/>
  <c r="X722" i="1"/>
  <c r="AA722" i="1"/>
  <c r="AB722" i="1"/>
  <c r="G2959" i="1"/>
  <c r="O2959" i="1"/>
  <c r="F722" i="1"/>
  <c r="K722" i="1"/>
  <c r="AP722" i="1" l="1"/>
  <c r="AN722" i="1"/>
  <c r="N2959" i="1"/>
  <c r="J722" i="1"/>
  <c r="L722" i="1" s="1"/>
  <c r="Y722" i="1" s="1"/>
  <c r="W723" i="1" s="1"/>
  <c r="AM723" i="1" l="1"/>
  <c r="AL723" i="1"/>
  <c r="Z723" i="1"/>
  <c r="X723" i="1"/>
  <c r="AB723" i="1"/>
  <c r="AA723" i="1"/>
  <c r="P2959" i="1"/>
  <c r="M2960" i="1" s="1"/>
  <c r="I723" i="1"/>
  <c r="K723" i="1" s="1"/>
  <c r="AP723" i="1" l="1"/>
  <c r="AN723" i="1"/>
  <c r="G2960" i="1"/>
  <c r="O2960" i="1"/>
  <c r="F723" i="1"/>
  <c r="J723" i="1"/>
  <c r="L723" i="1" s="1"/>
  <c r="Y723" i="1" s="1"/>
  <c r="W724" i="1" s="1"/>
  <c r="AM724" i="1" l="1"/>
  <c r="AL724" i="1"/>
  <c r="AB724" i="1"/>
  <c r="AA724" i="1"/>
  <c r="Z724" i="1"/>
  <c r="X724" i="1"/>
  <c r="N2960" i="1"/>
  <c r="I724" i="1"/>
  <c r="AP724" i="1" l="1"/>
  <c r="AN724" i="1"/>
  <c r="P2960" i="1"/>
  <c r="M2961" i="1" s="1"/>
  <c r="F724" i="1"/>
  <c r="K724" i="1"/>
  <c r="O2961" i="1" l="1"/>
  <c r="G2961" i="1"/>
  <c r="J724" i="1"/>
  <c r="L724" i="1" s="1"/>
  <c r="Y724" i="1" s="1"/>
  <c r="W725" i="1" s="1"/>
  <c r="AM725" i="1" l="1"/>
  <c r="AL725" i="1"/>
  <c r="Z725" i="1"/>
  <c r="AA725" i="1"/>
  <c r="X725" i="1"/>
  <c r="AB725" i="1"/>
  <c r="N2961" i="1"/>
  <c r="I725" i="1"/>
  <c r="AP725" i="1" l="1"/>
  <c r="AN725" i="1"/>
  <c r="P2961" i="1"/>
  <c r="M2962" i="1" s="1"/>
  <c r="K725" i="1"/>
  <c r="F725" i="1"/>
  <c r="G2962" i="1" l="1"/>
  <c r="O2962" i="1"/>
  <c r="J725" i="1"/>
  <c r="L725" i="1" s="1"/>
  <c r="Y725" i="1" s="1"/>
  <c r="W726" i="1" s="1"/>
  <c r="AM726" i="1" l="1"/>
  <c r="AL726" i="1"/>
  <c r="AB726" i="1"/>
  <c r="Z726" i="1"/>
  <c r="AA726" i="1"/>
  <c r="X726" i="1"/>
  <c r="N2962" i="1"/>
  <c r="I726" i="1"/>
  <c r="AP726" i="1" l="1"/>
  <c r="AN726" i="1"/>
  <c r="P2962" i="1"/>
  <c r="M2963" i="1" s="1"/>
  <c r="K726" i="1"/>
  <c r="J726" i="1" s="1"/>
  <c r="F726" i="1"/>
  <c r="G2963" i="1" l="1"/>
  <c r="O2963" i="1"/>
  <c r="L726" i="1"/>
  <c r="I727" i="1" l="1"/>
  <c r="Y726" i="1"/>
  <c r="W727" i="1" s="1"/>
  <c r="N2963" i="1"/>
  <c r="F727" i="1"/>
  <c r="K727" i="1"/>
  <c r="AM727" i="1" l="1"/>
  <c r="AL727" i="1"/>
  <c r="AA727" i="1"/>
  <c r="Z727" i="1"/>
  <c r="X727" i="1"/>
  <c r="AB727" i="1"/>
  <c r="P2963" i="1"/>
  <c r="M2964" i="1" s="1"/>
  <c r="J727" i="1"/>
  <c r="L727" i="1" s="1"/>
  <c r="I728" i="1" s="1"/>
  <c r="AP727" i="1" l="1"/>
  <c r="AN727" i="1"/>
  <c r="Y727" i="1"/>
  <c r="W728" i="1" s="1"/>
  <c r="G2964" i="1"/>
  <c r="O2964" i="1"/>
  <c r="F728" i="1"/>
  <c r="K728" i="1"/>
  <c r="AM728" i="1" l="1"/>
  <c r="AL728" i="1"/>
  <c r="AB728" i="1"/>
  <c r="X728" i="1"/>
  <c r="AA728" i="1"/>
  <c r="Z728" i="1"/>
  <c r="N2964" i="1"/>
  <c r="P2964" i="1" s="1"/>
  <c r="M2965" i="1" s="1"/>
  <c r="J728" i="1"/>
  <c r="L728" i="1" s="1"/>
  <c r="AP728" i="1" l="1"/>
  <c r="AN728" i="1"/>
  <c r="Y728" i="1"/>
  <c r="W729" i="1" s="1"/>
  <c r="G2965" i="1"/>
  <c r="O2965" i="1"/>
  <c r="I729" i="1"/>
  <c r="AM729" i="1" l="1"/>
  <c r="AL729" i="1"/>
  <c r="X729" i="1"/>
  <c r="Z729" i="1"/>
  <c r="AA729" i="1"/>
  <c r="AB729" i="1"/>
  <c r="N2965" i="1"/>
  <c r="F729" i="1"/>
  <c r="K729" i="1"/>
  <c r="AP729" i="1" l="1"/>
  <c r="AN729" i="1"/>
  <c r="P2965" i="1"/>
  <c r="M2966" i="1" s="1"/>
  <c r="J729" i="1"/>
  <c r="L729" i="1" s="1"/>
  <c r="Y729" i="1" s="1"/>
  <c r="W730" i="1" s="1"/>
  <c r="AM730" i="1" l="1"/>
  <c r="AL730" i="1"/>
  <c r="AB730" i="1"/>
  <c r="Z730" i="1"/>
  <c r="X730" i="1"/>
  <c r="AA730" i="1"/>
  <c r="O2966" i="1"/>
  <c r="G2966" i="1"/>
  <c r="I730" i="1"/>
  <c r="AP730" i="1" l="1"/>
  <c r="AN730" i="1"/>
  <c r="N2966" i="1"/>
  <c r="K730" i="1"/>
  <c r="F730" i="1"/>
  <c r="P2966" i="1" l="1"/>
  <c r="M2967" i="1" s="1"/>
  <c r="J730" i="1"/>
  <c r="L730" i="1" s="1"/>
  <c r="Y730" i="1" s="1"/>
  <c r="W731" i="1" s="1"/>
  <c r="AM731" i="1" l="1"/>
  <c r="AL731" i="1"/>
  <c r="AA731" i="1"/>
  <c r="X731" i="1"/>
  <c r="Z731" i="1"/>
  <c r="AB731" i="1"/>
  <c r="G2967" i="1"/>
  <c r="O2967" i="1"/>
  <c r="I731" i="1"/>
  <c r="AP731" i="1" l="1"/>
  <c r="AN731" i="1"/>
  <c r="N2967" i="1"/>
  <c r="F731" i="1"/>
  <c r="K731" i="1"/>
  <c r="P2967" i="1" l="1"/>
  <c r="M2968" i="1" s="1"/>
  <c r="J731" i="1"/>
  <c r="L731" i="1" s="1"/>
  <c r="Y731" i="1" s="1"/>
  <c r="W732" i="1" s="1"/>
  <c r="AM732" i="1" l="1"/>
  <c r="AL732" i="1"/>
  <c r="X732" i="1"/>
  <c r="Z732" i="1"/>
  <c r="AB732" i="1"/>
  <c r="AA732" i="1"/>
  <c r="O2968" i="1"/>
  <c r="G2968" i="1"/>
  <c r="I732" i="1"/>
  <c r="AP732" i="1" l="1"/>
  <c r="AN732" i="1"/>
  <c r="N2968" i="1"/>
  <c r="F732" i="1"/>
  <c r="K732" i="1"/>
  <c r="P2968" i="1" l="1"/>
  <c r="M2969" i="1" s="1"/>
  <c r="J732" i="1"/>
  <c r="L732" i="1" s="1"/>
  <c r="Y732" i="1" s="1"/>
  <c r="W733" i="1" s="1"/>
  <c r="AM733" i="1" l="1"/>
  <c r="AL733" i="1"/>
  <c r="Z733" i="1"/>
  <c r="AB733" i="1"/>
  <c r="X733" i="1"/>
  <c r="AA733" i="1"/>
  <c r="O2969" i="1"/>
  <c r="G2969" i="1"/>
  <c r="I733" i="1"/>
  <c r="AP733" i="1" l="1"/>
  <c r="AN733" i="1"/>
  <c r="N2969" i="1"/>
  <c r="P2969" i="1" s="1"/>
  <c r="M2970" i="1" s="1"/>
  <c r="F733" i="1"/>
  <c r="K733" i="1"/>
  <c r="O2970" i="1" l="1"/>
  <c r="G2970" i="1"/>
  <c r="J733" i="1"/>
  <c r="L733" i="1" s="1"/>
  <c r="Y733" i="1" s="1"/>
  <c r="W734" i="1" s="1"/>
  <c r="AM734" i="1" l="1"/>
  <c r="AL734" i="1"/>
  <c r="X734" i="1"/>
  <c r="AA734" i="1"/>
  <c r="Z734" i="1"/>
  <c r="AB734" i="1"/>
  <c r="N2970" i="1"/>
  <c r="P2970" i="1" s="1"/>
  <c r="I734" i="1"/>
  <c r="AP734" i="1" l="1"/>
  <c r="AN734" i="1"/>
  <c r="F734" i="1"/>
  <c r="K734" i="1"/>
  <c r="J734" i="1" l="1"/>
  <c r="L734" i="1" s="1"/>
  <c r="Y734" i="1" s="1"/>
  <c r="W735" i="1" s="1"/>
  <c r="AM735" i="1" l="1"/>
  <c r="AL735" i="1"/>
  <c r="X735" i="1"/>
  <c r="AA735" i="1"/>
  <c r="AB735" i="1"/>
  <c r="Z735" i="1"/>
  <c r="I735" i="1"/>
  <c r="AP735" i="1" l="1"/>
  <c r="AN735" i="1"/>
  <c r="F735" i="1"/>
  <c r="K735" i="1"/>
  <c r="J735" i="1" l="1"/>
  <c r="L735" i="1" s="1"/>
  <c r="Y735" i="1" s="1"/>
  <c r="W736" i="1" s="1"/>
  <c r="AM736" i="1" l="1"/>
  <c r="AL736" i="1"/>
  <c r="AA736" i="1"/>
  <c r="X736" i="1"/>
  <c r="Z736" i="1"/>
  <c r="AB736" i="1"/>
  <c r="I736" i="1"/>
  <c r="AP736" i="1" l="1"/>
  <c r="AN736" i="1"/>
  <c r="F736" i="1"/>
  <c r="K736" i="1"/>
  <c r="J736" i="1" s="1"/>
  <c r="L736" i="1" l="1"/>
  <c r="I737" i="1" l="1"/>
  <c r="Y736" i="1"/>
  <c r="W737" i="1" s="1"/>
  <c r="K737" i="1"/>
  <c r="F737" i="1"/>
  <c r="AM737" i="1" l="1"/>
  <c r="AL737" i="1"/>
  <c r="X737" i="1"/>
  <c r="AA737" i="1"/>
  <c r="Z737" i="1"/>
  <c r="AB737" i="1"/>
  <c r="J737" i="1"/>
  <c r="L737" i="1" s="1"/>
  <c r="AP737" i="1" l="1"/>
  <c r="AN737" i="1"/>
  <c r="Y737" i="1"/>
  <c r="W738" i="1" s="1"/>
  <c r="F33" i="2" s="1"/>
  <c r="I738" i="1"/>
  <c r="G33" i="2"/>
  <c r="H33" i="2"/>
  <c r="AM738" i="1" l="1"/>
  <c r="AL738" i="1" s="1"/>
  <c r="I33" i="2" s="1"/>
  <c r="X738" i="1"/>
  <c r="Z738" i="1"/>
  <c r="AA738" i="1"/>
  <c r="AB738" i="1"/>
  <c r="F738" i="1"/>
  <c r="K738" i="1"/>
  <c r="J33" i="2"/>
  <c r="K33" i="2"/>
  <c r="AP738" i="1" l="1"/>
  <c r="L33" i="2"/>
  <c r="AN738" i="1"/>
  <c r="E19" i="2"/>
  <c r="J738" i="1"/>
  <c r="L738" i="1" s="1"/>
  <c r="Y738" i="1" s="1"/>
  <c r="W739" i="1" s="1"/>
  <c r="M33" i="2"/>
  <c r="N33" i="2"/>
  <c r="F6" i="2"/>
  <c r="F19" i="2"/>
  <c r="I6" i="2"/>
  <c r="G6" i="2"/>
  <c r="J6" i="2"/>
  <c r="AM739" i="1" l="1"/>
  <c r="AN739" i="1" s="1"/>
  <c r="AB739" i="1"/>
  <c r="AA739" i="1"/>
  <c r="X739" i="1"/>
  <c r="Z739" i="1"/>
  <c r="G19" i="2"/>
  <c r="P6" i="2"/>
  <c r="Q6" i="2" s="1"/>
  <c r="G8" i="6"/>
  <c r="K8" i="6" s="1"/>
  <c r="G9" i="6"/>
  <c r="K9" i="6" s="1"/>
  <c r="M9" i="6" s="1"/>
  <c r="S6" i="2"/>
  <c r="U6" i="2" s="1"/>
  <c r="I19" i="2"/>
  <c r="I739" i="1"/>
  <c r="H19" i="2"/>
  <c r="AL739" i="1" l="1"/>
  <c r="AP739" i="1"/>
  <c r="J19" i="2"/>
  <c r="O9" i="6"/>
  <c r="M8" i="6"/>
  <c r="M7" i="6" s="1"/>
  <c r="L1" i="6"/>
  <c r="K19" i="2"/>
  <c r="L4" i="6" s="1"/>
  <c r="L3" i="6" s="1"/>
  <c r="O8" i="6"/>
  <c r="L8" i="6"/>
  <c r="L9" i="6" s="1"/>
  <c r="L10" i="6" s="1"/>
  <c r="L11" i="6" s="1"/>
  <c r="L12" i="6" s="1"/>
  <c r="L13" i="6" s="1"/>
  <c r="L14" i="6" s="1"/>
  <c r="L15" i="6" s="1"/>
  <c r="L16" i="6" s="1"/>
  <c r="L17" i="6" s="1"/>
  <c r="L18" i="6" s="1"/>
  <c r="L19" i="6" s="1"/>
  <c r="L20" i="6" s="1"/>
  <c r="L21" i="6" s="1"/>
  <c r="L22" i="6" s="1"/>
  <c r="L23" i="6" s="1"/>
  <c r="K739" i="1"/>
  <c r="F739" i="1"/>
  <c r="M19" i="2" l="1"/>
  <c r="O17" i="6"/>
  <c r="P17" i="6" s="1"/>
  <c r="Q17" i="6" s="1"/>
  <c r="O16" i="6"/>
  <c r="P16" i="6" s="1"/>
  <c r="Q16" i="6" s="1"/>
  <c r="O18" i="6"/>
  <c r="P18" i="6" s="1"/>
  <c r="Q18" i="6" s="1"/>
  <c r="O23" i="6"/>
  <c r="P23" i="6" s="1"/>
  <c r="Q23" i="6" s="1"/>
  <c r="O15" i="6"/>
  <c r="P15" i="6" s="1"/>
  <c r="Q15" i="6" s="1"/>
  <c r="O22" i="6"/>
  <c r="P22" i="6" s="1"/>
  <c r="Q22" i="6" s="1"/>
  <c r="O14" i="6"/>
  <c r="P14" i="6" s="1"/>
  <c r="Q14" i="6" s="1"/>
  <c r="O11" i="6"/>
  <c r="P11" i="6" s="1"/>
  <c r="Q11" i="6" s="1"/>
  <c r="O21" i="6"/>
  <c r="P21" i="6" s="1"/>
  <c r="Q21" i="6" s="1"/>
  <c r="O13" i="6"/>
  <c r="P13" i="6" s="1"/>
  <c r="Q13" i="6" s="1"/>
  <c r="O20" i="6"/>
  <c r="P20" i="6" s="1"/>
  <c r="Q20" i="6" s="1"/>
  <c r="O12" i="6"/>
  <c r="P12" i="6" s="1"/>
  <c r="Q12" i="6" s="1"/>
  <c r="O19" i="6"/>
  <c r="P19" i="6" s="1"/>
  <c r="Q19" i="6" s="1"/>
  <c r="O10" i="6"/>
  <c r="P10" i="6" s="1"/>
  <c r="J739" i="1"/>
  <c r="L739" i="1" s="1"/>
  <c r="Y739" i="1" s="1"/>
  <c r="W740" i="1" s="1"/>
  <c r="AM740" i="1" l="1"/>
  <c r="AL740" i="1"/>
  <c r="AB740" i="1"/>
  <c r="X740" i="1"/>
  <c r="AA740" i="1"/>
  <c r="Z740" i="1"/>
  <c r="F28" i="6"/>
  <c r="F30" i="6" s="1"/>
  <c r="R15" i="6" s="1"/>
  <c r="S15" i="6" s="1"/>
  <c r="Q10" i="6"/>
  <c r="I740" i="1"/>
  <c r="AP740" i="1" l="1"/>
  <c r="AN740" i="1"/>
  <c r="R21" i="6"/>
  <c r="S21" i="6" s="1"/>
  <c r="R17" i="6"/>
  <c r="S17" i="6" s="1"/>
  <c r="R10" i="6"/>
  <c r="S10" i="6" s="1"/>
  <c r="R18" i="6"/>
  <c r="S18" i="6" s="1"/>
  <c r="R20" i="6"/>
  <c r="S20" i="6" s="1"/>
  <c r="R23" i="6"/>
  <c r="S23" i="6" s="1"/>
  <c r="R12" i="6"/>
  <c r="S12" i="6" s="1"/>
  <c r="R22" i="6"/>
  <c r="S22" i="6" s="1"/>
  <c r="R9" i="6"/>
  <c r="S9" i="6" s="1"/>
  <c r="R8" i="6"/>
  <c r="S8" i="6" s="1"/>
  <c r="R7" i="6"/>
  <c r="S7" i="6" s="1"/>
  <c r="R14" i="6"/>
  <c r="S14" i="6" s="1"/>
  <c r="R19" i="6"/>
  <c r="S19" i="6" s="1"/>
  <c r="R16" i="6"/>
  <c r="S16" i="6" s="1"/>
  <c r="R13" i="6"/>
  <c r="S13" i="6" s="1"/>
  <c r="R11" i="6"/>
  <c r="S11" i="6" s="1"/>
  <c r="K740" i="1"/>
  <c r="F740" i="1"/>
  <c r="F31" i="6" l="1"/>
  <c r="N6" i="2" s="1"/>
  <c r="O6" i="2" s="1"/>
  <c r="J740" i="1"/>
  <c r="L740" i="1" s="1"/>
  <c r="Y740" i="1" s="1"/>
  <c r="W741" i="1" s="1"/>
  <c r="AM741" i="1" l="1"/>
  <c r="AN741" i="1" s="1"/>
  <c r="AA741" i="1"/>
  <c r="AB741" i="1"/>
  <c r="X741" i="1"/>
  <c r="Z741" i="1"/>
  <c r="I741" i="1"/>
  <c r="AL741" i="1" l="1"/>
  <c r="AP741" i="1"/>
  <c r="F741" i="1"/>
  <c r="K741" i="1"/>
  <c r="J741" i="1" l="1"/>
  <c r="L741" i="1" s="1"/>
  <c r="Y741" i="1" s="1"/>
  <c r="W742" i="1" s="1"/>
  <c r="AM742" i="1" l="1"/>
  <c r="AL742" i="1"/>
  <c r="X742" i="1"/>
  <c r="Z742" i="1"/>
  <c r="AA742" i="1"/>
  <c r="AB742" i="1"/>
  <c r="I742" i="1"/>
  <c r="AP742" i="1" l="1"/>
  <c r="AN742" i="1"/>
  <c r="F742" i="1"/>
  <c r="K742" i="1"/>
  <c r="J742" i="1" l="1"/>
  <c r="L742" i="1" s="1"/>
  <c r="Y742" i="1" s="1"/>
  <c r="W743" i="1" s="1"/>
  <c r="AM743" i="1" l="1"/>
  <c r="AL743" i="1"/>
  <c r="X743" i="1"/>
  <c r="Z743" i="1"/>
  <c r="AB743" i="1"/>
  <c r="AA743" i="1"/>
  <c r="I743" i="1"/>
  <c r="AP743" i="1" l="1"/>
  <c r="AN743" i="1"/>
  <c r="K743" i="1"/>
  <c r="F743" i="1"/>
  <c r="J743" i="1" l="1"/>
  <c r="L743" i="1" s="1"/>
  <c r="I744" i="1" l="1"/>
  <c r="Y743" i="1"/>
  <c r="W744" i="1" s="1"/>
  <c r="K744" i="1"/>
  <c r="F744" i="1"/>
  <c r="AM744" i="1" l="1"/>
  <c r="AL744" i="1"/>
  <c r="X744" i="1"/>
  <c r="Z744" i="1"/>
  <c r="AA744" i="1"/>
  <c r="AB744" i="1"/>
  <c r="J744" i="1"/>
  <c r="L744" i="1" s="1"/>
  <c r="AP744" i="1" l="1"/>
  <c r="AN744" i="1"/>
  <c r="Y744" i="1"/>
  <c r="W745" i="1" s="1"/>
  <c r="I745" i="1"/>
  <c r="AM745" i="1" l="1"/>
  <c r="AL745" i="1"/>
  <c r="X745" i="1"/>
  <c r="Z745" i="1"/>
  <c r="AA745" i="1"/>
  <c r="AB745" i="1"/>
  <c r="K745" i="1"/>
  <c r="F745" i="1"/>
  <c r="AP745" i="1" l="1"/>
  <c r="AN745" i="1"/>
  <c r="J745" i="1"/>
  <c r="L745" i="1" s="1"/>
  <c r="I746" i="1" s="1"/>
  <c r="Y745" i="1" l="1"/>
  <c r="W746" i="1" s="1"/>
  <c r="F746" i="1"/>
  <c r="K746" i="1"/>
  <c r="AM746" i="1" l="1"/>
  <c r="AL746" i="1"/>
  <c r="AA746" i="1"/>
  <c r="X746" i="1"/>
  <c r="Z746" i="1"/>
  <c r="AB746" i="1"/>
  <c r="J746" i="1"/>
  <c r="L746" i="1" s="1"/>
  <c r="AP746" i="1" l="1"/>
  <c r="AN746" i="1"/>
  <c r="Y746" i="1"/>
  <c r="W747" i="1" s="1"/>
  <c r="I747" i="1"/>
  <c r="AM747" i="1" l="1"/>
  <c r="AL747" i="1"/>
  <c r="X747" i="1"/>
  <c r="AA747" i="1"/>
  <c r="Z747" i="1"/>
  <c r="AB747" i="1"/>
  <c r="F747" i="1"/>
  <c r="K747" i="1"/>
  <c r="AP747" i="1" l="1"/>
  <c r="AN747" i="1"/>
  <c r="J747" i="1"/>
  <c r="L747" i="1" s="1"/>
  <c r="I748" i="1" s="1"/>
  <c r="Y747" i="1" l="1"/>
  <c r="W748" i="1" s="1"/>
  <c r="F748" i="1"/>
  <c r="K748" i="1"/>
  <c r="AM748" i="1" l="1"/>
  <c r="AL748" i="1"/>
  <c r="Z748" i="1"/>
  <c r="AA748" i="1"/>
  <c r="X748" i="1"/>
  <c r="AB748" i="1"/>
  <c r="J748" i="1"/>
  <c r="L748" i="1" s="1"/>
  <c r="AP748" i="1" l="1"/>
  <c r="AN748" i="1"/>
  <c r="Y748" i="1"/>
  <c r="W749" i="1" s="1"/>
  <c r="I749" i="1"/>
  <c r="AM749" i="1" l="1"/>
  <c r="AL749" i="1"/>
  <c r="AB749" i="1"/>
  <c r="X749" i="1"/>
  <c r="Z749" i="1"/>
  <c r="AA749" i="1"/>
  <c r="K749" i="1"/>
  <c r="F749" i="1"/>
  <c r="AP749" i="1" l="1"/>
  <c r="AN749" i="1"/>
  <c r="J749" i="1"/>
  <c r="L749" i="1" s="1"/>
  <c r="Y749" i="1" s="1"/>
  <c r="W750" i="1" s="1"/>
  <c r="AM750" i="1" l="1"/>
  <c r="AL750" i="1"/>
  <c r="X750" i="1"/>
  <c r="Z750" i="1"/>
  <c r="AB750" i="1"/>
  <c r="AA750" i="1"/>
  <c r="I750" i="1"/>
  <c r="AP750" i="1" l="1"/>
  <c r="AN750" i="1"/>
  <c r="F750" i="1"/>
  <c r="K750" i="1"/>
  <c r="J750" i="1" l="1"/>
  <c r="L750" i="1" s="1"/>
  <c r="I751" i="1" l="1"/>
  <c r="Y750" i="1"/>
  <c r="W751" i="1" s="1"/>
  <c r="F751" i="1"/>
  <c r="K751" i="1"/>
  <c r="AM751" i="1" l="1"/>
  <c r="AL751" i="1"/>
  <c r="X751" i="1"/>
  <c r="AA751" i="1"/>
  <c r="Z751" i="1"/>
  <c r="AB751" i="1"/>
  <c r="J751" i="1"/>
  <c r="L751" i="1" s="1"/>
  <c r="AP751" i="1" l="1"/>
  <c r="AN751" i="1"/>
  <c r="Y751" i="1"/>
  <c r="W752" i="1" s="1"/>
  <c r="I752" i="1"/>
  <c r="AM752" i="1" l="1"/>
  <c r="AL752" i="1"/>
  <c r="X752" i="1"/>
  <c r="Z752" i="1"/>
  <c r="AA752" i="1"/>
  <c r="AB752" i="1"/>
  <c r="K752" i="1"/>
  <c r="J752" i="1" s="1"/>
  <c r="F752" i="1"/>
  <c r="AP752" i="1" l="1"/>
  <c r="AN752" i="1"/>
  <c r="L752" i="1"/>
  <c r="I753" i="1" s="1"/>
  <c r="Y752" i="1" l="1"/>
  <c r="W753" i="1" s="1"/>
  <c r="F753" i="1"/>
  <c r="K753" i="1"/>
  <c r="AM753" i="1" l="1"/>
  <c r="AL753" i="1"/>
  <c r="X753" i="1"/>
  <c r="AA753" i="1"/>
  <c r="Z753" i="1"/>
  <c r="AB753" i="1"/>
  <c r="J753" i="1"/>
  <c r="L753" i="1" s="1"/>
  <c r="I754" i="1" s="1"/>
  <c r="AP753" i="1" l="1"/>
  <c r="AN753" i="1"/>
  <c r="Y753" i="1"/>
  <c r="W754" i="1" s="1"/>
  <c r="K754" i="1"/>
  <c r="F754" i="1"/>
  <c r="AM754" i="1" l="1"/>
  <c r="AL754" i="1"/>
  <c r="X754" i="1"/>
  <c r="AA754" i="1"/>
  <c r="Z754" i="1"/>
  <c r="AB754" i="1"/>
  <c r="J754" i="1"/>
  <c r="L754" i="1" s="1"/>
  <c r="AP754" i="1" l="1"/>
  <c r="AN754" i="1"/>
  <c r="Y754" i="1"/>
  <c r="W755" i="1" s="1"/>
  <c r="I755" i="1"/>
  <c r="AM755" i="1" l="1"/>
  <c r="AL755" i="1"/>
  <c r="X755" i="1"/>
  <c r="AA755" i="1"/>
  <c r="Z755" i="1"/>
  <c r="AB755" i="1"/>
  <c r="K755" i="1"/>
  <c r="F755" i="1"/>
  <c r="AP755" i="1" l="1"/>
  <c r="AN755" i="1"/>
  <c r="J755" i="1"/>
  <c r="L755" i="1" s="1"/>
  <c r="Y755" i="1" s="1"/>
  <c r="W756" i="1" s="1"/>
  <c r="AM756" i="1" l="1"/>
  <c r="AL756" i="1"/>
  <c r="X756" i="1"/>
  <c r="Z756" i="1"/>
  <c r="AA756" i="1"/>
  <c r="AB756" i="1"/>
  <c r="I756" i="1"/>
  <c r="AP756" i="1" l="1"/>
  <c r="AN756" i="1"/>
  <c r="K756" i="1"/>
  <c r="F756" i="1"/>
  <c r="J756" i="1" l="1"/>
  <c r="L756" i="1" s="1"/>
  <c r="Y756" i="1" s="1"/>
  <c r="W757" i="1" s="1"/>
  <c r="AM757" i="1" l="1"/>
  <c r="AL757" i="1"/>
  <c r="X757" i="1"/>
  <c r="Z757" i="1"/>
  <c r="AA757" i="1"/>
  <c r="AB757" i="1"/>
  <c r="I757" i="1"/>
  <c r="AP757" i="1" l="1"/>
  <c r="AN757" i="1"/>
  <c r="F757" i="1"/>
  <c r="K757" i="1"/>
  <c r="J757" i="1" l="1"/>
  <c r="L757" i="1" s="1"/>
  <c r="Y757" i="1" s="1"/>
  <c r="W758" i="1" s="1"/>
  <c r="AM758" i="1" l="1"/>
  <c r="AL758" i="1"/>
  <c r="Z758" i="1"/>
  <c r="X758" i="1"/>
  <c r="AA758" i="1"/>
  <c r="AB758" i="1"/>
  <c r="I758" i="1"/>
  <c r="AP758" i="1" l="1"/>
  <c r="AN758" i="1"/>
  <c r="F758" i="1"/>
  <c r="K758" i="1"/>
  <c r="J758" i="1" l="1"/>
  <c r="L758" i="1" s="1"/>
  <c r="Y758" i="1" s="1"/>
  <c r="W759" i="1" s="1"/>
  <c r="AM759" i="1" l="1"/>
  <c r="AL759" i="1"/>
  <c r="AB759" i="1"/>
  <c r="Z759" i="1"/>
  <c r="X759" i="1"/>
  <c r="AA759" i="1"/>
  <c r="I759" i="1"/>
  <c r="AP759" i="1" l="1"/>
  <c r="AN759" i="1"/>
  <c r="F759" i="1"/>
  <c r="K759" i="1"/>
  <c r="J759" i="1" l="1"/>
  <c r="L759" i="1" s="1"/>
  <c r="Y759" i="1" s="1"/>
  <c r="W760" i="1" s="1"/>
  <c r="AM760" i="1" l="1"/>
  <c r="AL760" i="1"/>
  <c r="X760" i="1"/>
  <c r="Z760" i="1"/>
  <c r="AA760" i="1"/>
  <c r="AB760" i="1"/>
  <c r="I760" i="1"/>
  <c r="AP760" i="1" l="1"/>
  <c r="AN760" i="1"/>
  <c r="F760" i="1"/>
  <c r="K760" i="1"/>
  <c r="J760" i="1" l="1"/>
  <c r="L760" i="1" s="1"/>
  <c r="Y760" i="1" s="1"/>
  <c r="W761" i="1" s="1"/>
  <c r="AM761" i="1" l="1"/>
  <c r="AL761" i="1"/>
  <c r="X761" i="1"/>
  <c r="AA761" i="1"/>
  <c r="AB761" i="1"/>
  <c r="Z761" i="1"/>
  <c r="I761" i="1"/>
  <c r="AP761" i="1" l="1"/>
  <c r="AN761" i="1"/>
  <c r="F761" i="1"/>
  <c r="K761" i="1"/>
  <c r="J761" i="1" s="1"/>
  <c r="L761" i="1" l="1"/>
  <c r="I762" i="1" l="1"/>
  <c r="F762" i="1" s="1"/>
  <c r="Y761" i="1"/>
  <c r="W762" i="1" s="1"/>
  <c r="K762" i="1"/>
  <c r="AM762" i="1" l="1"/>
  <c r="AL762" i="1"/>
  <c r="AB762" i="1"/>
  <c r="X762" i="1"/>
  <c r="Z762" i="1"/>
  <c r="AA762" i="1"/>
  <c r="J762" i="1"/>
  <c r="L762" i="1" s="1"/>
  <c r="AP762" i="1" l="1"/>
  <c r="AN762" i="1"/>
  <c r="Y762" i="1"/>
  <c r="W763" i="1" s="1"/>
  <c r="I763" i="1"/>
  <c r="AM763" i="1" l="1"/>
  <c r="AL763" i="1"/>
  <c r="X763" i="1"/>
  <c r="Z763" i="1"/>
  <c r="AA763" i="1"/>
  <c r="AB763" i="1"/>
  <c r="F763" i="1"/>
  <c r="K763" i="1"/>
  <c r="AP763" i="1" l="1"/>
  <c r="AN763" i="1"/>
  <c r="J763" i="1"/>
  <c r="L763" i="1" s="1"/>
  <c r="I764" i="1" s="1"/>
  <c r="Y763" i="1" l="1"/>
  <c r="W764" i="1" s="1"/>
  <c r="K764" i="1"/>
  <c r="F764" i="1"/>
  <c r="AM764" i="1" l="1"/>
  <c r="AL764" i="1"/>
  <c r="AB764" i="1"/>
  <c r="X764" i="1"/>
  <c r="AA764" i="1"/>
  <c r="Z764" i="1"/>
  <c r="J764" i="1"/>
  <c r="L764" i="1" s="1"/>
  <c r="I765" i="1" s="1"/>
  <c r="AP764" i="1" l="1"/>
  <c r="AN764" i="1"/>
  <c r="Y764" i="1"/>
  <c r="W765" i="1" s="1"/>
  <c r="F765" i="1"/>
  <c r="K765" i="1"/>
  <c r="AM765" i="1" l="1"/>
  <c r="AL765" i="1"/>
  <c r="AA765" i="1"/>
  <c r="AB765" i="1"/>
  <c r="X765" i="1"/>
  <c r="Z765" i="1"/>
  <c r="J765" i="1"/>
  <c r="L765" i="1" s="1"/>
  <c r="AP765" i="1" l="1"/>
  <c r="AN765" i="1"/>
  <c r="Y765" i="1"/>
  <c r="W766" i="1" s="1"/>
  <c r="I766" i="1"/>
  <c r="AM766" i="1" l="1"/>
  <c r="AL766" i="1"/>
  <c r="Z766" i="1"/>
  <c r="AB766" i="1"/>
  <c r="X766" i="1"/>
  <c r="AA766" i="1"/>
  <c r="K766" i="1"/>
  <c r="F766" i="1"/>
  <c r="AP766" i="1" l="1"/>
  <c r="AN766" i="1"/>
  <c r="J766" i="1"/>
  <c r="L766" i="1" s="1"/>
  <c r="I767" i="1" s="1"/>
  <c r="Y766" i="1" l="1"/>
  <c r="W767" i="1" s="1"/>
  <c r="K767" i="1"/>
  <c r="J767" i="1" s="1"/>
  <c r="F767" i="1"/>
  <c r="AM767" i="1" l="1"/>
  <c r="AN767" i="1" s="1"/>
  <c r="X767" i="1"/>
  <c r="Z767" i="1"/>
  <c r="AA767" i="1"/>
  <c r="AB767" i="1"/>
  <c r="L767" i="1"/>
  <c r="I768" i="1" s="1"/>
  <c r="AL767" i="1" l="1"/>
  <c r="AP767" i="1"/>
  <c r="Y767" i="1"/>
  <c r="W768" i="1" s="1"/>
  <c r="F768" i="1"/>
  <c r="K768" i="1"/>
  <c r="AM768" i="1" l="1"/>
  <c r="AL768" i="1"/>
  <c r="X768" i="1"/>
  <c r="Z768" i="1"/>
  <c r="AA768" i="1"/>
  <c r="AB768" i="1"/>
  <c r="J768" i="1"/>
  <c r="L768" i="1" s="1"/>
  <c r="AP768" i="1" l="1"/>
  <c r="AN768" i="1"/>
  <c r="Y768" i="1"/>
  <c r="W769" i="1" s="1"/>
  <c r="I769" i="1"/>
  <c r="AM769" i="1" l="1"/>
  <c r="AN769" i="1" s="1"/>
  <c r="X769" i="1"/>
  <c r="AA769" i="1"/>
  <c r="Z769" i="1"/>
  <c r="AB769" i="1"/>
  <c r="F769" i="1"/>
  <c r="K769" i="1"/>
  <c r="AL769" i="1" l="1"/>
  <c r="AP769" i="1"/>
  <c r="J769" i="1"/>
  <c r="L769" i="1" s="1"/>
  <c r="I770" i="1" s="1"/>
  <c r="Y769" i="1" l="1"/>
  <c r="W770" i="1" s="1"/>
  <c r="K770" i="1"/>
  <c r="F770" i="1"/>
  <c r="AM770" i="1" l="1"/>
  <c r="AL770" i="1"/>
  <c r="X770" i="1"/>
  <c r="AA770" i="1"/>
  <c r="Z770" i="1"/>
  <c r="AB770" i="1"/>
  <c r="J770" i="1"/>
  <c r="L770" i="1" s="1"/>
  <c r="I771" i="1" s="1"/>
  <c r="AP770" i="1" l="1"/>
  <c r="AN770" i="1"/>
  <c r="Y770" i="1"/>
  <c r="W771" i="1" s="1"/>
  <c r="K771" i="1"/>
  <c r="J771" i="1" s="1"/>
  <c r="F771" i="1"/>
  <c r="AM771" i="1" l="1"/>
  <c r="AL771" i="1"/>
  <c r="Z771" i="1"/>
  <c r="X771" i="1"/>
  <c r="AA771" i="1"/>
  <c r="AB771" i="1"/>
  <c r="L771" i="1"/>
  <c r="I772" i="1" s="1"/>
  <c r="AP771" i="1" l="1"/>
  <c r="AN771" i="1"/>
  <c r="Y771" i="1"/>
  <c r="W772" i="1" s="1"/>
  <c r="F772" i="1"/>
  <c r="K772" i="1"/>
  <c r="J772" i="1" s="1"/>
  <c r="AM772" i="1" l="1"/>
  <c r="AL772" i="1"/>
  <c r="X772" i="1"/>
  <c r="Z772" i="1"/>
  <c r="AA772" i="1"/>
  <c r="AB772" i="1"/>
  <c r="L772" i="1"/>
  <c r="I773" i="1" s="1"/>
  <c r="AP772" i="1" l="1"/>
  <c r="AN772" i="1"/>
  <c r="Y772" i="1"/>
  <c r="W773" i="1" s="1"/>
  <c r="K773" i="1"/>
  <c r="F773" i="1"/>
  <c r="AM773" i="1" l="1"/>
  <c r="AL773" i="1"/>
  <c r="X773" i="1"/>
  <c r="Z773" i="1"/>
  <c r="AB773" i="1"/>
  <c r="AA773" i="1"/>
  <c r="J773" i="1"/>
  <c r="L773" i="1" s="1"/>
  <c r="AP773" i="1" l="1"/>
  <c r="AN773" i="1"/>
  <c r="Y773" i="1"/>
  <c r="W774" i="1" s="1"/>
  <c r="I774" i="1"/>
  <c r="AM774" i="1" l="1"/>
  <c r="AL774" i="1"/>
  <c r="AB774" i="1"/>
  <c r="X774" i="1"/>
  <c r="AA774" i="1"/>
  <c r="Z774" i="1"/>
  <c r="K774" i="1"/>
  <c r="F774" i="1"/>
  <c r="AP774" i="1" l="1"/>
  <c r="AN774" i="1"/>
  <c r="J774" i="1"/>
  <c r="L774" i="1"/>
  <c r="I775" i="1" s="1"/>
  <c r="Y774" i="1" l="1"/>
  <c r="W775" i="1" s="1"/>
  <c r="F775" i="1"/>
  <c r="K775" i="1"/>
  <c r="AM775" i="1" l="1"/>
  <c r="AL775" i="1"/>
  <c r="X775" i="1"/>
  <c r="Z775" i="1"/>
  <c r="AB775" i="1"/>
  <c r="AA775" i="1"/>
  <c r="J775" i="1"/>
  <c r="L775" i="1" s="1"/>
  <c r="I776" i="1" s="1"/>
  <c r="AP775" i="1" l="1"/>
  <c r="AN775" i="1"/>
  <c r="Y775" i="1"/>
  <c r="W776" i="1" s="1"/>
  <c r="K776" i="1"/>
  <c r="F776" i="1"/>
  <c r="AM776" i="1" l="1"/>
  <c r="AL776" i="1"/>
  <c r="AB776" i="1"/>
  <c r="X776" i="1"/>
  <c r="Z776" i="1"/>
  <c r="AA776" i="1"/>
  <c r="J776" i="1"/>
  <c r="L776" i="1" s="1"/>
  <c r="AP776" i="1" l="1"/>
  <c r="AN776" i="1"/>
  <c r="Y776" i="1"/>
  <c r="W777" i="1" s="1"/>
  <c r="I777" i="1"/>
  <c r="AM777" i="1" l="1"/>
  <c r="AL777" i="1"/>
  <c r="X777" i="1"/>
  <c r="Z777" i="1"/>
  <c r="AA777" i="1"/>
  <c r="AB777" i="1"/>
  <c r="F777" i="1"/>
  <c r="K777" i="1"/>
  <c r="J777" i="1" s="1"/>
  <c r="AP777" i="1" l="1"/>
  <c r="AN777" i="1"/>
  <c r="L777" i="1"/>
  <c r="I778" i="1" s="1"/>
  <c r="Y777" i="1" l="1"/>
  <c r="W778" i="1" s="1"/>
  <c r="K778" i="1"/>
  <c r="F778" i="1"/>
  <c r="AM778" i="1" l="1"/>
  <c r="AL778" i="1"/>
  <c r="X778" i="1"/>
  <c r="Z778" i="1"/>
  <c r="AB778" i="1"/>
  <c r="AA778" i="1"/>
  <c r="J778" i="1"/>
  <c r="L778" i="1" s="1"/>
  <c r="AP778" i="1" l="1"/>
  <c r="AN778" i="1"/>
  <c r="Y778" i="1"/>
  <c r="W779" i="1" s="1"/>
  <c r="I779" i="1"/>
  <c r="AM779" i="1" l="1"/>
  <c r="AL779" i="1"/>
  <c r="X779" i="1"/>
  <c r="Z779" i="1"/>
  <c r="AB779" i="1"/>
  <c r="AA779" i="1"/>
  <c r="K779" i="1"/>
  <c r="F779" i="1"/>
  <c r="AP779" i="1" l="1"/>
  <c r="AN779" i="1"/>
  <c r="J779" i="1"/>
  <c r="L779" i="1" s="1"/>
  <c r="Y779" i="1" s="1"/>
  <c r="W780" i="1" s="1"/>
  <c r="AM780" i="1" l="1"/>
  <c r="AL780" i="1"/>
  <c r="X780" i="1"/>
  <c r="Z780" i="1"/>
  <c r="AA780" i="1"/>
  <c r="AB780" i="1"/>
  <c r="I780" i="1"/>
  <c r="AP780" i="1" l="1"/>
  <c r="AN780" i="1"/>
  <c r="K780" i="1"/>
  <c r="J780" i="1" s="1"/>
  <c r="F780" i="1"/>
  <c r="L780" i="1" l="1"/>
  <c r="I781" i="1" l="1"/>
  <c r="Y780" i="1"/>
  <c r="W781" i="1" s="1"/>
  <c r="F781" i="1"/>
  <c r="K781" i="1"/>
  <c r="AM781" i="1" l="1"/>
  <c r="AL781" i="1"/>
  <c r="AB781" i="1"/>
  <c r="X781" i="1"/>
  <c r="AA781" i="1"/>
  <c r="Z781" i="1"/>
  <c r="J781" i="1"/>
  <c r="L781" i="1" s="1"/>
  <c r="AP781" i="1" l="1"/>
  <c r="AN781" i="1"/>
  <c r="Y781" i="1"/>
  <c r="W782" i="1" s="1"/>
  <c r="I782" i="1"/>
  <c r="AM782" i="1" l="1"/>
  <c r="AL782" i="1"/>
  <c r="X782" i="1"/>
  <c r="Z782" i="1"/>
  <c r="AA782" i="1"/>
  <c r="AB782" i="1"/>
  <c r="K782" i="1"/>
  <c r="J782" i="1" s="1"/>
  <c r="F782" i="1"/>
  <c r="AP782" i="1" l="1"/>
  <c r="AN782" i="1"/>
  <c r="L782" i="1"/>
  <c r="I783" i="1" s="1"/>
  <c r="Y782" i="1" l="1"/>
  <c r="W783" i="1" s="1"/>
  <c r="F783" i="1"/>
  <c r="K783" i="1"/>
  <c r="AM783" i="1" l="1"/>
  <c r="AL783" i="1"/>
  <c r="AB783" i="1"/>
  <c r="Z783" i="1"/>
  <c r="X783" i="1"/>
  <c r="AA783" i="1"/>
  <c r="J783" i="1"/>
  <c r="L783" i="1" s="1"/>
  <c r="AP783" i="1" l="1"/>
  <c r="AN783" i="1"/>
  <c r="Y783" i="1"/>
  <c r="W784" i="1" s="1"/>
  <c r="I784" i="1"/>
  <c r="F784" i="1" s="1"/>
  <c r="AM784" i="1" l="1"/>
  <c r="AL784" i="1"/>
  <c r="Z784" i="1"/>
  <c r="AA784" i="1"/>
  <c r="X784" i="1"/>
  <c r="AB784" i="1"/>
  <c r="K784" i="1"/>
  <c r="AP784" i="1" l="1"/>
  <c r="AN784" i="1"/>
  <c r="J784" i="1"/>
  <c r="L784" i="1"/>
  <c r="I785" i="1" s="1"/>
  <c r="Y784" i="1" l="1"/>
  <c r="W785" i="1" s="1"/>
  <c r="K785" i="1"/>
  <c r="F785" i="1"/>
  <c r="AM785" i="1" l="1"/>
  <c r="AL785" i="1"/>
  <c r="X785" i="1"/>
  <c r="AB785" i="1"/>
  <c r="AA785" i="1"/>
  <c r="Z785" i="1"/>
  <c r="J785" i="1"/>
  <c r="L785" i="1" s="1"/>
  <c r="AP785" i="1" l="1"/>
  <c r="AN785" i="1"/>
  <c r="Y785" i="1"/>
  <c r="W786" i="1" s="1"/>
  <c r="I786" i="1"/>
  <c r="AM786" i="1" l="1"/>
  <c r="AL786" i="1"/>
  <c r="Z786" i="1"/>
  <c r="AB786" i="1"/>
  <c r="X786" i="1"/>
  <c r="AA786" i="1"/>
  <c r="F786" i="1"/>
  <c r="K786" i="1"/>
  <c r="AP786" i="1" l="1"/>
  <c r="AN786" i="1"/>
  <c r="J786" i="1"/>
  <c r="L786" i="1" s="1"/>
  <c r="Y786" i="1" s="1"/>
  <c r="W787" i="1" s="1"/>
  <c r="AM787" i="1" l="1"/>
  <c r="AL787" i="1"/>
  <c r="X787" i="1"/>
  <c r="AA787" i="1"/>
  <c r="AB787" i="1"/>
  <c r="Z787" i="1"/>
  <c r="I787" i="1"/>
  <c r="AP787" i="1" l="1"/>
  <c r="AN787" i="1"/>
  <c r="F787" i="1"/>
  <c r="K787" i="1"/>
  <c r="J787" i="1" l="1"/>
  <c r="L787" i="1" s="1"/>
  <c r="Y787" i="1" s="1"/>
  <c r="W788" i="1" s="1"/>
  <c r="AM788" i="1" l="1"/>
  <c r="AL788" i="1"/>
  <c r="AB788" i="1"/>
  <c r="X788" i="1"/>
  <c r="AA788" i="1"/>
  <c r="Z788" i="1"/>
  <c r="I788" i="1"/>
  <c r="AP788" i="1" l="1"/>
  <c r="AN788" i="1"/>
  <c r="F788" i="1"/>
  <c r="K788" i="1"/>
  <c r="J788" i="1" l="1"/>
  <c r="L788" i="1" s="1"/>
  <c r="Y788" i="1" s="1"/>
  <c r="W789" i="1" s="1"/>
  <c r="AM789" i="1" l="1"/>
  <c r="AL789" i="1"/>
  <c r="X789" i="1"/>
  <c r="AB789" i="1"/>
  <c r="Z789" i="1"/>
  <c r="AA789" i="1"/>
  <c r="I789" i="1"/>
  <c r="AP789" i="1" l="1"/>
  <c r="AN789" i="1"/>
  <c r="K789" i="1"/>
  <c r="F789" i="1"/>
  <c r="J789" i="1" l="1"/>
  <c r="L789" i="1" s="1"/>
  <c r="Y789" i="1" s="1"/>
  <c r="W790" i="1" s="1"/>
  <c r="AM790" i="1" l="1"/>
  <c r="AL790" i="1"/>
  <c r="AB790" i="1"/>
  <c r="X790" i="1"/>
  <c r="Z790" i="1"/>
  <c r="AA790" i="1"/>
  <c r="I790" i="1"/>
  <c r="AP790" i="1" l="1"/>
  <c r="AN790" i="1"/>
  <c r="K790" i="1"/>
  <c r="J790" i="1" s="1"/>
  <c r="F790" i="1"/>
  <c r="L790" i="1" l="1"/>
  <c r="I791" i="1" l="1"/>
  <c r="Y790" i="1"/>
  <c r="W791" i="1" s="1"/>
  <c r="K791" i="1"/>
  <c r="J791" i="1" s="1"/>
  <c r="F791" i="1"/>
  <c r="AM791" i="1" l="1"/>
  <c r="AL791" i="1"/>
  <c r="X791" i="1"/>
  <c r="Z791" i="1"/>
  <c r="AA791" i="1"/>
  <c r="AB791" i="1"/>
  <c r="L791" i="1"/>
  <c r="I792" i="1" s="1"/>
  <c r="AP791" i="1" l="1"/>
  <c r="AN791" i="1"/>
  <c r="Y791" i="1"/>
  <c r="W792" i="1" s="1"/>
  <c r="K792" i="1"/>
  <c r="F792" i="1"/>
  <c r="AM792" i="1" l="1"/>
  <c r="AL792" i="1"/>
  <c r="Z792" i="1"/>
  <c r="AB792" i="1"/>
  <c r="X792" i="1"/>
  <c r="AA792" i="1"/>
  <c r="J792" i="1"/>
  <c r="L792" i="1" s="1"/>
  <c r="AP792" i="1" l="1"/>
  <c r="AN792" i="1"/>
  <c r="Y792" i="1"/>
  <c r="W793" i="1" s="1"/>
  <c r="I793" i="1"/>
  <c r="AM793" i="1" l="1"/>
  <c r="AL793" i="1"/>
  <c r="AA793" i="1"/>
  <c r="X793" i="1"/>
  <c r="Z793" i="1"/>
  <c r="AB793" i="1"/>
  <c r="F793" i="1"/>
  <c r="K793" i="1"/>
  <c r="AP793" i="1" l="1"/>
  <c r="AN793" i="1"/>
  <c r="J793" i="1"/>
  <c r="L793" i="1" s="1"/>
  <c r="Y793" i="1" s="1"/>
  <c r="W794" i="1" s="1"/>
  <c r="AM794" i="1" l="1"/>
  <c r="AL794" i="1"/>
  <c r="X794" i="1"/>
  <c r="Z794" i="1"/>
  <c r="AA794" i="1"/>
  <c r="AB794" i="1"/>
  <c r="I794" i="1"/>
  <c r="AP794" i="1" l="1"/>
  <c r="AN794" i="1"/>
  <c r="F794" i="1"/>
  <c r="K794" i="1"/>
  <c r="J794" i="1" l="1"/>
  <c r="L794" i="1" s="1"/>
  <c r="Y794" i="1" s="1"/>
  <c r="W795" i="1" s="1"/>
  <c r="AM795" i="1" l="1"/>
  <c r="AL795" i="1"/>
  <c r="X795" i="1"/>
  <c r="AA795" i="1"/>
  <c r="Z795" i="1"/>
  <c r="AB795" i="1"/>
  <c r="I795" i="1"/>
  <c r="AP795" i="1" l="1"/>
  <c r="AN795" i="1"/>
  <c r="K795" i="1"/>
  <c r="J795" i="1" s="1"/>
  <c r="F795" i="1"/>
  <c r="L795" i="1" l="1"/>
  <c r="I796" i="1" l="1"/>
  <c r="Y795" i="1"/>
  <c r="W796" i="1" s="1"/>
  <c r="K796" i="1"/>
  <c r="F796" i="1"/>
  <c r="AM796" i="1" l="1"/>
  <c r="AL796" i="1"/>
  <c r="X796" i="1"/>
  <c r="Z796" i="1"/>
  <c r="AA796" i="1"/>
  <c r="AB796" i="1"/>
  <c r="J796" i="1"/>
  <c r="L796" i="1" s="1"/>
  <c r="AP796" i="1" l="1"/>
  <c r="AN796" i="1"/>
  <c r="Y796" i="1"/>
  <c r="W797" i="1" s="1"/>
  <c r="I797" i="1"/>
  <c r="AM797" i="1" l="1"/>
  <c r="AL797" i="1"/>
  <c r="AB797" i="1"/>
  <c r="AA797" i="1"/>
  <c r="Z797" i="1"/>
  <c r="X797" i="1"/>
  <c r="F797" i="1"/>
  <c r="K797" i="1"/>
  <c r="AP797" i="1" l="1"/>
  <c r="AN797" i="1"/>
  <c r="J797" i="1"/>
  <c r="L797" i="1" s="1"/>
  <c r="I798" i="1" s="1"/>
  <c r="Y797" i="1" l="1"/>
  <c r="W798" i="1" s="1"/>
  <c r="K798" i="1"/>
  <c r="F798" i="1"/>
  <c r="AM798" i="1" l="1"/>
  <c r="AL798" i="1"/>
  <c r="X798" i="1"/>
  <c r="Z798" i="1"/>
  <c r="AA798" i="1"/>
  <c r="AB798" i="1"/>
  <c r="J798" i="1"/>
  <c r="L798" i="1" s="1"/>
  <c r="AP798" i="1" l="1"/>
  <c r="AN798" i="1"/>
  <c r="Y798" i="1"/>
  <c r="W799" i="1" s="1"/>
  <c r="I799" i="1"/>
  <c r="AM799" i="1" l="1"/>
  <c r="AL799" i="1"/>
  <c r="X799" i="1"/>
  <c r="Z799" i="1"/>
  <c r="AA799" i="1"/>
  <c r="AB799" i="1"/>
  <c r="F799" i="1"/>
  <c r="K799" i="1"/>
  <c r="AP799" i="1" l="1"/>
  <c r="AN799" i="1"/>
  <c r="J799" i="1"/>
  <c r="L799" i="1" s="1"/>
  <c r="Y799" i="1" s="1"/>
  <c r="W800" i="1" s="1"/>
  <c r="AM800" i="1" l="1"/>
  <c r="AL800" i="1"/>
  <c r="X800" i="1"/>
  <c r="Z800" i="1"/>
  <c r="AA800" i="1"/>
  <c r="AB800" i="1"/>
  <c r="I800" i="1"/>
  <c r="AP800" i="1" l="1"/>
  <c r="AN800" i="1"/>
  <c r="K800" i="1"/>
  <c r="F800" i="1"/>
  <c r="J800" i="1" l="1"/>
  <c r="L800" i="1" s="1"/>
  <c r="Y800" i="1" s="1"/>
  <c r="W801" i="1" s="1"/>
  <c r="AM801" i="1" l="1"/>
  <c r="AL801" i="1"/>
  <c r="X801" i="1"/>
  <c r="AA801" i="1"/>
  <c r="Z801" i="1"/>
  <c r="AB801" i="1"/>
  <c r="I801" i="1"/>
  <c r="AP801" i="1" l="1"/>
  <c r="AN801" i="1"/>
  <c r="K801" i="1"/>
  <c r="F801" i="1"/>
  <c r="J801" i="1" l="1"/>
  <c r="L801" i="1" s="1"/>
  <c r="Y801" i="1" s="1"/>
  <c r="W802" i="1" s="1"/>
  <c r="AM802" i="1" l="1"/>
  <c r="AL802" i="1"/>
  <c r="AA802" i="1"/>
  <c r="X802" i="1"/>
  <c r="Z802" i="1"/>
  <c r="AB802" i="1"/>
  <c r="I802" i="1"/>
  <c r="AP802" i="1" l="1"/>
  <c r="AN802" i="1"/>
  <c r="F802" i="1"/>
  <c r="K802" i="1"/>
  <c r="J802" i="1" l="1"/>
  <c r="L802" i="1" s="1"/>
  <c r="Y802" i="1" s="1"/>
  <c r="W803" i="1" s="1"/>
  <c r="AM803" i="1" l="1"/>
  <c r="AL803" i="1"/>
  <c r="X803" i="1"/>
  <c r="AA803" i="1"/>
  <c r="AB803" i="1"/>
  <c r="Z803" i="1"/>
  <c r="I803" i="1"/>
  <c r="AP803" i="1" l="1"/>
  <c r="AN803" i="1"/>
  <c r="F803" i="1"/>
  <c r="K803" i="1"/>
  <c r="J803" i="1" l="1"/>
  <c r="L803" i="1" s="1"/>
  <c r="Y803" i="1" s="1"/>
  <c r="W804" i="1" s="1"/>
  <c r="AM804" i="1" l="1"/>
  <c r="AL804" i="1"/>
  <c r="X804" i="1"/>
  <c r="AA804" i="1"/>
  <c r="Z804" i="1"/>
  <c r="AB804" i="1"/>
  <c r="I804" i="1"/>
  <c r="AP804" i="1" l="1"/>
  <c r="AN804" i="1"/>
  <c r="F804" i="1"/>
  <c r="K804" i="1"/>
  <c r="J804" i="1" l="1"/>
  <c r="L804" i="1" s="1"/>
  <c r="Y804" i="1" s="1"/>
  <c r="W805" i="1" s="1"/>
  <c r="AM805" i="1" l="1"/>
  <c r="AL805" i="1"/>
  <c r="AB805" i="1"/>
  <c r="X805" i="1"/>
  <c r="Z805" i="1"/>
  <c r="AA805" i="1"/>
  <c r="I805" i="1"/>
  <c r="AP805" i="1" l="1"/>
  <c r="AN805" i="1"/>
  <c r="F805" i="1"/>
  <c r="K805" i="1"/>
  <c r="J805" i="1" l="1"/>
  <c r="L805" i="1" s="1"/>
  <c r="Y805" i="1" s="1"/>
  <c r="W806" i="1" s="1"/>
  <c r="AM806" i="1" l="1"/>
  <c r="AL806" i="1"/>
  <c r="AB806" i="1"/>
  <c r="X806" i="1"/>
  <c r="AA806" i="1"/>
  <c r="Z806" i="1"/>
  <c r="I806" i="1"/>
  <c r="AP806" i="1" l="1"/>
  <c r="AN806" i="1"/>
  <c r="K806" i="1"/>
  <c r="F806" i="1"/>
  <c r="J806" i="1" l="1"/>
  <c r="L806" i="1" s="1"/>
  <c r="Y806" i="1" s="1"/>
  <c r="W807" i="1" s="1"/>
  <c r="AM807" i="1" l="1"/>
  <c r="AL807" i="1"/>
  <c r="AA807" i="1"/>
  <c r="AB807" i="1"/>
  <c r="X807" i="1"/>
  <c r="Z807" i="1"/>
  <c r="I807" i="1"/>
  <c r="AP807" i="1" l="1"/>
  <c r="AN807" i="1"/>
  <c r="F807" i="1"/>
  <c r="K807" i="1"/>
  <c r="J807" i="1" l="1"/>
  <c r="L807" i="1" s="1"/>
  <c r="Y807" i="1" s="1"/>
  <c r="W808" i="1" s="1"/>
  <c r="AM808" i="1" l="1"/>
  <c r="AL808" i="1"/>
  <c r="AB808" i="1"/>
  <c r="X808" i="1"/>
  <c r="AA808" i="1"/>
  <c r="Z808" i="1"/>
  <c r="I808" i="1"/>
  <c r="AP808" i="1" l="1"/>
  <c r="AN808" i="1"/>
  <c r="K808" i="1"/>
  <c r="F808" i="1"/>
  <c r="J808" i="1" l="1"/>
  <c r="L808" i="1" s="1"/>
  <c r="Y808" i="1" s="1"/>
  <c r="W809" i="1" s="1"/>
  <c r="AM809" i="1" l="1"/>
  <c r="AL809" i="1"/>
  <c r="AB809" i="1"/>
  <c r="X809" i="1"/>
  <c r="Z809" i="1"/>
  <c r="AA809" i="1"/>
  <c r="I809" i="1"/>
  <c r="AP809" i="1" l="1"/>
  <c r="AN809" i="1"/>
  <c r="K809" i="1"/>
  <c r="F809" i="1"/>
  <c r="J809" i="1" l="1"/>
  <c r="L809" i="1" s="1"/>
  <c r="Y809" i="1" s="1"/>
  <c r="W810" i="1" s="1"/>
  <c r="AM810" i="1" l="1"/>
  <c r="AL810" i="1"/>
  <c r="X810" i="1"/>
  <c r="AA810" i="1"/>
  <c r="Z810" i="1"/>
  <c r="AB810" i="1"/>
  <c r="I810" i="1"/>
  <c r="AP810" i="1" l="1"/>
  <c r="AN810" i="1"/>
  <c r="K810" i="1"/>
  <c r="F810" i="1"/>
  <c r="J810" i="1" l="1"/>
  <c r="L810" i="1" s="1"/>
  <c r="Y810" i="1" s="1"/>
  <c r="W811" i="1" s="1"/>
  <c r="AM811" i="1" l="1"/>
  <c r="AL811" i="1"/>
  <c r="AB811" i="1"/>
  <c r="Z811" i="1"/>
  <c r="X811" i="1"/>
  <c r="AA811" i="1"/>
  <c r="I811" i="1"/>
  <c r="AP811" i="1" l="1"/>
  <c r="AN811" i="1"/>
  <c r="F811" i="1"/>
  <c r="K811" i="1"/>
  <c r="J811" i="1" l="1"/>
  <c r="L811" i="1" s="1"/>
  <c r="Y811" i="1" s="1"/>
  <c r="W812" i="1" s="1"/>
  <c r="AM812" i="1" l="1"/>
  <c r="AL812" i="1"/>
  <c r="Z812" i="1"/>
  <c r="AA812" i="1"/>
  <c r="X812" i="1"/>
  <c r="AB812" i="1"/>
  <c r="I812" i="1"/>
  <c r="AP812" i="1" l="1"/>
  <c r="AN812" i="1"/>
  <c r="F812" i="1"/>
  <c r="K812" i="1"/>
  <c r="J812" i="1" l="1"/>
  <c r="L812" i="1" s="1"/>
  <c r="I813" i="1" l="1"/>
  <c r="Y812" i="1"/>
  <c r="W813" i="1" s="1"/>
  <c r="F813" i="1"/>
  <c r="K813" i="1"/>
  <c r="AM813" i="1" l="1"/>
  <c r="AL813" i="1"/>
  <c r="AB813" i="1"/>
  <c r="Z813" i="1"/>
  <c r="X813" i="1"/>
  <c r="AA813" i="1"/>
  <c r="J813" i="1"/>
  <c r="L813" i="1" s="1"/>
  <c r="AP813" i="1" l="1"/>
  <c r="AN813" i="1"/>
  <c r="Y813" i="1"/>
  <c r="W814" i="1" s="1"/>
  <c r="I814" i="1"/>
  <c r="AM814" i="1" l="1"/>
  <c r="AL814" i="1"/>
  <c r="Z814" i="1"/>
  <c r="AB814" i="1"/>
  <c r="X814" i="1"/>
  <c r="AA814" i="1"/>
  <c r="F814" i="1"/>
  <c r="K814" i="1"/>
  <c r="AP814" i="1" l="1"/>
  <c r="AN814" i="1"/>
  <c r="J814" i="1"/>
  <c r="L814" i="1" s="1"/>
  <c r="Y814" i="1" s="1"/>
  <c r="W815" i="1" s="1"/>
  <c r="AM815" i="1" l="1"/>
  <c r="AL815" i="1"/>
  <c r="X815" i="1"/>
  <c r="Z815" i="1"/>
  <c r="AA815" i="1"/>
  <c r="AB815" i="1"/>
  <c r="I815" i="1"/>
  <c r="AP815" i="1" l="1"/>
  <c r="AN815" i="1"/>
  <c r="F815" i="1"/>
  <c r="K815" i="1"/>
  <c r="J815" i="1" l="1"/>
  <c r="L815" i="1" s="1"/>
  <c r="I816" i="1" l="1"/>
  <c r="Y815" i="1"/>
  <c r="W816" i="1" s="1"/>
  <c r="K816" i="1"/>
  <c r="F816" i="1"/>
  <c r="AM816" i="1" l="1"/>
  <c r="AL816" i="1"/>
  <c r="X816" i="1"/>
  <c r="Z816" i="1"/>
  <c r="AA816" i="1"/>
  <c r="AB816" i="1"/>
  <c r="J816" i="1"/>
  <c r="L816" i="1" s="1"/>
  <c r="AP816" i="1" l="1"/>
  <c r="AN816" i="1"/>
  <c r="Y816" i="1"/>
  <c r="W817" i="1" s="1"/>
  <c r="I817" i="1"/>
  <c r="AM817" i="1" l="1"/>
  <c r="AL817" i="1"/>
  <c r="X817" i="1"/>
  <c r="Z817" i="1"/>
  <c r="AA817" i="1"/>
  <c r="AB817" i="1"/>
  <c r="F817" i="1"/>
  <c r="K817" i="1"/>
  <c r="AP817" i="1" l="1"/>
  <c r="AN817" i="1"/>
  <c r="J817" i="1"/>
  <c r="L817" i="1" s="1"/>
  <c r="Y817" i="1" s="1"/>
  <c r="W818" i="1" s="1"/>
  <c r="AM818" i="1" l="1"/>
  <c r="AL818" i="1"/>
  <c r="X818" i="1"/>
  <c r="AA818" i="1"/>
  <c r="Z818" i="1"/>
  <c r="AB818" i="1"/>
  <c r="I818" i="1"/>
  <c r="AP818" i="1" l="1"/>
  <c r="AN818" i="1"/>
  <c r="F818" i="1"/>
  <c r="K818" i="1"/>
  <c r="J818" i="1" l="1"/>
  <c r="L818" i="1" s="1"/>
  <c r="I819" i="1" l="1"/>
  <c r="Y818" i="1"/>
  <c r="W819" i="1" s="1"/>
  <c r="K819" i="1"/>
  <c r="F819" i="1"/>
  <c r="AM819" i="1" l="1"/>
  <c r="AL819" i="1"/>
  <c r="X819" i="1"/>
  <c r="AA819" i="1"/>
  <c r="Z819" i="1"/>
  <c r="AB819" i="1"/>
  <c r="J819" i="1"/>
  <c r="L819" i="1" s="1"/>
  <c r="AP819" i="1" l="1"/>
  <c r="AN819" i="1"/>
  <c r="Y819" i="1"/>
  <c r="W820" i="1" s="1"/>
  <c r="I820" i="1"/>
  <c r="AM820" i="1" l="1"/>
  <c r="AL820" i="1"/>
  <c r="X820" i="1"/>
  <c r="AA820" i="1"/>
  <c r="Z820" i="1"/>
  <c r="AB820" i="1"/>
  <c r="K820" i="1"/>
  <c r="F820" i="1"/>
  <c r="AP820" i="1" l="1"/>
  <c r="AN820" i="1"/>
  <c r="J820" i="1"/>
  <c r="L820" i="1" s="1"/>
  <c r="Y820" i="1" s="1"/>
  <c r="W821" i="1" s="1"/>
  <c r="AM821" i="1" l="1"/>
  <c r="AL821" i="1"/>
  <c r="X821" i="1"/>
  <c r="Z821" i="1"/>
  <c r="AA821" i="1"/>
  <c r="AB821" i="1"/>
  <c r="I821" i="1"/>
  <c r="AP821" i="1" l="1"/>
  <c r="AN821" i="1"/>
  <c r="F821" i="1"/>
  <c r="K821" i="1"/>
  <c r="J821" i="1" l="1"/>
  <c r="L821" i="1" s="1"/>
  <c r="Y821" i="1" s="1"/>
  <c r="W822" i="1" s="1"/>
  <c r="AM822" i="1" l="1"/>
  <c r="AL822" i="1"/>
  <c r="X822" i="1"/>
  <c r="AA822" i="1"/>
  <c r="Z822" i="1"/>
  <c r="AB822" i="1"/>
  <c r="I822" i="1"/>
  <c r="AP822" i="1" l="1"/>
  <c r="AN822" i="1"/>
  <c r="F822" i="1"/>
  <c r="K822" i="1"/>
  <c r="J822" i="1" l="1"/>
  <c r="L822" i="1" s="1"/>
  <c r="Y822" i="1" s="1"/>
  <c r="W823" i="1" s="1"/>
  <c r="AM823" i="1" l="1"/>
  <c r="AL823" i="1"/>
  <c r="X823" i="1"/>
  <c r="Z823" i="1"/>
  <c r="AA823" i="1"/>
  <c r="AB823" i="1"/>
  <c r="I823" i="1"/>
  <c r="AP823" i="1" l="1"/>
  <c r="AN823" i="1"/>
  <c r="F823" i="1"/>
  <c r="K823" i="1"/>
  <c r="J823" i="1" l="1"/>
  <c r="L823" i="1" s="1"/>
  <c r="Y823" i="1" s="1"/>
  <c r="W824" i="1" s="1"/>
  <c r="AM824" i="1" l="1"/>
  <c r="AL824" i="1"/>
  <c r="X824" i="1"/>
  <c r="Z824" i="1"/>
  <c r="AB824" i="1"/>
  <c r="AA824" i="1"/>
  <c r="I824" i="1"/>
  <c r="AP824" i="1" l="1"/>
  <c r="AN824" i="1"/>
  <c r="F824" i="1"/>
  <c r="K824" i="1"/>
  <c r="J824" i="1" l="1"/>
  <c r="L824" i="1" s="1"/>
  <c r="Y824" i="1" s="1"/>
  <c r="W825" i="1" s="1"/>
  <c r="AM825" i="1" l="1"/>
  <c r="AL825" i="1"/>
  <c r="AB825" i="1"/>
  <c r="Z825" i="1"/>
  <c r="X825" i="1"/>
  <c r="AA825" i="1"/>
  <c r="I825" i="1"/>
  <c r="AP825" i="1" l="1"/>
  <c r="AN825" i="1"/>
  <c r="F825" i="1"/>
  <c r="K825" i="1"/>
  <c r="J825" i="1" l="1"/>
  <c r="L825" i="1" s="1"/>
  <c r="Y825" i="1" s="1"/>
  <c r="W826" i="1" s="1"/>
  <c r="AM826" i="1" l="1"/>
  <c r="AL826" i="1"/>
  <c r="AA826" i="1"/>
  <c r="Z826" i="1"/>
  <c r="X826" i="1"/>
  <c r="AB826" i="1"/>
  <c r="I826" i="1"/>
  <c r="AP826" i="1" l="1"/>
  <c r="AN826" i="1"/>
  <c r="K826" i="1"/>
  <c r="J826" i="1" s="1"/>
  <c r="F826" i="1"/>
  <c r="L826" i="1" l="1"/>
  <c r="I827" i="1" l="1"/>
  <c r="Y826" i="1"/>
  <c r="W827" i="1" s="1"/>
  <c r="F827" i="1"/>
  <c r="K827" i="1"/>
  <c r="AM827" i="1" l="1"/>
  <c r="AL827" i="1"/>
  <c r="X827" i="1"/>
  <c r="Z827" i="1"/>
  <c r="AA827" i="1"/>
  <c r="AB827" i="1"/>
  <c r="J827" i="1"/>
  <c r="L827" i="1" s="1"/>
  <c r="AP827" i="1" l="1"/>
  <c r="AN827" i="1"/>
  <c r="Y827" i="1"/>
  <c r="W828" i="1" s="1"/>
  <c r="I828" i="1"/>
  <c r="AM828" i="1" l="1"/>
  <c r="AL828" i="1"/>
  <c r="X828" i="1"/>
  <c r="Z828" i="1"/>
  <c r="AA828" i="1"/>
  <c r="AB828" i="1"/>
  <c r="F828" i="1"/>
  <c r="K828" i="1"/>
  <c r="AP828" i="1" l="1"/>
  <c r="AN828" i="1"/>
  <c r="J828" i="1"/>
  <c r="L828" i="1" s="1"/>
  <c r="Y828" i="1" s="1"/>
  <c r="W829" i="1" s="1"/>
  <c r="AM829" i="1" l="1"/>
  <c r="AL829" i="1"/>
  <c r="X829" i="1"/>
  <c r="Z829" i="1"/>
  <c r="AA829" i="1"/>
  <c r="AB829" i="1"/>
  <c r="I829" i="1"/>
  <c r="AP829" i="1" l="1"/>
  <c r="AN829" i="1"/>
  <c r="K829" i="1"/>
  <c r="F829" i="1"/>
  <c r="J829" i="1" l="1"/>
  <c r="L829" i="1" s="1"/>
  <c r="I830" i="1" l="1"/>
  <c r="Y829" i="1"/>
  <c r="W830" i="1" s="1"/>
  <c r="F830" i="1"/>
  <c r="K830" i="1"/>
  <c r="AM830" i="1" l="1"/>
  <c r="AL830" i="1"/>
  <c r="AB830" i="1"/>
  <c r="X830" i="1"/>
  <c r="Z830" i="1"/>
  <c r="AA830" i="1"/>
  <c r="J830" i="1"/>
  <c r="AP830" i="1" l="1"/>
  <c r="AN830" i="1"/>
  <c r="L830" i="1"/>
  <c r="I831" i="1" s="1"/>
  <c r="Y830" i="1" l="1"/>
  <c r="W831" i="1" s="1"/>
  <c r="F831" i="1"/>
  <c r="K831" i="1"/>
  <c r="J831" i="1" s="1"/>
  <c r="AM831" i="1" l="1"/>
  <c r="AL831" i="1"/>
  <c r="Z831" i="1"/>
  <c r="AB831" i="1"/>
  <c r="X831" i="1"/>
  <c r="AA831" i="1"/>
  <c r="L831" i="1"/>
  <c r="I832" i="1" s="1"/>
  <c r="AP831" i="1" l="1"/>
  <c r="AN831" i="1"/>
  <c r="Y831" i="1"/>
  <c r="W832" i="1" s="1"/>
  <c r="K832" i="1"/>
  <c r="F832" i="1"/>
  <c r="AM832" i="1" l="1"/>
  <c r="AL832" i="1"/>
  <c r="AA832" i="1"/>
  <c r="AB832" i="1"/>
  <c r="X832" i="1"/>
  <c r="Z832" i="1"/>
  <c r="J832" i="1"/>
  <c r="L832" i="1" s="1"/>
  <c r="AP832" i="1" l="1"/>
  <c r="AN832" i="1"/>
  <c r="Y832" i="1"/>
  <c r="W833" i="1" s="1"/>
  <c r="I833" i="1"/>
  <c r="AM833" i="1" l="1"/>
  <c r="AL833" i="1"/>
  <c r="X833" i="1"/>
  <c r="AA833" i="1"/>
  <c r="AB833" i="1"/>
  <c r="Z833" i="1"/>
  <c r="K833" i="1"/>
  <c r="F833" i="1"/>
  <c r="AP833" i="1" l="1"/>
  <c r="AN833" i="1"/>
  <c r="J833" i="1"/>
  <c r="L833" i="1" s="1"/>
  <c r="Y833" i="1" s="1"/>
  <c r="W834" i="1" s="1"/>
  <c r="AM834" i="1" l="1"/>
  <c r="AL834" i="1"/>
  <c r="AB834" i="1"/>
  <c r="X834" i="1"/>
  <c r="Z834" i="1"/>
  <c r="AA834" i="1"/>
  <c r="I834" i="1"/>
  <c r="AP834" i="1" l="1"/>
  <c r="AN834" i="1"/>
  <c r="F834" i="1"/>
  <c r="K834" i="1"/>
  <c r="J834" i="1" l="1"/>
  <c r="L834" i="1" s="1"/>
  <c r="Y834" i="1" s="1"/>
  <c r="W835" i="1" s="1"/>
  <c r="AM835" i="1" l="1"/>
  <c r="AL835" i="1"/>
  <c r="X835" i="1"/>
  <c r="AA835" i="1"/>
  <c r="Z835" i="1"/>
  <c r="AB835" i="1"/>
  <c r="I835" i="1"/>
  <c r="AP835" i="1" l="1"/>
  <c r="AN835" i="1"/>
  <c r="K835" i="1"/>
  <c r="F835" i="1"/>
  <c r="J835" i="1" l="1"/>
  <c r="L835" i="1" s="1"/>
  <c r="Y835" i="1" s="1"/>
  <c r="W836" i="1" s="1"/>
  <c r="AM836" i="1" l="1"/>
  <c r="AL836" i="1"/>
  <c r="Z836" i="1"/>
  <c r="AB836" i="1"/>
  <c r="X836" i="1"/>
  <c r="AA836" i="1"/>
  <c r="I836" i="1"/>
  <c r="AP836" i="1" l="1"/>
  <c r="AN836" i="1"/>
  <c r="K836" i="1"/>
  <c r="F836" i="1"/>
  <c r="J836" i="1" l="1"/>
  <c r="L836" i="1" s="1"/>
  <c r="Y836" i="1" s="1"/>
  <c r="W837" i="1" s="1"/>
  <c r="AM837" i="1" l="1"/>
  <c r="AL837" i="1"/>
  <c r="Z837" i="1"/>
  <c r="X837" i="1"/>
  <c r="AA837" i="1"/>
  <c r="AB837" i="1"/>
  <c r="I837" i="1"/>
  <c r="AP837" i="1" l="1"/>
  <c r="AN837" i="1"/>
  <c r="F837" i="1"/>
  <c r="K837" i="1"/>
  <c r="J837" i="1" l="1"/>
  <c r="L837" i="1" l="1"/>
  <c r="I838" i="1" l="1"/>
  <c r="Y837" i="1"/>
  <c r="W838" i="1" s="1"/>
  <c r="K838" i="1"/>
  <c r="J838" i="1" s="1"/>
  <c r="F838" i="1"/>
  <c r="AM838" i="1" l="1"/>
  <c r="AL838" i="1"/>
  <c r="AA838" i="1"/>
  <c r="AB838" i="1"/>
  <c r="X838" i="1"/>
  <c r="Z838" i="1"/>
  <c r="L838" i="1"/>
  <c r="I839" i="1" s="1"/>
  <c r="AP838" i="1" l="1"/>
  <c r="AN838" i="1"/>
  <c r="Y838" i="1"/>
  <c r="W839" i="1" s="1"/>
  <c r="F839" i="1"/>
  <c r="K839" i="1"/>
  <c r="AM839" i="1" l="1"/>
  <c r="AL839" i="1"/>
  <c r="X839" i="1"/>
  <c r="Z839" i="1"/>
  <c r="AA839" i="1"/>
  <c r="AB839" i="1"/>
  <c r="J839" i="1"/>
  <c r="L839" i="1" s="1"/>
  <c r="AP839" i="1" l="1"/>
  <c r="AN839" i="1"/>
  <c r="Y839" i="1"/>
  <c r="W840" i="1" s="1"/>
  <c r="I840" i="1"/>
  <c r="AM840" i="1" l="1"/>
  <c r="AL840" i="1"/>
  <c r="AA840" i="1"/>
  <c r="Z840" i="1"/>
  <c r="X840" i="1"/>
  <c r="AB840" i="1"/>
  <c r="F840" i="1"/>
  <c r="K840" i="1"/>
  <c r="AP840" i="1" l="1"/>
  <c r="AN840" i="1"/>
  <c r="J840" i="1"/>
  <c r="L840" i="1" s="1"/>
  <c r="Y840" i="1" s="1"/>
  <c r="W841" i="1" s="1"/>
  <c r="AM841" i="1" l="1"/>
  <c r="AL841" i="1"/>
  <c r="AA841" i="1"/>
  <c r="AB841" i="1"/>
  <c r="X841" i="1"/>
  <c r="Z841" i="1"/>
  <c r="I841" i="1"/>
  <c r="AP841" i="1" l="1"/>
  <c r="AN841" i="1"/>
  <c r="K841" i="1"/>
  <c r="F841" i="1"/>
  <c r="J841" i="1" l="1"/>
  <c r="L841" i="1" s="1"/>
  <c r="Y841" i="1" s="1"/>
  <c r="W842" i="1" s="1"/>
  <c r="AM842" i="1" l="1"/>
  <c r="AL842" i="1"/>
  <c r="Z842" i="1"/>
  <c r="X842" i="1"/>
  <c r="AA842" i="1"/>
  <c r="AB842" i="1"/>
  <c r="I842" i="1"/>
  <c r="AP842" i="1" l="1"/>
  <c r="AN842" i="1"/>
  <c r="K842" i="1"/>
  <c r="F842" i="1"/>
  <c r="J842" i="1" l="1"/>
  <c r="L842" i="1" s="1"/>
  <c r="Y842" i="1" s="1"/>
  <c r="W843" i="1" s="1"/>
  <c r="AM843" i="1" l="1"/>
  <c r="AL843" i="1"/>
  <c r="X843" i="1"/>
  <c r="Z843" i="1"/>
  <c r="AA843" i="1"/>
  <c r="AB843" i="1"/>
  <c r="I843" i="1"/>
  <c r="AP843" i="1" l="1"/>
  <c r="AN843" i="1"/>
  <c r="K843" i="1"/>
  <c r="F843" i="1"/>
  <c r="J843" i="1" l="1"/>
  <c r="L843" i="1" s="1"/>
  <c r="Y843" i="1" s="1"/>
  <c r="W844" i="1" s="1"/>
  <c r="AM844" i="1" l="1"/>
  <c r="AL844" i="1"/>
  <c r="AB844" i="1"/>
  <c r="X844" i="1"/>
  <c r="AA844" i="1"/>
  <c r="Z844" i="1"/>
  <c r="I844" i="1"/>
  <c r="AP844" i="1" l="1"/>
  <c r="AN844" i="1"/>
  <c r="F844" i="1"/>
  <c r="K844" i="1"/>
  <c r="J844" i="1" l="1"/>
  <c r="L844" i="1" s="1"/>
  <c r="Y844" i="1" s="1"/>
  <c r="W845" i="1" s="1"/>
  <c r="AM845" i="1" l="1"/>
  <c r="AL845" i="1"/>
  <c r="AA845" i="1"/>
  <c r="X845" i="1"/>
  <c r="Z845" i="1"/>
  <c r="AB845" i="1"/>
  <c r="I845" i="1"/>
  <c r="AP845" i="1" l="1"/>
  <c r="AN845" i="1"/>
  <c r="F845" i="1"/>
  <c r="K845" i="1"/>
  <c r="J845" i="1" l="1"/>
  <c r="L845" i="1" s="1"/>
  <c r="Y845" i="1" s="1"/>
  <c r="W846" i="1" s="1"/>
  <c r="AM846" i="1" l="1"/>
  <c r="AL846" i="1"/>
  <c r="AB846" i="1"/>
  <c r="X846" i="1"/>
  <c r="Z846" i="1"/>
  <c r="AA846" i="1"/>
  <c r="I846" i="1"/>
  <c r="AP846" i="1" l="1"/>
  <c r="AN846" i="1"/>
  <c r="K846" i="1"/>
  <c r="F846" i="1"/>
  <c r="J846" i="1" l="1"/>
  <c r="L846" i="1" s="1"/>
  <c r="Y846" i="1" s="1"/>
  <c r="W847" i="1" s="1"/>
  <c r="AM847" i="1" l="1"/>
  <c r="AL847" i="1"/>
  <c r="Z847" i="1"/>
  <c r="AB847" i="1"/>
  <c r="X847" i="1"/>
  <c r="AA847" i="1"/>
  <c r="I847" i="1"/>
  <c r="AP847" i="1" l="1"/>
  <c r="AN847" i="1"/>
  <c r="K847" i="1"/>
  <c r="J847" i="1" s="1"/>
  <c r="F847" i="1"/>
  <c r="L847" i="1" l="1"/>
  <c r="I848" i="1" l="1"/>
  <c r="Y847" i="1"/>
  <c r="W848" i="1" s="1"/>
  <c r="F848" i="1"/>
  <c r="K848" i="1"/>
  <c r="AM848" i="1" l="1"/>
  <c r="AL848" i="1"/>
  <c r="AB848" i="1"/>
  <c r="X848" i="1"/>
  <c r="AA848" i="1"/>
  <c r="Z848" i="1"/>
  <c r="J848" i="1"/>
  <c r="L848" i="1" s="1"/>
  <c r="I849" i="1" s="1"/>
  <c r="AP848" i="1" l="1"/>
  <c r="AN848" i="1"/>
  <c r="Y848" i="1"/>
  <c r="W849" i="1" s="1"/>
  <c r="F849" i="1"/>
  <c r="K849" i="1"/>
  <c r="AM849" i="1" l="1"/>
  <c r="AL849" i="1"/>
  <c r="AB849" i="1"/>
  <c r="AA849" i="1"/>
  <c r="X849" i="1"/>
  <c r="Z849" i="1"/>
  <c r="J849" i="1"/>
  <c r="L849" i="1" s="1"/>
  <c r="I850" i="1" s="1"/>
  <c r="AP849" i="1" l="1"/>
  <c r="AN849" i="1"/>
  <c r="Y849" i="1"/>
  <c r="W850" i="1" s="1"/>
  <c r="F850" i="1"/>
  <c r="K850" i="1"/>
  <c r="AM850" i="1" l="1"/>
  <c r="AL850" i="1"/>
  <c r="X850" i="1"/>
  <c r="Z850" i="1"/>
  <c r="AB850" i="1"/>
  <c r="AA850" i="1"/>
  <c r="J850" i="1"/>
  <c r="L850" i="1" s="1"/>
  <c r="AP850" i="1" l="1"/>
  <c r="AN850" i="1"/>
  <c r="Y850" i="1"/>
  <c r="W851" i="1" s="1"/>
  <c r="I851" i="1"/>
  <c r="AM851" i="1" l="1"/>
  <c r="AL851" i="1"/>
  <c r="X851" i="1"/>
  <c r="AA851" i="1"/>
  <c r="Z851" i="1"/>
  <c r="AB851" i="1"/>
  <c r="F851" i="1"/>
  <c r="K851" i="1"/>
  <c r="AP851" i="1" l="1"/>
  <c r="AN851" i="1"/>
  <c r="J851" i="1"/>
  <c r="L851" i="1" s="1"/>
  <c r="Y851" i="1" s="1"/>
  <c r="W852" i="1" s="1"/>
  <c r="AM852" i="1" l="1"/>
  <c r="AL852" i="1"/>
  <c r="Z852" i="1"/>
  <c r="AA852" i="1"/>
  <c r="AB852" i="1"/>
  <c r="X852" i="1"/>
  <c r="I852" i="1"/>
  <c r="AP852" i="1" l="1"/>
  <c r="AN852" i="1"/>
  <c r="F852" i="1"/>
  <c r="K852" i="1"/>
  <c r="J852" i="1" l="1"/>
  <c r="L852" i="1" s="1"/>
  <c r="I853" i="1" l="1"/>
  <c r="Y852" i="1"/>
  <c r="W853" i="1" s="1"/>
  <c r="K853" i="1"/>
  <c r="J853" i="1" s="1"/>
  <c r="F853" i="1"/>
  <c r="AM853" i="1" l="1"/>
  <c r="AL853" i="1"/>
  <c r="AB853" i="1"/>
  <c r="X853" i="1"/>
  <c r="Z853" i="1"/>
  <c r="AA853" i="1"/>
  <c r="L853" i="1"/>
  <c r="I854" i="1" s="1"/>
  <c r="AP853" i="1" l="1"/>
  <c r="AN853" i="1"/>
  <c r="Y853" i="1"/>
  <c r="W854" i="1" s="1"/>
  <c r="K854" i="1"/>
  <c r="F854" i="1"/>
  <c r="AM854" i="1" l="1"/>
  <c r="AL854" i="1"/>
  <c r="X854" i="1"/>
  <c r="AA854" i="1"/>
  <c r="AB854" i="1"/>
  <c r="Z854" i="1"/>
  <c r="J854" i="1"/>
  <c r="L854" i="1" s="1"/>
  <c r="AP854" i="1" l="1"/>
  <c r="AN854" i="1"/>
  <c r="Y854" i="1"/>
  <c r="W855" i="1" s="1"/>
  <c r="I855" i="1"/>
  <c r="AM855" i="1" l="1"/>
  <c r="AL855" i="1"/>
  <c r="AB855" i="1"/>
  <c r="X855" i="1"/>
  <c r="Z855" i="1"/>
  <c r="AA855" i="1"/>
  <c r="K855" i="1"/>
  <c r="F855" i="1"/>
  <c r="AP855" i="1" l="1"/>
  <c r="AN855" i="1"/>
  <c r="J855" i="1"/>
  <c r="L855" i="1" s="1"/>
  <c r="Y855" i="1" s="1"/>
  <c r="W856" i="1" s="1"/>
  <c r="AM856" i="1" l="1"/>
  <c r="AL856" i="1"/>
  <c r="X856" i="1"/>
  <c r="Z856" i="1"/>
  <c r="AA856" i="1"/>
  <c r="AB856" i="1"/>
  <c r="I856" i="1"/>
  <c r="AP856" i="1" l="1"/>
  <c r="AN856" i="1"/>
  <c r="K856" i="1"/>
  <c r="F856" i="1"/>
  <c r="J856" i="1" l="1"/>
  <c r="L856" i="1" s="1"/>
  <c r="I857" i="1" l="1"/>
  <c r="Y856" i="1"/>
  <c r="W857" i="1" s="1"/>
  <c r="F857" i="1"/>
  <c r="K857" i="1"/>
  <c r="AM857" i="1" l="1"/>
  <c r="AL857" i="1"/>
  <c r="X857" i="1"/>
  <c r="Z857" i="1"/>
  <c r="AA857" i="1"/>
  <c r="AB857" i="1"/>
  <c r="J857" i="1"/>
  <c r="L857" i="1" s="1"/>
  <c r="AP857" i="1" l="1"/>
  <c r="AN857" i="1"/>
  <c r="Y857" i="1"/>
  <c r="W858" i="1" s="1"/>
  <c r="I858" i="1"/>
  <c r="AM858" i="1" l="1"/>
  <c r="AL858" i="1"/>
  <c r="AA858" i="1"/>
  <c r="AB858" i="1"/>
  <c r="X858" i="1"/>
  <c r="Z858" i="1"/>
  <c r="F858" i="1"/>
  <c r="K858" i="1"/>
  <c r="AP858" i="1" l="1"/>
  <c r="AN858" i="1"/>
  <c r="J858" i="1"/>
  <c r="L858" i="1" s="1"/>
  <c r="Y858" i="1" s="1"/>
  <c r="W859" i="1" s="1"/>
  <c r="AM859" i="1" l="1"/>
  <c r="AL859" i="1"/>
  <c r="Z859" i="1"/>
  <c r="AB859" i="1"/>
  <c r="X859" i="1"/>
  <c r="AA859" i="1"/>
  <c r="I859" i="1"/>
  <c r="AP859" i="1" l="1"/>
  <c r="AN859" i="1"/>
  <c r="F859" i="1"/>
  <c r="K859" i="1"/>
  <c r="J859" i="1" l="1"/>
  <c r="L859" i="1" s="1"/>
  <c r="Y859" i="1" s="1"/>
  <c r="W860" i="1" s="1"/>
  <c r="AM860" i="1" l="1"/>
  <c r="AL860" i="1"/>
  <c r="AB860" i="1"/>
  <c r="X860" i="1"/>
  <c r="Z860" i="1"/>
  <c r="AA860" i="1"/>
  <c r="I860" i="1"/>
  <c r="AP860" i="1" l="1"/>
  <c r="AN860" i="1"/>
  <c r="F860" i="1"/>
  <c r="K860" i="1"/>
  <c r="J860" i="1" l="1"/>
  <c r="L860" i="1" s="1"/>
  <c r="Y860" i="1" s="1"/>
  <c r="W861" i="1" s="1"/>
  <c r="AM861" i="1" l="1"/>
  <c r="AL861" i="1"/>
  <c r="AB861" i="1"/>
  <c r="X861" i="1"/>
  <c r="Z861" i="1"/>
  <c r="AA861" i="1"/>
  <c r="I861" i="1"/>
  <c r="AP861" i="1" l="1"/>
  <c r="AN861" i="1"/>
  <c r="K861" i="1"/>
  <c r="F861" i="1"/>
  <c r="J861" i="1" l="1"/>
  <c r="L861" i="1" s="1"/>
  <c r="Y861" i="1" s="1"/>
  <c r="W862" i="1" s="1"/>
  <c r="AM862" i="1" l="1"/>
  <c r="AL862" i="1"/>
  <c r="AB862" i="1"/>
  <c r="X862" i="1"/>
  <c r="Z862" i="1"/>
  <c r="AA862" i="1"/>
  <c r="I862" i="1"/>
  <c r="AP862" i="1" l="1"/>
  <c r="AN862" i="1"/>
  <c r="K862" i="1"/>
  <c r="F862" i="1"/>
  <c r="J862" i="1" l="1"/>
  <c r="L862" i="1" s="1"/>
  <c r="Y862" i="1" s="1"/>
  <c r="W863" i="1" s="1"/>
  <c r="AM863" i="1" l="1"/>
  <c r="AL863" i="1"/>
  <c r="AB863" i="1"/>
  <c r="X863" i="1"/>
  <c r="Z863" i="1"/>
  <c r="AA863" i="1"/>
  <c r="I863" i="1"/>
  <c r="AP863" i="1" l="1"/>
  <c r="AN863" i="1"/>
  <c r="F863" i="1"/>
  <c r="K863" i="1"/>
  <c r="J863" i="1" l="1"/>
  <c r="L863" i="1"/>
  <c r="I864" i="1" l="1"/>
  <c r="Y863" i="1"/>
  <c r="W864" i="1" s="1"/>
  <c r="K864" i="1"/>
  <c r="F864" i="1"/>
  <c r="AM864" i="1" l="1"/>
  <c r="AL864" i="1"/>
  <c r="X864" i="1"/>
  <c r="Z864" i="1"/>
  <c r="AA864" i="1"/>
  <c r="AB864" i="1"/>
  <c r="J864" i="1"/>
  <c r="L864" i="1" s="1"/>
  <c r="AP864" i="1" l="1"/>
  <c r="AN864" i="1"/>
  <c r="Y864" i="1"/>
  <c r="W865" i="1" s="1"/>
  <c r="I865" i="1"/>
  <c r="AM865" i="1" l="1"/>
  <c r="AL865" i="1"/>
  <c r="X865" i="1"/>
  <c r="AA865" i="1"/>
  <c r="Z865" i="1"/>
  <c r="AB865" i="1"/>
  <c r="K865" i="1"/>
  <c r="J865" i="1" s="1"/>
  <c r="F865" i="1"/>
  <c r="AP865" i="1" l="1"/>
  <c r="AN865" i="1"/>
  <c r="L865" i="1"/>
  <c r="I866" i="1" s="1"/>
  <c r="Y865" i="1" l="1"/>
  <c r="W866" i="1" s="1"/>
  <c r="K866" i="1"/>
  <c r="J866" i="1" s="1"/>
  <c r="F866" i="1"/>
  <c r="AM866" i="1" l="1"/>
  <c r="AL866" i="1"/>
  <c r="Z866" i="1"/>
  <c r="AA866" i="1"/>
  <c r="X866" i="1"/>
  <c r="AB866" i="1"/>
  <c r="L866" i="1"/>
  <c r="I867" i="1" s="1"/>
  <c r="AP866" i="1" l="1"/>
  <c r="AN866" i="1"/>
  <c r="Y866" i="1"/>
  <c r="W867" i="1" s="1"/>
  <c r="F867" i="1"/>
  <c r="K867" i="1"/>
  <c r="AM867" i="1" l="1"/>
  <c r="AL867" i="1"/>
  <c r="X867" i="1"/>
  <c r="Z867" i="1"/>
  <c r="AA867" i="1"/>
  <c r="AB867" i="1"/>
  <c r="J867" i="1"/>
  <c r="L867" i="1" s="1"/>
  <c r="I868" i="1" s="1"/>
  <c r="AP867" i="1" l="1"/>
  <c r="AN867" i="1"/>
  <c r="Y867" i="1"/>
  <c r="W868" i="1" s="1"/>
  <c r="K868" i="1"/>
  <c r="F868" i="1"/>
  <c r="AM868" i="1" l="1"/>
  <c r="AL868" i="1"/>
  <c r="X868" i="1"/>
  <c r="Z868" i="1"/>
  <c r="AA868" i="1"/>
  <c r="AB868" i="1"/>
  <c r="J868" i="1"/>
  <c r="L868" i="1" s="1"/>
  <c r="AP868" i="1" l="1"/>
  <c r="AN868" i="1"/>
  <c r="Y868" i="1"/>
  <c r="W869" i="1" s="1"/>
  <c r="I869" i="1"/>
  <c r="AM869" i="1" l="1"/>
  <c r="AL869" i="1"/>
  <c r="X869" i="1"/>
  <c r="Z869" i="1"/>
  <c r="AA869" i="1"/>
  <c r="AB869" i="1"/>
  <c r="F869" i="1"/>
  <c r="K869" i="1"/>
  <c r="AP869" i="1" l="1"/>
  <c r="AN869" i="1"/>
  <c r="J869" i="1"/>
  <c r="L869" i="1" s="1"/>
  <c r="Y869" i="1" s="1"/>
  <c r="W870" i="1" s="1"/>
  <c r="AM870" i="1" l="1"/>
  <c r="AL870" i="1"/>
  <c r="X870" i="1"/>
  <c r="AA870" i="1"/>
  <c r="Z870" i="1"/>
  <c r="AB870" i="1"/>
  <c r="I870" i="1"/>
  <c r="AP870" i="1" l="1"/>
  <c r="AN870" i="1"/>
  <c r="K870" i="1"/>
  <c r="F870" i="1"/>
  <c r="J870" i="1" l="1"/>
  <c r="L870" i="1" s="1"/>
  <c r="Y870" i="1" s="1"/>
  <c r="W871" i="1" s="1"/>
  <c r="AM871" i="1" l="1"/>
  <c r="AL871" i="1"/>
  <c r="X871" i="1"/>
  <c r="Z871" i="1"/>
  <c r="AA871" i="1"/>
  <c r="AB871" i="1"/>
  <c r="I871" i="1"/>
  <c r="AP871" i="1" l="1"/>
  <c r="AN871" i="1"/>
  <c r="K871" i="1"/>
  <c r="F871" i="1"/>
  <c r="J871" i="1" l="1"/>
  <c r="L871" i="1" s="1"/>
  <c r="Y871" i="1" s="1"/>
  <c r="W872" i="1" s="1"/>
  <c r="AM872" i="1" l="1"/>
  <c r="AL872" i="1"/>
  <c r="AB872" i="1"/>
  <c r="X872" i="1"/>
  <c r="Z872" i="1"/>
  <c r="AA872" i="1"/>
  <c r="I872" i="1"/>
  <c r="AP872" i="1" l="1"/>
  <c r="AN872" i="1"/>
  <c r="F872" i="1"/>
  <c r="K872" i="1"/>
  <c r="J872" i="1" l="1"/>
  <c r="L872" i="1" s="1"/>
  <c r="Y872" i="1" s="1"/>
  <c r="W873" i="1" s="1"/>
  <c r="AM873" i="1" l="1"/>
  <c r="AL873" i="1"/>
  <c r="AA873" i="1"/>
  <c r="X873" i="1"/>
  <c r="Z873" i="1"/>
  <c r="AB873" i="1"/>
  <c r="I873" i="1"/>
  <c r="AP873" i="1" l="1"/>
  <c r="AN873" i="1"/>
  <c r="F873" i="1"/>
  <c r="K873" i="1"/>
  <c r="J873" i="1" l="1"/>
  <c r="L873" i="1" s="1"/>
  <c r="Y873" i="1" s="1"/>
  <c r="W874" i="1" s="1"/>
  <c r="AM874" i="1" l="1"/>
  <c r="AL874" i="1"/>
  <c r="X874" i="1"/>
  <c r="Z874" i="1"/>
  <c r="AB874" i="1"/>
  <c r="AA874" i="1"/>
  <c r="I874" i="1"/>
  <c r="AP874" i="1" l="1"/>
  <c r="AN874" i="1"/>
  <c r="F874" i="1"/>
  <c r="K874" i="1"/>
  <c r="J874" i="1" l="1"/>
  <c r="L874" i="1" s="1"/>
  <c r="Y874" i="1" s="1"/>
  <c r="W875" i="1" s="1"/>
  <c r="AM875" i="1" l="1"/>
  <c r="AL875" i="1"/>
  <c r="AB875" i="1"/>
  <c r="X875" i="1"/>
  <c r="Z875" i="1"/>
  <c r="AA875" i="1"/>
  <c r="I875" i="1"/>
  <c r="AP875" i="1" l="1"/>
  <c r="AN875" i="1"/>
  <c r="K875" i="1"/>
  <c r="F875" i="1"/>
  <c r="J875" i="1" l="1"/>
  <c r="L875" i="1" s="1"/>
  <c r="Y875" i="1" s="1"/>
  <c r="W876" i="1" s="1"/>
  <c r="AM876" i="1" l="1"/>
  <c r="AL876" i="1"/>
  <c r="X876" i="1"/>
  <c r="AA876" i="1"/>
  <c r="Z876" i="1"/>
  <c r="AB876" i="1"/>
  <c r="I876" i="1"/>
  <c r="AP876" i="1" l="1"/>
  <c r="AN876" i="1"/>
  <c r="F876" i="1"/>
  <c r="K876" i="1"/>
  <c r="J876" i="1" l="1"/>
  <c r="L876" i="1" s="1"/>
  <c r="Y876" i="1" s="1"/>
  <c r="W877" i="1" s="1"/>
  <c r="AM877" i="1" l="1"/>
  <c r="AL877" i="1"/>
  <c r="X877" i="1"/>
  <c r="Z877" i="1"/>
  <c r="AA877" i="1"/>
  <c r="AB877" i="1"/>
  <c r="I877" i="1"/>
  <c r="AP877" i="1" l="1"/>
  <c r="AN877" i="1"/>
  <c r="F877" i="1"/>
  <c r="K877" i="1"/>
  <c r="J877" i="1" l="1"/>
  <c r="L877" i="1" s="1"/>
  <c r="Y877" i="1" s="1"/>
  <c r="W878" i="1" s="1"/>
  <c r="AM878" i="1" l="1"/>
  <c r="AL878" i="1"/>
  <c r="AA878" i="1"/>
  <c r="AB878" i="1"/>
  <c r="X878" i="1"/>
  <c r="Z878" i="1"/>
  <c r="I878" i="1"/>
  <c r="AP878" i="1" l="1"/>
  <c r="AN878" i="1"/>
  <c r="K878" i="1"/>
  <c r="F878" i="1"/>
  <c r="J878" i="1" l="1"/>
  <c r="L878" i="1" s="1"/>
  <c r="Y878" i="1" s="1"/>
  <c r="W879" i="1" s="1"/>
  <c r="AM879" i="1" l="1"/>
  <c r="AL879" i="1"/>
  <c r="Z879" i="1"/>
  <c r="AB879" i="1"/>
  <c r="X879" i="1"/>
  <c r="AA879" i="1"/>
  <c r="I879" i="1"/>
  <c r="AP879" i="1" l="1"/>
  <c r="AN879" i="1"/>
  <c r="K879" i="1"/>
  <c r="F879" i="1"/>
  <c r="J879" i="1" l="1"/>
  <c r="L879" i="1" s="1"/>
  <c r="Y879" i="1" s="1"/>
  <c r="W880" i="1" s="1"/>
  <c r="AM880" i="1" l="1"/>
  <c r="AL880" i="1"/>
  <c r="AB880" i="1"/>
  <c r="Z880" i="1"/>
  <c r="X880" i="1"/>
  <c r="AA880" i="1"/>
  <c r="I880" i="1"/>
  <c r="AP880" i="1" l="1"/>
  <c r="AN880" i="1"/>
  <c r="K880" i="1"/>
  <c r="J880" i="1" s="1"/>
  <c r="F880" i="1"/>
  <c r="L880" i="1" l="1"/>
  <c r="I881" i="1" l="1"/>
  <c r="Y880" i="1"/>
  <c r="W881" i="1" s="1"/>
  <c r="K881" i="1"/>
  <c r="J881" i="1" s="1"/>
  <c r="F881" i="1"/>
  <c r="AM881" i="1" l="1"/>
  <c r="AL881" i="1"/>
  <c r="Z881" i="1"/>
  <c r="AA881" i="1"/>
  <c r="AB881" i="1"/>
  <c r="X881" i="1"/>
  <c r="L881" i="1"/>
  <c r="I882" i="1" s="1"/>
  <c r="AP881" i="1" l="1"/>
  <c r="AN881" i="1"/>
  <c r="Y881" i="1"/>
  <c r="W882" i="1" s="1"/>
  <c r="F882" i="1"/>
  <c r="K882" i="1"/>
  <c r="J882" i="1" s="1"/>
  <c r="AM882" i="1" l="1"/>
  <c r="AL882" i="1"/>
  <c r="X882" i="1"/>
  <c r="AA882" i="1"/>
  <c r="Z882" i="1"/>
  <c r="AB882" i="1"/>
  <c r="L882" i="1"/>
  <c r="I883" i="1" s="1"/>
  <c r="AP882" i="1" l="1"/>
  <c r="AN882" i="1"/>
  <c r="Y882" i="1"/>
  <c r="W883" i="1" s="1"/>
  <c r="K883" i="1"/>
  <c r="F883" i="1"/>
  <c r="AM883" i="1" l="1"/>
  <c r="AL883" i="1"/>
  <c r="X883" i="1"/>
  <c r="Z883" i="1"/>
  <c r="AA883" i="1"/>
  <c r="AB883" i="1"/>
  <c r="J883" i="1"/>
  <c r="L883" i="1" s="1"/>
  <c r="AP883" i="1" l="1"/>
  <c r="AN883" i="1"/>
  <c r="Y883" i="1"/>
  <c r="W884" i="1" s="1"/>
  <c r="I884" i="1"/>
  <c r="AM884" i="1" l="1"/>
  <c r="AL884" i="1"/>
  <c r="X884" i="1"/>
  <c r="Z884" i="1"/>
  <c r="AB884" i="1"/>
  <c r="AA884" i="1"/>
  <c r="F884" i="1"/>
  <c r="K884" i="1"/>
  <c r="AP884" i="1" l="1"/>
  <c r="AN884" i="1"/>
  <c r="J884" i="1"/>
  <c r="L884" i="1" s="1"/>
  <c r="I885" i="1" l="1"/>
  <c r="Y884" i="1"/>
  <c r="W885" i="1" s="1"/>
  <c r="K885" i="1"/>
  <c r="F885" i="1"/>
  <c r="AM885" i="1" l="1"/>
  <c r="AL885" i="1"/>
  <c r="X885" i="1"/>
  <c r="Z885" i="1"/>
  <c r="AA885" i="1"/>
  <c r="AB885" i="1"/>
  <c r="J885" i="1"/>
  <c r="L885" i="1" s="1"/>
  <c r="AP885" i="1" l="1"/>
  <c r="AN885" i="1"/>
  <c r="Y885" i="1"/>
  <c r="W886" i="1" s="1"/>
  <c r="I886" i="1"/>
  <c r="AM886" i="1" l="1"/>
  <c r="AL886" i="1"/>
  <c r="Z886" i="1"/>
  <c r="AA886" i="1"/>
  <c r="X886" i="1"/>
  <c r="AB886" i="1"/>
  <c r="F886" i="1"/>
  <c r="K886" i="1"/>
  <c r="AP886" i="1" l="1"/>
  <c r="AN886" i="1"/>
  <c r="J886" i="1"/>
  <c r="L886" i="1" s="1"/>
  <c r="Y886" i="1" s="1"/>
  <c r="W887" i="1" s="1"/>
  <c r="AM887" i="1" l="1"/>
  <c r="AL887" i="1"/>
  <c r="Z887" i="1"/>
  <c r="X887" i="1"/>
  <c r="AA887" i="1"/>
  <c r="AB887" i="1"/>
  <c r="I887" i="1"/>
  <c r="AP887" i="1" l="1"/>
  <c r="AN887" i="1"/>
  <c r="K887" i="1"/>
  <c r="F887" i="1"/>
  <c r="J887" i="1" l="1"/>
  <c r="L887" i="1" s="1"/>
  <c r="Y887" i="1" s="1"/>
  <c r="W888" i="1" s="1"/>
  <c r="AM888" i="1" l="1"/>
  <c r="AL888" i="1"/>
  <c r="X888" i="1"/>
  <c r="AA888" i="1"/>
  <c r="AB888" i="1"/>
  <c r="Z888" i="1"/>
  <c r="I888" i="1"/>
  <c r="AP888" i="1" l="1"/>
  <c r="AN888" i="1"/>
  <c r="F888" i="1"/>
  <c r="K888" i="1"/>
  <c r="J888" i="1" l="1"/>
  <c r="L888" i="1" s="1"/>
  <c r="I889" i="1" l="1"/>
  <c r="Y888" i="1"/>
  <c r="W889" i="1" s="1"/>
  <c r="F889" i="1"/>
  <c r="K889" i="1"/>
  <c r="AM889" i="1" l="1"/>
  <c r="AL889" i="1"/>
  <c r="AB889" i="1"/>
  <c r="X889" i="1"/>
  <c r="AA889" i="1"/>
  <c r="Z889" i="1"/>
  <c r="J889" i="1"/>
  <c r="L889" i="1" s="1"/>
  <c r="AP889" i="1" l="1"/>
  <c r="AN889" i="1"/>
  <c r="Y889" i="1"/>
  <c r="W890" i="1" s="1"/>
  <c r="I890" i="1"/>
  <c r="AM890" i="1" l="1"/>
  <c r="AL890" i="1"/>
  <c r="AA890" i="1"/>
  <c r="AB890" i="1"/>
  <c r="X890" i="1"/>
  <c r="Z890" i="1"/>
  <c r="F890" i="1"/>
  <c r="K890" i="1"/>
  <c r="AP890" i="1" l="1"/>
  <c r="AN890" i="1"/>
  <c r="J890" i="1"/>
  <c r="L890" i="1" s="1"/>
  <c r="Y890" i="1" s="1"/>
  <c r="W891" i="1" s="1"/>
  <c r="AM891" i="1" l="1"/>
  <c r="AL891" i="1"/>
  <c r="AB891" i="1"/>
  <c r="X891" i="1"/>
  <c r="Z891" i="1"/>
  <c r="AA891" i="1"/>
  <c r="I891" i="1"/>
  <c r="AP891" i="1" l="1"/>
  <c r="AN891" i="1"/>
  <c r="F891" i="1"/>
  <c r="K891" i="1"/>
  <c r="J891" i="1" l="1"/>
  <c r="L891" i="1" s="1"/>
  <c r="Y891" i="1" s="1"/>
  <c r="W892" i="1" s="1"/>
  <c r="AM892" i="1" l="1"/>
  <c r="AL892" i="1"/>
  <c r="X892" i="1"/>
  <c r="AA892" i="1"/>
  <c r="AB892" i="1"/>
  <c r="Z892" i="1"/>
  <c r="I892" i="1"/>
  <c r="AP892" i="1" l="1"/>
  <c r="AN892" i="1"/>
  <c r="F892" i="1"/>
  <c r="K892" i="1"/>
  <c r="J892" i="1" l="1"/>
  <c r="L892" i="1" s="1"/>
  <c r="Y892" i="1" s="1"/>
  <c r="W893" i="1" s="1"/>
  <c r="AM893" i="1" l="1"/>
  <c r="AL893" i="1"/>
  <c r="AB893" i="1"/>
  <c r="X893" i="1"/>
  <c r="Z893" i="1"/>
  <c r="AA893" i="1"/>
  <c r="I893" i="1"/>
  <c r="AP893" i="1" l="1"/>
  <c r="AN893" i="1"/>
  <c r="F893" i="1"/>
  <c r="K893" i="1"/>
  <c r="J893" i="1" l="1"/>
  <c r="L893" i="1" s="1"/>
  <c r="Y893" i="1" s="1"/>
  <c r="W894" i="1" s="1"/>
  <c r="AM894" i="1" l="1"/>
  <c r="AL894" i="1"/>
  <c r="X894" i="1"/>
  <c r="AA894" i="1"/>
  <c r="Z894" i="1"/>
  <c r="AB894" i="1"/>
  <c r="I894" i="1"/>
  <c r="AP894" i="1" l="1"/>
  <c r="AN894" i="1"/>
  <c r="K894" i="1"/>
  <c r="J894" i="1" s="1"/>
  <c r="F894" i="1"/>
  <c r="L894" i="1" l="1"/>
  <c r="I895" i="1" l="1"/>
  <c r="Y894" i="1"/>
  <c r="W895" i="1" s="1"/>
  <c r="K895" i="1"/>
  <c r="J895" i="1" s="1"/>
  <c r="F895" i="1"/>
  <c r="AM895" i="1" l="1"/>
  <c r="AL895" i="1"/>
  <c r="AA895" i="1"/>
  <c r="AB895" i="1"/>
  <c r="X895" i="1"/>
  <c r="Z895" i="1"/>
  <c r="L895" i="1"/>
  <c r="I896" i="1" s="1"/>
  <c r="AP895" i="1" l="1"/>
  <c r="AN895" i="1"/>
  <c r="Y895" i="1"/>
  <c r="W896" i="1" s="1"/>
  <c r="K896" i="1"/>
  <c r="F896" i="1"/>
  <c r="AM896" i="1" l="1"/>
  <c r="AL896" i="1"/>
  <c r="AB896" i="1"/>
  <c r="AA896" i="1"/>
  <c r="X896" i="1"/>
  <c r="Z896" i="1"/>
  <c r="J896" i="1"/>
  <c r="L896" i="1" s="1"/>
  <c r="AP896" i="1" l="1"/>
  <c r="AN896" i="1"/>
  <c r="Y896" i="1"/>
  <c r="W897" i="1" s="1"/>
  <c r="I897" i="1"/>
  <c r="AM897" i="1" l="1"/>
  <c r="AL897" i="1"/>
  <c r="X897" i="1"/>
  <c r="Z897" i="1"/>
  <c r="AA897" i="1"/>
  <c r="AB897" i="1"/>
  <c r="F897" i="1"/>
  <c r="K897" i="1"/>
  <c r="AP897" i="1" l="1"/>
  <c r="AN897" i="1"/>
  <c r="J897" i="1"/>
  <c r="L897" i="1"/>
  <c r="I898" i="1" s="1"/>
  <c r="Y897" i="1" l="1"/>
  <c r="W898" i="1" s="1"/>
  <c r="K898" i="1"/>
  <c r="F898" i="1"/>
  <c r="AM898" i="1" l="1"/>
  <c r="AL898" i="1"/>
  <c r="AB898" i="1"/>
  <c r="X898" i="1"/>
  <c r="Z898" i="1"/>
  <c r="AA898" i="1"/>
  <c r="J898" i="1"/>
  <c r="L898" i="1" s="1"/>
  <c r="I899" i="1" s="1"/>
  <c r="AP898" i="1" l="1"/>
  <c r="AN898" i="1"/>
  <c r="Y898" i="1"/>
  <c r="W899" i="1" s="1"/>
  <c r="F899" i="1"/>
  <c r="K899" i="1"/>
  <c r="AM899" i="1" l="1"/>
  <c r="AL899" i="1"/>
  <c r="X899" i="1"/>
  <c r="AA899" i="1"/>
  <c r="Z899" i="1"/>
  <c r="AB899" i="1"/>
  <c r="J899" i="1"/>
  <c r="L899" i="1" s="1"/>
  <c r="AP899" i="1" l="1"/>
  <c r="AN899" i="1"/>
  <c r="Y899" i="1"/>
  <c r="W900" i="1" s="1"/>
  <c r="I900" i="1"/>
  <c r="AM900" i="1" l="1"/>
  <c r="AL900" i="1"/>
  <c r="Z900" i="1"/>
  <c r="AA900" i="1"/>
  <c r="X900" i="1"/>
  <c r="AB900" i="1"/>
  <c r="K900" i="1"/>
  <c r="J900" i="1" s="1"/>
  <c r="F900" i="1"/>
  <c r="AP900" i="1" l="1"/>
  <c r="AN900" i="1"/>
  <c r="L900" i="1"/>
  <c r="I901" i="1" s="1"/>
  <c r="Y900" i="1" l="1"/>
  <c r="W901" i="1" s="1"/>
  <c r="F901" i="1"/>
  <c r="K901" i="1"/>
  <c r="AM901" i="1" l="1"/>
  <c r="AL901" i="1"/>
  <c r="X901" i="1"/>
  <c r="AA901" i="1"/>
  <c r="Z901" i="1"/>
  <c r="AB901" i="1"/>
  <c r="J901" i="1"/>
  <c r="L901" i="1" s="1"/>
  <c r="I902" i="1" s="1"/>
  <c r="AP901" i="1" l="1"/>
  <c r="AN901" i="1"/>
  <c r="Y901" i="1"/>
  <c r="W902" i="1" s="1"/>
  <c r="F902" i="1"/>
  <c r="K902" i="1"/>
  <c r="AM902" i="1" l="1"/>
  <c r="AL902" i="1"/>
  <c r="X902" i="1"/>
  <c r="AA902" i="1"/>
  <c r="Z902" i="1"/>
  <c r="AB902" i="1"/>
  <c r="J902" i="1"/>
  <c r="L902" i="1" s="1"/>
  <c r="AP902" i="1" l="1"/>
  <c r="AN902" i="1"/>
  <c r="Y902" i="1"/>
  <c r="W903" i="1" s="1"/>
  <c r="I903" i="1"/>
  <c r="F903" i="1" s="1"/>
  <c r="AM903" i="1" l="1"/>
  <c r="AL903" i="1"/>
  <c r="X903" i="1"/>
  <c r="AA903" i="1"/>
  <c r="AB903" i="1"/>
  <c r="Z903" i="1"/>
  <c r="K903" i="1"/>
  <c r="J903" i="1" s="1"/>
  <c r="AP903" i="1" l="1"/>
  <c r="AN903" i="1"/>
  <c r="L903" i="1"/>
  <c r="I904" i="1" s="1"/>
  <c r="Y903" i="1" l="1"/>
  <c r="W904" i="1" s="1"/>
  <c r="F904" i="1"/>
  <c r="K904" i="1"/>
  <c r="AM904" i="1" l="1"/>
  <c r="AL904" i="1"/>
  <c r="AB904" i="1"/>
  <c r="X904" i="1"/>
  <c r="Z904" i="1"/>
  <c r="AA904" i="1"/>
  <c r="J904" i="1"/>
  <c r="L904" i="1" s="1"/>
  <c r="AP904" i="1" l="1"/>
  <c r="AN904" i="1"/>
  <c r="Y904" i="1"/>
  <c r="W905" i="1" s="1"/>
  <c r="I905" i="1"/>
  <c r="AM905" i="1" l="1"/>
  <c r="AL905" i="1"/>
  <c r="AB905" i="1"/>
  <c r="X905" i="1"/>
  <c r="AA905" i="1"/>
  <c r="Z905" i="1"/>
  <c r="F905" i="1"/>
  <c r="K905" i="1"/>
  <c r="AP905" i="1" l="1"/>
  <c r="AN905" i="1"/>
  <c r="J905" i="1"/>
  <c r="L905" i="1" s="1"/>
  <c r="Y905" i="1" s="1"/>
  <c r="W906" i="1" s="1"/>
  <c r="AM906" i="1" l="1"/>
  <c r="AL906" i="1"/>
  <c r="X906" i="1"/>
  <c r="Z906" i="1"/>
  <c r="AA906" i="1"/>
  <c r="AB906" i="1"/>
  <c r="I906" i="1"/>
  <c r="AP906" i="1" l="1"/>
  <c r="AN906" i="1"/>
  <c r="K906" i="1"/>
  <c r="F906" i="1"/>
  <c r="J906" i="1" l="1"/>
  <c r="L906" i="1" s="1"/>
  <c r="Y906" i="1" s="1"/>
  <c r="W907" i="1" s="1"/>
  <c r="AM907" i="1" l="1"/>
  <c r="AL907" i="1"/>
  <c r="X907" i="1"/>
  <c r="AA907" i="1"/>
  <c r="Z907" i="1"/>
  <c r="AB907" i="1"/>
  <c r="I907" i="1"/>
  <c r="AP907" i="1" l="1"/>
  <c r="AN907" i="1"/>
  <c r="F907" i="1"/>
  <c r="K907" i="1"/>
  <c r="J907" i="1" l="1"/>
  <c r="L907" i="1" s="1"/>
  <c r="Y907" i="1" s="1"/>
  <c r="W908" i="1" s="1"/>
  <c r="AM908" i="1" l="1"/>
  <c r="AL908" i="1"/>
  <c r="X908" i="1"/>
  <c r="Z908" i="1"/>
  <c r="AA908" i="1"/>
  <c r="AB908" i="1"/>
  <c r="I908" i="1"/>
  <c r="AP908" i="1" l="1"/>
  <c r="AN908" i="1"/>
  <c r="F908" i="1"/>
  <c r="K908" i="1"/>
  <c r="J908" i="1" l="1"/>
  <c r="L908" i="1" s="1"/>
  <c r="Y908" i="1" s="1"/>
  <c r="W909" i="1" s="1"/>
  <c r="AM909" i="1" l="1"/>
  <c r="AL909" i="1"/>
  <c r="Z909" i="1"/>
  <c r="AB909" i="1"/>
  <c r="X909" i="1"/>
  <c r="AA909" i="1"/>
  <c r="I909" i="1"/>
  <c r="AP909" i="1" l="1"/>
  <c r="AN909" i="1"/>
  <c r="K909" i="1"/>
  <c r="J909" i="1" s="1"/>
  <c r="F909" i="1"/>
  <c r="L909" i="1" l="1"/>
  <c r="I910" i="1" l="1"/>
  <c r="Y909" i="1"/>
  <c r="W910" i="1" s="1"/>
  <c r="F910" i="1"/>
  <c r="K910" i="1"/>
  <c r="AM910" i="1" l="1"/>
  <c r="AL910" i="1"/>
  <c r="AA910" i="1"/>
  <c r="AB910" i="1"/>
  <c r="X910" i="1"/>
  <c r="Z910" i="1"/>
  <c r="J910" i="1"/>
  <c r="L910" i="1" s="1"/>
  <c r="I911" i="1" s="1"/>
  <c r="AP910" i="1" l="1"/>
  <c r="AN910" i="1"/>
  <c r="Y910" i="1"/>
  <c r="W911" i="1" s="1"/>
  <c r="F911" i="1"/>
  <c r="K911" i="1"/>
  <c r="AM911" i="1" l="1"/>
  <c r="AL911" i="1"/>
  <c r="X911" i="1"/>
  <c r="Z911" i="1"/>
  <c r="AA911" i="1"/>
  <c r="AB911" i="1"/>
  <c r="J911" i="1"/>
  <c r="L911" i="1" s="1"/>
  <c r="AP911" i="1" l="1"/>
  <c r="AN911" i="1"/>
  <c r="Y911" i="1"/>
  <c r="W912" i="1" s="1"/>
  <c r="I912" i="1"/>
  <c r="AM912" i="1" l="1"/>
  <c r="AL912" i="1"/>
  <c r="Z912" i="1"/>
  <c r="AB912" i="1"/>
  <c r="X912" i="1"/>
  <c r="AA912" i="1"/>
  <c r="K912" i="1"/>
  <c r="F912" i="1"/>
  <c r="AP912" i="1" l="1"/>
  <c r="AN912" i="1"/>
  <c r="J912" i="1"/>
  <c r="L912" i="1" s="1"/>
  <c r="Y912" i="1" s="1"/>
  <c r="W913" i="1" s="1"/>
  <c r="AM913" i="1" l="1"/>
  <c r="AL913" i="1"/>
  <c r="X913" i="1"/>
  <c r="Z913" i="1"/>
  <c r="AA913" i="1"/>
  <c r="AB913" i="1"/>
  <c r="I913" i="1"/>
  <c r="AP913" i="1" l="1"/>
  <c r="AN913" i="1"/>
  <c r="K913" i="1"/>
  <c r="J913" i="1" s="1"/>
  <c r="F913" i="1"/>
  <c r="L913" i="1" l="1"/>
  <c r="I914" i="1" l="1"/>
  <c r="Y913" i="1"/>
  <c r="W914" i="1" s="1"/>
  <c r="F914" i="1"/>
  <c r="K914" i="1"/>
  <c r="AM914" i="1" l="1"/>
  <c r="AL914" i="1"/>
  <c r="AA914" i="1"/>
  <c r="X914" i="1"/>
  <c r="Z914" i="1"/>
  <c r="AB914" i="1"/>
  <c r="J914" i="1"/>
  <c r="L914" i="1" s="1"/>
  <c r="AP914" i="1" l="1"/>
  <c r="AN914" i="1"/>
  <c r="Y914" i="1"/>
  <c r="W915" i="1" s="1"/>
  <c r="I915" i="1"/>
  <c r="AM915" i="1" l="1"/>
  <c r="AL915" i="1"/>
  <c r="Z915" i="1"/>
  <c r="AA915" i="1"/>
  <c r="X915" i="1"/>
  <c r="AB915" i="1"/>
  <c r="K915" i="1"/>
  <c r="F915" i="1"/>
  <c r="AP915" i="1" l="1"/>
  <c r="AN915" i="1"/>
  <c r="J915" i="1"/>
  <c r="L915" i="1" s="1"/>
  <c r="Y915" i="1" s="1"/>
  <c r="W916" i="1" s="1"/>
  <c r="AM916" i="1" l="1"/>
  <c r="AL916" i="1"/>
  <c r="X916" i="1"/>
  <c r="Z916" i="1"/>
  <c r="AB916" i="1"/>
  <c r="AA916" i="1"/>
  <c r="I916" i="1"/>
  <c r="AP916" i="1" l="1"/>
  <c r="AN916" i="1"/>
  <c r="K916" i="1"/>
  <c r="F916" i="1"/>
  <c r="J916" i="1" l="1"/>
  <c r="L916" i="1" s="1"/>
  <c r="Y916" i="1" s="1"/>
  <c r="W917" i="1" s="1"/>
  <c r="AM917" i="1" l="1"/>
  <c r="AL917" i="1"/>
  <c r="AB917" i="1"/>
  <c r="X917" i="1"/>
  <c r="Z917" i="1"/>
  <c r="AA917" i="1"/>
  <c r="I917" i="1"/>
  <c r="AP917" i="1" l="1"/>
  <c r="AN917" i="1"/>
  <c r="F917" i="1"/>
  <c r="K917" i="1"/>
  <c r="J917" i="1" l="1"/>
  <c r="L917" i="1" s="1"/>
  <c r="Y917" i="1" s="1"/>
  <c r="W918" i="1" s="1"/>
  <c r="AM918" i="1" l="1"/>
  <c r="AL918" i="1"/>
  <c r="X918" i="1"/>
  <c r="Z918" i="1"/>
  <c r="AA918" i="1"/>
  <c r="AB918" i="1"/>
  <c r="I918" i="1"/>
  <c r="AP918" i="1" l="1"/>
  <c r="AN918" i="1"/>
  <c r="F918" i="1"/>
  <c r="K918" i="1"/>
  <c r="J918" i="1" l="1"/>
  <c r="L918" i="1" s="1"/>
  <c r="Y918" i="1" s="1"/>
  <c r="W919" i="1" s="1"/>
  <c r="AM919" i="1" l="1"/>
  <c r="AL919" i="1"/>
  <c r="AB919" i="1"/>
  <c r="X919" i="1"/>
  <c r="AA919" i="1"/>
  <c r="Z919" i="1"/>
  <c r="I919" i="1"/>
  <c r="AP919" i="1" l="1"/>
  <c r="AN919" i="1"/>
  <c r="K919" i="1"/>
  <c r="F919" i="1"/>
  <c r="J919" i="1" l="1"/>
  <c r="L919" i="1" s="1"/>
  <c r="Y919" i="1" s="1"/>
  <c r="W920" i="1" s="1"/>
  <c r="AM920" i="1" l="1"/>
  <c r="AL920" i="1"/>
  <c r="Z920" i="1"/>
  <c r="X920" i="1"/>
  <c r="AB920" i="1"/>
  <c r="AA920" i="1"/>
  <c r="I920" i="1"/>
  <c r="AP920" i="1" l="1"/>
  <c r="AN920" i="1"/>
  <c r="F920" i="1"/>
  <c r="K920" i="1"/>
  <c r="J920" i="1" l="1"/>
  <c r="L920" i="1" s="1"/>
  <c r="Y920" i="1" s="1"/>
  <c r="W921" i="1" s="1"/>
  <c r="AM921" i="1" l="1"/>
  <c r="AL921" i="1"/>
  <c r="X921" i="1"/>
  <c r="AA921" i="1"/>
  <c r="AB921" i="1"/>
  <c r="Z921" i="1"/>
  <c r="I921" i="1"/>
  <c r="AP921" i="1" l="1"/>
  <c r="AN921" i="1"/>
  <c r="F921" i="1"/>
  <c r="K921" i="1"/>
  <c r="J921" i="1" l="1"/>
  <c r="L921" i="1" s="1"/>
  <c r="Y921" i="1" s="1"/>
  <c r="W922" i="1" s="1"/>
  <c r="AM922" i="1" l="1"/>
  <c r="AL922" i="1"/>
  <c r="X922" i="1"/>
  <c r="AA922" i="1"/>
  <c r="AB922" i="1"/>
  <c r="Z922" i="1"/>
  <c r="I922" i="1"/>
  <c r="AP922" i="1" l="1"/>
  <c r="AN922" i="1"/>
  <c r="K922" i="1"/>
  <c r="F922" i="1"/>
  <c r="J922" i="1" l="1"/>
  <c r="L922" i="1" s="1"/>
  <c r="Y922" i="1" s="1"/>
  <c r="W923" i="1" s="1"/>
  <c r="AM923" i="1" l="1"/>
  <c r="AL923" i="1"/>
  <c r="X923" i="1"/>
  <c r="Z923" i="1"/>
  <c r="AA923" i="1"/>
  <c r="AB923" i="1"/>
  <c r="I923" i="1"/>
  <c r="AP923" i="1" l="1"/>
  <c r="AN923" i="1"/>
  <c r="K923" i="1"/>
  <c r="F923" i="1"/>
  <c r="J923" i="1" l="1"/>
  <c r="L923" i="1" s="1"/>
  <c r="Y923" i="1" s="1"/>
  <c r="W924" i="1" s="1"/>
  <c r="AM924" i="1" l="1"/>
  <c r="AL924" i="1"/>
  <c r="Z924" i="1"/>
  <c r="AA924" i="1"/>
  <c r="X924" i="1"/>
  <c r="AB924" i="1"/>
  <c r="I924" i="1"/>
  <c r="AP924" i="1" l="1"/>
  <c r="AN924" i="1"/>
  <c r="F924" i="1"/>
  <c r="K924" i="1"/>
  <c r="J924" i="1" l="1"/>
  <c r="L924" i="1" s="1"/>
  <c r="Y924" i="1" s="1"/>
  <c r="W925" i="1" s="1"/>
  <c r="AM925" i="1" l="1"/>
  <c r="AL925" i="1"/>
  <c r="X925" i="1"/>
  <c r="Z925" i="1"/>
  <c r="AA925" i="1"/>
  <c r="AB925" i="1"/>
  <c r="I925" i="1"/>
  <c r="AP925" i="1" l="1"/>
  <c r="AN925" i="1"/>
  <c r="K925" i="1"/>
  <c r="F925" i="1"/>
  <c r="J925" i="1" l="1"/>
  <c r="L925" i="1" s="1"/>
  <c r="Y925" i="1" s="1"/>
  <c r="W926" i="1" s="1"/>
  <c r="AM926" i="1" l="1"/>
  <c r="AL926" i="1"/>
  <c r="X926" i="1"/>
  <c r="Z926" i="1"/>
  <c r="AA926" i="1"/>
  <c r="AB926" i="1"/>
  <c r="I926" i="1"/>
  <c r="AP926" i="1" l="1"/>
  <c r="AN926" i="1"/>
  <c r="K926" i="1"/>
  <c r="F926" i="1"/>
  <c r="J926" i="1" l="1"/>
  <c r="L926" i="1" s="1"/>
  <c r="Y926" i="1" s="1"/>
  <c r="W927" i="1" s="1"/>
  <c r="AM927" i="1" l="1"/>
  <c r="AL927" i="1"/>
  <c r="Z927" i="1"/>
  <c r="AB927" i="1"/>
  <c r="X927" i="1"/>
  <c r="AA927" i="1"/>
  <c r="I927" i="1"/>
  <c r="AP927" i="1" l="1"/>
  <c r="AN927" i="1"/>
  <c r="K927" i="1"/>
  <c r="F927" i="1"/>
  <c r="J927" i="1" l="1"/>
  <c r="L927" i="1" s="1"/>
  <c r="Y927" i="1" s="1"/>
  <c r="W928" i="1" s="1"/>
  <c r="AM928" i="1" l="1"/>
  <c r="AL928" i="1"/>
  <c r="AB928" i="1"/>
  <c r="X928" i="1"/>
  <c r="Z928" i="1"/>
  <c r="AA928" i="1"/>
  <c r="I928" i="1"/>
  <c r="AP928" i="1" l="1"/>
  <c r="AN928" i="1"/>
  <c r="F928" i="1"/>
  <c r="K928" i="1"/>
  <c r="J928" i="1" l="1"/>
  <c r="L928" i="1" s="1"/>
  <c r="Y928" i="1" s="1"/>
  <c r="W929" i="1" s="1"/>
  <c r="AM929" i="1" l="1"/>
  <c r="AL929" i="1"/>
  <c r="X929" i="1"/>
  <c r="AA929" i="1"/>
  <c r="AB929" i="1"/>
  <c r="Z929" i="1"/>
  <c r="I929" i="1"/>
  <c r="AP929" i="1" l="1"/>
  <c r="AN929" i="1"/>
  <c r="F929" i="1"/>
  <c r="K929" i="1"/>
  <c r="J929" i="1" l="1"/>
  <c r="L929" i="1" s="1"/>
  <c r="Y929" i="1" s="1"/>
  <c r="W930" i="1" s="1"/>
  <c r="AM930" i="1" l="1"/>
  <c r="AL930" i="1"/>
  <c r="X930" i="1"/>
  <c r="AA930" i="1"/>
  <c r="Z930" i="1"/>
  <c r="AB930" i="1"/>
  <c r="I930" i="1"/>
  <c r="AP930" i="1" l="1"/>
  <c r="AN930" i="1"/>
  <c r="K930" i="1"/>
  <c r="F930" i="1"/>
  <c r="J930" i="1" l="1"/>
  <c r="L930" i="1" s="1"/>
  <c r="Y930" i="1" s="1"/>
  <c r="W931" i="1" s="1"/>
  <c r="AM931" i="1" l="1"/>
  <c r="AL931" i="1"/>
  <c r="X931" i="1"/>
  <c r="AA931" i="1"/>
  <c r="Z931" i="1"/>
  <c r="AB931" i="1"/>
  <c r="I931" i="1"/>
  <c r="AP931" i="1" l="1"/>
  <c r="AN931" i="1"/>
  <c r="K931" i="1"/>
  <c r="J931" i="1" s="1"/>
  <c r="F931" i="1"/>
  <c r="L931" i="1" l="1"/>
  <c r="I932" i="1" l="1"/>
  <c r="Y931" i="1"/>
  <c r="W932" i="1" s="1"/>
  <c r="F932" i="1"/>
  <c r="K932" i="1"/>
  <c r="AM932" i="1" l="1"/>
  <c r="AN932" i="1" s="1"/>
  <c r="X932" i="1"/>
  <c r="AA932" i="1"/>
  <c r="Z932" i="1"/>
  <c r="AB932" i="1"/>
  <c r="J932" i="1"/>
  <c r="L932" i="1" s="1"/>
  <c r="I933" i="1" s="1"/>
  <c r="AL932" i="1" l="1"/>
  <c r="AP932" i="1"/>
  <c r="Y932" i="1"/>
  <c r="W933" i="1" s="1"/>
  <c r="F933" i="1"/>
  <c r="K933" i="1"/>
  <c r="J933" i="1" s="1"/>
  <c r="AM933" i="1" l="1"/>
  <c r="AL933" i="1"/>
  <c r="AB933" i="1"/>
  <c r="Z933" i="1"/>
  <c r="AA933" i="1"/>
  <c r="X933" i="1"/>
  <c r="L933" i="1"/>
  <c r="I934" i="1" s="1"/>
  <c r="AP933" i="1" l="1"/>
  <c r="AN933" i="1"/>
  <c r="Y933" i="1"/>
  <c r="W934" i="1" s="1"/>
  <c r="K934" i="1"/>
  <c r="F934" i="1"/>
  <c r="AM934" i="1" l="1"/>
  <c r="AN934" i="1" s="1"/>
  <c r="Z934" i="1"/>
  <c r="X934" i="1"/>
  <c r="AA934" i="1"/>
  <c r="AB934" i="1"/>
  <c r="J934" i="1"/>
  <c r="L934" i="1" s="1"/>
  <c r="AL934" i="1" l="1"/>
  <c r="AP934" i="1"/>
  <c r="Y934" i="1"/>
  <c r="W935" i="1" s="1"/>
  <c r="I935" i="1"/>
  <c r="AM935" i="1" l="1"/>
  <c r="AL935" i="1"/>
  <c r="Z935" i="1"/>
  <c r="AB935" i="1"/>
  <c r="AA935" i="1"/>
  <c r="X935" i="1"/>
  <c r="K935" i="1"/>
  <c r="F935" i="1"/>
  <c r="AP935" i="1" l="1"/>
  <c r="AN935" i="1"/>
  <c r="J935" i="1"/>
  <c r="L935" i="1" s="1"/>
  <c r="Y935" i="1" s="1"/>
  <c r="W936" i="1" s="1"/>
  <c r="AM936" i="1" l="1"/>
  <c r="AL936" i="1"/>
  <c r="Z936" i="1"/>
  <c r="AA936" i="1"/>
  <c r="X936" i="1"/>
  <c r="AB936" i="1"/>
  <c r="I936" i="1"/>
  <c r="AP936" i="1" l="1"/>
  <c r="AN936" i="1"/>
  <c r="F936" i="1"/>
  <c r="K936" i="1"/>
  <c r="J936" i="1" l="1"/>
  <c r="L936" i="1" s="1"/>
  <c r="Y936" i="1" s="1"/>
  <c r="W937" i="1" s="1"/>
  <c r="AM937" i="1" l="1"/>
  <c r="AL937" i="1"/>
  <c r="X937" i="1"/>
  <c r="AA937" i="1"/>
  <c r="Z937" i="1"/>
  <c r="AB937" i="1"/>
  <c r="I937" i="1"/>
  <c r="AP937" i="1" l="1"/>
  <c r="AN937" i="1"/>
  <c r="F937" i="1"/>
  <c r="K937" i="1"/>
  <c r="J937" i="1" l="1"/>
  <c r="L937" i="1" s="1"/>
  <c r="Y937" i="1" s="1"/>
  <c r="W938" i="1" s="1"/>
  <c r="AM938" i="1" l="1"/>
  <c r="AL938" i="1"/>
  <c r="X938" i="1"/>
  <c r="AA938" i="1"/>
  <c r="Z938" i="1"/>
  <c r="AB938" i="1"/>
  <c r="I938" i="1"/>
  <c r="AP938" i="1" l="1"/>
  <c r="AN938" i="1"/>
  <c r="K938" i="1"/>
  <c r="J938" i="1" s="1"/>
  <c r="F938" i="1"/>
  <c r="L938" i="1" l="1"/>
  <c r="I939" i="1" l="1"/>
  <c r="Y938" i="1"/>
  <c r="W939" i="1" s="1"/>
  <c r="F939" i="1"/>
  <c r="K939" i="1"/>
  <c r="AM939" i="1" l="1"/>
  <c r="AL939" i="1"/>
  <c r="X939" i="1"/>
  <c r="AA939" i="1"/>
  <c r="Z939" i="1"/>
  <c r="AB939" i="1"/>
  <c r="J939" i="1"/>
  <c r="L939" i="1" s="1"/>
  <c r="AP939" i="1" l="1"/>
  <c r="AN939" i="1"/>
  <c r="Y939" i="1"/>
  <c r="W940" i="1" s="1"/>
  <c r="I940" i="1"/>
  <c r="AM940" i="1" l="1"/>
  <c r="AL940" i="1"/>
  <c r="X940" i="1"/>
  <c r="AA940" i="1"/>
  <c r="Z940" i="1"/>
  <c r="AB940" i="1"/>
  <c r="F940" i="1"/>
  <c r="K940" i="1"/>
  <c r="AP940" i="1" l="1"/>
  <c r="AN940" i="1"/>
  <c r="J940" i="1"/>
  <c r="L940" i="1" s="1"/>
  <c r="Y940" i="1" s="1"/>
  <c r="W941" i="1" s="1"/>
  <c r="AM941" i="1" l="1"/>
  <c r="AL941" i="1"/>
  <c r="Z941" i="1"/>
  <c r="AA941" i="1"/>
  <c r="AB941" i="1"/>
  <c r="X941" i="1"/>
  <c r="I941" i="1"/>
  <c r="AP941" i="1" l="1"/>
  <c r="AN941" i="1"/>
  <c r="K941" i="1"/>
  <c r="F941" i="1"/>
  <c r="J941" i="1" l="1"/>
  <c r="L941" i="1" s="1"/>
  <c r="Y941" i="1" s="1"/>
  <c r="W942" i="1" s="1"/>
  <c r="AM942" i="1" l="1"/>
  <c r="AL942" i="1"/>
  <c r="X942" i="1"/>
  <c r="AA942" i="1"/>
  <c r="AB942" i="1"/>
  <c r="Z942" i="1"/>
  <c r="I942" i="1"/>
  <c r="F942" i="1" s="1"/>
  <c r="AP942" i="1" l="1"/>
  <c r="AN942" i="1"/>
  <c r="K942" i="1"/>
  <c r="J942" i="1" s="1"/>
  <c r="L942" i="1" l="1"/>
  <c r="I943" i="1" l="1"/>
  <c r="Y942" i="1"/>
  <c r="W943" i="1" s="1"/>
  <c r="K943" i="1"/>
  <c r="F943" i="1"/>
  <c r="AM943" i="1" l="1"/>
  <c r="AL943" i="1"/>
  <c r="AB943" i="1"/>
  <c r="X943" i="1"/>
  <c r="AA943" i="1"/>
  <c r="Z943" i="1"/>
  <c r="J943" i="1"/>
  <c r="L943" i="1" s="1"/>
  <c r="AP943" i="1" l="1"/>
  <c r="AN943" i="1"/>
  <c r="Y943" i="1"/>
  <c r="W944" i="1" s="1"/>
  <c r="I944" i="1"/>
  <c r="AM944" i="1" l="1"/>
  <c r="AL944" i="1"/>
  <c r="Z944" i="1"/>
  <c r="AB944" i="1"/>
  <c r="X944" i="1"/>
  <c r="AA944" i="1"/>
  <c r="F944" i="1"/>
  <c r="K944" i="1"/>
  <c r="AP944" i="1" l="1"/>
  <c r="AN944" i="1"/>
  <c r="J944" i="1"/>
  <c r="L944" i="1" s="1"/>
  <c r="Y944" i="1" s="1"/>
  <c r="W945" i="1" s="1"/>
  <c r="AM945" i="1" l="1"/>
  <c r="AL945" i="1"/>
  <c r="X945" i="1"/>
  <c r="AA945" i="1"/>
  <c r="Z945" i="1"/>
  <c r="AB945" i="1"/>
  <c r="I945" i="1"/>
  <c r="AP945" i="1" l="1"/>
  <c r="AN945" i="1"/>
  <c r="K945" i="1"/>
  <c r="J945" i="1" s="1"/>
  <c r="F945" i="1"/>
  <c r="L945" i="1" l="1"/>
  <c r="I946" i="1" l="1"/>
  <c r="Y945" i="1"/>
  <c r="W946" i="1" s="1"/>
  <c r="K946" i="1"/>
  <c r="F946" i="1"/>
  <c r="AM946" i="1" l="1"/>
  <c r="AL946" i="1"/>
  <c r="X946" i="1"/>
  <c r="Z946" i="1"/>
  <c r="AA946" i="1"/>
  <c r="AB946" i="1"/>
  <c r="J946" i="1"/>
  <c r="L946" i="1" s="1"/>
  <c r="AP946" i="1" l="1"/>
  <c r="AN946" i="1"/>
  <c r="Y946" i="1"/>
  <c r="W947" i="1" s="1"/>
  <c r="I947" i="1"/>
  <c r="AM947" i="1" l="1"/>
  <c r="AL947" i="1"/>
  <c r="AB947" i="1"/>
  <c r="X947" i="1"/>
  <c r="AA947" i="1"/>
  <c r="Z947" i="1"/>
  <c r="K947" i="1"/>
  <c r="F947" i="1"/>
  <c r="AP947" i="1" l="1"/>
  <c r="AN947" i="1"/>
  <c r="J947" i="1"/>
  <c r="L947" i="1" s="1"/>
  <c r="I948" i="1" l="1"/>
  <c r="Y947" i="1"/>
  <c r="W948" i="1" s="1"/>
  <c r="F948" i="1"/>
  <c r="K948" i="1"/>
  <c r="AM948" i="1" l="1"/>
  <c r="AL948" i="1"/>
  <c r="Z948" i="1"/>
  <c r="X948" i="1"/>
  <c r="AA948" i="1"/>
  <c r="AB948" i="1"/>
  <c r="J948" i="1"/>
  <c r="L948" i="1" s="1"/>
  <c r="AP948" i="1" l="1"/>
  <c r="AN948" i="1"/>
  <c r="Y948" i="1"/>
  <c r="W949" i="1" s="1"/>
  <c r="I949" i="1"/>
  <c r="AM949" i="1" l="1"/>
  <c r="AL949" i="1"/>
  <c r="AA949" i="1"/>
  <c r="Z949" i="1"/>
  <c r="X949" i="1"/>
  <c r="AB949" i="1"/>
  <c r="F949" i="1"/>
  <c r="K949" i="1"/>
  <c r="AP949" i="1" l="1"/>
  <c r="AN949" i="1"/>
  <c r="J949" i="1"/>
  <c r="L949" i="1" s="1"/>
  <c r="Y949" i="1" s="1"/>
  <c r="W950" i="1" s="1"/>
  <c r="AM950" i="1" l="1"/>
  <c r="AL950" i="1"/>
  <c r="AB950" i="1"/>
  <c r="X950" i="1"/>
  <c r="Z950" i="1"/>
  <c r="AA950" i="1"/>
  <c r="I950" i="1"/>
  <c r="AP950" i="1" l="1"/>
  <c r="AN950" i="1"/>
  <c r="K950" i="1"/>
  <c r="J950" i="1" s="1"/>
  <c r="F950" i="1"/>
  <c r="L950" i="1" l="1"/>
  <c r="I951" i="1" l="1"/>
  <c r="Y950" i="1"/>
  <c r="W951" i="1" s="1"/>
  <c r="F951" i="1"/>
  <c r="K951" i="1"/>
  <c r="AM951" i="1" l="1"/>
  <c r="AL951" i="1"/>
  <c r="AA951" i="1"/>
  <c r="Z951" i="1"/>
  <c r="X951" i="1"/>
  <c r="AB951" i="1"/>
  <c r="J951" i="1"/>
  <c r="L951" i="1" s="1"/>
  <c r="AP951" i="1" l="1"/>
  <c r="AN951" i="1"/>
  <c r="Y951" i="1"/>
  <c r="W952" i="1" s="1"/>
  <c r="I952" i="1"/>
  <c r="AM952" i="1" l="1"/>
  <c r="AL952" i="1"/>
  <c r="X952" i="1"/>
  <c r="Z952" i="1"/>
  <c r="AA952" i="1"/>
  <c r="AB952" i="1"/>
  <c r="K952" i="1"/>
  <c r="F952" i="1"/>
  <c r="AP952" i="1" l="1"/>
  <c r="AN952" i="1"/>
  <c r="J952" i="1"/>
  <c r="L952" i="1" s="1"/>
  <c r="Y952" i="1" s="1"/>
  <c r="W953" i="1" s="1"/>
  <c r="AM953" i="1" l="1"/>
  <c r="AL953" i="1"/>
  <c r="AB953" i="1"/>
  <c r="X953" i="1"/>
  <c r="Z953" i="1"/>
  <c r="AA953" i="1"/>
  <c r="I953" i="1"/>
  <c r="AP953" i="1" l="1"/>
  <c r="AN953" i="1"/>
  <c r="F953" i="1"/>
  <c r="K953" i="1"/>
  <c r="J953" i="1" l="1"/>
  <c r="L953" i="1" s="1"/>
  <c r="I954" i="1" l="1"/>
  <c r="Y953" i="1"/>
  <c r="W954" i="1" s="1"/>
  <c r="F954" i="1"/>
  <c r="K954" i="1"/>
  <c r="AM954" i="1" l="1"/>
  <c r="AL954" i="1"/>
  <c r="X954" i="1"/>
  <c r="Z954" i="1"/>
  <c r="AA954" i="1"/>
  <c r="AB954" i="1"/>
  <c r="J954" i="1"/>
  <c r="L954" i="1" s="1"/>
  <c r="AP954" i="1" l="1"/>
  <c r="AN954" i="1"/>
  <c r="Y954" i="1"/>
  <c r="W955" i="1" s="1"/>
  <c r="I955" i="1"/>
  <c r="AM955" i="1" l="1"/>
  <c r="AL955" i="1"/>
  <c r="AB955" i="1"/>
  <c r="Z955" i="1"/>
  <c r="AA955" i="1"/>
  <c r="X955" i="1"/>
  <c r="F955" i="1"/>
  <c r="K955" i="1"/>
  <c r="J955" i="1" s="1"/>
  <c r="AP955" i="1" l="1"/>
  <c r="AN955" i="1"/>
  <c r="L955" i="1"/>
  <c r="I956" i="1" s="1"/>
  <c r="F956" i="1" s="1"/>
  <c r="Y955" i="1" l="1"/>
  <c r="W956" i="1" s="1"/>
  <c r="K956" i="1"/>
  <c r="J956" i="1" s="1"/>
  <c r="AM956" i="1" l="1"/>
  <c r="AL956" i="1"/>
  <c r="X956" i="1"/>
  <c r="AA956" i="1"/>
  <c r="Z956" i="1"/>
  <c r="AB956" i="1"/>
  <c r="L956" i="1"/>
  <c r="I957" i="1" s="1"/>
  <c r="AP956" i="1" l="1"/>
  <c r="AN956" i="1"/>
  <c r="Y956" i="1"/>
  <c r="W957" i="1" s="1"/>
  <c r="F957" i="1"/>
  <c r="K957" i="1"/>
  <c r="AM957" i="1" l="1"/>
  <c r="AL957" i="1"/>
  <c r="X957" i="1"/>
  <c r="Z957" i="1"/>
  <c r="AB957" i="1"/>
  <c r="AA957" i="1"/>
  <c r="J957" i="1"/>
  <c r="L957" i="1" s="1"/>
  <c r="AP957" i="1" l="1"/>
  <c r="AN957" i="1"/>
  <c r="Y957" i="1"/>
  <c r="W958" i="1" s="1"/>
  <c r="I958" i="1"/>
  <c r="AM958" i="1" l="1"/>
  <c r="AL958" i="1"/>
  <c r="AA958" i="1"/>
  <c r="AB958" i="1"/>
  <c r="X958" i="1"/>
  <c r="Z958" i="1"/>
  <c r="F958" i="1"/>
  <c r="K958" i="1"/>
  <c r="AP958" i="1" l="1"/>
  <c r="AN958" i="1"/>
  <c r="J958" i="1"/>
  <c r="L958" i="1"/>
  <c r="I959" i="1" s="1"/>
  <c r="Y958" i="1" l="1"/>
  <c r="W959" i="1" s="1"/>
  <c r="K959" i="1"/>
  <c r="F959" i="1"/>
  <c r="AM959" i="1" l="1"/>
  <c r="AL959" i="1"/>
  <c r="Z959" i="1"/>
  <c r="AB959" i="1"/>
  <c r="AA959" i="1"/>
  <c r="X959" i="1"/>
  <c r="J959" i="1"/>
  <c r="L959" i="1"/>
  <c r="I960" i="1" s="1"/>
  <c r="AP959" i="1" l="1"/>
  <c r="AN959" i="1"/>
  <c r="Y959" i="1"/>
  <c r="W960" i="1" s="1"/>
  <c r="F960" i="1"/>
  <c r="K960" i="1"/>
  <c r="AM960" i="1" l="1"/>
  <c r="AL960" i="1"/>
  <c r="X960" i="1"/>
  <c r="Z960" i="1"/>
  <c r="AA960" i="1"/>
  <c r="AB960" i="1"/>
  <c r="J960" i="1"/>
  <c r="L960" i="1" s="1"/>
  <c r="AP960" i="1" l="1"/>
  <c r="AN960" i="1"/>
  <c r="Y960" i="1"/>
  <c r="W961" i="1" s="1"/>
  <c r="I961" i="1"/>
  <c r="AM961" i="1" l="1"/>
  <c r="AL961" i="1"/>
  <c r="X961" i="1"/>
  <c r="AB961" i="1"/>
  <c r="Z961" i="1"/>
  <c r="AA961" i="1"/>
  <c r="F961" i="1"/>
  <c r="K961" i="1"/>
  <c r="AP961" i="1" l="1"/>
  <c r="AN961" i="1"/>
  <c r="J961" i="1"/>
  <c r="L961" i="1" s="1"/>
  <c r="Y961" i="1" s="1"/>
  <c r="W962" i="1" s="1"/>
  <c r="AM962" i="1" l="1"/>
  <c r="AL962" i="1"/>
  <c r="AB962" i="1"/>
  <c r="X962" i="1"/>
  <c r="Z962" i="1"/>
  <c r="AA962" i="1"/>
  <c r="I962" i="1"/>
  <c r="AP962" i="1" l="1"/>
  <c r="AN962" i="1"/>
  <c r="K962" i="1"/>
  <c r="F962" i="1"/>
  <c r="J962" i="1" l="1"/>
  <c r="L962" i="1" s="1"/>
  <c r="Y962" i="1" s="1"/>
  <c r="W963" i="1" s="1"/>
  <c r="AM963" i="1" l="1"/>
  <c r="AL963" i="1"/>
  <c r="X963" i="1"/>
  <c r="Z963" i="1"/>
  <c r="AA963" i="1"/>
  <c r="AB963" i="1"/>
  <c r="I963" i="1"/>
  <c r="AP963" i="1" l="1"/>
  <c r="AN963" i="1"/>
  <c r="F963" i="1"/>
  <c r="K963" i="1"/>
  <c r="J963" i="1" l="1"/>
  <c r="L963" i="1" s="1"/>
  <c r="I964" i="1" l="1"/>
  <c r="Y963" i="1"/>
  <c r="W964" i="1" s="1"/>
  <c r="F964" i="1"/>
  <c r="K964" i="1"/>
  <c r="AM964" i="1" l="1"/>
  <c r="AL964" i="1"/>
  <c r="X964" i="1"/>
  <c r="AA964" i="1"/>
  <c r="Z964" i="1"/>
  <c r="AB964" i="1"/>
  <c r="J964" i="1"/>
  <c r="L964" i="1" s="1"/>
  <c r="AP964" i="1" l="1"/>
  <c r="AN964" i="1"/>
  <c r="Y964" i="1"/>
  <c r="W965" i="1" s="1"/>
  <c r="I965" i="1"/>
  <c r="AM965" i="1" l="1"/>
  <c r="AL965" i="1"/>
  <c r="AA965" i="1"/>
  <c r="AB965" i="1"/>
  <c r="X965" i="1"/>
  <c r="Z965" i="1"/>
  <c r="K965" i="1"/>
  <c r="F965" i="1"/>
  <c r="AP965" i="1" l="1"/>
  <c r="AN965" i="1"/>
  <c r="J965" i="1"/>
  <c r="L965" i="1" s="1"/>
  <c r="Y965" i="1" s="1"/>
  <c r="W966" i="1" s="1"/>
  <c r="AM966" i="1" l="1"/>
  <c r="AL966" i="1"/>
  <c r="X966" i="1"/>
  <c r="AA966" i="1"/>
  <c r="Z966" i="1"/>
  <c r="AB966" i="1"/>
  <c r="I966" i="1"/>
  <c r="AP966" i="1" l="1"/>
  <c r="AN966" i="1"/>
  <c r="F966" i="1"/>
  <c r="K966" i="1"/>
  <c r="J966" i="1" l="1"/>
  <c r="L966" i="1" s="1"/>
  <c r="Y966" i="1" s="1"/>
  <c r="W967" i="1" s="1"/>
  <c r="AM967" i="1" l="1"/>
  <c r="AL967" i="1"/>
  <c r="X967" i="1"/>
  <c r="Z967" i="1"/>
  <c r="AA967" i="1"/>
  <c r="AB967" i="1"/>
  <c r="I967" i="1"/>
  <c r="AP967" i="1" l="1"/>
  <c r="AN967" i="1"/>
  <c r="F967" i="1"/>
  <c r="K967" i="1"/>
  <c r="J967" i="1" l="1"/>
  <c r="L967" i="1" s="1"/>
  <c r="Y967" i="1" s="1"/>
  <c r="W968" i="1" s="1"/>
  <c r="AM968" i="1" l="1"/>
  <c r="AL968" i="1"/>
  <c r="X968" i="1"/>
  <c r="AA968" i="1"/>
  <c r="Z968" i="1"/>
  <c r="AB968" i="1"/>
  <c r="I968" i="1"/>
  <c r="AP968" i="1" l="1"/>
  <c r="AN968" i="1"/>
  <c r="K968" i="1"/>
  <c r="J968" i="1" s="1"/>
  <c r="F968" i="1"/>
  <c r="L968" i="1" l="1"/>
  <c r="I969" i="1" l="1"/>
  <c r="Y968" i="1"/>
  <c r="W969" i="1" s="1"/>
  <c r="K969" i="1"/>
  <c r="F969" i="1"/>
  <c r="AM969" i="1" l="1"/>
  <c r="AL969" i="1"/>
  <c r="X969" i="1"/>
  <c r="AA969" i="1"/>
  <c r="AB969" i="1"/>
  <c r="Z969" i="1"/>
  <c r="J969" i="1"/>
  <c r="L969" i="1" s="1"/>
  <c r="AP969" i="1" l="1"/>
  <c r="AN969" i="1"/>
  <c r="Y969" i="1"/>
  <c r="W970" i="1" s="1"/>
  <c r="I970" i="1"/>
  <c r="AM970" i="1" l="1"/>
  <c r="AL970" i="1"/>
  <c r="X970" i="1"/>
  <c r="AA970" i="1"/>
  <c r="Z970" i="1"/>
  <c r="AB970" i="1"/>
  <c r="K970" i="1"/>
  <c r="F970" i="1"/>
  <c r="AP970" i="1" l="1"/>
  <c r="AN970" i="1"/>
  <c r="J970" i="1"/>
  <c r="L970" i="1" s="1"/>
  <c r="Y970" i="1" s="1"/>
  <c r="W971" i="1" s="1"/>
  <c r="AM971" i="1" l="1"/>
  <c r="AL971" i="1"/>
  <c r="Z971" i="1"/>
  <c r="AB971" i="1"/>
  <c r="X971" i="1"/>
  <c r="AA971" i="1"/>
  <c r="I971" i="1"/>
  <c r="AP971" i="1" l="1"/>
  <c r="AN971" i="1"/>
  <c r="F971" i="1"/>
  <c r="K971" i="1"/>
  <c r="J971" i="1" l="1"/>
  <c r="L971" i="1" s="1"/>
  <c r="Y971" i="1" s="1"/>
  <c r="W972" i="1" s="1"/>
  <c r="AM972" i="1" l="1"/>
  <c r="AL972" i="1"/>
  <c r="X972" i="1"/>
  <c r="Z972" i="1"/>
  <c r="AA972" i="1"/>
  <c r="AB972" i="1"/>
  <c r="I972" i="1"/>
  <c r="AP972" i="1" l="1"/>
  <c r="AN972" i="1"/>
  <c r="F972" i="1"/>
  <c r="K972" i="1"/>
  <c r="J972" i="1" l="1"/>
  <c r="L972" i="1" s="1"/>
  <c r="Y972" i="1" s="1"/>
  <c r="W973" i="1" s="1"/>
  <c r="AM973" i="1" l="1"/>
  <c r="AL973" i="1"/>
  <c r="X973" i="1"/>
  <c r="Z973" i="1"/>
  <c r="AA973" i="1"/>
  <c r="AB973" i="1"/>
  <c r="I973" i="1"/>
  <c r="AP973" i="1" l="1"/>
  <c r="AN973" i="1"/>
  <c r="K973" i="1"/>
  <c r="F973" i="1"/>
  <c r="J973" i="1" l="1"/>
  <c r="L973" i="1" s="1"/>
  <c r="Y973" i="1" s="1"/>
  <c r="W974" i="1" s="1"/>
  <c r="AM974" i="1" l="1"/>
  <c r="AL974" i="1"/>
  <c r="X974" i="1"/>
  <c r="AA974" i="1"/>
  <c r="Z974" i="1"/>
  <c r="AB974" i="1"/>
  <c r="I974" i="1"/>
  <c r="AP974" i="1" l="1"/>
  <c r="AN974" i="1"/>
  <c r="K974" i="1"/>
  <c r="F974" i="1"/>
  <c r="J974" i="1" l="1"/>
  <c r="L974" i="1" s="1"/>
  <c r="I975" i="1" l="1"/>
  <c r="Y974" i="1"/>
  <c r="W975" i="1" s="1"/>
  <c r="F975" i="1"/>
  <c r="K975" i="1"/>
  <c r="AM975" i="1" l="1"/>
  <c r="AL975" i="1"/>
  <c r="X975" i="1"/>
  <c r="Z975" i="1"/>
  <c r="AA975" i="1"/>
  <c r="AB975" i="1"/>
  <c r="J975" i="1"/>
  <c r="L975" i="1" s="1"/>
  <c r="AP975" i="1" l="1"/>
  <c r="AN975" i="1"/>
  <c r="Y975" i="1"/>
  <c r="W976" i="1" s="1"/>
  <c r="I976" i="1"/>
  <c r="AM976" i="1" l="1"/>
  <c r="AL976" i="1"/>
  <c r="X976" i="1"/>
  <c r="AA976" i="1"/>
  <c r="Z976" i="1"/>
  <c r="AB976" i="1"/>
  <c r="F976" i="1"/>
  <c r="K976" i="1"/>
  <c r="AP976" i="1" l="1"/>
  <c r="AN976" i="1"/>
  <c r="J976" i="1"/>
  <c r="L976" i="1" s="1"/>
  <c r="Y976" i="1" s="1"/>
  <c r="W977" i="1" s="1"/>
  <c r="AM977" i="1" l="1"/>
  <c r="AL977" i="1"/>
  <c r="X977" i="1"/>
  <c r="AA977" i="1"/>
  <c r="AB977" i="1"/>
  <c r="Z977" i="1"/>
  <c r="I977" i="1"/>
  <c r="AP977" i="1" l="1"/>
  <c r="AN977" i="1"/>
  <c r="K977" i="1"/>
  <c r="F977" i="1"/>
  <c r="J977" i="1" l="1"/>
  <c r="L977" i="1" s="1"/>
  <c r="Y977" i="1" s="1"/>
  <c r="W978" i="1" s="1"/>
  <c r="AM978" i="1" l="1"/>
  <c r="AL978" i="1"/>
  <c r="X978" i="1"/>
  <c r="Z978" i="1"/>
  <c r="AA978" i="1"/>
  <c r="AB978" i="1"/>
  <c r="I978" i="1"/>
  <c r="AP978" i="1" l="1"/>
  <c r="AN978" i="1"/>
  <c r="F978" i="1"/>
  <c r="K978" i="1"/>
  <c r="J978" i="1" l="1"/>
  <c r="L978" i="1" s="1"/>
  <c r="Y978" i="1" s="1"/>
  <c r="W979" i="1" s="1"/>
  <c r="AM979" i="1" l="1"/>
  <c r="AL979" i="1"/>
  <c r="X979" i="1"/>
  <c r="AA979" i="1"/>
  <c r="Z979" i="1"/>
  <c r="AB979" i="1"/>
  <c r="I979" i="1"/>
  <c r="AP979" i="1" l="1"/>
  <c r="AN979" i="1"/>
  <c r="K979" i="1"/>
  <c r="F979" i="1"/>
  <c r="J979" i="1" l="1"/>
  <c r="L979" i="1" s="1"/>
  <c r="Y979" i="1" s="1"/>
  <c r="W980" i="1" s="1"/>
  <c r="AM980" i="1" l="1"/>
  <c r="AL980" i="1"/>
  <c r="Z980" i="1"/>
  <c r="AA980" i="1"/>
  <c r="X980" i="1"/>
  <c r="AB980" i="1"/>
  <c r="I980" i="1"/>
  <c r="AP980" i="1" l="1"/>
  <c r="AN980" i="1"/>
  <c r="K980" i="1"/>
  <c r="F980" i="1"/>
  <c r="J980" i="1" l="1"/>
  <c r="L980" i="1" s="1"/>
  <c r="Y980" i="1" s="1"/>
  <c r="W981" i="1" s="1"/>
  <c r="AM981" i="1" l="1"/>
  <c r="AN981" i="1" s="1"/>
  <c r="AA981" i="1"/>
  <c r="X981" i="1"/>
  <c r="Z981" i="1"/>
  <c r="AB981" i="1"/>
  <c r="I981" i="1"/>
  <c r="AL981" i="1" l="1"/>
  <c r="AP981" i="1"/>
  <c r="F981" i="1"/>
  <c r="K981" i="1"/>
  <c r="J981" i="1" l="1"/>
  <c r="L981" i="1" s="1"/>
  <c r="Y981" i="1" s="1"/>
  <c r="W982" i="1" s="1"/>
  <c r="AM982" i="1" l="1"/>
  <c r="AL982" i="1"/>
  <c r="AB982" i="1"/>
  <c r="X982" i="1"/>
  <c r="Z982" i="1"/>
  <c r="AA982" i="1"/>
  <c r="I982" i="1"/>
  <c r="AP982" i="1" l="1"/>
  <c r="AN982" i="1"/>
  <c r="F982" i="1"/>
  <c r="K982" i="1"/>
  <c r="J982" i="1" l="1"/>
  <c r="L982" i="1" s="1"/>
  <c r="Y982" i="1" s="1"/>
  <c r="W983" i="1" s="1"/>
  <c r="AM983" i="1" l="1"/>
  <c r="AL983" i="1"/>
  <c r="Z983" i="1"/>
  <c r="X983" i="1"/>
  <c r="AA983" i="1"/>
  <c r="AB983" i="1"/>
  <c r="I983" i="1"/>
  <c r="AP983" i="1" l="1"/>
  <c r="AN983" i="1"/>
  <c r="F983" i="1"/>
  <c r="K983" i="1"/>
  <c r="J983" i="1" l="1"/>
  <c r="L983" i="1" s="1"/>
  <c r="I984" i="1" l="1"/>
  <c r="Y983" i="1"/>
  <c r="W984" i="1" s="1"/>
  <c r="K984" i="1"/>
  <c r="J984" i="1" s="1"/>
  <c r="F984" i="1"/>
  <c r="AM984" i="1" l="1"/>
  <c r="AL984" i="1"/>
  <c r="X984" i="1"/>
  <c r="AA984" i="1"/>
  <c r="Z984" i="1"/>
  <c r="AB984" i="1"/>
  <c r="L984" i="1"/>
  <c r="I985" i="1" s="1"/>
  <c r="AP984" i="1" l="1"/>
  <c r="AN984" i="1"/>
  <c r="Y984" i="1"/>
  <c r="W985" i="1" s="1"/>
  <c r="K985" i="1"/>
  <c r="F985" i="1"/>
  <c r="AM985" i="1" l="1"/>
  <c r="AL985" i="1"/>
  <c r="AB985" i="1"/>
  <c r="X985" i="1"/>
  <c r="Z985" i="1"/>
  <c r="AA985" i="1"/>
  <c r="J985" i="1"/>
  <c r="L985" i="1" s="1"/>
  <c r="I986" i="1" s="1"/>
  <c r="AP985" i="1" l="1"/>
  <c r="AN985" i="1"/>
  <c r="Y985" i="1"/>
  <c r="W986" i="1" s="1"/>
  <c r="F986" i="1"/>
  <c r="K986" i="1"/>
  <c r="AM986" i="1" l="1"/>
  <c r="AL986" i="1"/>
  <c r="AA986" i="1"/>
  <c r="X986" i="1"/>
  <c r="Z986" i="1"/>
  <c r="AB986" i="1"/>
  <c r="J986" i="1"/>
  <c r="L986" i="1" s="1"/>
  <c r="AP986" i="1" l="1"/>
  <c r="AN986" i="1"/>
  <c r="Y986" i="1"/>
  <c r="W987" i="1" s="1"/>
  <c r="I987" i="1"/>
  <c r="AM987" i="1" l="1"/>
  <c r="AL987" i="1"/>
  <c r="X987" i="1"/>
  <c r="Z987" i="1"/>
  <c r="AA987" i="1"/>
  <c r="AB987" i="1"/>
  <c r="K987" i="1"/>
  <c r="F987" i="1"/>
  <c r="AP987" i="1" l="1"/>
  <c r="AN987" i="1"/>
  <c r="J987" i="1"/>
  <c r="L987" i="1" s="1"/>
  <c r="Y987" i="1" s="1"/>
  <c r="W988" i="1" s="1"/>
  <c r="AM988" i="1" l="1"/>
  <c r="AL988" i="1"/>
  <c r="X988" i="1"/>
  <c r="Z988" i="1"/>
  <c r="AA988" i="1"/>
  <c r="AB988" i="1"/>
  <c r="I988" i="1"/>
  <c r="AP988" i="1" l="1"/>
  <c r="AN988" i="1"/>
  <c r="F988" i="1"/>
  <c r="K988" i="1"/>
  <c r="J988" i="1" l="1"/>
  <c r="L988" i="1" s="1"/>
  <c r="Y988" i="1" s="1"/>
  <c r="W989" i="1" s="1"/>
  <c r="AM989" i="1" l="1"/>
  <c r="AL989" i="1"/>
  <c r="X989" i="1"/>
  <c r="AA989" i="1"/>
  <c r="AB989" i="1"/>
  <c r="Z989" i="1"/>
  <c r="I989" i="1"/>
  <c r="AP989" i="1" l="1"/>
  <c r="AN989" i="1"/>
  <c r="F989" i="1"/>
  <c r="K989" i="1"/>
  <c r="J989" i="1" l="1"/>
  <c r="L989" i="1" s="1"/>
  <c r="Y989" i="1" s="1"/>
  <c r="W990" i="1" s="1"/>
  <c r="AM990" i="1" l="1"/>
  <c r="AL990" i="1"/>
  <c r="AB990" i="1"/>
  <c r="AA990" i="1"/>
  <c r="X990" i="1"/>
  <c r="Z990" i="1"/>
  <c r="I990" i="1"/>
  <c r="AP990" i="1" l="1"/>
  <c r="AN990" i="1"/>
  <c r="F990" i="1"/>
  <c r="K990" i="1"/>
  <c r="J990" i="1" l="1"/>
  <c r="L990" i="1" s="1"/>
  <c r="Y990" i="1" s="1"/>
  <c r="W991" i="1" s="1"/>
  <c r="AM991" i="1" l="1"/>
  <c r="AL991" i="1"/>
  <c r="X991" i="1"/>
  <c r="Z991" i="1"/>
  <c r="AA991" i="1"/>
  <c r="AB991" i="1"/>
  <c r="I991" i="1"/>
  <c r="AP991" i="1" l="1"/>
  <c r="AN991" i="1"/>
  <c r="F991" i="1"/>
  <c r="K991" i="1"/>
  <c r="J991" i="1" l="1"/>
  <c r="L991" i="1" l="1"/>
  <c r="I992" i="1" l="1"/>
  <c r="Y991" i="1"/>
  <c r="W992" i="1" s="1"/>
  <c r="F992" i="1"/>
  <c r="K992" i="1"/>
  <c r="J992" i="1" s="1"/>
  <c r="AM992" i="1" l="1"/>
  <c r="AL992" i="1"/>
  <c r="X992" i="1"/>
  <c r="Z992" i="1"/>
  <c r="AB992" i="1"/>
  <c r="AA992" i="1"/>
  <c r="L992" i="1"/>
  <c r="I993" i="1" s="1"/>
  <c r="AP992" i="1" l="1"/>
  <c r="AN992" i="1"/>
  <c r="Y992" i="1"/>
  <c r="W993" i="1" s="1"/>
  <c r="F993" i="1"/>
  <c r="K993" i="1"/>
  <c r="AM993" i="1" l="1"/>
  <c r="AL993" i="1"/>
  <c r="Z993" i="1"/>
  <c r="AB993" i="1"/>
  <c r="X993" i="1"/>
  <c r="AA993" i="1"/>
  <c r="J993" i="1"/>
  <c r="AP993" i="1" l="1"/>
  <c r="AN993" i="1"/>
  <c r="L993" i="1"/>
  <c r="I994" i="1" s="1"/>
  <c r="Y993" i="1" l="1"/>
  <c r="W994" i="1" s="1"/>
  <c r="K994" i="1"/>
  <c r="F994" i="1"/>
  <c r="AM994" i="1" l="1"/>
  <c r="AL994" i="1"/>
  <c r="X994" i="1"/>
  <c r="Z994" i="1"/>
  <c r="AA994" i="1"/>
  <c r="AB994" i="1"/>
  <c r="J994" i="1"/>
  <c r="AP994" i="1" l="1"/>
  <c r="AN994" i="1"/>
  <c r="L994" i="1"/>
  <c r="I995" i="1" s="1"/>
  <c r="Y994" i="1" l="1"/>
  <c r="W995" i="1" s="1"/>
  <c r="K995" i="1"/>
  <c r="F995" i="1"/>
  <c r="AM995" i="1" l="1"/>
  <c r="AL995" i="1"/>
  <c r="AA995" i="1"/>
  <c r="X995" i="1"/>
  <c r="Z995" i="1"/>
  <c r="AB995" i="1"/>
  <c r="J995" i="1"/>
  <c r="L995" i="1" s="1"/>
  <c r="I996" i="1" s="1"/>
  <c r="AP995" i="1" l="1"/>
  <c r="AN995" i="1"/>
  <c r="Y995" i="1"/>
  <c r="W996" i="1" s="1"/>
  <c r="F996" i="1"/>
  <c r="K996" i="1"/>
  <c r="AM996" i="1" l="1"/>
  <c r="AL996" i="1"/>
  <c r="Z996" i="1"/>
  <c r="AB996" i="1"/>
  <c r="X996" i="1"/>
  <c r="AA996" i="1"/>
  <c r="J996" i="1"/>
  <c r="L996" i="1" s="1"/>
  <c r="AP996" i="1" l="1"/>
  <c r="AN996" i="1"/>
  <c r="Y996" i="1"/>
  <c r="W997" i="1" s="1"/>
  <c r="I997" i="1"/>
  <c r="AM997" i="1" l="1"/>
  <c r="AL997" i="1"/>
  <c r="AB997" i="1"/>
  <c r="X997" i="1"/>
  <c r="AA997" i="1"/>
  <c r="Z997" i="1"/>
  <c r="K997" i="1"/>
  <c r="F997" i="1"/>
  <c r="AP997" i="1" l="1"/>
  <c r="AN997" i="1"/>
  <c r="J997" i="1"/>
  <c r="L997" i="1" s="1"/>
  <c r="I998" i="1" s="1"/>
  <c r="Y997" i="1" l="1"/>
  <c r="W998" i="1" s="1"/>
  <c r="F998" i="1"/>
  <c r="K998" i="1"/>
  <c r="AM998" i="1" l="1"/>
  <c r="AL998" i="1"/>
  <c r="X998" i="1"/>
  <c r="AA998" i="1"/>
  <c r="Z998" i="1"/>
  <c r="AB998" i="1"/>
  <c r="J998" i="1"/>
  <c r="AP998" i="1" l="1"/>
  <c r="AN998" i="1"/>
  <c r="L998" i="1"/>
  <c r="I999" i="1" s="1"/>
  <c r="Y998" i="1" l="1"/>
  <c r="W999" i="1" s="1"/>
  <c r="F999" i="1"/>
  <c r="K999" i="1"/>
  <c r="AM999" i="1" l="1"/>
  <c r="AL999" i="1"/>
  <c r="AA999" i="1"/>
  <c r="AB999" i="1"/>
  <c r="X999" i="1"/>
  <c r="Z999" i="1"/>
  <c r="J999" i="1"/>
  <c r="AP999" i="1" l="1"/>
  <c r="AN999" i="1"/>
  <c r="L999" i="1"/>
  <c r="I1000" i="1" s="1"/>
  <c r="Y999" i="1" l="1"/>
  <c r="W1000" i="1" s="1"/>
  <c r="K1000" i="1"/>
  <c r="F1000" i="1"/>
  <c r="AM1000" i="1" l="1"/>
  <c r="AL1000" i="1"/>
  <c r="X1000" i="1"/>
  <c r="AA1000" i="1"/>
  <c r="Z1000" i="1"/>
  <c r="AB1000" i="1"/>
  <c r="J1000" i="1"/>
  <c r="L1000" i="1" s="1"/>
  <c r="I1001" i="1" s="1"/>
  <c r="AP1000" i="1" l="1"/>
  <c r="AN1000" i="1"/>
  <c r="Y1000" i="1"/>
  <c r="W1001" i="1" s="1"/>
  <c r="K1001" i="1"/>
  <c r="F1001" i="1"/>
  <c r="AM1001" i="1" l="1"/>
  <c r="AL1001" i="1"/>
  <c r="X1001" i="1"/>
  <c r="Z1001" i="1"/>
  <c r="AB1001" i="1"/>
  <c r="AA1001" i="1"/>
  <c r="J1001" i="1"/>
  <c r="L1001" i="1" s="1"/>
  <c r="I1002" i="1" s="1"/>
  <c r="AP1001" i="1" l="1"/>
  <c r="AN1001" i="1"/>
  <c r="Y1001" i="1"/>
  <c r="W1002" i="1" s="1"/>
  <c r="F1002" i="1"/>
  <c r="K1002" i="1"/>
  <c r="AM1002" i="1" l="1"/>
  <c r="AL1002" i="1"/>
  <c r="Z1002" i="1"/>
  <c r="AA1002" i="1"/>
  <c r="X1002" i="1"/>
  <c r="AB1002" i="1"/>
  <c r="J1002" i="1"/>
  <c r="L1002" i="1" s="1"/>
  <c r="I1003" i="1" s="1"/>
  <c r="AP1002" i="1" l="1"/>
  <c r="AN1002" i="1"/>
  <c r="Y1002" i="1"/>
  <c r="W1003" i="1" s="1"/>
  <c r="K1003" i="1"/>
  <c r="F1003" i="1"/>
  <c r="AM1003" i="1" l="1"/>
  <c r="AL1003" i="1"/>
  <c r="AB1003" i="1"/>
  <c r="X1003" i="1"/>
  <c r="Z1003" i="1"/>
  <c r="AA1003" i="1"/>
  <c r="J1003" i="1"/>
  <c r="L1003" i="1" s="1"/>
  <c r="I1004" i="1" s="1"/>
  <c r="AP1003" i="1" l="1"/>
  <c r="AN1003" i="1"/>
  <c r="Y1003" i="1"/>
  <c r="W1004" i="1" s="1"/>
  <c r="F1004" i="1"/>
  <c r="K1004" i="1"/>
  <c r="AM1004" i="1" l="1"/>
  <c r="AL1004" i="1"/>
  <c r="X1004" i="1"/>
  <c r="Z1004" i="1"/>
  <c r="AA1004" i="1"/>
  <c r="AB1004" i="1"/>
  <c r="J1004" i="1"/>
  <c r="L1004" i="1" s="1"/>
  <c r="I1005" i="1" s="1"/>
  <c r="AP1004" i="1" l="1"/>
  <c r="AN1004" i="1"/>
  <c r="Y1004" i="1"/>
  <c r="W1005" i="1" s="1"/>
  <c r="F1005" i="1"/>
  <c r="K1005" i="1"/>
  <c r="J1005" i="1" s="1"/>
  <c r="AM1005" i="1" l="1"/>
  <c r="AL1005" i="1"/>
  <c r="Z1005" i="1"/>
  <c r="AA1005" i="1"/>
  <c r="AB1005" i="1"/>
  <c r="X1005" i="1"/>
  <c r="L1005" i="1"/>
  <c r="I1006" i="1" s="1"/>
  <c r="AP1005" i="1" l="1"/>
  <c r="AN1005" i="1"/>
  <c r="Y1005" i="1"/>
  <c r="W1006" i="1" s="1"/>
  <c r="K1006" i="1"/>
  <c r="F1006" i="1"/>
  <c r="AM1006" i="1" l="1"/>
  <c r="AL1006" i="1"/>
  <c r="AB1006" i="1"/>
  <c r="X1006" i="1"/>
  <c r="Z1006" i="1"/>
  <c r="AA1006" i="1"/>
  <c r="J1006" i="1"/>
  <c r="L1006" i="1" s="1"/>
  <c r="AP1006" i="1" l="1"/>
  <c r="AN1006" i="1"/>
  <c r="Y1006" i="1"/>
  <c r="W1007" i="1" s="1"/>
  <c r="I1007" i="1"/>
  <c r="AM1007" i="1" l="1"/>
  <c r="AL1007" i="1"/>
  <c r="X1007" i="1"/>
  <c r="AA1007" i="1"/>
  <c r="AB1007" i="1"/>
  <c r="Z1007" i="1"/>
  <c r="K1007" i="1"/>
  <c r="F1007" i="1"/>
  <c r="AP1007" i="1" l="1"/>
  <c r="AN1007" i="1"/>
  <c r="J1007" i="1"/>
  <c r="L1007" i="1" s="1"/>
  <c r="Y1007" i="1" s="1"/>
  <c r="W1008" i="1" s="1"/>
  <c r="AM1008" i="1" l="1"/>
  <c r="AL1008" i="1"/>
  <c r="Z1008" i="1"/>
  <c r="AB1008" i="1"/>
  <c r="X1008" i="1"/>
  <c r="AA1008" i="1"/>
  <c r="I1008" i="1"/>
  <c r="AP1008" i="1" l="1"/>
  <c r="AN1008" i="1"/>
  <c r="F1008" i="1"/>
  <c r="K1008" i="1"/>
  <c r="J1008" i="1" l="1"/>
  <c r="L1008" i="1" s="1"/>
  <c r="Y1008" i="1" s="1"/>
  <c r="W1009" i="1" s="1"/>
  <c r="AM1009" i="1" l="1"/>
  <c r="AL1009" i="1"/>
  <c r="AB1009" i="1"/>
  <c r="X1009" i="1"/>
  <c r="Z1009" i="1"/>
  <c r="AA1009" i="1"/>
  <c r="I1009" i="1"/>
  <c r="AP1009" i="1" l="1"/>
  <c r="AN1009" i="1"/>
  <c r="K1009" i="1"/>
  <c r="J1009" i="1" s="1"/>
  <c r="F1009" i="1"/>
  <c r="L1009" i="1" l="1"/>
  <c r="I1010" i="1" l="1"/>
  <c r="Y1009" i="1"/>
  <c r="W1010" i="1" s="1"/>
  <c r="K1010" i="1"/>
  <c r="F1010" i="1"/>
  <c r="AM1010" i="1" l="1"/>
  <c r="AL1010" i="1"/>
  <c r="X1010" i="1"/>
  <c r="AA1010" i="1"/>
  <c r="Z1010" i="1"/>
  <c r="AB1010" i="1"/>
  <c r="J1010" i="1"/>
  <c r="L1010" i="1" s="1"/>
  <c r="AP1010" i="1" l="1"/>
  <c r="AN1010" i="1"/>
  <c r="Y1010" i="1"/>
  <c r="W1011" i="1" s="1"/>
  <c r="I1011" i="1"/>
  <c r="AM1011" i="1" l="1"/>
  <c r="AL1011" i="1"/>
  <c r="Z1011" i="1"/>
  <c r="X1011" i="1"/>
  <c r="AA1011" i="1"/>
  <c r="AB1011" i="1"/>
  <c r="F1011" i="1"/>
  <c r="K1011" i="1"/>
  <c r="AP1011" i="1" l="1"/>
  <c r="AN1011" i="1"/>
  <c r="J1011" i="1"/>
  <c r="L1011" i="1" s="1"/>
  <c r="Y1011" i="1" s="1"/>
  <c r="W1012" i="1" s="1"/>
  <c r="AM1012" i="1" l="1"/>
  <c r="AL1012" i="1"/>
  <c r="X1012" i="1"/>
  <c r="AA1012" i="1"/>
  <c r="AB1012" i="1"/>
  <c r="Z1012" i="1"/>
  <c r="I1012" i="1"/>
  <c r="AP1012" i="1" l="1"/>
  <c r="AN1012" i="1"/>
  <c r="F1012" i="1"/>
  <c r="K1012" i="1"/>
  <c r="J1012" i="1" l="1"/>
  <c r="L1012" i="1" s="1"/>
  <c r="Y1012" i="1" s="1"/>
  <c r="W1013" i="1" s="1"/>
  <c r="AM1013" i="1" l="1"/>
  <c r="AL1013" i="1"/>
  <c r="X1013" i="1"/>
  <c r="Z1013" i="1"/>
  <c r="AA1013" i="1"/>
  <c r="AB1013" i="1"/>
  <c r="I1013" i="1"/>
  <c r="AP1013" i="1" l="1"/>
  <c r="AN1013" i="1"/>
  <c r="F1013" i="1"/>
  <c r="K1013" i="1"/>
  <c r="J1013" i="1" l="1"/>
  <c r="L1013" i="1" s="1"/>
  <c r="Y1013" i="1" s="1"/>
  <c r="W1014" i="1" s="1"/>
  <c r="AM1014" i="1" l="1"/>
  <c r="AL1014" i="1"/>
  <c r="X1014" i="1"/>
  <c r="AA1014" i="1"/>
  <c r="Z1014" i="1"/>
  <c r="AB1014" i="1"/>
  <c r="I1014" i="1"/>
  <c r="AP1014" i="1" l="1"/>
  <c r="AN1014" i="1"/>
  <c r="F1014" i="1"/>
  <c r="K1014" i="1"/>
  <c r="J1014" i="1" l="1"/>
  <c r="L1014" i="1" s="1"/>
  <c r="Y1014" i="1" s="1"/>
  <c r="W1015" i="1" s="1"/>
  <c r="AM1015" i="1" l="1"/>
  <c r="AL1015" i="1"/>
  <c r="AA1015" i="1"/>
  <c r="X1015" i="1"/>
  <c r="Z1015" i="1"/>
  <c r="AB1015" i="1"/>
  <c r="I1015" i="1"/>
  <c r="AP1015" i="1" l="1"/>
  <c r="AN1015" i="1"/>
  <c r="K1015" i="1"/>
  <c r="F1015" i="1"/>
  <c r="J1015" i="1" l="1"/>
  <c r="L1015" i="1" s="1"/>
  <c r="Y1015" i="1" s="1"/>
  <c r="W1016" i="1" s="1"/>
  <c r="AM1016" i="1" l="1"/>
  <c r="AL1016" i="1"/>
  <c r="X1016" i="1"/>
  <c r="AA1016" i="1"/>
  <c r="Z1016" i="1"/>
  <c r="AB1016" i="1"/>
  <c r="I1016" i="1"/>
  <c r="AP1016" i="1" l="1"/>
  <c r="AN1016" i="1"/>
  <c r="K1016" i="1"/>
  <c r="J1016" i="1" s="1"/>
  <c r="F1016" i="1"/>
  <c r="L1016" i="1" l="1"/>
  <c r="I1017" i="1" l="1"/>
  <c r="K1017" i="1" s="1"/>
  <c r="Y1016" i="1"/>
  <c r="W1017" i="1" s="1"/>
  <c r="F1017" i="1"/>
  <c r="J1017" i="1"/>
  <c r="L1017" i="1" s="1"/>
  <c r="AM1017" i="1" l="1"/>
  <c r="AL1017" i="1"/>
  <c r="AB1017" i="1"/>
  <c r="X1017" i="1"/>
  <c r="Z1017" i="1"/>
  <c r="AA1017" i="1"/>
  <c r="I1018" i="1"/>
  <c r="AP1017" i="1" l="1"/>
  <c r="AN1017" i="1"/>
  <c r="Y1017" i="1"/>
  <c r="W1018" i="1" s="1"/>
  <c r="F1018" i="1"/>
  <c r="K1018" i="1"/>
  <c r="AM1018" i="1" l="1"/>
  <c r="AL1018" i="1"/>
  <c r="Z1018" i="1"/>
  <c r="X1018" i="1"/>
  <c r="AB1018" i="1"/>
  <c r="AA1018" i="1"/>
  <c r="J1018" i="1"/>
  <c r="L1018" i="1" s="1"/>
  <c r="I1019" i="1" s="1"/>
  <c r="AP1018" i="1" l="1"/>
  <c r="AN1018" i="1"/>
  <c r="Y1018" i="1"/>
  <c r="W1019" i="1" s="1"/>
  <c r="F1019" i="1"/>
  <c r="K1019" i="1"/>
  <c r="AM1019" i="1" l="1"/>
  <c r="AL1019" i="1"/>
  <c r="Z1019" i="1"/>
  <c r="X1019" i="1"/>
  <c r="AA1019" i="1"/>
  <c r="AB1019" i="1"/>
  <c r="J1019" i="1"/>
  <c r="L1019" i="1" s="1"/>
  <c r="AP1019" i="1" l="1"/>
  <c r="AN1019" i="1"/>
  <c r="Y1019" i="1"/>
  <c r="W1020" i="1" s="1"/>
  <c r="I1020" i="1"/>
  <c r="AM1020" i="1" l="1"/>
  <c r="AL1020" i="1"/>
  <c r="X1020" i="1"/>
  <c r="AA1020" i="1"/>
  <c r="Z1020" i="1"/>
  <c r="AB1020" i="1"/>
  <c r="K1020" i="1"/>
  <c r="J1020" i="1" s="1"/>
  <c r="F1020" i="1"/>
  <c r="AP1020" i="1" l="1"/>
  <c r="AN1020" i="1"/>
  <c r="L1020" i="1"/>
  <c r="I1021" i="1" s="1"/>
  <c r="Y1020" i="1" l="1"/>
  <c r="W1021" i="1" s="1"/>
  <c r="K1021" i="1"/>
  <c r="F1021" i="1"/>
  <c r="AM1021" i="1" l="1"/>
  <c r="AL1021" i="1"/>
  <c r="Z1021" i="1"/>
  <c r="AB1021" i="1"/>
  <c r="X1021" i="1"/>
  <c r="AA1021" i="1"/>
  <c r="J1021" i="1"/>
  <c r="L1021" i="1" s="1"/>
  <c r="AP1021" i="1" l="1"/>
  <c r="AN1021" i="1"/>
  <c r="Y1021" i="1"/>
  <c r="W1022" i="1" s="1"/>
  <c r="I1022" i="1"/>
  <c r="F1022" i="1" s="1"/>
  <c r="AM1022" i="1" l="1"/>
  <c r="AL1022" i="1"/>
  <c r="X1022" i="1"/>
  <c r="Z1022" i="1"/>
  <c r="AA1022" i="1"/>
  <c r="AB1022" i="1"/>
  <c r="K1022" i="1"/>
  <c r="J1022" i="1" s="1"/>
  <c r="AP1022" i="1" l="1"/>
  <c r="AN1022" i="1"/>
  <c r="L1022" i="1"/>
  <c r="I1023" i="1" s="1"/>
  <c r="Y1022" i="1" l="1"/>
  <c r="W1023" i="1" s="1"/>
  <c r="F1023" i="1"/>
  <c r="K1023" i="1"/>
  <c r="AM1023" i="1" l="1"/>
  <c r="AL1023" i="1"/>
  <c r="AA1023" i="1"/>
  <c r="AB1023" i="1"/>
  <c r="X1023" i="1"/>
  <c r="Z1023" i="1"/>
  <c r="J1023" i="1"/>
  <c r="L1023" i="1" s="1"/>
  <c r="I1024" i="1" s="1"/>
  <c r="AP1023" i="1" l="1"/>
  <c r="AN1023" i="1"/>
  <c r="Y1023" i="1"/>
  <c r="W1024" i="1" s="1"/>
  <c r="K1024" i="1"/>
  <c r="F1024" i="1"/>
  <c r="AM1024" i="1" l="1"/>
  <c r="AL1024" i="1"/>
  <c r="Z1024" i="1"/>
  <c r="AB1024" i="1"/>
  <c r="X1024" i="1"/>
  <c r="AA1024" i="1"/>
  <c r="J1024" i="1"/>
  <c r="L1024" i="1" s="1"/>
  <c r="AP1024" i="1" l="1"/>
  <c r="AN1024" i="1"/>
  <c r="Y1024" i="1"/>
  <c r="W1025" i="1" s="1"/>
  <c r="I1025" i="1"/>
  <c r="AM1025" i="1" l="1"/>
  <c r="AL1025" i="1"/>
  <c r="X1025" i="1"/>
  <c r="Z1025" i="1"/>
  <c r="AA1025" i="1"/>
  <c r="AB1025" i="1"/>
  <c r="F1025" i="1"/>
  <c r="K1025" i="1"/>
  <c r="AP1025" i="1" l="1"/>
  <c r="AN1025" i="1"/>
  <c r="J1025" i="1"/>
  <c r="L1025" i="1"/>
  <c r="I1026" i="1" s="1"/>
  <c r="Y1025" i="1" l="1"/>
  <c r="W1026" i="1" s="1"/>
  <c r="K1026" i="1"/>
  <c r="F1026" i="1"/>
  <c r="AM1026" i="1" l="1"/>
  <c r="AL1026" i="1"/>
  <c r="X1026" i="1"/>
  <c r="Z1026" i="1"/>
  <c r="AB1026" i="1"/>
  <c r="AA1026" i="1"/>
  <c r="J1026" i="1"/>
  <c r="L1026" i="1" s="1"/>
  <c r="I1027" i="1" s="1"/>
  <c r="K1027" i="1" s="1"/>
  <c r="AP1026" i="1" l="1"/>
  <c r="AN1026" i="1"/>
  <c r="Y1026" i="1"/>
  <c r="W1027" i="1" s="1"/>
  <c r="F1027" i="1"/>
  <c r="J1027" i="1"/>
  <c r="L1027" i="1" s="1"/>
  <c r="AM1027" i="1" l="1"/>
  <c r="AL1027" i="1"/>
  <c r="Z1027" i="1"/>
  <c r="AB1027" i="1"/>
  <c r="X1027" i="1"/>
  <c r="AA1027" i="1"/>
  <c r="I1028" i="1"/>
  <c r="F1028" i="1" s="1"/>
  <c r="AP1027" i="1" l="1"/>
  <c r="AN1027" i="1"/>
  <c r="Y1027" i="1"/>
  <c r="W1028" i="1" s="1"/>
  <c r="AM1028" i="1" s="1"/>
  <c r="AN1028" i="1" s="1"/>
  <c r="Z1028" i="1"/>
  <c r="AA1028" i="1"/>
  <c r="AB1028" i="1"/>
  <c r="K1028" i="1"/>
  <c r="J1028" i="1" s="1"/>
  <c r="X1028" i="1" l="1"/>
  <c r="AL1028" i="1"/>
  <c r="AP1028" i="1"/>
  <c r="L1028" i="1"/>
  <c r="I1029" i="1" s="1"/>
  <c r="Y1028" i="1" l="1"/>
  <c r="W1029" i="1" s="1"/>
  <c r="K1029" i="1"/>
  <c r="F1029" i="1"/>
  <c r="AM1029" i="1" l="1"/>
  <c r="AL1029" i="1"/>
  <c r="X1029" i="1"/>
  <c r="Z1029" i="1"/>
  <c r="AA1029" i="1"/>
  <c r="AB1029" i="1"/>
  <c r="J1029" i="1"/>
  <c r="L1029" i="1" s="1"/>
  <c r="I1030" i="1" s="1"/>
  <c r="AP1029" i="1" l="1"/>
  <c r="AN1029" i="1"/>
  <c r="Y1029" i="1"/>
  <c r="W1030" i="1" s="1"/>
  <c r="K1030" i="1"/>
  <c r="F1030" i="1"/>
  <c r="AM1030" i="1" l="1"/>
  <c r="AL1030" i="1"/>
  <c r="X1030" i="1"/>
  <c r="Z1030" i="1"/>
  <c r="AA1030" i="1"/>
  <c r="AB1030" i="1"/>
  <c r="J1030" i="1"/>
  <c r="L1030" i="1" s="1"/>
  <c r="AP1030" i="1" l="1"/>
  <c r="AN1030" i="1"/>
  <c r="Y1030" i="1"/>
  <c r="W1031" i="1" s="1"/>
  <c r="I1031" i="1"/>
  <c r="AM1031" i="1" l="1"/>
  <c r="AL1031" i="1"/>
  <c r="X1031" i="1"/>
  <c r="AA1031" i="1"/>
  <c r="AB1031" i="1"/>
  <c r="Z1031" i="1"/>
  <c r="F1031" i="1"/>
  <c r="K1031" i="1"/>
  <c r="AP1031" i="1" l="1"/>
  <c r="AN1031" i="1"/>
  <c r="J1031" i="1"/>
  <c r="L1031" i="1" s="1"/>
  <c r="I1032" i="1" l="1"/>
  <c r="Y1031" i="1"/>
  <c r="W1032" i="1" s="1"/>
  <c r="F1032" i="1"/>
  <c r="K1032" i="1"/>
  <c r="AM1032" i="1" l="1"/>
  <c r="AL1032" i="1"/>
  <c r="X1032" i="1"/>
  <c r="Z1032" i="1"/>
  <c r="AA1032" i="1"/>
  <c r="AB1032" i="1"/>
  <c r="J1032" i="1"/>
  <c r="L1032" i="1" s="1"/>
  <c r="AP1032" i="1" l="1"/>
  <c r="AN1032" i="1"/>
  <c r="Y1032" i="1"/>
  <c r="W1033" i="1" s="1"/>
  <c r="I1033" i="1"/>
  <c r="AM1033" i="1" l="1"/>
  <c r="AL1033" i="1"/>
  <c r="Z1033" i="1"/>
  <c r="AB1033" i="1"/>
  <c r="X1033" i="1"/>
  <c r="AA1033" i="1"/>
  <c r="F1033" i="1"/>
  <c r="K1033" i="1"/>
  <c r="J1033" i="1" s="1"/>
  <c r="AP1033" i="1" l="1"/>
  <c r="AN1033" i="1"/>
  <c r="L1033" i="1"/>
  <c r="I1034" i="1" s="1"/>
  <c r="Y1033" i="1" l="1"/>
  <c r="W1034" i="1" s="1"/>
  <c r="F1034" i="1"/>
  <c r="K1034" i="1"/>
  <c r="AM1034" i="1" l="1"/>
  <c r="AL1034" i="1"/>
  <c r="X1034" i="1"/>
  <c r="AA1034" i="1"/>
  <c r="Z1034" i="1"/>
  <c r="AB1034" i="1"/>
  <c r="J1034" i="1"/>
  <c r="L1034" i="1" s="1"/>
  <c r="AP1034" i="1" l="1"/>
  <c r="AN1034" i="1"/>
  <c r="Y1034" i="1"/>
  <c r="W1035" i="1" s="1"/>
  <c r="I1035" i="1"/>
  <c r="AM1035" i="1" l="1"/>
  <c r="AL1035" i="1"/>
  <c r="AB1035" i="1"/>
  <c r="X1035" i="1"/>
  <c r="Z1035" i="1"/>
  <c r="AA1035" i="1"/>
  <c r="K1035" i="1"/>
  <c r="J1035" i="1" s="1"/>
  <c r="F1035" i="1"/>
  <c r="AP1035" i="1" l="1"/>
  <c r="AN1035" i="1"/>
  <c r="L1035" i="1"/>
  <c r="I1036" i="1" s="1"/>
  <c r="Y1035" i="1" l="1"/>
  <c r="W1036" i="1" s="1"/>
  <c r="F1036" i="1"/>
  <c r="K1036" i="1"/>
  <c r="AM1036" i="1" l="1"/>
  <c r="AL1036" i="1"/>
  <c r="X1036" i="1"/>
  <c r="Z1036" i="1"/>
  <c r="AA1036" i="1"/>
  <c r="AB1036" i="1"/>
  <c r="J1036" i="1"/>
  <c r="L1036" i="1" s="1"/>
  <c r="I1037" i="1" s="1"/>
  <c r="AP1036" i="1" l="1"/>
  <c r="AN1036" i="1"/>
  <c r="Y1036" i="1"/>
  <c r="W1037" i="1" s="1"/>
  <c r="K1037" i="1"/>
  <c r="F1037" i="1"/>
  <c r="AM1037" i="1" l="1"/>
  <c r="AL1037" i="1"/>
  <c r="X1037" i="1"/>
  <c r="Z1037" i="1"/>
  <c r="AA1037" i="1"/>
  <c r="AB1037" i="1"/>
  <c r="J1037" i="1"/>
  <c r="L1037" i="1" s="1"/>
  <c r="AP1037" i="1" l="1"/>
  <c r="AN1037" i="1"/>
  <c r="Y1037" i="1"/>
  <c r="W1038" i="1" s="1"/>
  <c r="I1038" i="1"/>
  <c r="AM1038" i="1" l="1"/>
  <c r="AL1038" i="1"/>
  <c r="AB1038" i="1"/>
  <c r="X1038" i="1"/>
  <c r="Z1038" i="1"/>
  <c r="AA1038" i="1"/>
  <c r="F1038" i="1"/>
  <c r="K1038" i="1"/>
  <c r="AP1038" i="1" l="1"/>
  <c r="AN1038" i="1"/>
  <c r="J1038" i="1"/>
  <c r="L1038" i="1" s="1"/>
  <c r="I1039" i="1" l="1"/>
  <c r="F1039" i="1" s="1"/>
  <c r="Y1038" i="1"/>
  <c r="W1039" i="1" s="1"/>
  <c r="K1039" i="1"/>
  <c r="AM1039" i="1" l="1"/>
  <c r="AL1039" i="1"/>
  <c r="X1039" i="1"/>
  <c r="Z1039" i="1"/>
  <c r="AB1039" i="1"/>
  <c r="AA1039" i="1"/>
  <c r="J1039" i="1"/>
  <c r="L1039" i="1" s="1"/>
  <c r="I1040" i="1" s="1"/>
  <c r="AP1039" i="1" l="1"/>
  <c r="AN1039" i="1"/>
  <c r="Y1039" i="1"/>
  <c r="W1040" i="1" s="1"/>
  <c r="F1040" i="1"/>
  <c r="K1040" i="1"/>
  <c r="AM1040" i="1" l="1"/>
  <c r="AL1040" i="1"/>
  <c r="X1040" i="1"/>
  <c r="AA1040" i="1"/>
  <c r="Z1040" i="1"/>
  <c r="AB1040" i="1"/>
  <c r="J1040" i="1"/>
  <c r="L1040" i="1" s="1"/>
  <c r="AP1040" i="1" l="1"/>
  <c r="AQ1040" i="1" s="1"/>
  <c r="AN1040" i="1"/>
  <c r="Y1040" i="1"/>
  <c r="W1041" i="1" s="1"/>
  <c r="I1041" i="1"/>
  <c r="AM1041" i="1" l="1"/>
  <c r="AL1041" i="1"/>
  <c r="X1041" i="1"/>
  <c r="Z1041" i="1"/>
  <c r="AB1041" i="1"/>
  <c r="AA1041" i="1"/>
  <c r="F1041" i="1"/>
  <c r="K1041" i="1"/>
  <c r="AP1041" i="1" l="1"/>
  <c r="AQ1041" i="1" s="1"/>
  <c r="AN1041" i="1"/>
  <c r="J1041" i="1"/>
  <c r="L1041" i="1" s="1"/>
  <c r="Y1041" i="1" s="1"/>
  <c r="W1042" i="1" s="1"/>
  <c r="AM1042" i="1" l="1"/>
  <c r="AL1042" i="1"/>
  <c r="X1042" i="1"/>
  <c r="AA1042" i="1"/>
  <c r="AB1042" i="1"/>
  <c r="Z1042" i="1"/>
  <c r="I1042" i="1"/>
  <c r="AP1042" i="1" l="1"/>
  <c r="AQ1042" i="1" s="1"/>
  <c r="AN1042" i="1"/>
  <c r="K1042" i="1"/>
  <c r="F1042" i="1"/>
  <c r="J1042" i="1" l="1"/>
  <c r="L1042" i="1" s="1"/>
  <c r="Y1042" i="1" s="1"/>
  <c r="W1043" i="1" s="1"/>
  <c r="AM1043" i="1" l="1"/>
  <c r="AL1043" i="1"/>
  <c r="AB1043" i="1"/>
  <c r="X1043" i="1"/>
  <c r="AA1043" i="1"/>
  <c r="Z1043" i="1"/>
  <c r="I1043" i="1"/>
  <c r="AP1043" i="1" l="1"/>
  <c r="AQ1043" i="1" s="1"/>
  <c r="AN1043" i="1"/>
  <c r="K1043" i="1"/>
  <c r="F1043" i="1"/>
  <c r="J1043" i="1" l="1"/>
  <c r="L1043" i="1" s="1"/>
  <c r="Y1043" i="1" s="1"/>
  <c r="W1044" i="1" s="1"/>
  <c r="AM1044" i="1" l="1"/>
  <c r="AL1044" i="1"/>
  <c r="X1044" i="1"/>
  <c r="Z1044" i="1"/>
  <c r="AA1044" i="1"/>
  <c r="AB1044" i="1"/>
  <c r="I1044" i="1"/>
  <c r="AP1044" i="1" l="1"/>
  <c r="AQ1044" i="1" s="1"/>
  <c r="AN1044" i="1"/>
  <c r="F1044" i="1"/>
  <c r="K1044" i="1"/>
  <c r="J1044" i="1" s="1"/>
  <c r="L1044" i="1" l="1"/>
  <c r="I1045" i="1" l="1"/>
  <c r="Y1044" i="1"/>
  <c r="W1045" i="1" s="1"/>
  <c r="F1045" i="1"/>
  <c r="K1045" i="1"/>
  <c r="AM1045" i="1" l="1"/>
  <c r="AL1045" i="1"/>
  <c r="X1045" i="1"/>
  <c r="AA1045" i="1"/>
  <c r="AB1045" i="1"/>
  <c r="Z1045" i="1"/>
  <c r="J1045" i="1"/>
  <c r="L1045" i="1" s="1"/>
  <c r="I1046" i="1" s="1"/>
  <c r="AP1045" i="1" l="1"/>
  <c r="AQ1045" i="1" s="1"/>
  <c r="AN1045" i="1"/>
  <c r="Y1045" i="1"/>
  <c r="W1046" i="1" s="1"/>
  <c r="F1046" i="1"/>
  <c r="K1046" i="1"/>
  <c r="AM1046" i="1" l="1"/>
  <c r="AL1046" i="1"/>
  <c r="AB1046" i="1"/>
  <c r="X1046" i="1"/>
  <c r="Z1046" i="1"/>
  <c r="AA1046" i="1"/>
  <c r="J1046" i="1"/>
  <c r="L1046" i="1" s="1"/>
  <c r="AP1046" i="1" l="1"/>
  <c r="AQ1046" i="1" s="1"/>
  <c r="AN1046" i="1"/>
  <c r="Y1046" i="1"/>
  <c r="W1047" i="1" s="1"/>
  <c r="I1047" i="1"/>
  <c r="AM1047" i="1" l="1"/>
  <c r="AL1047" i="1"/>
  <c r="AB1047" i="1"/>
  <c r="Z1047" i="1"/>
  <c r="X1047" i="1"/>
  <c r="AA1047" i="1"/>
  <c r="K1047" i="1"/>
  <c r="F1047" i="1"/>
  <c r="AP1047" i="1" l="1"/>
  <c r="AQ1047" i="1" s="1"/>
  <c r="AN1047" i="1"/>
  <c r="J1047" i="1"/>
  <c r="L1047" i="1" s="1"/>
  <c r="Y1047" i="1" s="1"/>
  <c r="W1048" i="1" s="1"/>
  <c r="AM1048" i="1" l="1"/>
  <c r="AL1048" i="1"/>
  <c r="AA1048" i="1"/>
  <c r="Z1048" i="1"/>
  <c r="AB1048" i="1"/>
  <c r="X1048" i="1"/>
  <c r="I1048" i="1"/>
  <c r="AP1048" i="1" l="1"/>
  <c r="AQ1048" i="1" s="1"/>
  <c r="AN1048" i="1"/>
  <c r="K1048" i="1"/>
  <c r="J1048" i="1" s="1"/>
  <c r="F1048" i="1"/>
  <c r="L1048" i="1" l="1"/>
  <c r="I1049" i="1" l="1"/>
  <c r="Y1048" i="1"/>
  <c r="W1049" i="1" s="1"/>
  <c r="F1049" i="1"/>
  <c r="K1049" i="1"/>
  <c r="AM1049" i="1" l="1"/>
  <c r="AL1049" i="1"/>
  <c r="X1049" i="1"/>
  <c r="Z1049" i="1"/>
  <c r="AA1049" i="1"/>
  <c r="AB1049" i="1"/>
  <c r="J1049" i="1"/>
  <c r="L1049" i="1" s="1"/>
  <c r="AP1049" i="1" l="1"/>
  <c r="AQ1049" i="1" s="1"/>
  <c r="AN1049" i="1"/>
  <c r="Y1049" i="1"/>
  <c r="W1050" i="1" s="1"/>
  <c r="I1050" i="1"/>
  <c r="AM1050" i="1" l="1"/>
  <c r="AN1050" i="1" s="1"/>
  <c r="Z1050" i="1"/>
  <c r="AB1050" i="1"/>
  <c r="X1050" i="1"/>
  <c r="AA1050" i="1"/>
  <c r="K1050" i="1"/>
  <c r="F1050" i="1"/>
  <c r="AL1050" i="1" l="1"/>
  <c r="AP1050" i="1"/>
  <c r="AQ1050" i="1" s="1"/>
  <c r="J1050" i="1"/>
  <c r="L1050" i="1" s="1"/>
  <c r="I1051" i="1" s="1"/>
  <c r="Y1050" i="1" l="1"/>
  <c r="W1051" i="1" s="1"/>
  <c r="K1051" i="1"/>
  <c r="F1051" i="1"/>
  <c r="AM1051" i="1" l="1"/>
  <c r="AL1051" i="1"/>
  <c r="X1051" i="1"/>
  <c r="Z1051" i="1"/>
  <c r="AA1051" i="1"/>
  <c r="AB1051" i="1"/>
  <c r="J1051" i="1"/>
  <c r="L1051" i="1" s="1"/>
  <c r="AP1051" i="1" l="1"/>
  <c r="AQ1051" i="1" s="1"/>
  <c r="AN1051" i="1"/>
  <c r="Y1051" i="1"/>
  <c r="W1052" i="1" s="1"/>
  <c r="I1052" i="1"/>
  <c r="F1052" i="1" s="1"/>
  <c r="AM1052" i="1" l="1"/>
  <c r="AL1052" i="1"/>
  <c r="X1052" i="1"/>
  <c r="Z1052" i="1"/>
  <c r="AA1052" i="1"/>
  <c r="AB1052" i="1"/>
  <c r="K1052" i="1"/>
  <c r="J1052" i="1" s="1"/>
  <c r="AP1052" i="1" l="1"/>
  <c r="AQ1052" i="1" s="1"/>
  <c r="AN1052" i="1"/>
  <c r="L1052" i="1"/>
  <c r="I1053" i="1" s="1"/>
  <c r="Y1052" i="1" l="1"/>
  <c r="W1053" i="1" s="1"/>
  <c r="K1053" i="1"/>
  <c r="F1053" i="1"/>
  <c r="AM1053" i="1" l="1"/>
  <c r="AL1053" i="1"/>
  <c r="AB1053" i="1"/>
  <c r="Z1053" i="1"/>
  <c r="X1053" i="1"/>
  <c r="AA1053" i="1"/>
  <c r="J1053" i="1"/>
  <c r="L1053" i="1" s="1"/>
  <c r="AP1053" i="1" l="1"/>
  <c r="AQ1053" i="1" s="1"/>
  <c r="AN1053" i="1"/>
  <c r="Y1053" i="1"/>
  <c r="W1054" i="1" s="1"/>
  <c r="I1054" i="1"/>
  <c r="AM1054" i="1" l="1"/>
  <c r="AL1054" i="1"/>
  <c r="AB1054" i="1"/>
  <c r="X1054" i="1"/>
  <c r="Z1054" i="1"/>
  <c r="AA1054" i="1"/>
  <c r="K1054" i="1"/>
  <c r="F1054" i="1"/>
  <c r="AP1054" i="1" l="1"/>
  <c r="AQ1054" i="1" s="1"/>
  <c r="AN1054" i="1"/>
  <c r="J1054" i="1"/>
  <c r="L1054" i="1" s="1"/>
  <c r="Y1054" i="1" s="1"/>
  <c r="W1055" i="1" s="1"/>
  <c r="AM1055" i="1" l="1"/>
  <c r="AL1055" i="1"/>
  <c r="X1055" i="1"/>
  <c r="AA1055" i="1"/>
  <c r="Z1055" i="1"/>
  <c r="AB1055" i="1"/>
  <c r="I1055" i="1"/>
  <c r="AP1055" i="1" l="1"/>
  <c r="AQ1055" i="1" s="1"/>
  <c r="AN1055" i="1"/>
  <c r="F1055" i="1"/>
  <c r="K1055" i="1"/>
  <c r="J1055" i="1" l="1"/>
  <c r="L1055" i="1" s="1"/>
  <c r="I1056" i="1" l="1"/>
  <c r="Y1055" i="1"/>
  <c r="W1056" i="1" s="1"/>
  <c r="K1056" i="1"/>
  <c r="F1056" i="1"/>
  <c r="AM1056" i="1" l="1"/>
  <c r="AL1056" i="1"/>
  <c r="AA1056" i="1"/>
  <c r="X1056" i="1"/>
  <c r="Z1056" i="1"/>
  <c r="AB1056" i="1"/>
  <c r="J1056" i="1"/>
  <c r="L1056" i="1" s="1"/>
  <c r="AP1056" i="1" l="1"/>
  <c r="AQ1056" i="1" s="1"/>
  <c r="AN1056" i="1"/>
  <c r="Y1056" i="1"/>
  <c r="W1057" i="1" s="1"/>
  <c r="I1057" i="1"/>
  <c r="AM1057" i="1" l="1"/>
  <c r="AL1057" i="1"/>
  <c r="Z1057" i="1"/>
  <c r="X1057" i="1"/>
  <c r="AA1057" i="1"/>
  <c r="AB1057" i="1"/>
  <c r="K1057" i="1"/>
  <c r="F1057" i="1"/>
  <c r="AP1057" i="1" l="1"/>
  <c r="AQ1057" i="1" s="1"/>
  <c r="AN1057" i="1"/>
  <c r="J1057" i="1"/>
  <c r="L1057" i="1" s="1"/>
  <c r="Y1057" i="1" s="1"/>
  <c r="W1058" i="1" s="1"/>
  <c r="AM1058" i="1" l="1"/>
  <c r="AL1058" i="1"/>
  <c r="X1058" i="1"/>
  <c r="Z1058" i="1"/>
  <c r="AB1058" i="1"/>
  <c r="AA1058" i="1"/>
  <c r="I1058" i="1"/>
  <c r="AP1058" i="1" l="1"/>
  <c r="AQ1058" i="1" s="1"/>
  <c r="AN1058" i="1"/>
  <c r="K1058" i="1"/>
  <c r="F1058" i="1"/>
  <c r="J1058" i="1" l="1"/>
  <c r="L1058" i="1" s="1"/>
  <c r="Y1058" i="1" s="1"/>
  <c r="W1059" i="1" s="1"/>
  <c r="AM1059" i="1" l="1"/>
  <c r="AL1059" i="1"/>
  <c r="AB1059" i="1"/>
  <c r="Z1059" i="1"/>
  <c r="X1059" i="1"/>
  <c r="AA1059" i="1"/>
  <c r="I1059" i="1"/>
  <c r="AP1059" i="1" l="1"/>
  <c r="AQ1059" i="1" s="1"/>
  <c r="AN1059" i="1"/>
  <c r="F1059" i="1"/>
  <c r="K1059" i="1"/>
  <c r="J1059" i="1" l="1"/>
  <c r="L1059" i="1" s="1"/>
  <c r="I1060" i="1" l="1"/>
  <c r="Y1059" i="1"/>
  <c r="W1060" i="1" s="1"/>
  <c r="K1060" i="1"/>
  <c r="F1060" i="1"/>
  <c r="AM1060" i="1" l="1"/>
  <c r="AL1060" i="1"/>
  <c r="Z1060" i="1"/>
  <c r="AB1060" i="1"/>
  <c r="X1060" i="1"/>
  <c r="AA1060" i="1"/>
  <c r="J1060" i="1"/>
  <c r="L1060" i="1" s="1"/>
  <c r="AP1060" i="1" l="1"/>
  <c r="AQ1060" i="1" s="1"/>
  <c r="AN1060" i="1"/>
  <c r="Y1060" i="1"/>
  <c r="W1061" i="1" s="1"/>
  <c r="I1061" i="1"/>
  <c r="AM1061" i="1" l="1"/>
  <c r="AL1061" i="1"/>
  <c r="X1061" i="1"/>
  <c r="Z1061" i="1"/>
  <c r="AB1061" i="1"/>
  <c r="AA1061" i="1"/>
  <c r="F1061" i="1"/>
  <c r="K1061" i="1"/>
  <c r="AP1061" i="1" l="1"/>
  <c r="AQ1061" i="1" s="1"/>
  <c r="AN1061" i="1"/>
  <c r="J1061" i="1"/>
  <c r="L1061" i="1" s="1"/>
  <c r="Y1061" i="1" s="1"/>
  <c r="W1062" i="1" s="1"/>
  <c r="AM1062" i="1" l="1"/>
  <c r="AL1062" i="1"/>
  <c r="X1062" i="1"/>
  <c r="Z1062" i="1"/>
  <c r="AA1062" i="1"/>
  <c r="AB1062" i="1"/>
  <c r="I1062" i="1"/>
  <c r="F1062" i="1" s="1"/>
  <c r="AP1062" i="1" l="1"/>
  <c r="AQ1062" i="1" s="1"/>
  <c r="AN1062" i="1"/>
  <c r="K1062" i="1"/>
  <c r="J1062" i="1" l="1"/>
  <c r="L1062" i="1" s="1"/>
  <c r="I1063" i="1" l="1"/>
  <c r="Y1062" i="1"/>
  <c r="W1063" i="1" s="1"/>
  <c r="K1063" i="1"/>
  <c r="J1063" i="1" s="1"/>
  <c r="F1063" i="1"/>
  <c r="AM1063" i="1" l="1"/>
  <c r="AL1063" i="1"/>
  <c r="AA1063" i="1"/>
  <c r="X1063" i="1"/>
  <c r="Z1063" i="1"/>
  <c r="AB1063" i="1"/>
  <c r="L1063" i="1"/>
  <c r="I1064" i="1" s="1"/>
  <c r="AP1063" i="1" l="1"/>
  <c r="AQ1063" i="1" s="1"/>
  <c r="AN1063" i="1"/>
  <c r="Y1063" i="1"/>
  <c r="W1064" i="1" s="1"/>
  <c r="F1064" i="1"/>
  <c r="K1064" i="1"/>
  <c r="AM1064" i="1" l="1"/>
  <c r="AL1064" i="1"/>
  <c r="X1064" i="1"/>
  <c r="AA1064" i="1"/>
  <c r="AB1064" i="1"/>
  <c r="Z1064" i="1"/>
  <c r="J1064" i="1"/>
  <c r="L1064" i="1" s="1"/>
  <c r="AP1064" i="1" l="1"/>
  <c r="AQ1064" i="1" s="1"/>
  <c r="AN1064" i="1"/>
  <c r="Y1064" i="1"/>
  <c r="W1065" i="1" s="1"/>
  <c r="I1065" i="1"/>
  <c r="AM1065" i="1" l="1"/>
  <c r="AL1065" i="1"/>
  <c r="X1065" i="1"/>
  <c r="Z1065" i="1"/>
  <c r="AB1065" i="1"/>
  <c r="AA1065" i="1"/>
  <c r="F1065" i="1"/>
  <c r="K1065" i="1"/>
  <c r="AP1065" i="1" l="1"/>
  <c r="AQ1065" i="1" s="1"/>
  <c r="AN1065" i="1"/>
  <c r="J1065" i="1"/>
  <c r="L1065" i="1" s="1"/>
  <c r="Y1065" i="1" s="1"/>
  <c r="W1066" i="1" s="1"/>
  <c r="AM1066" i="1" l="1"/>
  <c r="AL1066" i="1"/>
  <c r="X1066" i="1"/>
  <c r="Z1066" i="1"/>
  <c r="AA1066" i="1"/>
  <c r="AB1066" i="1"/>
  <c r="I1066" i="1"/>
  <c r="AP1066" i="1" l="1"/>
  <c r="AQ1066" i="1" s="1"/>
  <c r="AN1066" i="1"/>
  <c r="K1066" i="1"/>
  <c r="F1066" i="1"/>
  <c r="J1066" i="1" l="1"/>
  <c r="L1066" i="1" s="1"/>
  <c r="Y1066" i="1" s="1"/>
  <c r="W1067" i="1" s="1"/>
  <c r="AM1067" i="1" l="1"/>
  <c r="AL1067" i="1"/>
  <c r="X1067" i="1"/>
  <c r="AA1067" i="1"/>
  <c r="Z1067" i="1"/>
  <c r="AB1067" i="1"/>
  <c r="I1067" i="1"/>
  <c r="AP1067" i="1" l="1"/>
  <c r="AQ1067" i="1" s="1"/>
  <c r="AN1067" i="1"/>
  <c r="K1067" i="1"/>
  <c r="F1067" i="1"/>
  <c r="J1067" i="1" l="1"/>
  <c r="L1067" i="1" s="1"/>
  <c r="I1068" i="1" l="1"/>
  <c r="Y1067" i="1"/>
  <c r="W1068" i="1" s="1"/>
  <c r="F1068" i="1"/>
  <c r="K1068" i="1"/>
  <c r="AM1068" i="1" l="1"/>
  <c r="AL1068" i="1"/>
  <c r="AA1068" i="1"/>
  <c r="Z1068" i="1"/>
  <c r="X1068" i="1"/>
  <c r="AB1068" i="1"/>
  <c r="J1068" i="1"/>
  <c r="L1068" i="1" s="1"/>
  <c r="AP1068" i="1" l="1"/>
  <c r="AQ1068" i="1" s="1"/>
  <c r="AN1068" i="1"/>
  <c r="Y1068" i="1"/>
  <c r="W1069" i="1" s="1"/>
  <c r="I1069" i="1"/>
  <c r="AM1069" i="1" l="1"/>
  <c r="AL1069" i="1"/>
  <c r="AB1069" i="1"/>
  <c r="X1069" i="1"/>
  <c r="Z1069" i="1"/>
  <c r="AA1069" i="1"/>
  <c r="K1069" i="1"/>
  <c r="J1069" i="1" s="1"/>
  <c r="F1069" i="1"/>
  <c r="AP1069" i="1" l="1"/>
  <c r="AQ1069" i="1" s="1"/>
  <c r="AN1069" i="1"/>
  <c r="L1069" i="1"/>
  <c r="I1070" i="1" s="1"/>
  <c r="Y1069" i="1" l="1"/>
  <c r="W1070" i="1" s="1"/>
  <c r="K1070" i="1"/>
  <c r="F1070" i="1"/>
  <c r="AM1070" i="1" l="1"/>
  <c r="AL1070" i="1"/>
  <c r="X1070" i="1"/>
  <c r="AA1070" i="1"/>
  <c r="AB1070" i="1"/>
  <c r="Z1070" i="1"/>
  <c r="J1070" i="1"/>
  <c r="L1070" i="1" s="1"/>
  <c r="I1071" i="1" s="1"/>
  <c r="AP1070" i="1" l="1"/>
  <c r="AQ1070" i="1" s="1"/>
  <c r="AN1070" i="1"/>
  <c r="Y1070" i="1"/>
  <c r="W1071" i="1" s="1"/>
  <c r="K1071" i="1"/>
  <c r="F1071" i="1"/>
  <c r="AM1071" i="1" l="1"/>
  <c r="AL1071" i="1"/>
  <c r="AB1071" i="1"/>
  <c r="X1071" i="1"/>
  <c r="AA1071" i="1"/>
  <c r="Z1071" i="1"/>
  <c r="J1071" i="1"/>
  <c r="L1071" i="1" s="1"/>
  <c r="AP1071" i="1" l="1"/>
  <c r="AQ1071" i="1" s="1"/>
  <c r="AN1071" i="1"/>
  <c r="Y1071" i="1"/>
  <c r="W1072" i="1" s="1"/>
  <c r="I1072" i="1"/>
  <c r="AM1072" i="1" l="1"/>
  <c r="AL1072" i="1"/>
  <c r="X1072" i="1"/>
  <c r="Z1072" i="1"/>
  <c r="AA1072" i="1"/>
  <c r="AB1072" i="1"/>
  <c r="K1072" i="1"/>
  <c r="F1072" i="1"/>
  <c r="AP1072" i="1" l="1"/>
  <c r="AQ1072" i="1" s="1"/>
  <c r="AN1072" i="1"/>
  <c r="J1072" i="1"/>
  <c r="L1072" i="1" s="1"/>
  <c r="Y1072" i="1" s="1"/>
  <c r="W1073" i="1" s="1"/>
  <c r="AM1073" i="1" l="1"/>
  <c r="AL1073" i="1"/>
  <c r="AA1073" i="1"/>
  <c r="X1073" i="1"/>
  <c r="Z1073" i="1"/>
  <c r="AB1073" i="1"/>
  <c r="I1073" i="1"/>
  <c r="K1073" i="1" s="1"/>
  <c r="AP1073" i="1" l="1"/>
  <c r="AQ1073" i="1" s="1"/>
  <c r="AN1073" i="1"/>
  <c r="F1073" i="1"/>
  <c r="J1073" i="1"/>
  <c r="L1073" i="1" s="1"/>
  <c r="Y1073" i="1" s="1"/>
  <c r="W1074" i="1" s="1"/>
  <c r="AM1074" i="1" l="1"/>
  <c r="AL1074" i="1"/>
  <c r="AB1074" i="1"/>
  <c r="X1074" i="1"/>
  <c r="Z1074" i="1"/>
  <c r="AA1074" i="1"/>
  <c r="I1074" i="1"/>
  <c r="AP1074" i="1" l="1"/>
  <c r="AQ1074" i="1" s="1"/>
  <c r="AN1074" i="1"/>
  <c r="F1074" i="1"/>
  <c r="K1074" i="1"/>
  <c r="J1074" i="1" l="1"/>
  <c r="L1074" i="1" s="1"/>
  <c r="Y1074" i="1" s="1"/>
  <c r="W1075" i="1" s="1"/>
  <c r="AM1075" i="1" l="1"/>
  <c r="AL1075" i="1"/>
  <c r="AB1075" i="1"/>
  <c r="Z1075" i="1"/>
  <c r="AA1075" i="1"/>
  <c r="X1075" i="1"/>
  <c r="I1075" i="1"/>
  <c r="AP1075" i="1" l="1"/>
  <c r="AQ1075" i="1" s="1"/>
  <c r="AN1075" i="1"/>
  <c r="F1075" i="1"/>
  <c r="K1075" i="1"/>
  <c r="J1075" i="1" l="1"/>
  <c r="L1075" i="1" s="1"/>
  <c r="Y1075" i="1" s="1"/>
  <c r="W1076" i="1" s="1"/>
  <c r="AM1076" i="1" l="1"/>
  <c r="AL1076" i="1"/>
  <c r="AA1076" i="1"/>
  <c r="X1076" i="1"/>
  <c r="Z1076" i="1"/>
  <c r="AB1076" i="1"/>
  <c r="I1076" i="1"/>
  <c r="K1076" i="1" s="1"/>
  <c r="AP1076" i="1" l="1"/>
  <c r="AQ1076" i="1" s="1"/>
  <c r="AN1076" i="1"/>
  <c r="F1076" i="1"/>
  <c r="J1076" i="1"/>
  <c r="L1076" i="1" s="1"/>
  <c r="Y1076" i="1" s="1"/>
  <c r="W1077" i="1" s="1"/>
  <c r="AM1077" i="1" l="1"/>
  <c r="AL1077" i="1"/>
  <c r="Z1077" i="1"/>
  <c r="X1077" i="1"/>
  <c r="AA1077" i="1"/>
  <c r="AB1077" i="1"/>
  <c r="I1077" i="1"/>
  <c r="AP1077" i="1" l="1"/>
  <c r="AQ1077" i="1" s="1"/>
  <c r="AN1077" i="1"/>
  <c r="K1077" i="1"/>
  <c r="F1077" i="1"/>
  <c r="J1077" i="1" l="1"/>
  <c r="L1077" i="1" s="1"/>
  <c r="Y1077" i="1" s="1"/>
  <c r="W1078" i="1" s="1"/>
  <c r="AM1078" i="1" l="1"/>
  <c r="AL1078" i="1"/>
  <c r="AB1078" i="1"/>
  <c r="Z1078" i="1"/>
  <c r="AA1078" i="1"/>
  <c r="X1078" i="1"/>
  <c r="I1078" i="1"/>
  <c r="AP1078" i="1" l="1"/>
  <c r="AQ1078" i="1" s="1"/>
  <c r="AN1078" i="1"/>
  <c r="F1078" i="1"/>
  <c r="K1078" i="1"/>
  <c r="J1078" i="1" l="1"/>
  <c r="L1078" i="1" s="1"/>
  <c r="I1079" i="1" l="1"/>
  <c r="F1079" i="1" s="1"/>
  <c r="Y1078" i="1"/>
  <c r="W1079" i="1" s="1"/>
  <c r="K1079" i="1"/>
  <c r="J1079" i="1" s="1"/>
  <c r="AM1079" i="1" l="1"/>
  <c r="AL1079" i="1"/>
  <c r="X1079" i="1"/>
  <c r="Z1079" i="1"/>
  <c r="AA1079" i="1"/>
  <c r="AB1079" i="1"/>
  <c r="L1079" i="1"/>
  <c r="I1080" i="1" s="1"/>
  <c r="AP1079" i="1" l="1"/>
  <c r="AQ1079" i="1" s="1"/>
  <c r="AN1079" i="1"/>
  <c r="Y1079" i="1"/>
  <c r="W1080" i="1" s="1"/>
  <c r="K1080" i="1"/>
  <c r="F1080" i="1"/>
  <c r="AM1080" i="1" l="1"/>
  <c r="AL1080" i="1"/>
  <c r="X1080" i="1"/>
  <c r="AA1080" i="1"/>
  <c r="Z1080" i="1"/>
  <c r="AB1080" i="1"/>
  <c r="J1080" i="1"/>
  <c r="L1080" i="1" s="1"/>
  <c r="I1081" i="1" s="1"/>
  <c r="AP1080" i="1" l="1"/>
  <c r="AQ1080" i="1" s="1"/>
  <c r="AN1080" i="1"/>
  <c r="Y1080" i="1"/>
  <c r="W1081" i="1" s="1"/>
  <c r="F1081" i="1"/>
  <c r="K1081" i="1"/>
  <c r="AM1081" i="1" l="1"/>
  <c r="AL1081" i="1"/>
  <c r="AA1081" i="1"/>
  <c r="X1081" i="1"/>
  <c r="Z1081" i="1"/>
  <c r="AB1081" i="1"/>
  <c r="J1081" i="1"/>
  <c r="L1081" i="1" s="1"/>
  <c r="AP1081" i="1" l="1"/>
  <c r="AQ1081" i="1" s="1"/>
  <c r="AN1081" i="1"/>
  <c r="Y1081" i="1"/>
  <c r="W1082" i="1" s="1"/>
  <c r="I1082" i="1"/>
  <c r="AM1082" i="1" l="1"/>
  <c r="AL1082" i="1"/>
  <c r="X1082" i="1"/>
  <c r="Z1082" i="1"/>
  <c r="AB1082" i="1"/>
  <c r="AA1082" i="1"/>
  <c r="K1082" i="1"/>
  <c r="F1082" i="1"/>
  <c r="AP1082" i="1" l="1"/>
  <c r="AQ1082" i="1" s="1"/>
  <c r="AN1082" i="1"/>
  <c r="J1082" i="1"/>
  <c r="L1082" i="1" s="1"/>
  <c r="Y1082" i="1" s="1"/>
  <c r="W1083" i="1" s="1"/>
  <c r="AM1083" i="1" l="1"/>
  <c r="AL1083" i="1"/>
  <c r="AA1083" i="1"/>
  <c r="AB1083" i="1"/>
  <c r="X1083" i="1"/>
  <c r="Z1083" i="1"/>
  <c r="I1083" i="1"/>
  <c r="AP1083" i="1" l="1"/>
  <c r="AQ1083" i="1" s="1"/>
  <c r="AN1083" i="1"/>
  <c r="F1083" i="1"/>
  <c r="K1083" i="1"/>
  <c r="J1083" i="1" l="1"/>
  <c r="L1083" i="1" s="1"/>
  <c r="I1084" i="1" l="1"/>
  <c r="Y1083" i="1"/>
  <c r="W1084" i="1" s="1"/>
  <c r="F1084" i="1"/>
  <c r="K1084" i="1"/>
  <c r="AM1084" i="1" l="1"/>
  <c r="AL1084" i="1"/>
  <c r="X1084" i="1"/>
  <c r="AA1084" i="1"/>
  <c r="Z1084" i="1"/>
  <c r="AB1084" i="1"/>
  <c r="J1084" i="1"/>
  <c r="L1084" i="1" s="1"/>
  <c r="I1085" i="1" s="1"/>
  <c r="AP1084" i="1" l="1"/>
  <c r="AQ1084" i="1" s="1"/>
  <c r="AN1084" i="1"/>
  <c r="Y1084" i="1"/>
  <c r="W1085" i="1" s="1"/>
  <c r="K1085" i="1"/>
  <c r="F1085" i="1"/>
  <c r="AM1085" i="1" l="1"/>
  <c r="AL1085" i="1"/>
  <c r="X1085" i="1"/>
  <c r="AA1085" i="1"/>
  <c r="Z1085" i="1"/>
  <c r="AB1085" i="1"/>
  <c r="J1085" i="1"/>
  <c r="L1085" i="1" s="1"/>
  <c r="AP1085" i="1" l="1"/>
  <c r="AQ1085" i="1" s="1"/>
  <c r="AN1085" i="1"/>
  <c r="Y1085" i="1"/>
  <c r="W1086" i="1" s="1"/>
  <c r="I1086" i="1"/>
  <c r="AM1086" i="1" l="1"/>
  <c r="AL1086" i="1"/>
  <c r="X1086" i="1"/>
  <c r="AA1086" i="1"/>
  <c r="Z1086" i="1"/>
  <c r="AB1086" i="1"/>
  <c r="F1086" i="1"/>
  <c r="K1086" i="1"/>
  <c r="AP1086" i="1" l="1"/>
  <c r="AQ1086" i="1" s="1"/>
  <c r="AN1086" i="1"/>
  <c r="J1086" i="1"/>
  <c r="L1086" i="1" s="1"/>
  <c r="Y1086" i="1" s="1"/>
  <c r="W1087" i="1" s="1"/>
  <c r="AM1087" i="1" l="1"/>
  <c r="AL1087" i="1"/>
  <c r="Z1087" i="1"/>
  <c r="AA1087" i="1"/>
  <c r="X1087" i="1"/>
  <c r="AB1087" i="1"/>
  <c r="I1087" i="1"/>
  <c r="AP1087" i="1" l="1"/>
  <c r="AQ1087" i="1" s="1"/>
  <c r="AN1087" i="1"/>
  <c r="K1087" i="1"/>
  <c r="F1087" i="1"/>
  <c r="J1087" i="1" l="1"/>
  <c r="L1087" i="1" s="1"/>
  <c r="Y1087" i="1" s="1"/>
  <c r="W1088" i="1" s="1"/>
  <c r="AM1088" i="1" l="1"/>
  <c r="AL1088" i="1"/>
  <c r="AB1088" i="1"/>
  <c r="X1088" i="1"/>
  <c r="Z1088" i="1"/>
  <c r="AA1088" i="1"/>
  <c r="I1088" i="1"/>
  <c r="AP1088" i="1" l="1"/>
  <c r="AQ1088" i="1" s="1"/>
  <c r="AN1088" i="1"/>
  <c r="F1088" i="1"/>
  <c r="K1088" i="1"/>
  <c r="J1088" i="1" l="1"/>
  <c r="L1088" i="1" s="1"/>
  <c r="Y1088" i="1" s="1"/>
  <c r="W1089" i="1" s="1"/>
  <c r="AM1089" i="1" l="1"/>
  <c r="AL1089" i="1"/>
  <c r="Z1089" i="1"/>
  <c r="AB1089" i="1"/>
  <c r="X1089" i="1"/>
  <c r="AA1089" i="1"/>
  <c r="I1089" i="1"/>
  <c r="AP1089" i="1" l="1"/>
  <c r="AQ1089" i="1" s="1"/>
  <c r="AN1089" i="1"/>
  <c r="K1089" i="1"/>
  <c r="F1089" i="1"/>
  <c r="J1089" i="1" l="1"/>
  <c r="L1089" i="1" s="1"/>
  <c r="Y1089" i="1" s="1"/>
  <c r="W1090" i="1" s="1"/>
  <c r="AM1090" i="1" l="1"/>
  <c r="AL1090" i="1"/>
  <c r="X1090" i="1"/>
  <c r="AA1090" i="1"/>
  <c r="Z1090" i="1"/>
  <c r="AB1090" i="1"/>
  <c r="I1090" i="1"/>
  <c r="AP1090" i="1" l="1"/>
  <c r="AQ1090" i="1" s="1"/>
  <c r="AN1090" i="1"/>
  <c r="F1090" i="1"/>
  <c r="K1090" i="1"/>
  <c r="J1090" i="1" l="1"/>
  <c r="L1090" i="1" s="1"/>
  <c r="Y1090" i="1" s="1"/>
  <c r="W1091" i="1" s="1"/>
  <c r="AM1091" i="1" l="1"/>
  <c r="AL1091" i="1"/>
  <c r="AB1091" i="1"/>
  <c r="Z1091" i="1"/>
  <c r="X1091" i="1"/>
  <c r="AA1091" i="1"/>
  <c r="I1091" i="1"/>
  <c r="F1091" i="1" s="1"/>
  <c r="AP1091" i="1" l="1"/>
  <c r="AQ1091" i="1" s="1"/>
  <c r="AN1091" i="1"/>
  <c r="K1091" i="1"/>
  <c r="J1091" i="1" l="1"/>
  <c r="L1091" i="1" s="1"/>
  <c r="I1092" i="1" l="1"/>
  <c r="Y1091" i="1"/>
  <c r="W1092" i="1" s="1"/>
  <c r="F1092" i="1"/>
  <c r="K1092" i="1"/>
  <c r="AM1092" i="1" l="1"/>
  <c r="AL1092" i="1"/>
  <c r="X1092" i="1"/>
  <c r="Z1092" i="1"/>
  <c r="AA1092" i="1"/>
  <c r="AB1092" i="1"/>
  <c r="J1092" i="1"/>
  <c r="L1092" i="1" s="1"/>
  <c r="AP1092" i="1" l="1"/>
  <c r="AQ1092" i="1" s="1"/>
  <c r="AN1092" i="1"/>
  <c r="Y1092" i="1"/>
  <c r="W1093" i="1" s="1"/>
  <c r="I1093" i="1"/>
  <c r="AM1093" i="1" l="1"/>
  <c r="AL1093" i="1"/>
  <c r="X1093" i="1"/>
  <c r="AA1093" i="1"/>
  <c r="AB1093" i="1"/>
  <c r="Z1093" i="1"/>
  <c r="F1093" i="1"/>
  <c r="K1093" i="1"/>
  <c r="AP1093" i="1" l="1"/>
  <c r="AQ1093" i="1" s="1"/>
  <c r="AN1093" i="1"/>
  <c r="J1093" i="1"/>
  <c r="L1093" i="1" s="1"/>
  <c r="I1094" i="1" s="1"/>
  <c r="Y1093" i="1" l="1"/>
  <c r="W1094" i="1" s="1"/>
  <c r="F1094" i="1"/>
  <c r="K1094" i="1"/>
  <c r="AM1094" i="1" l="1"/>
  <c r="AL1094" i="1"/>
  <c r="X1094" i="1"/>
  <c r="Z1094" i="1"/>
  <c r="AA1094" i="1"/>
  <c r="AB1094" i="1"/>
  <c r="J1094" i="1"/>
  <c r="L1094" i="1" s="1"/>
  <c r="AP1094" i="1" l="1"/>
  <c r="AQ1094" i="1" s="1"/>
  <c r="AN1094" i="1"/>
  <c r="Y1094" i="1"/>
  <c r="W1095" i="1" s="1"/>
  <c r="I1095" i="1"/>
  <c r="AM1095" i="1" l="1"/>
  <c r="AL1095" i="1"/>
  <c r="AB1095" i="1"/>
  <c r="X1095" i="1"/>
  <c r="Z1095" i="1"/>
  <c r="AA1095" i="1"/>
  <c r="K1095" i="1"/>
  <c r="F1095" i="1"/>
  <c r="AP1095" i="1" l="1"/>
  <c r="AQ1095" i="1" s="1"/>
  <c r="AN1095" i="1"/>
  <c r="J1095" i="1"/>
  <c r="L1095" i="1" s="1"/>
  <c r="Y1095" i="1" s="1"/>
  <c r="W1096" i="1" s="1"/>
  <c r="AM1096" i="1" l="1"/>
  <c r="AL1096" i="1"/>
  <c r="X1096" i="1"/>
  <c r="Z1096" i="1"/>
  <c r="AA1096" i="1"/>
  <c r="AB1096" i="1"/>
  <c r="I1096" i="1"/>
  <c r="AP1096" i="1" l="1"/>
  <c r="AQ1096" i="1" s="1"/>
  <c r="AN1096" i="1"/>
  <c r="K1096" i="1"/>
  <c r="J1096" i="1" s="1"/>
  <c r="F1096" i="1"/>
  <c r="L1096" i="1" l="1"/>
  <c r="I1097" i="1" l="1"/>
  <c r="Y1096" i="1"/>
  <c r="W1097" i="1" s="1"/>
  <c r="F1097" i="1"/>
  <c r="K1097" i="1"/>
  <c r="AM1097" i="1" l="1"/>
  <c r="AL1097" i="1"/>
  <c r="AA1097" i="1"/>
  <c r="X1097" i="1"/>
  <c r="Z1097" i="1"/>
  <c r="AB1097" i="1"/>
  <c r="J1097" i="1"/>
  <c r="L1097" i="1" s="1"/>
  <c r="AP1097" i="1" l="1"/>
  <c r="AQ1097" i="1" s="1"/>
  <c r="AN1097" i="1"/>
  <c r="Y1097" i="1"/>
  <c r="W1098" i="1" s="1"/>
  <c r="F34" i="2" s="1"/>
  <c r="I1098" i="1"/>
  <c r="H34" i="2"/>
  <c r="G34" i="2"/>
  <c r="AM1098" i="1" l="1"/>
  <c r="AL1098" i="1"/>
  <c r="I34" i="2" s="1"/>
  <c r="X1098" i="1"/>
  <c r="AA1098" i="1"/>
  <c r="Z1098" i="1"/>
  <c r="AB1098" i="1"/>
  <c r="K1098" i="1"/>
  <c r="F1098" i="1"/>
  <c r="J34" i="2"/>
  <c r="K34" i="2"/>
  <c r="AP1098" i="1" l="1"/>
  <c r="AQ1098" i="1" s="1"/>
  <c r="L34" i="2"/>
  <c r="AN1098" i="1"/>
  <c r="G20" i="2"/>
  <c r="J1098" i="1"/>
  <c r="L1098" i="1" s="1"/>
  <c r="Y1098" i="1" s="1"/>
  <c r="W1099" i="1" s="1"/>
  <c r="M34" i="2"/>
  <c r="N34" i="2"/>
  <c r="G7" i="2"/>
  <c r="I7" i="2"/>
  <c r="J7" i="2"/>
  <c r="H20" i="2"/>
  <c r="F7" i="2"/>
  <c r="AM1099" i="1" l="1"/>
  <c r="AN1099" i="1" s="1"/>
  <c r="Z1099" i="1"/>
  <c r="AB1099" i="1"/>
  <c r="X1099" i="1"/>
  <c r="AA1099" i="1"/>
  <c r="E20" i="2"/>
  <c r="G8" i="7"/>
  <c r="K8" i="7" s="1"/>
  <c r="P7" i="2"/>
  <c r="Q7" i="2" s="1"/>
  <c r="G9" i="7"/>
  <c r="K9" i="7" s="1"/>
  <c r="S7" i="2"/>
  <c r="U7" i="2" s="1"/>
  <c r="J20" i="2"/>
  <c r="I1099" i="1"/>
  <c r="F20" i="2"/>
  <c r="AL1099" i="1" l="1"/>
  <c r="AP1099" i="1"/>
  <c r="AQ1099" i="1" s="1"/>
  <c r="L1" i="7"/>
  <c r="I20" i="2"/>
  <c r="O9" i="7"/>
  <c r="M9" i="7"/>
  <c r="M8" i="7" s="1"/>
  <c r="M7" i="7" s="1"/>
  <c r="O8" i="7"/>
  <c r="L8" i="7"/>
  <c r="L9" i="7" s="1"/>
  <c r="L10" i="7" s="1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K20" i="2"/>
  <c r="L4" i="7" s="1"/>
  <c r="L3" i="7" s="1"/>
  <c r="F1099" i="1"/>
  <c r="K1099" i="1"/>
  <c r="M20" i="2" l="1"/>
  <c r="O22" i="7"/>
  <c r="P22" i="7" s="1"/>
  <c r="Q22" i="7" s="1"/>
  <c r="O14" i="7"/>
  <c r="P14" i="7" s="1"/>
  <c r="Q14" i="7" s="1"/>
  <c r="O11" i="7"/>
  <c r="P11" i="7" s="1"/>
  <c r="O23" i="7"/>
  <c r="P23" i="7" s="1"/>
  <c r="Q23" i="7" s="1"/>
  <c r="O21" i="7"/>
  <c r="P21" i="7" s="1"/>
  <c r="Q21" i="7" s="1"/>
  <c r="O13" i="7"/>
  <c r="P13" i="7" s="1"/>
  <c r="Q13" i="7" s="1"/>
  <c r="O20" i="7"/>
  <c r="P20" i="7" s="1"/>
  <c r="Q20" i="7" s="1"/>
  <c r="O12" i="7"/>
  <c r="P12" i="7" s="1"/>
  <c r="Q12" i="7" s="1"/>
  <c r="O16" i="7"/>
  <c r="P16" i="7" s="1"/>
  <c r="Q16" i="7" s="1"/>
  <c r="O19" i="7"/>
  <c r="P19" i="7" s="1"/>
  <c r="Q19" i="7" s="1"/>
  <c r="O17" i="7"/>
  <c r="P17" i="7" s="1"/>
  <c r="Q17" i="7" s="1"/>
  <c r="O18" i="7"/>
  <c r="P18" i="7" s="1"/>
  <c r="Q18" i="7" s="1"/>
  <c r="O10" i="7"/>
  <c r="O15" i="7"/>
  <c r="P15" i="7" s="1"/>
  <c r="Q15" i="7" s="1"/>
  <c r="J1099" i="1"/>
  <c r="L1099" i="1" s="1"/>
  <c r="Y1099" i="1" s="1"/>
  <c r="W1100" i="1" s="1"/>
  <c r="AM1100" i="1" l="1"/>
  <c r="AL1100" i="1"/>
  <c r="X1100" i="1"/>
  <c r="AA1100" i="1"/>
  <c r="Z1100" i="1"/>
  <c r="AB1100" i="1"/>
  <c r="Q11" i="7"/>
  <c r="F28" i="7"/>
  <c r="F30" i="7" s="1"/>
  <c r="I1100" i="1"/>
  <c r="AP1100" i="1" l="1"/>
  <c r="AQ1100" i="1" s="1"/>
  <c r="AN1100" i="1"/>
  <c r="R18" i="7"/>
  <c r="S18" i="7" s="1"/>
  <c r="R10" i="7"/>
  <c r="S10" i="7" s="1"/>
  <c r="R8" i="7"/>
  <c r="S8" i="7" s="1"/>
  <c r="R7" i="7"/>
  <c r="S7" i="7" s="1"/>
  <c r="R9" i="7"/>
  <c r="S9" i="7" s="1"/>
  <c r="R17" i="7"/>
  <c r="S17" i="7" s="1"/>
  <c r="R23" i="7"/>
  <c r="S23" i="7" s="1"/>
  <c r="R16" i="7"/>
  <c r="S16" i="7" s="1"/>
  <c r="R14" i="7"/>
  <c r="S14" i="7" s="1"/>
  <c r="R19" i="7"/>
  <c r="S19" i="7" s="1"/>
  <c r="R20" i="7"/>
  <c r="S20" i="7" s="1"/>
  <c r="R11" i="7"/>
  <c r="S11" i="7" s="1"/>
  <c r="R22" i="7"/>
  <c r="S22" i="7" s="1"/>
  <c r="R21" i="7"/>
  <c r="S21" i="7" s="1"/>
  <c r="R13" i="7"/>
  <c r="S13" i="7" s="1"/>
  <c r="R15" i="7"/>
  <c r="S15" i="7" s="1"/>
  <c r="R12" i="7"/>
  <c r="S12" i="7" s="1"/>
  <c r="K1100" i="1"/>
  <c r="F1100" i="1"/>
  <c r="F31" i="7" l="1"/>
  <c r="N7" i="2" s="1"/>
  <c r="O7" i="2" s="1"/>
  <c r="J1100" i="1"/>
  <c r="L1100" i="1" s="1"/>
  <c r="Y1100" i="1" s="1"/>
  <c r="W1101" i="1" s="1"/>
  <c r="AM1101" i="1" l="1"/>
  <c r="AL1101" i="1"/>
  <c r="Z1101" i="1"/>
  <c r="AA1101" i="1"/>
  <c r="X1101" i="1"/>
  <c r="AB1101" i="1"/>
  <c r="I1101" i="1"/>
  <c r="AP1101" i="1" l="1"/>
  <c r="AQ1101" i="1" s="1"/>
  <c r="AN1101" i="1"/>
  <c r="K1101" i="1"/>
  <c r="F1101" i="1"/>
  <c r="J1101" i="1" l="1"/>
  <c r="L1101" i="1" s="1"/>
  <c r="Y1101" i="1" s="1"/>
  <c r="W1102" i="1" s="1"/>
  <c r="AM1102" i="1" l="1"/>
  <c r="AL1102" i="1"/>
  <c r="X1102" i="1"/>
  <c r="Z1102" i="1"/>
  <c r="AA1102" i="1"/>
  <c r="AB1102" i="1"/>
  <c r="I1102" i="1"/>
  <c r="AP1102" i="1" l="1"/>
  <c r="AQ1102" i="1" s="1"/>
  <c r="AN1102" i="1"/>
  <c r="K1102" i="1"/>
  <c r="J1102" i="1" s="1"/>
  <c r="F1102" i="1"/>
  <c r="L1102" i="1" l="1"/>
  <c r="I1103" i="1" l="1"/>
  <c r="Y1102" i="1"/>
  <c r="W1103" i="1" s="1"/>
  <c r="K1103" i="1"/>
  <c r="F1103" i="1"/>
  <c r="AM1103" i="1" l="1"/>
  <c r="AL1103" i="1"/>
  <c r="AA1103" i="1"/>
  <c r="AB1103" i="1"/>
  <c r="X1103" i="1"/>
  <c r="Z1103" i="1"/>
  <c r="J1103" i="1"/>
  <c r="L1103" i="1" s="1"/>
  <c r="AP1103" i="1" l="1"/>
  <c r="AQ1103" i="1" s="1"/>
  <c r="AN1103" i="1"/>
  <c r="Y1103" i="1"/>
  <c r="W1104" i="1" s="1"/>
  <c r="I1104" i="1"/>
  <c r="AM1104" i="1" l="1"/>
  <c r="AL1104" i="1"/>
  <c r="X1104" i="1"/>
  <c r="Z1104" i="1"/>
  <c r="AA1104" i="1"/>
  <c r="AB1104" i="1"/>
  <c r="K1104" i="1"/>
  <c r="F1104" i="1"/>
  <c r="AP1104" i="1" l="1"/>
  <c r="AQ1104" i="1" s="1"/>
  <c r="AN1104" i="1"/>
  <c r="J1104" i="1"/>
  <c r="L1104" i="1" s="1"/>
  <c r="I1105" i="1" s="1"/>
  <c r="Y1104" i="1" l="1"/>
  <c r="W1105" i="1" s="1"/>
  <c r="F1105" i="1"/>
  <c r="K1105" i="1"/>
  <c r="AM1105" i="1" l="1"/>
  <c r="AL1105" i="1"/>
  <c r="X1105" i="1"/>
  <c r="AB1105" i="1"/>
  <c r="Z1105" i="1"/>
  <c r="AA1105" i="1"/>
  <c r="J1105" i="1"/>
  <c r="L1105" i="1" s="1"/>
  <c r="AP1105" i="1" l="1"/>
  <c r="AQ1105" i="1" s="1"/>
  <c r="AN1105" i="1"/>
  <c r="Y1105" i="1"/>
  <c r="W1106" i="1" s="1"/>
  <c r="I1106" i="1"/>
  <c r="AM1106" i="1" l="1"/>
  <c r="AL1106" i="1"/>
  <c r="X1106" i="1"/>
  <c r="Z1106" i="1"/>
  <c r="AB1106" i="1"/>
  <c r="AA1106" i="1"/>
  <c r="F1106" i="1"/>
  <c r="K1106" i="1"/>
  <c r="AP1106" i="1" l="1"/>
  <c r="AQ1106" i="1" s="1"/>
  <c r="AN1106" i="1"/>
  <c r="J1106" i="1"/>
  <c r="L1106" i="1" s="1"/>
  <c r="Y1106" i="1" s="1"/>
  <c r="W1107" i="1" s="1"/>
  <c r="AM1107" i="1" l="1"/>
  <c r="AL1107" i="1"/>
  <c r="X1107" i="1"/>
  <c r="Z1107" i="1"/>
  <c r="AA1107" i="1"/>
  <c r="AB1107" i="1"/>
  <c r="I1107" i="1"/>
  <c r="AP1107" i="1" l="1"/>
  <c r="AQ1107" i="1" s="1"/>
  <c r="AN1107" i="1"/>
  <c r="F1107" i="1"/>
  <c r="K1107" i="1"/>
  <c r="J1107" i="1" l="1"/>
  <c r="L1107" i="1" s="1"/>
  <c r="Y1107" i="1" s="1"/>
  <c r="W1108" i="1" s="1"/>
  <c r="AM1108" i="1" l="1"/>
  <c r="AL1108" i="1"/>
  <c r="X1108" i="1"/>
  <c r="Z1108" i="1"/>
  <c r="AA1108" i="1"/>
  <c r="AB1108" i="1"/>
  <c r="I1108" i="1"/>
  <c r="AP1108" i="1" l="1"/>
  <c r="AQ1108" i="1" s="1"/>
  <c r="AN1108" i="1"/>
  <c r="F1108" i="1"/>
  <c r="K1108" i="1"/>
  <c r="J1108" i="1" l="1"/>
  <c r="L1108" i="1" s="1"/>
  <c r="Y1108" i="1" s="1"/>
  <c r="W1109" i="1" s="1"/>
  <c r="AM1109" i="1" l="1"/>
  <c r="AL1109" i="1"/>
  <c r="AA1109" i="1"/>
  <c r="X1109" i="1"/>
  <c r="Z1109" i="1"/>
  <c r="AB1109" i="1"/>
  <c r="I1109" i="1"/>
  <c r="K1109" i="1" s="1"/>
  <c r="AP1109" i="1" l="1"/>
  <c r="AQ1109" i="1" s="1"/>
  <c r="AN1109" i="1"/>
  <c r="F1109" i="1"/>
  <c r="J1109" i="1"/>
  <c r="L1109" i="1" s="1"/>
  <c r="Y1109" i="1" s="1"/>
  <c r="W1110" i="1" s="1"/>
  <c r="AM1110" i="1" l="1"/>
  <c r="AL1110" i="1"/>
  <c r="X1110" i="1"/>
  <c r="Z1110" i="1"/>
  <c r="AA1110" i="1"/>
  <c r="AB1110" i="1"/>
  <c r="I1110" i="1"/>
  <c r="AP1110" i="1" l="1"/>
  <c r="AQ1110" i="1" s="1"/>
  <c r="AN1110" i="1"/>
  <c r="K1110" i="1"/>
  <c r="F1110" i="1"/>
  <c r="J1110" i="1"/>
  <c r="L1110" i="1" l="1"/>
  <c r="I1111" i="1" l="1"/>
  <c r="Y1110" i="1"/>
  <c r="W1111" i="1" s="1"/>
  <c r="K1111" i="1"/>
  <c r="F1111" i="1"/>
  <c r="AM1111" i="1" l="1"/>
  <c r="AL1111" i="1"/>
  <c r="X1111" i="1"/>
  <c r="Z1111" i="1"/>
  <c r="AA1111" i="1"/>
  <c r="AB1111" i="1"/>
  <c r="J1111" i="1"/>
  <c r="L1111" i="1" s="1"/>
  <c r="AP1111" i="1" l="1"/>
  <c r="AQ1111" i="1" s="1"/>
  <c r="AN1111" i="1"/>
  <c r="Y1111" i="1"/>
  <c r="W1112" i="1" s="1"/>
  <c r="I1112" i="1"/>
  <c r="AM1112" i="1" l="1"/>
  <c r="AL1112" i="1"/>
  <c r="Z1112" i="1"/>
  <c r="AB1112" i="1"/>
  <c r="X1112" i="1"/>
  <c r="AA1112" i="1"/>
  <c r="F1112" i="1"/>
  <c r="K1112" i="1"/>
  <c r="AP1112" i="1" l="1"/>
  <c r="AQ1112" i="1" s="1"/>
  <c r="AN1112" i="1"/>
  <c r="J1112" i="1"/>
  <c r="L1112" i="1" s="1"/>
  <c r="I1113" i="1" s="1"/>
  <c r="K1113" i="1" s="1"/>
  <c r="Y1112" i="1" l="1"/>
  <c r="W1113" i="1" s="1"/>
  <c r="F1113" i="1"/>
  <c r="J1113" i="1"/>
  <c r="L1113" i="1" s="1"/>
  <c r="AM1113" i="1" l="1"/>
  <c r="AL1113" i="1"/>
  <c r="AB1113" i="1"/>
  <c r="AA1113" i="1"/>
  <c r="Z1113" i="1"/>
  <c r="X1113" i="1"/>
  <c r="Y1113" i="1" s="1"/>
  <c r="W1114" i="1" s="1"/>
  <c r="I1114" i="1"/>
  <c r="AP1113" i="1" l="1"/>
  <c r="AQ1113" i="1" s="1"/>
  <c r="AN1113" i="1"/>
  <c r="AM1114" i="1"/>
  <c r="AL1114" i="1"/>
  <c r="X1114" i="1"/>
  <c r="Z1114" i="1"/>
  <c r="AB1114" i="1"/>
  <c r="AA1114" i="1"/>
  <c r="K1114" i="1"/>
  <c r="F1114" i="1"/>
  <c r="AP1114" i="1" l="1"/>
  <c r="AQ1114" i="1" s="1"/>
  <c r="AN1114" i="1"/>
  <c r="J1114" i="1"/>
  <c r="L1114" i="1" s="1"/>
  <c r="Y1114" i="1" s="1"/>
  <c r="W1115" i="1" s="1"/>
  <c r="AM1115" i="1" l="1"/>
  <c r="AL1115" i="1"/>
  <c r="X1115" i="1"/>
  <c r="AA1115" i="1"/>
  <c r="AB1115" i="1"/>
  <c r="Z1115" i="1"/>
  <c r="I1115" i="1"/>
  <c r="AP1115" i="1" l="1"/>
  <c r="AQ1115" i="1" s="1"/>
  <c r="AN1115" i="1"/>
  <c r="K1115" i="1"/>
  <c r="J1115" i="1" s="1"/>
  <c r="F1115" i="1"/>
  <c r="L1115" i="1" l="1"/>
  <c r="I1116" i="1" l="1"/>
  <c r="Y1115" i="1"/>
  <c r="W1116" i="1" s="1"/>
  <c r="F1116" i="1"/>
  <c r="K1116" i="1"/>
  <c r="AM1116" i="1" l="1"/>
  <c r="AL1116" i="1"/>
  <c r="AB1116" i="1"/>
  <c r="X1116" i="1"/>
  <c r="AA1116" i="1"/>
  <c r="Z1116" i="1"/>
  <c r="J1116" i="1"/>
  <c r="L1116" i="1" s="1"/>
  <c r="AP1116" i="1" l="1"/>
  <c r="AQ1116" i="1" s="1"/>
  <c r="AN1116" i="1"/>
  <c r="Y1116" i="1"/>
  <c r="W1117" i="1" s="1"/>
  <c r="I1117" i="1"/>
  <c r="AM1117" i="1" l="1"/>
  <c r="AL1117" i="1"/>
  <c r="X1117" i="1"/>
  <c r="AA1117" i="1"/>
  <c r="AB1117" i="1"/>
  <c r="Z1117" i="1"/>
  <c r="F1117" i="1"/>
  <c r="K1117" i="1"/>
  <c r="AP1117" i="1" l="1"/>
  <c r="AQ1117" i="1" s="1"/>
  <c r="AN1117" i="1"/>
  <c r="J1117" i="1"/>
  <c r="L1117" i="1" s="1"/>
  <c r="Y1117" i="1" s="1"/>
  <c r="W1118" i="1" s="1"/>
  <c r="AM1118" i="1" l="1"/>
  <c r="AL1118" i="1"/>
  <c r="AA1118" i="1"/>
  <c r="Z1118" i="1"/>
  <c r="X1118" i="1"/>
  <c r="AB1118" i="1"/>
  <c r="I1118" i="1"/>
  <c r="AP1118" i="1" l="1"/>
  <c r="AQ1118" i="1" s="1"/>
  <c r="AN1118" i="1"/>
  <c r="K1118" i="1"/>
  <c r="F1118" i="1"/>
  <c r="J1118" i="1" l="1"/>
  <c r="L1118" i="1" s="1"/>
  <c r="Y1118" i="1" s="1"/>
  <c r="W1119" i="1" s="1"/>
  <c r="AM1119" i="1" l="1"/>
  <c r="AL1119" i="1"/>
  <c r="X1119" i="1"/>
  <c r="Z1119" i="1"/>
  <c r="AA1119" i="1"/>
  <c r="AB1119" i="1"/>
  <c r="I1119" i="1"/>
  <c r="AP1119" i="1" l="1"/>
  <c r="AQ1119" i="1" s="1"/>
  <c r="AN1119" i="1"/>
  <c r="K1119" i="1"/>
  <c r="F1119" i="1"/>
  <c r="J1119" i="1" l="1"/>
  <c r="L1119" i="1" s="1"/>
  <c r="Y1119" i="1" s="1"/>
  <c r="W1120" i="1" s="1"/>
  <c r="AM1120" i="1" l="1"/>
  <c r="AL1120" i="1"/>
  <c r="X1120" i="1"/>
  <c r="AA1120" i="1"/>
  <c r="AB1120" i="1"/>
  <c r="Z1120" i="1"/>
  <c r="I1120" i="1"/>
  <c r="AP1120" i="1" l="1"/>
  <c r="AQ1120" i="1" s="1"/>
  <c r="AN1120" i="1"/>
  <c r="F1120" i="1"/>
  <c r="K1120" i="1"/>
  <c r="J1120" i="1" s="1"/>
  <c r="L1120" i="1" l="1"/>
  <c r="I1121" i="1" l="1"/>
  <c r="Y1120" i="1"/>
  <c r="W1121" i="1" s="1"/>
  <c r="F1121" i="1"/>
  <c r="K1121" i="1"/>
  <c r="AM1121" i="1" l="1"/>
  <c r="AL1121" i="1"/>
  <c r="X1121" i="1"/>
  <c r="AA1121" i="1"/>
  <c r="Z1121" i="1"/>
  <c r="AB1121" i="1"/>
  <c r="J1121" i="1"/>
  <c r="L1121" i="1" s="1"/>
  <c r="I1122" i="1" s="1"/>
  <c r="AP1121" i="1" l="1"/>
  <c r="AQ1121" i="1" s="1"/>
  <c r="AN1121" i="1"/>
  <c r="Y1121" i="1"/>
  <c r="W1122" i="1" s="1"/>
  <c r="F1122" i="1"/>
  <c r="K1122" i="1"/>
  <c r="AM1122" i="1" l="1"/>
  <c r="AL1122" i="1"/>
  <c r="AB1122" i="1"/>
  <c r="Z1122" i="1"/>
  <c r="AA1122" i="1"/>
  <c r="X1122" i="1"/>
  <c r="J1122" i="1"/>
  <c r="L1122" i="1" s="1"/>
  <c r="AP1122" i="1" l="1"/>
  <c r="AQ1122" i="1" s="1"/>
  <c r="AN1122" i="1"/>
  <c r="Y1122" i="1"/>
  <c r="W1123" i="1" s="1"/>
  <c r="I1123" i="1"/>
  <c r="AM1123" i="1" l="1"/>
  <c r="AL1123" i="1"/>
  <c r="X1123" i="1"/>
  <c r="AA1123" i="1"/>
  <c r="Z1123" i="1"/>
  <c r="AB1123" i="1"/>
  <c r="F1123" i="1"/>
  <c r="K1123" i="1"/>
  <c r="AP1123" i="1" l="1"/>
  <c r="AQ1123" i="1" s="1"/>
  <c r="AN1123" i="1"/>
  <c r="J1123" i="1"/>
  <c r="L1123" i="1" s="1"/>
  <c r="Y1123" i="1" s="1"/>
  <c r="W1124" i="1" s="1"/>
  <c r="AM1124" i="1" l="1"/>
  <c r="AL1124" i="1"/>
  <c r="X1124" i="1"/>
  <c r="AA1124" i="1"/>
  <c r="Z1124" i="1"/>
  <c r="AB1124" i="1"/>
  <c r="I1124" i="1"/>
  <c r="AP1124" i="1" l="1"/>
  <c r="AQ1124" i="1" s="1"/>
  <c r="AN1124" i="1"/>
  <c r="K1124" i="1"/>
  <c r="F1124" i="1"/>
  <c r="J1124" i="1" l="1"/>
  <c r="L1124" i="1" s="1"/>
  <c r="Y1124" i="1" s="1"/>
  <c r="W1125" i="1" s="1"/>
  <c r="AM1125" i="1" l="1"/>
  <c r="AL1125" i="1"/>
  <c r="AA1125" i="1"/>
  <c r="X1125" i="1"/>
  <c r="Z1125" i="1"/>
  <c r="AB1125" i="1"/>
  <c r="I1125" i="1"/>
  <c r="AP1125" i="1" l="1"/>
  <c r="AQ1125" i="1" s="1"/>
  <c r="AN1125" i="1"/>
  <c r="K1125" i="1"/>
  <c r="F1125" i="1"/>
  <c r="J1125" i="1" l="1"/>
  <c r="L1125" i="1" s="1"/>
  <c r="Y1125" i="1" s="1"/>
  <c r="W1126" i="1" s="1"/>
  <c r="AM1126" i="1" l="1"/>
  <c r="AL1126" i="1"/>
  <c r="AA1126" i="1"/>
  <c r="X1126" i="1"/>
  <c r="Z1126" i="1"/>
  <c r="AB1126" i="1"/>
  <c r="I1126" i="1"/>
  <c r="AP1126" i="1" l="1"/>
  <c r="AQ1126" i="1" s="1"/>
  <c r="AN1126" i="1"/>
  <c r="F1126" i="1"/>
  <c r="K1126" i="1"/>
  <c r="J1126" i="1" l="1"/>
  <c r="L1126" i="1" s="1"/>
  <c r="Y1126" i="1" s="1"/>
  <c r="W1127" i="1" s="1"/>
  <c r="AM1127" i="1" l="1"/>
  <c r="AL1127" i="1"/>
  <c r="Z1127" i="1"/>
  <c r="AB1127" i="1"/>
  <c r="X1127" i="1"/>
  <c r="AA1127" i="1"/>
  <c r="I1127" i="1"/>
  <c r="AP1127" i="1" l="1"/>
  <c r="AQ1127" i="1" s="1"/>
  <c r="AN1127" i="1"/>
  <c r="K1127" i="1"/>
  <c r="F1127" i="1"/>
  <c r="J1127" i="1" l="1"/>
  <c r="L1127" i="1" s="1"/>
  <c r="Y1127" i="1" s="1"/>
  <c r="W1128" i="1" s="1"/>
  <c r="AM1128" i="1" l="1"/>
  <c r="AL1128" i="1"/>
  <c r="AB1128" i="1"/>
  <c r="X1128" i="1"/>
  <c r="AA1128" i="1"/>
  <c r="Z1128" i="1"/>
  <c r="I1128" i="1"/>
  <c r="AP1128" i="1" l="1"/>
  <c r="AQ1128" i="1" s="1"/>
  <c r="AN1128" i="1"/>
  <c r="K1128" i="1"/>
  <c r="J1128" i="1" s="1"/>
  <c r="F1128" i="1"/>
  <c r="L1128" i="1" l="1"/>
  <c r="I1129" i="1" l="1"/>
  <c r="Y1128" i="1"/>
  <c r="W1129" i="1" s="1"/>
  <c r="F1129" i="1"/>
  <c r="K1129" i="1"/>
  <c r="AM1129" i="1" l="1"/>
  <c r="AL1129" i="1"/>
  <c r="X1129" i="1"/>
  <c r="Z1129" i="1"/>
  <c r="AA1129" i="1"/>
  <c r="AB1129" i="1"/>
  <c r="J1129" i="1"/>
  <c r="L1129" i="1" s="1"/>
  <c r="AP1129" i="1" l="1"/>
  <c r="AQ1129" i="1" s="1"/>
  <c r="AN1129" i="1"/>
  <c r="Y1129" i="1"/>
  <c r="W1130" i="1" s="1"/>
  <c r="I1130" i="1"/>
  <c r="AM1130" i="1" l="1"/>
  <c r="AL1130" i="1"/>
  <c r="X1130" i="1"/>
  <c r="Z1130" i="1"/>
  <c r="AA1130" i="1"/>
  <c r="AB1130" i="1"/>
  <c r="F1130" i="1"/>
  <c r="K1130" i="1"/>
  <c r="AP1130" i="1" l="1"/>
  <c r="AQ1130" i="1" s="1"/>
  <c r="AN1130" i="1"/>
  <c r="J1130" i="1"/>
  <c r="L1130" i="1" s="1"/>
  <c r="Y1130" i="1" s="1"/>
  <c r="W1131" i="1" s="1"/>
  <c r="AM1131" i="1" l="1"/>
  <c r="AL1131" i="1"/>
  <c r="AB1131" i="1"/>
  <c r="Z1131" i="1"/>
  <c r="AA1131" i="1"/>
  <c r="X1131" i="1"/>
  <c r="I1131" i="1"/>
  <c r="AP1131" i="1" l="1"/>
  <c r="AQ1131" i="1" s="1"/>
  <c r="AN1131" i="1"/>
  <c r="F1131" i="1"/>
  <c r="K1131" i="1"/>
  <c r="J1131" i="1" l="1"/>
  <c r="L1131" i="1" s="1"/>
  <c r="Y1131" i="1" s="1"/>
  <c r="W1132" i="1" s="1"/>
  <c r="AM1132" i="1" l="1"/>
  <c r="AL1132" i="1"/>
  <c r="Z1132" i="1"/>
  <c r="AB1132" i="1"/>
  <c r="X1132" i="1"/>
  <c r="AA1132" i="1"/>
  <c r="I1132" i="1"/>
  <c r="AP1132" i="1" l="1"/>
  <c r="AQ1132" i="1" s="1"/>
  <c r="AN1132" i="1"/>
  <c r="F1132" i="1"/>
  <c r="K1132" i="1"/>
  <c r="J1132" i="1" l="1"/>
  <c r="L1132" i="1" s="1"/>
  <c r="Y1132" i="1" s="1"/>
  <c r="W1133" i="1" s="1"/>
  <c r="AM1133" i="1" l="1"/>
  <c r="AL1133" i="1"/>
  <c r="X1133" i="1"/>
  <c r="AA1133" i="1"/>
  <c r="Z1133" i="1"/>
  <c r="AB1133" i="1"/>
  <c r="I1133" i="1"/>
  <c r="K1133" i="1" s="1"/>
  <c r="AP1133" i="1" l="1"/>
  <c r="AQ1133" i="1" s="1"/>
  <c r="AN1133" i="1"/>
  <c r="F1133" i="1"/>
  <c r="J1133" i="1"/>
  <c r="L1133" i="1" s="1"/>
  <c r="Y1133" i="1" s="1"/>
  <c r="W1134" i="1" s="1"/>
  <c r="AM1134" i="1" l="1"/>
  <c r="AL1134" i="1"/>
  <c r="X1134" i="1"/>
  <c r="AA1134" i="1"/>
  <c r="AB1134" i="1"/>
  <c r="Z1134" i="1"/>
  <c r="I1134" i="1"/>
  <c r="AP1134" i="1" l="1"/>
  <c r="AQ1134" i="1" s="1"/>
  <c r="AN1134" i="1"/>
  <c r="F1134" i="1"/>
  <c r="K1134" i="1"/>
  <c r="J1134" i="1" l="1"/>
  <c r="L1134" i="1" s="1"/>
  <c r="Y1134" i="1" s="1"/>
  <c r="W1135" i="1" s="1"/>
  <c r="AM1135" i="1" l="1"/>
  <c r="AL1135" i="1"/>
  <c r="AA1135" i="1"/>
  <c r="X1135" i="1"/>
  <c r="Z1135" i="1"/>
  <c r="AB1135" i="1"/>
  <c r="I1135" i="1"/>
  <c r="AP1135" i="1" l="1"/>
  <c r="AQ1135" i="1" s="1"/>
  <c r="AN1135" i="1"/>
  <c r="K1135" i="1"/>
  <c r="F1135" i="1"/>
  <c r="J1135" i="1" l="1"/>
  <c r="L1135" i="1" s="1"/>
  <c r="Y1135" i="1" s="1"/>
  <c r="W1136" i="1" s="1"/>
  <c r="AM1136" i="1" l="1"/>
  <c r="AL1136" i="1"/>
  <c r="X1136" i="1"/>
  <c r="Z1136" i="1"/>
  <c r="AA1136" i="1"/>
  <c r="AB1136" i="1"/>
  <c r="I1136" i="1"/>
  <c r="AP1136" i="1" l="1"/>
  <c r="AQ1136" i="1" s="1"/>
  <c r="AN1136" i="1"/>
  <c r="F1136" i="1"/>
  <c r="K1136" i="1"/>
  <c r="J1136" i="1" l="1"/>
  <c r="L1136" i="1" s="1"/>
  <c r="I1137" i="1" l="1"/>
  <c r="F1137" i="1" s="1"/>
  <c r="Y1136" i="1"/>
  <c r="W1137" i="1" s="1"/>
  <c r="K1137" i="1"/>
  <c r="J1137" i="1" s="1"/>
  <c r="AM1137" i="1" l="1"/>
  <c r="AL1137" i="1"/>
  <c r="X1137" i="1"/>
  <c r="Z1137" i="1"/>
  <c r="AB1137" i="1"/>
  <c r="AA1137" i="1"/>
  <c r="L1137" i="1"/>
  <c r="I1138" i="1" s="1"/>
  <c r="AP1137" i="1" l="1"/>
  <c r="AQ1137" i="1" s="1"/>
  <c r="AN1137" i="1"/>
  <c r="Y1137" i="1"/>
  <c r="W1138" i="1" s="1"/>
  <c r="F1138" i="1"/>
  <c r="K1138" i="1"/>
  <c r="AM1138" i="1" l="1"/>
  <c r="AL1138" i="1"/>
  <c r="Z1138" i="1"/>
  <c r="AA1138" i="1"/>
  <c r="X1138" i="1"/>
  <c r="AB1138" i="1"/>
  <c r="J1138" i="1"/>
  <c r="L1138" i="1" s="1"/>
  <c r="AP1138" i="1" l="1"/>
  <c r="AQ1138" i="1" s="1"/>
  <c r="AN1138" i="1"/>
  <c r="Y1138" i="1"/>
  <c r="W1139" i="1" s="1"/>
  <c r="I1139" i="1"/>
  <c r="F1139" i="1" s="1"/>
  <c r="AM1139" i="1" l="1"/>
  <c r="AL1139" i="1"/>
  <c r="X1139" i="1"/>
  <c r="Z1139" i="1"/>
  <c r="AB1139" i="1"/>
  <c r="AA1139" i="1"/>
  <c r="K1139" i="1"/>
  <c r="J1139" i="1" s="1"/>
  <c r="AP1139" i="1" l="1"/>
  <c r="AQ1139" i="1" s="1"/>
  <c r="AN1139" i="1"/>
  <c r="L1139" i="1"/>
  <c r="I1140" i="1" s="1"/>
  <c r="F1140" i="1" s="1"/>
  <c r="Y1139" i="1" l="1"/>
  <c r="W1140" i="1" s="1"/>
  <c r="K1140" i="1"/>
  <c r="J1140" i="1" s="1"/>
  <c r="AM1140" i="1" l="1"/>
  <c r="AL1140" i="1"/>
  <c r="X1140" i="1"/>
  <c r="Z1140" i="1"/>
  <c r="AA1140" i="1"/>
  <c r="AB1140" i="1"/>
  <c r="L1140" i="1"/>
  <c r="I1141" i="1" s="1"/>
  <c r="AP1140" i="1" l="1"/>
  <c r="AQ1140" i="1" s="1"/>
  <c r="AN1140" i="1"/>
  <c r="Y1140" i="1"/>
  <c r="W1141" i="1" s="1"/>
  <c r="F1141" i="1"/>
  <c r="K1141" i="1"/>
  <c r="AM1141" i="1" l="1"/>
  <c r="AL1141" i="1"/>
  <c r="Z1141" i="1"/>
  <c r="AB1141" i="1"/>
  <c r="X1141" i="1"/>
  <c r="AA1141" i="1"/>
  <c r="J1141" i="1"/>
  <c r="L1141" i="1" s="1"/>
  <c r="AP1141" i="1" l="1"/>
  <c r="AQ1141" i="1" s="1"/>
  <c r="AN1141" i="1"/>
  <c r="Y1141" i="1"/>
  <c r="W1142" i="1" s="1"/>
  <c r="I1142" i="1"/>
  <c r="F1142" i="1" s="1"/>
  <c r="AM1142" i="1" l="1"/>
  <c r="AL1142" i="1"/>
  <c r="X1142" i="1"/>
  <c r="Z1142" i="1"/>
  <c r="AA1142" i="1"/>
  <c r="AB1142" i="1"/>
  <c r="K1142" i="1"/>
  <c r="AP1142" i="1" l="1"/>
  <c r="AQ1142" i="1" s="1"/>
  <c r="AN1142" i="1"/>
  <c r="J1142" i="1"/>
  <c r="L1142" i="1" s="1"/>
  <c r="I1143" i="1" s="1"/>
  <c r="Y1142" i="1" l="1"/>
  <c r="W1143" i="1" s="1"/>
  <c r="K1143" i="1"/>
  <c r="F1143" i="1"/>
  <c r="AM1143" i="1" l="1"/>
  <c r="AN1143" i="1" s="1"/>
  <c r="X1143" i="1"/>
  <c r="Z1143" i="1"/>
  <c r="AA1143" i="1"/>
  <c r="AB1143" i="1"/>
  <c r="J1143" i="1"/>
  <c r="L1143" i="1" s="1"/>
  <c r="AL1143" i="1" l="1"/>
  <c r="AP1143" i="1"/>
  <c r="AQ1143" i="1" s="1"/>
  <c r="Y1143" i="1"/>
  <c r="W1144" i="1" s="1"/>
  <c r="I1144" i="1"/>
  <c r="AM1144" i="1" l="1"/>
  <c r="AL1144" i="1"/>
  <c r="X1144" i="1"/>
  <c r="Z1144" i="1"/>
  <c r="AA1144" i="1"/>
  <c r="AB1144" i="1"/>
  <c r="F1144" i="1"/>
  <c r="K1144" i="1"/>
  <c r="AP1144" i="1" l="1"/>
  <c r="AQ1144" i="1" s="1"/>
  <c r="AN1144" i="1"/>
  <c r="J1144" i="1"/>
  <c r="L1144" i="1" s="1"/>
  <c r="Y1144" i="1" s="1"/>
  <c r="W1145" i="1" s="1"/>
  <c r="AM1145" i="1" l="1"/>
  <c r="AL1145" i="1"/>
  <c r="Z1145" i="1"/>
  <c r="AB1145" i="1"/>
  <c r="X1145" i="1"/>
  <c r="AA1145" i="1"/>
  <c r="I1145" i="1"/>
  <c r="F1145" i="1" s="1"/>
  <c r="AP1145" i="1" l="1"/>
  <c r="AQ1145" i="1" s="1"/>
  <c r="AN1145" i="1"/>
  <c r="K1145" i="1"/>
  <c r="J1145" i="1" l="1"/>
  <c r="L1145" i="1" s="1"/>
  <c r="I1146" i="1" l="1"/>
  <c r="Y1145" i="1"/>
  <c r="W1146" i="1" s="1"/>
  <c r="F1146" i="1"/>
  <c r="K1146" i="1"/>
  <c r="AM1146" i="1" l="1"/>
  <c r="AL1146" i="1"/>
  <c r="X1146" i="1"/>
  <c r="Z1146" i="1"/>
  <c r="AB1146" i="1"/>
  <c r="AA1146" i="1"/>
  <c r="J1146" i="1"/>
  <c r="AP1146" i="1" l="1"/>
  <c r="AQ1146" i="1" s="1"/>
  <c r="AN1146" i="1"/>
  <c r="L1146" i="1"/>
  <c r="I1147" i="1" s="1"/>
  <c r="Y1146" i="1" l="1"/>
  <c r="W1147" i="1" s="1"/>
  <c r="K1147" i="1"/>
  <c r="F1147" i="1"/>
  <c r="AM1147" i="1" l="1"/>
  <c r="AN1147" i="1" s="1"/>
  <c r="AA1147" i="1"/>
  <c r="X1147" i="1"/>
  <c r="Z1147" i="1"/>
  <c r="AB1147" i="1"/>
  <c r="J1147" i="1"/>
  <c r="L1147" i="1" s="1"/>
  <c r="I1148" i="1" s="1"/>
  <c r="AL1147" i="1" l="1"/>
  <c r="AP1147" i="1"/>
  <c r="AQ1147" i="1" s="1"/>
  <c r="Y1147" i="1"/>
  <c r="W1148" i="1" s="1"/>
  <c r="F1148" i="1"/>
  <c r="K1148" i="1"/>
  <c r="AM1148" i="1" l="1"/>
  <c r="AL1148" i="1"/>
  <c r="AB1148" i="1"/>
  <c r="X1148" i="1"/>
  <c r="Z1148" i="1"/>
  <c r="AA1148" i="1"/>
  <c r="J1148" i="1"/>
  <c r="L1148" i="1" s="1"/>
  <c r="I1149" i="1" s="1"/>
  <c r="AP1148" i="1" l="1"/>
  <c r="AQ1148" i="1" s="1"/>
  <c r="AN1148" i="1"/>
  <c r="Y1148" i="1"/>
  <c r="W1149" i="1" s="1"/>
  <c r="F1149" i="1"/>
  <c r="K1149" i="1"/>
  <c r="AM1149" i="1" l="1"/>
  <c r="AL1149" i="1"/>
  <c r="AB1149" i="1"/>
  <c r="X1149" i="1"/>
  <c r="Z1149" i="1"/>
  <c r="AA1149" i="1"/>
  <c r="J1149" i="1"/>
  <c r="L1149" i="1" s="1"/>
  <c r="I1150" i="1" s="1"/>
  <c r="AP1149" i="1" l="1"/>
  <c r="AQ1149" i="1" s="1"/>
  <c r="AN1149" i="1"/>
  <c r="Y1149" i="1"/>
  <c r="W1150" i="1" s="1"/>
  <c r="F1150" i="1"/>
  <c r="K1150" i="1"/>
  <c r="AM1150" i="1" l="1"/>
  <c r="AL1150" i="1"/>
  <c r="AA1150" i="1"/>
  <c r="AB1150" i="1"/>
  <c r="X1150" i="1"/>
  <c r="Z1150" i="1"/>
  <c r="J1150" i="1"/>
  <c r="L1150" i="1" s="1"/>
  <c r="AP1150" i="1" l="1"/>
  <c r="AQ1150" i="1" s="1"/>
  <c r="AN1150" i="1"/>
  <c r="Y1150" i="1"/>
  <c r="W1151" i="1" s="1"/>
  <c r="I1151" i="1"/>
  <c r="AM1151" i="1" l="1"/>
  <c r="AL1151" i="1"/>
  <c r="AB1151" i="1"/>
  <c r="X1151" i="1"/>
  <c r="Z1151" i="1"/>
  <c r="AA1151" i="1"/>
  <c r="F1151" i="1"/>
  <c r="K1151" i="1"/>
  <c r="AP1151" i="1" l="1"/>
  <c r="AQ1151" i="1" s="1"/>
  <c r="AN1151" i="1"/>
  <c r="J1151" i="1"/>
  <c r="L1151" i="1" s="1"/>
  <c r="Y1151" i="1" s="1"/>
  <c r="W1152" i="1" s="1"/>
  <c r="AM1152" i="1" l="1"/>
  <c r="AL1152" i="1"/>
  <c r="AA1152" i="1"/>
  <c r="AB1152" i="1"/>
  <c r="X1152" i="1"/>
  <c r="Z1152" i="1"/>
  <c r="I1152" i="1"/>
  <c r="AP1152" i="1" l="1"/>
  <c r="AQ1152" i="1" s="1"/>
  <c r="AN1152" i="1"/>
  <c r="K1152" i="1"/>
  <c r="J1152" i="1" s="1"/>
  <c r="F1152" i="1"/>
  <c r="L1152" i="1" l="1"/>
  <c r="I1153" i="1" l="1"/>
  <c r="Y1152" i="1"/>
  <c r="W1153" i="1" s="1"/>
  <c r="K1153" i="1"/>
  <c r="F1153" i="1"/>
  <c r="AM1153" i="1" l="1"/>
  <c r="AL1153" i="1"/>
  <c r="Z1153" i="1"/>
  <c r="X1153" i="1"/>
  <c r="AA1153" i="1"/>
  <c r="AB1153" i="1"/>
  <c r="J1153" i="1"/>
  <c r="L1153" i="1" s="1"/>
  <c r="AP1153" i="1" l="1"/>
  <c r="AQ1153" i="1" s="1"/>
  <c r="AN1153" i="1"/>
  <c r="Y1153" i="1"/>
  <c r="W1154" i="1" s="1"/>
  <c r="I1154" i="1"/>
  <c r="AM1154" i="1" l="1"/>
  <c r="AL1154" i="1"/>
  <c r="X1154" i="1"/>
  <c r="Z1154" i="1"/>
  <c r="AA1154" i="1"/>
  <c r="AB1154" i="1"/>
  <c r="K1154" i="1"/>
  <c r="F1154" i="1"/>
  <c r="AP1154" i="1" l="1"/>
  <c r="AQ1154" i="1" s="1"/>
  <c r="AN1154" i="1"/>
  <c r="J1154" i="1"/>
  <c r="L1154" i="1" s="1"/>
  <c r="Y1154" i="1" s="1"/>
  <c r="W1155" i="1" s="1"/>
  <c r="AM1155" i="1" l="1"/>
  <c r="AL1155" i="1"/>
  <c r="X1155" i="1"/>
  <c r="Z1155" i="1"/>
  <c r="AA1155" i="1"/>
  <c r="AB1155" i="1"/>
  <c r="I1155" i="1"/>
  <c r="AP1155" i="1" l="1"/>
  <c r="AQ1155" i="1" s="1"/>
  <c r="AN1155" i="1"/>
  <c r="F1155" i="1"/>
  <c r="K1155" i="1"/>
  <c r="J1155" i="1" l="1"/>
  <c r="L1155" i="1" s="1"/>
  <c r="Y1155" i="1" s="1"/>
  <c r="W1156" i="1" s="1"/>
  <c r="AM1156" i="1" l="1"/>
  <c r="AL1156" i="1"/>
  <c r="X1156" i="1"/>
  <c r="Z1156" i="1"/>
  <c r="AB1156" i="1"/>
  <c r="AA1156" i="1"/>
  <c r="I1156" i="1"/>
  <c r="AP1156" i="1" l="1"/>
  <c r="AQ1156" i="1" s="1"/>
  <c r="AN1156" i="1"/>
  <c r="K1156" i="1"/>
  <c r="F1156" i="1"/>
  <c r="J1156" i="1" l="1"/>
  <c r="L1156" i="1" s="1"/>
  <c r="Y1156" i="1" s="1"/>
  <c r="W1157" i="1" s="1"/>
  <c r="AM1157" i="1" l="1"/>
  <c r="AL1157" i="1"/>
  <c r="AA1157" i="1"/>
  <c r="X1157" i="1"/>
  <c r="Z1157" i="1"/>
  <c r="AB1157" i="1"/>
  <c r="I1157" i="1"/>
  <c r="AP1157" i="1" l="1"/>
  <c r="AQ1157" i="1" s="1"/>
  <c r="AN1157" i="1"/>
  <c r="F1157" i="1"/>
  <c r="K1157" i="1"/>
  <c r="J1157" i="1" s="1"/>
  <c r="L1157" i="1" l="1"/>
  <c r="I1158" i="1" l="1"/>
  <c r="Y1157" i="1"/>
  <c r="W1158" i="1" s="1"/>
  <c r="F1158" i="1"/>
  <c r="K1158" i="1"/>
  <c r="AM1158" i="1" l="1"/>
  <c r="AL1158" i="1"/>
  <c r="Z1158" i="1"/>
  <c r="AB1158" i="1"/>
  <c r="AA1158" i="1"/>
  <c r="X1158" i="1"/>
  <c r="J1158" i="1"/>
  <c r="L1158" i="1"/>
  <c r="I1159" i="1" s="1"/>
  <c r="AP1158" i="1" l="1"/>
  <c r="AQ1158" i="1" s="1"/>
  <c r="AN1158" i="1"/>
  <c r="Y1158" i="1"/>
  <c r="W1159" i="1" s="1"/>
  <c r="K1159" i="1"/>
  <c r="J1159" i="1" s="1"/>
  <c r="F1159" i="1"/>
  <c r="AM1159" i="1" l="1"/>
  <c r="AL1159" i="1"/>
  <c r="X1159" i="1"/>
  <c r="AA1159" i="1"/>
  <c r="Z1159" i="1"/>
  <c r="AB1159" i="1"/>
  <c r="L1159" i="1"/>
  <c r="I1160" i="1" s="1"/>
  <c r="AP1159" i="1" l="1"/>
  <c r="AQ1159" i="1" s="1"/>
  <c r="AN1159" i="1"/>
  <c r="Y1159" i="1"/>
  <c r="W1160" i="1" s="1"/>
  <c r="F1160" i="1"/>
  <c r="K1160" i="1"/>
  <c r="AM1160" i="1" l="1"/>
  <c r="AL1160" i="1"/>
  <c r="X1160" i="1"/>
  <c r="AA1160" i="1"/>
  <c r="Z1160" i="1"/>
  <c r="AB1160" i="1"/>
  <c r="J1160" i="1"/>
  <c r="L1160" i="1" s="1"/>
  <c r="AP1160" i="1" l="1"/>
  <c r="AQ1160" i="1" s="1"/>
  <c r="AN1160" i="1"/>
  <c r="Y1160" i="1"/>
  <c r="W1161" i="1" s="1"/>
  <c r="I1161" i="1"/>
  <c r="AM1161" i="1" l="1"/>
  <c r="AL1161" i="1"/>
  <c r="X1161" i="1"/>
  <c r="AA1161" i="1"/>
  <c r="Z1161" i="1"/>
  <c r="AB1161" i="1"/>
  <c r="K1161" i="1"/>
  <c r="F1161" i="1"/>
  <c r="AP1161" i="1" l="1"/>
  <c r="AQ1161" i="1" s="1"/>
  <c r="AN1161" i="1"/>
  <c r="J1161" i="1"/>
  <c r="L1161" i="1" s="1"/>
  <c r="Y1161" i="1" s="1"/>
  <c r="W1162" i="1" s="1"/>
  <c r="AM1162" i="1" l="1"/>
  <c r="AL1162" i="1"/>
  <c r="AB1162" i="1"/>
  <c r="X1162" i="1"/>
  <c r="Z1162" i="1"/>
  <c r="AA1162" i="1"/>
  <c r="I1162" i="1"/>
  <c r="AP1162" i="1" l="1"/>
  <c r="AQ1162" i="1" s="1"/>
  <c r="AN1162" i="1"/>
  <c r="K1162" i="1"/>
  <c r="F1162" i="1"/>
  <c r="J1162" i="1" l="1"/>
  <c r="L1162" i="1" s="1"/>
  <c r="I1163" i="1" l="1"/>
  <c r="Y1162" i="1"/>
  <c r="W1163" i="1" s="1"/>
  <c r="F1163" i="1"/>
  <c r="K1163" i="1"/>
  <c r="AM1163" i="1" l="1"/>
  <c r="AL1163" i="1"/>
  <c r="AA1163" i="1"/>
  <c r="Z1163" i="1"/>
  <c r="X1163" i="1"/>
  <c r="AB1163" i="1"/>
  <c r="J1163" i="1"/>
  <c r="L1163" i="1" s="1"/>
  <c r="AP1163" i="1" l="1"/>
  <c r="AQ1163" i="1" s="1"/>
  <c r="AN1163" i="1"/>
  <c r="Y1163" i="1"/>
  <c r="W1164" i="1" s="1"/>
  <c r="I1164" i="1"/>
  <c r="AM1164" i="1" l="1"/>
  <c r="AL1164" i="1"/>
  <c r="Z1164" i="1"/>
  <c r="X1164" i="1"/>
  <c r="AA1164" i="1"/>
  <c r="AB1164" i="1"/>
  <c r="K1164" i="1"/>
  <c r="F1164" i="1"/>
  <c r="AP1164" i="1" l="1"/>
  <c r="AQ1164" i="1" s="1"/>
  <c r="AN1164" i="1"/>
  <c r="J1164" i="1"/>
  <c r="L1164" i="1" s="1"/>
  <c r="Y1164" i="1" s="1"/>
  <c r="W1165" i="1" s="1"/>
  <c r="AM1165" i="1" l="1"/>
  <c r="AL1165" i="1"/>
  <c r="X1165" i="1"/>
  <c r="Z1165" i="1"/>
  <c r="AA1165" i="1"/>
  <c r="AB1165" i="1"/>
  <c r="I1165" i="1"/>
  <c r="AP1165" i="1" l="1"/>
  <c r="AQ1165" i="1" s="1"/>
  <c r="AN1165" i="1"/>
  <c r="K1165" i="1"/>
  <c r="J1165" i="1" s="1"/>
  <c r="F1165" i="1"/>
  <c r="L1165" i="1" l="1"/>
  <c r="I1166" i="1" l="1"/>
  <c r="Y1165" i="1"/>
  <c r="W1166" i="1" s="1"/>
  <c r="K1166" i="1"/>
  <c r="F1166" i="1"/>
  <c r="AM1166" i="1" l="1"/>
  <c r="AL1166" i="1"/>
  <c r="Z1166" i="1"/>
  <c r="AB1166" i="1"/>
  <c r="X1166" i="1"/>
  <c r="AA1166" i="1"/>
  <c r="J1166" i="1"/>
  <c r="L1166" i="1" s="1"/>
  <c r="AP1166" i="1" l="1"/>
  <c r="AQ1166" i="1" s="1"/>
  <c r="AN1166" i="1"/>
  <c r="Y1166" i="1"/>
  <c r="W1167" i="1" s="1"/>
  <c r="I1167" i="1"/>
  <c r="AM1167" i="1" l="1"/>
  <c r="AL1167" i="1"/>
  <c r="X1167" i="1"/>
  <c r="Z1167" i="1"/>
  <c r="AA1167" i="1"/>
  <c r="AB1167" i="1"/>
  <c r="K1167" i="1"/>
  <c r="F1167" i="1"/>
  <c r="AP1167" i="1" l="1"/>
  <c r="AQ1167" i="1" s="1"/>
  <c r="AN1167" i="1"/>
  <c r="J1167" i="1"/>
  <c r="L1167" i="1" s="1"/>
  <c r="Y1167" i="1" s="1"/>
  <c r="W1168" i="1" s="1"/>
  <c r="AM1168" i="1" l="1"/>
  <c r="AL1168" i="1"/>
  <c r="Z1168" i="1"/>
  <c r="AB1168" i="1"/>
  <c r="X1168" i="1"/>
  <c r="AA1168" i="1"/>
  <c r="I1168" i="1"/>
  <c r="AP1168" i="1" l="1"/>
  <c r="AQ1168" i="1" s="1"/>
  <c r="AN1168" i="1"/>
  <c r="K1168" i="1"/>
  <c r="F1168" i="1"/>
  <c r="J1168" i="1" l="1"/>
  <c r="L1168" i="1" s="1"/>
  <c r="Y1168" i="1" s="1"/>
  <c r="W1169" i="1" s="1"/>
  <c r="AM1169" i="1" l="1"/>
  <c r="AL1169" i="1"/>
  <c r="X1169" i="1"/>
  <c r="AA1169" i="1"/>
  <c r="AB1169" i="1"/>
  <c r="Z1169" i="1"/>
  <c r="I1169" i="1"/>
  <c r="AP1169" i="1" l="1"/>
  <c r="AQ1169" i="1" s="1"/>
  <c r="AN1169" i="1"/>
  <c r="K1169" i="1"/>
  <c r="F1169" i="1"/>
  <c r="J1169" i="1" l="1"/>
  <c r="L1169" i="1" s="1"/>
  <c r="Y1169" i="1" s="1"/>
  <c r="W1170" i="1" s="1"/>
  <c r="AM1170" i="1" l="1"/>
  <c r="AL1170" i="1"/>
  <c r="AA1170" i="1"/>
  <c r="X1170" i="1"/>
  <c r="Z1170" i="1"/>
  <c r="AB1170" i="1"/>
  <c r="I1170" i="1"/>
  <c r="AP1170" i="1" l="1"/>
  <c r="AQ1170" i="1" s="1"/>
  <c r="AN1170" i="1"/>
  <c r="K1170" i="1"/>
  <c r="F1170" i="1"/>
  <c r="J1170" i="1" l="1"/>
  <c r="L1170" i="1" s="1"/>
  <c r="Y1170" i="1" s="1"/>
  <c r="W1171" i="1" s="1"/>
  <c r="AM1171" i="1" l="1"/>
  <c r="AL1171" i="1"/>
  <c r="X1171" i="1"/>
  <c r="Z1171" i="1"/>
  <c r="AB1171" i="1"/>
  <c r="AA1171" i="1"/>
  <c r="I1171" i="1"/>
  <c r="AP1171" i="1" l="1"/>
  <c r="AQ1171" i="1" s="1"/>
  <c r="AN1171" i="1"/>
  <c r="K1171" i="1"/>
  <c r="F1171" i="1"/>
  <c r="J1171" i="1" l="1"/>
  <c r="L1171" i="1" s="1"/>
  <c r="Y1171" i="1" s="1"/>
  <c r="W1172" i="1" s="1"/>
  <c r="AM1172" i="1" l="1"/>
  <c r="AL1172" i="1"/>
  <c r="AB1172" i="1"/>
  <c r="X1172" i="1"/>
  <c r="AA1172" i="1"/>
  <c r="Z1172" i="1"/>
  <c r="I1172" i="1"/>
  <c r="AP1172" i="1" l="1"/>
  <c r="AQ1172" i="1" s="1"/>
  <c r="AN1172" i="1"/>
  <c r="F1172" i="1"/>
  <c r="K1172" i="1"/>
  <c r="J1172" i="1" l="1"/>
  <c r="L1172" i="1" s="1"/>
  <c r="Y1172" i="1" s="1"/>
  <c r="W1173" i="1" s="1"/>
  <c r="AM1173" i="1" l="1"/>
  <c r="AL1173" i="1"/>
  <c r="Z1173" i="1"/>
  <c r="X1173" i="1"/>
  <c r="AA1173" i="1"/>
  <c r="AB1173" i="1"/>
  <c r="I1173" i="1"/>
  <c r="AP1173" i="1" l="1"/>
  <c r="AQ1173" i="1" s="1"/>
  <c r="AN1173" i="1"/>
  <c r="F1173" i="1"/>
  <c r="K1173" i="1"/>
  <c r="J1173" i="1" l="1"/>
  <c r="L1173" i="1" s="1"/>
  <c r="Y1173" i="1" s="1"/>
  <c r="W1174" i="1" s="1"/>
  <c r="AM1174" i="1" l="1"/>
  <c r="AL1174" i="1"/>
  <c r="X1174" i="1"/>
  <c r="Z1174" i="1"/>
  <c r="AA1174" i="1"/>
  <c r="AB1174" i="1"/>
  <c r="I1174" i="1"/>
  <c r="AP1174" i="1" l="1"/>
  <c r="AQ1174" i="1" s="1"/>
  <c r="AN1174" i="1"/>
  <c r="K1174" i="1"/>
  <c r="F1174" i="1"/>
  <c r="J1174" i="1" l="1"/>
  <c r="L1174" i="1" s="1"/>
  <c r="Y1174" i="1" s="1"/>
  <c r="W1175" i="1" s="1"/>
  <c r="AM1175" i="1" l="1"/>
  <c r="AL1175" i="1"/>
  <c r="X1175" i="1"/>
  <c r="Z1175" i="1"/>
  <c r="AA1175" i="1"/>
  <c r="AB1175" i="1"/>
  <c r="I1175" i="1"/>
  <c r="AP1175" i="1" l="1"/>
  <c r="AQ1175" i="1" s="1"/>
  <c r="AN1175" i="1"/>
  <c r="K1175" i="1"/>
  <c r="F1175" i="1"/>
  <c r="J1175" i="1" l="1"/>
  <c r="L1175" i="1" s="1"/>
  <c r="Y1175" i="1" s="1"/>
  <c r="W1176" i="1" s="1"/>
  <c r="AM1176" i="1" l="1"/>
  <c r="AL1176" i="1"/>
  <c r="X1176" i="1"/>
  <c r="Z1176" i="1"/>
  <c r="AA1176" i="1"/>
  <c r="AB1176" i="1"/>
  <c r="I1176" i="1"/>
  <c r="AP1176" i="1" l="1"/>
  <c r="AQ1176" i="1" s="1"/>
  <c r="AN1176" i="1"/>
  <c r="K1176" i="1"/>
  <c r="F1176" i="1"/>
  <c r="J1176" i="1" l="1"/>
  <c r="L1176" i="1" s="1"/>
  <c r="Y1176" i="1" s="1"/>
  <c r="W1177" i="1" s="1"/>
  <c r="AM1177" i="1" l="1"/>
  <c r="AL1177" i="1"/>
  <c r="X1177" i="1"/>
  <c r="Z1177" i="1"/>
  <c r="AA1177" i="1"/>
  <c r="AB1177" i="1"/>
  <c r="I1177" i="1"/>
  <c r="AP1177" i="1" l="1"/>
  <c r="AQ1177" i="1" s="1"/>
  <c r="AN1177" i="1"/>
  <c r="K1177" i="1"/>
  <c r="F1177" i="1"/>
  <c r="J1177" i="1" l="1"/>
  <c r="L1177" i="1" s="1"/>
  <c r="Y1177" i="1" s="1"/>
  <c r="W1178" i="1" s="1"/>
  <c r="AM1178" i="1" l="1"/>
  <c r="AL1178" i="1"/>
  <c r="AB1178" i="1"/>
  <c r="X1178" i="1"/>
  <c r="Z1178" i="1"/>
  <c r="AA1178" i="1"/>
  <c r="I1178" i="1"/>
  <c r="AP1178" i="1" l="1"/>
  <c r="AQ1178" i="1" s="1"/>
  <c r="AN1178" i="1"/>
  <c r="K1178" i="1"/>
  <c r="J1178" i="1" s="1"/>
  <c r="F1178" i="1"/>
  <c r="L1178" i="1" l="1"/>
  <c r="I1179" i="1" l="1"/>
  <c r="Y1178" i="1"/>
  <c r="W1179" i="1" s="1"/>
  <c r="K1179" i="1"/>
  <c r="F1179" i="1"/>
  <c r="AM1179" i="1" l="1"/>
  <c r="AL1179" i="1"/>
  <c r="X1179" i="1"/>
  <c r="AA1179" i="1"/>
  <c r="Z1179" i="1"/>
  <c r="AB1179" i="1"/>
  <c r="J1179" i="1"/>
  <c r="L1179" i="1" s="1"/>
  <c r="I1180" i="1" s="1"/>
  <c r="AP1179" i="1" l="1"/>
  <c r="AQ1179" i="1" s="1"/>
  <c r="AN1179" i="1"/>
  <c r="Y1179" i="1"/>
  <c r="W1180" i="1" s="1"/>
  <c r="K1180" i="1"/>
  <c r="F1180" i="1"/>
  <c r="AM1180" i="1" l="1"/>
  <c r="AL1180" i="1"/>
  <c r="X1180" i="1"/>
  <c r="AA1180" i="1"/>
  <c r="Z1180" i="1"/>
  <c r="AB1180" i="1"/>
  <c r="J1180" i="1"/>
  <c r="L1180" i="1"/>
  <c r="I1181" i="1" s="1"/>
  <c r="AP1180" i="1" l="1"/>
  <c r="AQ1180" i="1" s="1"/>
  <c r="AN1180" i="1"/>
  <c r="Y1180" i="1"/>
  <c r="W1181" i="1" s="1"/>
  <c r="F1181" i="1"/>
  <c r="K1181" i="1"/>
  <c r="AM1181" i="1" l="1"/>
  <c r="AL1181" i="1"/>
  <c r="X1181" i="1"/>
  <c r="Z1181" i="1"/>
  <c r="AA1181" i="1"/>
  <c r="AB1181" i="1"/>
  <c r="J1181" i="1"/>
  <c r="L1181" i="1" s="1"/>
  <c r="AP1181" i="1" l="1"/>
  <c r="AQ1181" i="1" s="1"/>
  <c r="AN1181" i="1"/>
  <c r="Y1181" i="1"/>
  <c r="W1182" i="1" s="1"/>
  <c r="I1182" i="1"/>
  <c r="AM1182" i="1" l="1"/>
  <c r="AL1182" i="1"/>
  <c r="X1182" i="1"/>
  <c r="AA1182" i="1"/>
  <c r="Z1182" i="1"/>
  <c r="AB1182" i="1"/>
  <c r="F1182" i="1"/>
  <c r="K1182" i="1"/>
  <c r="AP1182" i="1" l="1"/>
  <c r="AQ1182" i="1" s="1"/>
  <c r="AN1182" i="1"/>
  <c r="J1182" i="1"/>
  <c r="L1182" i="1" s="1"/>
  <c r="Y1182" i="1" s="1"/>
  <c r="W1183" i="1" s="1"/>
  <c r="AM1183" i="1" l="1"/>
  <c r="AL1183" i="1"/>
  <c r="X1183" i="1"/>
  <c r="AA1183" i="1"/>
  <c r="Z1183" i="1"/>
  <c r="AB1183" i="1"/>
  <c r="I1183" i="1"/>
  <c r="AP1183" i="1" l="1"/>
  <c r="AQ1183" i="1" s="1"/>
  <c r="AN1183" i="1"/>
  <c r="F1183" i="1"/>
  <c r="K1183" i="1"/>
  <c r="J1183" i="1" l="1"/>
  <c r="L1183" i="1" s="1"/>
  <c r="Y1183" i="1" s="1"/>
  <c r="W1184" i="1" s="1"/>
  <c r="AM1184" i="1" l="1"/>
  <c r="AL1184" i="1"/>
  <c r="X1184" i="1"/>
  <c r="Z1184" i="1"/>
  <c r="AB1184" i="1"/>
  <c r="AA1184" i="1"/>
  <c r="I1184" i="1"/>
  <c r="AP1184" i="1" l="1"/>
  <c r="AQ1184" i="1" s="1"/>
  <c r="AN1184" i="1"/>
  <c r="K1184" i="1"/>
  <c r="J1184" i="1" s="1"/>
  <c r="F1184" i="1"/>
  <c r="L1184" i="1" l="1"/>
  <c r="I1185" i="1" l="1"/>
  <c r="Y1184" i="1"/>
  <c r="W1185" i="1" s="1"/>
  <c r="K1185" i="1"/>
  <c r="F1185" i="1"/>
  <c r="AM1185" i="1" l="1"/>
  <c r="AL1185" i="1"/>
  <c r="X1185" i="1"/>
  <c r="AA1185" i="1"/>
  <c r="Z1185" i="1"/>
  <c r="AB1185" i="1"/>
  <c r="J1185" i="1"/>
  <c r="L1185" i="1" s="1"/>
  <c r="AP1185" i="1" l="1"/>
  <c r="AQ1185" i="1" s="1"/>
  <c r="AN1185" i="1"/>
  <c r="Y1185" i="1"/>
  <c r="W1186" i="1" s="1"/>
  <c r="I1186" i="1"/>
  <c r="AM1186" i="1" l="1"/>
  <c r="AL1186" i="1"/>
  <c r="X1186" i="1"/>
  <c r="Z1186" i="1"/>
  <c r="AB1186" i="1"/>
  <c r="AA1186" i="1"/>
  <c r="K1186" i="1"/>
  <c r="F1186" i="1"/>
  <c r="AP1186" i="1" l="1"/>
  <c r="AQ1186" i="1" s="1"/>
  <c r="AN1186" i="1"/>
  <c r="J1186" i="1"/>
  <c r="L1186" i="1" s="1"/>
  <c r="Y1186" i="1" s="1"/>
  <c r="W1187" i="1" s="1"/>
  <c r="AM1187" i="1" l="1"/>
  <c r="AL1187" i="1"/>
  <c r="X1187" i="1"/>
  <c r="Z1187" i="1"/>
  <c r="AA1187" i="1"/>
  <c r="AB1187" i="1"/>
  <c r="I1187" i="1"/>
  <c r="AP1187" i="1" l="1"/>
  <c r="AQ1187" i="1" s="1"/>
  <c r="AN1187" i="1"/>
  <c r="F1187" i="1"/>
  <c r="K1187" i="1"/>
  <c r="J1187" i="1" l="1"/>
  <c r="L1187" i="1" s="1"/>
  <c r="Y1187" i="1" s="1"/>
  <c r="W1188" i="1" s="1"/>
  <c r="AM1188" i="1" l="1"/>
  <c r="AL1188" i="1"/>
  <c r="AB1188" i="1"/>
  <c r="AA1188" i="1"/>
  <c r="Z1188" i="1"/>
  <c r="X1188" i="1"/>
  <c r="I1188" i="1"/>
  <c r="AP1188" i="1" l="1"/>
  <c r="AQ1188" i="1" s="1"/>
  <c r="AN1188" i="1"/>
  <c r="K1188" i="1"/>
  <c r="F1188" i="1"/>
  <c r="J1188" i="1" l="1"/>
  <c r="L1188" i="1" s="1"/>
  <c r="Y1188" i="1" s="1"/>
  <c r="W1189" i="1" s="1"/>
  <c r="AM1189" i="1" l="1"/>
  <c r="AL1189" i="1"/>
  <c r="Z1189" i="1"/>
  <c r="AB1189" i="1"/>
  <c r="X1189" i="1"/>
  <c r="AA1189" i="1"/>
  <c r="I1189" i="1"/>
  <c r="AP1189" i="1" l="1"/>
  <c r="AQ1189" i="1" s="1"/>
  <c r="AN1189" i="1"/>
  <c r="F1189" i="1"/>
  <c r="K1189" i="1"/>
  <c r="J1189" i="1" l="1"/>
  <c r="L1189" i="1" s="1"/>
  <c r="Y1189" i="1" s="1"/>
  <c r="W1190" i="1" s="1"/>
  <c r="AM1190" i="1" l="1"/>
  <c r="AL1190" i="1"/>
  <c r="AB1190" i="1"/>
  <c r="AA1190" i="1"/>
  <c r="Z1190" i="1"/>
  <c r="X1190" i="1"/>
  <c r="I1190" i="1"/>
  <c r="AP1190" i="1" l="1"/>
  <c r="AQ1190" i="1" s="1"/>
  <c r="AN1190" i="1"/>
  <c r="K1190" i="1"/>
  <c r="F1190" i="1"/>
  <c r="J1190" i="1" l="1"/>
  <c r="L1190" i="1" s="1"/>
  <c r="Y1190" i="1" s="1"/>
  <c r="W1191" i="1" s="1"/>
  <c r="AM1191" i="1" l="1"/>
  <c r="AL1191" i="1"/>
  <c r="X1191" i="1"/>
  <c r="Z1191" i="1"/>
  <c r="AA1191" i="1"/>
  <c r="AB1191" i="1"/>
  <c r="I1191" i="1"/>
  <c r="AP1191" i="1" l="1"/>
  <c r="AQ1191" i="1" s="1"/>
  <c r="AN1191" i="1"/>
  <c r="K1191" i="1"/>
  <c r="F1191" i="1"/>
  <c r="J1191" i="1" l="1"/>
  <c r="L1191" i="1" s="1"/>
  <c r="Y1191" i="1" s="1"/>
  <c r="W1192" i="1" s="1"/>
  <c r="AM1192" i="1" l="1"/>
  <c r="AL1192" i="1"/>
  <c r="Z1192" i="1"/>
  <c r="AB1192" i="1"/>
  <c r="AA1192" i="1"/>
  <c r="X1192" i="1"/>
  <c r="I1192" i="1"/>
  <c r="AP1192" i="1" l="1"/>
  <c r="AQ1192" i="1" s="1"/>
  <c r="AN1192" i="1"/>
  <c r="F1192" i="1"/>
  <c r="K1192" i="1"/>
  <c r="J1192" i="1" l="1"/>
  <c r="L1192" i="1" s="1"/>
  <c r="Y1192" i="1" s="1"/>
  <c r="W1193" i="1" s="1"/>
  <c r="AM1193" i="1" l="1"/>
  <c r="AL1193" i="1"/>
  <c r="AA1193" i="1"/>
  <c r="X1193" i="1"/>
  <c r="Z1193" i="1"/>
  <c r="AB1193" i="1"/>
  <c r="I1193" i="1"/>
  <c r="AP1193" i="1" l="1"/>
  <c r="AQ1193" i="1" s="1"/>
  <c r="AN1193" i="1"/>
  <c r="K1193" i="1"/>
  <c r="F1193" i="1"/>
  <c r="J1193" i="1" l="1"/>
  <c r="L1193" i="1" s="1"/>
  <c r="Y1193" i="1" s="1"/>
  <c r="W1194" i="1" s="1"/>
  <c r="AM1194" i="1" l="1"/>
  <c r="AL1194" i="1"/>
  <c r="AB1194" i="1"/>
  <c r="Z1194" i="1"/>
  <c r="X1194" i="1"/>
  <c r="AA1194" i="1"/>
  <c r="I1194" i="1"/>
  <c r="AP1194" i="1" l="1"/>
  <c r="AQ1194" i="1" s="1"/>
  <c r="AN1194" i="1"/>
  <c r="K1194" i="1"/>
  <c r="F1194" i="1"/>
  <c r="J1194" i="1" l="1"/>
  <c r="L1194" i="1" s="1"/>
  <c r="Y1194" i="1" s="1"/>
  <c r="W1195" i="1" s="1"/>
  <c r="AM1195" i="1" l="1"/>
  <c r="AL1195" i="1"/>
  <c r="AB1195" i="1"/>
  <c r="X1195" i="1"/>
  <c r="Z1195" i="1"/>
  <c r="AA1195" i="1"/>
  <c r="I1195" i="1"/>
  <c r="AP1195" i="1" l="1"/>
  <c r="AQ1195" i="1" s="1"/>
  <c r="AN1195" i="1"/>
  <c r="F1195" i="1"/>
  <c r="K1195" i="1"/>
  <c r="J1195" i="1" l="1"/>
  <c r="L1195" i="1" s="1"/>
  <c r="I1196" i="1" l="1"/>
  <c r="Y1195" i="1"/>
  <c r="W1196" i="1" s="1"/>
  <c r="K1196" i="1"/>
  <c r="F1196" i="1"/>
  <c r="AM1196" i="1" l="1"/>
  <c r="AL1196" i="1"/>
  <c r="Z1196" i="1"/>
  <c r="X1196" i="1"/>
  <c r="AA1196" i="1"/>
  <c r="AB1196" i="1"/>
  <c r="J1196" i="1"/>
  <c r="L1196" i="1" s="1"/>
  <c r="AP1196" i="1" l="1"/>
  <c r="AQ1196" i="1" s="1"/>
  <c r="AN1196" i="1"/>
  <c r="Y1196" i="1"/>
  <c r="W1197" i="1" s="1"/>
  <c r="I1197" i="1"/>
  <c r="AM1197" i="1" l="1"/>
  <c r="AL1197" i="1"/>
  <c r="AA1197" i="1"/>
  <c r="X1197" i="1"/>
  <c r="AB1197" i="1"/>
  <c r="Z1197" i="1"/>
  <c r="F1197" i="1"/>
  <c r="K1197" i="1"/>
  <c r="AP1197" i="1" l="1"/>
  <c r="AQ1197" i="1" s="1"/>
  <c r="AN1197" i="1"/>
  <c r="J1197" i="1"/>
  <c r="L1197" i="1" s="1"/>
  <c r="I1198" i="1" s="1"/>
  <c r="Y1197" i="1" l="1"/>
  <c r="W1198" i="1" s="1"/>
  <c r="F1198" i="1"/>
  <c r="K1198" i="1"/>
  <c r="AM1198" i="1" l="1"/>
  <c r="AL1198" i="1"/>
  <c r="AA1198" i="1"/>
  <c r="AB1198" i="1"/>
  <c r="X1198" i="1"/>
  <c r="Z1198" i="1"/>
  <c r="J1198" i="1"/>
  <c r="L1198" i="1" s="1"/>
  <c r="AP1198" i="1" l="1"/>
  <c r="AQ1198" i="1" s="1"/>
  <c r="AN1198" i="1"/>
  <c r="Y1198" i="1"/>
  <c r="W1199" i="1" s="1"/>
  <c r="I1199" i="1"/>
  <c r="AM1199" i="1" l="1"/>
  <c r="AL1199" i="1"/>
  <c r="X1199" i="1"/>
  <c r="AA1199" i="1"/>
  <c r="Z1199" i="1"/>
  <c r="AB1199" i="1"/>
  <c r="K1199" i="1"/>
  <c r="J1199" i="1" s="1"/>
  <c r="F1199" i="1"/>
  <c r="AP1199" i="1" l="1"/>
  <c r="AQ1199" i="1" s="1"/>
  <c r="AN1199" i="1"/>
  <c r="L1199" i="1"/>
  <c r="I1200" i="1" s="1"/>
  <c r="Y1199" i="1" l="1"/>
  <c r="W1200" i="1" s="1"/>
  <c r="F1200" i="1"/>
  <c r="K1200" i="1"/>
  <c r="AM1200" i="1" l="1"/>
  <c r="AL1200" i="1"/>
  <c r="AA1200" i="1"/>
  <c r="AB1200" i="1"/>
  <c r="X1200" i="1"/>
  <c r="Z1200" i="1"/>
  <c r="J1200" i="1"/>
  <c r="L1200" i="1" s="1"/>
  <c r="AP1200" i="1" l="1"/>
  <c r="AQ1200" i="1" s="1"/>
  <c r="AN1200" i="1"/>
  <c r="Y1200" i="1"/>
  <c r="W1201" i="1" s="1"/>
  <c r="I1201" i="1"/>
  <c r="AM1201" i="1" l="1"/>
  <c r="AL1201" i="1"/>
  <c r="X1201" i="1"/>
  <c r="Z1201" i="1"/>
  <c r="AB1201" i="1"/>
  <c r="AA1201" i="1"/>
  <c r="F1201" i="1"/>
  <c r="K1201" i="1"/>
  <c r="AP1201" i="1" l="1"/>
  <c r="AQ1201" i="1" s="1"/>
  <c r="AN1201" i="1"/>
  <c r="J1201" i="1"/>
  <c r="L1201" i="1" s="1"/>
  <c r="I1202" i="1" l="1"/>
  <c r="K1202" i="1" s="1"/>
  <c r="J1202" i="1" s="1"/>
  <c r="Y1201" i="1"/>
  <c r="W1202" i="1" s="1"/>
  <c r="F1202" i="1"/>
  <c r="AM1202" i="1" l="1"/>
  <c r="AL1202" i="1"/>
  <c r="Z1202" i="1"/>
  <c r="AB1202" i="1"/>
  <c r="X1202" i="1"/>
  <c r="AA1202" i="1"/>
  <c r="L1202" i="1"/>
  <c r="I1203" i="1" s="1"/>
  <c r="AP1202" i="1" l="1"/>
  <c r="AQ1202" i="1" s="1"/>
  <c r="AN1202" i="1"/>
  <c r="Y1202" i="1"/>
  <c r="W1203" i="1" s="1"/>
  <c r="F1203" i="1"/>
  <c r="K1203" i="1"/>
  <c r="AM1203" i="1" l="1"/>
  <c r="AL1203" i="1"/>
  <c r="AA1203" i="1"/>
  <c r="X1203" i="1"/>
  <c r="Z1203" i="1"/>
  <c r="AB1203" i="1"/>
  <c r="J1203" i="1"/>
  <c r="L1203" i="1" s="1"/>
  <c r="AP1203" i="1" l="1"/>
  <c r="AQ1203" i="1" s="1"/>
  <c r="AN1203" i="1"/>
  <c r="Y1203" i="1"/>
  <c r="W1204" i="1" s="1"/>
  <c r="I1204" i="1"/>
  <c r="AM1204" i="1" l="1"/>
  <c r="AL1204" i="1"/>
  <c r="Z1204" i="1"/>
  <c r="X1204" i="1"/>
  <c r="AA1204" i="1"/>
  <c r="AB1204" i="1"/>
  <c r="F1204" i="1"/>
  <c r="K1204" i="1"/>
  <c r="AP1204" i="1" l="1"/>
  <c r="AQ1204" i="1" s="1"/>
  <c r="AN1204" i="1"/>
  <c r="J1204" i="1"/>
  <c r="L1204" i="1" s="1"/>
  <c r="Y1204" i="1" s="1"/>
  <c r="W1205" i="1" s="1"/>
  <c r="AM1205" i="1" l="1"/>
  <c r="AL1205" i="1"/>
  <c r="AB1205" i="1"/>
  <c r="X1205" i="1"/>
  <c r="AA1205" i="1"/>
  <c r="Z1205" i="1"/>
  <c r="I1205" i="1"/>
  <c r="AP1205" i="1" l="1"/>
  <c r="AQ1205" i="1" s="1"/>
  <c r="AN1205" i="1"/>
  <c r="F1205" i="1"/>
  <c r="K1205" i="1"/>
  <c r="J1205" i="1" l="1"/>
  <c r="L1205" i="1" s="1"/>
  <c r="Y1205" i="1" s="1"/>
  <c r="W1206" i="1" s="1"/>
  <c r="AM1206" i="1" l="1"/>
  <c r="AL1206" i="1"/>
  <c r="X1206" i="1"/>
  <c r="AA1206" i="1"/>
  <c r="Z1206" i="1"/>
  <c r="AB1206" i="1"/>
  <c r="I1206" i="1"/>
  <c r="AP1206" i="1" l="1"/>
  <c r="AQ1206" i="1" s="1"/>
  <c r="AN1206" i="1"/>
  <c r="F1206" i="1"/>
  <c r="K1206" i="1"/>
  <c r="J1206" i="1" l="1"/>
  <c r="L1206" i="1"/>
  <c r="I1207" i="1" l="1"/>
  <c r="Y1206" i="1"/>
  <c r="W1207" i="1" s="1"/>
  <c r="F1207" i="1"/>
  <c r="K1207" i="1"/>
  <c r="AM1207" i="1" l="1"/>
  <c r="AL1207" i="1"/>
  <c r="X1207" i="1"/>
  <c r="Z1207" i="1"/>
  <c r="AA1207" i="1"/>
  <c r="AB1207" i="1"/>
  <c r="J1207" i="1"/>
  <c r="L1207" i="1" s="1"/>
  <c r="AP1207" i="1" l="1"/>
  <c r="AQ1207" i="1" s="1"/>
  <c r="AN1207" i="1"/>
  <c r="Y1207" i="1"/>
  <c r="W1208" i="1" s="1"/>
  <c r="I1208" i="1"/>
  <c r="AM1208" i="1" l="1"/>
  <c r="AL1208" i="1"/>
  <c r="AA1208" i="1"/>
  <c r="X1208" i="1"/>
  <c r="AB1208" i="1"/>
  <c r="Z1208" i="1"/>
  <c r="K1208" i="1"/>
  <c r="J1208" i="1" s="1"/>
  <c r="F1208" i="1"/>
  <c r="AP1208" i="1" l="1"/>
  <c r="AQ1208" i="1" s="1"/>
  <c r="AN1208" i="1"/>
  <c r="L1208" i="1"/>
  <c r="I1209" i="1" s="1"/>
  <c r="Y1208" i="1" l="1"/>
  <c r="W1209" i="1" s="1"/>
  <c r="F1209" i="1"/>
  <c r="K1209" i="1"/>
  <c r="AM1209" i="1" l="1"/>
  <c r="AL1209" i="1"/>
  <c r="X1209" i="1"/>
  <c r="Z1209" i="1"/>
  <c r="AA1209" i="1"/>
  <c r="AB1209" i="1"/>
  <c r="J1209" i="1"/>
  <c r="L1209" i="1" s="1"/>
  <c r="AP1209" i="1" l="1"/>
  <c r="AQ1209" i="1" s="1"/>
  <c r="AN1209" i="1"/>
  <c r="Y1209" i="1"/>
  <c r="W1210" i="1" s="1"/>
  <c r="I1210" i="1"/>
  <c r="AM1210" i="1" l="1"/>
  <c r="AL1210" i="1"/>
  <c r="Z1210" i="1"/>
  <c r="X1210" i="1"/>
  <c r="AA1210" i="1"/>
  <c r="AB1210" i="1"/>
  <c r="F1210" i="1"/>
  <c r="K1210" i="1"/>
  <c r="AP1210" i="1" l="1"/>
  <c r="AQ1210" i="1" s="1"/>
  <c r="AN1210" i="1"/>
  <c r="J1210" i="1"/>
  <c r="L1210" i="1"/>
  <c r="I1211" i="1" s="1"/>
  <c r="Y1210" i="1" l="1"/>
  <c r="W1211" i="1" s="1"/>
  <c r="F1211" i="1"/>
  <c r="K1211" i="1"/>
  <c r="AM1211" i="1" l="1"/>
  <c r="AL1211" i="1"/>
  <c r="AB1211" i="1"/>
  <c r="X1211" i="1"/>
  <c r="Z1211" i="1"/>
  <c r="AA1211" i="1"/>
  <c r="J1211" i="1"/>
  <c r="L1211" i="1" s="1"/>
  <c r="I1212" i="1" s="1"/>
  <c r="AP1211" i="1" l="1"/>
  <c r="AQ1211" i="1" s="1"/>
  <c r="AN1211" i="1"/>
  <c r="Y1211" i="1"/>
  <c r="W1212" i="1" s="1"/>
  <c r="K1212" i="1"/>
  <c r="J1212" i="1" s="1"/>
  <c r="F1212" i="1"/>
  <c r="AM1212" i="1" l="1"/>
  <c r="AL1212" i="1"/>
  <c r="Z1212" i="1"/>
  <c r="X1212" i="1"/>
  <c r="AA1212" i="1"/>
  <c r="AB1212" i="1"/>
  <c r="L1212" i="1"/>
  <c r="I1213" i="1" s="1"/>
  <c r="AP1212" i="1" l="1"/>
  <c r="AQ1212" i="1" s="1"/>
  <c r="AN1212" i="1"/>
  <c r="Y1212" i="1"/>
  <c r="W1213" i="1" s="1"/>
  <c r="K1213" i="1"/>
  <c r="F1213" i="1"/>
  <c r="AM1213" i="1" l="1"/>
  <c r="AL1213" i="1"/>
  <c r="X1213" i="1"/>
  <c r="Z1213" i="1"/>
  <c r="AA1213" i="1"/>
  <c r="AB1213" i="1"/>
  <c r="J1213" i="1"/>
  <c r="L1213" i="1" s="1"/>
  <c r="AP1213" i="1" l="1"/>
  <c r="AQ1213" i="1" s="1"/>
  <c r="AN1213" i="1"/>
  <c r="Y1213" i="1"/>
  <c r="W1214" i="1" s="1"/>
  <c r="I1214" i="1"/>
  <c r="AM1214" i="1" l="1"/>
  <c r="AL1214" i="1"/>
  <c r="Z1214" i="1"/>
  <c r="AB1214" i="1"/>
  <c r="X1214" i="1"/>
  <c r="AA1214" i="1"/>
  <c r="F1214" i="1"/>
  <c r="K1214" i="1"/>
  <c r="AP1214" i="1" l="1"/>
  <c r="AQ1214" i="1" s="1"/>
  <c r="AN1214" i="1"/>
  <c r="J1214" i="1"/>
  <c r="L1214" i="1" s="1"/>
  <c r="Y1214" i="1" s="1"/>
  <c r="W1215" i="1" s="1"/>
  <c r="AM1215" i="1" l="1"/>
  <c r="AL1215" i="1"/>
  <c r="AA1215" i="1"/>
  <c r="X1215" i="1"/>
  <c r="Z1215" i="1"/>
  <c r="AB1215" i="1"/>
  <c r="I1215" i="1"/>
  <c r="AP1215" i="1" l="1"/>
  <c r="AQ1215" i="1" s="1"/>
  <c r="AN1215" i="1"/>
  <c r="K1215" i="1"/>
  <c r="F1215" i="1"/>
  <c r="J1215" i="1" l="1"/>
  <c r="L1215" i="1" s="1"/>
  <c r="Y1215" i="1" s="1"/>
  <c r="W1216" i="1" s="1"/>
  <c r="AM1216" i="1" l="1"/>
  <c r="AL1216" i="1"/>
  <c r="Z1216" i="1"/>
  <c r="AB1216" i="1"/>
  <c r="X1216" i="1"/>
  <c r="AA1216" i="1"/>
  <c r="I1216" i="1"/>
  <c r="AP1216" i="1" l="1"/>
  <c r="AQ1216" i="1" s="1"/>
  <c r="AN1216" i="1"/>
  <c r="F1216" i="1"/>
  <c r="K1216" i="1"/>
  <c r="J1216" i="1" l="1"/>
  <c r="L1216" i="1" s="1"/>
  <c r="I1217" i="1" l="1"/>
  <c r="Y1216" i="1"/>
  <c r="W1217" i="1" s="1"/>
  <c r="F1217" i="1"/>
  <c r="K1217" i="1"/>
  <c r="AM1217" i="1" l="1"/>
  <c r="AB1217" i="1"/>
  <c r="X1217" i="1"/>
  <c r="Z1217" i="1"/>
  <c r="AA1217" i="1"/>
  <c r="J1217" i="1"/>
  <c r="L1217" i="1" s="1"/>
  <c r="AP1217" i="1" l="1"/>
  <c r="AQ1217" i="1" s="1"/>
  <c r="AN1217" i="1"/>
  <c r="AL1217" i="1"/>
  <c r="Y1217" i="1"/>
  <c r="W1218" i="1" s="1"/>
  <c r="I1218" i="1"/>
  <c r="AM1218" i="1" l="1"/>
  <c r="AL1218" i="1"/>
  <c r="AB1218" i="1"/>
  <c r="X1218" i="1"/>
  <c r="Z1218" i="1"/>
  <c r="AA1218" i="1"/>
  <c r="F1218" i="1"/>
  <c r="K1218" i="1"/>
  <c r="AP1218" i="1" l="1"/>
  <c r="AQ1218" i="1" s="1"/>
  <c r="AN1218" i="1"/>
  <c r="J1218" i="1"/>
  <c r="L1218" i="1" s="1"/>
  <c r="Y1218" i="1" s="1"/>
  <c r="W1219" i="1" s="1"/>
  <c r="AM1219" i="1" l="1"/>
  <c r="AL1219" i="1"/>
  <c r="X1219" i="1"/>
  <c r="Z1219" i="1"/>
  <c r="AA1219" i="1"/>
  <c r="AB1219" i="1"/>
  <c r="I1219" i="1"/>
  <c r="AP1219" i="1" l="1"/>
  <c r="AQ1219" i="1" s="1"/>
  <c r="AN1219" i="1"/>
  <c r="F1219" i="1"/>
  <c r="K1219" i="1"/>
  <c r="J1219" i="1" l="1"/>
  <c r="L1219" i="1" s="1"/>
  <c r="Y1219" i="1" s="1"/>
  <c r="W1220" i="1" s="1"/>
  <c r="AM1220" i="1" l="1"/>
  <c r="AL1220" i="1"/>
  <c r="Z1220" i="1"/>
  <c r="AA1220" i="1"/>
  <c r="X1220" i="1"/>
  <c r="AB1220" i="1"/>
  <c r="I1220" i="1"/>
  <c r="AP1220" i="1" l="1"/>
  <c r="AQ1220" i="1" s="1"/>
  <c r="AN1220" i="1"/>
  <c r="K1220" i="1"/>
  <c r="F1220" i="1"/>
  <c r="J1220" i="1" l="1"/>
  <c r="L1220" i="1" s="1"/>
  <c r="Y1220" i="1" s="1"/>
  <c r="W1221" i="1" s="1"/>
  <c r="AM1221" i="1" l="1"/>
  <c r="AL1221" i="1"/>
  <c r="AA1221" i="1"/>
  <c r="AB1221" i="1"/>
  <c r="X1221" i="1"/>
  <c r="Z1221" i="1"/>
  <c r="I1221" i="1"/>
  <c r="AP1221" i="1" l="1"/>
  <c r="AQ1221" i="1" s="1"/>
  <c r="AN1221" i="1"/>
  <c r="K1221" i="1"/>
  <c r="F1221" i="1"/>
  <c r="J1221" i="1" l="1"/>
  <c r="L1221" i="1" s="1"/>
  <c r="I1222" i="1" l="1"/>
  <c r="Y1221" i="1"/>
  <c r="W1222" i="1" s="1"/>
  <c r="F1222" i="1"/>
  <c r="K1222" i="1"/>
  <c r="AM1222" i="1" l="1"/>
  <c r="AL1222" i="1"/>
  <c r="AB1222" i="1"/>
  <c r="X1222" i="1"/>
  <c r="Z1222" i="1"/>
  <c r="AA1222" i="1"/>
  <c r="J1222" i="1"/>
  <c r="L1222" i="1" s="1"/>
  <c r="AP1222" i="1" l="1"/>
  <c r="AQ1222" i="1" s="1"/>
  <c r="AN1222" i="1"/>
  <c r="Y1222" i="1"/>
  <c r="W1223" i="1" s="1"/>
  <c r="I1223" i="1"/>
  <c r="AM1223" i="1" l="1"/>
  <c r="AL1223" i="1"/>
  <c r="AA1223" i="1"/>
  <c r="AB1223" i="1"/>
  <c r="X1223" i="1"/>
  <c r="Z1223" i="1"/>
  <c r="F1223" i="1"/>
  <c r="K1223" i="1"/>
  <c r="AP1223" i="1" l="1"/>
  <c r="AQ1223" i="1" s="1"/>
  <c r="AN1223" i="1"/>
  <c r="J1223" i="1"/>
  <c r="L1223" i="1" s="1"/>
  <c r="I1224" i="1" s="1"/>
  <c r="Y1223" i="1" l="1"/>
  <c r="W1224" i="1" s="1"/>
  <c r="F1224" i="1"/>
  <c r="K1224" i="1"/>
  <c r="AM1224" i="1" l="1"/>
  <c r="AL1224" i="1"/>
  <c r="X1224" i="1"/>
  <c r="AA1224" i="1"/>
  <c r="Z1224" i="1"/>
  <c r="AB1224" i="1"/>
  <c r="J1224" i="1"/>
  <c r="L1224" i="1" s="1"/>
  <c r="I1225" i="1" s="1"/>
  <c r="AP1224" i="1" l="1"/>
  <c r="AQ1224" i="1" s="1"/>
  <c r="AN1224" i="1"/>
  <c r="Y1224" i="1"/>
  <c r="W1225" i="1" s="1"/>
  <c r="F1225" i="1"/>
  <c r="K1225" i="1"/>
  <c r="AM1225" i="1" l="1"/>
  <c r="AL1225" i="1"/>
  <c r="AB1225" i="1"/>
  <c r="X1225" i="1"/>
  <c r="Z1225" i="1"/>
  <c r="AA1225" i="1"/>
  <c r="J1225" i="1"/>
  <c r="L1225" i="1" s="1"/>
  <c r="AP1225" i="1" l="1"/>
  <c r="AQ1225" i="1" s="1"/>
  <c r="AN1225" i="1"/>
  <c r="Y1225" i="1"/>
  <c r="W1226" i="1" s="1"/>
  <c r="I1226" i="1"/>
  <c r="AM1226" i="1" l="1"/>
  <c r="AL1226" i="1"/>
  <c r="Z1226" i="1"/>
  <c r="AA1226" i="1"/>
  <c r="AB1226" i="1"/>
  <c r="X1226" i="1"/>
  <c r="K1226" i="1"/>
  <c r="F1226" i="1"/>
  <c r="AP1226" i="1" l="1"/>
  <c r="AQ1226" i="1" s="1"/>
  <c r="AN1226" i="1"/>
  <c r="J1226" i="1"/>
  <c r="L1226" i="1" s="1"/>
  <c r="Y1226" i="1" s="1"/>
  <c r="W1227" i="1" s="1"/>
  <c r="AM1227" i="1" l="1"/>
  <c r="AL1227" i="1"/>
  <c r="X1227" i="1"/>
  <c r="Z1227" i="1"/>
  <c r="AB1227" i="1"/>
  <c r="AA1227" i="1"/>
  <c r="I1227" i="1"/>
  <c r="AP1227" i="1" l="1"/>
  <c r="AQ1227" i="1" s="1"/>
  <c r="AN1227" i="1"/>
  <c r="K1227" i="1"/>
  <c r="J1227" i="1" s="1"/>
  <c r="F1227" i="1"/>
  <c r="L1227" i="1" l="1"/>
  <c r="I1228" i="1" l="1"/>
  <c r="Y1227" i="1"/>
  <c r="W1228" i="1" s="1"/>
  <c r="K1228" i="1"/>
  <c r="F1228" i="1"/>
  <c r="AM1228" i="1" l="1"/>
  <c r="AL1228" i="1"/>
  <c r="AA1228" i="1"/>
  <c r="X1228" i="1"/>
  <c r="Z1228" i="1"/>
  <c r="AB1228" i="1"/>
  <c r="J1228" i="1"/>
  <c r="L1228" i="1" s="1"/>
  <c r="AP1228" i="1" l="1"/>
  <c r="AQ1228" i="1" s="1"/>
  <c r="AN1228" i="1"/>
  <c r="Y1228" i="1"/>
  <c r="W1229" i="1" s="1"/>
  <c r="I1229" i="1"/>
  <c r="AM1229" i="1" l="1"/>
  <c r="AL1229" i="1"/>
  <c r="Z1229" i="1"/>
  <c r="X1229" i="1"/>
  <c r="AA1229" i="1"/>
  <c r="AB1229" i="1"/>
  <c r="F1229" i="1"/>
  <c r="K1229" i="1"/>
  <c r="AP1229" i="1" l="1"/>
  <c r="AQ1229" i="1" s="1"/>
  <c r="AN1229" i="1"/>
  <c r="J1229" i="1"/>
  <c r="L1229" i="1" s="1"/>
  <c r="I1230" i="1" s="1"/>
  <c r="Y1229" i="1" l="1"/>
  <c r="W1230" i="1" s="1"/>
  <c r="K1230" i="1"/>
  <c r="J1230" i="1" s="1"/>
  <c r="F1230" i="1"/>
  <c r="AM1230" i="1" l="1"/>
  <c r="AL1230" i="1"/>
  <c r="AA1230" i="1"/>
  <c r="X1230" i="1"/>
  <c r="Z1230" i="1"/>
  <c r="AB1230" i="1"/>
  <c r="L1230" i="1"/>
  <c r="I1231" i="1" s="1"/>
  <c r="AP1230" i="1" l="1"/>
  <c r="AQ1230" i="1" s="1"/>
  <c r="AN1230" i="1"/>
  <c r="Y1230" i="1"/>
  <c r="W1231" i="1" s="1"/>
  <c r="F1231" i="1"/>
  <c r="K1231" i="1"/>
  <c r="AM1231" i="1" l="1"/>
  <c r="AL1231" i="1"/>
  <c r="AB1231" i="1"/>
  <c r="AA1231" i="1"/>
  <c r="X1231" i="1"/>
  <c r="Z1231" i="1"/>
  <c r="J1231" i="1"/>
  <c r="L1231" i="1" s="1"/>
  <c r="I1232" i="1" s="1"/>
  <c r="AP1231" i="1" l="1"/>
  <c r="AQ1231" i="1" s="1"/>
  <c r="AN1231" i="1"/>
  <c r="Y1231" i="1"/>
  <c r="W1232" i="1" s="1"/>
  <c r="K1232" i="1"/>
  <c r="F1232" i="1"/>
  <c r="AM1232" i="1" l="1"/>
  <c r="AL1232" i="1"/>
  <c r="AA1232" i="1"/>
  <c r="AB1232" i="1"/>
  <c r="X1232" i="1"/>
  <c r="Z1232" i="1"/>
  <c r="J1232" i="1"/>
  <c r="L1232" i="1" s="1"/>
  <c r="AP1232" i="1" l="1"/>
  <c r="AQ1232" i="1" s="1"/>
  <c r="AN1232" i="1"/>
  <c r="Y1232" i="1"/>
  <c r="W1233" i="1" s="1"/>
  <c r="I1233" i="1"/>
  <c r="AM1233" i="1" l="1"/>
  <c r="AL1233" i="1"/>
  <c r="X1233" i="1"/>
  <c r="Z1233" i="1"/>
  <c r="AA1233" i="1"/>
  <c r="AB1233" i="1"/>
  <c r="K1233" i="1"/>
  <c r="J1233" i="1" s="1"/>
  <c r="F1233" i="1"/>
  <c r="AP1233" i="1" l="1"/>
  <c r="AQ1233" i="1" s="1"/>
  <c r="AN1233" i="1"/>
  <c r="L1233" i="1"/>
  <c r="I1234" i="1" s="1"/>
  <c r="Y1233" i="1" l="1"/>
  <c r="W1234" i="1" s="1"/>
  <c r="K1234" i="1"/>
  <c r="F1234" i="1"/>
  <c r="AM1234" i="1" l="1"/>
  <c r="AL1234" i="1"/>
  <c r="Z1234" i="1"/>
  <c r="AB1234" i="1"/>
  <c r="X1234" i="1"/>
  <c r="AA1234" i="1"/>
  <c r="J1234" i="1"/>
  <c r="L1234" i="1" s="1"/>
  <c r="AP1234" i="1" l="1"/>
  <c r="AQ1234" i="1" s="1"/>
  <c r="AN1234" i="1"/>
  <c r="Y1234" i="1"/>
  <c r="W1235" i="1" s="1"/>
  <c r="I1235" i="1"/>
  <c r="AM1235" i="1" l="1"/>
  <c r="AL1235" i="1"/>
  <c r="AB1235" i="1"/>
  <c r="AA1235" i="1"/>
  <c r="X1235" i="1"/>
  <c r="Z1235" i="1"/>
  <c r="F1235" i="1"/>
  <c r="K1235" i="1"/>
  <c r="AP1235" i="1" l="1"/>
  <c r="AQ1235" i="1" s="1"/>
  <c r="AN1235" i="1"/>
  <c r="J1235" i="1"/>
  <c r="L1235" i="1"/>
  <c r="I1236" i="1" s="1"/>
  <c r="Y1235" i="1" l="1"/>
  <c r="W1236" i="1" s="1"/>
  <c r="F1236" i="1"/>
  <c r="K1236" i="1"/>
  <c r="AM1236" i="1" l="1"/>
  <c r="AL1236" i="1"/>
  <c r="X1236" i="1"/>
  <c r="Z1236" i="1"/>
  <c r="AA1236" i="1"/>
  <c r="AB1236" i="1"/>
  <c r="J1236" i="1"/>
  <c r="L1236" i="1" s="1"/>
  <c r="AP1236" i="1" l="1"/>
  <c r="AQ1236" i="1" s="1"/>
  <c r="AN1236" i="1"/>
  <c r="Y1236" i="1"/>
  <c r="W1237" i="1" s="1"/>
  <c r="I1237" i="1"/>
  <c r="AM1237" i="1" l="1"/>
  <c r="AL1237" i="1"/>
  <c r="AB1237" i="1"/>
  <c r="X1237" i="1"/>
  <c r="Z1237" i="1"/>
  <c r="AA1237" i="1"/>
  <c r="K1237" i="1"/>
  <c r="F1237" i="1"/>
  <c r="AP1237" i="1" l="1"/>
  <c r="AQ1237" i="1" s="1"/>
  <c r="AN1237" i="1"/>
  <c r="J1237" i="1"/>
  <c r="L1237" i="1" s="1"/>
  <c r="Y1237" i="1" s="1"/>
  <c r="W1238" i="1" s="1"/>
  <c r="AM1238" i="1" l="1"/>
  <c r="AL1238" i="1"/>
  <c r="X1238" i="1"/>
  <c r="Z1238" i="1"/>
  <c r="AA1238" i="1"/>
  <c r="AB1238" i="1"/>
  <c r="I1238" i="1"/>
  <c r="AP1238" i="1" l="1"/>
  <c r="AQ1238" i="1" s="1"/>
  <c r="AN1238" i="1"/>
  <c r="F1238" i="1"/>
  <c r="K1238" i="1"/>
  <c r="J1238" i="1" l="1"/>
  <c r="L1238" i="1" s="1"/>
  <c r="I1239" i="1" l="1"/>
  <c r="Y1238" i="1"/>
  <c r="W1239" i="1" s="1"/>
  <c r="K1239" i="1"/>
  <c r="F1239" i="1"/>
  <c r="AM1239" i="1" l="1"/>
  <c r="AL1239" i="1"/>
  <c r="X1239" i="1"/>
  <c r="AA1239" i="1"/>
  <c r="Z1239" i="1"/>
  <c r="AB1239" i="1"/>
  <c r="J1239" i="1"/>
  <c r="L1239" i="1" s="1"/>
  <c r="AP1239" i="1" l="1"/>
  <c r="AQ1239" i="1" s="1"/>
  <c r="AN1239" i="1"/>
  <c r="Y1239" i="1"/>
  <c r="W1240" i="1" s="1"/>
  <c r="I1240" i="1"/>
  <c r="AM1240" i="1" l="1"/>
  <c r="AL1240" i="1"/>
  <c r="X1240" i="1"/>
  <c r="Z1240" i="1"/>
  <c r="AA1240" i="1"/>
  <c r="AB1240" i="1"/>
  <c r="K1240" i="1"/>
  <c r="J1240" i="1" s="1"/>
  <c r="F1240" i="1"/>
  <c r="AP1240" i="1" l="1"/>
  <c r="AQ1240" i="1" s="1"/>
  <c r="AN1240" i="1"/>
  <c r="L1240" i="1"/>
  <c r="I1241" i="1" s="1"/>
  <c r="Y1240" i="1" l="1"/>
  <c r="W1241" i="1" s="1"/>
  <c r="F1241" i="1"/>
  <c r="K1241" i="1"/>
  <c r="AM1241" i="1" l="1"/>
  <c r="AL1241" i="1"/>
  <c r="Z1241" i="1"/>
  <c r="AB1241" i="1"/>
  <c r="X1241" i="1"/>
  <c r="AA1241" i="1"/>
  <c r="J1241" i="1"/>
  <c r="L1241" i="1" s="1"/>
  <c r="AP1241" i="1" l="1"/>
  <c r="AQ1241" i="1" s="1"/>
  <c r="AN1241" i="1"/>
  <c r="Y1241" i="1"/>
  <c r="W1242" i="1" s="1"/>
  <c r="I1242" i="1"/>
  <c r="AM1242" i="1" l="1"/>
  <c r="AL1242" i="1"/>
  <c r="X1242" i="1"/>
  <c r="Z1242" i="1"/>
  <c r="AA1242" i="1"/>
  <c r="AB1242" i="1"/>
  <c r="F1242" i="1"/>
  <c r="K1242" i="1"/>
  <c r="AP1242" i="1" l="1"/>
  <c r="AQ1242" i="1" s="1"/>
  <c r="AN1242" i="1"/>
  <c r="J1242" i="1"/>
  <c r="L1242" i="1" s="1"/>
  <c r="Y1242" i="1" s="1"/>
  <c r="W1243" i="1" s="1"/>
  <c r="AM1243" i="1" l="1"/>
  <c r="AL1243" i="1"/>
  <c r="AB1243" i="1"/>
  <c r="X1243" i="1"/>
  <c r="Z1243" i="1"/>
  <c r="AA1243" i="1"/>
  <c r="I1243" i="1"/>
  <c r="AP1243" i="1" l="1"/>
  <c r="AQ1243" i="1" s="1"/>
  <c r="AN1243" i="1"/>
  <c r="F1243" i="1"/>
  <c r="K1243" i="1"/>
  <c r="J1243" i="1" l="1"/>
  <c r="L1243" i="1" s="1"/>
  <c r="Y1243" i="1" s="1"/>
  <c r="W1244" i="1" s="1"/>
  <c r="AM1244" i="1" l="1"/>
  <c r="AL1244" i="1"/>
  <c r="AB1244" i="1"/>
  <c r="Z1244" i="1"/>
  <c r="X1244" i="1"/>
  <c r="AA1244" i="1"/>
  <c r="I1244" i="1"/>
  <c r="AP1244" i="1" l="1"/>
  <c r="AQ1244" i="1" s="1"/>
  <c r="AN1244" i="1"/>
  <c r="F1244" i="1"/>
  <c r="K1244" i="1"/>
  <c r="J1244" i="1" l="1"/>
  <c r="L1244" i="1" s="1"/>
  <c r="Y1244" i="1" s="1"/>
  <c r="W1245" i="1" s="1"/>
  <c r="AM1245" i="1" l="1"/>
  <c r="AL1245" i="1"/>
  <c r="Z1245" i="1"/>
  <c r="AA1245" i="1"/>
  <c r="X1245" i="1"/>
  <c r="AB1245" i="1"/>
  <c r="I1245" i="1"/>
  <c r="AP1245" i="1" l="1"/>
  <c r="AQ1245" i="1" s="1"/>
  <c r="AN1245" i="1"/>
  <c r="F1245" i="1"/>
  <c r="K1245" i="1"/>
  <c r="J1245" i="1" l="1"/>
  <c r="L1245" i="1" s="1"/>
  <c r="I1246" i="1" l="1"/>
  <c r="Y1245" i="1"/>
  <c r="W1246" i="1" s="1"/>
  <c r="K1246" i="1"/>
  <c r="F1246" i="1"/>
  <c r="AM1246" i="1" l="1"/>
  <c r="AL1246" i="1"/>
  <c r="X1246" i="1"/>
  <c r="AA1246" i="1"/>
  <c r="AB1246" i="1"/>
  <c r="Z1246" i="1"/>
  <c r="J1246" i="1"/>
  <c r="L1246" i="1" s="1"/>
  <c r="AP1246" i="1" l="1"/>
  <c r="AQ1246" i="1" s="1"/>
  <c r="AN1246" i="1"/>
  <c r="Y1246" i="1"/>
  <c r="W1247" i="1" s="1"/>
  <c r="I1247" i="1"/>
  <c r="AM1247" i="1" l="1"/>
  <c r="AL1247" i="1"/>
  <c r="X1247" i="1"/>
  <c r="AA1247" i="1"/>
  <c r="AB1247" i="1"/>
  <c r="Z1247" i="1"/>
  <c r="F1247" i="1"/>
  <c r="K1247" i="1"/>
  <c r="AP1247" i="1" l="1"/>
  <c r="AQ1247" i="1" s="1"/>
  <c r="AN1247" i="1"/>
  <c r="J1247" i="1"/>
  <c r="L1247" i="1" s="1"/>
  <c r="Y1247" i="1" s="1"/>
  <c r="W1248" i="1" s="1"/>
  <c r="AM1248" i="1" l="1"/>
  <c r="AL1248" i="1"/>
  <c r="AB1248" i="1"/>
  <c r="X1248" i="1"/>
  <c r="Z1248" i="1"/>
  <c r="AA1248" i="1"/>
  <c r="I1248" i="1"/>
  <c r="AP1248" i="1" l="1"/>
  <c r="AQ1248" i="1" s="1"/>
  <c r="AN1248" i="1"/>
  <c r="K1248" i="1"/>
  <c r="F1248" i="1"/>
  <c r="J1248" i="1" l="1"/>
  <c r="L1248" i="1" s="1"/>
  <c r="Y1248" i="1" s="1"/>
  <c r="W1249" i="1" s="1"/>
  <c r="AM1249" i="1" l="1"/>
  <c r="AL1249" i="1"/>
  <c r="AB1249" i="1"/>
  <c r="X1249" i="1"/>
  <c r="Z1249" i="1"/>
  <c r="AA1249" i="1"/>
  <c r="I1249" i="1"/>
  <c r="AP1249" i="1" l="1"/>
  <c r="AQ1249" i="1" s="1"/>
  <c r="AN1249" i="1"/>
  <c r="F1249" i="1"/>
  <c r="K1249" i="1"/>
  <c r="J1249" i="1" l="1"/>
  <c r="L1249" i="1" s="1"/>
  <c r="Y1249" i="1" s="1"/>
  <c r="W1250" i="1" s="1"/>
  <c r="AM1250" i="1" l="1"/>
  <c r="AL1250" i="1"/>
  <c r="Z1250" i="1"/>
  <c r="AA1250" i="1"/>
  <c r="X1250" i="1"/>
  <c r="AB1250" i="1"/>
  <c r="I1250" i="1"/>
  <c r="AP1250" i="1" l="1"/>
  <c r="AQ1250" i="1" s="1"/>
  <c r="AN1250" i="1"/>
  <c r="K1250" i="1"/>
  <c r="F1250" i="1"/>
  <c r="J1250" i="1" l="1"/>
  <c r="L1250" i="1" s="1"/>
  <c r="Y1250" i="1" s="1"/>
  <c r="W1251" i="1" s="1"/>
  <c r="AM1251" i="1" l="1"/>
  <c r="AL1251" i="1"/>
  <c r="X1251" i="1"/>
  <c r="AA1251" i="1"/>
  <c r="AB1251" i="1"/>
  <c r="Z1251" i="1"/>
  <c r="I1251" i="1"/>
  <c r="AP1251" i="1" l="1"/>
  <c r="AQ1251" i="1" s="1"/>
  <c r="AN1251" i="1"/>
  <c r="F1251" i="1"/>
  <c r="K1251" i="1"/>
  <c r="J1251" i="1" l="1"/>
  <c r="L1251" i="1" s="1"/>
  <c r="Y1251" i="1" s="1"/>
  <c r="W1252" i="1" s="1"/>
  <c r="AM1252" i="1" l="1"/>
  <c r="AL1252" i="1"/>
  <c r="Z1252" i="1"/>
  <c r="AB1252" i="1"/>
  <c r="X1252" i="1"/>
  <c r="AA1252" i="1"/>
  <c r="I1252" i="1"/>
  <c r="AP1252" i="1" l="1"/>
  <c r="AQ1252" i="1" s="1"/>
  <c r="AN1252" i="1"/>
  <c r="F1252" i="1"/>
  <c r="K1252" i="1"/>
  <c r="J1252" i="1" l="1"/>
  <c r="L1252" i="1" s="1"/>
  <c r="I1253" i="1" l="1"/>
  <c r="K1253" i="1" s="1"/>
  <c r="Y1252" i="1"/>
  <c r="W1253" i="1" s="1"/>
  <c r="F1253" i="1"/>
  <c r="J1253" i="1"/>
  <c r="L1253" i="1" s="1"/>
  <c r="AM1253" i="1" l="1"/>
  <c r="AL1253" i="1"/>
  <c r="X1253" i="1"/>
  <c r="AA1253" i="1"/>
  <c r="AB1253" i="1"/>
  <c r="Z1253" i="1"/>
  <c r="I1254" i="1"/>
  <c r="AP1253" i="1" l="1"/>
  <c r="AQ1253" i="1" s="1"/>
  <c r="AN1253" i="1"/>
  <c r="Y1253" i="1"/>
  <c r="W1254" i="1" s="1"/>
  <c r="F1254" i="1"/>
  <c r="K1254" i="1"/>
  <c r="AM1254" i="1" l="1"/>
  <c r="AL1254" i="1"/>
  <c r="Z1254" i="1"/>
  <c r="AB1254" i="1"/>
  <c r="X1254" i="1"/>
  <c r="AA1254" i="1"/>
  <c r="J1254" i="1"/>
  <c r="L1254" i="1" s="1"/>
  <c r="AP1254" i="1" l="1"/>
  <c r="AQ1254" i="1" s="1"/>
  <c r="AN1254" i="1"/>
  <c r="Y1254" i="1"/>
  <c r="W1255" i="1" s="1"/>
  <c r="I1255" i="1"/>
  <c r="AM1255" i="1" l="1"/>
  <c r="AL1255" i="1"/>
  <c r="X1255" i="1"/>
  <c r="Z1255" i="1"/>
  <c r="AA1255" i="1"/>
  <c r="AB1255" i="1"/>
  <c r="K1255" i="1"/>
  <c r="F1255" i="1"/>
  <c r="AP1255" i="1" l="1"/>
  <c r="AQ1255" i="1" s="1"/>
  <c r="AN1255" i="1"/>
  <c r="J1255" i="1"/>
  <c r="L1255" i="1" s="1"/>
  <c r="Y1255" i="1" s="1"/>
  <c r="W1256" i="1" s="1"/>
  <c r="AM1256" i="1" l="1"/>
  <c r="AL1256" i="1"/>
  <c r="AB1256" i="1"/>
  <c r="Z1256" i="1"/>
  <c r="AA1256" i="1"/>
  <c r="X1256" i="1"/>
  <c r="I1256" i="1"/>
  <c r="AP1256" i="1" l="1"/>
  <c r="AQ1256" i="1" s="1"/>
  <c r="AN1256" i="1"/>
  <c r="F1256" i="1"/>
  <c r="K1256" i="1"/>
  <c r="J1256" i="1" l="1"/>
  <c r="L1256" i="1" s="1"/>
  <c r="I1257" i="1" l="1"/>
  <c r="Y1256" i="1"/>
  <c r="W1257" i="1" s="1"/>
  <c r="K1257" i="1"/>
  <c r="F1257" i="1"/>
  <c r="AM1257" i="1" l="1"/>
  <c r="AL1257" i="1"/>
  <c r="AA1257" i="1"/>
  <c r="X1257" i="1"/>
  <c r="Z1257" i="1"/>
  <c r="AB1257" i="1"/>
  <c r="J1257" i="1"/>
  <c r="L1257" i="1" s="1"/>
  <c r="AP1257" i="1" l="1"/>
  <c r="AQ1257" i="1" s="1"/>
  <c r="AN1257" i="1"/>
  <c r="Y1257" i="1"/>
  <c r="W1258" i="1" s="1"/>
  <c r="I1258" i="1"/>
  <c r="AM1258" i="1" l="1"/>
  <c r="AL1258" i="1"/>
  <c r="Z1258" i="1"/>
  <c r="AB1258" i="1"/>
  <c r="X1258" i="1"/>
  <c r="AA1258" i="1"/>
  <c r="K1258" i="1"/>
  <c r="F1258" i="1"/>
  <c r="AP1258" i="1" l="1"/>
  <c r="AQ1258" i="1" s="1"/>
  <c r="AN1258" i="1"/>
  <c r="J1258" i="1"/>
  <c r="L1258" i="1" s="1"/>
  <c r="I1259" i="1" s="1"/>
  <c r="Y1258" i="1" l="1"/>
  <c r="W1259" i="1" s="1"/>
  <c r="K1259" i="1"/>
  <c r="F1259" i="1"/>
  <c r="AM1259" i="1" l="1"/>
  <c r="AL1259" i="1"/>
  <c r="AB1259" i="1"/>
  <c r="X1259" i="1"/>
  <c r="AA1259" i="1"/>
  <c r="Z1259" i="1"/>
  <c r="J1259" i="1"/>
  <c r="L1259" i="1" s="1"/>
  <c r="AP1259" i="1" l="1"/>
  <c r="AQ1259" i="1" s="1"/>
  <c r="AN1259" i="1"/>
  <c r="Y1259" i="1"/>
  <c r="W1260" i="1" s="1"/>
  <c r="I1260" i="1"/>
  <c r="AM1260" i="1" l="1"/>
  <c r="AL1260" i="1"/>
  <c r="X1260" i="1"/>
  <c r="AA1260" i="1"/>
  <c r="Z1260" i="1"/>
  <c r="AB1260" i="1"/>
  <c r="F1260" i="1"/>
  <c r="K1260" i="1"/>
  <c r="AP1260" i="1" l="1"/>
  <c r="AQ1260" i="1" s="1"/>
  <c r="AN1260" i="1"/>
  <c r="J1260" i="1"/>
  <c r="L1260" i="1" s="1"/>
  <c r="Y1260" i="1" s="1"/>
  <c r="W1261" i="1" s="1"/>
  <c r="AM1261" i="1" l="1"/>
  <c r="AL1261" i="1"/>
  <c r="X1261" i="1"/>
  <c r="AA1261" i="1"/>
  <c r="Z1261" i="1"/>
  <c r="AB1261" i="1"/>
  <c r="I1261" i="1"/>
  <c r="AP1261" i="1" l="1"/>
  <c r="AQ1261" i="1" s="1"/>
  <c r="AN1261" i="1"/>
  <c r="F1261" i="1"/>
  <c r="K1261" i="1"/>
  <c r="J1261" i="1" l="1"/>
  <c r="L1261" i="1" s="1"/>
  <c r="Y1261" i="1" s="1"/>
  <c r="W1262" i="1" s="1"/>
  <c r="AM1262" i="1" l="1"/>
  <c r="AL1262" i="1"/>
  <c r="X1262" i="1"/>
  <c r="Z1262" i="1"/>
  <c r="AA1262" i="1"/>
  <c r="AB1262" i="1"/>
  <c r="I1262" i="1"/>
  <c r="AP1262" i="1" l="1"/>
  <c r="AQ1262" i="1" s="1"/>
  <c r="AN1262" i="1"/>
  <c r="F1262" i="1"/>
  <c r="K1262" i="1"/>
  <c r="J1262" i="1" l="1"/>
  <c r="L1262" i="1" s="1"/>
  <c r="Y1262" i="1" s="1"/>
  <c r="W1263" i="1" s="1"/>
  <c r="AM1263" i="1" l="1"/>
  <c r="AL1263" i="1"/>
  <c r="X1263" i="1"/>
  <c r="Z1263" i="1"/>
  <c r="AA1263" i="1"/>
  <c r="AB1263" i="1"/>
  <c r="I1263" i="1"/>
  <c r="AP1263" i="1" l="1"/>
  <c r="AQ1263" i="1" s="1"/>
  <c r="AN1263" i="1"/>
  <c r="F1263" i="1"/>
  <c r="K1263" i="1"/>
  <c r="J1263" i="1" l="1"/>
  <c r="L1263" i="1" s="1"/>
  <c r="I1264" i="1" l="1"/>
  <c r="Y1263" i="1"/>
  <c r="W1264" i="1" s="1"/>
  <c r="K1264" i="1"/>
  <c r="F1264" i="1"/>
  <c r="AM1264" i="1" l="1"/>
  <c r="AL1264" i="1"/>
  <c r="X1264" i="1"/>
  <c r="Z1264" i="1"/>
  <c r="AB1264" i="1"/>
  <c r="AA1264" i="1"/>
  <c r="J1264" i="1"/>
  <c r="L1264" i="1" s="1"/>
  <c r="AP1264" i="1" l="1"/>
  <c r="AQ1264" i="1" s="1"/>
  <c r="AN1264" i="1"/>
  <c r="Y1264" i="1"/>
  <c r="W1265" i="1" s="1"/>
  <c r="I1265" i="1"/>
  <c r="AM1265" i="1" l="1"/>
  <c r="AL1265" i="1"/>
  <c r="Z1265" i="1"/>
  <c r="AB1265" i="1"/>
  <c r="X1265" i="1"/>
  <c r="AA1265" i="1"/>
  <c r="K1265" i="1"/>
  <c r="F1265" i="1"/>
  <c r="AP1265" i="1" l="1"/>
  <c r="AQ1265" i="1" s="1"/>
  <c r="AN1265" i="1"/>
  <c r="J1265" i="1"/>
  <c r="L1265" i="1"/>
  <c r="I1266" i="1" s="1"/>
  <c r="K1266" i="1" s="1"/>
  <c r="Y1265" i="1" l="1"/>
  <c r="W1266" i="1" s="1"/>
  <c r="F1266" i="1"/>
  <c r="J1266" i="1"/>
  <c r="L1266" i="1" s="1"/>
  <c r="AM1266" i="1" l="1"/>
  <c r="AL1266" i="1"/>
  <c r="X1266" i="1"/>
  <c r="AA1266" i="1"/>
  <c r="Z1266" i="1"/>
  <c r="AB1266" i="1"/>
  <c r="I1267" i="1"/>
  <c r="AP1266" i="1" l="1"/>
  <c r="AQ1266" i="1" s="1"/>
  <c r="AN1266" i="1"/>
  <c r="Y1266" i="1"/>
  <c r="W1267" i="1" s="1"/>
  <c r="F1267" i="1"/>
  <c r="K1267" i="1"/>
  <c r="AM1267" i="1" l="1"/>
  <c r="AL1267" i="1"/>
  <c r="AB1267" i="1"/>
  <c r="X1267" i="1"/>
  <c r="Z1267" i="1"/>
  <c r="AA1267" i="1"/>
  <c r="J1267" i="1"/>
  <c r="L1267" i="1" s="1"/>
  <c r="AP1267" i="1" l="1"/>
  <c r="AQ1267" i="1" s="1"/>
  <c r="AN1267" i="1"/>
  <c r="Y1267" i="1"/>
  <c r="W1268" i="1" s="1"/>
  <c r="I1268" i="1"/>
  <c r="AM1268" i="1" l="1"/>
  <c r="AL1268" i="1"/>
  <c r="X1268" i="1"/>
  <c r="Z1268" i="1"/>
  <c r="AA1268" i="1"/>
  <c r="AB1268" i="1"/>
  <c r="K1268" i="1"/>
  <c r="F1268" i="1"/>
  <c r="AP1268" i="1" l="1"/>
  <c r="AQ1268" i="1" s="1"/>
  <c r="AN1268" i="1"/>
  <c r="J1268" i="1"/>
  <c r="L1268" i="1" s="1"/>
  <c r="Y1268" i="1" s="1"/>
  <c r="W1269" i="1" s="1"/>
  <c r="AM1269" i="1" l="1"/>
  <c r="AL1269" i="1"/>
  <c r="X1269" i="1"/>
  <c r="AA1269" i="1"/>
  <c r="Z1269" i="1"/>
  <c r="AB1269" i="1"/>
  <c r="I1269" i="1"/>
  <c r="AP1269" i="1" l="1"/>
  <c r="AQ1269" i="1" s="1"/>
  <c r="AN1269" i="1"/>
  <c r="K1269" i="1"/>
  <c r="F1269" i="1"/>
  <c r="J1269" i="1" l="1"/>
  <c r="L1269" i="1" s="1"/>
  <c r="Y1269" i="1" s="1"/>
  <c r="W1270" i="1" s="1"/>
  <c r="AM1270" i="1" l="1"/>
  <c r="AL1270" i="1"/>
  <c r="X1270" i="1"/>
  <c r="AA1270" i="1"/>
  <c r="AB1270" i="1"/>
  <c r="Z1270" i="1"/>
  <c r="I1270" i="1"/>
  <c r="AP1270" i="1" l="1"/>
  <c r="AQ1270" i="1" s="1"/>
  <c r="AN1270" i="1"/>
  <c r="K1270" i="1"/>
  <c r="F1270" i="1"/>
  <c r="J1270" i="1" l="1"/>
  <c r="L1270" i="1" s="1"/>
  <c r="Y1270" i="1" s="1"/>
  <c r="W1271" i="1" s="1"/>
  <c r="AM1271" i="1" l="1"/>
  <c r="AL1271" i="1"/>
  <c r="AA1271" i="1"/>
  <c r="X1271" i="1"/>
  <c r="Z1271" i="1"/>
  <c r="AB1271" i="1"/>
  <c r="I1271" i="1"/>
  <c r="AP1271" i="1" l="1"/>
  <c r="AQ1271" i="1" s="1"/>
  <c r="AN1271" i="1"/>
  <c r="F1271" i="1"/>
  <c r="K1271" i="1"/>
  <c r="J1271" i="1" l="1"/>
  <c r="L1271" i="1" s="1"/>
  <c r="I1272" i="1" l="1"/>
  <c r="Y1271" i="1"/>
  <c r="W1272" i="1" s="1"/>
  <c r="F1272" i="1"/>
  <c r="K1272" i="1"/>
  <c r="AM1272" i="1" l="1"/>
  <c r="AL1272" i="1"/>
  <c r="X1272" i="1"/>
  <c r="Z1272" i="1"/>
  <c r="AA1272" i="1"/>
  <c r="AB1272" i="1"/>
  <c r="J1272" i="1"/>
  <c r="L1272" i="1" s="1"/>
  <c r="AP1272" i="1" l="1"/>
  <c r="AQ1272" i="1" s="1"/>
  <c r="AN1272" i="1"/>
  <c r="Y1272" i="1"/>
  <c r="W1273" i="1" s="1"/>
  <c r="I1273" i="1"/>
  <c r="AM1273" i="1" l="1"/>
  <c r="AL1273" i="1"/>
  <c r="AA1273" i="1"/>
  <c r="X1273" i="1"/>
  <c r="Z1273" i="1"/>
  <c r="AB1273" i="1"/>
  <c r="F1273" i="1"/>
  <c r="K1273" i="1"/>
  <c r="AP1273" i="1" l="1"/>
  <c r="AQ1273" i="1" s="1"/>
  <c r="AN1273" i="1"/>
  <c r="J1273" i="1"/>
  <c r="L1273" i="1" s="1"/>
  <c r="Y1273" i="1" s="1"/>
  <c r="W1274" i="1" s="1"/>
  <c r="AM1274" i="1" l="1"/>
  <c r="AL1274" i="1"/>
  <c r="Z1274" i="1"/>
  <c r="AB1274" i="1"/>
  <c r="X1274" i="1"/>
  <c r="AA1274" i="1"/>
  <c r="I1274" i="1"/>
  <c r="AP1274" i="1" l="1"/>
  <c r="AQ1274" i="1" s="1"/>
  <c r="AN1274" i="1"/>
  <c r="K1274" i="1"/>
  <c r="F1274" i="1"/>
  <c r="J1274" i="1" l="1"/>
  <c r="L1274" i="1" s="1"/>
  <c r="Y1274" i="1" s="1"/>
  <c r="W1275" i="1" s="1"/>
  <c r="AM1275" i="1" l="1"/>
  <c r="AL1275" i="1"/>
  <c r="X1275" i="1"/>
  <c r="Z1275" i="1"/>
  <c r="AA1275" i="1"/>
  <c r="AB1275" i="1"/>
  <c r="I1275" i="1"/>
  <c r="AP1275" i="1" l="1"/>
  <c r="AQ1275" i="1" s="1"/>
  <c r="AN1275" i="1"/>
  <c r="F1275" i="1"/>
  <c r="K1275" i="1"/>
  <c r="J1275" i="1" s="1"/>
  <c r="L1275" i="1" l="1"/>
  <c r="I1276" i="1" l="1"/>
  <c r="Y1275" i="1"/>
  <c r="W1276" i="1" s="1"/>
  <c r="K1276" i="1"/>
  <c r="F1276" i="1"/>
  <c r="AM1276" i="1" l="1"/>
  <c r="AL1276" i="1"/>
  <c r="X1276" i="1"/>
  <c r="AA1276" i="1"/>
  <c r="Z1276" i="1"/>
  <c r="AB1276" i="1"/>
  <c r="J1276" i="1"/>
  <c r="L1276" i="1" s="1"/>
  <c r="AP1276" i="1" l="1"/>
  <c r="AQ1276" i="1" s="1"/>
  <c r="AN1276" i="1"/>
  <c r="Y1276" i="1"/>
  <c r="W1277" i="1" s="1"/>
  <c r="I1277" i="1"/>
  <c r="AM1277" i="1" l="1"/>
  <c r="AL1277" i="1"/>
  <c r="AB1277" i="1"/>
  <c r="Z1277" i="1"/>
  <c r="X1277" i="1"/>
  <c r="AA1277" i="1"/>
  <c r="F1277" i="1"/>
  <c r="K1277" i="1"/>
  <c r="AP1277" i="1" l="1"/>
  <c r="AQ1277" i="1" s="1"/>
  <c r="AN1277" i="1"/>
  <c r="J1277" i="1"/>
  <c r="L1277" i="1"/>
  <c r="I1278" i="1" s="1"/>
  <c r="Y1277" i="1" l="1"/>
  <c r="W1278" i="1" s="1"/>
  <c r="F1278" i="1"/>
  <c r="K1278" i="1"/>
  <c r="AM1278" i="1" l="1"/>
  <c r="AL1278" i="1"/>
  <c r="AB1278" i="1"/>
  <c r="X1278" i="1"/>
  <c r="Z1278" i="1"/>
  <c r="AA1278" i="1"/>
  <c r="J1278" i="1"/>
  <c r="L1278" i="1" s="1"/>
  <c r="I1279" i="1" s="1"/>
  <c r="F1279" i="1" s="1"/>
  <c r="AP1278" i="1" l="1"/>
  <c r="AQ1278" i="1" s="1"/>
  <c r="AN1278" i="1"/>
  <c r="Y1278" i="1"/>
  <c r="W1279" i="1" s="1"/>
  <c r="K1279" i="1"/>
  <c r="AM1279" i="1" l="1"/>
  <c r="AL1279" i="1"/>
  <c r="X1279" i="1"/>
  <c r="AA1279" i="1"/>
  <c r="AB1279" i="1"/>
  <c r="Z1279" i="1"/>
  <c r="J1279" i="1"/>
  <c r="L1279" i="1" s="1"/>
  <c r="I1280" i="1" s="1"/>
  <c r="AP1279" i="1" l="1"/>
  <c r="AQ1279" i="1" s="1"/>
  <c r="AN1279" i="1"/>
  <c r="Y1279" i="1"/>
  <c r="W1280" i="1" s="1"/>
  <c r="K1280" i="1"/>
  <c r="F1280" i="1"/>
  <c r="AM1280" i="1" l="1"/>
  <c r="AL1280" i="1"/>
  <c r="AA1280" i="1"/>
  <c r="AB1280" i="1"/>
  <c r="X1280" i="1"/>
  <c r="Z1280" i="1"/>
  <c r="J1280" i="1"/>
  <c r="L1280" i="1" s="1"/>
  <c r="I1281" i="1" s="1"/>
  <c r="AP1280" i="1" l="1"/>
  <c r="AQ1280" i="1" s="1"/>
  <c r="AN1280" i="1"/>
  <c r="Y1280" i="1"/>
  <c r="W1281" i="1" s="1"/>
  <c r="K1281" i="1"/>
  <c r="F1281" i="1"/>
  <c r="AM1281" i="1" l="1"/>
  <c r="AL1281" i="1"/>
  <c r="AA1281" i="1"/>
  <c r="X1281" i="1"/>
  <c r="Z1281" i="1"/>
  <c r="AB1281" i="1"/>
  <c r="J1281" i="1"/>
  <c r="L1281" i="1" s="1"/>
  <c r="AP1281" i="1" l="1"/>
  <c r="AQ1281" i="1" s="1"/>
  <c r="AN1281" i="1"/>
  <c r="Y1281" i="1"/>
  <c r="W1282" i="1" s="1"/>
  <c r="I1282" i="1"/>
  <c r="AM1282" i="1" l="1"/>
  <c r="AL1282" i="1"/>
  <c r="Z1282" i="1"/>
  <c r="AA1282" i="1"/>
  <c r="X1282" i="1"/>
  <c r="AB1282" i="1"/>
  <c r="K1282" i="1"/>
  <c r="F1282" i="1"/>
  <c r="AP1282" i="1" l="1"/>
  <c r="AQ1282" i="1" s="1"/>
  <c r="AN1282" i="1"/>
  <c r="J1282" i="1"/>
  <c r="L1282" i="1" s="1"/>
  <c r="Y1282" i="1" s="1"/>
  <c r="W1283" i="1" s="1"/>
  <c r="AM1283" i="1" l="1"/>
  <c r="AL1283" i="1"/>
  <c r="AB1283" i="1"/>
  <c r="X1283" i="1"/>
  <c r="Z1283" i="1"/>
  <c r="AA1283" i="1"/>
  <c r="I1283" i="1"/>
  <c r="AP1283" i="1" l="1"/>
  <c r="AQ1283" i="1" s="1"/>
  <c r="AN1283" i="1"/>
  <c r="K1283" i="1"/>
  <c r="F1283" i="1"/>
  <c r="J1283" i="1" l="1"/>
  <c r="L1283" i="1" s="1"/>
  <c r="I1284" i="1" l="1"/>
  <c r="Y1283" i="1"/>
  <c r="W1284" i="1" s="1"/>
  <c r="K1284" i="1"/>
  <c r="F1284" i="1"/>
  <c r="AM1284" i="1" l="1"/>
  <c r="AL1284" i="1"/>
  <c r="X1284" i="1"/>
  <c r="Z1284" i="1"/>
  <c r="AA1284" i="1"/>
  <c r="AB1284" i="1"/>
  <c r="J1284" i="1"/>
  <c r="L1284" i="1" s="1"/>
  <c r="AP1284" i="1" l="1"/>
  <c r="AQ1284" i="1" s="1"/>
  <c r="AN1284" i="1"/>
  <c r="Y1284" i="1"/>
  <c r="W1285" i="1" s="1"/>
  <c r="I1285" i="1"/>
  <c r="AM1285" i="1" l="1"/>
  <c r="AL1285" i="1"/>
  <c r="X1285" i="1"/>
  <c r="Z1285" i="1"/>
  <c r="AA1285" i="1"/>
  <c r="AB1285" i="1"/>
  <c r="F1285" i="1"/>
  <c r="K1285" i="1"/>
  <c r="AP1285" i="1" l="1"/>
  <c r="AQ1285" i="1" s="1"/>
  <c r="AN1285" i="1"/>
  <c r="J1285" i="1"/>
  <c r="L1285" i="1" s="1"/>
  <c r="I1286" i="1" s="1"/>
  <c r="Y1285" i="1" l="1"/>
  <c r="W1286" i="1" s="1"/>
  <c r="F1286" i="1"/>
  <c r="K1286" i="1"/>
  <c r="AM1286" i="1" l="1"/>
  <c r="AL1286" i="1"/>
  <c r="X1286" i="1"/>
  <c r="AA1286" i="1"/>
  <c r="Z1286" i="1"/>
  <c r="AB1286" i="1"/>
  <c r="J1286" i="1"/>
  <c r="L1286" i="1" s="1"/>
  <c r="AP1286" i="1" l="1"/>
  <c r="AQ1286" i="1" s="1"/>
  <c r="AN1286" i="1"/>
  <c r="Y1286" i="1"/>
  <c r="W1287" i="1" s="1"/>
  <c r="I1287" i="1"/>
  <c r="AM1287" i="1" l="1"/>
  <c r="AL1287" i="1"/>
  <c r="Z1287" i="1"/>
  <c r="AB1287" i="1"/>
  <c r="X1287" i="1"/>
  <c r="AA1287" i="1"/>
  <c r="F1287" i="1"/>
  <c r="K1287" i="1"/>
  <c r="AP1287" i="1" l="1"/>
  <c r="AQ1287" i="1" s="1"/>
  <c r="AN1287" i="1"/>
  <c r="J1287" i="1"/>
  <c r="L1287" i="1" s="1"/>
  <c r="Y1287" i="1" s="1"/>
  <c r="W1288" i="1" s="1"/>
  <c r="AM1288" i="1" l="1"/>
  <c r="AL1288" i="1"/>
  <c r="X1288" i="1"/>
  <c r="AA1288" i="1"/>
  <c r="Z1288" i="1"/>
  <c r="AB1288" i="1"/>
  <c r="I1288" i="1"/>
  <c r="AP1288" i="1" l="1"/>
  <c r="AQ1288" i="1" s="1"/>
  <c r="AN1288" i="1"/>
  <c r="K1288" i="1"/>
  <c r="F1288" i="1"/>
  <c r="J1288" i="1" l="1"/>
  <c r="L1288" i="1" s="1"/>
  <c r="Y1288" i="1" s="1"/>
  <c r="W1289" i="1" s="1"/>
  <c r="AM1289" i="1" l="1"/>
  <c r="AL1289" i="1"/>
  <c r="AB1289" i="1"/>
  <c r="Z1289" i="1"/>
  <c r="AA1289" i="1"/>
  <c r="X1289" i="1"/>
  <c r="I1289" i="1"/>
  <c r="AP1289" i="1" l="1"/>
  <c r="AQ1289" i="1" s="1"/>
  <c r="AN1289" i="1"/>
  <c r="F1289" i="1"/>
  <c r="K1289" i="1"/>
  <c r="J1289" i="1" s="1"/>
  <c r="L1289" i="1" l="1"/>
  <c r="I1290" i="1" l="1"/>
  <c r="Y1289" i="1"/>
  <c r="W1290" i="1" s="1"/>
  <c r="K1290" i="1"/>
  <c r="F1290" i="1"/>
  <c r="AM1290" i="1" l="1"/>
  <c r="AL1290" i="1"/>
  <c r="AA1290" i="1"/>
  <c r="X1290" i="1"/>
  <c r="Z1290" i="1"/>
  <c r="AB1290" i="1"/>
  <c r="J1290" i="1"/>
  <c r="L1290" i="1" s="1"/>
  <c r="AP1290" i="1" l="1"/>
  <c r="AQ1290" i="1" s="1"/>
  <c r="AN1290" i="1"/>
  <c r="Y1290" i="1"/>
  <c r="W1291" i="1" s="1"/>
  <c r="I1291" i="1"/>
  <c r="AM1291" i="1" l="1"/>
  <c r="AL1291" i="1"/>
  <c r="X1291" i="1"/>
  <c r="AA1291" i="1"/>
  <c r="Z1291" i="1"/>
  <c r="AB1291" i="1"/>
  <c r="F1291" i="1"/>
  <c r="K1291" i="1"/>
  <c r="AP1291" i="1" l="1"/>
  <c r="AQ1291" i="1" s="1"/>
  <c r="AN1291" i="1"/>
  <c r="J1291" i="1"/>
  <c r="L1291" i="1" s="1"/>
  <c r="Y1291" i="1" s="1"/>
  <c r="W1292" i="1" s="1"/>
  <c r="AM1292" i="1" l="1"/>
  <c r="AL1292" i="1"/>
  <c r="AB1292" i="1"/>
  <c r="X1292" i="1"/>
  <c r="AA1292" i="1"/>
  <c r="Z1292" i="1"/>
  <c r="I1292" i="1"/>
  <c r="AP1292" i="1" l="1"/>
  <c r="AQ1292" i="1" s="1"/>
  <c r="AN1292" i="1"/>
  <c r="K1292" i="1"/>
  <c r="F1292" i="1"/>
  <c r="J1292" i="1" l="1"/>
  <c r="L1292" i="1" s="1"/>
  <c r="Y1292" i="1" s="1"/>
  <c r="W1293" i="1" s="1"/>
  <c r="AM1293" i="1" l="1"/>
  <c r="AL1293" i="1"/>
  <c r="X1293" i="1"/>
  <c r="Z1293" i="1"/>
  <c r="AB1293" i="1"/>
  <c r="AA1293" i="1"/>
  <c r="I1293" i="1"/>
  <c r="AP1293" i="1" l="1"/>
  <c r="AQ1293" i="1" s="1"/>
  <c r="AN1293" i="1"/>
  <c r="F1293" i="1"/>
  <c r="K1293" i="1"/>
  <c r="J1293" i="1" l="1"/>
  <c r="L1293" i="1" s="1"/>
  <c r="Y1293" i="1" s="1"/>
  <c r="W1294" i="1" s="1"/>
  <c r="AM1294" i="1" l="1"/>
  <c r="AL1294" i="1"/>
  <c r="X1294" i="1"/>
  <c r="AA1294" i="1"/>
  <c r="Z1294" i="1"/>
  <c r="AB1294" i="1"/>
  <c r="I1294" i="1"/>
  <c r="AP1294" i="1" l="1"/>
  <c r="AQ1294" i="1" s="1"/>
  <c r="AN1294" i="1"/>
  <c r="K1294" i="1"/>
  <c r="J1294" i="1" s="1"/>
  <c r="F1294" i="1"/>
  <c r="L1294" i="1" l="1"/>
  <c r="I1295" i="1" l="1"/>
  <c r="Y1294" i="1"/>
  <c r="W1295" i="1" s="1"/>
  <c r="F1295" i="1"/>
  <c r="K1295" i="1"/>
  <c r="AM1295" i="1" l="1"/>
  <c r="AL1295" i="1"/>
  <c r="X1295" i="1"/>
  <c r="AA1295" i="1"/>
  <c r="AB1295" i="1"/>
  <c r="Z1295" i="1"/>
  <c r="J1295" i="1"/>
  <c r="L1295" i="1" s="1"/>
  <c r="I1296" i="1" s="1"/>
  <c r="K1296" i="1" s="1"/>
  <c r="AP1295" i="1" l="1"/>
  <c r="AQ1295" i="1" s="1"/>
  <c r="AN1295" i="1"/>
  <c r="Y1295" i="1"/>
  <c r="W1296" i="1" s="1"/>
  <c r="F1296" i="1"/>
  <c r="J1296" i="1"/>
  <c r="L1296" i="1" s="1"/>
  <c r="AM1296" i="1" l="1"/>
  <c r="AL1296" i="1"/>
  <c r="AA1296" i="1"/>
  <c r="X1296" i="1"/>
  <c r="Z1296" i="1"/>
  <c r="AB1296" i="1"/>
  <c r="I1297" i="1"/>
  <c r="AP1296" i="1" l="1"/>
  <c r="AQ1296" i="1" s="1"/>
  <c r="AN1296" i="1"/>
  <c r="Y1296" i="1"/>
  <c r="W1297" i="1" s="1"/>
  <c r="AM1297" i="1"/>
  <c r="AN1297" i="1" s="1"/>
  <c r="X1297" i="1"/>
  <c r="AA1297" i="1"/>
  <c r="AB1297" i="1"/>
  <c r="Z1297" i="1"/>
  <c r="K1297" i="1"/>
  <c r="F1297" i="1"/>
  <c r="AL1297" i="1" l="1"/>
  <c r="AP1297" i="1"/>
  <c r="AQ1297" i="1" s="1"/>
  <c r="J1297" i="1"/>
  <c r="L1297" i="1" s="1"/>
  <c r="I1298" i="1" s="1"/>
  <c r="Y1297" i="1" l="1"/>
  <c r="W1298" i="1" s="1"/>
  <c r="F1298" i="1"/>
  <c r="K1298" i="1"/>
  <c r="AM1298" i="1" l="1"/>
  <c r="AL1298" i="1"/>
  <c r="X1298" i="1"/>
  <c r="AA1298" i="1"/>
  <c r="AB1298" i="1"/>
  <c r="Z1298" i="1"/>
  <c r="J1298" i="1"/>
  <c r="L1298" i="1" s="1"/>
  <c r="AP1298" i="1" l="1"/>
  <c r="AQ1298" i="1" s="1"/>
  <c r="AN1298" i="1"/>
  <c r="Y1298" i="1"/>
  <c r="W1299" i="1" s="1"/>
  <c r="I1299" i="1"/>
  <c r="AM1299" i="1" l="1"/>
  <c r="AL1299" i="1"/>
  <c r="Z1299" i="1"/>
  <c r="AA1299" i="1"/>
  <c r="X1299" i="1"/>
  <c r="AB1299" i="1"/>
  <c r="F1299" i="1"/>
  <c r="K1299" i="1"/>
  <c r="AP1299" i="1" l="1"/>
  <c r="AQ1299" i="1" s="1"/>
  <c r="AN1299" i="1"/>
  <c r="J1299" i="1"/>
  <c r="L1299" i="1" s="1"/>
  <c r="I1300" i="1" s="1"/>
  <c r="Y1299" i="1" l="1"/>
  <c r="W1300" i="1" s="1"/>
  <c r="K1300" i="1"/>
  <c r="F1300" i="1"/>
  <c r="AM1300" i="1" l="1"/>
  <c r="AL1300" i="1"/>
  <c r="X1300" i="1"/>
  <c r="Z1300" i="1"/>
  <c r="AA1300" i="1"/>
  <c r="AB1300" i="1"/>
  <c r="J1300" i="1"/>
  <c r="L1300" i="1" s="1"/>
  <c r="AP1300" i="1" l="1"/>
  <c r="AQ1300" i="1" s="1"/>
  <c r="AN1300" i="1"/>
  <c r="Y1300" i="1"/>
  <c r="W1301" i="1" s="1"/>
  <c r="I1301" i="1"/>
  <c r="AM1301" i="1" l="1"/>
  <c r="AL1301" i="1"/>
  <c r="Z1301" i="1"/>
  <c r="AB1301" i="1"/>
  <c r="X1301" i="1"/>
  <c r="AA1301" i="1"/>
  <c r="K1301" i="1"/>
  <c r="J1301" i="1" s="1"/>
  <c r="F1301" i="1"/>
  <c r="AP1301" i="1" l="1"/>
  <c r="AQ1301" i="1" s="1"/>
  <c r="AN1301" i="1"/>
  <c r="L1301" i="1"/>
  <c r="I1302" i="1" s="1"/>
  <c r="Y1301" i="1" l="1"/>
  <c r="W1302" i="1" s="1"/>
  <c r="F1302" i="1"/>
  <c r="K1302" i="1"/>
  <c r="AM1302" i="1" l="1"/>
  <c r="AL1302" i="1"/>
  <c r="X1302" i="1"/>
  <c r="AA1302" i="1"/>
  <c r="Z1302" i="1"/>
  <c r="AB1302" i="1"/>
  <c r="J1302" i="1"/>
  <c r="L1302" i="1" s="1"/>
  <c r="I1303" i="1" s="1"/>
  <c r="AP1302" i="1" l="1"/>
  <c r="AQ1302" i="1" s="1"/>
  <c r="AN1302" i="1"/>
  <c r="Y1302" i="1"/>
  <c r="W1303" i="1" s="1"/>
  <c r="F1303" i="1"/>
  <c r="K1303" i="1"/>
  <c r="AM1303" i="1" l="1"/>
  <c r="AL1303" i="1"/>
  <c r="AB1303" i="1"/>
  <c r="X1303" i="1"/>
  <c r="AA1303" i="1"/>
  <c r="Z1303" i="1"/>
  <c r="J1303" i="1"/>
  <c r="L1303" i="1" s="1"/>
  <c r="AP1303" i="1" l="1"/>
  <c r="AQ1303" i="1" s="1"/>
  <c r="AN1303" i="1"/>
  <c r="Y1303" i="1"/>
  <c r="W1304" i="1" s="1"/>
  <c r="I1304" i="1"/>
  <c r="AM1304" i="1" l="1"/>
  <c r="AL1304" i="1"/>
  <c r="X1304" i="1"/>
  <c r="Z1304" i="1"/>
  <c r="AA1304" i="1"/>
  <c r="AB1304" i="1"/>
  <c r="F1304" i="1"/>
  <c r="K1304" i="1"/>
  <c r="AP1304" i="1" l="1"/>
  <c r="AQ1304" i="1" s="1"/>
  <c r="AN1304" i="1"/>
  <c r="J1304" i="1"/>
  <c r="L1304" i="1" s="1"/>
  <c r="Y1304" i="1" s="1"/>
  <c r="W1305" i="1" s="1"/>
  <c r="AM1305" i="1" l="1"/>
  <c r="AL1305" i="1"/>
  <c r="X1305" i="1"/>
  <c r="AA1305" i="1"/>
  <c r="Z1305" i="1"/>
  <c r="AB1305" i="1"/>
  <c r="I1305" i="1"/>
  <c r="AP1305" i="1" l="1"/>
  <c r="AQ1305" i="1" s="1"/>
  <c r="AN1305" i="1"/>
  <c r="K1305" i="1"/>
  <c r="F1305" i="1"/>
  <c r="J1305" i="1" l="1"/>
  <c r="L1305" i="1" s="1"/>
  <c r="Y1305" i="1" s="1"/>
  <c r="W1306" i="1" s="1"/>
  <c r="AM1306" i="1" l="1"/>
  <c r="AL1306" i="1"/>
  <c r="X1306" i="1"/>
  <c r="Z1306" i="1"/>
  <c r="AA1306" i="1"/>
  <c r="AB1306" i="1"/>
  <c r="I1306" i="1"/>
  <c r="AP1306" i="1" l="1"/>
  <c r="AQ1306" i="1" s="1"/>
  <c r="AN1306" i="1"/>
  <c r="F1306" i="1"/>
  <c r="K1306" i="1"/>
  <c r="J1306" i="1" l="1"/>
  <c r="L1306" i="1" s="1"/>
  <c r="Y1306" i="1" s="1"/>
  <c r="W1307" i="1" s="1"/>
  <c r="AM1307" i="1" l="1"/>
  <c r="AL1307" i="1"/>
  <c r="AB1307" i="1"/>
  <c r="Z1307" i="1"/>
  <c r="AA1307" i="1"/>
  <c r="X1307" i="1"/>
  <c r="I1307" i="1"/>
  <c r="AP1307" i="1" l="1"/>
  <c r="AQ1307" i="1" s="1"/>
  <c r="AN1307" i="1"/>
  <c r="F1307" i="1"/>
  <c r="K1307" i="1"/>
  <c r="J1307" i="1" l="1"/>
  <c r="L1307" i="1" s="1"/>
  <c r="Y1307" i="1" s="1"/>
  <c r="W1308" i="1" s="1"/>
  <c r="AM1308" i="1" l="1"/>
  <c r="AL1308" i="1"/>
  <c r="AA1308" i="1"/>
  <c r="X1308" i="1"/>
  <c r="Z1308" i="1"/>
  <c r="AB1308" i="1"/>
  <c r="I1308" i="1"/>
  <c r="AP1308" i="1" l="1"/>
  <c r="AQ1308" i="1" s="1"/>
  <c r="AN1308" i="1"/>
  <c r="F1308" i="1"/>
  <c r="K1308" i="1"/>
  <c r="J1308" i="1" l="1"/>
  <c r="L1308" i="1" s="1"/>
  <c r="Y1308" i="1" s="1"/>
  <c r="W1309" i="1" s="1"/>
  <c r="AM1309" i="1" l="1"/>
  <c r="AL1309" i="1"/>
  <c r="X1309" i="1"/>
  <c r="AA1309" i="1"/>
  <c r="Z1309" i="1"/>
  <c r="AB1309" i="1"/>
  <c r="I1309" i="1"/>
  <c r="AP1309" i="1" l="1"/>
  <c r="AQ1309" i="1" s="1"/>
  <c r="AN1309" i="1"/>
  <c r="F1309" i="1"/>
  <c r="K1309" i="1"/>
  <c r="J1309" i="1" l="1"/>
  <c r="L1309" i="1" s="1"/>
  <c r="Y1309" i="1" s="1"/>
  <c r="W1310" i="1" s="1"/>
  <c r="AM1310" i="1" l="1"/>
  <c r="AL1310" i="1"/>
  <c r="Z1310" i="1"/>
  <c r="X1310" i="1"/>
  <c r="AA1310" i="1"/>
  <c r="AB1310" i="1"/>
  <c r="I1310" i="1"/>
  <c r="F1310" i="1" s="1"/>
  <c r="AP1310" i="1" l="1"/>
  <c r="AQ1310" i="1" s="1"/>
  <c r="AN1310" i="1"/>
  <c r="K1310" i="1"/>
  <c r="J1310" i="1" s="1"/>
  <c r="L1310" i="1" l="1"/>
  <c r="I1311" i="1" l="1"/>
  <c r="Y1310" i="1"/>
  <c r="W1311" i="1" s="1"/>
  <c r="K1311" i="1"/>
  <c r="F1311" i="1"/>
  <c r="AM1311" i="1" l="1"/>
  <c r="AL1311" i="1"/>
  <c r="AA1311" i="1"/>
  <c r="Z1311" i="1"/>
  <c r="X1311" i="1"/>
  <c r="AB1311" i="1"/>
  <c r="J1311" i="1"/>
  <c r="L1311" i="1" s="1"/>
  <c r="AP1311" i="1" l="1"/>
  <c r="AQ1311" i="1" s="1"/>
  <c r="AN1311" i="1"/>
  <c r="Y1311" i="1"/>
  <c r="W1312" i="1" s="1"/>
  <c r="I1312" i="1"/>
  <c r="AM1312" i="1" l="1"/>
  <c r="AL1312" i="1"/>
  <c r="X1312" i="1"/>
  <c r="Z1312" i="1"/>
  <c r="AA1312" i="1"/>
  <c r="AB1312" i="1"/>
  <c r="F1312" i="1"/>
  <c r="K1312" i="1"/>
  <c r="J1312" i="1" s="1"/>
  <c r="AP1312" i="1" l="1"/>
  <c r="AQ1312" i="1" s="1"/>
  <c r="AN1312" i="1"/>
  <c r="L1312" i="1"/>
  <c r="I1313" i="1" s="1"/>
  <c r="K1313" i="1" s="1"/>
  <c r="Y1312" i="1" l="1"/>
  <c r="W1313" i="1" s="1"/>
  <c r="F1313" i="1"/>
  <c r="J1313" i="1"/>
  <c r="L1313" i="1" s="1"/>
  <c r="AM1313" i="1" l="1"/>
  <c r="AL1313" i="1"/>
  <c r="AB1313" i="1"/>
  <c r="Z1313" i="1"/>
  <c r="X1313" i="1"/>
  <c r="AA1313" i="1"/>
  <c r="I1314" i="1"/>
  <c r="AP1313" i="1" l="1"/>
  <c r="AQ1313" i="1" s="1"/>
  <c r="AN1313" i="1"/>
  <c r="Y1313" i="1"/>
  <c r="W1314" i="1" s="1"/>
  <c r="F1314" i="1"/>
  <c r="K1314" i="1"/>
  <c r="AM1314" i="1" l="1"/>
  <c r="AL1314" i="1"/>
  <c r="X1314" i="1"/>
  <c r="Z1314" i="1"/>
  <c r="AA1314" i="1"/>
  <c r="AB1314" i="1"/>
  <c r="J1314" i="1"/>
  <c r="L1314" i="1" s="1"/>
  <c r="AP1314" i="1" l="1"/>
  <c r="AQ1314" i="1" s="1"/>
  <c r="AN1314" i="1"/>
  <c r="Y1314" i="1"/>
  <c r="W1315" i="1" s="1"/>
  <c r="I1315" i="1"/>
  <c r="AM1315" i="1" l="1"/>
  <c r="AL1315" i="1"/>
  <c r="X1315" i="1"/>
  <c r="Z1315" i="1"/>
  <c r="AA1315" i="1"/>
  <c r="AB1315" i="1"/>
  <c r="K1315" i="1"/>
  <c r="F1315" i="1"/>
  <c r="AP1315" i="1" l="1"/>
  <c r="AQ1315" i="1" s="1"/>
  <c r="AN1315" i="1"/>
  <c r="J1315" i="1"/>
  <c r="L1315" i="1" s="1"/>
  <c r="Y1315" i="1" s="1"/>
  <c r="W1316" i="1" s="1"/>
  <c r="AM1316" i="1" l="1"/>
  <c r="AL1316" i="1"/>
  <c r="X1316" i="1"/>
  <c r="Z1316" i="1"/>
  <c r="AB1316" i="1"/>
  <c r="AA1316" i="1"/>
  <c r="I1316" i="1"/>
  <c r="AP1316" i="1" l="1"/>
  <c r="AQ1316" i="1" s="1"/>
  <c r="AN1316" i="1"/>
  <c r="K1316" i="1"/>
  <c r="F1316" i="1"/>
  <c r="J1316" i="1" l="1"/>
  <c r="L1316" i="1" l="1"/>
  <c r="I1317" i="1" l="1"/>
  <c r="Y1316" i="1"/>
  <c r="W1317" i="1" s="1"/>
  <c r="K1317" i="1"/>
  <c r="J1317" i="1" s="1"/>
  <c r="F1317" i="1"/>
  <c r="AM1317" i="1" l="1"/>
  <c r="AL1317" i="1"/>
  <c r="Z1317" i="1"/>
  <c r="AA1317" i="1"/>
  <c r="X1317" i="1"/>
  <c r="AB1317" i="1"/>
  <c r="L1317" i="1"/>
  <c r="I1318" i="1" s="1"/>
  <c r="AP1317" i="1" l="1"/>
  <c r="AQ1317" i="1" s="1"/>
  <c r="AN1317" i="1"/>
  <c r="Y1317" i="1"/>
  <c r="W1318" i="1" s="1"/>
  <c r="K1318" i="1"/>
  <c r="F1318" i="1"/>
  <c r="AM1318" i="1" l="1"/>
  <c r="AL1318" i="1"/>
  <c r="X1318" i="1"/>
  <c r="AA1318" i="1"/>
  <c r="Z1318" i="1"/>
  <c r="AB1318" i="1"/>
  <c r="J1318" i="1"/>
  <c r="AP1318" i="1" l="1"/>
  <c r="AQ1318" i="1" s="1"/>
  <c r="AN1318" i="1"/>
  <c r="L1318" i="1"/>
  <c r="I1319" i="1" s="1"/>
  <c r="Y1318" i="1" l="1"/>
  <c r="W1319" i="1" s="1"/>
  <c r="K1319" i="1"/>
  <c r="J1319" i="1" s="1"/>
  <c r="F1319" i="1"/>
  <c r="AM1319" i="1" l="1"/>
  <c r="AL1319" i="1"/>
  <c r="AB1319" i="1"/>
  <c r="X1319" i="1"/>
  <c r="AA1319" i="1"/>
  <c r="Z1319" i="1"/>
  <c r="L1319" i="1"/>
  <c r="I1320" i="1" s="1"/>
  <c r="AP1319" i="1" l="1"/>
  <c r="AQ1319" i="1" s="1"/>
  <c r="AN1319" i="1"/>
  <c r="Y1319" i="1"/>
  <c r="W1320" i="1" s="1"/>
  <c r="K1320" i="1"/>
  <c r="F1320" i="1"/>
  <c r="AM1320" i="1" l="1"/>
  <c r="AL1320" i="1"/>
  <c r="X1320" i="1"/>
  <c r="Z1320" i="1"/>
  <c r="AA1320" i="1"/>
  <c r="AB1320" i="1"/>
  <c r="J1320" i="1"/>
  <c r="L1320" i="1" s="1"/>
  <c r="AP1320" i="1" l="1"/>
  <c r="AQ1320" i="1" s="1"/>
  <c r="AN1320" i="1"/>
  <c r="Y1320" i="1"/>
  <c r="W1321" i="1" s="1"/>
  <c r="I1321" i="1"/>
  <c r="AM1321" i="1" l="1"/>
  <c r="AL1321" i="1"/>
  <c r="AB1321" i="1"/>
  <c r="Z1321" i="1"/>
  <c r="AA1321" i="1"/>
  <c r="X1321" i="1"/>
  <c r="K1321" i="1"/>
  <c r="F1321" i="1"/>
  <c r="AP1321" i="1" l="1"/>
  <c r="AQ1321" i="1" s="1"/>
  <c r="AN1321" i="1"/>
  <c r="J1321" i="1"/>
  <c r="L1321" i="1" l="1"/>
  <c r="I1322" i="1" l="1"/>
  <c r="Y1321" i="1"/>
  <c r="W1322" i="1" s="1"/>
  <c r="F1322" i="1"/>
  <c r="K1322" i="1"/>
  <c r="J1322" i="1" s="1"/>
  <c r="AM1322" i="1" l="1"/>
  <c r="AL1322" i="1"/>
  <c r="X1322" i="1"/>
  <c r="AA1322" i="1"/>
  <c r="Z1322" i="1"/>
  <c r="AB1322" i="1"/>
  <c r="L1322" i="1"/>
  <c r="I1323" i="1" s="1"/>
  <c r="AP1322" i="1" l="1"/>
  <c r="AQ1322" i="1" s="1"/>
  <c r="AN1322" i="1"/>
  <c r="Y1322" i="1"/>
  <c r="W1323" i="1" s="1"/>
  <c r="F1323" i="1"/>
  <c r="K1323" i="1"/>
  <c r="AM1323" i="1" l="1"/>
  <c r="AL1323" i="1"/>
  <c r="X1323" i="1"/>
  <c r="Z1323" i="1"/>
  <c r="AA1323" i="1"/>
  <c r="AB1323" i="1"/>
  <c r="J1323" i="1"/>
  <c r="L1323" i="1" s="1"/>
  <c r="AP1323" i="1" l="1"/>
  <c r="AQ1323" i="1" s="1"/>
  <c r="AN1323" i="1"/>
  <c r="Y1323" i="1"/>
  <c r="W1324" i="1" s="1"/>
  <c r="I1324" i="1"/>
  <c r="AM1324" i="1" l="1"/>
  <c r="AL1324" i="1"/>
  <c r="X1324" i="1"/>
  <c r="Z1324" i="1"/>
  <c r="AA1324" i="1"/>
  <c r="AB1324" i="1"/>
  <c r="F1324" i="1"/>
  <c r="K1324" i="1"/>
  <c r="AP1324" i="1" l="1"/>
  <c r="AQ1324" i="1" s="1"/>
  <c r="AN1324" i="1"/>
  <c r="J1324" i="1"/>
  <c r="L1324" i="1" l="1"/>
  <c r="I1325" i="1" l="1"/>
  <c r="Y1324" i="1"/>
  <c r="W1325" i="1" s="1"/>
  <c r="K1325" i="1"/>
  <c r="J1325" i="1" s="1"/>
  <c r="F1325" i="1"/>
  <c r="AM1325" i="1" l="1"/>
  <c r="AL1325" i="1"/>
  <c r="X1325" i="1"/>
  <c r="Z1325" i="1"/>
  <c r="AA1325" i="1"/>
  <c r="AB1325" i="1"/>
  <c r="L1325" i="1"/>
  <c r="I1326" i="1" s="1"/>
  <c r="K1326" i="1" s="1"/>
  <c r="AP1325" i="1" l="1"/>
  <c r="AQ1325" i="1" s="1"/>
  <c r="AN1325" i="1"/>
  <c r="Y1325" i="1"/>
  <c r="W1326" i="1" s="1"/>
  <c r="F1326" i="1"/>
  <c r="J1326" i="1"/>
  <c r="AM1326" i="1" l="1"/>
  <c r="AL1326" i="1"/>
  <c r="X1326" i="1"/>
  <c r="Z1326" i="1"/>
  <c r="AA1326" i="1"/>
  <c r="AB1326" i="1"/>
  <c r="L1326" i="1"/>
  <c r="I1327" i="1" s="1"/>
  <c r="AP1326" i="1" l="1"/>
  <c r="AQ1326" i="1" s="1"/>
  <c r="AN1326" i="1"/>
  <c r="Y1326" i="1"/>
  <c r="W1327" i="1" s="1"/>
  <c r="F1327" i="1"/>
  <c r="K1327" i="1"/>
  <c r="J1327" i="1" s="1"/>
  <c r="AM1327" i="1" l="1"/>
  <c r="AL1327" i="1"/>
  <c r="AA1327" i="1"/>
  <c r="AB1327" i="1"/>
  <c r="X1327" i="1"/>
  <c r="Z1327" i="1"/>
  <c r="L1327" i="1"/>
  <c r="I1328" i="1" s="1"/>
  <c r="AP1327" i="1" l="1"/>
  <c r="AQ1327" i="1" s="1"/>
  <c r="AN1327" i="1"/>
  <c r="Y1327" i="1"/>
  <c r="W1328" i="1" s="1"/>
  <c r="K1328" i="1"/>
  <c r="F1328" i="1"/>
  <c r="AM1328" i="1" l="1"/>
  <c r="AL1328" i="1"/>
  <c r="X1328" i="1"/>
  <c r="Z1328" i="1"/>
  <c r="AA1328" i="1"/>
  <c r="AB1328" i="1"/>
  <c r="J1328" i="1"/>
  <c r="L1328" i="1" s="1"/>
  <c r="AP1328" i="1" l="1"/>
  <c r="AQ1328" i="1" s="1"/>
  <c r="AN1328" i="1"/>
  <c r="Y1328" i="1"/>
  <c r="W1329" i="1" s="1"/>
  <c r="I1329" i="1"/>
  <c r="AM1329" i="1" l="1"/>
  <c r="AL1329" i="1"/>
  <c r="X1329" i="1"/>
  <c r="Z1329" i="1"/>
  <c r="AB1329" i="1"/>
  <c r="AA1329" i="1"/>
  <c r="F1329" i="1"/>
  <c r="K1329" i="1"/>
  <c r="AP1329" i="1" l="1"/>
  <c r="AQ1329" i="1" s="1"/>
  <c r="AN1329" i="1"/>
  <c r="J1329" i="1"/>
  <c r="L1329" i="1" s="1"/>
  <c r="Y1329" i="1" s="1"/>
  <c r="W1330" i="1" s="1"/>
  <c r="AM1330" i="1" l="1"/>
  <c r="AL1330" i="1"/>
  <c r="X1330" i="1"/>
  <c r="AA1330" i="1"/>
  <c r="Z1330" i="1"/>
  <c r="AB1330" i="1"/>
  <c r="I1330" i="1"/>
  <c r="AP1330" i="1" l="1"/>
  <c r="AQ1330" i="1" s="1"/>
  <c r="AN1330" i="1"/>
  <c r="K1330" i="1"/>
  <c r="F1330" i="1"/>
  <c r="J1330" i="1" l="1"/>
  <c r="L1330" i="1" l="1"/>
  <c r="I1331" i="1" l="1"/>
  <c r="Y1330" i="1"/>
  <c r="W1331" i="1" s="1"/>
  <c r="F1331" i="1"/>
  <c r="K1331" i="1"/>
  <c r="AM1331" i="1" l="1"/>
  <c r="AL1331" i="1"/>
  <c r="X1331" i="1"/>
  <c r="Z1331" i="1"/>
  <c r="AB1331" i="1"/>
  <c r="AA1331" i="1"/>
  <c r="J1331" i="1"/>
  <c r="AP1331" i="1" l="1"/>
  <c r="AQ1331" i="1" s="1"/>
  <c r="AN1331" i="1"/>
  <c r="L1331" i="1"/>
  <c r="I1332" i="1" s="1"/>
  <c r="Y1331" i="1" l="1"/>
  <c r="W1332" i="1" s="1"/>
  <c r="F1332" i="1"/>
  <c r="K1332" i="1"/>
  <c r="AM1332" i="1" l="1"/>
  <c r="AL1332" i="1"/>
  <c r="AB1332" i="1"/>
  <c r="X1332" i="1"/>
  <c r="AA1332" i="1"/>
  <c r="Z1332" i="1"/>
  <c r="J1332" i="1"/>
  <c r="AP1332" i="1" l="1"/>
  <c r="AQ1332" i="1" s="1"/>
  <c r="AN1332" i="1"/>
  <c r="L1332" i="1"/>
  <c r="I1333" i="1" s="1"/>
  <c r="Y1332" i="1" l="1"/>
  <c r="W1333" i="1" s="1"/>
  <c r="F1333" i="1"/>
  <c r="K1333" i="1"/>
  <c r="AM1333" i="1" l="1"/>
  <c r="AL1333" i="1"/>
  <c r="X1333" i="1"/>
  <c r="Z1333" i="1"/>
  <c r="AA1333" i="1"/>
  <c r="AB1333" i="1"/>
  <c r="J1333" i="1"/>
  <c r="AP1333" i="1" l="1"/>
  <c r="AQ1333" i="1" s="1"/>
  <c r="AN1333" i="1"/>
  <c r="L1333" i="1"/>
  <c r="I1334" i="1" s="1"/>
  <c r="Y1333" i="1" l="1"/>
  <c r="W1334" i="1" s="1"/>
  <c r="K1334" i="1"/>
  <c r="F1334" i="1"/>
  <c r="AM1334" i="1" l="1"/>
  <c r="AL1334" i="1"/>
  <c r="X1334" i="1"/>
  <c r="AA1334" i="1"/>
  <c r="AB1334" i="1"/>
  <c r="Z1334" i="1"/>
  <c r="J1334" i="1"/>
  <c r="L1334" i="1" s="1"/>
  <c r="I1335" i="1" s="1"/>
  <c r="AP1334" i="1" l="1"/>
  <c r="AQ1334" i="1" s="1"/>
  <c r="AN1334" i="1"/>
  <c r="Y1334" i="1"/>
  <c r="W1335" i="1" s="1"/>
  <c r="K1335" i="1"/>
  <c r="F1335" i="1"/>
  <c r="AM1335" i="1" l="1"/>
  <c r="AL1335" i="1"/>
  <c r="X1335" i="1"/>
  <c r="Z1335" i="1"/>
  <c r="AB1335" i="1"/>
  <c r="AA1335" i="1"/>
  <c r="J1335" i="1"/>
  <c r="L1335" i="1" s="1"/>
  <c r="I1336" i="1" s="1"/>
  <c r="AP1335" i="1" l="1"/>
  <c r="AQ1335" i="1" s="1"/>
  <c r="AN1335" i="1"/>
  <c r="Y1335" i="1"/>
  <c r="W1336" i="1" s="1"/>
  <c r="K1336" i="1"/>
  <c r="F1336" i="1"/>
  <c r="AM1336" i="1" l="1"/>
  <c r="AL1336" i="1"/>
  <c r="Z1336" i="1"/>
  <c r="AB1336" i="1"/>
  <c r="X1336" i="1"/>
  <c r="AA1336" i="1"/>
  <c r="J1336" i="1"/>
  <c r="L1336" i="1" s="1"/>
  <c r="I1337" i="1" s="1"/>
  <c r="AP1336" i="1" l="1"/>
  <c r="AQ1336" i="1" s="1"/>
  <c r="AN1336" i="1"/>
  <c r="Y1336" i="1"/>
  <c r="W1337" i="1" s="1"/>
  <c r="F1337" i="1"/>
  <c r="K1337" i="1"/>
  <c r="AM1337" i="1" l="1"/>
  <c r="AL1337" i="1"/>
  <c r="X1337" i="1"/>
  <c r="Z1337" i="1"/>
  <c r="AB1337" i="1"/>
  <c r="AA1337" i="1"/>
  <c r="J1337" i="1"/>
  <c r="L1337" i="1" s="1"/>
  <c r="I1338" i="1" s="1"/>
  <c r="AP1337" i="1" l="1"/>
  <c r="AQ1337" i="1" s="1"/>
  <c r="AN1337" i="1"/>
  <c r="Y1337" i="1"/>
  <c r="W1338" i="1" s="1"/>
  <c r="K1338" i="1"/>
  <c r="F1338" i="1"/>
  <c r="AM1338" i="1" l="1"/>
  <c r="AL1338" i="1"/>
  <c r="AB1338" i="1"/>
  <c r="X1338" i="1"/>
  <c r="Z1338" i="1"/>
  <c r="AA1338" i="1"/>
  <c r="J1338" i="1"/>
  <c r="L1338" i="1" s="1"/>
  <c r="I1339" i="1" s="1"/>
  <c r="AP1338" i="1" l="1"/>
  <c r="AQ1338" i="1" s="1"/>
  <c r="AN1338" i="1"/>
  <c r="Y1338" i="1"/>
  <c r="W1339" i="1" s="1"/>
  <c r="F1339" i="1"/>
  <c r="K1339" i="1"/>
  <c r="AM1339" i="1" l="1"/>
  <c r="AL1339" i="1"/>
  <c r="X1339" i="1"/>
  <c r="Z1339" i="1"/>
  <c r="AB1339" i="1"/>
  <c r="AA1339" i="1"/>
  <c r="J1339" i="1"/>
  <c r="L1339" i="1" s="1"/>
  <c r="I1340" i="1" s="1"/>
  <c r="AP1339" i="1" l="1"/>
  <c r="AQ1339" i="1" s="1"/>
  <c r="AN1339" i="1"/>
  <c r="Y1339" i="1"/>
  <c r="W1340" i="1" s="1"/>
  <c r="K1340" i="1"/>
  <c r="F1340" i="1"/>
  <c r="AM1340" i="1" l="1"/>
  <c r="AL1340" i="1"/>
  <c r="X1340" i="1"/>
  <c r="AA1340" i="1"/>
  <c r="Z1340" i="1"/>
  <c r="AB1340" i="1"/>
  <c r="J1340" i="1"/>
  <c r="L1340" i="1" s="1"/>
  <c r="I1341" i="1" s="1"/>
  <c r="AP1340" i="1" l="1"/>
  <c r="AQ1340" i="1" s="1"/>
  <c r="AN1340" i="1"/>
  <c r="Y1340" i="1"/>
  <c r="W1341" i="1" s="1"/>
  <c r="F1341" i="1"/>
  <c r="K1341" i="1"/>
  <c r="AM1341" i="1" l="1"/>
  <c r="AL1341" i="1"/>
  <c r="Z1341" i="1"/>
  <c r="AB1341" i="1"/>
  <c r="X1341" i="1"/>
  <c r="AA1341" i="1"/>
  <c r="J1341" i="1"/>
  <c r="L1341" i="1" s="1"/>
  <c r="I1342" i="1" s="1"/>
  <c r="AP1341" i="1" l="1"/>
  <c r="AQ1341" i="1" s="1"/>
  <c r="AN1341" i="1"/>
  <c r="Y1341" i="1"/>
  <c r="W1342" i="1" s="1"/>
  <c r="F1342" i="1"/>
  <c r="K1342" i="1"/>
  <c r="AM1342" i="1" l="1"/>
  <c r="AL1342" i="1"/>
  <c r="X1342" i="1"/>
  <c r="Z1342" i="1"/>
  <c r="AA1342" i="1"/>
  <c r="AB1342" i="1"/>
  <c r="J1342" i="1"/>
  <c r="L1342" i="1" s="1"/>
  <c r="I1343" i="1" s="1"/>
  <c r="AP1342" i="1" l="1"/>
  <c r="AQ1342" i="1" s="1"/>
  <c r="AN1342" i="1"/>
  <c r="Y1342" i="1"/>
  <c r="W1343" i="1" s="1"/>
  <c r="K1343" i="1"/>
  <c r="F1343" i="1"/>
  <c r="AM1343" i="1" l="1"/>
  <c r="AL1343" i="1"/>
  <c r="X1343" i="1"/>
  <c r="Z1343" i="1"/>
  <c r="AB1343" i="1"/>
  <c r="AA1343" i="1"/>
  <c r="J1343" i="1"/>
  <c r="L1343" i="1" s="1"/>
  <c r="I1344" i="1" s="1"/>
  <c r="AP1343" i="1" l="1"/>
  <c r="AQ1343" i="1" s="1"/>
  <c r="AN1343" i="1"/>
  <c r="Y1343" i="1"/>
  <c r="W1344" i="1" s="1"/>
  <c r="F1344" i="1"/>
  <c r="K1344" i="1"/>
  <c r="AM1344" i="1" l="1"/>
  <c r="AL1344" i="1"/>
  <c r="Z1344" i="1"/>
  <c r="AB1344" i="1"/>
  <c r="X1344" i="1"/>
  <c r="AA1344" i="1"/>
  <c r="J1344" i="1"/>
  <c r="L1344" i="1" s="1"/>
  <c r="I1345" i="1" s="1"/>
  <c r="AP1344" i="1" l="1"/>
  <c r="AQ1344" i="1" s="1"/>
  <c r="AN1344" i="1"/>
  <c r="Y1344" i="1"/>
  <c r="W1345" i="1" s="1"/>
  <c r="K1345" i="1"/>
  <c r="J1345" i="1" s="1"/>
  <c r="F1345" i="1"/>
  <c r="AM1345" i="1" l="1"/>
  <c r="AL1345" i="1"/>
  <c r="X1345" i="1"/>
  <c r="AA1345" i="1"/>
  <c r="AB1345" i="1"/>
  <c r="Z1345" i="1"/>
  <c r="L1345" i="1"/>
  <c r="I1346" i="1" s="1"/>
  <c r="AP1345" i="1" l="1"/>
  <c r="AQ1345" i="1" s="1"/>
  <c r="AN1345" i="1"/>
  <c r="Y1345" i="1"/>
  <c r="W1346" i="1" s="1"/>
  <c r="K1346" i="1"/>
  <c r="F1346" i="1"/>
  <c r="AM1346" i="1" l="1"/>
  <c r="AL1346" i="1"/>
  <c r="AB1346" i="1"/>
  <c r="X1346" i="1"/>
  <c r="AA1346" i="1"/>
  <c r="Z1346" i="1"/>
  <c r="J1346" i="1"/>
  <c r="L1346" i="1" s="1"/>
  <c r="AP1346" i="1" l="1"/>
  <c r="AQ1346" i="1" s="1"/>
  <c r="AN1346" i="1"/>
  <c r="Y1346" i="1"/>
  <c r="W1347" i="1" s="1"/>
  <c r="I1347" i="1"/>
  <c r="AM1347" i="1" l="1"/>
  <c r="AL1347" i="1"/>
  <c r="X1347" i="1"/>
  <c r="AA1347" i="1"/>
  <c r="Z1347" i="1"/>
  <c r="AB1347" i="1"/>
  <c r="F1347" i="1"/>
  <c r="K1347" i="1"/>
  <c r="AP1347" i="1" l="1"/>
  <c r="AQ1347" i="1" s="1"/>
  <c r="AN1347" i="1"/>
  <c r="J1347" i="1"/>
  <c r="L1347" i="1" s="1"/>
  <c r="Y1347" i="1" s="1"/>
  <c r="W1348" i="1" s="1"/>
  <c r="AM1348" i="1" l="1"/>
  <c r="AL1348" i="1"/>
  <c r="X1348" i="1"/>
  <c r="Z1348" i="1"/>
  <c r="AA1348" i="1"/>
  <c r="AB1348" i="1"/>
  <c r="I1348" i="1"/>
  <c r="K1348" i="1" s="1"/>
  <c r="AP1348" i="1" l="1"/>
  <c r="AQ1348" i="1" s="1"/>
  <c r="AN1348" i="1"/>
  <c r="F1348" i="1"/>
  <c r="J1348" i="1"/>
  <c r="L1348" i="1" s="1"/>
  <c r="Y1348" i="1" s="1"/>
  <c r="W1349" i="1" s="1"/>
  <c r="AM1349" i="1" l="1"/>
  <c r="AL1349" i="1"/>
  <c r="X1349" i="1"/>
  <c r="Z1349" i="1"/>
  <c r="AB1349" i="1"/>
  <c r="AA1349" i="1"/>
  <c r="I1349" i="1"/>
  <c r="AP1349" i="1" l="1"/>
  <c r="AQ1349" i="1" s="1"/>
  <c r="AN1349" i="1"/>
  <c r="K1349" i="1"/>
  <c r="F1349" i="1"/>
  <c r="J1349" i="1" l="1"/>
  <c r="L1349" i="1"/>
  <c r="I1350" i="1" l="1"/>
  <c r="Y1349" i="1"/>
  <c r="W1350" i="1" s="1"/>
  <c r="K1350" i="1"/>
  <c r="F1350" i="1"/>
  <c r="AM1350" i="1" l="1"/>
  <c r="AL1350" i="1"/>
  <c r="AA1350" i="1"/>
  <c r="AB1350" i="1"/>
  <c r="X1350" i="1"/>
  <c r="Z1350" i="1"/>
  <c r="J1350" i="1"/>
  <c r="L1350" i="1" s="1"/>
  <c r="AP1350" i="1" l="1"/>
  <c r="AQ1350" i="1" s="1"/>
  <c r="AN1350" i="1"/>
  <c r="Y1350" i="1"/>
  <c r="W1351" i="1" s="1"/>
  <c r="I1351" i="1"/>
  <c r="AM1351" i="1" l="1"/>
  <c r="AN1351" i="1" s="1"/>
  <c r="AB1351" i="1"/>
  <c r="X1351" i="1"/>
  <c r="Z1351" i="1"/>
  <c r="AA1351" i="1"/>
  <c r="K1351" i="1"/>
  <c r="J1351" i="1" s="1"/>
  <c r="F1351" i="1"/>
  <c r="AL1351" i="1" l="1"/>
  <c r="AP1351" i="1"/>
  <c r="AQ1351" i="1" s="1"/>
  <c r="L1351" i="1"/>
  <c r="I1352" i="1" s="1"/>
  <c r="Y1351" i="1" l="1"/>
  <c r="W1352" i="1" s="1"/>
  <c r="K1352" i="1"/>
  <c r="F1352" i="1"/>
  <c r="AM1352" i="1" l="1"/>
  <c r="AL1352" i="1"/>
  <c r="Z1352" i="1"/>
  <c r="X1352" i="1"/>
  <c r="AA1352" i="1"/>
  <c r="AB1352" i="1"/>
  <c r="J1352" i="1"/>
  <c r="L1352" i="1" s="1"/>
  <c r="AP1352" i="1" l="1"/>
  <c r="AQ1352" i="1" s="1"/>
  <c r="AN1352" i="1"/>
  <c r="Y1352" i="1"/>
  <c r="W1353" i="1" s="1"/>
  <c r="I1353" i="1"/>
  <c r="AM1353" i="1" l="1"/>
  <c r="AL1353" i="1"/>
  <c r="X1353" i="1"/>
  <c r="Z1353" i="1"/>
  <c r="AA1353" i="1"/>
  <c r="AB1353" i="1"/>
  <c r="F1353" i="1"/>
  <c r="K1353" i="1"/>
  <c r="AP1353" i="1" l="1"/>
  <c r="AQ1353" i="1" s="1"/>
  <c r="AN1353" i="1"/>
  <c r="J1353" i="1"/>
  <c r="L1353" i="1" s="1"/>
  <c r="Y1353" i="1" s="1"/>
  <c r="W1354" i="1" s="1"/>
  <c r="AM1354" i="1" l="1"/>
  <c r="AN1354" i="1" s="1"/>
  <c r="X1354" i="1"/>
  <c r="AA1354" i="1"/>
  <c r="Z1354" i="1"/>
  <c r="AB1354" i="1"/>
  <c r="I1354" i="1"/>
  <c r="AL1354" i="1" l="1"/>
  <c r="AP1354" i="1"/>
  <c r="AQ1354" i="1" s="1"/>
  <c r="F1354" i="1"/>
  <c r="K1354" i="1"/>
  <c r="J1354" i="1" l="1"/>
  <c r="L1354" i="1" s="1"/>
  <c r="Y1354" i="1" s="1"/>
  <c r="W1355" i="1" s="1"/>
  <c r="AM1355" i="1" l="1"/>
  <c r="AN1355" i="1" s="1"/>
  <c r="X1355" i="1"/>
  <c r="Z1355" i="1"/>
  <c r="AB1355" i="1"/>
  <c r="AA1355" i="1"/>
  <c r="I1355" i="1"/>
  <c r="AL1355" i="1" l="1"/>
  <c r="AP1355" i="1"/>
  <c r="AQ1355" i="1" s="1"/>
  <c r="F1355" i="1"/>
  <c r="K1355" i="1"/>
  <c r="J1355" i="1" l="1"/>
  <c r="L1355" i="1" s="1"/>
  <c r="Y1355" i="1" s="1"/>
  <c r="W1356" i="1" s="1"/>
  <c r="AM1356" i="1" l="1"/>
  <c r="AL1356" i="1"/>
  <c r="AB1356" i="1"/>
  <c r="Z1356" i="1"/>
  <c r="AA1356" i="1"/>
  <c r="X1356" i="1"/>
  <c r="I1356" i="1"/>
  <c r="AP1356" i="1" l="1"/>
  <c r="AQ1356" i="1" s="1"/>
  <c r="AN1356" i="1"/>
  <c r="K1356" i="1"/>
  <c r="F1356" i="1"/>
  <c r="J1356" i="1" l="1"/>
  <c r="L1356" i="1" s="1"/>
  <c r="Y1356" i="1" s="1"/>
  <c r="W1357" i="1" s="1"/>
  <c r="AM1357" i="1" l="1"/>
  <c r="AN1357" i="1" s="1"/>
  <c r="X1357" i="1"/>
  <c r="AA1357" i="1"/>
  <c r="Z1357" i="1"/>
  <c r="AB1357" i="1"/>
  <c r="I1357" i="1"/>
  <c r="AL1357" i="1" l="1"/>
  <c r="AP1357" i="1"/>
  <c r="AQ1357" i="1" s="1"/>
  <c r="K1357" i="1"/>
  <c r="F1357" i="1"/>
  <c r="J1357" i="1" l="1"/>
  <c r="L1357" i="1" s="1"/>
  <c r="Y1357" i="1" s="1"/>
  <c r="W1358" i="1" s="1"/>
  <c r="AM1358" i="1" l="1"/>
  <c r="AL1358" i="1"/>
  <c r="X1358" i="1"/>
  <c r="AA1358" i="1"/>
  <c r="Z1358" i="1"/>
  <c r="AB1358" i="1"/>
  <c r="I1358" i="1"/>
  <c r="AP1358" i="1" l="1"/>
  <c r="AQ1358" i="1" s="1"/>
  <c r="AN1358" i="1"/>
  <c r="K1358" i="1"/>
  <c r="F1358" i="1"/>
  <c r="J1358" i="1" l="1"/>
  <c r="L1358" i="1" s="1"/>
  <c r="Y1358" i="1" s="1"/>
  <c r="W1359" i="1" s="1"/>
  <c r="AM1359" i="1" l="1"/>
  <c r="AL1359" i="1"/>
  <c r="X1359" i="1"/>
  <c r="AA1359" i="1"/>
  <c r="Z1359" i="1"/>
  <c r="AB1359" i="1"/>
  <c r="I1359" i="1"/>
  <c r="AP1359" i="1" l="1"/>
  <c r="AQ1359" i="1" s="1"/>
  <c r="AN1359" i="1"/>
  <c r="F1359" i="1"/>
  <c r="K1359" i="1"/>
  <c r="J1359" i="1" l="1"/>
  <c r="L1359" i="1" s="1"/>
  <c r="Y1359" i="1" s="1"/>
  <c r="W1360" i="1" s="1"/>
  <c r="AM1360" i="1" l="1"/>
  <c r="AL1360" i="1"/>
  <c r="X1360" i="1"/>
  <c r="AA1360" i="1"/>
  <c r="Z1360" i="1"/>
  <c r="AB1360" i="1"/>
  <c r="I1360" i="1"/>
  <c r="AP1360" i="1" l="1"/>
  <c r="AQ1360" i="1" s="1"/>
  <c r="AN1360" i="1"/>
  <c r="K1360" i="1"/>
  <c r="F1360" i="1"/>
  <c r="J1360" i="1" l="1"/>
  <c r="L1360" i="1" s="1"/>
  <c r="I1361" i="1" l="1"/>
  <c r="F1361" i="1" s="1"/>
  <c r="Y1360" i="1"/>
  <c r="W1361" i="1" s="1"/>
  <c r="K1361" i="1" l="1"/>
  <c r="AM1361" i="1"/>
  <c r="AN1361" i="1" s="1"/>
  <c r="Z1361" i="1"/>
  <c r="AB1361" i="1"/>
  <c r="X1361" i="1"/>
  <c r="AA1361" i="1"/>
  <c r="J1361" i="1"/>
  <c r="L1361" i="1" s="1"/>
  <c r="I1362" i="1" s="1"/>
  <c r="AL1361" i="1" l="1"/>
  <c r="AP1361" i="1"/>
  <c r="AQ1361" i="1" s="1"/>
  <c r="Y1361" i="1"/>
  <c r="W1362" i="1" s="1"/>
  <c r="F1362" i="1"/>
  <c r="K1362" i="1"/>
  <c r="AM1362" i="1" l="1"/>
  <c r="AL1362" i="1"/>
  <c r="X1362" i="1"/>
  <c r="AA1362" i="1"/>
  <c r="AB1362" i="1"/>
  <c r="Z1362" i="1"/>
  <c r="J1362" i="1"/>
  <c r="L1362" i="1" s="1"/>
  <c r="AP1362" i="1" l="1"/>
  <c r="AQ1362" i="1" s="1"/>
  <c r="AN1362" i="1"/>
  <c r="Y1362" i="1"/>
  <c r="W1363" i="1" s="1"/>
  <c r="I1363" i="1"/>
  <c r="AM1363" i="1" l="1"/>
  <c r="AN1363" i="1" s="1"/>
  <c r="AB1363" i="1"/>
  <c r="X1363" i="1"/>
  <c r="AA1363" i="1"/>
  <c r="Z1363" i="1"/>
  <c r="K1363" i="1"/>
  <c r="F1363" i="1"/>
  <c r="AL1363" i="1" l="1"/>
  <c r="AP1363" i="1"/>
  <c r="AQ1363" i="1" s="1"/>
  <c r="J1363" i="1"/>
  <c r="L1363" i="1" s="1"/>
  <c r="Y1363" i="1" s="1"/>
  <c r="W1364" i="1" s="1"/>
  <c r="AM1364" i="1" l="1"/>
  <c r="AL1364" i="1"/>
  <c r="X1364" i="1"/>
  <c r="Z1364" i="1"/>
  <c r="AA1364" i="1"/>
  <c r="AB1364" i="1"/>
  <c r="I1364" i="1"/>
  <c r="AP1364" i="1" l="1"/>
  <c r="AQ1364" i="1" s="1"/>
  <c r="AN1364" i="1"/>
  <c r="F1364" i="1"/>
  <c r="K1364" i="1"/>
  <c r="J1364" i="1" l="1"/>
  <c r="L1364" i="1" s="1"/>
  <c r="Y1364" i="1" s="1"/>
  <c r="W1365" i="1" s="1"/>
  <c r="AM1365" i="1" l="1"/>
  <c r="AL1365" i="1"/>
  <c r="X1365" i="1"/>
  <c r="AA1365" i="1"/>
  <c r="Z1365" i="1"/>
  <c r="AB1365" i="1"/>
  <c r="I1365" i="1"/>
  <c r="AP1365" i="1" l="1"/>
  <c r="AQ1365" i="1" s="1"/>
  <c r="AN1365" i="1"/>
  <c r="F1365" i="1"/>
  <c r="K1365" i="1"/>
  <c r="J1365" i="1" l="1"/>
  <c r="L1365" i="1" s="1"/>
  <c r="I1366" i="1" l="1"/>
  <c r="Y1365" i="1"/>
  <c r="W1366" i="1" s="1"/>
  <c r="K1366" i="1"/>
  <c r="F1366" i="1"/>
  <c r="AM1366" i="1" l="1"/>
  <c r="AL1366" i="1"/>
  <c r="Z1366" i="1"/>
  <c r="AB1366" i="1"/>
  <c r="X1366" i="1"/>
  <c r="AA1366" i="1"/>
  <c r="J1366" i="1"/>
  <c r="L1366" i="1" s="1"/>
  <c r="AP1366" i="1" l="1"/>
  <c r="AQ1366" i="1" s="1"/>
  <c r="AN1366" i="1"/>
  <c r="Y1366" i="1"/>
  <c r="W1367" i="1" s="1"/>
  <c r="I1367" i="1"/>
  <c r="AM1367" i="1" l="1"/>
  <c r="AL1367" i="1"/>
  <c r="X1367" i="1"/>
  <c r="Z1367" i="1"/>
  <c r="AA1367" i="1"/>
  <c r="AB1367" i="1"/>
  <c r="F1367" i="1"/>
  <c r="K1367" i="1"/>
  <c r="AP1367" i="1" l="1"/>
  <c r="AQ1367" i="1" s="1"/>
  <c r="AN1367" i="1"/>
  <c r="J1367" i="1"/>
  <c r="L1367" i="1"/>
  <c r="I1368" i="1" s="1"/>
  <c r="Y1367" i="1" l="1"/>
  <c r="W1368" i="1" s="1"/>
  <c r="K1368" i="1"/>
  <c r="F1368" i="1"/>
  <c r="AM1368" i="1" l="1"/>
  <c r="AN1368" i="1" s="1"/>
  <c r="Z1368" i="1"/>
  <c r="AA1368" i="1"/>
  <c r="AB1368" i="1"/>
  <c r="X1368" i="1"/>
  <c r="J1368" i="1"/>
  <c r="L1368" i="1" s="1"/>
  <c r="AL1368" i="1" l="1"/>
  <c r="AP1368" i="1"/>
  <c r="AQ1368" i="1" s="1"/>
  <c r="Y1368" i="1"/>
  <c r="W1369" i="1" s="1"/>
  <c r="I1369" i="1"/>
  <c r="AM1369" i="1" l="1"/>
  <c r="AL1369" i="1"/>
  <c r="AB1369" i="1"/>
  <c r="Z1369" i="1"/>
  <c r="X1369" i="1"/>
  <c r="AA1369" i="1"/>
  <c r="F1369" i="1"/>
  <c r="K1369" i="1"/>
  <c r="AP1369" i="1" l="1"/>
  <c r="AQ1369" i="1" s="1"/>
  <c r="AN1369" i="1"/>
  <c r="J1369" i="1"/>
  <c r="L1369" i="1" s="1"/>
  <c r="Y1369" i="1" s="1"/>
  <c r="W1370" i="1" s="1"/>
  <c r="AM1370" i="1" l="1"/>
  <c r="AL1370" i="1"/>
  <c r="AA1370" i="1"/>
  <c r="Z1370" i="1"/>
  <c r="AB1370" i="1"/>
  <c r="X1370" i="1"/>
  <c r="I1370" i="1"/>
  <c r="AP1370" i="1" l="1"/>
  <c r="AQ1370" i="1" s="1"/>
  <c r="AN1370" i="1"/>
  <c r="F1370" i="1"/>
  <c r="K1370" i="1"/>
  <c r="J1370" i="1" l="1"/>
  <c r="L1370" i="1" l="1"/>
  <c r="I1371" i="1" l="1"/>
  <c r="Y1370" i="1"/>
  <c r="W1371" i="1" s="1"/>
  <c r="K1371" i="1"/>
  <c r="F1371" i="1"/>
  <c r="AM1371" i="1" l="1"/>
  <c r="AL1371" i="1"/>
  <c r="X1371" i="1"/>
  <c r="Z1371" i="1"/>
  <c r="AA1371" i="1"/>
  <c r="AB1371" i="1"/>
  <c r="J1371" i="1"/>
  <c r="L1371" i="1" s="1"/>
  <c r="I1372" i="1" s="1"/>
  <c r="AP1371" i="1" l="1"/>
  <c r="AQ1371" i="1" s="1"/>
  <c r="AN1371" i="1"/>
  <c r="Y1371" i="1"/>
  <c r="W1372" i="1" s="1"/>
  <c r="F1372" i="1"/>
  <c r="K1372" i="1"/>
  <c r="J1372" i="1" s="1"/>
  <c r="AM1372" i="1" l="1"/>
  <c r="AL1372" i="1"/>
  <c r="AB1372" i="1"/>
  <c r="X1372" i="1"/>
  <c r="Z1372" i="1"/>
  <c r="AA1372" i="1"/>
  <c r="L1372" i="1"/>
  <c r="I1373" i="1" s="1"/>
  <c r="AP1372" i="1" l="1"/>
  <c r="AQ1372" i="1" s="1"/>
  <c r="AN1372" i="1"/>
  <c r="Y1372" i="1"/>
  <c r="W1373" i="1" s="1"/>
  <c r="K1373" i="1"/>
  <c r="F1373" i="1"/>
  <c r="AM1373" i="1" l="1"/>
  <c r="AL1373" i="1"/>
  <c r="AA1373" i="1"/>
  <c r="AB1373" i="1"/>
  <c r="X1373" i="1"/>
  <c r="Z1373" i="1"/>
  <c r="J1373" i="1"/>
  <c r="L1373" i="1" s="1"/>
  <c r="I1374" i="1" s="1"/>
  <c r="AP1373" i="1" l="1"/>
  <c r="AQ1373" i="1" s="1"/>
  <c r="AN1373" i="1"/>
  <c r="Y1373" i="1"/>
  <c r="W1374" i="1" s="1"/>
  <c r="F1374" i="1"/>
  <c r="K1374" i="1"/>
  <c r="AM1374" i="1" l="1"/>
  <c r="AL1374" i="1"/>
  <c r="AA1374" i="1"/>
  <c r="Z1374" i="1"/>
  <c r="AB1374" i="1"/>
  <c r="X1374" i="1"/>
  <c r="J1374" i="1"/>
  <c r="L1374" i="1" s="1"/>
  <c r="I1375" i="1" s="1"/>
  <c r="AP1374" i="1" l="1"/>
  <c r="AQ1374" i="1" s="1"/>
  <c r="AN1374" i="1"/>
  <c r="Y1374" i="1"/>
  <c r="W1375" i="1" s="1"/>
  <c r="K1375" i="1"/>
  <c r="F1375" i="1"/>
  <c r="AM1375" i="1" l="1"/>
  <c r="AN1375" i="1" s="1"/>
  <c r="Z1375" i="1"/>
  <c r="X1375" i="1"/>
  <c r="AA1375" i="1"/>
  <c r="AB1375" i="1"/>
  <c r="J1375" i="1"/>
  <c r="L1375" i="1" s="1"/>
  <c r="AL1375" i="1" l="1"/>
  <c r="AP1375" i="1"/>
  <c r="AQ1375" i="1" s="1"/>
  <c r="Y1375" i="1"/>
  <c r="W1376" i="1" s="1"/>
  <c r="I1376" i="1"/>
  <c r="AM1376" i="1" l="1"/>
  <c r="AL1376" i="1"/>
  <c r="X1376" i="1"/>
  <c r="AA1376" i="1"/>
  <c r="Z1376" i="1"/>
  <c r="AB1376" i="1"/>
  <c r="K1376" i="1"/>
  <c r="J1376" i="1" s="1"/>
  <c r="F1376" i="1"/>
  <c r="AP1376" i="1" l="1"/>
  <c r="AQ1376" i="1" s="1"/>
  <c r="AN1376" i="1"/>
  <c r="L1376" i="1"/>
  <c r="I1377" i="1" s="1"/>
  <c r="Y1376" i="1" l="1"/>
  <c r="W1377" i="1" s="1"/>
  <c r="K1377" i="1"/>
  <c r="F1377" i="1"/>
  <c r="AM1377" i="1" l="1"/>
  <c r="AN1377" i="1" s="1"/>
  <c r="X1377" i="1"/>
  <c r="Z1377" i="1"/>
  <c r="AB1377" i="1"/>
  <c r="AA1377" i="1"/>
  <c r="J1377" i="1"/>
  <c r="L1377" i="1" s="1"/>
  <c r="I1378" i="1" s="1"/>
  <c r="AL1377" i="1" l="1"/>
  <c r="AP1377" i="1"/>
  <c r="AQ1377" i="1" s="1"/>
  <c r="Y1377" i="1"/>
  <c r="W1378" i="1" s="1"/>
  <c r="K1378" i="1"/>
  <c r="J1378" i="1" s="1"/>
  <c r="F1378" i="1"/>
  <c r="AM1378" i="1" l="1"/>
  <c r="AN1378" i="1" s="1"/>
  <c r="X1378" i="1"/>
  <c r="AA1378" i="1"/>
  <c r="Z1378" i="1"/>
  <c r="AB1378" i="1"/>
  <c r="L1378" i="1"/>
  <c r="I1379" i="1" s="1"/>
  <c r="AL1378" i="1" l="1"/>
  <c r="AP1378" i="1"/>
  <c r="AQ1378" i="1" s="1"/>
  <c r="Y1378" i="1"/>
  <c r="W1379" i="1" s="1"/>
  <c r="F1379" i="1"/>
  <c r="K1379" i="1"/>
  <c r="AM1379" i="1" l="1"/>
  <c r="AL1379" i="1"/>
  <c r="AA1379" i="1"/>
  <c r="X1379" i="1"/>
  <c r="Z1379" i="1"/>
  <c r="AB1379" i="1"/>
  <c r="J1379" i="1"/>
  <c r="L1379" i="1" s="1"/>
  <c r="I1380" i="1" s="1"/>
  <c r="AP1379" i="1" l="1"/>
  <c r="AQ1379" i="1" s="1"/>
  <c r="AN1379" i="1"/>
  <c r="Y1379" i="1"/>
  <c r="W1380" i="1" s="1"/>
  <c r="K1380" i="1"/>
  <c r="J1380" i="1" s="1"/>
  <c r="F1380" i="1"/>
  <c r="AM1380" i="1" l="1"/>
  <c r="AL1380" i="1"/>
  <c r="AB1380" i="1"/>
  <c r="X1380" i="1"/>
  <c r="AA1380" i="1"/>
  <c r="Z1380" i="1"/>
  <c r="L1380" i="1"/>
  <c r="I1381" i="1" s="1"/>
  <c r="F1381" i="1" s="1"/>
  <c r="AP1380" i="1" l="1"/>
  <c r="AQ1380" i="1" s="1"/>
  <c r="AN1380" i="1"/>
  <c r="Y1380" i="1"/>
  <c r="W1381" i="1" s="1"/>
  <c r="K1381" i="1"/>
  <c r="AM1381" i="1" l="1"/>
  <c r="AL1381" i="1"/>
  <c r="X1381" i="1"/>
  <c r="AA1381" i="1"/>
  <c r="AB1381" i="1"/>
  <c r="Z1381" i="1"/>
  <c r="J1381" i="1"/>
  <c r="L1381" i="1" s="1"/>
  <c r="I1382" i="1" s="1"/>
  <c r="AP1381" i="1" l="1"/>
  <c r="AQ1381" i="1" s="1"/>
  <c r="AN1381" i="1"/>
  <c r="Y1381" i="1"/>
  <c r="W1382" i="1" s="1"/>
  <c r="F1382" i="1"/>
  <c r="K1382" i="1"/>
  <c r="AM1382" i="1" l="1"/>
  <c r="AL1382" i="1"/>
  <c r="X1382" i="1"/>
  <c r="AB1382" i="1"/>
  <c r="Z1382" i="1"/>
  <c r="AA1382" i="1"/>
  <c r="J1382" i="1"/>
  <c r="L1382" i="1" s="1"/>
  <c r="AP1382" i="1" l="1"/>
  <c r="AN1382" i="1"/>
  <c r="AQ1382" i="1"/>
  <c r="Y1382" i="1"/>
  <c r="W1383" i="1" s="1"/>
  <c r="I1383" i="1"/>
  <c r="AM1383" i="1" l="1"/>
  <c r="AL1383" i="1"/>
  <c r="AA1383" i="1"/>
  <c r="Z1383" i="1"/>
  <c r="AB1383" i="1"/>
  <c r="X1383" i="1"/>
  <c r="K1383" i="1"/>
  <c r="J1383" i="1" s="1"/>
  <c r="F1383" i="1"/>
  <c r="AP1383" i="1" l="1"/>
  <c r="AQ1383" i="1" s="1"/>
  <c r="AN1383" i="1"/>
  <c r="L1383" i="1"/>
  <c r="I1384" i="1" s="1"/>
  <c r="Y1383" i="1" l="1"/>
  <c r="W1384" i="1" s="1"/>
  <c r="F1384" i="1"/>
  <c r="K1384" i="1"/>
  <c r="AM1384" i="1" l="1"/>
  <c r="AL1384" i="1"/>
  <c r="AB1384" i="1"/>
  <c r="X1384" i="1"/>
  <c r="Z1384" i="1"/>
  <c r="AA1384" i="1"/>
  <c r="J1384" i="1"/>
  <c r="L1384" i="1" s="1"/>
  <c r="AP1384" i="1" l="1"/>
  <c r="AQ1384" i="1" s="1"/>
  <c r="AN1384" i="1"/>
  <c r="Y1384" i="1"/>
  <c r="W1385" i="1" s="1"/>
  <c r="I1385" i="1"/>
  <c r="AM1385" i="1" l="1"/>
  <c r="AL1385" i="1"/>
  <c r="AA1385" i="1"/>
  <c r="X1385" i="1"/>
  <c r="Z1385" i="1"/>
  <c r="AB1385" i="1"/>
  <c r="F1385" i="1"/>
  <c r="K1385" i="1"/>
  <c r="AP1385" i="1" l="1"/>
  <c r="AQ1385" i="1" s="1"/>
  <c r="AN1385" i="1"/>
  <c r="J1385" i="1"/>
  <c r="L1385" i="1" s="1"/>
  <c r="Y1385" i="1" s="1"/>
  <c r="W1386" i="1" s="1"/>
  <c r="AM1386" i="1" l="1"/>
  <c r="AL1386" i="1"/>
  <c r="Z1386" i="1"/>
  <c r="AA1386" i="1"/>
  <c r="AB1386" i="1"/>
  <c r="X1386" i="1"/>
  <c r="I1386" i="1"/>
  <c r="AP1386" i="1" l="1"/>
  <c r="AQ1386" i="1" s="1"/>
  <c r="AN1386" i="1"/>
  <c r="K1386" i="1"/>
  <c r="F1386" i="1"/>
  <c r="J1386" i="1" l="1"/>
  <c r="L1386" i="1" s="1"/>
  <c r="I1387" i="1" l="1"/>
  <c r="K1387" i="1" s="1"/>
  <c r="Y1386" i="1"/>
  <c r="W1387" i="1" s="1"/>
  <c r="F1387" i="1" l="1"/>
  <c r="AM1387" i="1"/>
  <c r="AL1387" i="1"/>
  <c r="X1387" i="1"/>
  <c r="Z1387" i="1"/>
  <c r="AA1387" i="1"/>
  <c r="AB1387" i="1"/>
  <c r="J1387" i="1"/>
  <c r="L1387" i="1" s="1"/>
  <c r="AP1387" i="1" l="1"/>
  <c r="AQ1387" i="1" s="1"/>
  <c r="AN1387" i="1"/>
  <c r="Y1387" i="1"/>
  <c r="W1388" i="1" s="1"/>
  <c r="I1388" i="1"/>
  <c r="AM1388" i="1" l="1"/>
  <c r="AL1388" i="1"/>
  <c r="X1388" i="1"/>
  <c r="AA1388" i="1"/>
  <c r="Z1388" i="1"/>
  <c r="AB1388" i="1"/>
  <c r="K1388" i="1"/>
  <c r="F1388" i="1"/>
  <c r="AP1388" i="1" l="1"/>
  <c r="AQ1388" i="1" s="1"/>
  <c r="AN1388" i="1"/>
  <c r="J1388" i="1"/>
  <c r="L1388" i="1" s="1"/>
  <c r="Y1388" i="1" s="1"/>
  <c r="W1389" i="1" s="1"/>
  <c r="AM1389" i="1" l="1"/>
  <c r="AN1389" i="1" s="1"/>
  <c r="Z1389" i="1"/>
  <c r="AB1389" i="1"/>
  <c r="X1389" i="1"/>
  <c r="AA1389" i="1"/>
  <c r="I1389" i="1"/>
  <c r="AL1389" i="1" l="1"/>
  <c r="AP1389" i="1"/>
  <c r="AQ1389" i="1" s="1"/>
  <c r="F1389" i="1"/>
  <c r="K1389" i="1"/>
  <c r="J1389" i="1" l="1"/>
  <c r="L1389" i="1" s="1"/>
  <c r="I1390" i="1" l="1"/>
  <c r="Y1389" i="1"/>
  <c r="W1390" i="1" s="1"/>
  <c r="F1390" i="1"/>
  <c r="K1390" i="1"/>
  <c r="AM1390" i="1" l="1"/>
  <c r="AL1390" i="1"/>
  <c r="X1390" i="1"/>
  <c r="Z1390" i="1"/>
  <c r="AA1390" i="1"/>
  <c r="AB1390" i="1"/>
  <c r="J1390" i="1"/>
  <c r="AP1390" i="1" l="1"/>
  <c r="AQ1390" i="1" s="1"/>
  <c r="AN1390" i="1"/>
  <c r="L1390" i="1"/>
  <c r="I1391" i="1" s="1"/>
  <c r="Y1390" i="1" l="1"/>
  <c r="W1391" i="1" s="1"/>
  <c r="K1391" i="1"/>
  <c r="J1391" i="1" s="1"/>
  <c r="F1391" i="1"/>
  <c r="AM1391" i="1" l="1"/>
  <c r="AL1391" i="1"/>
  <c r="AB1391" i="1"/>
  <c r="X1391" i="1"/>
  <c r="AA1391" i="1"/>
  <c r="Z1391" i="1"/>
  <c r="L1391" i="1"/>
  <c r="I1392" i="1" s="1"/>
  <c r="AP1391" i="1" l="1"/>
  <c r="AQ1391" i="1" s="1"/>
  <c r="AN1391" i="1"/>
  <c r="Y1391" i="1"/>
  <c r="W1392" i="1" s="1"/>
  <c r="F1392" i="1"/>
  <c r="K1392" i="1"/>
  <c r="AM1392" i="1" l="1"/>
  <c r="AL1392" i="1"/>
  <c r="Z1392" i="1"/>
  <c r="AA1392" i="1"/>
  <c r="X1392" i="1"/>
  <c r="AB1392" i="1"/>
  <c r="J1392" i="1"/>
  <c r="L1392" i="1" s="1"/>
  <c r="I1393" i="1" s="1"/>
  <c r="AP1392" i="1" l="1"/>
  <c r="AQ1392" i="1" s="1"/>
  <c r="AN1392" i="1"/>
  <c r="Y1392" i="1"/>
  <c r="W1393" i="1" s="1"/>
  <c r="F1393" i="1"/>
  <c r="K1393" i="1"/>
  <c r="AM1393" i="1" l="1"/>
  <c r="AL1393" i="1"/>
  <c r="AB1393" i="1"/>
  <c r="X1393" i="1"/>
  <c r="Z1393" i="1"/>
  <c r="AA1393" i="1"/>
  <c r="J1393" i="1"/>
  <c r="L1393" i="1" s="1"/>
  <c r="AP1393" i="1" l="1"/>
  <c r="AQ1393" i="1" s="1"/>
  <c r="AN1393" i="1"/>
  <c r="Y1393" i="1"/>
  <c r="W1394" i="1" s="1"/>
  <c r="I1394" i="1"/>
  <c r="AM1394" i="1" l="1"/>
  <c r="AL1394" i="1"/>
  <c r="X1394" i="1"/>
  <c r="AA1394" i="1"/>
  <c r="Z1394" i="1"/>
  <c r="AB1394" i="1"/>
  <c r="K1394" i="1"/>
  <c r="J1394" i="1" s="1"/>
  <c r="F1394" i="1"/>
  <c r="AP1394" i="1" l="1"/>
  <c r="AQ1394" i="1" s="1"/>
  <c r="AN1394" i="1"/>
  <c r="L1394" i="1"/>
  <c r="I1395" i="1" s="1"/>
  <c r="Y1394" i="1" l="1"/>
  <c r="W1395" i="1" s="1"/>
  <c r="F1395" i="1"/>
  <c r="K1395" i="1"/>
  <c r="AM1395" i="1" l="1"/>
  <c r="AL1395" i="1"/>
  <c r="X1395" i="1"/>
  <c r="Z1395" i="1"/>
  <c r="AA1395" i="1"/>
  <c r="AB1395" i="1"/>
  <c r="J1395" i="1"/>
  <c r="L1395" i="1" s="1"/>
  <c r="I1396" i="1" s="1"/>
  <c r="AP1395" i="1" l="1"/>
  <c r="AQ1395" i="1" s="1"/>
  <c r="AN1395" i="1"/>
  <c r="Y1395" i="1"/>
  <c r="W1396" i="1" s="1"/>
  <c r="F1396" i="1"/>
  <c r="K1396" i="1"/>
  <c r="AM1396" i="1" l="1"/>
  <c r="AL1396" i="1"/>
  <c r="X1396" i="1"/>
  <c r="Z1396" i="1"/>
  <c r="AA1396" i="1"/>
  <c r="AB1396" i="1"/>
  <c r="J1396" i="1"/>
  <c r="L1396" i="1" s="1"/>
  <c r="AP1396" i="1" l="1"/>
  <c r="AQ1396" i="1" s="1"/>
  <c r="AN1396" i="1"/>
  <c r="Y1396" i="1"/>
  <c r="W1397" i="1" s="1"/>
  <c r="I1397" i="1"/>
  <c r="AM1397" i="1" l="1"/>
  <c r="AL1397" i="1"/>
  <c r="Z1397" i="1"/>
  <c r="AB1397" i="1"/>
  <c r="X1397" i="1"/>
  <c r="AA1397" i="1"/>
  <c r="K1397" i="1"/>
  <c r="J1397" i="1" s="1"/>
  <c r="F1397" i="1"/>
  <c r="AP1397" i="1" l="1"/>
  <c r="AQ1397" i="1" s="1"/>
  <c r="AN1397" i="1"/>
  <c r="L1397" i="1"/>
  <c r="I1398" i="1" s="1"/>
  <c r="Y1397" i="1" l="1"/>
  <c r="W1398" i="1" s="1"/>
  <c r="F1398" i="1"/>
  <c r="K1398" i="1"/>
  <c r="AM1398" i="1" l="1"/>
  <c r="X1398" i="1"/>
  <c r="AA1398" i="1"/>
  <c r="Z1398" i="1"/>
  <c r="AB1398" i="1"/>
  <c r="J1398" i="1"/>
  <c r="L1398" i="1" s="1"/>
  <c r="I1399" i="1" s="1"/>
  <c r="AP1398" i="1" l="1"/>
  <c r="AQ1398" i="1" s="1"/>
  <c r="AN1398" i="1"/>
  <c r="AL1398" i="1"/>
  <c r="Y1398" i="1"/>
  <c r="W1399" i="1" s="1"/>
  <c r="K1399" i="1"/>
  <c r="F1399" i="1"/>
  <c r="AM1399" i="1" l="1"/>
  <c r="AL1399" i="1"/>
  <c r="X1399" i="1"/>
  <c r="Z1399" i="1"/>
  <c r="AB1399" i="1"/>
  <c r="AA1399" i="1"/>
  <c r="J1399" i="1"/>
  <c r="L1399" i="1" s="1"/>
  <c r="AP1399" i="1" l="1"/>
  <c r="AQ1399" i="1" s="1"/>
  <c r="AN1399" i="1"/>
  <c r="Y1399" i="1"/>
  <c r="W1400" i="1" s="1"/>
  <c r="I1400" i="1"/>
  <c r="AM1400" i="1" l="1"/>
  <c r="AL1400" i="1"/>
  <c r="Z1400" i="1"/>
  <c r="AB1400" i="1"/>
  <c r="X1400" i="1"/>
  <c r="AA1400" i="1"/>
  <c r="K1400" i="1"/>
  <c r="F1400" i="1"/>
  <c r="AP1400" i="1" l="1"/>
  <c r="AQ1400" i="1" s="1"/>
  <c r="AN1400" i="1"/>
  <c r="J1400" i="1"/>
  <c r="L1400" i="1" s="1"/>
  <c r="Y1400" i="1" s="1"/>
  <c r="W1401" i="1" s="1"/>
  <c r="AM1401" i="1" l="1"/>
  <c r="AL1401" i="1"/>
  <c r="AB1401" i="1"/>
  <c r="Z1401" i="1"/>
  <c r="AA1401" i="1"/>
  <c r="X1401" i="1"/>
  <c r="I1401" i="1"/>
  <c r="F1401" i="1" s="1"/>
  <c r="AP1401" i="1" l="1"/>
  <c r="AQ1401" i="1" s="1"/>
  <c r="AN1401" i="1"/>
  <c r="K1401" i="1"/>
  <c r="J1401" i="1" s="1"/>
  <c r="L1401" i="1" l="1"/>
  <c r="I1402" i="1" l="1"/>
  <c r="F1402" i="1" s="1"/>
  <c r="Y1401" i="1"/>
  <c r="W1402" i="1" s="1"/>
  <c r="K1402" i="1"/>
  <c r="J1402" i="1" s="1"/>
  <c r="AM1402" i="1" l="1"/>
  <c r="AL1402" i="1"/>
  <c r="X1402" i="1"/>
  <c r="AA1402" i="1"/>
  <c r="AB1402" i="1"/>
  <c r="Z1402" i="1"/>
  <c r="L1402" i="1"/>
  <c r="I1403" i="1" s="1"/>
  <c r="F1403" i="1" s="1"/>
  <c r="AP1402" i="1" l="1"/>
  <c r="AQ1402" i="1" s="1"/>
  <c r="AN1402" i="1"/>
  <c r="Y1402" i="1"/>
  <c r="W1403" i="1" s="1"/>
  <c r="K1403" i="1"/>
  <c r="AM1403" i="1" l="1"/>
  <c r="AL1403" i="1"/>
  <c r="AA1403" i="1"/>
  <c r="X1403" i="1"/>
  <c r="Z1403" i="1"/>
  <c r="AB1403" i="1"/>
  <c r="J1403" i="1"/>
  <c r="L1403" i="1" s="1"/>
  <c r="I1404" i="1" s="1"/>
  <c r="F1404" i="1" s="1"/>
  <c r="AP1403" i="1" l="1"/>
  <c r="AQ1403" i="1" s="1"/>
  <c r="AN1403" i="1"/>
  <c r="Y1403" i="1"/>
  <c r="W1404" i="1" s="1"/>
  <c r="K1404" i="1"/>
  <c r="AM1404" i="1" l="1"/>
  <c r="AL1404" i="1"/>
  <c r="AB1404" i="1"/>
  <c r="X1404" i="1"/>
  <c r="AA1404" i="1"/>
  <c r="Z1404" i="1"/>
  <c r="J1404" i="1"/>
  <c r="L1404" i="1" s="1"/>
  <c r="I1405" i="1" s="1"/>
  <c r="F1405" i="1" s="1"/>
  <c r="AP1404" i="1" l="1"/>
  <c r="AQ1404" i="1" s="1"/>
  <c r="AN1404" i="1"/>
  <c r="Y1404" i="1"/>
  <c r="W1405" i="1" s="1"/>
  <c r="K1405" i="1"/>
  <c r="J1405" i="1" s="1"/>
  <c r="AM1405" i="1" l="1"/>
  <c r="AL1405" i="1"/>
  <c r="X1405" i="1"/>
  <c r="Z1405" i="1"/>
  <c r="AA1405" i="1"/>
  <c r="AB1405" i="1"/>
  <c r="L1405" i="1"/>
  <c r="I1406" i="1" s="1"/>
  <c r="K1406" i="1" s="1"/>
  <c r="AP1405" i="1" l="1"/>
  <c r="AQ1405" i="1" s="1"/>
  <c r="AN1405" i="1"/>
  <c r="Y1405" i="1"/>
  <c r="W1406" i="1" s="1"/>
  <c r="F1406" i="1"/>
  <c r="J1406" i="1"/>
  <c r="L1406" i="1" s="1"/>
  <c r="AM1406" i="1" l="1"/>
  <c r="AL1406" i="1"/>
  <c r="X1406" i="1"/>
  <c r="AA1406" i="1"/>
  <c r="Z1406" i="1"/>
  <c r="AB1406" i="1"/>
  <c r="I1407" i="1"/>
  <c r="AP1406" i="1" l="1"/>
  <c r="AQ1406" i="1" s="1"/>
  <c r="AN1406" i="1"/>
  <c r="Y1406" i="1"/>
  <c r="W1407" i="1" s="1"/>
  <c r="K1407" i="1"/>
  <c r="F1407" i="1"/>
  <c r="AM1407" i="1" l="1"/>
  <c r="AL1407" i="1"/>
  <c r="AB1407" i="1"/>
  <c r="X1407" i="1"/>
  <c r="Z1407" i="1"/>
  <c r="AA1407" i="1"/>
  <c r="J1407" i="1"/>
  <c r="L1407" i="1" s="1"/>
  <c r="I1408" i="1" s="1"/>
  <c r="AP1407" i="1" l="1"/>
  <c r="AQ1407" i="1" s="1"/>
  <c r="AN1407" i="1"/>
  <c r="Y1407" i="1"/>
  <c r="W1408" i="1" s="1"/>
  <c r="K1408" i="1"/>
  <c r="F1408" i="1"/>
  <c r="AM1408" i="1" l="1"/>
  <c r="AL1408" i="1"/>
  <c r="X1408" i="1"/>
  <c r="AA1408" i="1"/>
  <c r="Z1408" i="1"/>
  <c r="AB1408" i="1"/>
  <c r="J1408" i="1"/>
  <c r="L1408" i="1" s="1"/>
  <c r="I1409" i="1" s="1"/>
  <c r="AP1408" i="1" l="1"/>
  <c r="AQ1408" i="1" s="1"/>
  <c r="AN1408" i="1"/>
  <c r="Y1408" i="1"/>
  <c r="W1409" i="1" s="1"/>
  <c r="F1409" i="1"/>
  <c r="K1409" i="1"/>
  <c r="AM1409" i="1" l="1"/>
  <c r="AL1409" i="1"/>
  <c r="AB1409" i="1"/>
  <c r="X1409" i="1"/>
  <c r="AA1409" i="1"/>
  <c r="Z1409" i="1"/>
  <c r="J1409" i="1"/>
  <c r="L1409" i="1" s="1"/>
  <c r="I1410" i="1" s="1"/>
  <c r="AP1409" i="1" l="1"/>
  <c r="AQ1409" i="1" s="1"/>
  <c r="AN1409" i="1"/>
  <c r="Y1409" i="1"/>
  <c r="W1410" i="1" s="1"/>
  <c r="K1410" i="1"/>
  <c r="F1410" i="1"/>
  <c r="AM1410" i="1" l="1"/>
  <c r="AL1410" i="1"/>
  <c r="X1410" i="1"/>
  <c r="Z1410" i="1"/>
  <c r="AA1410" i="1"/>
  <c r="AB1410" i="1"/>
  <c r="J1410" i="1"/>
  <c r="L1410" i="1" s="1"/>
  <c r="AP1410" i="1" l="1"/>
  <c r="AQ1410" i="1" s="1"/>
  <c r="AN1410" i="1"/>
  <c r="Y1410" i="1"/>
  <c r="W1411" i="1" s="1"/>
  <c r="I1411" i="1"/>
  <c r="AM1411" i="1" l="1"/>
  <c r="AL1411" i="1"/>
  <c r="Z1411" i="1"/>
  <c r="AA1411" i="1"/>
  <c r="AB1411" i="1"/>
  <c r="X1411" i="1"/>
  <c r="F1411" i="1"/>
  <c r="K1411" i="1"/>
  <c r="AP1411" i="1" l="1"/>
  <c r="AQ1411" i="1" s="1"/>
  <c r="AN1411" i="1"/>
  <c r="J1411" i="1"/>
  <c r="L1411" i="1" s="1"/>
  <c r="Y1411" i="1" s="1"/>
  <c r="W1412" i="1" s="1"/>
  <c r="AM1412" i="1" l="1"/>
  <c r="AL1412" i="1"/>
  <c r="X1412" i="1"/>
  <c r="Z1412" i="1"/>
  <c r="AA1412" i="1"/>
  <c r="AB1412" i="1"/>
  <c r="I1412" i="1"/>
  <c r="AP1412" i="1" l="1"/>
  <c r="AQ1412" i="1" s="1"/>
  <c r="AN1412" i="1"/>
  <c r="F1412" i="1"/>
  <c r="K1412" i="1"/>
  <c r="J1412" i="1" l="1"/>
  <c r="L1412" i="1" s="1"/>
  <c r="Y1412" i="1" s="1"/>
  <c r="W1413" i="1" s="1"/>
  <c r="AM1413" i="1" l="1"/>
  <c r="AL1413" i="1"/>
  <c r="X1413" i="1"/>
  <c r="AA1413" i="1"/>
  <c r="Z1413" i="1"/>
  <c r="AB1413" i="1"/>
  <c r="I1413" i="1"/>
  <c r="AP1413" i="1" l="1"/>
  <c r="AQ1413" i="1" s="1"/>
  <c r="AN1413" i="1"/>
  <c r="K1413" i="1"/>
  <c r="F1413" i="1"/>
  <c r="J1413" i="1" l="1"/>
  <c r="L1413" i="1" l="1"/>
  <c r="I1414" i="1" l="1"/>
  <c r="Y1413" i="1"/>
  <c r="W1414" i="1" s="1"/>
  <c r="F1414" i="1"/>
  <c r="K1414" i="1"/>
  <c r="J1414" i="1" s="1"/>
  <c r="AM1414" i="1" l="1"/>
  <c r="AL1414" i="1"/>
  <c r="AB1414" i="1"/>
  <c r="X1414" i="1"/>
  <c r="Z1414" i="1"/>
  <c r="AA1414" i="1"/>
  <c r="L1414" i="1"/>
  <c r="I1415" i="1" s="1"/>
  <c r="AP1414" i="1" l="1"/>
  <c r="AQ1414" i="1" s="1"/>
  <c r="AN1414" i="1"/>
  <c r="Y1414" i="1"/>
  <c r="W1415" i="1" s="1"/>
  <c r="F1415" i="1"/>
  <c r="K1415" i="1"/>
  <c r="AM1415" i="1" l="1"/>
  <c r="AL1415" i="1"/>
  <c r="X1415" i="1"/>
  <c r="AA1415" i="1"/>
  <c r="AB1415" i="1"/>
  <c r="Z1415" i="1"/>
  <c r="J1415" i="1"/>
  <c r="L1415" i="1" s="1"/>
  <c r="I1416" i="1" s="1"/>
  <c r="F1416" i="1" s="1"/>
  <c r="AP1415" i="1" l="1"/>
  <c r="AQ1415" i="1" s="1"/>
  <c r="AN1415" i="1"/>
  <c r="Y1415" i="1"/>
  <c r="W1416" i="1" s="1"/>
  <c r="K1416" i="1"/>
  <c r="J1416" i="1" s="1"/>
  <c r="AM1416" i="1" l="1"/>
  <c r="AL1416" i="1"/>
  <c r="X1416" i="1"/>
  <c r="Z1416" i="1"/>
  <c r="AA1416" i="1"/>
  <c r="AB1416" i="1"/>
  <c r="L1416" i="1"/>
  <c r="I1417" i="1" s="1"/>
  <c r="AP1416" i="1" l="1"/>
  <c r="AQ1416" i="1" s="1"/>
  <c r="AN1416" i="1"/>
  <c r="Y1416" i="1"/>
  <c r="W1417" i="1" s="1"/>
  <c r="F1417" i="1"/>
  <c r="K1417" i="1"/>
  <c r="AM1417" i="1" l="1"/>
  <c r="AL1417" i="1"/>
  <c r="X1417" i="1"/>
  <c r="AA1417" i="1"/>
  <c r="Z1417" i="1"/>
  <c r="AB1417" i="1"/>
  <c r="J1417" i="1"/>
  <c r="L1417" i="1" s="1"/>
  <c r="AP1417" i="1" l="1"/>
  <c r="AQ1417" i="1" s="1"/>
  <c r="AN1417" i="1"/>
  <c r="Y1417" i="1"/>
  <c r="W1418" i="1" s="1"/>
  <c r="I1418" i="1"/>
  <c r="AM1418" i="1" l="1"/>
  <c r="AL1418" i="1"/>
  <c r="AB1418" i="1"/>
  <c r="AA1418" i="1"/>
  <c r="Z1418" i="1"/>
  <c r="X1418" i="1"/>
  <c r="K1418" i="1"/>
  <c r="F1418" i="1"/>
  <c r="AP1418" i="1" l="1"/>
  <c r="AQ1418" i="1" s="1"/>
  <c r="AN1418" i="1"/>
  <c r="J1418" i="1"/>
  <c r="L1418" i="1" s="1"/>
  <c r="Y1418" i="1" s="1"/>
  <c r="W1419" i="1" s="1"/>
  <c r="AM1419" i="1" l="1"/>
  <c r="AL1419" i="1"/>
  <c r="AB1419" i="1"/>
  <c r="Z1419" i="1"/>
  <c r="AA1419" i="1"/>
  <c r="X1419" i="1"/>
  <c r="I1419" i="1"/>
  <c r="F1419" i="1" s="1"/>
  <c r="AP1419" i="1" l="1"/>
  <c r="AQ1419" i="1" s="1"/>
  <c r="AN1419" i="1"/>
  <c r="K1419" i="1"/>
  <c r="J1419" i="1" l="1"/>
  <c r="L1419" i="1" s="1"/>
  <c r="I1420" i="1" l="1"/>
  <c r="Y1419" i="1"/>
  <c r="W1420" i="1" s="1"/>
  <c r="K1420" i="1"/>
  <c r="F1420" i="1"/>
  <c r="AM1420" i="1" l="1"/>
  <c r="AL1420" i="1"/>
  <c r="AA1420" i="1"/>
  <c r="X1420" i="1"/>
  <c r="Z1420" i="1"/>
  <c r="AB1420" i="1"/>
  <c r="J1420" i="1"/>
  <c r="L1420" i="1" s="1"/>
  <c r="AP1420" i="1" l="1"/>
  <c r="AQ1420" i="1" s="1"/>
  <c r="AN1420" i="1"/>
  <c r="Y1420" i="1"/>
  <c r="W1421" i="1" s="1"/>
  <c r="I1421" i="1"/>
  <c r="AM1421" i="1" l="1"/>
  <c r="AL1421" i="1"/>
  <c r="X1421" i="1"/>
  <c r="AA1421" i="1"/>
  <c r="Z1421" i="1"/>
  <c r="AB1421" i="1"/>
  <c r="F1421" i="1"/>
  <c r="K1421" i="1"/>
  <c r="AP1421" i="1" l="1"/>
  <c r="AQ1421" i="1" s="1"/>
  <c r="AN1421" i="1"/>
  <c r="J1421" i="1"/>
  <c r="L1421" i="1" s="1"/>
  <c r="Y1421" i="1" s="1"/>
  <c r="W1422" i="1" s="1"/>
  <c r="AM1422" i="1" l="1"/>
  <c r="AL1422" i="1"/>
  <c r="X1422" i="1"/>
  <c r="Z1422" i="1"/>
  <c r="AA1422" i="1"/>
  <c r="AB1422" i="1"/>
  <c r="I1422" i="1"/>
  <c r="F1422" i="1" s="1"/>
  <c r="AP1422" i="1" l="1"/>
  <c r="AQ1422" i="1" s="1"/>
  <c r="AN1422" i="1"/>
  <c r="K1422" i="1"/>
  <c r="J1422" i="1" s="1"/>
  <c r="L1422" i="1" l="1"/>
  <c r="I1423" i="1" l="1"/>
  <c r="F1423" i="1" s="1"/>
  <c r="Y1422" i="1"/>
  <c r="W1423" i="1" s="1"/>
  <c r="K1423" i="1"/>
  <c r="J1423" i="1" s="1"/>
  <c r="AM1423" i="1" l="1"/>
  <c r="AL1423" i="1"/>
  <c r="X1423" i="1"/>
  <c r="Z1423" i="1"/>
  <c r="AA1423" i="1"/>
  <c r="AB1423" i="1"/>
  <c r="L1423" i="1"/>
  <c r="I1424" i="1" s="1"/>
  <c r="F1424" i="1" s="1"/>
  <c r="AP1423" i="1" l="1"/>
  <c r="AQ1423" i="1" s="1"/>
  <c r="AN1423" i="1"/>
  <c r="Y1423" i="1"/>
  <c r="W1424" i="1" s="1"/>
  <c r="K1424" i="1"/>
  <c r="AM1424" i="1" l="1"/>
  <c r="AL1424" i="1"/>
  <c r="X1424" i="1"/>
  <c r="Z1424" i="1"/>
  <c r="AA1424" i="1"/>
  <c r="AB1424" i="1"/>
  <c r="J1424" i="1"/>
  <c r="L1424" i="1" s="1"/>
  <c r="I1425" i="1" s="1"/>
  <c r="F1425" i="1" s="1"/>
  <c r="AP1424" i="1" l="1"/>
  <c r="AQ1424" i="1" s="1"/>
  <c r="AN1424" i="1"/>
  <c r="Y1424" i="1"/>
  <c r="W1425" i="1" s="1"/>
  <c r="K1425" i="1"/>
  <c r="J1425" i="1" s="1"/>
  <c r="AM1425" i="1" l="1"/>
  <c r="AL1425" i="1"/>
  <c r="AA1425" i="1"/>
  <c r="X1425" i="1"/>
  <c r="Z1425" i="1"/>
  <c r="AB1425" i="1"/>
  <c r="L1425" i="1"/>
  <c r="I1426" i="1" s="1"/>
  <c r="AP1425" i="1" l="1"/>
  <c r="AQ1425" i="1" s="1"/>
  <c r="AN1425" i="1"/>
  <c r="Y1425" i="1"/>
  <c r="W1426" i="1" s="1"/>
  <c r="F1426" i="1"/>
  <c r="K1426" i="1"/>
  <c r="AM1426" i="1" l="1"/>
  <c r="AL1426" i="1"/>
  <c r="X1426" i="1"/>
  <c r="Z1426" i="1"/>
  <c r="AA1426" i="1"/>
  <c r="AB1426" i="1"/>
  <c r="J1426" i="1"/>
  <c r="L1426" i="1" s="1"/>
  <c r="AP1426" i="1" l="1"/>
  <c r="AQ1426" i="1" s="1"/>
  <c r="AN1426" i="1"/>
  <c r="Y1426" i="1"/>
  <c r="W1427" i="1" s="1"/>
  <c r="I1427" i="1"/>
  <c r="AM1427" i="1" l="1"/>
  <c r="AL1427" i="1"/>
  <c r="AB1427" i="1"/>
  <c r="X1427" i="1"/>
  <c r="Z1427" i="1"/>
  <c r="AA1427" i="1"/>
  <c r="F1427" i="1"/>
  <c r="K1427" i="1"/>
  <c r="AP1427" i="1" l="1"/>
  <c r="AQ1427" i="1" s="1"/>
  <c r="AN1427" i="1"/>
  <c r="J1427" i="1"/>
  <c r="L1427" i="1" s="1"/>
  <c r="Y1427" i="1" s="1"/>
  <c r="W1428" i="1" s="1"/>
  <c r="AM1428" i="1" l="1"/>
  <c r="AL1428" i="1"/>
  <c r="X1428" i="1"/>
  <c r="AA1428" i="1"/>
  <c r="Z1428" i="1"/>
  <c r="AB1428" i="1"/>
  <c r="I1428" i="1"/>
  <c r="AP1428" i="1" l="1"/>
  <c r="AQ1428" i="1" s="1"/>
  <c r="AN1428" i="1"/>
  <c r="K1428" i="1"/>
  <c r="F1428" i="1"/>
  <c r="J1428" i="1" l="1"/>
  <c r="L1428" i="1" s="1"/>
  <c r="Y1428" i="1" s="1"/>
  <c r="W1429" i="1" s="1"/>
  <c r="AM1429" i="1" l="1"/>
  <c r="AL1429" i="1"/>
  <c r="AB1429" i="1"/>
  <c r="X1429" i="1"/>
  <c r="Z1429" i="1"/>
  <c r="AA1429" i="1"/>
  <c r="I1429" i="1"/>
  <c r="AP1429" i="1" l="1"/>
  <c r="AQ1429" i="1" s="1"/>
  <c r="AN1429" i="1"/>
  <c r="K1429" i="1"/>
  <c r="F1429" i="1"/>
  <c r="J1429" i="1" l="1"/>
  <c r="L1429" i="1" s="1"/>
  <c r="Y1429" i="1" s="1"/>
  <c r="W1430" i="1" s="1"/>
  <c r="AM1430" i="1" l="1"/>
  <c r="AL1430" i="1"/>
  <c r="AB1430" i="1"/>
  <c r="X1430" i="1"/>
  <c r="AA1430" i="1"/>
  <c r="Z1430" i="1"/>
  <c r="I1430" i="1"/>
  <c r="AP1430" i="1" l="1"/>
  <c r="AQ1430" i="1" s="1"/>
  <c r="AN1430" i="1"/>
  <c r="F1430" i="1"/>
  <c r="K1430" i="1"/>
  <c r="J1430" i="1" l="1"/>
  <c r="L1430" i="1" s="1"/>
  <c r="I1431" i="1" l="1"/>
  <c r="Y1430" i="1"/>
  <c r="W1431" i="1" s="1"/>
  <c r="K1431" i="1"/>
  <c r="F1431" i="1"/>
  <c r="AM1431" i="1" l="1"/>
  <c r="AL1431" i="1"/>
  <c r="AA1431" i="1"/>
  <c r="AB1431" i="1"/>
  <c r="X1431" i="1"/>
  <c r="Z1431" i="1"/>
  <c r="J1431" i="1"/>
  <c r="L1431" i="1" s="1"/>
  <c r="AP1431" i="1" l="1"/>
  <c r="AQ1431" i="1" s="1"/>
  <c r="AN1431" i="1"/>
  <c r="Y1431" i="1"/>
  <c r="W1432" i="1" s="1"/>
  <c r="I1432" i="1"/>
  <c r="AM1432" i="1" l="1"/>
  <c r="AN1432" i="1" s="1"/>
  <c r="Z1432" i="1"/>
  <c r="AB1432" i="1"/>
  <c r="X1432" i="1"/>
  <c r="AA1432" i="1"/>
  <c r="F1432" i="1"/>
  <c r="K1432" i="1"/>
  <c r="AL1432" i="1" l="1"/>
  <c r="AP1432" i="1"/>
  <c r="AQ1432" i="1" s="1"/>
  <c r="J1432" i="1"/>
  <c r="L1432" i="1" s="1"/>
  <c r="Y1432" i="1" s="1"/>
  <c r="W1433" i="1" s="1"/>
  <c r="AM1433" i="1" l="1"/>
  <c r="AL1433" i="1"/>
  <c r="X1433" i="1"/>
  <c r="Z1433" i="1"/>
  <c r="AA1433" i="1"/>
  <c r="AB1433" i="1"/>
  <c r="I1433" i="1"/>
  <c r="AP1433" i="1" l="1"/>
  <c r="AQ1433" i="1" s="1"/>
  <c r="AN1433" i="1"/>
  <c r="K1433" i="1"/>
  <c r="F1433" i="1"/>
  <c r="J1433" i="1" l="1"/>
  <c r="L1433" i="1" s="1"/>
  <c r="Y1433" i="1" s="1"/>
  <c r="W1434" i="1" s="1"/>
  <c r="AM1434" i="1" l="1"/>
  <c r="AL1434" i="1"/>
  <c r="X1434" i="1"/>
  <c r="AA1434" i="1"/>
  <c r="Z1434" i="1"/>
  <c r="AB1434" i="1"/>
  <c r="I1434" i="1"/>
  <c r="AP1434" i="1" l="1"/>
  <c r="AQ1434" i="1" s="1"/>
  <c r="AN1434" i="1"/>
  <c r="F1434" i="1"/>
  <c r="K1434" i="1"/>
  <c r="J1434" i="1" l="1"/>
  <c r="L1434" i="1" s="1"/>
  <c r="I1435" i="1" l="1"/>
  <c r="Y1434" i="1"/>
  <c r="W1435" i="1" s="1"/>
  <c r="F1435" i="1"/>
  <c r="K1435" i="1"/>
  <c r="AM1435" i="1" l="1"/>
  <c r="AL1435" i="1"/>
  <c r="AB1435" i="1"/>
  <c r="X1435" i="1"/>
  <c r="AA1435" i="1"/>
  <c r="Z1435" i="1"/>
  <c r="J1435" i="1"/>
  <c r="L1435" i="1" s="1"/>
  <c r="AP1435" i="1" l="1"/>
  <c r="AQ1435" i="1" s="1"/>
  <c r="AN1435" i="1"/>
  <c r="Y1435" i="1"/>
  <c r="W1436" i="1" s="1"/>
  <c r="I1436" i="1"/>
  <c r="AM1436" i="1" l="1"/>
  <c r="AL1436" i="1"/>
  <c r="AB1436" i="1"/>
  <c r="X1436" i="1"/>
  <c r="Z1436" i="1"/>
  <c r="AA1436" i="1"/>
  <c r="K1436" i="1"/>
  <c r="F1436" i="1"/>
  <c r="AP1436" i="1" l="1"/>
  <c r="AQ1436" i="1" s="1"/>
  <c r="AN1436" i="1"/>
  <c r="J1436" i="1"/>
  <c r="L1436" i="1" s="1"/>
  <c r="Y1436" i="1" s="1"/>
  <c r="W1437" i="1" s="1"/>
  <c r="AM1437" i="1" l="1"/>
  <c r="AL1437" i="1"/>
  <c r="Z1437" i="1"/>
  <c r="X1437" i="1"/>
  <c r="AA1437" i="1"/>
  <c r="AB1437" i="1"/>
  <c r="I1437" i="1"/>
  <c r="K1437" i="1" s="1"/>
  <c r="AP1437" i="1" l="1"/>
  <c r="AQ1437" i="1" s="1"/>
  <c r="AN1437" i="1"/>
  <c r="F1437" i="1"/>
  <c r="J1437" i="1"/>
  <c r="L1437" i="1" s="1"/>
  <c r="Y1437" i="1" s="1"/>
  <c r="W1438" i="1" s="1"/>
  <c r="AM1438" i="1" l="1"/>
  <c r="AL1438" i="1" s="1"/>
  <c r="X1438" i="1"/>
  <c r="AA1438" i="1"/>
  <c r="Z1438" i="1"/>
  <c r="AB1438" i="1"/>
  <c r="I1438" i="1"/>
  <c r="AP1438" i="1" l="1"/>
  <c r="AQ1438" i="1" s="1"/>
  <c r="AN1438" i="1"/>
  <c r="K1438" i="1"/>
  <c r="F1438" i="1"/>
  <c r="J1438" i="1" l="1"/>
  <c r="L1438" i="1" s="1"/>
  <c r="Y1438" i="1" s="1"/>
  <c r="W1439" i="1" s="1"/>
  <c r="AM1439" i="1" l="1"/>
  <c r="AL1439" i="1"/>
  <c r="AB1439" i="1"/>
  <c r="X1439" i="1"/>
  <c r="AA1439" i="1"/>
  <c r="Z1439" i="1"/>
  <c r="I1439" i="1"/>
  <c r="F1439" i="1" s="1"/>
  <c r="AP1439" i="1" l="1"/>
  <c r="AQ1439" i="1" s="1"/>
  <c r="AN1439" i="1"/>
  <c r="K1439" i="1"/>
  <c r="J1439" i="1" s="1"/>
  <c r="L1439" i="1" l="1"/>
  <c r="I1440" i="1" l="1"/>
  <c r="Y1439" i="1"/>
  <c r="W1440" i="1" s="1"/>
  <c r="F1440" i="1"/>
  <c r="K1440" i="1"/>
  <c r="AM1440" i="1" l="1"/>
  <c r="AL1440" i="1" s="1"/>
  <c r="AB1440" i="1"/>
  <c r="X1440" i="1"/>
  <c r="Z1440" i="1"/>
  <c r="AA1440" i="1"/>
  <c r="J1440" i="1"/>
  <c r="L1440" i="1" s="1"/>
  <c r="AP1440" i="1" l="1"/>
  <c r="AQ1440" i="1" s="1"/>
  <c r="AN1440" i="1"/>
  <c r="Y1440" i="1"/>
  <c r="W1441" i="1" s="1"/>
  <c r="I1441" i="1"/>
  <c r="AM1441" i="1" l="1"/>
  <c r="AL1441" i="1" s="1"/>
  <c r="Z1441" i="1"/>
  <c r="AB1441" i="1"/>
  <c r="X1441" i="1"/>
  <c r="AA1441" i="1"/>
  <c r="K1441" i="1"/>
  <c r="F1441" i="1"/>
  <c r="AP1441" i="1" l="1"/>
  <c r="AQ1441" i="1" s="1"/>
  <c r="AN1441" i="1"/>
  <c r="J1441" i="1"/>
  <c r="L1441" i="1" s="1"/>
  <c r="Y1441" i="1" s="1"/>
  <c r="W1442" i="1" s="1"/>
  <c r="AM1442" i="1" l="1"/>
  <c r="AL1442" i="1"/>
  <c r="AB1442" i="1"/>
  <c r="X1442" i="1"/>
  <c r="Z1442" i="1"/>
  <c r="AA1442" i="1"/>
  <c r="I1442" i="1"/>
  <c r="AP1442" i="1" l="1"/>
  <c r="AQ1442" i="1" s="1"/>
  <c r="AN1442" i="1"/>
  <c r="K1442" i="1"/>
  <c r="F1442" i="1"/>
  <c r="J1442" i="1" l="1"/>
  <c r="L1442" i="1" s="1"/>
  <c r="Y1442" i="1" s="1"/>
  <c r="W1443" i="1" s="1"/>
  <c r="AM1443" i="1" l="1"/>
  <c r="AL1443" i="1"/>
  <c r="AA1443" i="1"/>
  <c r="AB1443" i="1"/>
  <c r="X1443" i="1"/>
  <c r="Z1443" i="1"/>
  <c r="I1443" i="1"/>
  <c r="AP1443" i="1" l="1"/>
  <c r="AQ1443" i="1" s="1"/>
  <c r="AN1443" i="1"/>
  <c r="K1443" i="1"/>
  <c r="F1443" i="1"/>
  <c r="J1443" i="1" l="1"/>
  <c r="L1443" i="1" s="1"/>
  <c r="Y1443" i="1" s="1"/>
  <c r="W1444" i="1" s="1"/>
  <c r="AM1444" i="1" l="1"/>
  <c r="AL1444" i="1"/>
  <c r="X1444" i="1"/>
  <c r="Z1444" i="1"/>
  <c r="AA1444" i="1"/>
  <c r="AB1444" i="1"/>
  <c r="I1444" i="1"/>
  <c r="AP1444" i="1" l="1"/>
  <c r="AQ1444" i="1" s="1"/>
  <c r="AN1444" i="1"/>
  <c r="F1444" i="1"/>
  <c r="K1444" i="1"/>
  <c r="J1444" i="1" l="1"/>
  <c r="L1444" i="1" s="1"/>
  <c r="Y1444" i="1" s="1"/>
  <c r="W1445" i="1" s="1"/>
  <c r="AM1445" i="1" l="1"/>
  <c r="AL1445" i="1"/>
  <c r="X1445" i="1"/>
  <c r="AA1445" i="1"/>
  <c r="Z1445" i="1"/>
  <c r="AB1445" i="1"/>
  <c r="I1445" i="1"/>
  <c r="AP1445" i="1" l="1"/>
  <c r="AQ1445" i="1" s="1"/>
  <c r="AN1445" i="1"/>
  <c r="K1445" i="1"/>
  <c r="F1445" i="1"/>
  <c r="J1445" i="1" l="1"/>
  <c r="L1445" i="1" s="1"/>
  <c r="Y1445" i="1" s="1"/>
  <c r="W1446" i="1" s="1"/>
  <c r="AM1446" i="1" l="1"/>
  <c r="AL1446" i="1"/>
  <c r="X1446" i="1"/>
  <c r="Z1446" i="1"/>
  <c r="AA1446" i="1"/>
  <c r="AB1446" i="1"/>
  <c r="I1446" i="1"/>
  <c r="AP1446" i="1" l="1"/>
  <c r="AQ1446" i="1" s="1"/>
  <c r="AN1446" i="1"/>
  <c r="F1446" i="1"/>
  <c r="K1446" i="1"/>
  <c r="J1446" i="1" l="1"/>
  <c r="L1446" i="1" s="1"/>
  <c r="Y1446" i="1" s="1"/>
  <c r="W1447" i="1" s="1"/>
  <c r="AM1447" i="1" l="1"/>
  <c r="AL1447" i="1"/>
  <c r="X1447" i="1"/>
  <c r="AA1447" i="1"/>
  <c r="AB1447" i="1"/>
  <c r="Z1447" i="1"/>
  <c r="I1447" i="1"/>
  <c r="AP1447" i="1" l="1"/>
  <c r="AQ1447" i="1" s="1"/>
  <c r="AN1447" i="1"/>
  <c r="F1447" i="1"/>
  <c r="K1447" i="1"/>
  <c r="J1447" i="1" l="1"/>
  <c r="L1447" i="1" s="1"/>
  <c r="Y1447" i="1" s="1"/>
  <c r="W1448" i="1" s="1"/>
  <c r="AM1448" i="1" l="1"/>
  <c r="AL1448" i="1"/>
  <c r="X1448" i="1"/>
  <c r="AA1448" i="1"/>
  <c r="Z1448" i="1"/>
  <c r="AB1448" i="1"/>
  <c r="I1448" i="1"/>
  <c r="AP1448" i="1" l="1"/>
  <c r="AQ1448" i="1" s="1"/>
  <c r="AN1448" i="1"/>
  <c r="F1448" i="1"/>
  <c r="K1448" i="1"/>
  <c r="J1448" i="1" l="1"/>
  <c r="L1448" i="1" s="1"/>
  <c r="Y1448" i="1" s="1"/>
  <c r="W1449" i="1" s="1"/>
  <c r="AM1449" i="1" l="1"/>
  <c r="AL1449" i="1" s="1"/>
  <c r="Z1449" i="1"/>
  <c r="AB1449" i="1"/>
  <c r="X1449" i="1"/>
  <c r="AA1449" i="1"/>
  <c r="I1449" i="1"/>
  <c r="F1449" i="1" s="1"/>
  <c r="AP1449" i="1" l="1"/>
  <c r="AQ1449" i="1" s="1"/>
  <c r="AN1449" i="1"/>
  <c r="K1449" i="1"/>
  <c r="J1449" i="1" s="1"/>
  <c r="L1449" i="1" l="1"/>
  <c r="I1450" i="1" l="1"/>
  <c r="Y1449" i="1"/>
  <c r="W1450" i="1" s="1"/>
  <c r="F1450" i="1"/>
  <c r="K1450" i="1"/>
  <c r="AM1450" i="1" l="1"/>
  <c r="AL1450" i="1"/>
  <c r="X1450" i="1"/>
  <c r="Z1450" i="1"/>
  <c r="AA1450" i="1"/>
  <c r="AB1450" i="1"/>
  <c r="J1450" i="1"/>
  <c r="L1450" i="1" s="1"/>
  <c r="AP1450" i="1" l="1"/>
  <c r="AQ1450" i="1" s="1"/>
  <c r="AN1450" i="1"/>
  <c r="Y1450" i="1"/>
  <c r="W1451" i="1" s="1"/>
  <c r="I1451" i="1"/>
  <c r="AM1451" i="1" l="1"/>
  <c r="AL1451" i="1"/>
  <c r="X1451" i="1"/>
  <c r="AA1451" i="1"/>
  <c r="Z1451" i="1"/>
  <c r="AB1451" i="1"/>
  <c r="K1451" i="1"/>
  <c r="F1451" i="1"/>
  <c r="AP1451" i="1" l="1"/>
  <c r="AQ1451" i="1" s="1"/>
  <c r="AN1451" i="1"/>
  <c r="J1451" i="1"/>
  <c r="L1451" i="1" s="1"/>
  <c r="Y1451" i="1" s="1"/>
  <c r="W1452" i="1" s="1"/>
  <c r="AM1452" i="1" l="1"/>
  <c r="AL1452" i="1"/>
  <c r="X1452" i="1"/>
  <c r="AA1452" i="1"/>
  <c r="Z1452" i="1"/>
  <c r="AB1452" i="1"/>
  <c r="I1452" i="1"/>
  <c r="AP1452" i="1" l="1"/>
  <c r="AQ1452" i="1" s="1"/>
  <c r="AN1452" i="1"/>
  <c r="K1452" i="1"/>
  <c r="F1452" i="1"/>
  <c r="J1452" i="1" l="1"/>
  <c r="L1452" i="1" s="1"/>
  <c r="Y1452" i="1" s="1"/>
  <c r="W1453" i="1" s="1"/>
  <c r="AM1453" i="1" l="1"/>
  <c r="AL1453" i="1"/>
  <c r="AA1453" i="1"/>
  <c r="X1453" i="1"/>
  <c r="Z1453" i="1"/>
  <c r="AB1453" i="1"/>
  <c r="I1453" i="1"/>
  <c r="F1453" i="1" s="1"/>
  <c r="AP1453" i="1" l="1"/>
  <c r="AQ1453" i="1" s="1"/>
  <c r="AN1453" i="1"/>
  <c r="K1453" i="1"/>
  <c r="J1453" i="1" l="1"/>
  <c r="L1453" i="1" s="1"/>
  <c r="I1454" i="1" l="1"/>
  <c r="F1454" i="1" s="1"/>
  <c r="Y1453" i="1"/>
  <c r="W1454" i="1" s="1"/>
  <c r="K1454" i="1"/>
  <c r="AM1454" i="1" l="1"/>
  <c r="AL1454" i="1"/>
  <c r="X1454" i="1"/>
  <c r="Z1454" i="1"/>
  <c r="AA1454" i="1"/>
  <c r="AB1454" i="1"/>
  <c r="J1454" i="1"/>
  <c r="L1454" i="1" s="1"/>
  <c r="I1455" i="1" s="1"/>
  <c r="AP1454" i="1" l="1"/>
  <c r="AQ1454" i="1" s="1"/>
  <c r="AN1454" i="1"/>
  <c r="Y1454" i="1"/>
  <c r="W1455" i="1" s="1"/>
  <c r="F1455" i="1"/>
  <c r="K1455" i="1"/>
  <c r="AM1455" i="1" l="1"/>
  <c r="AL1455" i="1"/>
  <c r="X1455" i="1"/>
  <c r="Z1455" i="1"/>
  <c r="AA1455" i="1"/>
  <c r="AB1455" i="1"/>
  <c r="J1455" i="1"/>
  <c r="L1455" i="1" s="1"/>
  <c r="AP1455" i="1" l="1"/>
  <c r="AQ1455" i="1" s="1"/>
  <c r="AN1455" i="1"/>
  <c r="Y1455" i="1"/>
  <c r="W1456" i="1" s="1"/>
  <c r="I1456" i="1"/>
  <c r="AM1456" i="1" l="1"/>
  <c r="AL1456" i="1"/>
  <c r="AB1456" i="1"/>
  <c r="X1456" i="1"/>
  <c r="Z1456" i="1"/>
  <c r="AA1456" i="1"/>
  <c r="F1456" i="1"/>
  <c r="K1456" i="1"/>
  <c r="AP1456" i="1" l="1"/>
  <c r="AQ1456" i="1" s="1"/>
  <c r="AN1456" i="1"/>
  <c r="J1456" i="1"/>
  <c r="L1456" i="1" s="1"/>
  <c r="Y1456" i="1" s="1"/>
  <c r="W1457" i="1" s="1"/>
  <c r="AM1457" i="1" l="1"/>
  <c r="AL1457" i="1"/>
  <c r="X1457" i="1"/>
  <c r="AA1457" i="1"/>
  <c r="AB1457" i="1"/>
  <c r="Z1457" i="1"/>
  <c r="I1457" i="1"/>
  <c r="AP1457" i="1" l="1"/>
  <c r="AQ1457" i="1" s="1"/>
  <c r="AN1457" i="1"/>
  <c r="K1457" i="1"/>
  <c r="F1457" i="1"/>
  <c r="J1457" i="1" l="1"/>
  <c r="L1457" i="1" s="1"/>
  <c r="Y1457" i="1" s="1"/>
  <c r="W1458" i="1" s="1"/>
  <c r="F35" i="2" s="1"/>
  <c r="G35" i="2"/>
  <c r="H35" i="2"/>
  <c r="AM1458" i="1" l="1"/>
  <c r="AL1458" i="1"/>
  <c r="I35" i="2" s="1"/>
  <c r="AB1458" i="1"/>
  <c r="Z1458" i="1"/>
  <c r="AA1458" i="1"/>
  <c r="X1458" i="1"/>
  <c r="I1458" i="1"/>
  <c r="J35" i="2"/>
  <c r="K35" i="2"/>
  <c r="AP1458" i="1" l="1"/>
  <c r="AQ1458" i="1" s="1"/>
  <c r="AN1458" i="1"/>
  <c r="L35" i="2"/>
  <c r="F1458" i="1"/>
  <c r="K1458" i="1"/>
  <c r="M35" i="2"/>
  <c r="N35" i="2"/>
  <c r="G21" i="2" l="1"/>
  <c r="J1458" i="1"/>
  <c r="L1458" i="1" s="1"/>
  <c r="Y1458" i="1" s="1"/>
  <c r="W1459" i="1" s="1"/>
  <c r="G8" i="2"/>
  <c r="F8" i="2"/>
  <c r="H21" i="2"/>
  <c r="I8" i="2"/>
  <c r="J8" i="2"/>
  <c r="AM1459" i="1" l="1"/>
  <c r="X1459" i="1"/>
  <c r="AA1459" i="1"/>
  <c r="AB1459" i="1"/>
  <c r="Z1459" i="1"/>
  <c r="E21" i="2"/>
  <c r="G8" i="8"/>
  <c r="K8" i="8" s="1"/>
  <c r="P8" i="2"/>
  <c r="Q8" i="2" s="1"/>
  <c r="G9" i="8"/>
  <c r="K9" i="8" s="1"/>
  <c r="O9" i="8" s="1"/>
  <c r="S8" i="2"/>
  <c r="U8" i="2" s="1"/>
  <c r="I1459" i="1"/>
  <c r="J21" i="2"/>
  <c r="F21" i="2"/>
  <c r="AL1459" i="1" l="1"/>
  <c r="AN1459" i="1"/>
  <c r="M9" i="8"/>
  <c r="M8" i="8" s="1"/>
  <c r="M7" i="8" s="1"/>
  <c r="L1" i="8"/>
  <c r="I21" i="2"/>
  <c r="O8" i="8"/>
  <c r="L8" i="8"/>
  <c r="L9" i="8" s="1"/>
  <c r="L10" i="8" s="1"/>
  <c r="L11" i="8" s="1"/>
  <c r="L12" i="8" s="1"/>
  <c r="L13" i="8" s="1"/>
  <c r="L14" i="8" s="1"/>
  <c r="L15" i="8" s="1"/>
  <c r="L16" i="8" s="1"/>
  <c r="L17" i="8" s="1"/>
  <c r="L18" i="8" s="1"/>
  <c r="L19" i="8" s="1"/>
  <c r="L20" i="8" s="1"/>
  <c r="L21" i="8" s="1"/>
  <c r="L22" i="8" s="1"/>
  <c r="L23" i="8" s="1"/>
  <c r="K21" i="2"/>
  <c r="M21" i="2" s="1"/>
  <c r="K1459" i="1"/>
  <c r="J1459" i="1" s="1"/>
  <c r="F1459" i="1"/>
  <c r="L4" i="8" l="1"/>
  <c r="L3" i="8" s="1"/>
  <c r="O23" i="8" s="1"/>
  <c r="P23" i="8" s="1"/>
  <c r="Q23" i="8" s="1"/>
  <c r="O13" i="8"/>
  <c r="P13" i="8" s="1"/>
  <c r="Q13" i="8" s="1"/>
  <c r="O12" i="8"/>
  <c r="P12" i="8" s="1"/>
  <c r="O18" i="8"/>
  <c r="P18" i="8" s="1"/>
  <c r="Q18" i="8" s="1"/>
  <c r="O10" i="8"/>
  <c r="L1459" i="1"/>
  <c r="O17" i="8" l="1"/>
  <c r="P17" i="8" s="1"/>
  <c r="Q17" i="8" s="1"/>
  <c r="O16" i="8"/>
  <c r="P16" i="8" s="1"/>
  <c r="Q16" i="8" s="1"/>
  <c r="O11" i="8"/>
  <c r="O21" i="8"/>
  <c r="P21" i="8" s="1"/>
  <c r="Q21" i="8" s="1"/>
  <c r="O14" i="8"/>
  <c r="P14" i="8" s="1"/>
  <c r="Q14" i="8" s="1"/>
  <c r="O22" i="8"/>
  <c r="P22" i="8" s="1"/>
  <c r="Q22" i="8" s="1"/>
  <c r="I1460" i="1"/>
  <c r="Y1459" i="1"/>
  <c r="W1460" i="1" s="1"/>
  <c r="O19" i="8"/>
  <c r="P19" i="8" s="1"/>
  <c r="Q19" i="8" s="1"/>
  <c r="O20" i="8"/>
  <c r="P20" i="8" s="1"/>
  <c r="Q20" i="8" s="1"/>
  <c r="O15" i="8"/>
  <c r="P15" i="8" s="1"/>
  <c r="Q15" i="8" s="1"/>
  <c r="Q12" i="8"/>
  <c r="K1460" i="1"/>
  <c r="F1460" i="1"/>
  <c r="AM1460" i="1" l="1"/>
  <c r="Z1460" i="1"/>
  <c r="AA1460" i="1"/>
  <c r="X1460" i="1"/>
  <c r="AB1460" i="1"/>
  <c r="F28" i="8"/>
  <c r="F30" i="8" s="1"/>
  <c r="R13" i="8" s="1"/>
  <c r="S13" i="8" s="1"/>
  <c r="J1460" i="1"/>
  <c r="L1460" i="1" s="1"/>
  <c r="I1461" i="1" s="1"/>
  <c r="F1461" i="1" s="1"/>
  <c r="AL1460" i="1" l="1"/>
  <c r="AN1460" i="1"/>
  <c r="R22" i="8"/>
  <c r="S22" i="8" s="1"/>
  <c r="R12" i="8"/>
  <c r="S12" i="8" s="1"/>
  <c r="R19" i="8"/>
  <c r="S19" i="8" s="1"/>
  <c r="R21" i="8"/>
  <c r="S21" i="8" s="1"/>
  <c r="R7" i="8"/>
  <c r="S7" i="8" s="1"/>
  <c r="R8" i="8"/>
  <c r="S8" i="8" s="1"/>
  <c r="R10" i="8"/>
  <c r="S10" i="8" s="1"/>
  <c r="R11" i="8"/>
  <c r="S11" i="8" s="1"/>
  <c r="Y1460" i="1"/>
  <c r="W1461" i="1" s="1"/>
  <c r="R23" i="8"/>
  <c r="S23" i="8" s="1"/>
  <c r="R18" i="8"/>
  <c r="S18" i="8" s="1"/>
  <c r="R14" i="8"/>
  <c r="S14" i="8" s="1"/>
  <c r="R16" i="8"/>
  <c r="S16" i="8" s="1"/>
  <c r="R17" i="8"/>
  <c r="S17" i="8" s="1"/>
  <c r="R9" i="8"/>
  <c r="S9" i="8" s="1"/>
  <c r="R20" i="8"/>
  <c r="S20" i="8" s="1"/>
  <c r="R15" i="8"/>
  <c r="S15" i="8" s="1"/>
  <c r="K1461" i="1"/>
  <c r="J1461" i="1" s="1"/>
  <c r="AM1461" i="1" l="1"/>
  <c r="AN1461" i="1" s="1"/>
  <c r="AL1461" i="1"/>
  <c r="AB1461" i="1"/>
  <c r="AA1461" i="1"/>
  <c r="Z1461" i="1"/>
  <c r="X1461" i="1"/>
  <c r="F31" i="8"/>
  <c r="N8" i="2" s="1"/>
  <c r="O8" i="2" s="1"/>
  <c r="L1461" i="1"/>
  <c r="I1462" i="1" s="1"/>
  <c r="Y1461" i="1" l="1"/>
  <c r="W1462" i="1" s="1"/>
  <c r="K1462" i="1"/>
  <c r="J1462" i="1" s="1"/>
  <c r="F1462" i="1"/>
  <c r="AM1462" i="1" l="1"/>
  <c r="AN1462" i="1" s="1"/>
  <c r="AB1462" i="1"/>
  <c r="X1462" i="1"/>
  <c r="Z1462" i="1"/>
  <c r="AA1462" i="1"/>
  <c r="L1462" i="1"/>
  <c r="I1463" i="1" s="1"/>
  <c r="AL1462" i="1" l="1"/>
  <c r="Y1462" i="1"/>
  <c r="W1463" i="1" s="1"/>
  <c r="K1463" i="1"/>
  <c r="F1463" i="1"/>
  <c r="AM1463" i="1" l="1"/>
  <c r="AN1463" i="1" s="1"/>
  <c r="AL1463" i="1"/>
  <c r="Z1463" i="1"/>
  <c r="AA1463" i="1"/>
  <c r="X1463" i="1"/>
  <c r="AB1463" i="1"/>
  <c r="J1463" i="1"/>
  <c r="L1463" i="1" s="1"/>
  <c r="Y1463" i="1" l="1"/>
  <c r="W1464" i="1" s="1"/>
  <c r="I1464" i="1"/>
  <c r="AM1464" i="1" l="1"/>
  <c r="AN1464" i="1" s="1"/>
  <c r="AL1464" i="1"/>
  <c r="AB1464" i="1"/>
  <c r="X1464" i="1"/>
  <c r="Z1464" i="1"/>
  <c r="AA1464" i="1"/>
  <c r="F1464" i="1"/>
  <c r="K1464" i="1"/>
  <c r="J1464" i="1" l="1"/>
  <c r="L1464" i="1" s="1"/>
  <c r="Y1464" i="1" s="1"/>
  <c r="W1465" i="1" s="1"/>
  <c r="AM1465" i="1" l="1"/>
  <c r="AN1465" i="1" s="1"/>
  <c r="AL1465" i="1"/>
  <c r="X1465" i="1"/>
  <c r="Z1465" i="1"/>
  <c r="AA1465" i="1"/>
  <c r="AB1465" i="1"/>
  <c r="I1465" i="1"/>
  <c r="K1465" i="1" l="1"/>
  <c r="F1465" i="1"/>
  <c r="J1465" i="1" l="1"/>
  <c r="L1465" i="1" s="1"/>
  <c r="Y1465" i="1" s="1"/>
  <c r="W1466" i="1" s="1"/>
  <c r="AM1466" i="1" l="1"/>
  <c r="AN1466" i="1" s="1"/>
  <c r="Z1466" i="1"/>
  <c r="X1466" i="1"/>
  <c r="AA1466" i="1"/>
  <c r="AB1466" i="1"/>
  <c r="I1466" i="1"/>
  <c r="AL1466" i="1" l="1"/>
  <c r="F1466" i="1"/>
  <c r="K1466" i="1"/>
  <c r="J1466" i="1" l="1"/>
  <c r="L1466" i="1" s="1"/>
  <c r="Y1466" i="1" s="1"/>
  <c r="W1467" i="1" s="1"/>
  <c r="AM1467" i="1" l="1"/>
  <c r="AN1467" i="1" s="1"/>
  <c r="AL1467" i="1"/>
  <c r="X1467" i="1"/>
  <c r="AA1467" i="1"/>
  <c r="AB1467" i="1"/>
  <c r="Z1467" i="1"/>
  <c r="I1467" i="1"/>
  <c r="F1467" i="1" l="1"/>
  <c r="K1467" i="1"/>
  <c r="J1467" i="1" l="1"/>
  <c r="L1467" i="1" s="1"/>
  <c r="Y1467" i="1" s="1"/>
  <c r="W1468" i="1" s="1"/>
  <c r="AM1468" i="1" l="1"/>
  <c r="AN1468" i="1" s="1"/>
  <c r="AL1468" i="1"/>
  <c r="Z1468" i="1"/>
  <c r="AA1468" i="1"/>
  <c r="X1468" i="1"/>
  <c r="AB1468" i="1"/>
  <c r="I1468" i="1"/>
  <c r="K1468" i="1" l="1"/>
  <c r="F1468" i="1"/>
  <c r="J1468" i="1" l="1"/>
  <c r="L1468" i="1" s="1"/>
  <c r="Y1468" i="1" s="1"/>
  <c r="W1469" i="1" s="1"/>
  <c r="AM1469" i="1" l="1"/>
  <c r="AN1469" i="1" s="1"/>
  <c r="AL1469" i="1"/>
  <c r="AA1469" i="1"/>
  <c r="AB1469" i="1"/>
  <c r="X1469" i="1"/>
  <c r="Z1469" i="1"/>
  <c r="I1469" i="1"/>
  <c r="K1469" i="1" l="1"/>
  <c r="F1469" i="1"/>
  <c r="J1469" i="1" l="1"/>
  <c r="L1469" i="1" s="1"/>
  <c r="Y1469" i="1" s="1"/>
  <c r="W1470" i="1" s="1"/>
  <c r="AM1470" i="1" l="1"/>
  <c r="AN1470" i="1" s="1"/>
  <c r="AL1470" i="1"/>
  <c r="Z1470" i="1"/>
  <c r="X1470" i="1"/>
  <c r="AA1470" i="1"/>
  <c r="AB1470" i="1"/>
  <c r="I1470" i="1"/>
  <c r="F1470" i="1" l="1"/>
  <c r="K1470" i="1"/>
  <c r="J1470" i="1" l="1"/>
  <c r="L1470" i="1" s="1"/>
  <c r="Y1470" i="1" s="1"/>
  <c r="W1471" i="1" s="1"/>
  <c r="AM1471" i="1" l="1"/>
  <c r="AN1471" i="1" s="1"/>
  <c r="AL1471" i="1"/>
  <c r="X1471" i="1"/>
  <c r="AA1471" i="1"/>
  <c r="Z1471" i="1"/>
  <c r="AB1471" i="1"/>
  <c r="I1471" i="1"/>
  <c r="F1471" i="1" l="1"/>
  <c r="K1471" i="1"/>
  <c r="J1471" i="1" l="1"/>
  <c r="L1471" i="1" s="1"/>
  <c r="Y1471" i="1" s="1"/>
  <c r="W1472" i="1" s="1"/>
  <c r="AM1472" i="1" l="1"/>
  <c r="AN1472" i="1" s="1"/>
  <c r="AL1472" i="1"/>
  <c r="X1472" i="1"/>
  <c r="AA1472" i="1"/>
  <c r="AB1472" i="1"/>
  <c r="Z1472" i="1"/>
  <c r="I1472" i="1"/>
  <c r="K1472" i="1" l="1"/>
  <c r="J1472" i="1" s="1"/>
  <c r="F1472" i="1"/>
  <c r="L1472" i="1" l="1"/>
  <c r="I1473" i="1" l="1"/>
  <c r="Y1472" i="1"/>
  <c r="W1473" i="1" s="1"/>
  <c r="F1473" i="1"/>
  <c r="K1473" i="1"/>
  <c r="AM1473" i="1" l="1"/>
  <c r="AN1473" i="1" s="1"/>
  <c r="AL1473" i="1"/>
  <c r="AB1473" i="1"/>
  <c r="Z1473" i="1"/>
  <c r="X1473" i="1"/>
  <c r="AA1473" i="1"/>
  <c r="J1473" i="1"/>
  <c r="L1473" i="1" s="1"/>
  <c r="Y1473" i="1" l="1"/>
  <c r="W1474" i="1" s="1"/>
  <c r="I1474" i="1"/>
  <c r="AM1474" i="1" l="1"/>
  <c r="AN1474" i="1" s="1"/>
  <c r="AL1474" i="1"/>
  <c r="AB1474" i="1"/>
  <c r="X1474" i="1"/>
  <c r="Z1474" i="1"/>
  <c r="AA1474" i="1"/>
  <c r="K1474" i="1"/>
  <c r="J1474" i="1" s="1"/>
  <c r="F1474" i="1"/>
  <c r="L1474" i="1" l="1"/>
  <c r="I1475" i="1" s="1"/>
  <c r="Y1474" i="1" l="1"/>
  <c r="W1475" i="1" s="1"/>
  <c r="F1475" i="1"/>
  <c r="K1475" i="1"/>
  <c r="AM1475" i="1" l="1"/>
  <c r="AN1475" i="1" s="1"/>
  <c r="AL1475" i="1"/>
  <c r="X1475" i="1"/>
  <c r="AA1475" i="1"/>
  <c r="AB1475" i="1"/>
  <c r="Z1475" i="1"/>
  <c r="J1475" i="1"/>
  <c r="L1475" i="1" s="1"/>
  <c r="Y1475" i="1" l="1"/>
  <c r="W1476" i="1" s="1"/>
  <c r="I1476" i="1"/>
  <c r="AM1476" i="1" l="1"/>
  <c r="AN1476" i="1" s="1"/>
  <c r="AL1476" i="1"/>
  <c r="AA1476" i="1"/>
  <c r="X1476" i="1"/>
  <c r="Z1476" i="1"/>
  <c r="AB1476" i="1"/>
  <c r="F1476" i="1"/>
  <c r="K1476" i="1"/>
  <c r="J1476" i="1" l="1"/>
  <c r="L1476" i="1" s="1"/>
  <c r="I1477" i="1" s="1"/>
  <c r="Y1476" i="1" l="1"/>
  <c r="W1477" i="1" s="1"/>
  <c r="F1477" i="1"/>
  <c r="K1477" i="1"/>
  <c r="AM1477" i="1" l="1"/>
  <c r="AN1477" i="1" s="1"/>
  <c r="X1477" i="1"/>
  <c r="Z1477" i="1"/>
  <c r="AA1477" i="1"/>
  <c r="AB1477" i="1"/>
  <c r="J1477" i="1"/>
  <c r="L1477" i="1" s="1"/>
  <c r="AL1477" i="1" l="1"/>
  <c r="Y1477" i="1"/>
  <c r="W1478" i="1" s="1"/>
  <c r="I1478" i="1"/>
  <c r="AM1478" i="1" l="1"/>
  <c r="AN1478" i="1" s="1"/>
  <c r="AL1478" i="1"/>
  <c r="Z1478" i="1"/>
  <c r="AB1478" i="1"/>
  <c r="X1478" i="1"/>
  <c r="AA1478" i="1"/>
  <c r="K1478" i="1"/>
  <c r="J1478" i="1" s="1"/>
  <c r="F1478" i="1"/>
  <c r="L1478" i="1" l="1"/>
  <c r="I1479" i="1" s="1"/>
  <c r="Y1478" i="1" l="1"/>
  <c r="W1479" i="1" s="1"/>
  <c r="F1479" i="1"/>
  <c r="K1479" i="1"/>
  <c r="AM1479" i="1" l="1"/>
  <c r="AN1479" i="1" s="1"/>
  <c r="AL1479" i="1"/>
  <c r="X1479" i="1"/>
  <c r="AA1479" i="1"/>
  <c r="AB1479" i="1"/>
  <c r="Z1479" i="1"/>
  <c r="J1479" i="1"/>
  <c r="L1479" i="1" s="1"/>
  <c r="Y1479" i="1" l="1"/>
  <c r="W1480" i="1" s="1"/>
  <c r="I1480" i="1"/>
  <c r="AM1480" i="1" l="1"/>
  <c r="AN1480" i="1" s="1"/>
  <c r="AL1480" i="1"/>
  <c r="X1480" i="1"/>
  <c r="AA1480" i="1"/>
  <c r="AB1480" i="1"/>
  <c r="Z1480" i="1"/>
  <c r="F1480" i="1"/>
  <c r="K1480" i="1"/>
  <c r="J1480" i="1" l="1"/>
  <c r="L1480" i="1" s="1"/>
  <c r="Y1480" i="1" s="1"/>
  <c r="W1481" i="1" s="1"/>
  <c r="AM1481" i="1" l="1"/>
  <c r="AN1481" i="1" s="1"/>
  <c r="AL1481" i="1"/>
  <c r="X1481" i="1"/>
  <c r="AA1481" i="1"/>
  <c r="Z1481" i="1"/>
  <c r="AB1481" i="1"/>
  <c r="I1481" i="1"/>
  <c r="F1481" i="1" l="1"/>
  <c r="K1481" i="1"/>
  <c r="J1481" i="1" l="1"/>
  <c r="L1481" i="1" s="1"/>
  <c r="Y1481" i="1" s="1"/>
  <c r="W1482" i="1" s="1"/>
  <c r="AM1482" i="1" l="1"/>
  <c r="AN1482" i="1" s="1"/>
  <c r="AL1482" i="1"/>
  <c r="Z1482" i="1"/>
  <c r="AB1482" i="1"/>
  <c r="X1482" i="1"/>
  <c r="AA1482" i="1"/>
  <c r="I1482" i="1"/>
  <c r="F1482" i="1" l="1"/>
  <c r="K1482" i="1"/>
  <c r="J1482" i="1" s="1"/>
  <c r="L1482" i="1" l="1"/>
  <c r="I1483" i="1" l="1"/>
  <c r="Y1482" i="1"/>
  <c r="W1483" i="1" s="1"/>
  <c r="F1483" i="1"/>
  <c r="K1483" i="1"/>
  <c r="AM1483" i="1" l="1"/>
  <c r="AN1483" i="1" s="1"/>
  <c r="AL1483" i="1"/>
  <c r="X1483" i="1"/>
  <c r="AA1483" i="1"/>
  <c r="Z1483" i="1"/>
  <c r="AB1483" i="1"/>
  <c r="J1483" i="1"/>
  <c r="L1483" i="1" s="1"/>
  <c r="Y1483" i="1" l="1"/>
  <c r="W1484" i="1" s="1"/>
  <c r="I1484" i="1"/>
  <c r="K1484" i="1" s="1"/>
  <c r="AM1484" i="1" l="1"/>
  <c r="AN1484" i="1" s="1"/>
  <c r="AL1484" i="1"/>
  <c r="X1484" i="1"/>
  <c r="Z1484" i="1"/>
  <c r="AA1484" i="1"/>
  <c r="AB1484" i="1"/>
  <c r="F1484" i="1"/>
  <c r="J1484" i="1"/>
  <c r="L1484" i="1" s="1"/>
  <c r="Y1484" i="1" l="1"/>
  <c r="W1485" i="1" s="1"/>
  <c r="I1485" i="1"/>
  <c r="AM1485" i="1" l="1"/>
  <c r="AN1485" i="1" s="1"/>
  <c r="AL1485" i="1"/>
  <c r="X1485" i="1"/>
  <c r="AA1485" i="1"/>
  <c r="Z1485" i="1"/>
  <c r="AB1485" i="1"/>
  <c r="F1485" i="1"/>
  <c r="K1485" i="1"/>
  <c r="J1485" i="1" l="1"/>
  <c r="L1485" i="1" s="1"/>
  <c r="Y1485" i="1" s="1"/>
  <c r="W1486" i="1" s="1"/>
  <c r="AM1486" i="1" l="1"/>
  <c r="AN1486" i="1" s="1"/>
  <c r="AL1486" i="1"/>
  <c r="AA1486" i="1"/>
  <c r="AB1486" i="1"/>
  <c r="X1486" i="1"/>
  <c r="Z1486" i="1"/>
  <c r="I1486" i="1"/>
  <c r="F1486" i="1" l="1"/>
  <c r="K1486" i="1"/>
  <c r="J1486" i="1" l="1"/>
  <c r="L1486" i="1" s="1"/>
  <c r="Y1486" i="1" s="1"/>
  <c r="W1487" i="1" s="1"/>
  <c r="AM1487" i="1" l="1"/>
  <c r="AN1487" i="1" s="1"/>
  <c r="AL1487" i="1"/>
  <c r="X1487" i="1"/>
  <c r="Z1487" i="1"/>
  <c r="AA1487" i="1"/>
  <c r="AB1487" i="1"/>
  <c r="I1487" i="1"/>
  <c r="K1487" i="1" l="1"/>
  <c r="J1487" i="1" s="1"/>
  <c r="F1487" i="1"/>
  <c r="L1487" i="1" l="1"/>
  <c r="I1488" i="1" l="1"/>
  <c r="Y1487" i="1"/>
  <c r="W1488" i="1" s="1"/>
  <c r="F1488" i="1"/>
  <c r="K1488" i="1"/>
  <c r="AM1488" i="1" l="1"/>
  <c r="AN1488" i="1" s="1"/>
  <c r="AL1488" i="1"/>
  <c r="AB1488" i="1"/>
  <c r="X1488" i="1"/>
  <c r="Z1488" i="1"/>
  <c r="AA1488" i="1"/>
  <c r="J1488" i="1"/>
  <c r="L1488" i="1" s="1"/>
  <c r="Y1488" i="1" l="1"/>
  <c r="W1489" i="1" s="1"/>
  <c r="I1489" i="1"/>
  <c r="AM1489" i="1" l="1"/>
  <c r="AN1489" i="1" s="1"/>
  <c r="AL1489" i="1"/>
  <c r="AB1489" i="1"/>
  <c r="Z1489" i="1"/>
  <c r="AA1489" i="1"/>
  <c r="X1489" i="1"/>
  <c r="K1489" i="1"/>
  <c r="F1489" i="1"/>
  <c r="J1489" i="1" l="1"/>
  <c r="L1489" i="1" s="1"/>
  <c r="Y1489" i="1" s="1"/>
  <c r="W1490" i="1" s="1"/>
  <c r="AM1490" i="1" l="1"/>
  <c r="AN1490" i="1" s="1"/>
  <c r="AL1490" i="1"/>
  <c r="X1490" i="1"/>
  <c r="AA1490" i="1"/>
  <c r="Z1490" i="1"/>
  <c r="AB1490" i="1"/>
  <c r="I1490" i="1"/>
  <c r="F1490" i="1" l="1"/>
  <c r="K1490" i="1"/>
  <c r="J1490" i="1" l="1"/>
  <c r="L1490" i="1" s="1"/>
  <c r="Y1490" i="1" s="1"/>
  <c r="W1491" i="1" s="1"/>
  <c r="AM1491" i="1" l="1"/>
  <c r="AN1491" i="1" s="1"/>
  <c r="AL1491" i="1"/>
  <c r="Z1491" i="1"/>
  <c r="X1491" i="1"/>
  <c r="AA1491" i="1"/>
  <c r="AB1491" i="1"/>
  <c r="I1491" i="1"/>
  <c r="F1491" i="1" l="1"/>
  <c r="K1491" i="1"/>
  <c r="J1491" i="1" l="1"/>
  <c r="L1491" i="1" s="1"/>
  <c r="Y1491" i="1" s="1"/>
  <c r="W1492" i="1" s="1"/>
  <c r="AM1492" i="1" l="1"/>
  <c r="AN1492" i="1" s="1"/>
  <c r="AL1492" i="1"/>
  <c r="AA1492" i="1"/>
  <c r="AB1492" i="1"/>
  <c r="X1492" i="1"/>
  <c r="Z1492" i="1"/>
  <c r="I1492" i="1"/>
  <c r="F1492" i="1" l="1"/>
  <c r="K1492" i="1"/>
  <c r="J1492" i="1" l="1"/>
  <c r="L1492" i="1" s="1"/>
  <c r="Y1492" i="1" s="1"/>
  <c r="W1493" i="1" s="1"/>
  <c r="AM1493" i="1" l="1"/>
  <c r="AN1493" i="1" s="1"/>
  <c r="AL1493" i="1"/>
  <c r="X1493" i="1"/>
  <c r="Z1493" i="1"/>
  <c r="AA1493" i="1"/>
  <c r="AB1493" i="1"/>
  <c r="I1493" i="1"/>
  <c r="K1493" i="1" l="1"/>
  <c r="F1493" i="1"/>
  <c r="J1493" i="1" l="1"/>
  <c r="L1493" i="1" s="1"/>
  <c r="Y1493" i="1" s="1"/>
  <c r="W1494" i="1" s="1"/>
  <c r="AM1494" i="1" l="1"/>
  <c r="AN1494" i="1" s="1"/>
  <c r="AL1494" i="1"/>
  <c r="X1494" i="1"/>
  <c r="AB1494" i="1"/>
  <c r="Z1494" i="1"/>
  <c r="AA1494" i="1"/>
  <c r="I1494" i="1"/>
  <c r="K1494" i="1" s="1"/>
  <c r="F1494" i="1" l="1"/>
  <c r="J1494" i="1"/>
  <c r="L1494" i="1" s="1"/>
  <c r="Y1494" i="1" s="1"/>
  <c r="W1495" i="1" s="1"/>
  <c r="AM1495" i="1" l="1"/>
  <c r="AN1495" i="1" s="1"/>
  <c r="AL1495" i="1"/>
  <c r="AA1495" i="1"/>
  <c r="X1495" i="1"/>
  <c r="Z1495" i="1"/>
  <c r="AB1495" i="1"/>
  <c r="I1495" i="1"/>
  <c r="F1495" i="1" l="1"/>
  <c r="K1495" i="1"/>
  <c r="J1495" i="1" l="1"/>
  <c r="L1495" i="1" s="1"/>
  <c r="Y1495" i="1" s="1"/>
  <c r="W1496" i="1" s="1"/>
  <c r="AM1496" i="1" l="1"/>
  <c r="AN1496" i="1" s="1"/>
  <c r="AL1496" i="1"/>
  <c r="X1496" i="1"/>
  <c r="Z1496" i="1"/>
  <c r="AA1496" i="1"/>
  <c r="AB1496" i="1"/>
  <c r="I1496" i="1"/>
  <c r="F1496" i="1" l="1"/>
  <c r="K1496" i="1"/>
  <c r="J1496" i="1" l="1"/>
  <c r="L1496" i="1" s="1"/>
  <c r="Y1496" i="1" s="1"/>
  <c r="W1497" i="1" s="1"/>
  <c r="AM1497" i="1" l="1"/>
  <c r="AN1497" i="1" s="1"/>
  <c r="AL1497" i="1"/>
  <c r="X1497" i="1"/>
  <c r="AA1497" i="1"/>
  <c r="Z1497" i="1"/>
  <c r="AB1497" i="1"/>
  <c r="I1497" i="1"/>
  <c r="K1497" i="1" l="1"/>
  <c r="F1497" i="1"/>
  <c r="J1497" i="1" l="1"/>
  <c r="L1497" i="1" s="1"/>
  <c r="Y1497" i="1" s="1"/>
  <c r="W1498" i="1" s="1"/>
  <c r="AM1498" i="1" l="1"/>
  <c r="AN1498" i="1" s="1"/>
  <c r="AL1498" i="1"/>
  <c r="AA1498" i="1"/>
  <c r="AB1498" i="1"/>
  <c r="X1498" i="1"/>
  <c r="Z1498" i="1"/>
  <c r="I1498" i="1"/>
  <c r="K1498" i="1" l="1"/>
  <c r="F1498" i="1"/>
  <c r="J1498" i="1" l="1"/>
  <c r="L1498" i="1" s="1"/>
  <c r="Y1498" i="1" s="1"/>
  <c r="W1499" i="1" s="1"/>
  <c r="AM1499" i="1" l="1"/>
  <c r="AN1499" i="1" s="1"/>
  <c r="AL1499" i="1"/>
  <c r="X1499" i="1"/>
  <c r="AA1499" i="1"/>
  <c r="AB1499" i="1"/>
  <c r="Z1499" i="1"/>
  <c r="I1499" i="1"/>
  <c r="K1499" i="1" l="1"/>
  <c r="F1499" i="1"/>
  <c r="J1499" i="1" l="1"/>
  <c r="L1499" i="1" s="1"/>
  <c r="Y1499" i="1" s="1"/>
  <c r="W1500" i="1" s="1"/>
  <c r="AM1500" i="1" l="1"/>
  <c r="AN1500" i="1" s="1"/>
  <c r="AL1500" i="1"/>
  <c r="X1500" i="1"/>
  <c r="Z1500" i="1"/>
  <c r="AB1500" i="1"/>
  <c r="AA1500" i="1"/>
  <c r="I1500" i="1"/>
  <c r="K1500" i="1" l="1"/>
  <c r="F1500" i="1"/>
  <c r="J1500" i="1" l="1"/>
  <c r="L1500" i="1" s="1"/>
  <c r="Y1500" i="1" s="1"/>
  <c r="W1501" i="1" s="1"/>
  <c r="AM1501" i="1" l="1"/>
  <c r="AN1501" i="1" s="1"/>
  <c r="AL1501" i="1"/>
  <c r="X1501" i="1"/>
  <c r="Z1501" i="1"/>
  <c r="AA1501" i="1"/>
  <c r="AB1501" i="1"/>
  <c r="I1501" i="1"/>
  <c r="F1501" i="1" l="1"/>
  <c r="K1501" i="1"/>
  <c r="J1501" i="1" l="1"/>
  <c r="L1501" i="1" s="1"/>
  <c r="Y1501" i="1" s="1"/>
  <c r="W1502" i="1" s="1"/>
  <c r="AM1502" i="1" l="1"/>
  <c r="AN1502" i="1" s="1"/>
  <c r="AL1502" i="1"/>
  <c r="X1502" i="1"/>
  <c r="AA1502" i="1"/>
  <c r="AB1502" i="1"/>
  <c r="Z1502" i="1"/>
  <c r="I1502" i="1"/>
  <c r="K1502" i="1" l="1"/>
  <c r="F1502" i="1"/>
  <c r="J1502" i="1" l="1"/>
  <c r="L1502" i="1" s="1"/>
  <c r="Y1502" i="1" s="1"/>
  <c r="W1503" i="1" s="1"/>
  <c r="AM1503" i="1" l="1"/>
  <c r="AN1503" i="1" s="1"/>
  <c r="AL1503" i="1"/>
  <c r="AA1503" i="1"/>
  <c r="AB1503" i="1"/>
  <c r="Z1503" i="1"/>
  <c r="X1503" i="1"/>
  <c r="I1503" i="1"/>
  <c r="K1503" i="1" l="1"/>
  <c r="J1503" i="1" s="1"/>
  <c r="F1503" i="1"/>
  <c r="L1503" i="1" l="1"/>
  <c r="I1504" i="1" l="1"/>
  <c r="Y1503" i="1"/>
  <c r="W1504" i="1" s="1"/>
  <c r="F1504" i="1"/>
  <c r="K1504" i="1"/>
  <c r="AM1504" i="1" l="1"/>
  <c r="AN1504" i="1" s="1"/>
  <c r="AL1504" i="1"/>
  <c r="X1504" i="1"/>
  <c r="AA1504" i="1"/>
  <c r="AB1504" i="1"/>
  <c r="Z1504" i="1"/>
  <c r="J1504" i="1"/>
  <c r="L1504" i="1" s="1"/>
  <c r="Y1504" i="1" l="1"/>
  <c r="W1505" i="1" s="1"/>
  <c r="I1505" i="1"/>
  <c r="AM1505" i="1" l="1"/>
  <c r="AN1505" i="1" s="1"/>
  <c r="AL1505" i="1"/>
  <c r="AB1505" i="1"/>
  <c r="AA1505" i="1"/>
  <c r="X1505" i="1"/>
  <c r="Z1505" i="1"/>
  <c r="K1505" i="1"/>
  <c r="F1505" i="1"/>
  <c r="J1505" i="1" l="1"/>
  <c r="L1505" i="1" s="1"/>
  <c r="Y1505" i="1" s="1"/>
  <c r="W1506" i="1" s="1"/>
  <c r="AM1506" i="1" l="1"/>
  <c r="AN1506" i="1" s="1"/>
  <c r="AL1506" i="1"/>
  <c r="AA1506" i="1"/>
  <c r="X1506" i="1"/>
  <c r="Z1506" i="1"/>
  <c r="AB1506" i="1"/>
  <c r="I1506" i="1"/>
  <c r="F1506" i="1" l="1"/>
  <c r="K1506" i="1"/>
  <c r="J1506" i="1" l="1"/>
  <c r="L1506" i="1" s="1"/>
  <c r="Y1506" i="1" s="1"/>
  <c r="W1507" i="1" s="1"/>
  <c r="AM1507" i="1" l="1"/>
  <c r="AN1507" i="1" s="1"/>
  <c r="AL1507" i="1"/>
  <c r="Z1507" i="1"/>
  <c r="AA1507" i="1"/>
  <c r="X1507" i="1"/>
  <c r="AB1507" i="1"/>
  <c r="I1507" i="1"/>
  <c r="F1507" i="1" l="1"/>
  <c r="K1507" i="1"/>
  <c r="J1507" i="1" l="1"/>
  <c r="L1507" i="1" s="1"/>
  <c r="Y1507" i="1" s="1"/>
  <c r="W1508" i="1" s="1"/>
  <c r="AM1508" i="1" l="1"/>
  <c r="AN1508" i="1" s="1"/>
  <c r="AL1508" i="1"/>
  <c r="X1508" i="1"/>
  <c r="Z1508" i="1"/>
  <c r="AA1508" i="1"/>
  <c r="AB1508" i="1"/>
  <c r="I1508" i="1"/>
  <c r="K1508" i="1" l="1"/>
  <c r="J1508" i="1" s="1"/>
  <c r="F1508" i="1"/>
  <c r="L1508" i="1" l="1"/>
  <c r="I1509" i="1" l="1"/>
  <c r="Y1508" i="1"/>
  <c r="W1509" i="1" s="1"/>
  <c r="K1509" i="1"/>
  <c r="F1509" i="1"/>
  <c r="AM1509" i="1" l="1"/>
  <c r="AN1509" i="1" s="1"/>
  <c r="AL1509" i="1"/>
  <c r="X1509" i="1"/>
  <c r="Z1509" i="1"/>
  <c r="AA1509" i="1"/>
  <c r="AB1509" i="1"/>
  <c r="J1509" i="1"/>
  <c r="L1509" i="1" s="1"/>
  <c r="I1510" i="1" s="1"/>
  <c r="Y1509" i="1" l="1"/>
  <c r="W1510" i="1" s="1"/>
  <c r="K1510" i="1"/>
  <c r="J1510" i="1" s="1"/>
  <c r="F1510" i="1"/>
  <c r="AM1510" i="1" l="1"/>
  <c r="AN1510" i="1" s="1"/>
  <c r="AL1510" i="1"/>
  <c r="AA1510" i="1"/>
  <c r="X1510" i="1"/>
  <c r="Z1510" i="1"/>
  <c r="AB1510" i="1"/>
  <c r="L1510" i="1"/>
  <c r="I1511" i="1" s="1"/>
  <c r="Y1510" i="1" l="1"/>
  <c r="W1511" i="1" s="1"/>
  <c r="AB1511" i="1" s="1"/>
  <c r="F1511" i="1"/>
  <c r="K1511" i="1"/>
  <c r="AA1511" i="1" l="1"/>
  <c r="X1511" i="1"/>
  <c r="Z1511" i="1"/>
  <c r="AM1511" i="1"/>
  <c r="J1511" i="1"/>
  <c r="L1511" i="1" s="1"/>
  <c r="Y1511" i="1" s="1"/>
  <c r="W1512" i="1" s="1"/>
  <c r="AL1511" i="1" l="1"/>
  <c r="AN1511" i="1"/>
  <c r="AM1512" i="1"/>
  <c r="AN1512" i="1" s="1"/>
  <c r="X1512" i="1"/>
  <c r="AA1512" i="1"/>
  <c r="Z1512" i="1"/>
  <c r="AB1512" i="1"/>
  <c r="I1512" i="1"/>
  <c r="AL1512" i="1" l="1"/>
  <c r="F1512" i="1"/>
  <c r="K1512" i="1"/>
  <c r="J1512" i="1" l="1"/>
  <c r="L1512" i="1" s="1"/>
  <c r="Y1512" i="1" s="1"/>
  <c r="W1513" i="1" s="1"/>
  <c r="AM1513" i="1" l="1"/>
  <c r="AN1513" i="1" s="1"/>
  <c r="AL1513" i="1"/>
  <c r="AA1513" i="1"/>
  <c r="X1513" i="1"/>
  <c r="Z1513" i="1"/>
  <c r="AB1513" i="1"/>
  <c r="I1513" i="1"/>
  <c r="K1513" i="1" l="1"/>
  <c r="F1513" i="1"/>
  <c r="J1513" i="1" l="1"/>
  <c r="L1513" i="1" s="1"/>
  <c r="Y1513" i="1" s="1"/>
  <c r="W1514" i="1" s="1"/>
  <c r="AM1514" i="1" l="1"/>
  <c r="AN1514" i="1" s="1"/>
  <c r="AL1514" i="1"/>
  <c r="AA1514" i="1"/>
  <c r="AB1514" i="1"/>
  <c r="X1514" i="1"/>
  <c r="Z1514" i="1"/>
  <c r="I1514" i="1"/>
  <c r="F1514" i="1" l="1"/>
  <c r="K1514" i="1"/>
  <c r="J1514" i="1" l="1"/>
  <c r="L1514" i="1" s="1"/>
  <c r="Y1514" i="1" s="1"/>
  <c r="W1515" i="1" s="1"/>
  <c r="AM1515" i="1" l="1"/>
  <c r="AN1515" i="1" s="1"/>
  <c r="AL1515" i="1"/>
  <c r="AA1515" i="1"/>
  <c r="X1515" i="1"/>
  <c r="Z1515" i="1"/>
  <c r="AB1515" i="1"/>
  <c r="I1515" i="1"/>
  <c r="K1515" i="1" l="1"/>
  <c r="F1515" i="1"/>
  <c r="J1515" i="1" l="1"/>
  <c r="L1515" i="1" s="1"/>
  <c r="Y1515" i="1" s="1"/>
  <c r="W1516" i="1" s="1"/>
  <c r="AM1516" i="1" l="1"/>
  <c r="AN1516" i="1" s="1"/>
  <c r="AL1516" i="1"/>
  <c r="Z1516" i="1"/>
  <c r="AB1516" i="1"/>
  <c r="X1516" i="1"/>
  <c r="AA1516" i="1"/>
  <c r="I1516" i="1"/>
  <c r="K1516" i="1" l="1"/>
  <c r="F1516" i="1"/>
  <c r="J1516" i="1" l="1"/>
  <c r="L1516" i="1" s="1"/>
  <c r="Y1516" i="1" s="1"/>
  <c r="W1517" i="1" s="1"/>
  <c r="AM1517" i="1" l="1"/>
  <c r="AN1517" i="1" s="1"/>
  <c r="AL1517" i="1"/>
  <c r="AB1517" i="1"/>
  <c r="X1517" i="1"/>
  <c r="Z1517" i="1"/>
  <c r="AA1517" i="1"/>
  <c r="I1517" i="1"/>
  <c r="K1517" i="1" s="1"/>
  <c r="F1517" i="1" l="1"/>
  <c r="J1517" i="1"/>
  <c r="L1517" i="1" s="1"/>
  <c r="Y1517" i="1" s="1"/>
  <c r="W1518" i="1" s="1"/>
  <c r="AM1518" i="1" l="1"/>
  <c r="AN1518" i="1" s="1"/>
  <c r="AL1518" i="1"/>
  <c r="AA1518" i="1"/>
  <c r="X1518" i="1"/>
  <c r="Z1518" i="1"/>
  <c r="AB1518" i="1"/>
  <c r="I1518" i="1"/>
  <c r="F1518" i="1" s="1"/>
  <c r="K1518" i="1" l="1"/>
  <c r="J1518" i="1" s="1"/>
  <c r="L1518" i="1" l="1"/>
  <c r="I1519" i="1" l="1"/>
  <c r="Y1518" i="1"/>
  <c r="W1519" i="1" s="1"/>
  <c r="F1519" i="1"/>
  <c r="K1519" i="1"/>
  <c r="AM1519" i="1" l="1"/>
  <c r="AN1519" i="1" s="1"/>
  <c r="AL1519" i="1"/>
  <c r="X1519" i="1"/>
  <c r="Z1519" i="1"/>
  <c r="AA1519" i="1"/>
  <c r="AB1519" i="1"/>
  <c r="J1519" i="1"/>
  <c r="L1519" i="1" s="1"/>
  <c r="Y1519" i="1" l="1"/>
  <c r="W1520" i="1" s="1"/>
  <c r="I1520" i="1"/>
  <c r="AM1520" i="1" l="1"/>
  <c r="AN1520" i="1" s="1"/>
  <c r="AL1520" i="1"/>
  <c r="X1520" i="1"/>
  <c r="Z1520" i="1"/>
  <c r="AA1520" i="1"/>
  <c r="AB1520" i="1"/>
  <c r="F1520" i="1"/>
  <c r="K1520" i="1"/>
  <c r="J1520" i="1" l="1"/>
  <c r="L1520" i="1" s="1"/>
  <c r="I1521" i="1" s="1"/>
  <c r="Y1520" i="1" l="1"/>
  <c r="W1521" i="1" s="1"/>
  <c r="K1521" i="1"/>
  <c r="F1521" i="1"/>
  <c r="AM1521" i="1" l="1"/>
  <c r="AN1521" i="1" s="1"/>
  <c r="AL1521" i="1"/>
  <c r="X1521" i="1"/>
  <c r="Z1521" i="1"/>
  <c r="AA1521" i="1"/>
  <c r="AB1521" i="1"/>
  <c r="J1521" i="1"/>
  <c r="L1521" i="1" s="1"/>
  <c r="Y1521" i="1" l="1"/>
  <c r="W1522" i="1" s="1"/>
  <c r="I1522" i="1"/>
  <c r="AM1522" i="1" l="1"/>
  <c r="AN1522" i="1" s="1"/>
  <c r="AL1522" i="1"/>
  <c r="X1522" i="1"/>
  <c r="AA1522" i="1"/>
  <c r="AB1522" i="1"/>
  <c r="Z1522" i="1"/>
  <c r="K1522" i="1"/>
  <c r="J1522" i="1" s="1"/>
  <c r="F1522" i="1"/>
  <c r="L1522" i="1" l="1"/>
  <c r="Y1522" i="1" s="1"/>
  <c r="W1523" i="1" s="1"/>
  <c r="AM1523" i="1" l="1"/>
  <c r="AN1523" i="1" s="1"/>
  <c r="AL1523" i="1"/>
  <c r="AA1523" i="1"/>
  <c r="AB1523" i="1"/>
  <c r="X1523" i="1"/>
  <c r="Z1523" i="1"/>
  <c r="I1523" i="1"/>
  <c r="F1523" i="1" s="1"/>
  <c r="K1523" i="1" l="1"/>
  <c r="J1523" i="1"/>
  <c r="L1523" i="1" s="1"/>
  <c r="I1524" i="1" s="1"/>
  <c r="Y1523" i="1" l="1"/>
  <c r="W1524" i="1" s="1"/>
  <c r="K1524" i="1"/>
  <c r="F1524" i="1"/>
  <c r="AM1524" i="1" l="1"/>
  <c r="AN1524" i="1" s="1"/>
  <c r="AL1524" i="1"/>
  <c r="Z1524" i="1"/>
  <c r="AB1524" i="1"/>
  <c r="X1524" i="1"/>
  <c r="AA1524" i="1"/>
  <c r="J1524" i="1"/>
  <c r="L1524" i="1" s="1"/>
  <c r="I1525" i="1" s="1"/>
  <c r="Y1524" i="1" l="1"/>
  <c r="W1525" i="1" s="1"/>
  <c r="F1525" i="1"/>
  <c r="K1525" i="1"/>
  <c r="AM1525" i="1" l="1"/>
  <c r="AN1525" i="1" s="1"/>
  <c r="AL1525" i="1"/>
  <c r="Z1525" i="1"/>
  <c r="AA1525" i="1"/>
  <c r="AB1525" i="1"/>
  <c r="X1525" i="1"/>
  <c r="J1525" i="1"/>
  <c r="L1525" i="1" s="1"/>
  <c r="I1526" i="1" s="1"/>
  <c r="Y1525" i="1" l="1"/>
  <c r="W1526" i="1" s="1"/>
  <c r="K1526" i="1"/>
  <c r="F1526" i="1"/>
  <c r="AM1526" i="1" l="1"/>
  <c r="AN1526" i="1" s="1"/>
  <c r="AL1526" i="1"/>
  <c r="X1526" i="1"/>
  <c r="Z1526" i="1"/>
  <c r="AB1526" i="1"/>
  <c r="AA1526" i="1"/>
  <c r="J1526" i="1"/>
  <c r="L1526" i="1" s="1"/>
  <c r="I1527" i="1" s="1"/>
  <c r="K1527" i="1" s="1"/>
  <c r="Y1526" i="1" l="1"/>
  <c r="W1527" i="1" s="1"/>
  <c r="F1527" i="1"/>
  <c r="J1527" i="1"/>
  <c r="L1527" i="1" s="1"/>
  <c r="AM1527" i="1" l="1"/>
  <c r="AN1527" i="1" s="1"/>
  <c r="AL1527" i="1"/>
  <c r="X1527" i="1"/>
  <c r="Z1527" i="1"/>
  <c r="AB1527" i="1"/>
  <c r="AA1527" i="1"/>
  <c r="I1528" i="1"/>
  <c r="Y1527" i="1" l="1"/>
  <c r="W1528" i="1" s="1"/>
  <c r="K1528" i="1"/>
  <c r="F1528" i="1"/>
  <c r="AM1528" i="1" l="1"/>
  <c r="AN1528" i="1" s="1"/>
  <c r="AL1528" i="1"/>
  <c r="X1528" i="1"/>
  <c r="Z1528" i="1"/>
  <c r="AA1528" i="1"/>
  <c r="AB1528" i="1"/>
  <c r="J1528" i="1"/>
  <c r="L1528" i="1" s="1"/>
  <c r="Y1528" i="1" l="1"/>
  <c r="W1529" i="1" s="1"/>
  <c r="I1529" i="1"/>
  <c r="AM1529" i="1" l="1"/>
  <c r="AN1529" i="1" s="1"/>
  <c r="AL1529" i="1"/>
  <c r="X1529" i="1"/>
  <c r="Z1529" i="1"/>
  <c r="AA1529" i="1"/>
  <c r="AB1529" i="1"/>
  <c r="F1529" i="1"/>
  <c r="K1529" i="1"/>
  <c r="J1529" i="1" l="1"/>
  <c r="L1529" i="1" s="1"/>
  <c r="I1530" i="1" s="1"/>
  <c r="F1530" i="1" s="1"/>
  <c r="Y1529" i="1" l="1"/>
  <c r="W1530" i="1" s="1"/>
  <c r="K1530" i="1"/>
  <c r="J1530" i="1" s="1"/>
  <c r="AM1530" i="1" l="1"/>
  <c r="AN1530" i="1" s="1"/>
  <c r="AL1530" i="1"/>
  <c r="X1530" i="1"/>
  <c r="Z1530" i="1"/>
  <c r="AA1530" i="1"/>
  <c r="AB1530" i="1"/>
  <c r="L1530" i="1"/>
  <c r="I1531" i="1" s="1"/>
  <c r="Y1530" i="1" l="1"/>
  <c r="W1531" i="1" s="1"/>
  <c r="K1531" i="1"/>
  <c r="F1531" i="1"/>
  <c r="AM1531" i="1" l="1"/>
  <c r="AN1531" i="1" s="1"/>
  <c r="AL1531" i="1"/>
  <c r="AB1531" i="1"/>
  <c r="X1531" i="1"/>
  <c r="Z1531" i="1"/>
  <c r="AA1531" i="1"/>
  <c r="J1531" i="1"/>
  <c r="L1531" i="1" s="1"/>
  <c r="Y1531" i="1" l="1"/>
  <c r="W1532" i="1" s="1"/>
  <c r="I1532" i="1"/>
  <c r="F1532" i="1" s="1"/>
  <c r="AM1532" i="1" l="1"/>
  <c r="AN1532" i="1" s="1"/>
  <c r="AL1532" i="1"/>
  <c r="X1532" i="1"/>
  <c r="Z1532" i="1"/>
  <c r="AA1532" i="1"/>
  <c r="AB1532" i="1"/>
  <c r="K1532" i="1"/>
  <c r="J1532" i="1" l="1"/>
  <c r="L1532" i="1" s="1"/>
  <c r="I1533" i="1" l="1"/>
  <c r="Y1532" i="1"/>
  <c r="W1533" i="1" s="1"/>
  <c r="F1533" i="1"/>
  <c r="K1533" i="1"/>
  <c r="AM1533" i="1" l="1"/>
  <c r="AN1533" i="1" s="1"/>
  <c r="AL1533" i="1"/>
  <c r="X1533" i="1"/>
  <c r="Z1533" i="1"/>
  <c r="AA1533" i="1"/>
  <c r="AB1533" i="1"/>
  <c r="J1533" i="1"/>
  <c r="L1533" i="1" s="1"/>
  <c r="Y1533" i="1" l="1"/>
  <c r="W1534" i="1" s="1"/>
  <c r="I1534" i="1"/>
  <c r="K1534" i="1" s="1"/>
  <c r="AM1534" i="1" l="1"/>
  <c r="AN1534" i="1" s="1"/>
  <c r="AL1534" i="1"/>
  <c r="AA1534" i="1"/>
  <c r="X1534" i="1"/>
  <c r="Z1534" i="1"/>
  <c r="AB1534" i="1"/>
  <c r="F1534" i="1"/>
  <c r="J1534" i="1"/>
  <c r="L1534" i="1" s="1"/>
  <c r="Y1534" i="1" l="1"/>
  <c r="W1535" i="1" s="1"/>
  <c r="I1535" i="1"/>
  <c r="AM1535" i="1" l="1"/>
  <c r="AN1535" i="1" s="1"/>
  <c r="AL1535" i="1"/>
  <c r="AB1535" i="1"/>
  <c r="AA1535" i="1"/>
  <c r="X1535" i="1"/>
  <c r="Z1535" i="1"/>
  <c r="F1535" i="1"/>
  <c r="K1535" i="1"/>
  <c r="J1535" i="1" l="1"/>
  <c r="L1535" i="1" s="1"/>
  <c r="Y1535" i="1" s="1"/>
  <c r="W1536" i="1" s="1"/>
  <c r="AM1536" i="1" l="1"/>
  <c r="AN1536" i="1" s="1"/>
  <c r="AL1536" i="1"/>
  <c r="AA1536" i="1"/>
  <c r="X1536" i="1"/>
  <c r="Z1536" i="1"/>
  <c r="AB1536" i="1"/>
  <c r="I1536" i="1"/>
  <c r="F1536" i="1" l="1"/>
  <c r="K1536" i="1"/>
  <c r="J1536" i="1" l="1"/>
  <c r="L1536" i="1" s="1"/>
  <c r="Y1536" i="1" s="1"/>
  <c r="W1537" i="1" s="1"/>
  <c r="AM1537" i="1" l="1"/>
  <c r="AN1537" i="1" s="1"/>
  <c r="AL1537" i="1"/>
  <c r="AA1537" i="1"/>
  <c r="X1537" i="1"/>
  <c r="Z1537" i="1"/>
  <c r="AB1537" i="1"/>
  <c r="I1537" i="1"/>
  <c r="F1537" i="1" s="1"/>
  <c r="K1537" i="1" l="1"/>
  <c r="J1537" i="1" l="1"/>
  <c r="L1537" i="1"/>
  <c r="I1538" i="1" l="1"/>
  <c r="Y1537" i="1"/>
  <c r="W1538" i="1" s="1"/>
  <c r="F1538" i="1"/>
  <c r="K1538" i="1"/>
  <c r="AM1538" i="1" l="1"/>
  <c r="AN1538" i="1" s="1"/>
  <c r="AL1538" i="1"/>
  <c r="Z1538" i="1"/>
  <c r="AA1538" i="1"/>
  <c r="X1538" i="1"/>
  <c r="AB1538" i="1"/>
  <c r="J1538" i="1"/>
  <c r="L1538" i="1" s="1"/>
  <c r="Y1538" i="1" l="1"/>
  <c r="W1539" i="1" s="1"/>
  <c r="I1539" i="1"/>
  <c r="AM1539" i="1" l="1"/>
  <c r="AN1539" i="1" s="1"/>
  <c r="AL1539" i="1"/>
  <c r="X1539" i="1"/>
  <c r="Z1539" i="1"/>
  <c r="AA1539" i="1"/>
  <c r="AB1539" i="1"/>
  <c r="F1539" i="1"/>
  <c r="K1539" i="1"/>
  <c r="J1539" i="1" l="1"/>
  <c r="L1539" i="1" s="1"/>
  <c r="I1540" i="1" s="1"/>
  <c r="K1540" i="1" s="1"/>
  <c r="Y1539" i="1" l="1"/>
  <c r="W1540" i="1" s="1"/>
  <c r="F1540" i="1"/>
  <c r="J1540" i="1"/>
  <c r="L1540" i="1" s="1"/>
  <c r="AM1540" i="1" l="1"/>
  <c r="AN1540" i="1" s="1"/>
  <c r="AL1540" i="1"/>
  <c r="X1540" i="1"/>
  <c r="Z1540" i="1"/>
  <c r="AB1540" i="1"/>
  <c r="AA1540" i="1"/>
  <c r="I1541" i="1"/>
  <c r="F1541" i="1" s="1"/>
  <c r="Y1540" i="1" l="1"/>
  <c r="W1541" i="1" s="1"/>
  <c r="K1541" i="1"/>
  <c r="J1541" i="1" s="1"/>
  <c r="AM1541" i="1" l="1"/>
  <c r="AN1541" i="1" s="1"/>
  <c r="AL1541" i="1"/>
  <c r="AA1541" i="1"/>
  <c r="X1541" i="1"/>
  <c r="Z1541" i="1"/>
  <c r="AB1541" i="1"/>
  <c r="L1541" i="1"/>
  <c r="I1542" i="1" s="1"/>
  <c r="K1542" i="1" s="1"/>
  <c r="Y1541" i="1" l="1"/>
  <c r="W1542" i="1" s="1"/>
  <c r="F1542" i="1"/>
  <c r="J1542" i="1"/>
  <c r="L1542" i="1" s="1"/>
  <c r="AM1542" i="1" l="1"/>
  <c r="AN1542" i="1" s="1"/>
  <c r="AL1542" i="1"/>
  <c r="AB1542" i="1"/>
  <c r="X1542" i="1"/>
  <c r="Z1542" i="1"/>
  <c r="AA1542" i="1"/>
  <c r="I1543" i="1"/>
  <c r="Y1542" i="1" l="1"/>
  <c r="W1543" i="1" s="1"/>
  <c r="K1543" i="1"/>
  <c r="F1543" i="1"/>
  <c r="AM1543" i="1" l="1"/>
  <c r="AN1543" i="1" s="1"/>
  <c r="AL1543" i="1"/>
  <c r="Z1543" i="1"/>
  <c r="X1543" i="1"/>
  <c r="AA1543" i="1"/>
  <c r="AB1543" i="1"/>
  <c r="J1543" i="1"/>
  <c r="L1543" i="1" s="1"/>
  <c r="Y1543" i="1" l="1"/>
  <c r="W1544" i="1" s="1"/>
  <c r="I1544" i="1"/>
  <c r="AM1544" i="1" l="1"/>
  <c r="AN1544" i="1" s="1"/>
  <c r="AL1544" i="1"/>
  <c r="Z1544" i="1"/>
  <c r="AA1544" i="1"/>
  <c r="X1544" i="1"/>
  <c r="AB1544" i="1"/>
  <c r="F1544" i="1"/>
  <c r="K1544" i="1"/>
  <c r="J1544" i="1" l="1"/>
  <c r="L1544" i="1" s="1"/>
  <c r="Y1544" i="1" s="1"/>
  <c r="W1545" i="1" s="1"/>
  <c r="AM1545" i="1" l="1"/>
  <c r="AN1545" i="1" s="1"/>
  <c r="AL1545" i="1"/>
  <c r="AB1545" i="1"/>
  <c r="X1545" i="1"/>
  <c r="AA1545" i="1"/>
  <c r="Z1545" i="1"/>
  <c r="I1545" i="1"/>
  <c r="F1545" i="1" l="1"/>
  <c r="K1545" i="1"/>
  <c r="J1545" i="1" l="1"/>
  <c r="L1545" i="1" s="1"/>
  <c r="Y1545" i="1" s="1"/>
  <c r="W1546" i="1" s="1"/>
  <c r="AM1546" i="1" l="1"/>
  <c r="AN1546" i="1" s="1"/>
  <c r="AL1546" i="1"/>
  <c r="X1546" i="1"/>
  <c r="Z1546" i="1"/>
  <c r="AA1546" i="1"/>
  <c r="AB1546" i="1"/>
  <c r="I1546" i="1"/>
  <c r="K1546" i="1" l="1"/>
  <c r="F1546" i="1"/>
  <c r="J1546" i="1" l="1"/>
  <c r="L1546" i="1" s="1"/>
  <c r="Y1546" i="1" s="1"/>
  <c r="W1547" i="1" s="1"/>
  <c r="AM1547" i="1" l="1"/>
  <c r="AN1547" i="1" s="1"/>
  <c r="AL1547" i="1"/>
  <c r="Z1547" i="1"/>
  <c r="AB1547" i="1"/>
  <c r="X1547" i="1"/>
  <c r="AA1547" i="1"/>
  <c r="I1547" i="1"/>
  <c r="F1547" i="1" l="1"/>
  <c r="K1547" i="1"/>
  <c r="J1547" i="1" l="1"/>
  <c r="L1547" i="1" s="1"/>
  <c r="Y1547" i="1" s="1"/>
  <c r="W1548" i="1" s="1"/>
  <c r="AM1548" i="1" l="1"/>
  <c r="AN1548" i="1" s="1"/>
  <c r="AL1548" i="1"/>
  <c r="X1548" i="1"/>
  <c r="AA1548" i="1"/>
  <c r="Z1548" i="1"/>
  <c r="AB1548" i="1"/>
  <c r="I1548" i="1"/>
  <c r="K1548" i="1" l="1"/>
  <c r="F1548" i="1"/>
  <c r="J1548" i="1" l="1"/>
  <c r="L1548" i="1" s="1"/>
  <c r="Y1548" i="1" s="1"/>
  <c r="W1549" i="1" s="1"/>
  <c r="AM1549" i="1" l="1"/>
  <c r="AN1549" i="1" s="1"/>
  <c r="AL1549" i="1"/>
  <c r="X1549" i="1"/>
  <c r="Z1549" i="1"/>
  <c r="AA1549" i="1"/>
  <c r="AB1549" i="1"/>
  <c r="I1549" i="1"/>
  <c r="K1549" i="1" l="1"/>
  <c r="F1549" i="1"/>
  <c r="J1549" i="1" l="1"/>
  <c r="L1549" i="1" s="1"/>
  <c r="Y1549" i="1" s="1"/>
  <c r="W1550" i="1" s="1"/>
  <c r="AM1550" i="1" l="1"/>
  <c r="AN1550" i="1" s="1"/>
  <c r="AL1550" i="1"/>
  <c r="Z1550" i="1"/>
  <c r="AA1550" i="1"/>
  <c r="X1550" i="1"/>
  <c r="AB1550" i="1"/>
  <c r="I1550" i="1"/>
  <c r="K1550" i="1" s="1"/>
  <c r="F1550" i="1" l="1"/>
  <c r="J1550" i="1"/>
  <c r="L1550" i="1" s="1"/>
  <c r="Y1550" i="1" s="1"/>
  <c r="W1551" i="1" s="1"/>
  <c r="AM1551" i="1" l="1"/>
  <c r="AN1551" i="1" s="1"/>
  <c r="AL1551" i="1"/>
  <c r="AB1551" i="1"/>
  <c r="X1551" i="1"/>
  <c r="Z1551" i="1"/>
  <c r="AA1551" i="1"/>
  <c r="I1551" i="1"/>
  <c r="F1551" i="1" l="1"/>
  <c r="K1551" i="1"/>
  <c r="J1551" i="1" l="1"/>
  <c r="L1551" i="1" s="1"/>
  <c r="Y1551" i="1" s="1"/>
  <c r="W1552" i="1" s="1"/>
  <c r="AM1552" i="1" l="1"/>
  <c r="AN1552" i="1" s="1"/>
  <c r="AL1552" i="1"/>
  <c r="X1552" i="1"/>
  <c r="Z1552" i="1"/>
  <c r="AA1552" i="1"/>
  <c r="AB1552" i="1"/>
  <c r="I1552" i="1"/>
  <c r="K1552" i="1" s="1"/>
  <c r="F1552" i="1" l="1"/>
  <c r="J1552" i="1"/>
  <c r="L1552" i="1" s="1"/>
  <c r="Y1552" i="1" s="1"/>
  <c r="W1553" i="1" s="1"/>
  <c r="AM1553" i="1" l="1"/>
  <c r="AN1553" i="1" s="1"/>
  <c r="AL1553" i="1"/>
  <c r="Z1553" i="1"/>
  <c r="X1553" i="1"/>
  <c r="AA1553" i="1"/>
  <c r="AB1553" i="1"/>
  <c r="I1553" i="1"/>
  <c r="F1553" i="1" l="1"/>
  <c r="K1553" i="1"/>
  <c r="J1553" i="1" l="1"/>
  <c r="L1553" i="1" s="1"/>
  <c r="Y1553" i="1" s="1"/>
  <c r="W1554" i="1" s="1"/>
  <c r="AM1554" i="1" l="1"/>
  <c r="AN1554" i="1" s="1"/>
  <c r="AL1554" i="1"/>
  <c r="X1554" i="1"/>
  <c r="AA1554" i="1"/>
  <c r="AB1554" i="1"/>
  <c r="Z1554" i="1"/>
  <c r="I1554" i="1"/>
  <c r="F1554" i="1" s="1"/>
  <c r="K1554" i="1" l="1"/>
  <c r="J1554" i="1" s="1"/>
  <c r="L1554" i="1" l="1"/>
  <c r="I1555" i="1" l="1"/>
  <c r="Y1554" i="1"/>
  <c r="W1555" i="1" s="1"/>
  <c r="K1555" i="1"/>
  <c r="F1555" i="1"/>
  <c r="AM1555" i="1" l="1"/>
  <c r="AN1555" i="1" s="1"/>
  <c r="AL1555" i="1"/>
  <c r="X1555" i="1"/>
  <c r="AA1555" i="1"/>
  <c r="AB1555" i="1"/>
  <c r="Z1555" i="1"/>
  <c r="J1555" i="1"/>
  <c r="L1555" i="1" s="1"/>
  <c r="Y1555" i="1" l="1"/>
  <c r="W1556" i="1" s="1"/>
  <c r="I1556" i="1"/>
  <c r="AM1556" i="1" l="1"/>
  <c r="AN1556" i="1" s="1"/>
  <c r="AL1556" i="1"/>
  <c r="AA1556" i="1"/>
  <c r="X1556" i="1"/>
  <c r="Z1556" i="1"/>
  <c r="AB1556" i="1"/>
  <c r="K1556" i="1"/>
  <c r="F1556" i="1"/>
  <c r="J1556" i="1" l="1"/>
  <c r="L1556" i="1" s="1"/>
  <c r="Y1556" i="1" s="1"/>
  <c r="W1557" i="1" s="1"/>
  <c r="AM1557" i="1" l="1"/>
  <c r="AN1557" i="1" s="1"/>
  <c r="AL1557" i="1"/>
  <c r="X1557" i="1"/>
  <c r="Z1557" i="1"/>
  <c r="AB1557" i="1"/>
  <c r="AA1557" i="1"/>
  <c r="I1557" i="1"/>
  <c r="K1557" i="1" s="1"/>
  <c r="F1557" i="1" l="1"/>
  <c r="J1557" i="1"/>
  <c r="L1557" i="1" s="1"/>
  <c r="Y1557" i="1" s="1"/>
  <c r="W1558" i="1" s="1"/>
  <c r="AM1558" i="1" l="1"/>
  <c r="AN1558" i="1" s="1"/>
  <c r="AL1558" i="1"/>
  <c r="AB1558" i="1"/>
  <c r="X1558" i="1"/>
  <c r="Z1558" i="1"/>
  <c r="AA1558" i="1"/>
  <c r="I1558" i="1"/>
  <c r="F1558" i="1" l="1"/>
  <c r="K1558" i="1"/>
  <c r="J1558" i="1" l="1"/>
  <c r="L1558" i="1" s="1"/>
  <c r="Y1558" i="1" s="1"/>
  <c r="W1559" i="1" s="1"/>
  <c r="AM1559" i="1" l="1"/>
  <c r="AN1559" i="1" s="1"/>
  <c r="AL1559" i="1"/>
  <c r="AB1559" i="1"/>
  <c r="Z1559" i="1"/>
  <c r="X1559" i="1"/>
  <c r="AA1559" i="1"/>
  <c r="I1559" i="1"/>
  <c r="F1559" i="1" l="1"/>
  <c r="K1559" i="1"/>
  <c r="J1559" i="1" l="1"/>
  <c r="L1559" i="1" s="1"/>
  <c r="Y1559" i="1" s="1"/>
  <c r="W1560" i="1" s="1"/>
  <c r="AM1560" i="1" l="1"/>
  <c r="AN1560" i="1" s="1"/>
  <c r="AL1560" i="1"/>
  <c r="AA1560" i="1"/>
  <c r="X1560" i="1"/>
  <c r="Z1560" i="1"/>
  <c r="AB1560" i="1"/>
  <c r="I1560" i="1"/>
  <c r="F1560" i="1" l="1"/>
  <c r="K1560" i="1"/>
  <c r="J1560" i="1" l="1"/>
  <c r="L1560" i="1" s="1"/>
  <c r="Y1560" i="1" s="1"/>
  <c r="W1561" i="1" s="1"/>
  <c r="AM1561" i="1" l="1"/>
  <c r="AN1561" i="1" s="1"/>
  <c r="AL1561" i="1"/>
  <c r="AB1561" i="1"/>
  <c r="X1561" i="1"/>
  <c r="Z1561" i="1"/>
  <c r="AA1561" i="1"/>
  <c r="I1561" i="1"/>
  <c r="K1561" i="1" l="1"/>
  <c r="F1561" i="1"/>
  <c r="J1561" i="1" l="1"/>
  <c r="L1561" i="1" s="1"/>
  <c r="Y1561" i="1" s="1"/>
  <c r="W1562" i="1" s="1"/>
  <c r="AM1562" i="1" l="1"/>
  <c r="AN1562" i="1" s="1"/>
  <c r="AL1562" i="1"/>
  <c r="X1562" i="1"/>
  <c r="AA1562" i="1"/>
  <c r="AB1562" i="1"/>
  <c r="Z1562" i="1"/>
  <c r="I1562" i="1"/>
  <c r="K1562" i="1" l="1"/>
  <c r="F1562" i="1"/>
  <c r="J1562" i="1" l="1"/>
  <c r="L1562" i="1" s="1"/>
  <c r="Y1562" i="1" s="1"/>
  <c r="W1563" i="1" s="1"/>
  <c r="AM1563" i="1" l="1"/>
  <c r="AN1563" i="1" s="1"/>
  <c r="AL1563" i="1"/>
  <c r="AA1563" i="1"/>
  <c r="AB1563" i="1"/>
  <c r="X1563" i="1"/>
  <c r="Z1563" i="1"/>
  <c r="I1563" i="1"/>
  <c r="K1563" i="1" l="1"/>
  <c r="J1563" i="1" s="1"/>
  <c r="F1563" i="1"/>
  <c r="L1563" i="1" l="1"/>
  <c r="I1564" i="1" l="1"/>
  <c r="Y1563" i="1"/>
  <c r="W1564" i="1" s="1"/>
  <c r="K1564" i="1"/>
  <c r="F1564" i="1"/>
  <c r="AM1564" i="1" l="1"/>
  <c r="AN1564" i="1" s="1"/>
  <c r="AL1564" i="1"/>
  <c r="AA1564" i="1"/>
  <c r="X1564" i="1"/>
  <c r="Z1564" i="1"/>
  <c r="AB1564" i="1"/>
  <c r="J1564" i="1"/>
  <c r="L1564" i="1"/>
  <c r="I1565" i="1" s="1"/>
  <c r="Y1564" i="1" l="1"/>
  <c r="W1565" i="1" s="1"/>
  <c r="F1565" i="1"/>
  <c r="K1565" i="1"/>
  <c r="AM1565" i="1" l="1"/>
  <c r="AN1565" i="1" s="1"/>
  <c r="AL1565" i="1"/>
  <c r="AB1565" i="1"/>
  <c r="X1565" i="1"/>
  <c r="Z1565" i="1"/>
  <c r="AA1565" i="1"/>
  <c r="J1565" i="1"/>
  <c r="L1565" i="1" s="1"/>
  <c r="Y1565" i="1" l="1"/>
  <c r="W1566" i="1" s="1"/>
  <c r="I1566" i="1"/>
  <c r="AM1566" i="1" l="1"/>
  <c r="AN1566" i="1" s="1"/>
  <c r="AL1566" i="1"/>
  <c r="Z1566" i="1"/>
  <c r="AA1566" i="1"/>
  <c r="X1566" i="1"/>
  <c r="AB1566" i="1"/>
  <c r="K1566" i="1"/>
  <c r="J1566" i="1" s="1"/>
  <c r="F1566" i="1"/>
  <c r="L1566" i="1" l="1"/>
  <c r="I1567" i="1" s="1"/>
  <c r="Y1566" i="1" l="1"/>
  <c r="W1567" i="1" s="1"/>
  <c r="K1567" i="1"/>
  <c r="F1567" i="1"/>
  <c r="AM1567" i="1" l="1"/>
  <c r="AN1567" i="1" s="1"/>
  <c r="AL1567" i="1"/>
  <c r="X1567" i="1"/>
  <c r="Z1567" i="1"/>
  <c r="AA1567" i="1"/>
  <c r="AB1567" i="1"/>
  <c r="J1567" i="1"/>
  <c r="L1567" i="1" s="1"/>
  <c r="Y1567" i="1" l="1"/>
  <c r="W1568" i="1" s="1"/>
  <c r="I1568" i="1"/>
  <c r="AM1568" i="1" l="1"/>
  <c r="AN1568" i="1" s="1"/>
  <c r="AL1568" i="1"/>
  <c r="X1568" i="1"/>
  <c r="Z1568" i="1"/>
  <c r="AA1568" i="1"/>
  <c r="AB1568" i="1"/>
  <c r="F1568" i="1"/>
  <c r="K1568" i="1"/>
  <c r="J1568" i="1" s="1"/>
  <c r="L1568" i="1" l="1"/>
  <c r="I1569" i="1" s="1"/>
  <c r="Y1568" i="1" l="1"/>
  <c r="W1569" i="1" s="1"/>
  <c r="K1569" i="1"/>
  <c r="F1569" i="1"/>
  <c r="AM1569" i="1" l="1"/>
  <c r="AN1569" i="1" s="1"/>
  <c r="AL1569" i="1"/>
  <c r="AB1569" i="1"/>
  <c r="AA1569" i="1"/>
  <c r="Z1569" i="1"/>
  <c r="X1569" i="1"/>
  <c r="J1569" i="1"/>
  <c r="L1569" i="1" s="1"/>
  <c r="Y1569" i="1" l="1"/>
  <c r="W1570" i="1" s="1"/>
  <c r="I1570" i="1"/>
  <c r="AM1570" i="1" l="1"/>
  <c r="AN1570" i="1" s="1"/>
  <c r="AL1570" i="1"/>
  <c r="AB1570" i="1"/>
  <c r="X1570" i="1"/>
  <c r="Z1570" i="1"/>
  <c r="AA1570" i="1"/>
  <c r="K1570" i="1"/>
  <c r="F1570" i="1"/>
  <c r="J1570" i="1" l="1"/>
  <c r="L1570" i="1" s="1"/>
  <c r="Y1570" i="1" s="1"/>
  <c r="W1571" i="1" s="1"/>
  <c r="AM1571" i="1" l="1"/>
  <c r="AN1571" i="1" s="1"/>
  <c r="AL1571" i="1"/>
  <c r="X1571" i="1"/>
  <c r="AA1571" i="1"/>
  <c r="Z1571" i="1"/>
  <c r="AB1571" i="1"/>
  <c r="I1571" i="1"/>
  <c r="K1571" i="1" l="1"/>
  <c r="J1571" i="1" s="1"/>
  <c r="F1571" i="1"/>
  <c r="L1571" i="1" l="1"/>
  <c r="I1572" i="1" l="1"/>
  <c r="Y1571" i="1"/>
  <c r="W1572" i="1" s="1"/>
  <c r="K1572" i="1"/>
  <c r="F1572" i="1"/>
  <c r="AM1572" i="1" l="1"/>
  <c r="AN1572" i="1" s="1"/>
  <c r="AL1572" i="1"/>
  <c r="X1572" i="1"/>
  <c r="AA1572" i="1"/>
  <c r="AB1572" i="1"/>
  <c r="Z1572" i="1"/>
  <c r="J1572" i="1"/>
  <c r="L1572" i="1" s="1"/>
  <c r="Y1572" i="1" l="1"/>
  <c r="W1573" i="1" s="1"/>
  <c r="I1573" i="1"/>
  <c r="AM1573" i="1" l="1"/>
  <c r="AB1573" i="1"/>
  <c r="X1573" i="1"/>
  <c r="Z1573" i="1"/>
  <c r="AA1573" i="1"/>
  <c r="F1573" i="1"/>
  <c r="K1573" i="1"/>
  <c r="AL1573" i="1" l="1"/>
  <c r="AN1573" i="1"/>
  <c r="J1573" i="1"/>
  <c r="L1573" i="1" s="1"/>
  <c r="Y1573" i="1" s="1"/>
  <c r="W1574" i="1" s="1"/>
  <c r="AM1574" i="1" l="1"/>
  <c r="AN1574" i="1" s="1"/>
  <c r="AL1574" i="1"/>
  <c r="AA1574" i="1"/>
  <c r="Z1574" i="1"/>
  <c r="X1574" i="1"/>
  <c r="AB1574" i="1"/>
  <c r="I1574" i="1"/>
  <c r="F1574" i="1" l="1"/>
  <c r="K1574" i="1"/>
  <c r="J1574" i="1" l="1"/>
  <c r="L1574" i="1" s="1"/>
  <c r="Y1574" i="1" s="1"/>
  <c r="W1575" i="1" s="1"/>
  <c r="AM1575" i="1" l="1"/>
  <c r="AN1575" i="1" s="1"/>
  <c r="AL1575" i="1"/>
  <c r="X1575" i="1"/>
  <c r="Z1575" i="1"/>
  <c r="AA1575" i="1"/>
  <c r="AB1575" i="1"/>
  <c r="I1575" i="1"/>
  <c r="K1575" i="1" l="1"/>
  <c r="F1575" i="1"/>
  <c r="J1575" i="1" l="1"/>
  <c r="L1575" i="1" s="1"/>
  <c r="I1576" i="1" l="1"/>
  <c r="Y1575" i="1"/>
  <c r="W1576" i="1" s="1"/>
  <c r="K1576" i="1"/>
  <c r="F1576" i="1"/>
  <c r="AM1576" i="1" l="1"/>
  <c r="AN1576" i="1" s="1"/>
  <c r="AL1576" i="1"/>
  <c r="Z1576" i="1"/>
  <c r="AB1576" i="1"/>
  <c r="X1576" i="1"/>
  <c r="AA1576" i="1"/>
  <c r="J1576" i="1"/>
  <c r="L1576" i="1" s="1"/>
  <c r="Y1576" i="1" l="1"/>
  <c r="W1577" i="1" s="1"/>
  <c r="I1577" i="1"/>
  <c r="AM1577" i="1" l="1"/>
  <c r="AN1577" i="1" s="1"/>
  <c r="AL1577" i="1"/>
  <c r="X1577" i="1"/>
  <c r="Z1577" i="1"/>
  <c r="AA1577" i="1"/>
  <c r="AB1577" i="1"/>
  <c r="K1577" i="1"/>
  <c r="J1577" i="1" s="1"/>
  <c r="F1577" i="1"/>
  <c r="L1577" i="1" l="1"/>
  <c r="I1578" i="1" s="1"/>
  <c r="F1578" i="1" s="1"/>
  <c r="Y1577" i="1" l="1"/>
  <c r="W1578" i="1" s="1"/>
  <c r="K1578" i="1"/>
  <c r="J1578" i="1" s="1"/>
  <c r="AM1578" i="1" l="1"/>
  <c r="AN1578" i="1" s="1"/>
  <c r="AB1578" i="1"/>
  <c r="Z1578" i="1"/>
  <c r="AA1578" i="1"/>
  <c r="X1578" i="1"/>
  <c r="L1578" i="1"/>
  <c r="I1579" i="1" s="1"/>
  <c r="AL1578" i="1" l="1"/>
  <c r="Y1578" i="1"/>
  <c r="W1579" i="1" s="1"/>
  <c r="F1579" i="1"/>
  <c r="K1579" i="1"/>
  <c r="AM1579" i="1" l="1"/>
  <c r="AN1579" i="1" s="1"/>
  <c r="AL1579" i="1"/>
  <c r="X1579" i="1"/>
  <c r="AA1579" i="1"/>
  <c r="AB1579" i="1"/>
  <c r="Z1579" i="1"/>
  <c r="J1579" i="1"/>
  <c r="L1579" i="1" s="1"/>
  <c r="Y1579" i="1" l="1"/>
  <c r="W1580" i="1" s="1"/>
  <c r="I1580" i="1"/>
  <c r="AM1580" i="1" l="1"/>
  <c r="AN1580" i="1" s="1"/>
  <c r="AL1580" i="1"/>
  <c r="X1580" i="1"/>
  <c r="Z1580" i="1"/>
  <c r="AA1580" i="1"/>
  <c r="AB1580" i="1"/>
  <c r="F1580" i="1"/>
  <c r="K1580" i="1"/>
  <c r="J1580" i="1" s="1"/>
  <c r="L1580" i="1" l="1"/>
  <c r="I1581" i="1" s="1"/>
  <c r="Y1580" i="1" l="1"/>
  <c r="W1581" i="1" s="1"/>
  <c r="F1581" i="1"/>
  <c r="K1581" i="1"/>
  <c r="AM1581" i="1" l="1"/>
  <c r="AB1581" i="1"/>
  <c r="Z1581" i="1"/>
  <c r="X1581" i="1"/>
  <c r="AA1581" i="1"/>
  <c r="J1581" i="1"/>
  <c r="L1581" i="1" s="1"/>
  <c r="AL1581" i="1" l="1"/>
  <c r="AN1581" i="1"/>
  <c r="Y1581" i="1"/>
  <c r="W1582" i="1" s="1"/>
  <c r="I1582" i="1"/>
  <c r="AM1582" i="1" l="1"/>
  <c r="AN1582" i="1" s="1"/>
  <c r="AL1582" i="1"/>
  <c r="Z1582" i="1"/>
  <c r="AA1582" i="1"/>
  <c r="X1582" i="1"/>
  <c r="AB1582" i="1"/>
  <c r="F1582" i="1"/>
  <c r="K1582" i="1"/>
  <c r="J1582" i="1" s="1"/>
  <c r="L1582" i="1" l="1"/>
  <c r="I1583" i="1" s="1"/>
  <c r="Y1582" i="1" l="1"/>
  <c r="W1583" i="1" s="1"/>
  <c r="F1583" i="1"/>
  <c r="K1583" i="1"/>
  <c r="J1583" i="1" s="1"/>
  <c r="AM1583" i="1" l="1"/>
  <c r="AN1583" i="1" s="1"/>
  <c r="AL1583" i="1"/>
  <c r="X1583" i="1"/>
  <c r="Z1583" i="1"/>
  <c r="AA1583" i="1"/>
  <c r="AB1583" i="1"/>
  <c r="L1583" i="1"/>
  <c r="I1584" i="1" s="1"/>
  <c r="Y1583" i="1" l="1"/>
  <c r="W1584" i="1" s="1"/>
  <c r="K1584" i="1"/>
  <c r="F1584" i="1"/>
  <c r="AM1584" i="1" l="1"/>
  <c r="AN1584" i="1" s="1"/>
  <c r="AL1584" i="1"/>
  <c r="AB1584" i="1"/>
  <c r="X1584" i="1"/>
  <c r="AA1584" i="1"/>
  <c r="Z1584" i="1"/>
  <c r="J1584" i="1"/>
  <c r="L1584" i="1" s="1"/>
  <c r="Y1584" i="1" l="1"/>
  <c r="W1585" i="1" s="1"/>
  <c r="I1585" i="1"/>
  <c r="AM1585" i="1" l="1"/>
  <c r="AN1585" i="1" s="1"/>
  <c r="AL1585" i="1"/>
  <c r="AA1585" i="1"/>
  <c r="AB1585" i="1"/>
  <c r="X1585" i="1"/>
  <c r="Z1585" i="1"/>
  <c r="F1585" i="1"/>
  <c r="K1585" i="1"/>
  <c r="J1585" i="1" l="1"/>
  <c r="L1585" i="1" s="1"/>
  <c r="Y1585" i="1" s="1"/>
  <c r="W1586" i="1" s="1"/>
  <c r="AM1586" i="1" l="1"/>
  <c r="AN1586" i="1" s="1"/>
  <c r="AL1586" i="1"/>
  <c r="X1586" i="1"/>
  <c r="AA1586" i="1"/>
  <c r="Z1586" i="1"/>
  <c r="AB1586" i="1"/>
  <c r="I1586" i="1"/>
  <c r="K1586" i="1" s="1"/>
  <c r="F1586" i="1" l="1"/>
  <c r="J1586" i="1"/>
  <c r="L1586" i="1" s="1"/>
  <c r="Y1586" i="1" s="1"/>
  <c r="W1587" i="1" s="1"/>
  <c r="AM1587" i="1" l="1"/>
  <c r="AN1587" i="1" s="1"/>
  <c r="AL1587" i="1"/>
  <c r="AB1587" i="1"/>
  <c r="X1587" i="1"/>
  <c r="AA1587" i="1"/>
  <c r="Z1587" i="1"/>
  <c r="I1587" i="1"/>
  <c r="K1587" i="1" l="1"/>
  <c r="J1587" i="1" s="1"/>
  <c r="F1587" i="1"/>
  <c r="L1587" i="1" l="1"/>
  <c r="I1588" i="1" l="1"/>
  <c r="Y1587" i="1"/>
  <c r="W1588" i="1" s="1"/>
  <c r="K1588" i="1"/>
  <c r="F1588" i="1"/>
  <c r="AM1588" i="1" l="1"/>
  <c r="AN1588" i="1" s="1"/>
  <c r="AL1588" i="1"/>
  <c r="X1588" i="1"/>
  <c r="Z1588" i="1"/>
  <c r="AA1588" i="1"/>
  <c r="AB1588" i="1"/>
  <c r="J1588" i="1"/>
  <c r="L1588" i="1" s="1"/>
  <c r="Y1588" i="1" l="1"/>
  <c r="W1589" i="1" s="1"/>
  <c r="I1589" i="1"/>
  <c r="AM1589" i="1" l="1"/>
  <c r="AN1589" i="1" s="1"/>
  <c r="AL1589" i="1"/>
  <c r="AA1589" i="1"/>
  <c r="X1589" i="1"/>
  <c r="Z1589" i="1"/>
  <c r="AB1589" i="1"/>
  <c r="K1589" i="1"/>
  <c r="F1589" i="1"/>
  <c r="J1589" i="1" l="1"/>
  <c r="L1589" i="1" s="1"/>
  <c r="Y1589" i="1" s="1"/>
  <c r="W1590" i="1" s="1"/>
  <c r="AM1590" i="1" l="1"/>
  <c r="AN1590" i="1" s="1"/>
  <c r="AL1590" i="1"/>
  <c r="AB1590" i="1"/>
  <c r="Z1590" i="1"/>
  <c r="X1590" i="1"/>
  <c r="AA1590" i="1"/>
  <c r="I1590" i="1"/>
  <c r="F1590" i="1" l="1"/>
  <c r="K1590" i="1"/>
  <c r="J1590" i="1" s="1"/>
  <c r="L1590" i="1" l="1"/>
  <c r="I1591" i="1" l="1"/>
  <c r="Y1590" i="1"/>
  <c r="W1591" i="1" s="1"/>
  <c r="F1591" i="1"/>
  <c r="K1591" i="1"/>
  <c r="J1591" i="1" s="1"/>
  <c r="AM1591" i="1" l="1"/>
  <c r="AN1591" i="1" s="1"/>
  <c r="AL1591" i="1"/>
  <c r="AB1591" i="1"/>
  <c r="X1591" i="1"/>
  <c r="Z1591" i="1"/>
  <c r="AA1591" i="1"/>
  <c r="L1591" i="1"/>
  <c r="I1592" i="1" s="1"/>
  <c r="Y1591" i="1" l="1"/>
  <c r="W1592" i="1" s="1"/>
  <c r="F1592" i="1"/>
  <c r="K1592" i="1"/>
  <c r="AM1592" i="1" l="1"/>
  <c r="AN1592" i="1" s="1"/>
  <c r="AL1592" i="1"/>
  <c r="AB1592" i="1"/>
  <c r="X1592" i="1"/>
  <c r="Z1592" i="1"/>
  <c r="AA1592" i="1"/>
  <c r="J1592" i="1"/>
  <c r="L1592" i="1" s="1"/>
  <c r="Y1592" i="1" l="1"/>
  <c r="W1593" i="1" s="1"/>
  <c r="I1593" i="1"/>
  <c r="AM1593" i="1" l="1"/>
  <c r="AN1593" i="1" s="1"/>
  <c r="AL1593" i="1"/>
  <c r="X1593" i="1"/>
  <c r="AA1593" i="1"/>
  <c r="AB1593" i="1"/>
  <c r="Z1593" i="1"/>
  <c r="K1593" i="1"/>
  <c r="J1593" i="1" s="1"/>
  <c r="F1593" i="1"/>
  <c r="L1593" i="1" l="1"/>
  <c r="I1594" i="1" s="1"/>
  <c r="Y1593" i="1" l="1"/>
  <c r="W1594" i="1" s="1"/>
  <c r="F1594" i="1"/>
  <c r="K1594" i="1"/>
  <c r="AM1594" i="1" l="1"/>
  <c r="AN1594" i="1" s="1"/>
  <c r="AL1594" i="1"/>
  <c r="AB1594" i="1"/>
  <c r="AA1594" i="1"/>
  <c r="X1594" i="1"/>
  <c r="Z1594" i="1"/>
  <c r="J1594" i="1"/>
  <c r="L1594" i="1" s="1"/>
  <c r="I1595" i="1" s="1"/>
  <c r="Y1594" i="1" l="1"/>
  <c r="W1595" i="1" s="1"/>
  <c r="F1595" i="1"/>
  <c r="K1595" i="1"/>
  <c r="J1595" i="1" s="1"/>
  <c r="AM1595" i="1" l="1"/>
  <c r="AN1595" i="1" s="1"/>
  <c r="AL1595" i="1"/>
  <c r="Z1595" i="1"/>
  <c r="AB1595" i="1"/>
  <c r="X1595" i="1"/>
  <c r="AA1595" i="1"/>
  <c r="L1595" i="1"/>
  <c r="I1596" i="1" s="1"/>
  <c r="Y1595" i="1" l="1"/>
  <c r="W1596" i="1" s="1"/>
  <c r="F1596" i="1"/>
  <c r="K1596" i="1"/>
  <c r="AM1596" i="1" l="1"/>
  <c r="AN1596" i="1" s="1"/>
  <c r="AL1596" i="1"/>
  <c r="AB1596" i="1"/>
  <c r="X1596" i="1"/>
  <c r="Z1596" i="1"/>
  <c r="AA1596" i="1"/>
  <c r="J1596" i="1"/>
  <c r="L1596" i="1" s="1"/>
  <c r="Y1596" i="1" l="1"/>
  <c r="W1597" i="1" s="1"/>
  <c r="I1597" i="1"/>
  <c r="AM1597" i="1" l="1"/>
  <c r="AN1597" i="1" s="1"/>
  <c r="AL1597" i="1"/>
  <c r="X1597" i="1"/>
  <c r="AA1597" i="1"/>
  <c r="Z1597" i="1"/>
  <c r="AB1597" i="1"/>
  <c r="K1597" i="1"/>
  <c r="F1597" i="1"/>
  <c r="J1597" i="1" l="1"/>
  <c r="L1597" i="1" s="1"/>
  <c r="Y1597" i="1" s="1"/>
  <c r="W1598" i="1" s="1"/>
  <c r="AM1598" i="1" l="1"/>
  <c r="AN1598" i="1" s="1"/>
  <c r="AL1598" i="1"/>
  <c r="X1598" i="1"/>
  <c r="Z1598" i="1"/>
  <c r="AA1598" i="1"/>
  <c r="AB1598" i="1"/>
  <c r="I1598" i="1"/>
  <c r="K1598" i="1" l="1"/>
  <c r="J1598" i="1" s="1"/>
  <c r="F1598" i="1"/>
  <c r="L1598" i="1" l="1"/>
  <c r="I1599" i="1" l="1"/>
  <c r="Y1598" i="1"/>
  <c r="W1599" i="1" s="1"/>
  <c r="K1599" i="1"/>
  <c r="J1599" i="1" s="1"/>
  <c r="F1599" i="1"/>
  <c r="AM1599" i="1" l="1"/>
  <c r="AN1599" i="1" s="1"/>
  <c r="AL1599" i="1"/>
  <c r="AA1599" i="1"/>
  <c r="X1599" i="1"/>
  <c r="Z1599" i="1"/>
  <c r="AB1599" i="1"/>
  <c r="L1599" i="1"/>
  <c r="I1600" i="1" s="1"/>
  <c r="Y1599" i="1" l="1"/>
  <c r="W1600" i="1" s="1"/>
  <c r="K1600" i="1"/>
  <c r="F1600" i="1"/>
  <c r="AM1600" i="1" l="1"/>
  <c r="AN1600" i="1" s="1"/>
  <c r="AL1600" i="1"/>
  <c r="X1600" i="1"/>
  <c r="AA1600" i="1"/>
  <c r="AB1600" i="1"/>
  <c r="Z1600" i="1"/>
  <c r="J1600" i="1"/>
  <c r="L1600" i="1" s="1"/>
  <c r="Y1600" i="1" l="1"/>
  <c r="W1601" i="1" s="1"/>
  <c r="I1601" i="1"/>
  <c r="AM1601" i="1" l="1"/>
  <c r="AN1601" i="1" s="1"/>
  <c r="AL1601" i="1"/>
  <c r="AB1601" i="1"/>
  <c r="Z1601" i="1"/>
  <c r="AA1601" i="1"/>
  <c r="X1601" i="1"/>
  <c r="K1601" i="1"/>
  <c r="F1601" i="1"/>
  <c r="J1601" i="1" l="1"/>
  <c r="L1601" i="1" s="1"/>
  <c r="I1602" i="1" l="1"/>
  <c r="Y1601" i="1"/>
  <c r="W1602" i="1" s="1"/>
  <c r="F1602" i="1"/>
  <c r="K1602" i="1"/>
  <c r="AM1602" i="1" l="1"/>
  <c r="AN1602" i="1" s="1"/>
  <c r="AL1602" i="1"/>
  <c r="X1602" i="1"/>
  <c r="Z1602" i="1"/>
  <c r="AA1602" i="1"/>
  <c r="AB1602" i="1"/>
  <c r="J1602" i="1"/>
  <c r="L1602" i="1" s="1"/>
  <c r="Y1602" i="1" l="1"/>
  <c r="W1603" i="1" s="1"/>
  <c r="I1603" i="1"/>
  <c r="AM1603" i="1" l="1"/>
  <c r="AN1603" i="1" s="1"/>
  <c r="AL1603" i="1"/>
  <c r="AA1603" i="1"/>
  <c r="Z1603" i="1"/>
  <c r="X1603" i="1"/>
  <c r="AB1603" i="1"/>
  <c r="K1603" i="1"/>
  <c r="F1603" i="1"/>
  <c r="J1603" i="1" l="1"/>
  <c r="L1603" i="1" s="1"/>
  <c r="Y1603" i="1" s="1"/>
  <c r="W1604" i="1" s="1"/>
  <c r="AM1604" i="1" l="1"/>
  <c r="AN1604" i="1" s="1"/>
  <c r="AL1604" i="1"/>
  <c r="X1604" i="1"/>
  <c r="Z1604" i="1"/>
  <c r="AA1604" i="1"/>
  <c r="AB1604" i="1"/>
  <c r="I1604" i="1"/>
  <c r="K1604" i="1" l="1"/>
  <c r="F1604" i="1"/>
  <c r="J1604" i="1" l="1"/>
  <c r="L1604" i="1" s="1"/>
  <c r="Y1604" i="1" s="1"/>
  <c r="W1605" i="1" s="1"/>
  <c r="AM1605" i="1" l="1"/>
  <c r="AN1605" i="1" s="1"/>
  <c r="AL1605" i="1"/>
  <c r="AB1605" i="1"/>
  <c r="X1605" i="1"/>
  <c r="Z1605" i="1"/>
  <c r="AA1605" i="1"/>
  <c r="I1605" i="1"/>
  <c r="K1605" i="1" l="1"/>
  <c r="F1605" i="1"/>
  <c r="J1605" i="1" l="1"/>
  <c r="L1605" i="1" s="1"/>
  <c r="Y1605" i="1" s="1"/>
  <c r="W1606" i="1" s="1"/>
  <c r="AM1606" i="1" l="1"/>
  <c r="AN1606" i="1" s="1"/>
  <c r="AL1606" i="1"/>
  <c r="Z1606" i="1"/>
  <c r="AA1606" i="1"/>
  <c r="X1606" i="1"/>
  <c r="AB1606" i="1"/>
  <c r="I1606" i="1"/>
  <c r="K1606" i="1" l="1"/>
  <c r="F1606" i="1"/>
  <c r="J1606" i="1" l="1"/>
  <c r="L1606" i="1" s="1"/>
  <c r="Y1606" i="1" s="1"/>
  <c r="W1607" i="1" s="1"/>
  <c r="AM1607" i="1" l="1"/>
  <c r="AN1607" i="1" s="1"/>
  <c r="AL1607" i="1"/>
  <c r="AB1607" i="1"/>
  <c r="X1607" i="1"/>
  <c r="Z1607" i="1"/>
  <c r="AA1607" i="1"/>
  <c r="I1607" i="1"/>
  <c r="K1607" i="1" l="1"/>
  <c r="J1607" i="1" s="1"/>
  <c r="F1607" i="1"/>
  <c r="L1607" i="1" l="1"/>
  <c r="I1608" i="1" l="1"/>
  <c r="Y1607" i="1"/>
  <c r="W1608" i="1" s="1"/>
  <c r="F1608" i="1"/>
  <c r="K1608" i="1"/>
  <c r="AM1608" i="1" l="1"/>
  <c r="AN1608" i="1" s="1"/>
  <c r="AL1608" i="1"/>
  <c r="X1608" i="1"/>
  <c r="AA1608" i="1"/>
  <c r="AB1608" i="1"/>
  <c r="Z1608" i="1"/>
  <c r="J1608" i="1"/>
  <c r="L1608" i="1" s="1"/>
  <c r="Y1608" i="1" l="1"/>
  <c r="W1609" i="1" s="1"/>
  <c r="I1609" i="1"/>
  <c r="AM1609" i="1" l="1"/>
  <c r="AN1609" i="1" s="1"/>
  <c r="AL1609" i="1"/>
  <c r="X1609" i="1"/>
  <c r="AA1609" i="1"/>
  <c r="Z1609" i="1"/>
  <c r="AB1609" i="1"/>
  <c r="F1609" i="1"/>
  <c r="K1609" i="1"/>
  <c r="J1609" i="1" s="1"/>
  <c r="L1609" i="1" l="1"/>
  <c r="I1610" i="1" s="1"/>
  <c r="Y1609" i="1" l="1"/>
  <c r="W1610" i="1" s="1"/>
  <c r="K1610" i="1"/>
  <c r="J1610" i="1" s="1"/>
  <c r="F1610" i="1"/>
  <c r="AM1610" i="1" l="1"/>
  <c r="AN1610" i="1" s="1"/>
  <c r="AL1610" i="1"/>
  <c r="X1610" i="1"/>
  <c r="Z1610" i="1"/>
  <c r="AA1610" i="1"/>
  <c r="AB1610" i="1"/>
  <c r="L1610" i="1"/>
  <c r="I1611" i="1" s="1"/>
  <c r="Y1610" i="1" l="1"/>
  <c r="W1611" i="1" s="1"/>
  <c r="K1611" i="1"/>
  <c r="J1611" i="1" s="1"/>
  <c r="F1611" i="1"/>
  <c r="AM1611" i="1" l="1"/>
  <c r="AN1611" i="1" s="1"/>
  <c r="AL1611" i="1"/>
  <c r="X1611" i="1"/>
  <c r="Z1611" i="1"/>
  <c r="AA1611" i="1"/>
  <c r="AB1611" i="1"/>
  <c r="L1611" i="1"/>
  <c r="I1612" i="1" s="1"/>
  <c r="Y1611" i="1" l="1"/>
  <c r="W1612" i="1" s="1"/>
  <c r="K1612" i="1"/>
  <c r="J1612" i="1" s="1"/>
  <c r="F1612" i="1"/>
  <c r="AM1612" i="1" l="1"/>
  <c r="AN1612" i="1" s="1"/>
  <c r="AL1612" i="1"/>
  <c r="Z1612" i="1"/>
  <c r="AB1612" i="1"/>
  <c r="X1612" i="1"/>
  <c r="AA1612" i="1"/>
  <c r="L1612" i="1"/>
  <c r="I1613" i="1" s="1"/>
  <c r="Y1612" i="1" l="1"/>
  <c r="W1613" i="1" s="1"/>
  <c r="X1613" i="1" s="1"/>
  <c r="AA1613" i="1"/>
  <c r="AB1613" i="1"/>
  <c r="K1613" i="1"/>
  <c r="F1613" i="1"/>
  <c r="Z1613" i="1" l="1"/>
  <c r="AM1613" i="1"/>
  <c r="AN1613" i="1" s="1"/>
  <c r="AL1613" i="1"/>
  <c r="J1613" i="1"/>
  <c r="L1613" i="1" s="1"/>
  <c r="I1614" i="1" s="1"/>
  <c r="Y1613" i="1" l="1"/>
  <c r="W1614" i="1" s="1"/>
  <c r="F1614" i="1"/>
  <c r="K1614" i="1"/>
  <c r="J1614" i="1" s="1"/>
  <c r="AM1614" i="1" l="1"/>
  <c r="AN1614" i="1" s="1"/>
  <c r="AL1614" i="1"/>
  <c r="X1614" i="1"/>
  <c r="AA1614" i="1"/>
  <c r="Z1614" i="1"/>
  <c r="AB1614" i="1"/>
  <c r="L1614" i="1"/>
  <c r="I1615" i="1" s="1"/>
  <c r="Y1614" i="1" l="1"/>
  <c r="W1615" i="1" s="1"/>
  <c r="K1615" i="1"/>
  <c r="J1615" i="1" s="1"/>
  <c r="F1615" i="1"/>
  <c r="AM1615" i="1" l="1"/>
  <c r="AN1615" i="1" s="1"/>
  <c r="AL1615" i="1"/>
  <c r="AB1615" i="1"/>
  <c r="X1615" i="1"/>
  <c r="AA1615" i="1"/>
  <c r="Z1615" i="1"/>
  <c r="L1615" i="1"/>
  <c r="I1616" i="1" s="1"/>
  <c r="Y1615" i="1" l="1"/>
  <c r="W1616" i="1" s="1"/>
  <c r="F1616" i="1"/>
  <c r="K1616" i="1"/>
  <c r="AM1616" i="1" l="1"/>
  <c r="AN1616" i="1" s="1"/>
  <c r="AL1616" i="1"/>
  <c r="X1616" i="1"/>
  <c r="Z1616" i="1"/>
  <c r="AA1616" i="1"/>
  <c r="AB1616" i="1"/>
  <c r="J1616" i="1"/>
  <c r="L1616" i="1" s="1"/>
  <c r="Y1616" i="1" l="1"/>
  <c r="W1617" i="1" s="1"/>
  <c r="I1617" i="1"/>
  <c r="AM1617" i="1" l="1"/>
  <c r="AN1617" i="1" s="1"/>
  <c r="AL1617" i="1"/>
  <c r="X1617" i="1"/>
  <c r="AA1617" i="1"/>
  <c r="Z1617" i="1"/>
  <c r="AB1617" i="1"/>
  <c r="K1617" i="1"/>
  <c r="J1617" i="1" s="1"/>
  <c r="F1617" i="1"/>
  <c r="L1617" i="1" l="1"/>
  <c r="I1618" i="1" s="1"/>
  <c r="Y1617" i="1" l="1"/>
  <c r="W1618" i="1" s="1"/>
  <c r="F1618" i="1"/>
  <c r="K1618" i="1"/>
  <c r="J1618" i="1" s="1"/>
  <c r="AM1618" i="1" l="1"/>
  <c r="AN1618" i="1" s="1"/>
  <c r="AL1618" i="1"/>
  <c r="X1618" i="1"/>
  <c r="AA1618" i="1"/>
  <c r="Z1618" i="1"/>
  <c r="AB1618" i="1"/>
  <c r="L1618" i="1"/>
  <c r="I1619" i="1" s="1"/>
  <c r="Y1618" i="1" l="1"/>
  <c r="W1619" i="1" s="1"/>
  <c r="K1619" i="1"/>
  <c r="J1619" i="1" s="1"/>
  <c r="F1619" i="1"/>
  <c r="AM1619" i="1" l="1"/>
  <c r="AN1619" i="1" s="1"/>
  <c r="AL1619" i="1"/>
  <c r="AB1619" i="1"/>
  <c r="X1619" i="1"/>
  <c r="Z1619" i="1"/>
  <c r="AA1619" i="1"/>
  <c r="L1619" i="1"/>
  <c r="I1620" i="1" s="1"/>
  <c r="Y1619" i="1" l="1"/>
  <c r="W1620" i="1" s="1"/>
  <c r="F1620" i="1"/>
  <c r="K1620" i="1"/>
  <c r="AM1620" i="1" l="1"/>
  <c r="AN1620" i="1" s="1"/>
  <c r="AL1620" i="1"/>
  <c r="X1620" i="1"/>
  <c r="AA1620" i="1"/>
  <c r="AB1620" i="1"/>
  <c r="Z1620" i="1"/>
  <c r="J1620" i="1"/>
  <c r="L1620" i="1" s="1"/>
  <c r="Y1620" i="1" l="1"/>
  <c r="W1621" i="1" s="1"/>
  <c r="I1621" i="1"/>
  <c r="AM1621" i="1" l="1"/>
  <c r="AN1621" i="1" s="1"/>
  <c r="AL1621" i="1"/>
  <c r="AB1621" i="1"/>
  <c r="X1621" i="1"/>
  <c r="Z1621" i="1"/>
  <c r="AA1621" i="1"/>
  <c r="F1621" i="1"/>
  <c r="K1621" i="1"/>
  <c r="J1621" i="1" l="1"/>
  <c r="L1621" i="1" s="1"/>
  <c r="Y1621" i="1" s="1"/>
  <c r="W1622" i="1" s="1"/>
  <c r="AM1622" i="1" l="1"/>
  <c r="AN1622" i="1" s="1"/>
  <c r="AL1622" i="1"/>
  <c r="X1622" i="1"/>
  <c r="Z1622" i="1"/>
  <c r="AA1622" i="1"/>
  <c r="AB1622" i="1"/>
  <c r="I1622" i="1"/>
  <c r="K1622" i="1" l="1"/>
  <c r="F1622" i="1"/>
  <c r="J1622" i="1" l="1"/>
  <c r="L1622" i="1" s="1"/>
  <c r="Y1622" i="1" s="1"/>
  <c r="W1623" i="1" s="1"/>
  <c r="AM1623" i="1" l="1"/>
  <c r="AN1623" i="1" s="1"/>
  <c r="AL1623" i="1"/>
  <c r="AA1623" i="1"/>
  <c r="Z1623" i="1"/>
  <c r="X1623" i="1"/>
  <c r="AB1623" i="1"/>
  <c r="I1623" i="1"/>
  <c r="K1623" i="1" l="1"/>
  <c r="J1623" i="1" s="1"/>
  <c r="F1623" i="1"/>
  <c r="L1623" i="1" l="1"/>
  <c r="I1624" i="1" l="1"/>
  <c r="Y1623" i="1"/>
  <c r="W1624" i="1" s="1"/>
  <c r="F1624" i="1"/>
  <c r="K1624" i="1"/>
  <c r="AM1624" i="1" l="1"/>
  <c r="AN1624" i="1" s="1"/>
  <c r="AL1624" i="1"/>
  <c r="AB1624" i="1"/>
  <c r="X1624" i="1"/>
  <c r="Z1624" i="1"/>
  <c r="AA1624" i="1"/>
  <c r="J1624" i="1"/>
  <c r="L1624" i="1" s="1"/>
  <c r="Y1624" i="1" l="1"/>
  <c r="W1625" i="1" s="1"/>
  <c r="I1625" i="1"/>
  <c r="AM1625" i="1" l="1"/>
  <c r="AN1625" i="1" s="1"/>
  <c r="AL1625" i="1"/>
  <c r="X1625" i="1"/>
  <c r="Z1625" i="1"/>
  <c r="AA1625" i="1"/>
  <c r="AB1625" i="1"/>
  <c r="K1625" i="1"/>
  <c r="F1625" i="1"/>
  <c r="J1625" i="1" l="1"/>
  <c r="L1625" i="1" s="1"/>
  <c r="Y1625" i="1" s="1"/>
  <c r="W1626" i="1" s="1"/>
  <c r="AM1626" i="1" l="1"/>
  <c r="AN1626" i="1" s="1"/>
  <c r="AL1626" i="1"/>
  <c r="X1626" i="1"/>
  <c r="Z1626" i="1"/>
  <c r="AA1626" i="1"/>
  <c r="AB1626" i="1"/>
  <c r="I1626" i="1"/>
  <c r="F1626" i="1" l="1"/>
  <c r="K1626" i="1"/>
  <c r="J1626" i="1" l="1"/>
  <c r="L1626" i="1" s="1"/>
  <c r="Y1626" i="1" s="1"/>
  <c r="W1627" i="1" s="1"/>
  <c r="AM1627" i="1" l="1"/>
  <c r="AN1627" i="1" s="1"/>
  <c r="AL1627" i="1"/>
  <c r="X1627" i="1"/>
  <c r="AA1627" i="1"/>
  <c r="Z1627" i="1"/>
  <c r="AB1627" i="1"/>
  <c r="I1627" i="1"/>
  <c r="K1627" i="1" l="1"/>
  <c r="F1627" i="1"/>
  <c r="J1627" i="1" l="1"/>
  <c r="L1627" i="1" s="1"/>
  <c r="Y1627" i="1" s="1"/>
  <c r="W1628" i="1" s="1"/>
  <c r="AM1628" i="1" l="1"/>
  <c r="AN1628" i="1" s="1"/>
  <c r="AL1628" i="1"/>
  <c r="X1628" i="1"/>
  <c r="Z1628" i="1"/>
  <c r="AA1628" i="1"/>
  <c r="AB1628" i="1"/>
  <c r="I1628" i="1"/>
  <c r="F1628" i="1" l="1"/>
  <c r="K1628" i="1"/>
  <c r="J1628" i="1" l="1"/>
  <c r="L1628" i="1" s="1"/>
  <c r="Y1628" i="1" s="1"/>
  <c r="W1629" i="1" s="1"/>
  <c r="AM1629" i="1" l="1"/>
  <c r="AN1629" i="1" s="1"/>
  <c r="AL1629" i="1"/>
  <c r="X1629" i="1"/>
  <c r="Z1629" i="1"/>
  <c r="AA1629" i="1"/>
  <c r="AB1629" i="1"/>
  <c r="I1629" i="1"/>
  <c r="K1629" i="1" l="1"/>
  <c r="F1629" i="1"/>
  <c r="J1629" i="1" l="1"/>
  <c r="L1629" i="1" s="1"/>
  <c r="Y1629" i="1" s="1"/>
  <c r="W1630" i="1" s="1"/>
  <c r="AM1630" i="1" l="1"/>
  <c r="AN1630" i="1" s="1"/>
  <c r="AL1630" i="1"/>
  <c r="X1630" i="1"/>
  <c r="Z1630" i="1"/>
  <c r="AA1630" i="1"/>
  <c r="AB1630" i="1"/>
  <c r="I1630" i="1"/>
  <c r="K1630" i="1" l="1"/>
  <c r="J1630" i="1" s="1"/>
  <c r="F1630" i="1"/>
  <c r="L1630" i="1" l="1"/>
  <c r="I1631" i="1" l="1"/>
  <c r="Y1630" i="1"/>
  <c r="W1631" i="1" s="1"/>
  <c r="F1631" i="1"/>
  <c r="K1631" i="1"/>
  <c r="AM1631" i="1" l="1"/>
  <c r="AN1631" i="1" s="1"/>
  <c r="AL1631" i="1"/>
  <c r="AB1631" i="1"/>
  <c r="X1631" i="1"/>
  <c r="Z1631" i="1"/>
  <c r="AA1631" i="1"/>
  <c r="J1631" i="1"/>
  <c r="L1631" i="1" s="1"/>
  <c r="I1632" i="1" s="1"/>
  <c r="Y1631" i="1" l="1"/>
  <c r="W1632" i="1" s="1"/>
  <c r="F1632" i="1"/>
  <c r="K1632" i="1"/>
  <c r="AM1632" i="1" l="1"/>
  <c r="AN1632" i="1" s="1"/>
  <c r="AL1632" i="1"/>
  <c r="Z1632" i="1"/>
  <c r="X1632" i="1"/>
  <c r="AA1632" i="1"/>
  <c r="AB1632" i="1"/>
  <c r="J1632" i="1"/>
  <c r="L1632" i="1" s="1"/>
  <c r="Y1632" i="1" l="1"/>
  <c r="W1633" i="1" s="1"/>
  <c r="I1633" i="1"/>
  <c r="AM1633" i="1" l="1"/>
  <c r="AN1633" i="1" s="1"/>
  <c r="AL1633" i="1"/>
  <c r="X1633" i="1"/>
  <c r="Z1633" i="1"/>
  <c r="AA1633" i="1"/>
  <c r="AB1633" i="1"/>
  <c r="F1633" i="1"/>
  <c r="K1633" i="1"/>
  <c r="J1633" i="1" l="1"/>
  <c r="L1633" i="1" s="1"/>
  <c r="Y1633" i="1" s="1"/>
  <c r="W1634" i="1" s="1"/>
  <c r="AM1634" i="1" l="1"/>
  <c r="AN1634" i="1" s="1"/>
  <c r="AL1634" i="1"/>
  <c r="X1634" i="1"/>
  <c r="Z1634" i="1"/>
  <c r="AA1634" i="1"/>
  <c r="AB1634" i="1"/>
  <c r="I1634" i="1"/>
  <c r="F1634" i="1" l="1"/>
  <c r="K1634" i="1"/>
  <c r="J1634" i="1" l="1"/>
  <c r="L1634" i="1" s="1"/>
  <c r="Y1634" i="1" s="1"/>
  <c r="W1635" i="1" s="1"/>
  <c r="AM1635" i="1" l="1"/>
  <c r="AN1635" i="1" s="1"/>
  <c r="AL1635" i="1"/>
  <c r="AA1635" i="1"/>
  <c r="X1635" i="1"/>
  <c r="Z1635" i="1"/>
  <c r="AB1635" i="1"/>
  <c r="I1635" i="1"/>
  <c r="F1635" i="1" s="1"/>
  <c r="K1635" i="1" l="1"/>
  <c r="J1635" i="1" s="1"/>
  <c r="L1635" i="1" l="1"/>
  <c r="I1636" i="1" l="1"/>
  <c r="Y1635" i="1"/>
  <c r="W1636" i="1" s="1"/>
  <c r="K1636" i="1"/>
  <c r="F1636" i="1"/>
  <c r="AM1636" i="1" l="1"/>
  <c r="AN1636" i="1" s="1"/>
  <c r="AL1636" i="1"/>
  <c r="X1636" i="1"/>
  <c r="Z1636" i="1"/>
  <c r="AA1636" i="1"/>
  <c r="AB1636" i="1"/>
  <c r="J1636" i="1"/>
  <c r="L1636" i="1" s="1"/>
  <c r="Y1636" i="1" l="1"/>
  <c r="W1637" i="1" s="1"/>
  <c r="I1637" i="1"/>
  <c r="AM1637" i="1" l="1"/>
  <c r="AN1637" i="1" s="1"/>
  <c r="AL1637" i="1"/>
  <c r="X1637" i="1"/>
  <c r="Z1637" i="1"/>
  <c r="AA1637" i="1"/>
  <c r="AB1637" i="1"/>
  <c r="F1637" i="1"/>
  <c r="K1637" i="1"/>
  <c r="J1637" i="1" s="1"/>
  <c r="L1637" i="1" l="1"/>
  <c r="I1638" i="1" s="1"/>
  <c r="Y1637" i="1" l="1"/>
  <c r="W1638" i="1" s="1"/>
  <c r="F1638" i="1"/>
  <c r="K1638" i="1"/>
  <c r="AM1638" i="1" l="1"/>
  <c r="AN1638" i="1" s="1"/>
  <c r="AL1638" i="1"/>
  <c r="X1638" i="1"/>
  <c r="Z1638" i="1"/>
  <c r="AA1638" i="1"/>
  <c r="AB1638" i="1"/>
  <c r="J1638" i="1"/>
  <c r="L1638" i="1" s="1"/>
  <c r="Y1638" i="1" l="1"/>
  <c r="W1639" i="1" s="1"/>
  <c r="I1639" i="1"/>
  <c r="AM1639" i="1" l="1"/>
  <c r="AN1639" i="1" s="1"/>
  <c r="AL1639" i="1"/>
  <c r="AB1639" i="1"/>
  <c r="X1639" i="1"/>
  <c r="Z1639" i="1"/>
  <c r="AA1639" i="1"/>
  <c r="K1639" i="1"/>
  <c r="F1639" i="1"/>
  <c r="J1639" i="1" l="1"/>
  <c r="L1639" i="1" s="1"/>
  <c r="Y1639" i="1" s="1"/>
  <c r="W1640" i="1" s="1"/>
  <c r="AM1640" i="1" l="1"/>
  <c r="AN1640" i="1" s="1"/>
  <c r="AL1640" i="1"/>
  <c r="AB1640" i="1"/>
  <c r="X1640" i="1"/>
  <c r="Z1640" i="1"/>
  <c r="AA1640" i="1"/>
  <c r="I1640" i="1"/>
  <c r="F1640" i="1" s="1"/>
  <c r="K1640" i="1" l="1"/>
  <c r="J1640" i="1" s="1"/>
  <c r="L1640" i="1" l="1"/>
  <c r="I1641" i="1" l="1"/>
  <c r="Y1640" i="1"/>
  <c r="W1641" i="1" s="1"/>
  <c r="K1641" i="1"/>
  <c r="F1641" i="1"/>
  <c r="AM1641" i="1" l="1"/>
  <c r="AN1641" i="1" s="1"/>
  <c r="AL1641" i="1"/>
  <c r="X1641" i="1"/>
  <c r="Z1641" i="1"/>
  <c r="AA1641" i="1"/>
  <c r="AB1641" i="1"/>
  <c r="J1641" i="1"/>
  <c r="L1641" i="1" s="1"/>
  <c r="I1642" i="1" s="1"/>
  <c r="Y1641" i="1" l="1"/>
  <c r="W1642" i="1" s="1"/>
  <c r="F1642" i="1"/>
  <c r="K1642" i="1"/>
  <c r="AM1642" i="1" l="1"/>
  <c r="AN1642" i="1" s="1"/>
  <c r="AL1642" i="1"/>
  <c r="AB1642" i="1"/>
  <c r="X1642" i="1"/>
  <c r="AA1642" i="1"/>
  <c r="Z1642" i="1"/>
  <c r="J1642" i="1"/>
  <c r="L1642" i="1"/>
  <c r="I1643" i="1" s="1"/>
  <c r="Y1642" i="1" l="1"/>
  <c r="W1643" i="1" s="1"/>
  <c r="K1643" i="1"/>
  <c r="J1643" i="1" s="1"/>
  <c r="F1643" i="1"/>
  <c r="AM1643" i="1" l="1"/>
  <c r="AN1643" i="1" s="1"/>
  <c r="AL1643" i="1"/>
  <c r="AB1643" i="1"/>
  <c r="X1643" i="1"/>
  <c r="Z1643" i="1"/>
  <c r="AA1643" i="1"/>
  <c r="L1643" i="1"/>
  <c r="I1644" i="1" s="1"/>
  <c r="Y1643" i="1" l="1"/>
  <c r="W1644" i="1" s="1"/>
  <c r="F1644" i="1"/>
  <c r="K1644" i="1"/>
  <c r="J1644" i="1" s="1"/>
  <c r="AM1644" i="1" l="1"/>
  <c r="AN1644" i="1" s="1"/>
  <c r="X1644" i="1"/>
  <c r="Z1644" i="1"/>
  <c r="AA1644" i="1"/>
  <c r="AB1644" i="1"/>
  <c r="L1644" i="1"/>
  <c r="I1645" i="1" s="1"/>
  <c r="AL1644" i="1" l="1"/>
  <c r="Y1644" i="1"/>
  <c r="W1645" i="1" s="1"/>
  <c r="K1645" i="1"/>
  <c r="F1645" i="1"/>
  <c r="AM1645" i="1" l="1"/>
  <c r="AN1645" i="1" s="1"/>
  <c r="AL1645" i="1"/>
  <c r="Z1645" i="1"/>
  <c r="AB1645" i="1"/>
  <c r="X1645" i="1"/>
  <c r="AA1645" i="1"/>
  <c r="J1645" i="1"/>
  <c r="L1645" i="1" s="1"/>
  <c r="I1646" i="1" s="1"/>
  <c r="Y1645" i="1" l="1"/>
  <c r="W1646" i="1" s="1"/>
  <c r="F1646" i="1"/>
  <c r="K1646" i="1"/>
  <c r="J1646" i="1" s="1"/>
  <c r="AM1646" i="1" l="1"/>
  <c r="AN1646" i="1" s="1"/>
  <c r="AL1646" i="1"/>
  <c r="X1646" i="1"/>
  <c r="Z1646" i="1"/>
  <c r="AA1646" i="1"/>
  <c r="AB1646" i="1"/>
  <c r="L1646" i="1"/>
  <c r="I1647" i="1" s="1"/>
  <c r="Y1646" i="1" l="1"/>
  <c r="W1647" i="1" s="1"/>
  <c r="K1647" i="1"/>
  <c r="F1647" i="1"/>
  <c r="AM1647" i="1" l="1"/>
  <c r="AN1647" i="1" s="1"/>
  <c r="AL1647" i="1"/>
  <c r="AB1647" i="1"/>
  <c r="X1647" i="1"/>
  <c r="Z1647" i="1"/>
  <c r="AA1647" i="1"/>
  <c r="J1647" i="1"/>
  <c r="L1647" i="1" s="1"/>
  <c r="Y1647" i="1" l="1"/>
  <c r="W1648" i="1" s="1"/>
  <c r="I1648" i="1"/>
  <c r="AM1648" i="1" l="1"/>
  <c r="X1648" i="1"/>
  <c r="AA1648" i="1"/>
  <c r="AB1648" i="1"/>
  <c r="Z1648" i="1"/>
  <c r="F1648" i="1"/>
  <c r="K1648" i="1"/>
  <c r="AL1648" i="1" l="1"/>
  <c r="AN1648" i="1"/>
  <c r="J1648" i="1"/>
  <c r="L1648" i="1" s="1"/>
  <c r="I1649" i="1" l="1"/>
  <c r="Y1648" i="1"/>
  <c r="W1649" i="1" s="1"/>
  <c r="F1649" i="1"/>
  <c r="K1649" i="1"/>
  <c r="AM1649" i="1" l="1"/>
  <c r="X1649" i="1"/>
  <c r="AA1649" i="1"/>
  <c r="AB1649" i="1"/>
  <c r="Z1649" i="1"/>
  <c r="J1649" i="1"/>
  <c r="L1649" i="1" s="1"/>
  <c r="AL1649" i="1" l="1"/>
  <c r="AN1649" i="1"/>
  <c r="Y1649" i="1"/>
  <c r="W1650" i="1" s="1"/>
  <c r="I1650" i="1"/>
  <c r="AM1650" i="1" l="1"/>
  <c r="AN1650" i="1" s="1"/>
  <c r="AL1650" i="1"/>
  <c r="X1650" i="1"/>
  <c r="Z1650" i="1"/>
  <c r="AA1650" i="1"/>
  <c r="AB1650" i="1"/>
  <c r="K1650" i="1"/>
  <c r="J1650" i="1" s="1"/>
  <c r="F1650" i="1"/>
  <c r="L1650" i="1" l="1"/>
  <c r="I1651" i="1" s="1"/>
  <c r="Y1650" i="1" l="1"/>
  <c r="W1651" i="1" s="1"/>
  <c r="K1651" i="1"/>
  <c r="F1651" i="1"/>
  <c r="AM1651" i="1" l="1"/>
  <c r="AN1651" i="1" s="1"/>
  <c r="AL1651" i="1"/>
  <c r="X1651" i="1"/>
  <c r="AA1651" i="1"/>
  <c r="AB1651" i="1"/>
  <c r="Z1651" i="1"/>
  <c r="J1651" i="1"/>
  <c r="L1651" i="1" s="1"/>
  <c r="Y1651" i="1" l="1"/>
  <c r="W1652" i="1" s="1"/>
  <c r="I1652" i="1"/>
  <c r="AM1652" i="1" l="1"/>
  <c r="AN1652" i="1" s="1"/>
  <c r="AL1652" i="1"/>
  <c r="X1652" i="1"/>
  <c r="AA1652" i="1"/>
  <c r="AB1652" i="1"/>
  <c r="Z1652" i="1"/>
  <c r="K1652" i="1"/>
  <c r="F1652" i="1"/>
  <c r="J1652" i="1" l="1"/>
  <c r="L1652" i="1" s="1"/>
  <c r="Y1652" i="1" s="1"/>
  <c r="W1653" i="1" s="1"/>
  <c r="AM1653" i="1" l="1"/>
  <c r="AN1653" i="1" s="1"/>
  <c r="AL1653" i="1"/>
  <c r="X1653" i="1"/>
  <c r="Z1653" i="1"/>
  <c r="AA1653" i="1"/>
  <c r="AB1653" i="1"/>
  <c r="I1653" i="1"/>
  <c r="F1653" i="1" l="1"/>
  <c r="K1653" i="1"/>
  <c r="J1653" i="1" l="1"/>
  <c r="L1653" i="1" s="1"/>
  <c r="Y1653" i="1" s="1"/>
  <c r="W1654" i="1" s="1"/>
  <c r="AM1654" i="1" l="1"/>
  <c r="AN1654" i="1" s="1"/>
  <c r="AL1654" i="1"/>
  <c r="AB1654" i="1"/>
  <c r="X1654" i="1"/>
  <c r="Z1654" i="1"/>
  <c r="AA1654" i="1"/>
  <c r="I1654" i="1"/>
  <c r="K1654" i="1" l="1"/>
  <c r="F1654" i="1"/>
  <c r="J1654" i="1" l="1"/>
  <c r="L1654" i="1" s="1"/>
  <c r="Y1654" i="1" s="1"/>
  <c r="W1655" i="1" s="1"/>
  <c r="AM1655" i="1" l="1"/>
  <c r="AN1655" i="1" s="1"/>
  <c r="AL1655" i="1"/>
  <c r="AB1655" i="1"/>
  <c r="AA1655" i="1"/>
  <c r="X1655" i="1"/>
  <c r="Z1655" i="1"/>
  <c r="I1655" i="1"/>
  <c r="K1655" i="1" l="1"/>
  <c r="F1655" i="1"/>
  <c r="J1655" i="1" l="1"/>
  <c r="L1655" i="1" s="1"/>
  <c r="Y1655" i="1" s="1"/>
  <c r="W1656" i="1" s="1"/>
  <c r="AM1656" i="1" l="1"/>
  <c r="AN1656" i="1" s="1"/>
  <c r="AL1656" i="1"/>
  <c r="AB1656" i="1"/>
  <c r="X1656" i="1"/>
  <c r="Z1656" i="1"/>
  <c r="AA1656" i="1"/>
  <c r="I1656" i="1"/>
  <c r="K1656" i="1" l="1"/>
  <c r="J1656" i="1" s="1"/>
  <c r="F1656" i="1"/>
  <c r="L1656" i="1" l="1"/>
  <c r="I1657" i="1" l="1"/>
  <c r="Y1656" i="1"/>
  <c r="W1657" i="1" s="1"/>
  <c r="F1657" i="1"/>
  <c r="K1657" i="1"/>
  <c r="AM1657" i="1" l="1"/>
  <c r="AN1657" i="1" s="1"/>
  <c r="AL1657" i="1"/>
  <c r="AB1657" i="1"/>
  <c r="AA1657" i="1"/>
  <c r="X1657" i="1"/>
  <c r="Z1657" i="1"/>
  <c r="J1657" i="1"/>
  <c r="L1657" i="1" s="1"/>
  <c r="Y1657" i="1" l="1"/>
  <c r="W1658" i="1" s="1"/>
  <c r="I1658" i="1"/>
  <c r="AM1658" i="1" l="1"/>
  <c r="AN1658" i="1" s="1"/>
  <c r="AL1658" i="1"/>
  <c r="Z1658" i="1"/>
  <c r="AA1658" i="1"/>
  <c r="X1658" i="1"/>
  <c r="AB1658" i="1"/>
  <c r="F1658" i="1"/>
  <c r="K1658" i="1"/>
  <c r="J1658" i="1" l="1"/>
  <c r="L1658" i="1" s="1"/>
  <c r="Y1658" i="1" s="1"/>
  <c r="W1659" i="1" s="1"/>
  <c r="AM1659" i="1" l="1"/>
  <c r="AN1659" i="1" s="1"/>
  <c r="AL1659" i="1"/>
  <c r="X1659" i="1"/>
  <c r="Z1659" i="1"/>
  <c r="AA1659" i="1"/>
  <c r="AB1659" i="1"/>
  <c r="I1659" i="1"/>
  <c r="K1659" i="1" l="1"/>
  <c r="F1659" i="1"/>
  <c r="J1659" i="1" l="1"/>
  <c r="L1659" i="1" s="1"/>
  <c r="Y1659" i="1" s="1"/>
  <c r="W1660" i="1" s="1"/>
  <c r="AM1660" i="1" l="1"/>
  <c r="AN1660" i="1" s="1"/>
  <c r="AL1660" i="1"/>
  <c r="Z1660" i="1"/>
  <c r="AA1660" i="1"/>
  <c r="AB1660" i="1"/>
  <c r="X1660" i="1"/>
  <c r="I1660" i="1"/>
  <c r="F1660" i="1" l="1"/>
  <c r="K1660" i="1"/>
  <c r="J1660" i="1" l="1"/>
  <c r="L1660" i="1" s="1"/>
  <c r="Y1660" i="1" s="1"/>
  <c r="W1661" i="1" s="1"/>
  <c r="AM1661" i="1" l="1"/>
  <c r="AN1661" i="1" s="1"/>
  <c r="AL1661" i="1"/>
  <c r="X1661" i="1"/>
  <c r="Z1661" i="1"/>
  <c r="AA1661" i="1"/>
  <c r="AB1661" i="1"/>
  <c r="I1661" i="1"/>
  <c r="K1661" i="1" l="1"/>
  <c r="F1661" i="1"/>
  <c r="J1661" i="1" l="1"/>
  <c r="L1661" i="1" s="1"/>
  <c r="Y1661" i="1" s="1"/>
  <c r="W1662" i="1" s="1"/>
  <c r="AM1662" i="1" l="1"/>
  <c r="AN1662" i="1" s="1"/>
  <c r="AL1662" i="1"/>
  <c r="AA1662" i="1"/>
  <c r="X1662" i="1"/>
  <c r="Z1662" i="1"/>
  <c r="AB1662" i="1"/>
  <c r="I1662" i="1"/>
  <c r="F1662" i="1" l="1"/>
  <c r="K1662" i="1"/>
  <c r="J1662" i="1" l="1"/>
  <c r="L1662" i="1" s="1"/>
  <c r="Y1662" i="1" s="1"/>
  <c r="W1663" i="1" s="1"/>
  <c r="AM1663" i="1" l="1"/>
  <c r="AN1663" i="1" s="1"/>
  <c r="AL1663" i="1"/>
  <c r="Z1663" i="1"/>
  <c r="AA1663" i="1"/>
  <c r="X1663" i="1"/>
  <c r="AB1663" i="1"/>
  <c r="I1663" i="1"/>
  <c r="F1663" i="1" l="1"/>
  <c r="K1663" i="1"/>
  <c r="J1663" i="1" l="1"/>
  <c r="L1663" i="1" s="1"/>
  <c r="Y1663" i="1" s="1"/>
  <c r="W1664" i="1" s="1"/>
  <c r="AM1664" i="1" l="1"/>
  <c r="AN1664" i="1" s="1"/>
  <c r="AL1664" i="1"/>
  <c r="X1664" i="1"/>
  <c r="Z1664" i="1"/>
  <c r="AA1664" i="1"/>
  <c r="AB1664" i="1"/>
  <c r="I1664" i="1"/>
  <c r="F1664" i="1" l="1"/>
  <c r="K1664" i="1"/>
  <c r="J1664" i="1" l="1"/>
  <c r="L1664" i="1" s="1"/>
  <c r="Y1664" i="1" s="1"/>
  <c r="W1665" i="1" s="1"/>
  <c r="AM1665" i="1" l="1"/>
  <c r="AN1665" i="1" s="1"/>
  <c r="AL1665" i="1"/>
  <c r="X1665" i="1"/>
  <c r="AA1665" i="1"/>
  <c r="Z1665" i="1"/>
  <c r="AB1665" i="1"/>
  <c r="I1665" i="1"/>
  <c r="F1665" i="1" l="1"/>
  <c r="K1665" i="1"/>
  <c r="J1665" i="1" l="1"/>
  <c r="L1665" i="1" s="1"/>
  <c r="Y1665" i="1" s="1"/>
  <c r="W1666" i="1" s="1"/>
  <c r="AM1666" i="1" l="1"/>
  <c r="AN1666" i="1" s="1"/>
  <c r="AL1666" i="1"/>
  <c r="Z1666" i="1"/>
  <c r="AA1666" i="1"/>
  <c r="X1666" i="1"/>
  <c r="AB1666" i="1"/>
  <c r="I1666" i="1"/>
  <c r="K1666" i="1" s="1"/>
  <c r="F1666" i="1" l="1"/>
  <c r="J1666" i="1"/>
  <c r="L1666" i="1" s="1"/>
  <c r="Y1666" i="1" s="1"/>
  <c r="W1667" i="1" s="1"/>
  <c r="AM1667" i="1" l="1"/>
  <c r="AN1667" i="1" s="1"/>
  <c r="AL1667" i="1"/>
  <c r="X1667" i="1"/>
  <c r="Z1667" i="1"/>
  <c r="AA1667" i="1"/>
  <c r="AB1667" i="1"/>
  <c r="I1667" i="1"/>
  <c r="F1667" i="1" l="1"/>
  <c r="K1667" i="1"/>
  <c r="J1667" i="1" l="1"/>
  <c r="L1667" i="1" s="1"/>
  <c r="Y1667" i="1" s="1"/>
  <c r="W1668" i="1" s="1"/>
  <c r="AM1668" i="1" l="1"/>
  <c r="AN1668" i="1" s="1"/>
  <c r="AL1668" i="1"/>
  <c r="AB1668" i="1"/>
  <c r="X1668" i="1"/>
  <c r="AA1668" i="1"/>
  <c r="Z1668" i="1"/>
  <c r="I1668" i="1"/>
  <c r="K1668" i="1" l="1"/>
  <c r="F1668" i="1"/>
  <c r="J1668" i="1" l="1"/>
  <c r="L1668" i="1" s="1"/>
  <c r="Y1668" i="1" s="1"/>
  <c r="W1669" i="1" s="1"/>
  <c r="AM1669" i="1" l="1"/>
  <c r="AN1669" i="1" s="1"/>
  <c r="AL1669" i="1"/>
  <c r="X1669" i="1"/>
  <c r="Z1669" i="1"/>
  <c r="AB1669" i="1"/>
  <c r="AA1669" i="1"/>
  <c r="I1669" i="1"/>
  <c r="F1669" i="1" l="1"/>
  <c r="K1669" i="1"/>
  <c r="J1669" i="1" l="1"/>
  <c r="L1669" i="1" s="1"/>
  <c r="Y1669" i="1" s="1"/>
  <c r="W1670" i="1" s="1"/>
  <c r="AM1670" i="1" l="1"/>
  <c r="AN1670" i="1" s="1"/>
  <c r="AL1670" i="1"/>
  <c r="X1670" i="1"/>
  <c r="AA1670" i="1"/>
  <c r="AB1670" i="1"/>
  <c r="Z1670" i="1"/>
  <c r="I1670" i="1"/>
  <c r="K1670" i="1" l="1"/>
  <c r="F1670" i="1"/>
  <c r="J1670" i="1" l="1"/>
  <c r="L1670" i="1" s="1"/>
  <c r="Y1670" i="1" s="1"/>
  <c r="W1671" i="1" s="1"/>
  <c r="AM1671" i="1" l="1"/>
  <c r="AN1671" i="1" s="1"/>
  <c r="AL1671" i="1"/>
  <c r="AB1671" i="1"/>
  <c r="X1671" i="1"/>
  <c r="Z1671" i="1"/>
  <c r="AA1671" i="1"/>
  <c r="I1671" i="1"/>
  <c r="F1671" i="1" l="1"/>
  <c r="K1671" i="1"/>
  <c r="J1671" i="1" l="1"/>
  <c r="L1671" i="1" s="1"/>
  <c r="Y1671" i="1" s="1"/>
  <c r="W1672" i="1" s="1"/>
  <c r="AM1672" i="1" l="1"/>
  <c r="AN1672" i="1" s="1"/>
  <c r="AL1672" i="1"/>
  <c r="Z1672" i="1"/>
  <c r="AA1672" i="1"/>
  <c r="X1672" i="1"/>
  <c r="AB1672" i="1"/>
  <c r="I1672" i="1"/>
  <c r="F1672" i="1" l="1"/>
  <c r="K1672" i="1"/>
  <c r="J1672" i="1" l="1"/>
  <c r="L1672" i="1" s="1"/>
  <c r="Y1672" i="1" s="1"/>
  <c r="W1673" i="1" s="1"/>
  <c r="AM1673" i="1" l="1"/>
  <c r="AN1673" i="1" s="1"/>
  <c r="AL1673" i="1"/>
  <c r="AB1673" i="1"/>
  <c r="X1673" i="1"/>
  <c r="Z1673" i="1"/>
  <c r="AA1673" i="1"/>
  <c r="I1673" i="1"/>
  <c r="F1673" i="1" l="1"/>
  <c r="K1673" i="1"/>
  <c r="J1673" i="1" l="1"/>
  <c r="L1673" i="1" s="1"/>
  <c r="Y1673" i="1" s="1"/>
  <c r="W1674" i="1" s="1"/>
  <c r="AM1674" i="1" l="1"/>
  <c r="AN1674" i="1" s="1"/>
  <c r="AL1674" i="1"/>
  <c r="Z1674" i="1"/>
  <c r="AA1674" i="1"/>
  <c r="X1674" i="1"/>
  <c r="AB1674" i="1"/>
  <c r="I1674" i="1"/>
  <c r="K1674" i="1" l="1"/>
  <c r="J1674" i="1" s="1"/>
  <c r="F1674" i="1"/>
  <c r="L1674" i="1" l="1"/>
  <c r="I1675" i="1" l="1"/>
  <c r="F1675" i="1" s="1"/>
  <c r="Y1674" i="1"/>
  <c r="W1675" i="1" s="1"/>
  <c r="K1675" i="1"/>
  <c r="J1675" i="1" s="1"/>
  <c r="AM1675" i="1" l="1"/>
  <c r="AN1675" i="1" s="1"/>
  <c r="AL1675" i="1"/>
  <c r="X1675" i="1"/>
  <c r="Z1675" i="1"/>
  <c r="AA1675" i="1"/>
  <c r="AB1675" i="1"/>
  <c r="L1675" i="1"/>
  <c r="I1676" i="1" s="1"/>
  <c r="Y1675" i="1" l="1"/>
  <c r="W1676" i="1" s="1"/>
  <c r="F1676" i="1"/>
  <c r="K1676" i="1"/>
  <c r="AM1676" i="1" l="1"/>
  <c r="AN1676" i="1" s="1"/>
  <c r="AL1676" i="1"/>
  <c r="X1676" i="1"/>
  <c r="AA1676" i="1"/>
  <c r="Z1676" i="1"/>
  <c r="AB1676" i="1"/>
  <c r="J1676" i="1"/>
  <c r="L1676" i="1" s="1"/>
  <c r="Y1676" i="1" l="1"/>
  <c r="W1677" i="1" s="1"/>
  <c r="I1677" i="1"/>
  <c r="AM1677" i="1" l="1"/>
  <c r="AN1677" i="1" s="1"/>
  <c r="AL1677" i="1"/>
  <c r="AB1677" i="1"/>
  <c r="X1677" i="1"/>
  <c r="AA1677" i="1"/>
  <c r="Z1677" i="1"/>
  <c r="K1677" i="1"/>
  <c r="F1677" i="1"/>
  <c r="J1677" i="1" l="1"/>
  <c r="L1677" i="1" s="1"/>
  <c r="Y1677" i="1" s="1"/>
  <c r="W1678" i="1" s="1"/>
  <c r="AM1678" i="1" l="1"/>
  <c r="AN1678" i="1" s="1"/>
  <c r="AL1678" i="1"/>
  <c r="X1678" i="1"/>
  <c r="Z1678" i="1"/>
  <c r="AA1678" i="1"/>
  <c r="AB1678" i="1"/>
  <c r="I1678" i="1"/>
  <c r="F1678" i="1" l="1"/>
  <c r="K1678" i="1"/>
  <c r="J1678" i="1" l="1"/>
  <c r="L1678" i="1" s="1"/>
  <c r="Y1678" i="1" s="1"/>
  <c r="W1679" i="1" s="1"/>
  <c r="AM1679" i="1" l="1"/>
  <c r="AN1679" i="1" s="1"/>
  <c r="AL1679" i="1"/>
  <c r="X1679" i="1"/>
  <c r="Z1679" i="1"/>
  <c r="AA1679" i="1"/>
  <c r="AB1679" i="1"/>
  <c r="I1679" i="1"/>
  <c r="F1679" i="1" l="1"/>
  <c r="K1679" i="1"/>
  <c r="J1679" i="1" l="1"/>
  <c r="L1679" i="1" s="1"/>
  <c r="Y1679" i="1" s="1"/>
  <c r="W1680" i="1" s="1"/>
  <c r="AM1680" i="1" l="1"/>
  <c r="AN1680" i="1" s="1"/>
  <c r="AL1680" i="1"/>
  <c r="AB1680" i="1"/>
  <c r="AA1680" i="1"/>
  <c r="X1680" i="1"/>
  <c r="Z1680" i="1"/>
  <c r="I1680" i="1"/>
  <c r="F1680" i="1" l="1"/>
  <c r="K1680" i="1"/>
  <c r="J1680" i="1" l="1"/>
  <c r="L1680" i="1" s="1"/>
  <c r="Y1680" i="1" s="1"/>
  <c r="W1681" i="1" s="1"/>
  <c r="AM1681" i="1" l="1"/>
  <c r="AN1681" i="1" s="1"/>
  <c r="AL1681" i="1"/>
  <c r="AB1681" i="1"/>
  <c r="X1681" i="1"/>
  <c r="AA1681" i="1"/>
  <c r="Z1681" i="1"/>
  <c r="I1681" i="1"/>
  <c r="F1681" i="1" l="1"/>
  <c r="K1681" i="1"/>
  <c r="J1681" i="1" l="1"/>
  <c r="L1681" i="1" s="1"/>
  <c r="Y1681" i="1" s="1"/>
  <c r="W1682" i="1" s="1"/>
  <c r="AM1682" i="1" l="1"/>
  <c r="AN1682" i="1" s="1"/>
  <c r="AL1682" i="1"/>
  <c r="X1682" i="1"/>
  <c r="Z1682" i="1"/>
  <c r="AA1682" i="1"/>
  <c r="AB1682" i="1"/>
  <c r="I1682" i="1"/>
  <c r="F1682" i="1" l="1"/>
  <c r="K1682" i="1"/>
  <c r="J1682" i="1" l="1"/>
  <c r="L1682" i="1" s="1"/>
  <c r="Y1682" i="1" s="1"/>
  <c r="W1683" i="1" s="1"/>
  <c r="AM1683" i="1" l="1"/>
  <c r="AA1683" i="1"/>
  <c r="Z1683" i="1"/>
  <c r="AB1683" i="1"/>
  <c r="X1683" i="1"/>
  <c r="I1683" i="1"/>
  <c r="AL1683" i="1" l="1"/>
  <c r="AN1683" i="1"/>
  <c r="F1683" i="1"/>
  <c r="K1683" i="1"/>
  <c r="J1683" i="1" l="1"/>
  <c r="L1683" i="1" s="1"/>
  <c r="Y1683" i="1" s="1"/>
  <c r="W1684" i="1" s="1"/>
  <c r="AM1684" i="1" l="1"/>
  <c r="AN1684" i="1" s="1"/>
  <c r="AL1684" i="1"/>
  <c r="AB1684" i="1"/>
  <c r="X1684" i="1"/>
  <c r="AA1684" i="1"/>
  <c r="Z1684" i="1"/>
  <c r="I1684" i="1"/>
  <c r="F1684" i="1" l="1"/>
  <c r="K1684" i="1"/>
  <c r="J1684" i="1" l="1"/>
  <c r="L1684" i="1"/>
  <c r="I1685" i="1" l="1"/>
  <c r="Y1684" i="1"/>
  <c r="W1685" i="1" s="1"/>
  <c r="F1685" i="1"/>
  <c r="K1685" i="1"/>
  <c r="AM1685" i="1" l="1"/>
  <c r="AN1685" i="1" s="1"/>
  <c r="AL1685" i="1"/>
  <c r="X1685" i="1"/>
  <c r="AA1685" i="1"/>
  <c r="Z1685" i="1"/>
  <c r="AB1685" i="1"/>
  <c r="J1685" i="1"/>
  <c r="L1685" i="1" s="1"/>
  <c r="Y1685" i="1" l="1"/>
  <c r="W1686" i="1" s="1"/>
  <c r="I1686" i="1"/>
  <c r="AM1686" i="1" l="1"/>
  <c r="AN1686" i="1" s="1"/>
  <c r="AL1686" i="1"/>
  <c r="X1686" i="1"/>
  <c r="Z1686" i="1"/>
  <c r="AA1686" i="1"/>
  <c r="AB1686" i="1"/>
  <c r="F1686" i="1"/>
  <c r="K1686" i="1"/>
  <c r="J1686" i="1" l="1"/>
  <c r="L1686" i="1" s="1"/>
  <c r="Y1686" i="1" s="1"/>
  <c r="W1687" i="1" s="1"/>
  <c r="AM1687" i="1" l="1"/>
  <c r="AN1687" i="1" s="1"/>
  <c r="AL1687" i="1"/>
  <c r="X1687" i="1"/>
  <c r="Z1687" i="1"/>
  <c r="AA1687" i="1"/>
  <c r="AB1687" i="1"/>
  <c r="I1687" i="1"/>
  <c r="K1687" i="1" s="1"/>
  <c r="F1687" i="1" l="1"/>
  <c r="J1687" i="1"/>
  <c r="L1687" i="1" s="1"/>
  <c r="Y1687" i="1" s="1"/>
  <c r="W1688" i="1" s="1"/>
  <c r="AM1688" i="1" l="1"/>
  <c r="AN1688" i="1" s="1"/>
  <c r="AL1688" i="1"/>
  <c r="X1688" i="1"/>
  <c r="Z1688" i="1"/>
  <c r="AB1688" i="1"/>
  <c r="AA1688" i="1"/>
  <c r="I1688" i="1"/>
  <c r="F1688" i="1" l="1"/>
  <c r="K1688" i="1"/>
  <c r="J1688" i="1" l="1"/>
  <c r="L1688" i="1"/>
  <c r="I1689" i="1" l="1"/>
  <c r="Y1688" i="1"/>
  <c r="W1689" i="1" s="1"/>
  <c r="F1689" i="1"/>
  <c r="K1689" i="1"/>
  <c r="AM1689" i="1" l="1"/>
  <c r="AN1689" i="1" s="1"/>
  <c r="AL1689" i="1"/>
  <c r="X1689" i="1"/>
  <c r="Z1689" i="1"/>
  <c r="AA1689" i="1"/>
  <c r="AB1689" i="1"/>
  <c r="J1689" i="1"/>
  <c r="L1689" i="1" s="1"/>
  <c r="Y1689" i="1" l="1"/>
  <c r="W1690" i="1" s="1"/>
  <c r="I1690" i="1"/>
  <c r="AM1690" i="1" l="1"/>
  <c r="AN1690" i="1" s="1"/>
  <c r="AL1690" i="1"/>
  <c r="X1690" i="1"/>
  <c r="Z1690" i="1"/>
  <c r="AA1690" i="1"/>
  <c r="AB1690" i="1"/>
  <c r="K1690" i="1"/>
  <c r="F1690" i="1"/>
  <c r="J1690" i="1" l="1"/>
  <c r="L1690" i="1" s="1"/>
  <c r="Y1690" i="1" s="1"/>
  <c r="W1691" i="1" s="1"/>
  <c r="AM1691" i="1" l="1"/>
  <c r="AN1691" i="1" s="1"/>
  <c r="AL1691" i="1"/>
  <c r="X1691" i="1"/>
  <c r="Z1691" i="1"/>
  <c r="AB1691" i="1"/>
  <c r="AA1691" i="1"/>
  <c r="I1691" i="1"/>
  <c r="F1691" i="1" l="1"/>
  <c r="K1691" i="1"/>
  <c r="J1691" i="1" s="1"/>
  <c r="L1691" i="1" l="1"/>
  <c r="I1692" i="1" l="1"/>
  <c r="Y1691" i="1"/>
  <c r="W1692" i="1" s="1"/>
  <c r="K1692" i="1"/>
  <c r="J1692" i="1" s="1"/>
  <c r="F1692" i="1"/>
  <c r="AM1692" i="1" l="1"/>
  <c r="AN1692" i="1" s="1"/>
  <c r="AL1692" i="1"/>
  <c r="X1692" i="1"/>
  <c r="Z1692" i="1"/>
  <c r="AA1692" i="1"/>
  <c r="AB1692" i="1"/>
  <c r="L1692" i="1"/>
  <c r="I1693" i="1" s="1"/>
  <c r="Y1692" i="1" l="1"/>
  <c r="W1693" i="1" s="1"/>
  <c r="F1693" i="1"/>
  <c r="K1693" i="1"/>
  <c r="AM1693" i="1" l="1"/>
  <c r="AN1693" i="1" s="1"/>
  <c r="AL1693" i="1"/>
  <c r="X1693" i="1"/>
  <c r="Z1693" i="1"/>
  <c r="AA1693" i="1"/>
  <c r="AB1693" i="1"/>
  <c r="J1693" i="1"/>
  <c r="L1693" i="1" s="1"/>
  <c r="Y1693" i="1" l="1"/>
  <c r="W1694" i="1" s="1"/>
  <c r="I1694" i="1"/>
  <c r="AM1694" i="1" l="1"/>
  <c r="AN1694" i="1" s="1"/>
  <c r="AL1694" i="1"/>
  <c r="AA1694" i="1"/>
  <c r="X1694" i="1"/>
  <c r="Z1694" i="1"/>
  <c r="AB1694" i="1"/>
  <c r="K1694" i="1"/>
  <c r="J1694" i="1" s="1"/>
  <c r="F1694" i="1"/>
  <c r="L1694" i="1" l="1"/>
  <c r="I1695" i="1" s="1"/>
  <c r="Y1694" i="1" l="1"/>
  <c r="W1695" i="1" s="1"/>
  <c r="K1695" i="1"/>
  <c r="F1695" i="1"/>
  <c r="AM1695" i="1" l="1"/>
  <c r="AN1695" i="1" s="1"/>
  <c r="AL1695" i="1"/>
  <c r="Z1695" i="1"/>
  <c r="AB1695" i="1"/>
  <c r="X1695" i="1"/>
  <c r="AA1695" i="1"/>
  <c r="J1695" i="1"/>
  <c r="L1695" i="1" s="1"/>
  <c r="Y1695" i="1" l="1"/>
  <c r="W1696" i="1" s="1"/>
  <c r="I1696" i="1"/>
  <c r="AM1696" i="1" l="1"/>
  <c r="AN1696" i="1" s="1"/>
  <c r="AL1696" i="1"/>
  <c r="AA1696" i="1"/>
  <c r="AB1696" i="1"/>
  <c r="X1696" i="1"/>
  <c r="Z1696" i="1"/>
  <c r="F1696" i="1"/>
  <c r="K1696" i="1"/>
  <c r="J1696" i="1" l="1"/>
  <c r="L1696" i="1" s="1"/>
  <c r="Y1696" i="1" s="1"/>
  <c r="W1697" i="1" s="1"/>
  <c r="AM1697" i="1" l="1"/>
  <c r="AN1697" i="1" s="1"/>
  <c r="AL1697" i="1"/>
  <c r="X1697" i="1"/>
  <c r="Z1697" i="1"/>
  <c r="AB1697" i="1"/>
  <c r="AA1697" i="1"/>
  <c r="I1697" i="1"/>
  <c r="K1697" i="1" l="1"/>
  <c r="F1697" i="1"/>
  <c r="J1697" i="1" l="1"/>
  <c r="L1697" i="1" s="1"/>
  <c r="Y1697" i="1" s="1"/>
  <c r="W1698" i="1" s="1"/>
  <c r="AM1698" i="1" l="1"/>
  <c r="AN1698" i="1" s="1"/>
  <c r="AL1698" i="1"/>
  <c r="Z1698" i="1"/>
  <c r="AA1698" i="1"/>
  <c r="X1698" i="1"/>
  <c r="AB1698" i="1"/>
  <c r="I1698" i="1"/>
  <c r="F1698" i="1" l="1"/>
  <c r="K1698" i="1"/>
  <c r="J1698" i="1" l="1"/>
  <c r="L1698" i="1" s="1"/>
  <c r="Y1698" i="1" s="1"/>
  <c r="W1699" i="1" s="1"/>
  <c r="AM1699" i="1" l="1"/>
  <c r="AN1699" i="1" s="1"/>
  <c r="AL1699" i="1"/>
  <c r="AB1699" i="1"/>
  <c r="X1699" i="1"/>
  <c r="Z1699" i="1"/>
  <c r="AA1699" i="1"/>
  <c r="I1699" i="1"/>
  <c r="F1699" i="1" l="1"/>
  <c r="K1699" i="1"/>
  <c r="J1699" i="1" s="1"/>
  <c r="L1699" i="1" l="1"/>
  <c r="I1700" i="1" l="1"/>
  <c r="Y1699" i="1"/>
  <c r="W1700" i="1" s="1"/>
  <c r="F1700" i="1"/>
  <c r="K1700" i="1"/>
  <c r="AM1700" i="1" l="1"/>
  <c r="AN1700" i="1" s="1"/>
  <c r="AL1700" i="1"/>
  <c r="X1700" i="1"/>
  <c r="Z1700" i="1"/>
  <c r="AA1700" i="1"/>
  <c r="AB1700" i="1"/>
  <c r="J1700" i="1"/>
  <c r="L1700" i="1" s="1"/>
  <c r="Y1700" i="1" l="1"/>
  <c r="W1701" i="1" s="1"/>
  <c r="I1701" i="1"/>
  <c r="AM1701" i="1" l="1"/>
  <c r="AN1701" i="1" s="1"/>
  <c r="AL1701" i="1"/>
  <c r="Z1701" i="1"/>
  <c r="AB1701" i="1"/>
  <c r="X1701" i="1"/>
  <c r="AA1701" i="1"/>
  <c r="F1701" i="1"/>
  <c r="K1701" i="1"/>
  <c r="J1701" i="1" s="1"/>
  <c r="L1701" i="1" l="1"/>
  <c r="I1702" i="1" s="1"/>
  <c r="Y1701" i="1" l="1"/>
  <c r="W1702" i="1" s="1"/>
  <c r="K1702" i="1"/>
  <c r="F1702" i="1"/>
  <c r="AM1702" i="1" l="1"/>
  <c r="AN1702" i="1" s="1"/>
  <c r="AL1702" i="1"/>
  <c r="Z1702" i="1"/>
  <c r="AB1702" i="1"/>
  <c r="X1702" i="1"/>
  <c r="AA1702" i="1"/>
  <c r="J1702" i="1"/>
  <c r="L1702" i="1" s="1"/>
  <c r="Y1702" i="1" l="1"/>
  <c r="W1703" i="1" s="1"/>
  <c r="I1703" i="1"/>
  <c r="AM1703" i="1" l="1"/>
  <c r="AN1703" i="1" s="1"/>
  <c r="AL1703" i="1"/>
  <c r="X1703" i="1"/>
  <c r="AA1703" i="1"/>
  <c r="Z1703" i="1"/>
  <c r="AB1703" i="1"/>
  <c r="F1703" i="1"/>
  <c r="K1703" i="1"/>
  <c r="J1703" i="1" l="1"/>
  <c r="L1703" i="1" s="1"/>
  <c r="Y1703" i="1" s="1"/>
  <c r="W1704" i="1" s="1"/>
  <c r="AM1704" i="1" l="1"/>
  <c r="AN1704" i="1" s="1"/>
  <c r="AL1704" i="1"/>
  <c r="AA1704" i="1"/>
  <c r="AB1704" i="1"/>
  <c r="X1704" i="1"/>
  <c r="Z1704" i="1"/>
  <c r="I1704" i="1"/>
  <c r="K1704" i="1" l="1"/>
  <c r="F1704" i="1"/>
  <c r="J1704" i="1" l="1"/>
  <c r="L1704" i="1" s="1"/>
  <c r="Y1704" i="1" s="1"/>
  <c r="W1705" i="1" s="1"/>
  <c r="AM1705" i="1" l="1"/>
  <c r="AN1705" i="1" s="1"/>
  <c r="AL1705" i="1"/>
  <c r="Z1705" i="1"/>
  <c r="X1705" i="1"/>
  <c r="AA1705" i="1"/>
  <c r="AB1705" i="1"/>
  <c r="I1705" i="1"/>
  <c r="F1705" i="1" l="1"/>
  <c r="K1705" i="1"/>
  <c r="J1705" i="1" s="1"/>
  <c r="L1705" i="1" l="1"/>
  <c r="I1706" i="1" l="1"/>
  <c r="Y1705" i="1"/>
  <c r="W1706" i="1" s="1"/>
  <c r="F1706" i="1"/>
  <c r="K1706" i="1"/>
  <c r="AM1706" i="1" l="1"/>
  <c r="AN1706" i="1" s="1"/>
  <c r="AL1706" i="1"/>
  <c r="X1706" i="1"/>
  <c r="Z1706" i="1"/>
  <c r="AA1706" i="1"/>
  <c r="AB1706" i="1"/>
  <c r="J1706" i="1"/>
  <c r="L1706" i="1" s="1"/>
  <c r="Y1706" i="1" l="1"/>
  <c r="W1707" i="1" s="1"/>
  <c r="I1707" i="1"/>
  <c r="AM1707" i="1" l="1"/>
  <c r="AN1707" i="1" s="1"/>
  <c r="AL1707" i="1"/>
  <c r="X1707" i="1"/>
  <c r="AA1707" i="1"/>
  <c r="AB1707" i="1"/>
  <c r="Z1707" i="1"/>
  <c r="F1707" i="1"/>
  <c r="K1707" i="1"/>
  <c r="J1707" i="1" l="1"/>
  <c r="L1707" i="1" s="1"/>
  <c r="Y1707" i="1" s="1"/>
  <c r="W1708" i="1" s="1"/>
  <c r="AM1708" i="1" l="1"/>
  <c r="AN1708" i="1" s="1"/>
  <c r="AL1708" i="1"/>
  <c r="X1708" i="1"/>
  <c r="Z1708" i="1"/>
  <c r="AA1708" i="1"/>
  <c r="AB1708" i="1"/>
  <c r="I1708" i="1"/>
  <c r="F1708" i="1" l="1"/>
  <c r="K1708" i="1"/>
  <c r="J1708" i="1" l="1"/>
  <c r="L1708" i="1" s="1"/>
  <c r="Y1708" i="1" s="1"/>
  <c r="W1709" i="1" s="1"/>
  <c r="AM1709" i="1" l="1"/>
  <c r="AN1709" i="1" s="1"/>
  <c r="AL1709" i="1"/>
  <c r="X1709" i="1"/>
  <c r="Z1709" i="1"/>
  <c r="AB1709" i="1"/>
  <c r="AA1709" i="1"/>
  <c r="I1709" i="1"/>
  <c r="K1709" i="1" l="1"/>
  <c r="F1709" i="1"/>
  <c r="J1709" i="1" l="1"/>
  <c r="L1709" i="1" s="1"/>
  <c r="Y1709" i="1" s="1"/>
  <c r="W1710" i="1" s="1"/>
  <c r="AM1710" i="1" l="1"/>
  <c r="AN1710" i="1" s="1"/>
  <c r="AL1710" i="1"/>
  <c r="Z1710" i="1"/>
  <c r="X1710" i="1"/>
  <c r="AA1710" i="1"/>
  <c r="AB1710" i="1"/>
  <c r="I1710" i="1"/>
  <c r="F1710" i="1" l="1"/>
  <c r="K1710" i="1"/>
  <c r="J1710" i="1" l="1"/>
  <c r="L1710" i="1" s="1"/>
  <c r="Y1710" i="1" s="1"/>
  <c r="W1711" i="1" s="1"/>
  <c r="AM1711" i="1" l="1"/>
  <c r="AN1711" i="1" s="1"/>
  <c r="AL1711" i="1"/>
  <c r="X1711" i="1"/>
  <c r="AA1711" i="1"/>
  <c r="Z1711" i="1"/>
  <c r="AB1711" i="1"/>
  <c r="I1711" i="1"/>
  <c r="K1711" i="1" l="1"/>
  <c r="F1711" i="1"/>
  <c r="J1711" i="1" l="1"/>
  <c r="L1711" i="1" s="1"/>
  <c r="Y1711" i="1" s="1"/>
  <c r="W1712" i="1" s="1"/>
  <c r="AM1712" i="1" l="1"/>
  <c r="AN1712" i="1" s="1"/>
  <c r="AL1712" i="1"/>
  <c r="Z1712" i="1"/>
  <c r="AA1712" i="1"/>
  <c r="X1712" i="1"/>
  <c r="AB1712" i="1"/>
  <c r="I1712" i="1"/>
  <c r="F1712" i="1" l="1"/>
  <c r="K1712" i="1"/>
  <c r="J1712" i="1" l="1"/>
  <c r="L1712" i="1" s="1"/>
  <c r="Y1712" i="1" s="1"/>
  <c r="W1713" i="1" s="1"/>
  <c r="AM1713" i="1" l="1"/>
  <c r="AN1713" i="1" s="1"/>
  <c r="AL1713" i="1"/>
  <c r="X1713" i="1"/>
  <c r="Z1713" i="1"/>
  <c r="AB1713" i="1"/>
  <c r="AA1713" i="1"/>
  <c r="I1713" i="1"/>
  <c r="K1713" i="1" l="1"/>
  <c r="F1713" i="1"/>
  <c r="J1713" i="1" l="1"/>
  <c r="L1713" i="1" s="1"/>
  <c r="Y1713" i="1" s="1"/>
  <c r="W1714" i="1" s="1"/>
  <c r="AM1714" i="1" l="1"/>
  <c r="AN1714" i="1" s="1"/>
  <c r="AL1714" i="1"/>
  <c r="X1714" i="1"/>
  <c r="Z1714" i="1"/>
  <c r="AB1714" i="1"/>
  <c r="AA1714" i="1"/>
  <c r="I1714" i="1"/>
  <c r="K1714" i="1" l="1"/>
  <c r="F1714" i="1"/>
  <c r="J1714" i="1" l="1"/>
  <c r="L1714" i="1" s="1"/>
  <c r="Y1714" i="1" s="1"/>
  <c r="W1715" i="1" s="1"/>
  <c r="AM1715" i="1" l="1"/>
  <c r="AN1715" i="1" s="1"/>
  <c r="AL1715" i="1"/>
  <c r="AB1715" i="1"/>
  <c r="X1715" i="1"/>
  <c r="Z1715" i="1"/>
  <c r="AA1715" i="1"/>
  <c r="I1715" i="1"/>
  <c r="F1715" i="1" l="1"/>
  <c r="K1715" i="1"/>
  <c r="J1715" i="1" l="1"/>
  <c r="L1715" i="1" s="1"/>
  <c r="Y1715" i="1" s="1"/>
  <c r="W1716" i="1" s="1"/>
  <c r="AM1716" i="1" l="1"/>
  <c r="AN1716" i="1" s="1"/>
  <c r="AL1716" i="1"/>
  <c r="AB1716" i="1"/>
  <c r="X1716" i="1"/>
  <c r="AA1716" i="1"/>
  <c r="Z1716" i="1"/>
  <c r="I1716" i="1"/>
  <c r="F1716" i="1" l="1"/>
  <c r="K1716" i="1"/>
  <c r="J1716" i="1" l="1"/>
  <c r="L1716" i="1" s="1"/>
  <c r="Y1716" i="1" s="1"/>
  <c r="W1717" i="1" s="1"/>
  <c r="AM1717" i="1" l="1"/>
  <c r="AN1717" i="1" s="1"/>
  <c r="AL1717" i="1"/>
  <c r="Z1717" i="1"/>
  <c r="AB1717" i="1"/>
  <c r="X1717" i="1"/>
  <c r="AA1717" i="1"/>
  <c r="I1717" i="1"/>
  <c r="K1717" i="1" l="1"/>
  <c r="F1717" i="1"/>
  <c r="J1717" i="1" l="1"/>
  <c r="L1717" i="1" s="1"/>
  <c r="Y1717" i="1" s="1"/>
  <c r="W1718" i="1" s="1"/>
  <c r="AM1718" i="1" l="1"/>
  <c r="AN1718" i="1" s="1"/>
  <c r="AL1718" i="1"/>
  <c r="Z1718" i="1"/>
  <c r="AB1718" i="1"/>
  <c r="X1718" i="1"/>
  <c r="AA1718" i="1"/>
  <c r="I1718" i="1"/>
  <c r="F1718" i="1" l="1"/>
  <c r="K1718" i="1"/>
  <c r="J1718" i="1" l="1"/>
  <c r="L1718" i="1" s="1"/>
  <c r="Y1718" i="1" s="1"/>
  <c r="W1719" i="1" s="1"/>
  <c r="AM1719" i="1" l="1"/>
  <c r="AN1719" i="1" s="1"/>
  <c r="AL1719" i="1"/>
  <c r="Z1719" i="1"/>
  <c r="AA1719" i="1"/>
  <c r="X1719" i="1"/>
  <c r="AB1719" i="1"/>
  <c r="I1719" i="1"/>
  <c r="F1719" i="1" l="1"/>
  <c r="K1719" i="1"/>
  <c r="J1719" i="1" l="1"/>
  <c r="L1719" i="1" s="1"/>
  <c r="Y1719" i="1" s="1"/>
  <c r="W1720" i="1" s="1"/>
  <c r="AM1720" i="1" l="1"/>
  <c r="AN1720" i="1" s="1"/>
  <c r="AL1720" i="1"/>
  <c r="Z1720" i="1"/>
  <c r="AB1720" i="1"/>
  <c r="X1720" i="1"/>
  <c r="AA1720" i="1"/>
  <c r="I1720" i="1"/>
  <c r="F1720" i="1" l="1"/>
  <c r="K1720" i="1"/>
  <c r="J1720" i="1" s="1"/>
  <c r="L1720" i="1" l="1"/>
  <c r="I1721" i="1" l="1"/>
  <c r="Y1720" i="1"/>
  <c r="W1721" i="1" s="1"/>
  <c r="K1721" i="1"/>
  <c r="J1721" i="1" s="1"/>
  <c r="F1721" i="1"/>
  <c r="AM1721" i="1" l="1"/>
  <c r="AN1721" i="1" s="1"/>
  <c r="AL1721" i="1"/>
  <c r="X1721" i="1"/>
  <c r="Z1721" i="1"/>
  <c r="AA1721" i="1"/>
  <c r="AB1721" i="1"/>
  <c r="L1721" i="1"/>
  <c r="I1722" i="1"/>
  <c r="K1722" i="1" s="1"/>
  <c r="Y1721" i="1" l="1"/>
  <c r="W1722" i="1" s="1"/>
  <c r="F1722" i="1"/>
  <c r="J1722" i="1"/>
  <c r="L1722" i="1" s="1"/>
  <c r="AM1722" i="1" l="1"/>
  <c r="AN1722" i="1" s="1"/>
  <c r="AL1722" i="1"/>
  <c r="Z1722" i="1"/>
  <c r="X1722" i="1"/>
  <c r="AA1722" i="1"/>
  <c r="AB1722" i="1"/>
  <c r="I1723" i="1"/>
  <c r="Y1722" i="1" l="1"/>
  <c r="W1723" i="1" s="1"/>
  <c r="F1723" i="1"/>
  <c r="K1723" i="1"/>
  <c r="AM1723" i="1" l="1"/>
  <c r="AN1723" i="1" s="1"/>
  <c r="AL1723" i="1"/>
  <c r="X1723" i="1"/>
  <c r="Z1723" i="1"/>
  <c r="AA1723" i="1"/>
  <c r="AB1723" i="1"/>
  <c r="J1723" i="1"/>
  <c r="L1723" i="1" s="1"/>
  <c r="I1724" i="1" s="1"/>
  <c r="Y1723" i="1" l="1"/>
  <c r="W1724" i="1" s="1"/>
  <c r="F1724" i="1"/>
  <c r="K1724" i="1"/>
  <c r="AM1724" i="1" l="1"/>
  <c r="AN1724" i="1" s="1"/>
  <c r="AL1724" i="1"/>
  <c r="AA1724" i="1"/>
  <c r="X1724" i="1"/>
  <c r="Z1724" i="1"/>
  <c r="AB1724" i="1"/>
  <c r="J1724" i="1"/>
  <c r="L1724" i="1" s="1"/>
  <c r="Y1724" i="1" l="1"/>
  <c r="W1725" i="1" s="1"/>
  <c r="I1725" i="1"/>
  <c r="AM1725" i="1" l="1"/>
  <c r="AN1725" i="1" s="1"/>
  <c r="AL1725" i="1"/>
  <c r="X1725" i="1"/>
  <c r="AA1725" i="1"/>
  <c r="AB1725" i="1"/>
  <c r="Z1725" i="1"/>
  <c r="F1725" i="1"/>
  <c r="K1725" i="1"/>
  <c r="J1725" i="1" l="1"/>
  <c r="L1725" i="1" s="1"/>
  <c r="Y1725" i="1" s="1"/>
  <c r="W1726" i="1" s="1"/>
  <c r="AM1726" i="1" l="1"/>
  <c r="AN1726" i="1" s="1"/>
  <c r="AL1726" i="1"/>
  <c r="AA1726" i="1"/>
  <c r="AB1726" i="1"/>
  <c r="X1726" i="1"/>
  <c r="Z1726" i="1"/>
  <c r="I1726" i="1"/>
  <c r="K1726" i="1" l="1"/>
  <c r="F1726" i="1"/>
  <c r="J1726" i="1" l="1"/>
  <c r="L1726" i="1" s="1"/>
  <c r="Y1726" i="1" s="1"/>
  <c r="W1727" i="1" s="1"/>
  <c r="AM1727" i="1" l="1"/>
  <c r="AN1727" i="1" s="1"/>
  <c r="AL1727" i="1"/>
  <c r="AB1727" i="1"/>
  <c r="Z1727" i="1"/>
  <c r="X1727" i="1"/>
  <c r="AA1727" i="1"/>
  <c r="I1727" i="1"/>
  <c r="F1727" i="1" l="1"/>
  <c r="K1727" i="1"/>
  <c r="J1727" i="1" l="1"/>
  <c r="L1727" i="1" s="1"/>
  <c r="Y1727" i="1" s="1"/>
  <c r="W1728" i="1" s="1"/>
  <c r="AM1728" i="1" l="1"/>
  <c r="AN1728" i="1" s="1"/>
  <c r="AL1728" i="1"/>
  <c r="Z1728" i="1"/>
  <c r="AA1728" i="1"/>
  <c r="X1728" i="1"/>
  <c r="AB1728" i="1"/>
  <c r="I1728" i="1"/>
  <c r="F1728" i="1" l="1"/>
  <c r="K1728" i="1"/>
  <c r="J1728" i="1" l="1"/>
  <c r="L1728" i="1" s="1"/>
  <c r="Y1728" i="1" s="1"/>
  <c r="W1729" i="1" s="1"/>
  <c r="AM1729" i="1" l="1"/>
  <c r="AN1729" i="1" s="1"/>
  <c r="AL1729" i="1"/>
  <c r="X1729" i="1"/>
  <c r="Z1729" i="1"/>
  <c r="AB1729" i="1"/>
  <c r="AA1729" i="1"/>
  <c r="I1729" i="1"/>
  <c r="K1729" i="1" l="1"/>
  <c r="F1729" i="1"/>
  <c r="J1729" i="1" l="1"/>
  <c r="L1729" i="1" s="1"/>
  <c r="Y1729" i="1" s="1"/>
  <c r="W1730" i="1" s="1"/>
  <c r="AM1730" i="1" l="1"/>
  <c r="AN1730" i="1" s="1"/>
  <c r="AL1730" i="1"/>
  <c r="X1730" i="1"/>
  <c r="Z1730" i="1"/>
  <c r="AA1730" i="1"/>
  <c r="AB1730" i="1"/>
  <c r="I1730" i="1"/>
  <c r="K1730" i="1" s="1"/>
  <c r="F1730" i="1" l="1"/>
  <c r="J1730" i="1"/>
  <c r="L1730" i="1" s="1"/>
  <c r="Y1730" i="1" s="1"/>
  <c r="W1731" i="1" s="1"/>
  <c r="AM1731" i="1" l="1"/>
  <c r="AN1731" i="1" s="1"/>
  <c r="AL1731" i="1"/>
  <c r="Z1731" i="1"/>
  <c r="AA1731" i="1"/>
  <c r="X1731" i="1"/>
  <c r="AB1731" i="1"/>
  <c r="I1731" i="1"/>
  <c r="K1731" i="1" s="1"/>
  <c r="F1731" i="1" l="1"/>
  <c r="J1731" i="1"/>
  <c r="L1731" i="1" s="1"/>
  <c r="Y1731" i="1" s="1"/>
  <c r="W1732" i="1" s="1"/>
  <c r="AM1732" i="1" l="1"/>
  <c r="AN1732" i="1" s="1"/>
  <c r="AL1732" i="1"/>
  <c r="AB1732" i="1"/>
  <c r="X1732" i="1"/>
  <c r="AA1732" i="1"/>
  <c r="Z1732" i="1"/>
  <c r="I1732" i="1"/>
  <c r="F1732" i="1" l="1"/>
  <c r="K1732" i="1"/>
  <c r="J1732" i="1" l="1"/>
  <c r="L1732" i="1" s="1"/>
  <c r="Y1732" i="1" s="1"/>
  <c r="W1733" i="1" s="1"/>
  <c r="AM1733" i="1" l="1"/>
  <c r="AN1733" i="1" s="1"/>
  <c r="AL1733" i="1"/>
  <c r="X1733" i="1"/>
  <c r="Z1733" i="1"/>
  <c r="AA1733" i="1"/>
  <c r="AB1733" i="1"/>
  <c r="I1733" i="1"/>
  <c r="K1733" i="1" l="1"/>
  <c r="F1733" i="1"/>
  <c r="J1733" i="1" l="1"/>
  <c r="L1733" i="1" s="1"/>
  <c r="Y1733" i="1" s="1"/>
  <c r="W1734" i="1" s="1"/>
  <c r="AM1734" i="1" l="1"/>
  <c r="AN1734" i="1" s="1"/>
  <c r="AL1734" i="1"/>
  <c r="AB1734" i="1"/>
  <c r="X1734" i="1"/>
  <c r="Z1734" i="1"/>
  <c r="AA1734" i="1"/>
  <c r="I1734" i="1"/>
  <c r="F1734" i="1" l="1"/>
  <c r="K1734" i="1"/>
  <c r="J1734" i="1" l="1"/>
  <c r="L1734" i="1" s="1"/>
  <c r="Y1734" i="1" s="1"/>
  <c r="W1735" i="1" s="1"/>
  <c r="AM1735" i="1" l="1"/>
  <c r="AN1735" i="1" s="1"/>
  <c r="AL1735" i="1"/>
  <c r="Z1735" i="1"/>
  <c r="AB1735" i="1"/>
  <c r="X1735" i="1"/>
  <c r="AA1735" i="1"/>
  <c r="I1735" i="1"/>
  <c r="K1735" i="1" l="1"/>
  <c r="J1735" i="1" s="1"/>
  <c r="F1735" i="1"/>
  <c r="L1735" i="1" l="1"/>
  <c r="Y1735" i="1" s="1"/>
  <c r="W1736" i="1" s="1"/>
  <c r="I1736" i="1"/>
  <c r="AM1736" i="1" l="1"/>
  <c r="AN1736" i="1" s="1"/>
  <c r="AL1736" i="1"/>
  <c r="X1736" i="1"/>
  <c r="AA1736" i="1"/>
  <c r="AB1736" i="1"/>
  <c r="Z1736" i="1"/>
  <c r="K1736" i="1"/>
  <c r="F1736" i="1"/>
  <c r="J1736" i="1" l="1"/>
  <c r="L1736" i="1" s="1"/>
  <c r="Y1736" i="1" s="1"/>
  <c r="W1737" i="1" s="1"/>
  <c r="AM1737" i="1" l="1"/>
  <c r="AN1737" i="1" s="1"/>
  <c r="Z1737" i="1"/>
  <c r="AA1737" i="1"/>
  <c r="X1737" i="1"/>
  <c r="AB1737" i="1"/>
  <c r="I1737" i="1"/>
  <c r="AL1737" i="1" l="1"/>
  <c r="K1737" i="1"/>
  <c r="F1737" i="1"/>
  <c r="J1737" i="1" l="1"/>
  <c r="L1737" i="1" s="1"/>
  <c r="Y1737" i="1" s="1"/>
  <c r="W1738" i="1" s="1"/>
  <c r="AM1738" i="1" l="1"/>
  <c r="AN1738" i="1" s="1"/>
  <c r="AL1738" i="1"/>
  <c r="X1738" i="1"/>
  <c r="AA1738" i="1"/>
  <c r="Z1738" i="1"/>
  <c r="AB1738" i="1"/>
  <c r="I1738" i="1"/>
  <c r="K1738" i="1" l="1"/>
  <c r="F1738" i="1"/>
  <c r="J1738" i="1" l="1"/>
  <c r="L1738" i="1" s="1"/>
  <c r="Y1738" i="1" s="1"/>
  <c r="W1739" i="1" s="1"/>
  <c r="AM1739" i="1" l="1"/>
  <c r="AN1739" i="1" s="1"/>
  <c r="AL1739" i="1"/>
  <c r="AA1739" i="1"/>
  <c r="Z1739" i="1"/>
  <c r="AB1739" i="1"/>
  <c r="X1739" i="1"/>
  <c r="I1739" i="1"/>
  <c r="F1739" i="1" l="1"/>
  <c r="K1739" i="1"/>
  <c r="J1739" i="1" l="1"/>
  <c r="L1739" i="1" s="1"/>
  <c r="Y1739" i="1" s="1"/>
  <c r="W1740" i="1" s="1"/>
  <c r="AM1740" i="1" l="1"/>
  <c r="AN1740" i="1" s="1"/>
  <c r="AL1740" i="1"/>
  <c r="AB1740" i="1"/>
  <c r="X1740" i="1"/>
  <c r="AA1740" i="1"/>
  <c r="Z1740" i="1"/>
  <c r="I1740" i="1"/>
  <c r="K1740" i="1" l="1"/>
  <c r="F1740" i="1"/>
  <c r="J1740" i="1" l="1"/>
  <c r="L1740" i="1" s="1"/>
  <c r="Y1740" i="1" s="1"/>
  <c r="W1741" i="1" s="1"/>
  <c r="AM1741" i="1" l="1"/>
  <c r="AN1741" i="1" s="1"/>
  <c r="AL1741" i="1"/>
  <c r="X1741" i="1"/>
  <c r="Z1741" i="1"/>
  <c r="AB1741" i="1"/>
  <c r="AA1741" i="1"/>
  <c r="I1741" i="1"/>
  <c r="K1741" i="1" l="1"/>
  <c r="F1741" i="1"/>
  <c r="J1741" i="1" l="1"/>
  <c r="L1741" i="1" s="1"/>
  <c r="Y1741" i="1" s="1"/>
  <c r="W1742" i="1" s="1"/>
  <c r="AM1742" i="1" l="1"/>
  <c r="AN1742" i="1" s="1"/>
  <c r="AL1742" i="1"/>
  <c r="Z1742" i="1"/>
  <c r="AA1742" i="1"/>
  <c r="AB1742" i="1"/>
  <c r="X1742" i="1"/>
  <c r="I1742" i="1"/>
  <c r="F1742" i="1" l="1"/>
  <c r="K1742" i="1"/>
  <c r="J1742" i="1" l="1"/>
  <c r="L1742" i="1" s="1"/>
  <c r="Y1742" i="1" s="1"/>
  <c r="W1743" i="1" s="1"/>
  <c r="AM1743" i="1" l="1"/>
  <c r="AN1743" i="1" s="1"/>
  <c r="AL1743" i="1"/>
  <c r="AB1743" i="1"/>
  <c r="X1743" i="1"/>
  <c r="Z1743" i="1"/>
  <c r="AA1743" i="1"/>
  <c r="I1743" i="1"/>
  <c r="K1743" i="1" l="1"/>
  <c r="F1743" i="1"/>
  <c r="J1743" i="1" l="1"/>
  <c r="L1743" i="1" s="1"/>
  <c r="Y1743" i="1" s="1"/>
  <c r="W1744" i="1" s="1"/>
  <c r="AM1744" i="1" l="1"/>
  <c r="AN1744" i="1" s="1"/>
  <c r="AL1744" i="1"/>
  <c r="Z1744" i="1"/>
  <c r="AB1744" i="1"/>
  <c r="X1744" i="1"/>
  <c r="AA1744" i="1"/>
  <c r="I1744" i="1"/>
  <c r="F1744" i="1" l="1"/>
  <c r="K1744" i="1"/>
  <c r="J1744" i="1" l="1"/>
  <c r="L1744" i="1" s="1"/>
  <c r="I1745" i="1" l="1"/>
  <c r="Y1744" i="1"/>
  <c r="W1745" i="1" s="1"/>
  <c r="F1745" i="1"/>
  <c r="K1745" i="1"/>
  <c r="AM1745" i="1" l="1"/>
  <c r="AN1745" i="1" s="1"/>
  <c r="AL1745" i="1"/>
  <c r="X1745" i="1"/>
  <c r="Z1745" i="1"/>
  <c r="AB1745" i="1"/>
  <c r="AA1745" i="1"/>
  <c r="J1745" i="1"/>
  <c r="L1745" i="1" s="1"/>
  <c r="Y1745" i="1" l="1"/>
  <c r="W1746" i="1" s="1"/>
  <c r="I1746" i="1"/>
  <c r="AM1746" i="1" l="1"/>
  <c r="AN1746" i="1" s="1"/>
  <c r="AL1746" i="1"/>
  <c r="X1746" i="1"/>
  <c r="AA1746" i="1"/>
  <c r="Z1746" i="1"/>
  <c r="AB1746" i="1"/>
  <c r="K1746" i="1"/>
  <c r="F1746" i="1"/>
  <c r="J1746" i="1" l="1"/>
  <c r="L1746" i="1" s="1"/>
  <c r="Y1746" i="1" s="1"/>
  <c r="W1747" i="1" s="1"/>
  <c r="AM1747" i="1" l="1"/>
  <c r="AN1747" i="1" s="1"/>
  <c r="AL1747" i="1"/>
  <c r="AB1747" i="1"/>
  <c r="X1747" i="1"/>
  <c r="Z1747" i="1"/>
  <c r="AA1747" i="1"/>
  <c r="I1747" i="1"/>
  <c r="F1747" i="1" s="1"/>
  <c r="K1747" i="1" l="1"/>
  <c r="J1747" i="1" s="1"/>
  <c r="L1747" i="1" l="1"/>
  <c r="I1748" i="1" l="1"/>
  <c r="Y1747" i="1"/>
  <c r="W1748" i="1" s="1"/>
  <c r="K1748" i="1"/>
  <c r="F1748" i="1"/>
  <c r="J1748" i="1"/>
  <c r="AM1748" i="1" l="1"/>
  <c r="AN1748" i="1" s="1"/>
  <c r="AL1748" i="1"/>
  <c r="X1748" i="1"/>
  <c r="AA1748" i="1"/>
  <c r="AB1748" i="1"/>
  <c r="Z1748" i="1"/>
  <c r="L1748" i="1"/>
  <c r="I1749" i="1" s="1"/>
  <c r="Y1748" i="1" l="1"/>
  <c r="W1749" i="1" s="1"/>
  <c r="F1749" i="1"/>
  <c r="K1749" i="1"/>
  <c r="AM1749" i="1" l="1"/>
  <c r="AN1749" i="1" s="1"/>
  <c r="AL1749" i="1"/>
  <c r="X1749" i="1"/>
  <c r="AA1749" i="1"/>
  <c r="AB1749" i="1"/>
  <c r="Z1749" i="1"/>
  <c r="J1749" i="1"/>
  <c r="L1749" i="1" s="1"/>
  <c r="Y1749" i="1" l="1"/>
  <c r="W1750" i="1" s="1"/>
  <c r="I1750" i="1"/>
  <c r="AM1750" i="1" l="1"/>
  <c r="AN1750" i="1" s="1"/>
  <c r="AL1750" i="1"/>
  <c r="AA1750" i="1"/>
  <c r="X1750" i="1"/>
  <c r="Z1750" i="1"/>
  <c r="AB1750" i="1"/>
  <c r="K1750" i="1"/>
  <c r="F1750" i="1"/>
  <c r="J1750" i="1" l="1"/>
  <c r="L1750" i="1" s="1"/>
  <c r="Y1750" i="1" s="1"/>
  <c r="W1751" i="1" s="1"/>
  <c r="AM1751" i="1" l="1"/>
  <c r="AN1751" i="1" s="1"/>
  <c r="AL1751" i="1"/>
  <c r="AA1751" i="1"/>
  <c r="Z1751" i="1"/>
  <c r="X1751" i="1"/>
  <c r="AB1751" i="1"/>
  <c r="I1751" i="1"/>
  <c r="K1751" i="1" l="1"/>
  <c r="J1751" i="1" s="1"/>
  <c r="F1751" i="1"/>
  <c r="L1751" i="1" l="1"/>
  <c r="I1752" i="1" l="1"/>
  <c r="Y1751" i="1"/>
  <c r="W1752" i="1" s="1"/>
  <c r="F1752" i="1"/>
  <c r="K1752" i="1"/>
  <c r="AM1752" i="1" l="1"/>
  <c r="X1752" i="1"/>
  <c r="AA1752" i="1"/>
  <c r="Z1752" i="1"/>
  <c r="AB1752" i="1"/>
  <c r="J1752" i="1"/>
  <c r="L1752" i="1" s="1"/>
  <c r="AL1752" i="1" l="1"/>
  <c r="AN1752" i="1"/>
  <c r="Y1752" i="1"/>
  <c r="W1753" i="1" s="1"/>
  <c r="I1753" i="1"/>
  <c r="AM1753" i="1" l="1"/>
  <c r="AN1753" i="1" s="1"/>
  <c r="AL1753" i="1"/>
  <c r="AA1753" i="1"/>
  <c r="Z1753" i="1"/>
  <c r="AB1753" i="1"/>
  <c r="X1753" i="1"/>
  <c r="F1753" i="1"/>
  <c r="K1753" i="1"/>
  <c r="J1753" i="1" s="1"/>
  <c r="L1753" i="1" l="1"/>
  <c r="I1754" i="1" s="1"/>
  <c r="Y1753" i="1" l="1"/>
  <c r="W1754" i="1" s="1"/>
  <c r="F1754" i="1"/>
  <c r="K1754" i="1"/>
  <c r="AM1754" i="1" l="1"/>
  <c r="AN1754" i="1" s="1"/>
  <c r="AL1754" i="1"/>
  <c r="AB1754" i="1"/>
  <c r="X1754" i="1"/>
  <c r="Z1754" i="1"/>
  <c r="AA1754" i="1"/>
  <c r="J1754" i="1"/>
  <c r="L1754" i="1" s="1"/>
  <c r="Y1754" i="1" l="1"/>
  <c r="W1755" i="1" s="1"/>
  <c r="I1755" i="1"/>
  <c r="AM1755" i="1" l="1"/>
  <c r="AN1755" i="1" s="1"/>
  <c r="AL1755" i="1"/>
  <c r="AB1755" i="1"/>
  <c r="X1755" i="1"/>
  <c r="Z1755" i="1"/>
  <c r="AA1755" i="1"/>
  <c r="F1755" i="1"/>
  <c r="K1755" i="1"/>
  <c r="J1755" i="1" l="1"/>
  <c r="L1755" i="1" s="1"/>
  <c r="Y1755" i="1" s="1"/>
  <c r="W1756" i="1" s="1"/>
  <c r="AM1756" i="1" l="1"/>
  <c r="AN1756" i="1" s="1"/>
  <c r="AL1756" i="1"/>
  <c r="Z1756" i="1"/>
  <c r="AA1756" i="1"/>
  <c r="X1756" i="1"/>
  <c r="AB1756" i="1"/>
  <c r="I1756" i="1"/>
  <c r="F1756" i="1" l="1"/>
  <c r="K1756" i="1"/>
  <c r="J1756" i="1" l="1"/>
  <c r="L1756" i="1" s="1"/>
  <c r="Y1756" i="1" s="1"/>
  <c r="W1757" i="1" s="1"/>
  <c r="AM1757" i="1" l="1"/>
  <c r="AN1757" i="1" s="1"/>
  <c r="AL1757" i="1"/>
  <c r="AB1757" i="1"/>
  <c r="X1757" i="1"/>
  <c r="AA1757" i="1"/>
  <c r="Z1757" i="1"/>
  <c r="I1757" i="1"/>
  <c r="F1757" i="1" l="1"/>
  <c r="K1757" i="1"/>
  <c r="J1757" i="1" l="1"/>
  <c r="L1757" i="1" s="1"/>
  <c r="Y1757" i="1" s="1"/>
  <c r="W1758" i="1" s="1"/>
  <c r="AM1758" i="1" l="1"/>
  <c r="AN1758" i="1" s="1"/>
  <c r="AL1758" i="1"/>
  <c r="X1758" i="1"/>
  <c r="AA1758" i="1"/>
  <c r="AB1758" i="1"/>
  <c r="Z1758" i="1"/>
  <c r="I1758" i="1"/>
  <c r="K1758" i="1" l="1"/>
  <c r="F1758" i="1"/>
  <c r="J1758" i="1" l="1"/>
  <c r="L1758" i="1" s="1"/>
  <c r="Y1758" i="1" s="1"/>
  <c r="W1759" i="1" s="1"/>
  <c r="AM1759" i="1" l="1"/>
  <c r="AN1759" i="1" s="1"/>
  <c r="AL1759" i="1"/>
  <c r="X1759" i="1"/>
  <c r="AA1759" i="1"/>
  <c r="AB1759" i="1"/>
  <c r="Z1759" i="1"/>
  <c r="I1759" i="1"/>
  <c r="K1759" i="1" l="1"/>
  <c r="F1759" i="1"/>
  <c r="J1759" i="1" l="1"/>
  <c r="L1759" i="1" s="1"/>
  <c r="Y1759" i="1" s="1"/>
  <c r="W1760" i="1" s="1"/>
  <c r="AM1760" i="1" l="1"/>
  <c r="AN1760" i="1" s="1"/>
  <c r="AL1760" i="1"/>
  <c r="X1760" i="1"/>
  <c r="Z1760" i="1"/>
  <c r="AB1760" i="1"/>
  <c r="AA1760" i="1"/>
  <c r="I1760" i="1"/>
  <c r="K1760" i="1" l="1"/>
  <c r="J1760" i="1" s="1"/>
  <c r="F1760" i="1"/>
  <c r="L1760" i="1" l="1"/>
  <c r="I1761" i="1" l="1"/>
  <c r="Y1760" i="1"/>
  <c r="W1761" i="1" s="1"/>
  <c r="F1761" i="1"/>
  <c r="K1761" i="1"/>
  <c r="AM1761" i="1" l="1"/>
  <c r="AN1761" i="1" s="1"/>
  <c r="AL1761" i="1"/>
  <c r="X1761" i="1"/>
  <c r="Z1761" i="1"/>
  <c r="AA1761" i="1"/>
  <c r="AB1761" i="1"/>
  <c r="J1761" i="1"/>
  <c r="L1761" i="1" s="1"/>
  <c r="Y1761" i="1" l="1"/>
  <c r="W1762" i="1" s="1"/>
  <c r="I1762" i="1"/>
  <c r="AM1762" i="1" l="1"/>
  <c r="AN1762" i="1" s="1"/>
  <c r="AL1762" i="1"/>
  <c r="Z1762" i="1"/>
  <c r="AA1762" i="1"/>
  <c r="AB1762" i="1"/>
  <c r="X1762" i="1"/>
  <c r="K1762" i="1"/>
  <c r="F1762" i="1"/>
  <c r="J1762" i="1" l="1"/>
  <c r="L1762" i="1" s="1"/>
  <c r="Y1762" i="1" s="1"/>
  <c r="W1763" i="1" s="1"/>
  <c r="AM1763" i="1" l="1"/>
  <c r="AN1763" i="1" s="1"/>
  <c r="AL1763" i="1"/>
  <c r="X1763" i="1"/>
  <c r="AA1763" i="1"/>
  <c r="Z1763" i="1"/>
  <c r="AB1763" i="1"/>
  <c r="I1763" i="1"/>
  <c r="F1763" i="1" l="1"/>
  <c r="K1763" i="1"/>
  <c r="J1763" i="1" l="1"/>
  <c r="L1763" i="1" s="1"/>
  <c r="Y1763" i="1" s="1"/>
  <c r="W1764" i="1" s="1"/>
  <c r="AM1764" i="1" l="1"/>
  <c r="AN1764" i="1" s="1"/>
  <c r="AL1764" i="1"/>
  <c r="AB1764" i="1"/>
  <c r="X1764" i="1"/>
  <c r="AA1764" i="1"/>
  <c r="Z1764" i="1"/>
  <c r="I1764" i="1"/>
  <c r="K1764" i="1" l="1"/>
  <c r="F1764" i="1"/>
  <c r="J1764" i="1" l="1"/>
  <c r="L1764" i="1" s="1"/>
  <c r="Y1764" i="1" s="1"/>
  <c r="W1765" i="1" s="1"/>
  <c r="AM1765" i="1" l="1"/>
  <c r="AN1765" i="1" s="1"/>
  <c r="AL1765" i="1"/>
  <c r="X1765" i="1"/>
  <c r="Z1765" i="1"/>
  <c r="AB1765" i="1"/>
  <c r="AA1765" i="1"/>
  <c r="I1765" i="1"/>
  <c r="K1765" i="1" l="1"/>
  <c r="F1765" i="1"/>
  <c r="J1765" i="1" l="1"/>
  <c r="L1765" i="1" s="1"/>
  <c r="Y1765" i="1" s="1"/>
  <c r="W1766" i="1" s="1"/>
  <c r="AM1766" i="1" l="1"/>
  <c r="AN1766" i="1" s="1"/>
  <c r="AL1766" i="1"/>
  <c r="AB1766" i="1"/>
  <c r="X1766" i="1"/>
  <c r="Z1766" i="1"/>
  <c r="AA1766" i="1"/>
  <c r="I1766" i="1"/>
  <c r="F1766" i="1" l="1"/>
  <c r="K1766" i="1"/>
  <c r="J1766" i="1" s="1"/>
  <c r="L1766" i="1" l="1"/>
  <c r="I1767" i="1" l="1"/>
  <c r="Y1766" i="1"/>
  <c r="W1767" i="1" s="1"/>
  <c r="F1767" i="1"/>
  <c r="K1767" i="1"/>
  <c r="AM1767" i="1" l="1"/>
  <c r="AN1767" i="1" s="1"/>
  <c r="AL1767" i="1"/>
  <c r="AA1767" i="1"/>
  <c r="X1767" i="1"/>
  <c r="Z1767" i="1"/>
  <c r="AB1767" i="1"/>
  <c r="J1767" i="1"/>
  <c r="L1767" i="1" s="1"/>
  <c r="Y1767" i="1" l="1"/>
  <c r="W1768" i="1" s="1"/>
  <c r="I1768" i="1"/>
  <c r="AM1768" i="1" l="1"/>
  <c r="AN1768" i="1" s="1"/>
  <c r="AL1768" i="1"/>
  <c r="Z1768" i="1"/>
  <c r="AA1768" i="1"/>
  <c r="X1768" i="1"/>
  <c r="AB1768" i="1"/>
  <c r="F1768" i="1"/>
  <c r="K1768" i="1"/>
  <c r="J1768" i="1" l="1"/>
  <c r="L1768" i="1" s="1"/>
  <c r="I1769" i="1" s="1"/>
  <c r="Y1768" i="1" l="1"/>
  <c r="W1769" i="1" s="1"/>
  <c r="K1769" i="1"/>
  <c r="J1769" i="1" s="1"/>
  <c r="F1769" i="1"/>
  <c r="AM1769" i="1" l="1"/>
  <c r="AN1769" i="1" s="1"/>
  <c r="AL1769" i="1"/>
  <c r="AB1769" i="1"/>
  <c r="Z1769" i="1"/>
  <c r="X1769" i="1"/>
  <c r="AA1769" i="1"/>
  <c r="L1769" i="1"/>
  <c r="I1770" i="1" s="1"/>
  <c r="Y1769" i="1" l="1"/>
  <c r="W1770" i="1" s="1"/>
  <c r="F1770" i="1"/>
  <c r="K1770" i="1"/>
  <c r="J1770" i="1" s="1"/>
  <c r="AM1770" i="1" l="1"/>
  <c r="AN1770" i="1" s="1"/>
  <c r="AL1770" i="1"/>
  <c r="AA1770" i="1"/>
  <c r="AB1770" i="1"/>
  <c r="X1770" i="1"/>
  <c r="Z1770" i="1"/>
  <c r="L1770" i="1"/>
  <c r="I1771" i="1" s="1"/>
  <c r="Y1770" i="1" l="1"/>
  <c r="W1771" i="1" s="1"/>
  <c r="F1771" i="1"/>
  <c r="K1771" i="1"/>
  <c r="AM1771" i="1" l="1"/>
  <c r="AN1771" i="1" s="1"/>
  <c r="AL1771" i="1"/>
  <c r="AB1771" i="1"/>
  <c r="X1771" i="1"/>
  <c r="Z1771" i="1"/>
  <c r="AA1771" i="1"/>
  <c r="J1771" i="1"/>
  <c r="L1771" i="1" s="1"/>
  <c r="Y1771" i="1" l="1"/>
  <c r="W1772" i="1" s="1"/>
  <c r="I1772" i="1"/>
  <c r="AM1772" i="1" l="1"/>
  <c r="AN1772" i="1" s="1"/>
  <c r="AL1772" i="1"/>
  <c r="X1772" i="1"/>
  <c r="AA1772" i="1"/>
  <c r="Z1772" i="1"/>
  <c r="AB1772" i="1"/>
  <c r="K1772" i="1"/>
  <c r="J1772" i="1" s="1"/>
  <c r="F1772" i="1"/>
  <c r="L1772" i="1" l="1"/>
  <c r="I1773" i="1" s="1"/>
  <c r="Y1772" i="1" l="1"/>
  <c r="W1773" i="1" s="1"/>
  <c r="F1773" i="1"/>
  <c r="K1773" i="1"/>
  <c r="AM1773" i="1" l="1"/>
  <c r="AN1773" i="1" s="1"/>
  <c r="AL1773" i="1"/>
  <c r="X1773" i="1"/>
  <c r="Z1773" i="1"/>
  <c r="AA1773" i="1"/>
  <c r="AB1773" i="1"/>
  <c r="J1773" i="1"/>
  <c r="L1773" i="1" s="1"/>
  <c r="Y1773" i="1" l="1"/>
  <c r="W1774" i="1" s="1"/>
  <c r="I1774" i="1"/>
  <c r="AM1774" i="1" l="1"/>
  <c r="AN1774" i="1" s="1"/>
  <c r="AL1774" i="1"/>
  <c r="X1774" i="1"/>
  <c r="Z1774" i="1"/>
  <c r="AA1774" i="1"/>
  <c r="AB1774" i="1"/>
  <c r="K1774" i="1"/>
  <c r="F1774" i="1"/>
  <c r="J1774" i="1" l="1"/>
  <c r="L1774" i="1" s="1"/>
  <c r="Y1774" i="1" s="1"/>
  <c r="W1775" i="1" s="1"/>
  <c r="AM1775" i="1" l="1"/>
  <c r="AN1775" i="1" s="1"/>
  <c r="AL1775" i="1"/>
  <c r="X1775" i="1"/>
  <c r="AA1775" i="1"/>
  <c r="Z1775" i="1"/>
  <c r="AB1775" i="1"/>
  <c r="I1775" i="1"/>
  <c r="K1775" i="1" l="1"/>
  <c r="F1775" i="1"/>
  <c r="J1775" i="1" l="1"/>
  <c r="L1775" i="1" s="1"/>
  <c r="Y1775" i="1" s="1"/>
  <c r="W1776" i="1" s="1"/>
  <c r="AM1776" i="1" l="1"/>
  <c r="AN1776" i="1" s="1"/>
  <c r="AL1776" i="1"/>
  <c r="X1776" i="1"/>
  <c r="Z1776" i="1"/>
  <c r="AA1776" i="1"/>
  <c r="AB1776" i="1"/>
  <c r="I1776" i="1"/>
  <c r="F1776" i="1" l="1"/>
  <c r="K1776" i="1"/>
  <c r="J1776" i="1" l="1"/>
  <c r="L1776" i="1" s="1"/>
  <c r="Y1776" i="1" s="1"/>
  <c r="W1777" i="1" s="1"/>
  <c r="AM1777" i="1" l="1"/>
  <c r="AN1777" i="1" s="1"/>
  <c r="AL1777" i="1"/>
  <c r="X1777" i="1"/>
  <c r="AA1777" i="1"/>
  <c r="Z1777" i="1"/>
  <c r="AB1777" i="1"/>
  <c r="I1777" i="1"/>
  <c r="K1777" i="1" l="1"/>
  <c r="F1777" i="1"/>
  <c r="J1777" i="1" l="1"/>
  <c r="L1777" i="1" s="1"/>
  <c r="Y1777" i="1" s="1"/>
  <c r="W1778" i="1" s="1"/>
  <c r="AM1778" i="1" l="1"/>
  <c r="AN1778" i="1" s="1"/>
  <c r="AL1778" i="1"/>
  <c r="X1778" i="1"/>
  <c r="Z1778" i="1"/>
  <c r="AA1778" i="1"/>
  <c r="AB1778" i="1"/>
  <c r="I1778" i="1"/>
  <c r="F1778" i="1" l="1"/>
  <c r="K1778" i="1"/>
  <c r="J1778" i="1" l="1"/>
  <c r="L1778" i="1" s="1"/>
  <c r="Y1778" i="1" s="1"/>
  <c r="W1779" i="1" s="1"/>
  <c r="AM1779" i="1" l="1"/>
  <c r="AN1779" i="1" s="1"/>
  <c r="AL1779" i="1"/>
  <c r="Z1779" i="1"/>
  <c r="AA1779" i="1"/>
  <c r="AB1779" i="1"/>
  <c r="X1779" i="1"/>
  <c r="I1779" i="1"/>
  <c r="K1779" i="1" l="1"/>
  <c r="J1779" i="1" s="1"/>
  <c r="F1779" i="1"/>
  <c r="L1779" i="1" l="1"/>
  <c r="Y1779" i="1" s="1"/>
  <c r="W1780" i="1" s="1"/>
  <c r="I1780" i="1"/>
  <c r="AM1780" i="1" l="1"/>
  <c r="AN1780" i="1" s="1"/>
  <c r="AL1780" i="1"/>
  <c r="X1780" i="1"/>
  <c r="AA1780" i="1"/>
  <c r="Z1780" i="1"/>
  <c r="AB1780" i="1"/>
  <c r="K1780" i="1"/>
  <c r="F1780" i="1"/>
  <c r="J1780" i="1" l="1"/>
  <c r="L1780" i="1" s="1"/>
  <c r="Y1780" i="1" s="1"/>
  <c r="W1781" i="1" s="1"/>
  <c r="AM1781" i="1" l="1"/>
  <c r="AN1781" i="1" s="1"/>
  <c r="AL1781" i="1"/>
  <c r="X1781" i="1"/>
  <c r="Z1781" i="1"/>
  <c r="AB1781" i="1"/>
  <c r="AA1781" i="1"/>
  <c r="I1781" i="1"/>
  <c r="K1781" i="1" l="1"/>
  <c r="J1781" i="1" s="1"/>
  <c r="F1781" i="1"/>
  <c r="L1781" i="1" l="1"/>
  <c r="I1782" i="1" l="1"/>
  <c r="Y1781" i="1"/>
  <c r="W1782" i="1" s="1"/>
  <c r="K1782" i="1"/>
  <c r="J1782" i="1" s="1"/>
  <c r="F1782" i="1"/>
  <c r="AM1782" i="1" l="1"/>
  <c r="AN1782" i="1" s="1"/>
  <c r="AL1782" i="1"/>
  <c r="AA1782" i="1"/>
  <c r="AB1782" i="1"/>
  <c r="X1782" i="1"/>
  <c r="Z1782" i="1"/>
  <c r="L1782" i="1"/>
  <c r="I1783" i="1" s="1"/>
  <c r="K1783" i="1" s="1"/>
  <c r="Y1782" i="1" l="1"/>
  <c r="W1783" i="1" s="1"/>
  <c r="F1783" i="1"/>
  <c r="J1783" i="1"/>
  <c r="L1783" i="1" s="1"/>
  <c r="AM1783" i="1" l="1"/>
  <c r="AN1783" i="1" s="1"/>
  <c r="AL1783" i="1"/>
  <c r="AB1783" i="1"/>
  <c r="X1783" i="1"/>
  <c r="Z1783" i="1"/>
  <c r="AA1783" i="1"/>
  <c r="I1784" i="1"/>
  <c r="Y1783" i="1" l="1"/>
  <c r="W1784" i="1" s="1"/>
  <c r="F1784" i="1"/>
  <c r="K1784" i="1"/>
  <c r="AM1784" i="1" l="1"/>
  <c r="AN1784" i="1" s="1"/>
  <c r="AL1784" i="1"/>
  <c r="X1784" i="1"/>
  <c r="AB1784" i="1"/>
  <c r="Z1784" i="1"/>
  <c r="AA1784" i="1"/>
  <c r="J1784" i="1"/>
  <c r="L1784" i="1" s="1"/>
  <c r="Y1784" i="1" l="1"/>
  <c r="W1785" i="1" s="1"/>
  <c r="I1785" i="1"/>
  <c r="AM1785" i="1" l="1"/>
  <c r="AN1785" i="1" s="1"/>
  <c r="AL1785" i="1"/>
  <c r="X1785" i="1"/>
  <c r="AA1785" i="1"/>
  <c r="Z1785" i="1"/>
  <c r="AB1785" i="1"/>
  <c r="F1785" i="1"/>
  <c r="K1785" i="1"/>
  <c r="J1785" i="1" l="1"/>
  <c r="L1785" i="1" s="1"/>
  <c r="Y1785" i="1" s="1"/>
  <c r="W1786" i="1" s="1"/>
  <c r="AM1786" i="1" l="1"/>
  <c r="AN1786" i="1" s="1"/>
  <c r="AL1786" i="1"/>
  <c r="X1786" i="1"/>
  <c r="AA1786" i="1"/>
  <c r="Z1786" i="1"/>
  <c r="AB1786" i="1"/>
  <c r="I1786" i="1"/>
  <c r="K1786" i="1" l="1"/>
  <c r="F1786" i="1"/>
  <c r="J1786" i="1" l="1"/>
  <c r="L1786" i="1" s="1"/>
  <c r="Y1786" i="1" s="1"/>
  <c r="W1787" i="1" s="1"/>
  <c r="AM1787" i="1" l="1"/>
  <c r="AN1787" i="1" s="1"/>
  <c r="AL1787" i="1"/>
  <c r="AB1787" i="1"/>
  <c r="AA1787" i="1"/>
  <c r="X1787" i="1"/>
  <c r="Z1787" i="1"/>
  <c r="I1787" i="1"/>
  <c r="K1787" i="1" l="1"/>
  <c r="J1787" i="1" s="1"/>
  <c r="F1787" i="1"/>
  <c r="L1787" i="1" l="1"/>
  <c r="I1788" i="1" l="1"/>
  <c r="Y1787" i="1"/>
  <c r="W1788" i="1" s="1"/>
  <c r="F1788" i="1"/>
  <c r="K1788" i="1"/>
  <c r="AM1788" i="1" l="1"/>
  <c r="AN1788" i="1" s="1"/>
  <c r="AL1788" i="1"/>
  <c r="X1788" i="1"/>
  <c r="AA1788" i="1"/>
  <c r="Z1788" i="1"/>
  <c r="AB1788" i="1"/>
  <c r="J1788" i="1"/>
  <c r="L1788" i="1" s="1"/>
  <c r="Y1788" i="1" l="1"/>
  <c r="W1789" i="1" s="1"/>
  <c r="I1789" i="1"/>
  <c r="AM1789" i="1" l="1"/>
  <c r="AN1789" i="1" s="1"/>
  <c r="AL1789" i="1"/>
  <c r="X1789" i="1"/>
  <c r="Z1789" i="1"/>
  <c r="AA1789" i="1"/>
  <c r="AB1789" i="1"/>
  <c r="K1789" i="1"/>
  <c r="F1789" i="1"/>
  <c r="J1789" i="1" l="1"/>
  <c r="L1789" i="1" s="1"/>
  <c r="Y1789" i="1" s="1"/>
  <c r="W1790" i="1" s="1"/>
  <c r="AM1790" i="1" l="1"/>
  <c r="AN1790" i="1" s="1"/>
  <c r="AL1790" i="1"/>
  <c r="X1790" i="1"/>
  <c r="Z1790" i="1"/>
  <c r="AA1790" i="1"/>
  <c r="AB1790" i="1"/>
  <c r="I1790" i="1"/>
  <c r="K1790" i="1" l="1"/>
  <c r="F1790" i="1"/>
  <c r="J1790" i="1" l="1"/>
  <c r="L1790" i="1" s="1"/>
  <c r="Y1790" i="1" s="1"/>
  <c r="W1791" i="1" s="1"/>
  <c r="AM1791" i="1" l="1"/>
  <c r="AN1791" i="1" s="1"/>
  <c r="AL1791" i="1"/>
  <c r="AA1791" i="1"/>
  <c r="AB1791" i="1"/>
  <c r="X1791" i="1"/>
  <c r="Z1791" i="1"/>
  <c r="I1791" i="1"/>
  <c r="K1791" i="1" l="1"/>
  <c r="F1791" i="1"/>
  <c r="J1791" i="1" l="1"/>
  <c r="L1791" i="1" s="1"/>
  <c r="Y1791" i="1" s="1"/>
  <c r="W1792" i="1" s="1"/>
  <c r="AM1792" i="1" l="1"/>
  <c r="AN1792" i="1" s="1"/>
  <c r="AL1792" i="1"/>
  <c r="X1792" i="1"/>
  <c r="AA1792" i="1"/>
  <c r="Z1792" i="1"/>
  <c r="AB1792" i="1"/>
  <c r="I1792" i="1"/>
  <c r="K1792" i="1" l="1"/>
  <c r="F1792" i="1"/>
  <c r="J1792" i="1" l="1"/>
  <c r="L1792" i="1" s="1"/>
  <c r="Y1792" i="1" s="1"/>
  <c r="W1793" i="1" s="1"/>
  <c r="AM1793" i="1" l="1"/>
  <c r="AN1793" i="1" s="1"/>
  <c r="AL1793" i="1"/>
  <c r="AB1793" i="1"/>
  <c r="Z1793" i="1"/>
  <c r="X1793" i="1"/>
  <c r="AA1793" i="1"/>
  <c r="I1793" i="1"/>
  <c r="F1793" i="1" l="1"/>
  <c r="K1793" i="1"/>
  <c r="J1793" i="1" l="1"/>
  <c r="L1793" i="1" s="1"/>
  <c r="Y1793" i="1" s="1"/>
  <c r="W1794" i="1" s="1"/>
  <c r="AM1794" i="1" l="1"/>
  <c r="AA1794" i="1"/>
  <c r="X1794" i="1"/>
  <c r="Z1794" i="1"/>
  <c r="AB1794" i="1"/>
  <c r="I1794" i="1"/>
  <c r="AL1794" i="1" l="1"/>
  <c r="AN1794" i="1"/>
  <c r="K1794" i="1"/>
  <c r="F1794" i="1"/>
  <c r="J1794" i="1" l="1"/>
  <c r="L1794" i="1" s="1"/>
  <c r="Y1794" i="1" s="1"/>
  <c r="W1795" i="1" s="1"/>
  <c r="AM1795" i="1" l="1"/>
  <c r="AN1795" i="1" s="1"/>
  <c r="AL1795" i="1"/>
  <c r="X1795" i="1"/>
  <c r="AA1795" i="1"/>
  <c r="Z1795" i="1"/>
  <c r="AB1795" i="1"/>
  <c r="I1795" i="1"/>
  <c r="K1795" i="1" l="1"/>
  <c r="J1795" i="1" s="1"/>
  <c r="F1795" i="1"/>
  <c r="L1795" i="1" l="1"/>
  <c r="I1796" i="1" l="1"/>
  <c r="Y1795" i="1"/>
  <c r="W1796" i="1" s="1"/>
  <c r="F1796" i="1"/>
  <c r="K1796" i="1"/>
  <c r="AM1796" i="1" l="1"/>
  <c r="AN1796" i="1" s="1"/>
  <c r="AL1796" i="1"/>
  <c r="Z1796" i="1"/>
  <c r="X1796" i="1"/>
  <c r="AA1796" i="1"/>
  <c r="AB1796" i="1"/>
  <c r="J1796" i="1"/>
  <c r="L1796" i="1" s="1"/>
  <c r="Y1796" i="1" l="1"/>
  <c r="W1797" i="1" s="1"/>
  <c r="I1797" i="1"/>
  <c r="AM1797" i="1" l="1"/>
  <c r="AN1797" i="1" s="1"/>
  <c r="AL1797" i="1"/>
  <c r="AB1797" i="1"/>
  <c r="X1797" i="1"/>
  <c r="Z1797" i="1"/>
  <c r="AA1797" i="1"/>
  <c r="F1797" i="1"/>
  <c r="K1797" i="1"/>
  <c r="J1797" i="1" l="1"/>
  <c r="L1797" i="1" s="1"/>
  <c r="I1798" i="1" l="1"/>
  <c r="Y1797" i="1"/>
  <c r="W1798" i="1" s="1"/>
  <c r="K1798" i="1"/>
  <c r="J1798" i="1" s="1"/>
  <c r="F1798" i="1"/>
  <c r="AM1798" i="1" l="1"/>
  <c r="AN1798" i="1" s="1"/>
  <c r="AL1798" i="1"/>
  <c r="Z1798" i="1"/>
  <c r="AA1798" i="1"/>
  <c r="AB1798" i="1"/>
  <c r="X1798" i="1"/>
  <c r="L1798" i="1"/>
  <c r="I1799" i="1" s="1"/>
  <c r="K1799" i="1" s="1"/>
  <c r="Y1798" i="1" l="1"/>
  <c r="W1799" i="1" s="1"/>
  <c r="F1799" i="1"/>
  <c r="J1799" i="1"/>
  <c r="L1799" i="1" s="1"/>
  <c r="AM1799" i="1" l="1"/>
  <c r="AN1799" i="1" s="1"/>
  <c r="AL1799" i="1"/>
  <c r="X1799" i="1"/>
  <c r="AA1799" i="1"/>
  <c r="Z1799" i="1"/>
  <c r="AB1799" i="1"/>
  <c r="I1800" i="1"/>
  <c r="Y1799" i="1" l="1"/>
  <c r="W1800" i="1" s="1"/>
  <c r="F1800" i="1"/>
  <c r="K1800" i="1"/>
  <c r="AM1800" i="1" l="1"/>
  <c r="AN1800" i="1" s="1"/>
  <c r="AL1800" i="1"/>
  <c r="AA1800" i="1"/>
  <c r="Z1800" i="1"/>
  <c r="X1800" i="1"/>
  <c r="AB1800" i="1"/>
  <c r="J1800" i="1"/>
  <c r="L1800" i="1" s="1"/>
  <c r="Y1800" i="1" l="1"/>
  <c r="W1801" i="1" s="1"/>
  <c r="I1801" i="1"/>
  <c r="AM1801" i="1" l="1"/>
  <c r="AN1801" i="1" s="1"/>
  <c r="AL1801" i="1"/>
  <c r="AB1801" i="1"/>
  <c r="X1801" i="1"/>
  <c r="Z1801" i="1"/>
  <c r="AA1801" i="1"/>
  <c r="K1801" i="1"/>
  <c r="F1801" i="1"/>
  <c r="J1801" i="1" l="1"/>
  <c r="L1801" i="1" s="1"/>
  <c r="Y1801" i="1" s="1"/>
  <c r="W1802" i="1" s="1"/>
  <c r="AM1802" i="1" l="1"/>
  <c r="AN1802" i="1" s="1"/>
  <c r="AL1802" i="1"/>
  <c r="Z1802" i="1"/>
  <c r="AB1802" i="1"/>
  <c r="X1802" i="1"/>
  <c r="AA1802" i="1"/>
  <c r="I1802" i="1"/>
  <c r="K1802" i="1" s="1"/>
  <c r="F1802" i="1" l="1"/>
  <c r="J1802" i="1"/>
  <c r="L1802" i="1" s="1"/>
  <c r="Y1802" i="1" s="1"/>
  <c r="W1803" i="1" s="1"/>
  <c r="AM1803" i="1" l="1"/>
  <c r="AN1803" i="1" s="1"/>
  <c r="AL1803" i="1"/>
  <c r="Z1803" i="1"/>
  <c r="AB1803" i="1"/>
  <c r="X1803" i="1"/>
  <c r="AA1803" i="1"/>
  <c r="I1803" i="1"/>
  <c r="K1803" i="1" l="1"/>
  <c r="F1803" i="1"/>
  <c r="J1803" i="1" l="1"/>
  <c r="L1803" i="1" s="1"/>
  <c r="Y1803" i="1" s="1"/>
  <c r="W1804" i="1" s="1"/>
  <c r="AM1804" i="1" l="1"/>
  <c r="AN1804" i="1" s="1"/>
  <c r="AL1804" i="1"/>
  <c r="AB1804" i="1"/>
  <c r="X1804" i="1"/>
  <c r="AA1804" i="1"/>
  <c r="Z1804" i="1"/>
  <c r="I1804" i="1"/>
  <c r="K1804" i="1" l="1"/>
  <c r="F1804" i="1"/>
  <c r="J1804" i="1" l="1"/>
  <c r="L1804" i="1" s="1"/>
  <c r="Y1804" i="1" s="1"/>
  <c r="W1805" i="1" s="1"/>
  <c r="AM1805" i="1" l="1"/>
  <c r="AN1805" i="1" s="1"/>
  <c r="AL1805" i="1"/>
  <c r="X1805" i="1"/>
  <c r="Z1805" i="1"/>
  <c r="AA1805" i="1"/>
  <c r="AB1805" i="1"/>
  <c r="I1805" i="1"/>
  <c r="F1805" i="1" l="1"/>
  <c r="K1805" i="1"/>
  <c r="J1805" i="1" l="1"/>
  <c r="L1805" i="1" s="1"/>
  <c r="Y1805" i="1" s="1"/>
  <c r="W1806" i="1" s="1"/>
  <c r="AM1806" i="1" l="1"/>
  <c r="AN1806" i="1" s="1"/>
  <c r="AL1806" i="1"/>
  <c r="AA1806" i="1"/>
  <c r="Z1806" i="1"/>
  <c r="AB1806" i="1"/>
  <c r="X1806" i="1"/>
  <c r="I1806" i="1"/>
  <c r="F1806" i="1" l="1"/>
  <c r="K1806" i="1"/>
  <c r="J1806" i="1" l="1"/>
  <c r="L1806" i="1" s="1"/>
  <c r="Y1806" i="1" s="1"/>
  <c r="W1807" i="1" s="1"/>
  <c r="AM1807" i="1" l="1"/>
  <c r="AN1807" i="1" s="1"/>
  <c r="AL1807" i="1"/>
  <c r="X1807" i="1"/>
  <c r="AA1807" i="1"/>
  <c r="Z1807" i="1"/>
  <c r="AB1807" i="1"/>
  <c r="I1807" i="1"/>
  <c r="F1807" i="1" l="1"/>
  <c r="K1807" i="1"/>
  <c r="J1807" i="1" s="1"/>
  <c r="L1807" i="1" l="1"/>
  <c r="I1808" i="1" l="1"/>
  <c r="Y1807" i="1"/>
  <c r="W1808" i="1" s="1"/>
  <c r="F1808" i="1"/>
  <c r="K1808" i="1"/>
  <c r="AM1808" i="1" l="1"/>
  <c r="AN1808" i="1" s="1"/>
  <c r="AL1808" i="1"/>
  <c r="X1808" i="1"/>
  <c r="Z1808" i="1"/>
  <c r="AA1808" i="1"/>
  <c r="AB1808" i="1"/>
  <c r="J1808" i="1"/>
  <c r="L1808" i="1" s="1"/>
  <c r="Y1808" i="1" l="1"/>
  <c r="W1809" i="1" s="1"/>
  <c r="I1809" i="1"/>
  <c r="AM1809" i="1" l="1"/>
  <c r="AN1809" i="1" s="1"/>
  <c r="AL1809" i="1"/>
  <c r="Z1809" i="1"/>
  <c r="AA1809" i="1"/>
  <c r="X1809" i="1"/>
  <c r="AB1809" i="1"/>
  <c r="K1809" i="1"/>
  <c r="F1809" i="1"/>
  <c r="J1809" i="1" l="1"/>
  <c r="L1809" i="1" s="1"/>
  <c r="Y1809" i="1" s="1"/>
  <c r="W1810" i="1" s="1"/>
  <c r="AM1810" i="1" l="1"/>
  <c r="AN1810" i="1" s="1"/>
  <c r="AL1810" i="1"/>
  <c r="X1810" i="1"/>
  <c r="AA1810" i="1"/>
  <c r="Z1810" i="1"/>
  <c r="AB1810" i="1"/>
  <c r="I1810" i="1"/>
  <c r="F1810" i="1" l="1"/>
  <c r="K1810" i="1"/>
  <c r="J1810" i="1" l="1"/>
  <c r="L1810" i="1" s="1"/>
  <c r="Y1810" i="1" s="1"/>
  <c r="W1811" i="1" s="1"/>
  <c r="AM1811" i="1" l="1"/>
  <c r="AN1811" i="1" s="1"/>
  <c r="AL1811" i="1"/>
  <c r="AB1811" i="1"/>
  <c r="X1811" i="1"/>
  <c r="AA1811" i="1"/>
  <c r="Z1811" i="1"/>
  <c r="I1811" i="1"/>
  <c r="K1811" i="1" l="1"/>
  <c r="F1811" i="1"/>
  <c r="J1811" i="1" l="1"/>
  <c r="L1811" i="1" s="1"/>
  <c r="I1812" i="1" l="1"/>
  <c r="Y1811" i="1"/>
  <c r="W1812" i="1" s="1"/>
  <c r="F1812" i="1"/>
  <c r="K1812" i="1"/>
  <c r="AM1812" i="1" l="1"/>
  <c r="AN1812" i="1" s="1"/>
  <c r="AL1812" i="1"/>
  <c r="X1812" i="1"/>
  <c r="AA1812" i="1"/>
  <c r="Z1812" i="1"/>
  <c r="AB1812" i="1"/>
  <c r="J1812" i="1"/>
  <c r="L1812" i="1" s="1"/>
  <c r="Y1812" i="1" l="1"/>
  <c r="W1813" i="1" s="1"/>
  <c r="I1813" i="1"/>
  <c r="AM1813" i="1" l="1"/>
  <c r="AN1813" i="1" s="1"/>
  <c r="AL1813" i="1"/>
  <c r="X1813" i="1"/>
  <c r="AA1813" i="1"/>
  <c r="AB1813" i="1"/>
  <c r="Z1813" i="1"/>
  <c r="K1813" i="1"/>
  <c r="F1813" i="1"/>
  <c r="J1813" i="1" l="1"/>
  <c r="L1813" i="1" s="1"/>
  <c r="Y1813" i="1" s="1"/>
  <c r="W1814" i="1" s="1"/>
  <c r="AM1814" i="1" l="1"/>
  <c r="AN1814" i="1" s="1"/>
  <c r="AL1814" i="1"/>
  <c r="AB1814" i="1"/>
  <c r="X1814" i="1"/>
  <c r="Z1814" i="1"/>
  <c r="AA1814" i="1"/>
  <c r="I1814" i="1"/>
  <c r="F1814" i="1" l="1"/>
  <c r="K1814" i="1"/>
  <c r="J1814" i="1" l="1"/>
  <c r="L1814" i="1" s="1"/>
  <c r="Y1814" i="1" s="1"/>
  <c r="W1815" i="1" s="1"/>
  <c r="AM1815" i="1" l="1"/>
  <c r="AN1815" i="1" s="1"/>
  <c r="AL1815" i="1"/>
  <c r="X1815" i="1"/>
  <c r="Z1815" i="1"/>
  <c r="AA1815" i="1"/>
  <c r="AB1815" i="1"/>
  <c r="I1815" i="1"/>
  <c r="K1815" i="1" l="1"/>
  <c r="F1815" i="1"/>
  <c r="J1815" i="1" l="1"/>
  <c r="L1815" i="1" s="1"/>
  <c r="Y1815" i="1" s="1"/>
  <c r="W1816" i="1" s="1"/>
  <c r="AM1816" i="1" l="1"/>
  <c r="AN1816" i="1" s="1"/>
  <c r="AL1816" i="1"/>
  <c r="AB1816" i="1"/>
  <c r="Z1816" i="1"/>
  <c r="X1816" i="1"/>
  <c r="AA1816" i="1"/>
  <c r="I1816" i="1"/>
  <c r="K1816" i="1" l="1"/>
  <c r="J1816" i="1" s="1"/>
  <c r="F1816" i="1"/>
  <c r="L1816" i="1" l="1"/>
  <c r="I1817" i="1" l="1"/>
  <c r="Y1816" i="1"/>
  <c r="W1817" i="1" s="1"/>
  <c r="F1817" i="1"/>
  <c r="K1817" i="1"/>
  <c r="AM1817" i="1" l="1"/>
  <c r="AN1817" i="1" s="1"/>
  <c r="AL1817" i="1"/>
  <c r="Z1817" i="1"/>
  <c r="AB1817" i="1"/>
  <c r="X1817" i="1"/>
  <c r="AA1817" i="1"/>
  <c r="J1817" i="1"/>
  <c r="L1817" i="1" s="1"/>
  <c r="Y1817" i="1" l="1"/>
  <c r="W1818" i="1" s="1"/>
  <c r="I1818" i="1"/>
  <c r="AM1818" i="1" l="1"/>
  <c r="AN1818" i="1" s="1"/>
  <c r="AL1818" i="1"/>
  <c r="AB1818" i="1"/>
  <c r="X1818" i="1"/>
  <c r="Z1818" i="1"/>
  <c r="AA1818" i="1"/>
  <c r="F1818" i="1"/>
  <c r="K1818" i="1"/>
  <c r="J1818" i="1" l="1"/>
  <c r="L1818" i="1" s="1"/>
  <c r="Y1818" i="1" s="1"/>
  <c r="W1819" i="1" s="1"/>
  <c r="AM1819" i="1" l="1"/>
  <c r="AN1819" i="1" s="1"/>
  <c r="AL1819" i="1"/>
  <c r="X1819" i="1"/>
  <c r="Z1819" i="1"/>
  <c r="AA1819" i="1"/>
  <c r="AB1819" i="1"/>
  <c r="I1819" i="1"/>
  <c r="F1819" i="1" l="1"/>
  <c r="K1819" i="1"/>
  <c r="J1819" i="1" l="1"/>
  <c r="L1819" i="1" s="1"/>
  <c r="Y1819" i="1" s="1"/>
  <c r="W1820" i="1" s="1"/>
  <c r="AM1820" i="1" l="1"/>
  <c r="AN1820" i="1" s="1"/>
  <c r="AL1820" i="1"/>
  <c r="AA1820" i="1"/>
  <c r="X1820" i="1"/>
  <c r="Z1820" i="1"/>
  <c r="AB1820" i="1"/>
  <c r="I1820" i="1"/>
  <c r="K1820" i="1" l="1"/>
  <c r="F1820" i="1"/>
  <c r="J1820" i="1" l="1"/>
  <c r="L1820" i="1" s="1"/>
  <c r="Y1820" i="1" s="1"/>
  <c r="W1821" i="1" s="1"/>
  <c r="AM1821" i="1" l="1"/>
  <c r="AN1821" i="1" s="1"/>
  <c r="AL1821" i="1"/>
  <c r="X1821" i="1"/>
  <c r="Z1821" i="1"/>
  <c r="AA1821" i="1"/>
  <c r="AB1821" i="1"/>
  <c r="I1821" i="1"/>
  <c r="K1821" i="1" s="1"/>
  <c r="F1821" i="1" l="1"/>
  <c r="J1821" i="1"/>
  <c r="L1821" i="1" s="1"/>
  <c r="Y1821" i="1" s="1"/>
  <c r="W1822" i="1" s="1"/>
  <c r="AM1822" i="1" l="1"/>
  <c r="AN1822" i="1" s="1"/>
  <c r="AL1822" i="1"/>
  <c r="X1822" i="1"/>
  <c r="AA1822" i="1"/>
  <c r="AB1822" i="1"/>
  <c r="Z1822" i="1"/>
  <c r="I1822" i="1"/>
  <c r="F1822" i="1" s="1"/>
  <c r="K1822" i="1" l="1"/>
  <c r="J1822" i="1" s="1"/>
  <c r="L1822" i="1" l="1"/>
  <c r="I1823" i="1" l="1"/>
  <c r="Y1822" i="1"/>
  <c r="W1823" i="1" s="1"/>
  <c r="F1823" i="1"/>
  <c r="K1823" i="1"/>
  <c r="AM1823" i="1" l="1"/>
  <c r="AN1823" i="1" s="1"/>
  <c r="AL1823" i="1"/>
  <c r="X1823" i="1"/>
  <c r="AA1823" i="1"/>
  <c r="Z1823" i="1"/>
  <c r="AB1823" i="1"/>
  <c r="J1823" i="1"/>
  <c r="L1823" i="1" s="1"/>
  <c r="Y1823" i="1" l="1"/>
  <c r="W1824" i="1" s="1"/>
  <c r="I1824" i="1"/>
  <c r="AM1824" i="1" l="1"/>
  <c r="AN1824" i="1" s="1"/>
  <c r="AL1824" i="1"/>
  <c r="X1824" i="1"/>
  <c r="Z1824" i="1"/>
  <c r="AB1824" i="1"/>
  <c r="AA1824" i="1"/>
  <c r="F1824" i="1"/>
  <c r="K1824" i="1"/>
  <c r="J1824" i="1" l="1"/>
  <c r="L1824" i="1" s="1"/>
  <c r="Y1824" i="1" s="1"/>
  <c r="W1825" i="1" s="1"/>
  <c r="AM1825" i="1" l="1"/>
  <c r="AN1825" i="1" s="1"/>
  <c r="AL1825" i="1"/>
  <c r="AB1825" i="1"/>
  <c r="X1825" i="1"/>
  <c r="AA1825" i="1"/>
  <c r="Z1825" i="1"/>
  <c r="I1825" i="1"/>
  <c r="F1825" i="1" l="1"/>
  <c r="K1825" i="1"/>
  <c r="J1825" i="1" l="1"/>
  <c r="L1825" i="1" s="1"/>
  <c r="Y1825" i="1" s="1"/>
  <c r="W1826" i="1" s="1"/>
  <c r="AM1826" i="1" l="1"/>
  <c r="AN1826" i="1" s="1"/>
  <c r="AL1826" i="1"/>
  <c r="Z1826" i="1"/>
  <c r="AA1826" i="1"/>
  <c r="AB1826" i="1"/>
  <c r="X1826" i="1"/>
  <c r="I1826" i="1"/>
  <c r="K1826" i="1" l="1"/>
  <c r="F1826" i="1"/>
  <c r="J1826" i="1" l="1"/>
  <c r="L1826" i="1" s="1"/>
  <c r="Y1826" i="1" s="1"/>
  <c r="W1827" i="1" s="1"/>
  <c r="AM1827" i="1" l="1"/>
  <c r="AN1827" i="1" s="1"/>
  <c r="AL1827" i="1"/>
  <c r="Z1827" i="1"/>
  <c r="X1827" i="1"/>
  <c r="AA1827" i="1"/>
  <c r="AB1827" i="1"/>
  <c r="I1827" i="1"/>
  <c r="F1827" i="1" l="1"/>
  <c r="K1827" i="1"/>
  <c r="J1827" i="1" s="1"/>
  <c r="L1827" i="1" l="1"/>
  <c r="I1828" i="1" l="1"/>
  <c r="Y1827" i="1"/>
  <c r="W1828" i="1" s="1"/>
  <c r="F1828" i="1"/>
  <c r="K1828" i="1"/>
  <c r="AM1828" i="1" l="1"/>
  <c r="AN1828" i="1" s="1"/>
  <c r="AL1828" i="1"/>
  <c r="X1828" i="1"/>
  <c r="Z1828" i="1"/>
  <c r="AA1828" i="1"/>
  <c r="AB1828" i="1"/>
  <c r="J1828" i="1"/>
  <c r="L1828" i="1" s="1"/>
  <c r="Y1828" i="1" l="1"/>
  <c r="W1829" i="1" s="1"/>
  <c r="I1829" i="1"/>
  <c r="AM1829" i="1" l="1"/>
  <c r="AN1829" i="1" s="1"/>
  <c r="AL1829" i="1"/>
  <c r="X1829" i="1"/>
  <c r="Z1829" i="1"/>
  <c r="AB1829" i="1"/>
  <c r="AA1829" i="1"/>
  <c r="F1829" i="1"/>
  <c r="K1829" i="1"/>
  <c r="J1829" i="1" l="1"/>
  <c r="L1829" i="1" s="1"/>
  <c r="Y1829" i="1" s="1"/>
  <c r="W1830" i="1" s="1"/>
  <c r="AM1830" i="1" l="1"/>
  <c r="AN1830" i="1" s="1"/>
  <c r="AL1830" i="1"/>
  <c r="Z1830" i="1"/>
  <c r="X1830" i="1"/>
  <c r="AA1830" i="1"/>
  <c r="AB1830" i="1"/>
  <c r="I1830" i="1"/>
  <c r="F1830" i="1" l="1"/>
  <c r="K1830" i="1"/>
  <c r="J1830" i="1" l="1"/>
  <c r="L1830" i="1" s="1"/>
  <c r="Y1830" i="1" s="1"/>
  <c r="W1831" i="1" s="1"/>
  <c r="AM1831" i="1" l="1"/>
  <c r="AN1831" i="1" s="1"/>
  <c r="AL1831" i="1"/>
  <c r="AA1831" i="1"/>
  <c r="AB1831" i="1"/>
  <c r="X1831" i="1"/>
  <c r="Z1831" i="1"/>
  <c r="I1831" i="1"/>
  <c r="K1831" i="1" l="1"/>
  <c r="J1831" i="1" s="1"/>
  <c r="F1831" i="1"/>
  <c r="L1831" i="1" l="1"/>
  <c r="I1832" i="1" l="1"/>
  <c r="Y1831" i="1"/>
  <c r="W1832" i="1" s="1"/>
  <c r="K1832" i="1"/>
  <c r="F1832" i="1"/>
  <c r="AM1832" i="1" l="1"/>
  <c r="AN1832" i="1" s="1"/>
  <c r="AL1832" i="1"/>
  <c r="X1832" i="1"/>
  <c r="Z1832" i="1"/>
  <c r="AA1832" i="1"/>
  <c r="AB1832" i="1"/>
  <c r="J1832" i="1"/>
  <c r="L1832" i="1" s="1"/>
  <c r="Y1832" i="1" l="1"/>
  <c r="W1833" i="1" s="1"/>
  <c r="I1833" i="1"/>
  <c r="AM1833" i="1" l="1"/>
  <c r="AN1833" i="1" s="1"/>
  <c r="AL1833" i="1"/>
  <c r="AA1833" i="1"/>
  <c r="X1833" i="1"/>
  <c r="Z1833" i="1"/>
  <c r="AB1833" i="1"/>
  <c r="F1833" i="1"/>
  <c r="K1833" i="1"/>
  <c r="J1833" i="1" l="1"/>
  <c r="L1833" i="1" s="1"/>
  <c r="Y1833" i="1" s="1"/>
  <c r="W1834" i="1" s="1"/>
  <c r="AM1834" i="1" l="1"/>
  <c r="AN1834" i="1" s="1"/>
  <c r="AL1834" i="1"/>
  <c r="X1834" i="1"/>
  <c r="Z1834" i="1"/>
  <c r="AA1834" i="1"/>
  <c r="AB1834" i="1"/>
  <c r="I1834" i="1"/>
  <c r="F1834" i="1" l="1"/>
  <c r="K1834" i="1"/>
  <c r="J1834" i="1" s="1"/>
  <c r="L1834" i="1" l="1"/>
  <c r="I1835" i="1" l="1"/>
  <c r="K1835" i="1" s="1"/>
  <c r="J1835" i="1" s="1"/>
  <c r="L1835" i="1" s="1"/>
  <c r="Y1834" i="1"/>
  <c r="W1835" i="1" s="1"/>
  <c r="F1835" i="1"/>
  <c r="AM1835" i="1" l="1"/>
  <c r="AN1835" i="1" s="1"/>
  <c r="AL1835" i="1"/>
  <c r="AA1835" i="1"/>
  <c r="X1835" i="1"/>
  <c r="Z1835" i="1"/>
  <c r="AB1835" i="1"/>
  <c r="I1836" i="1"/>
  <c r="K1836" i="1" s="1"/>
  <c r="Y1835" i="1" l="1"/>
  <c r="W1836" i="1" s="1"/>
  <c r="AM1836" i="1"/>
  <c r="X1836" i="1"/>
  <c r="Z1836" i="1"/>
  <c r="AA1836" i="1"/>
  <c r="AB1836" i="1"/>
  <c r="F1836" i="1"/>
  <c r="J1836" i="1"/>
  <c r="L1836" i="1" s="1"/>
  <c r="AL1836" i="1" l="1"/>
  <c r="AN1836" i="1"/>
  <c r="Y1836" i="1"/>
  <c r="W1837" i="1" s="1"/>
  <c r="I1837" i="1"/>
  <c r="AM1837" i="1" l="1"/>
  <c r="AN1837" i="1" s="1"/>
  <c r="AL1837" i="1"/>
  <c r="AB1837" i="1"/>
  <c r="X1837" i="1"/>
  <c r="Z1837" i="1"/>
  <c r="AA1837" i="1"/>
  <c r="F1837" i="1"/>
  <c r="K1837" i="1"/>
  <c r="J1837" i="1" l="1"/>
  <c r="L1837" i="1" s="1"/>
  <c r="Y1837" i="1" s="1"/>
  <c r="W1838" i="1" s="1"/>
  <c r="AM1838" i="1" l="1"/>
  <c r="AN1838" i="1" s="1"/>
  <c r="AL1838" i="1"/>
  <c r="X1838" i="1"/>
  <c r="AA1838" i="1"/>
  <c r="Z1838" i="1"/>
  <c r="AB1838" i="1"/>
  <c r="I1838" i="1"/>
  <c r="K1838" i="1" l="1"/>
  <c r="F1838" i="1"/>
  <c r="J1838" i="1" l="1"/>
  <c r="L1838" i="1" s="1"/>
  <c r="Y1838" i="1" s="1"/>
  <c r="W1839" i="1" s="1"/>
  <c r="AM1839" i="1" l="1"/>
  <c r="AN1839" i="1" s="1"/>
  <c r="AL1839" i="1"/>
  <c r="X1839" i="1"/>
  <c r="Z1839" i="1"/>
  <c r="AA1839" i="1"/>
  <c r="AB1839" i="1"/>
  <c r="I1839" i="1"/>
  <c r="K1839" i="1" l="1"/>
  <c r="J1839" i="1" s="1"/>
  <c r="F1839" i="1"/>
  <c r="L1839" i="1" l="1"/>
  <c r="I1840" i="1" l="1"/>
  <c r="Y1839" i="1"/>
  <c r="W1840" i="1" s="1"/>
  <c r="F1840" i="1"/>
  <c r="K1840" i="1"/>
  <c r="J1840" i="1" s="1"/>
  <c r="AM1840" i="1" l="1"/>
  <c r="AN1840" i="1" s="1"/>
  <c r="AL1840" i="1"/>
  <c r="X1840" i="1"/>
  <c r="AA1840" i="1"/>
  <c r="AB1840" i="1"/>
  <c r="Z1840" i="1"/>
  <c r="L1840" i="1"/>
  <c r="I1841" i="1" s="1"/>
  <c r="Y1840" i="1" l="1"/>
  <c r="W1841" i="1" s="1"/>
  <c r="F1841" i="1"/>
  <c r="K1841" i="1"/>
  <c r="AM1841" i="1" l="1"/>
  <c r="AN1841" i="1" s="1"/>
  <c r="AL1841" i="1"/>
  <c r="AA1841" i="1"/>
  <c r="X1841" i="1"/>
  <c r="Z1841" i="1"/>
  <c r="AB1841" i="1"/>
  <c r="J1841" i="1"/>
  <c r="L1841" i="1" s="1"/>
  <c r="Y1841" i="1" l="1"/>
  <c r="W1842" i="1" s="1"/>
  <c r="I1842" i="1"/>
  <c r="AM1842" i="1" l="1"/>
  <c r="AN1842" i="1" s="1"/>
  <c r="AL1842" i="1"/>
  <c r="Z1842" i="1"/>
  <c r="AA1842" i="1"/>
  <c r="AB1842" i="1"/>
  <c r="X1842" i="1"/>
  <c r="F1842" i="1"/>
  <c r="K1842" i="1"/>
  <c r="J1842" i="1" l="1"/>
  <c r="L1842" i="1" s="1"/>
  <c r="Y1842" i="1" s="1"/>
  <c r="W1843" i="1" s="1"/>
  <c r="AM1843" i="1" l="1"/>
  <c r="AN1843" i="1" s="1"/>
  <c r="AL1843" i="1"/>
  <c r="AB1843" i="1"/>
  <c r="X1843" i="1"/>
  <c r="Z1843" i="1"/>
  <c r="AA1843" i="1"/>
  <c r="I1843" i="1"/>
  <c r="K1843" i="1" l="1"/>
  <c r="F1843" i="1"/>
  <c r="J1843" i="1" l="1"/>
  <c r="L1843" i="1" s="1"/>
  <c r="Y1843" i="1" s="1"/>
  <c r="W1844" i="1" s="1"/>
  <c r="AM1844" i="1" l="1"/>
  <c r="AN1844" i="1" s="1"/>
  <c r="AL1844" i="1"/>
  <c r="AA1844" i="1"/>
  <c r="X1844" i="1"/>
  <c r="Z1844" i="1"/>
  <c r="AB1844" i="1"/>
  <c r="I1844" i="1"/>
  <c r="K1844" i="1" l="1"/>
  <c r="F1844" i="1"/>
  <c r="J1844" i="1" l="1"/>
  <c r="L1844" i="1" s="1"/>
  <c r="Y1844" i="1" s="1"/>
  <c r="W1845" i="1" s="1"/>
  <c r="AM1845" i="1" l="1"/>
  <c r="AN1845" i="1" s="1"/>
  <c r="AL1845" i="1"/>
  <c r="AA1845" i="1"/>
  <c r="X1845" i="1"/>
  <c r="Z1845" i="1"/>
  <c r="AB1845" i="1"/>
  <c r="I1845" i="1"/>
  <c r="F1845" i="1" l="1"/>
  <c r="K1845" i="1"/>
  <c r="J1845" i="1" l="1"/>
  <c r="L1845" i="1" s="1"/>
  <c r="Y1845" i="1" s="1"/>
  <c r="W1846" i="1" s="1"/>
  <c r="AM1846" i="1" l="1"/>
  <c r="AN1846" i="1" s="1"/>
  <c r="AL1846" i="1"/>
  <c r="Z1846" i="1"/>
  <c r="AA1846" i="1"/>
  <c r="X1846" i="1"/>
  <c r="AB1846" i="1"/>
  <c r="I1846" i="1"/>
  <c r="F1846" i="1" l="1"/>
  <c r="K1846" i="1"/>
  <c r="J1846" i="1" l="1"/>
  <c r="L1846" i="1" s="1"/>
  <c r="Y1846" i="1" s="1"/>
  <c r="W1847" i="1" s="1"/>
  <c r="AM1847" i="1" l="1"/>
  <c r="AN1847" i="1" s="1"/>
  <c r="AL1847" i="1"/>
  <c r="X1847" i="1"/>
  <c r="AA1847" i="1"/>
  <c r="Z1847" i="1"/>
  <c r="AB1847" i="1"/>
  <c r="I1847" i="1"/>
  <c r="K1847" i="1" l="1"/>
  <c r="F1847" i="1"/>
  <c r="J1847" i="1" l="1"/>
  <c r="L1847" i="1" s="1"/>
  <c r="Y1847" i="1" s="1"/>
  <c r="W1848" i="1" s="1"/>
  <c r="AM1848" i="1" l="1"/>
  <c r="AN1848" i="1" s="1"/>
  <c r="AL1848" i="1"/>
  <c r="Z1848" i="1"/>
  <c r="AA1848" i="1"/>
  <c r="AB1848" i="1"/>
  <c r="X1848" i="1"/>
  <c r="I1848" i="1"/>
  <c r="F1848" i="1" l="1"/>
  <c r="K1848" i="1"/>
  <c r="J1848" i="1" l="1"/>
  <c r="L1848" i="1" s="1"/>
  <c r="Y1848" i="1" s="1"/>
  <c r="W1849" i="1" s="1"/>
  <c r="AM1849" i="1" l="1"/>
  <c r="AN1849" i="1" s="1"/>
  <c r="AL1849" i="1"/>
  <c r="X1849" i="1"/>
  <c r="Z1849" i="1"/>
  <c r="AB1849" i="1"/>
  <c r="AA1849" i="1"/>
  <c r="I1849" i="1"/>
  <c r="F1849" i="1" l="1"/>
  <c r="K1849" i="1"/>
  <c r="J1849" i="1" l="1"/>
  <c r="L1849" i="1" s="1"/>
  <c r="Y1849" i="1" s="1"/>
  <c r="W1850" i="1" s="1"/>
  <c r="AM1850" i="1" l="1"/>
  <c r="AN1850" i="1" s="1"/>
  <c r="AL1850" i="1"/>
  <c r="AA1850" i="1"/>
  <c r="Z1850" i="1"/>
  <c r="AB1850" i="1"/>
  <c r="X1850" i="1"/>
  <c r="I1850" i="1"/>
  <c r="F1850" i="1" l="1"/>
  <c r="K1850" i="1"/>
  <c r="J1850" i="1" s="1"/>
  <c r="L1850" i="1" l="1"/>
  <c r="I1851" i="1" l="1"/>
  <c r="Y1850" i="1"/>
  <c r="W1851" i="1" s="1"/>
  <c r="F1851" i="1"/>
  <c r="K1851" i="1"/>
  <c r="AM1851" i="1" l="1"/>
  <c r="AN1851" i="1" s="1"/>
  <c r="AL1851" i="1"/>
  <c r="Z1851" i="1"/>
  <c r="AA1851" i="1"/>
  <c r="X1851" i="1"/>
  <c r="AB1851" i="1"/>
  <c r="J1851" i="1"/>
  <c r="L1851" i="1" s="1"/>
  <c r="Y1851" i="1" l="1"/>
  <c r="W1852" i="1" s="1"/>
  <c r="I1852" i="1"/>
  <c r="AM1852" i="1" l="1"/>
  <c r="AN1852" i="1" s="1"/>
  <c r="AL1852" i="1"/>
  <c r="X1852" i="1"/>
  <c r="AA1852" i="1"/>
  <c r="Z1852" i="1"/>
  <c r="AB1852" i="1"/>
  <c r="K1852" i="1"/>
  <c r="F1852" i="1"/>
  <c r="J1852" i="1" l="1"/>
  <c r="L1852" i="1" s="1"/>
  <c r="Y1852" i="1" s="1"/>
  <c r="W1853" i="1" s="1"/>
  <c r="AM1853" i="1" l="1"/>
  <c r="AN1853" i="1" s="1"/>
  <c r="AL1853" i="1"/>
  <c r="X1853" i="1"/>
  <c r="AA1853" i="1"/>
  <c r="Z1853" i="1"/>
  <c r="AB1853" i="1"/>
  <c r="I1853" i="1"/>
  <c r="F1853" i="1" l="1"/>
  <c r="K1853" i="1"/>
  <c r="J1853" i="1" l="1"/>
  <c r="L1853" i="1" s="1"/>
  <c r="I1854" i="1" l="1"/>
  <c r="Y1853" i="1"/>
  <c r="W1854" i="1" s="1"/>
  <c r="F1854" i="1"/>
  <c r="K1854" i="1"/>
  <c r="AM1854" i="1" l="1"/>
  <c r="AN1854" i="1" s="1"/>
  <c r="AL1854" i="1"/>
  <c r="Z1854" i="1"/>
  <c r="AA1854" i="1"/>
  <c r="AB1854" i="1"/>
  <c r="X1854" i="1"/>
  <c r="J1854" i="1"/>
  <c r="L1854" i="1" s="1"/>
  <c r="Y1854" i="1" l="1"/>
  <c r="W1855" i="1" s="1"/>
  <c r="I1855" i="1"/>
  <c r="AM1855" i="1" l="1"/>
  <c r="AN1855" i="1" s="1"/>
  <c r="AL1855" i="1"/>
  <c r="X1855" i="1"/>
  <c r="Z1855" i="1"/>
  <c r="AA1855" i="1"/>
  <c r="AB1855" i="1"/>
  <c r="F1855" i="1"/>
  <c r="K1855" i="1"/>
  <c r="J1855" i="1" l="1"/>
  <c r="L1855" i="1" s="1"/>
  <c r="Y1855" i="1" s="1"/>
  <c r="W1856" i="1" s="1"/>
  <c r="AM1856" i="1" l="1"/>
  <c r="AN1856" i="1" s="1"/>
  <c r="AL1856" i="1"/>
  <c r="X1856" i="1"/>
  <c r="Z1856" i="1"/>
  <c r="AB1856" i="1"/>
  <c r="AA1856" i="1"/>
  <c r="I1856" i="1"/>
  <c r="F1856" i="1" l="1"/>
  <c r="K1856" i="1"/>
  <c r="J1856" i="1" l="1"/>
  <c r="L1856" i="1" s="1"/>
  <c r="Y1856" i="1" s="1"/>
  <c r="W1857" i="1" s="1"/>
  <c r="AM1857" i="1" l="1"/>
  <c r="AN1857" i="1" s="1"/>
  <c r="AL1857" i="1"/>
  <c r="Z1857" i="1"/>
  <c r="AA1857" i="1"/>
  <c r="AB1857" i="1"/>
  <c r="X1857" i="1"/>
  <c r="I1857" i="1"/>
  <c r="K1857" i="1" l="1"/>
  <c r="F1857" i="1"/>
  <c r="J1857" i="1" l="1"/>
  <c r="L1857" i="1" s="1"/>
  <c r="Y1857" i="1" s="1"/>
  <c r="W1858" i="1" s="1"/>
  <c r="AM1858" i="1" l="1"/>
  <c r="AN1858" i="1" s="1"/>
  <c r="AL1858" i="1"/>
  <c r="Z1858" i="1"/>
  <c r="X1858" i="1"/>
  <c r="AA1858" i="1"/>
  <c r="AB1858" i="1"/>
  <c r="I1858" i="1"/>
  <c r="F1858" i="1" l="1"/>
  <c r="K1858" i="1"/>
  <c r="J1858" i="1" l="1"/>
  <c r="L1858" i="1" s="1"/>
  <c r="Y1858" i="1" s="1"/>
  <c r="W1859" i="1" s="1"/>
  <c r="AM1859" i="1" l="1"/>
  <c r="AN1859" i="1" s="1"/>
  <c r="AL1859" i="1"/>
  <c r="X1859" i="1"/>
  <c r="Z1859" i="1"/>
  <c r="AA1859" i="1"/>
  <c r="AB1859" i="1"/>
  <c r="I1859" i="1"/>
  <c r="F1859" i="1" l="1"/>
  <c r="K1859" i="1"/>
  <c r="J1859" i="1" l="1"/>
  <c r="L1859" i="1" s="1"/>
  <c r="Y1859" i="1" s="1"/>
  <c r="W1860" i="1" s="1"/>
  <c r="AM1860" i="1" l="1"/>
  <c r="AN1860" i="1" s="1"/>
  <c r="AL1860" i="1"/>
  <c r="Z1860" i="1"/>
  <c r="AA1860" i="1"/>
  <c r="AB1860" i="1"/>
  <c r="X1860" i="1"/>
  <c r="I1860" i="1"/>
  <c r="F1860" i="1" l="1"/>
  <c r="K1860" i="1"/>
  <c r="J1860" i="1" l="1"/>
  <c r="L1860" i="1" s="1"/>
  <c r="Y1860" i="1" s="1"/>
  <c r="W1861" i="1" s="1"/>
  <c r="AM1861" i="1" l="1"/>
  <c r="AN1861" i="1" s="1"/>
  <c r="AL1861" i="1"/>
  <c r="X1861" i="1"/>
  <c r="Z1861" i="1"/>
  <c r="AB1861" i="1"/>
  <c r="AA1861" i="1"/>
  <c r="I1861" i="1"/>
  <c r="K1861" i="1" l="1"/>
  <c r="F1861" i="1"/>
  <c r="J1861" i="1" l="1"/>
  <c r="L1861" i="1" s="1"/>
  <c r="Y1861" i="1" s="1"/>
  <c r="W1862" i="1" s="1"/>
  <c r="AM1862" i="1" l="1"/>
  <c r="AN1862" i="1" s="1"/>
  <c r="AL1862" i="1"/>
  <c r="AA1862" i="1"/>
  <c r="AB1862" i="1"/>
  <c r="X1862" i="1"/>
  <c r="Z1862" i="1"/>
  <c r="I1862" i="1"/>
  <c r="K1862" i="1" l="1"/>
  <c r="F1862" i="1"/>
  <c r="J1862" i="1" l="1"/>
  <c r="L1862" i="1" s="1"/>
  <c r="Y1862" i="1" s="1"/>
  <c r="W1863" i="1" s="1"/>
  <c r="AM1863" i="1" l="1"/>
  <c r="AN1863" i="1" s="1"/>
  <c r="AL1863" i="1"/>
  <c r="X1863" i="1"/>
  <c r="Z1863" i="1"/>
  <c r="AB1863" i="1"/>
  <c r="AA1863" i="1"/>
  <c r="I1863" i="1"/>
  <c r="F1863" i="1" l="1"/>
  <c r="K1863" i="1"/>
  <c r="J1863" i="1" l="1"/>
  <c r="L1863" i="1" s="1"/>
  <c r="Y1863" i="1" s="1"/>
  <c r="W1864" i="1" s="1"/>
  <c r="AM1864" i="1" l="1"/>
  <c r="AN1864" i="1" s="1"/>
  <c r="AL1864" i="1"/>
  <c r="X1864" i="1"/>
  <c r="AA1864" i="1"/>
  <c r="AB1864" i="1"/>
  <c r="Z1864" i="1"/>
  <c r="I1864" i="1"/>
  <c r="F1864" i="1" l="1"/>
  <c r="K1864" i="1"/>
  <c r="J1864" i="1" s="1"/>
  <c r="L1864" i="1" l="1"/>
  <c r="I1865" i="1" l="1"/>
  <c r="Y1864" i="1"/>
  <c r="W1865" i="1" s="1"/>
  <c r="K1865" i="1"/>
  <c r="F1865" i="1"/>
  <c r="AM1865" i="1" l="1"/>
  <c r="AN1865" i="1" s="1"/>
  <c r="AL1865" i="1"/>
  <c r="AA1865" i="1"/>
  <c r="Z1865" i="1"/>
  <c r="X1865" i="1"/>
  <c r="AB1865" i="1"/>
  <c r="J1865" i="1"/>
  <c r="L1865" i="1"/>
  <c r="I1866" i="1" s="1"/>
  <c r="Y1865" i="1" l="1"/>
  <c r="W1866" i="1" s="1"/>
  <c r="F1866" i="1"/>
  <c r="K1866" i="1"/>
  <c r="AM1866" i="1" l="1"/>
  <c r="AN1866" i="1" s="1"/>
  <c r="AL1866" i="1"/>
  <c r="X1866" i="1"/>
  <c r="AA1866" i="1"/>
  <c r="Z1866" i="1"/>
  <c r="AB1866" i="1"/>
  <c r="J1866" i="1"/>
  <c r="L1866" i="1" s="1"/>
  <c r="Y1866" i="1" l="1"/>
  <c r="W1867" i="1" s="1"/>
  <c r="I1867" i="1"/>
  <c r="AM1867" i="1" l="1"/>
  <c r="AN1867" i="1" s="1"/>
  <c r="AL1867" i="1"/>
  <c r="AB1867" i="1"/>
  <c r="AA1867" i="1"/>
  <c r="Z1867" i="1"/>
  <c r="X1867" i="1"/>
  <c r="K1867" i="1"/>
  <c r="F1867" i="1"/>
  <c r="J1867" i="1" l="1"/>
  <c r="L1867" i="1" s="1"/>
  <c r="Y1867" i="1" s="1"/>
  <c r="W1868" i="1" s="1"/>
  <c r="AM1868" i="1" l="1"/>
  <c r="AN1868" i="1" s="1"/>
  <c r="AL1868" i="1"/>
  <c r="Z1868" i="1"/>
  <c r="AB1868" i="1"/>
  <c r="X1868" i="1"/>
  <c r="AA1868" i="1"/>
  <c r="I1868" i="1"/>
  <c r="F1868" i="1" l="1"/>
  <c r="K1868" i="1"/>
  <c r="J1868" i="1" l="1"/>
  <c r="L1868" i="1" s="1"/>
  <c r="Y1868" i="1" s="1"/>
  <c r="W1869" i="1" s="1"/>
  <c r="AM1869" i="1" l="1"/>
  <c r="AN1869" i="1" s="1"/>
  <c r="AL1869" i="1"/>
  <c r="X1869" i="1"/>
  <c r="Z1869" i="1"/>
  <c r="AA1869" i="1"/>
  <c r="AB1869" i="1"/>
  <c r="I1869" i="1"/>
  <c r="F1869" i="1" l="1"/>
  <c r="K1869" i="1"/>
  <c r="J1869" i="1" s="1"/>
  <c r="L1869" i="1" l="1"/>
  <c r="I1870" i="1" l="1"/>
  <c r="Y1869" i="1"/>
  <c r="W1870" i="1" s="1"/>
  <c r="K1870" i="1"/>
  <c r="J1870" i="1" s="1"/>
  <c r="F1870" i="1"/>
  <c r="AM1870" i="1" l="1"/>
  <c r="AN1870" i="1" s="1"/>
  <c r="AL1870" i="1"/>
  <c r="X1870" i="1"/>
  <c r="Z1870" i="1"/>
  <c r="AB1870" i="1"/>
  <c r="AA1870" i="1"/>
  <c r="L1870" i="1"/>
  <c r="I1871" i="1" s="1"/>
  <c r="Y1870" i="1" l="1"/>
  <c r="W1871" i="1" s="1"/>
  <c r="K1871" i="1"/>
  <c r="J1871" i="1" s="1"/>
  <c r="F1871" i="1"/>
  <c r="AM1871" i="1" l="1"/>
  <c r="AN1871" i="1" s="1"/>
  <c r="AL1871" i="1"/>
  <c r="Z1871" i="1"/>
  <c r="AA1871" i="1"/>
  <c r="AB1871" i="1"/>
  <c r="X1871" i="1"/>
  <c r="L1871" i="1"/>
  <c r="I1872" i="1" s="1"/>
  <c r="Y1871" i="1" l="1"/>
  <c r="W1872" i="1" s="1"/>
  <c r="K1872" i="1"/>
  <c r="F1872" i="1"/>
  <c r="AM1872" i="1" l="1"/>
  <c r="AN1872" i="1" s="1"/>
  <c r="AL1872" i="1"/>
  <c r="X1872" i="1"/>
  <c r="Z1872" i="1"/>
  <c r="AA1872" i="1"/>
  <c r="AB1872" i="1"/>
  <c r="J1872" i="1"/>
  <c r="L1872" i="1" s="1"/>
  <c r="Y1872" i="1" l="1"/>
  <c r="W1873" i="1" s="1"/>
  <c r="I1873" i="1"/>
  <c r="AM1873" i="1" l="1"/>
  <c r="AN1873" i="1" s="1"/>
  <c r="AL1873" i="1"/>
  <c r="Z1873" i="1"/>
  <c r="AB1873" i="1"/>
  <c r="AA1873" i="1"/>
  <c r="X1873" i="1"/>
  <c r="K1873" i="1"/>
  <c r="F1873" i="1"/>
  <c r="J1873" i="1" l="1"/>
  <c r="L1873" i="1" s="1"/>
  <c r="Y1873" i="1" s="1"/>
  <c r="W1874" i="1" s="1"/>
  <c r="AM1874" i="1" l="1"/>
  <c r="AN1874" i="1" s="1"/>
  <c r="AL1874" i="1"/>
  <c r="AA1874" i="1"/>
  <c r="AB1874" i="1"/>
  <c r="X1874" i="1"/>
  <c r="Z1874" i="1"/>
  <c r="I1874" i="1"/>
  <c r="K1874" i="1" l="1"/>
  <c r="J1874" i="1" s="1"/>
  <c r="F1874" i="1"/>
  <c r="L1874" i="1" l="1"/>
  <c r="I1875" i="1" l="1"/>
  <c r="Y1874" i="1"/>
  <c r="W1875" i="1" s="1"/>
  <c r="K1875" i="1"/>
  <c r="F1875" i="1"/>
  <c r="AM1875" i="1" l="1"/>
  <c r="AN1875" i="1" s="1"/>
  <c r="AL1875" i="1"/>
  <c r="X1875" i="1"/>
  <c r="Z1875" i="1"/>
  <c r="AA1875" i="1"/>
  <c r="AB1875" i="1"/>
  <c r="J1875" i="1"/>
  <c r="L1875" i="1" s="1"/>
  <c r="Y1875" i="1" l="1"/>
  <c r="W1876" i="1" s="1"/>
  <c r="I1876" i="1"/>
  <c r="AM1876" i="1" l="1"/>
  <c r="AN1876" i="1" s="1"/>
  <c r="AL1876" i="1"/>
  <c r="AB1876" i="1"/>
  <c r="AA1876" i="1"/>
  <c r="Z1876" i="1"/>
  <c r="X1876" i="1"/>
  <c r="F1876" i="1"/>
  <c r="K1876" i="1"/>
  <c r="J1876" i="1" s="1"/>
  <c r="L1876" i="1" l="1"/>
  <c r="I1877" i="1" s="1"/>
  <c r="F1877" i="1" s="1"/>
  <c r="Y1876" i="1" l="1"/>
  <c r="W1877" i="1" s="1"/>
  <c r="K1877" i="1"/>
  <c r="J1877" i="1" s="1"/>
  <c r="AM1877" i="1" l="1"/>
  <c r="AN1877" i="1" s="1"/>
  <c r="AL1877" i="1"/>
  <c r="X1877" i="1"/>
  <c r="Z1877" i="1"/>
  <c r="AB1877" i="1"/>
  <c r="AA1877" i="1"/>
  <c r="L1877" i="1"/>
  <c r="I1878" i="1" s="1"/>
  <c r="Y1877" i="1" l="1"/>
  <c r="W1878" i="1" s="1"/>
  <c r="K1878" i="1"/>
  <c r="F1878" i="1"/>
  <c r="AM1878" i="1" l="1"/>
  <c r="AN1878" i="1" s="1"/>
  <c r="AL1878" i="1"/>
  <c r="X1878" i="1"/>
  <c r="Z1878" i="1"/>
  <c r="AA1878" i="1"/>
  <c r="AB1878" i="1"/>
  <c r="J1878" i="1"/>
  <c r="L1878" i="1" s="1"/>
  <c r="Y1878" i="1" l="1"/>
  <c r="W1879" i="1" s="1"/>
  <c r="I1879" i="1"/>
  <c r="AM1879" i="1" l="1"/>
  <c r="AN1879" i="1" s="1"/>
  <c r="AL1879" i="1"/>
  <c r="X1879" i="1"/>
  <c r="Z1879" i="1"/>
  <c r="AB1879" i="1"/>
  <c r="AA1879" i="1"/>
  <c r="K1879" i="1"/>
  <c r="J1879" i="1" s="1"/>
  <c r="F1879" i="1"/>
  <c r="L1879" i="1" l="1"/>
  <c r="I1880" i="1" s="1"/>
  <c r="Y1879" i="1" l="1"/>
  <c r="W1880" i="1" s="1"/>
  <c r="F1880" i="1"/>
  <c r="K1880" i="1"/>
  <c r="AM1880" i="1" l="1"/>
  <c r="AN1880" i="1" s="1"/>
  <c r="AL1880" i="1"/>
  <c r="X1880" i="1"/>
  <c r="Z1880" i="1"/>
  <c r="AA1880" i="1"/>
  <c r="AB1880" i="1"/>
  <c r="J1880" i="1"/>
  <c r="L1880" i="1" s="1"/>
  <c r="I1881" i="1" s="1"/>
  <c r="Y1880" i="1" l="1"/>
  <c r="W1881" i="1" s="1"/>
  <c r="F1881" i="1"/>
  <c r="K1881" i="1"/>
  <c r="AM1881" i="1" l="1"/>
  <c r="AN1881" i="1" s="1"/>
  <c r="AL1881" i="1"/>
  <c r="X1881" i="1"/>
  <c r="Z1881" i="1"/>
  <c r="AA1881" i="1"/>
  <c r="AB1881" i="1"/>
  <c r="J1881" i="1"/>
  <c r="L1881" i="1" s="1"/>
  <c r="I1882" i="1" s="1"/>
  <c r="Y1881" i="1" l="1"/>
  <c r="W1882" i="1" s="1"/>
  <c r="F1882" i="1"/>
  <c r="K1882" i="1"/>
  <c r="J1882" i="1" s="1"/>
  <c r="AM1882" i="1" l="1"/>
  <c r="AN1882" i="1" s="1"/>
  <c r="AL1882" i="1"/>
  <c r="AB1882" i="1"/>
  <c r="X1882" i="1"/>
  <c r="Z1882" i="1"/>
  <c r="AA1882" i="1"/>
  <c r="L1882" i="1"/>
  <c r="I1883" i="1" s="1"/>
  <c r="Y1882" i="1" l="1"/>
  <c r="W1883" i="1" s="1"/>
  <c r="K1883" i="1"/>
  <c r="F1883" i="1"/>
  <c r="AM1883" i="1" l="1"/>
  <c r="AN1883" i="1" s="1"/>
  <c r="AL1883" i="1"/>
  <c r="AA1883" i="1"/>
  <c r="AB1883" i="1"/>
  <c r="X1883" i="1"/>
  <c r="Z1883" i="1"/>
  <c r="J1883" i="1"/>
  <c r="L1883" i="1" s="1"/>
  <c r="Y1883" i="1" l="1"/>
  <c r="W1884" i="1" s="1"/>
  <c r="I1884" i="1"/>
  <c r="AM1884" i="1" l="1"/>
  <c r="AN1884" i="1" s="1"/>
  <c r="AL1884" i="1"/>
  <c r="AB1884" i="1"/>
  <c r="Z1884" i="1"/>
  <c r="AA1884" i="1"/>
  <c r="X1884" i="1"/>
  <c r="K1884" i="1"/>
  <c r="J1884" i="1" s="1"/>
  <c r="F1884" i="1"/>
  <c r="L1884" i="1" l="1"/>
  <c r="I1885" i="1" s="1"/>
  <c r="Y1884" i="1" l="1"/>
  <c r="W1885" i="1" s="1"/>
  <c r="F1885" i="1"/>
  <c r="K1885" i="1"/>
  <c r="J1885" i="1" s="1"/>
  <c r="AM1885" i="1" l="1"/>
  <c r="AN1885" i="1" s="1"/>
  <c r="AL1885" i="1"/>
  <c r="Z1885" i="1"/>
  <c r="AB1885" i="1"/>
  <c r="X1885" i="1"/>
  <c r="AA1885" i="1"/>
  <c r="L1885" i="1"/>
  <c r="I1886" i="1" s="1"/>
  <c r="Y1885" i="1" l="1"/>
  <c r="W1886" i="1" s="1"/>
  <c r="K1886" i="1"/>
  <c r="F1886" i="1"/>
  <c r="AM1886" i="1" l="1"/>
  <c r="AN1886" i="1" s="1"/>
  <c r="AL1886" i="1"/>
  <c r="X1886" i="1"/>
  <c r="Z1886" i="1"/>
  <c r="AA1886" i="1"/>
  <c r="AB1886" i="1"/>
  <c r="J1886" i="1"/>
  <c r="L1886" i="1" s="1"/>
  <c r="Y1886" i="1" l="1"/>
  <c r="W1887" i="1" s="1"/>
  <c r="I1887" i="1"/>
  <c r="AM1887" i="1" l="1"/>
  <c r="AN1887" i="1" s="1"/>
  <c r="AL1887" i="1"/>
  <c r="AB1887" i="1"/>
  <c r="X1887" i="1"/>
  <c r="Z1887" i="1"/>
  <c r="AA1887" i="1"/>
  <c r="F1887" i="1"/>
  <c r="K1887" i="1"/>
  <c r="J1887" i="1" l="1"/>
  <c r="L1887" i="1" s="1"/>
  <c r="Y1887" i="1" s="1"/>
  <c r="W1888" i="1" s="1"/>
  <c r="AM1888" i="1" l="1"/>
  <c r="AN1888" i="1" s="1"/>
  <c r="AL1888" i="1"/>
  <c r="X1888" i="1"/>
  <c r="AA1888" i="1"/>
  <c r="AB1888" i="1"/>
  <c r="Z1888" i="1"/>
  <c r="I1888" i="1"/>
  <c r="K1888" i="1" l="1"/>
  <c r="F1888" i="1"/>
  <c r="J1888" i="1" l="1"/>
  <c r="L1888" i="1" s="1"/>
  <c r="Y1888" i="1" s="1"/>
  <c r="W1889" i="1" s="1"/>
  <c r="AM1889" i="1" l="1"/>
  <c r="AN1889" i="1" s="1"/>
  <c r="AL1889" i="1"/>
  <c r="Z1889" i="1"/>
  <c r="AA1889" i="1"/>
  <c r="AB1889" i="1"/>
  <c r="X1889" i="1"/>
  <c r="I1889" i="1"/>
  <c r="F1889" i="1" l="1"/>
  <c r="K1889" i="1"/>
  <c r="J1889" i="1" l="1"/>
  <c r="L1889" i="1" s="1"/>
  <c r="Y1889" i="1" s="1"/>
  <c r="W1890" i="1" s="1"/>
  <c r="AM1890" i="1" l="1"/>
  <c r="AN1890" i="1" s="1"/>
  <c r="AL1890" i="1"/>
  <c r="AA1890" i="1"/>
  <c r="X1890" i="1"/>
  <c r="Z1890" i="1"/>
  <c r="AB1890" i="1"/>
  <c r="I1890" i="1"/>
  <c r="K1890" i="1" l="1"/>
  <c r="F1890" i="1"/>
  <c r="J1890" i="1" l="1"/>
  <c r="L1890" i="1" s="1"/>
  <c r="Y1890" i="1" s="1"/>
  <c r="W1891" i="1" s="1"/>
  <c r="AM1891" i="1" l="1"/>
  <c r="AN1891" i="1" s="1"/>
  <c r="AL1891" i="1"/>
  <c r="Z1891" i="1"/>
  <c r="AA1891" i="1"/>
  <c r="X1891" i="1"/>
  <c r="AB1891" i="1"/>
  <c r="I1891" i="1"/>
  <c r="F1891" i="1" l="1"/>
  <c r="K1891" i="1"/>
  <c r="J1891" i="1" s="1"/>
  <c r="L1891" i="1" l="1"/>
  <c r="I1892" i="1" l="1"/>
  <c r="Y1891" i="1"/>
  <c r="W1892" i="1" s="1"/>
  <c r="K1892" i="1"/>
  <c r="F1892" i="1"/>
  <c r="AM1892" i="1" l="1"/>
  <c r="AN1892" i="1" s="1"/>
  <c r="AL1892" i="1"/>
  <c r="AB1892" i="1"/>
  <c r="X1892" i="1"/>
  <c r="Z1892" i="1"/>
  <c r="AA1892" i="1"/>
  <c r="J1892" i="1"/>
  <c r="L1892" i="1" s="1"/>
  <c r="Y1892" i="1" l="1"/>
  <c r="W1893" i="1" s="1"/>
  <c r="I1893" i="1"/>
  <c r="AM1893" i="1" l="1"/>
  <c r="AN1893" i="1" s="1"/>
  <c r="AL1893" i="1"/>
  <c r="Z1893" i="1"/>
  <c r="AB1893" i="1"/>
  <c r="X1893" i="1"/>
  <c r="AA1893" i="1"/>
  <c r="F1893" i="1"/>
  <c r="K1893" i="1"/>
  <c r="J1893" i="1" l="1"/>
  <c r="L1893" i="1" s="1"/>
  <c r="Y1893" i="1" s="1"/>
  <c r="W1894" i="1" s="1"/>
  <c r="AM1894" i="1" l="1"/>
  <c r="AN1894" i="1" s="1"/>
  <c r="AL1894" i="1"/>
  <c r="X1894" i="1"/>
  <c r="Z1894" i="1"/>
  <c r="AA1894" i="1"/>
  <c r="AB1894" i="1"/>
  <c r="I1894" i="1"/>
  <c r="K1894" i="1" l="1"/>
  <c r="F1894" i="1"/>
  <c r="J1894" i="1" l="1"/>
  <c r="L1894" i="1" s="1"/>
  <c r="Y1894" i="1" s="1"/>
  <c r="W1895" i="1" s="1"/>
  <c r="AM1895" i="1" l="1"/>
  <c r="AN1895" i="1" s="1"/>
  <c r="AL1895" i="1"/>
  <c r="AB1895" i="1"/>
  <c r="Z1895" i="1"/>
  <c r="X1895" i="1"/>
  <c r="AA1895" i="1"/>
  <c r="I1895" i="1"/>
  <c r="F1895" i="1" l="1"/>
  <c r="K1895" i="1"/>
  <c r="J1895" i="1" l="1"/>
  <c r="L1895" i="1" s="1"/>
  <c r="Y1895" i="1" s="1"/>
  <c r="W1896" i="1" s="1"/>
  <c r="AM1896" i="1" l="1"/>
  <c r="AN1896" i="1" s="1"/>
  <c r="AL1896" i="1"/>
  <c r="AA1896" i="1"/>
  <c r="Z1896" i="1"/>
  <c r="X1896" i="1"/>
  <c r="AB1896" i="1"/>
  <c r="I1896" i="1"/>
  <c r="F1896" i="1" l="1"/>
  <c r="K1896" i="1"/>
  <c r="J1896" i="1" l="1"/>
  <c r="L1896" i="1" s="1"/>
  <c r="Y1896" i="1" s="1"/>
  <c r="W1897" i="1" s="1"/>
  <c r="AM1897" i="1" l="1"/>
  <c r="AN1897" i="1" s="1"/>
  <c r="AL1897" i="1"/>
  <c r="AA1897" i="1"/>
  <c r="X1897" i="1"/>
  <c r="Z1897" i="1"/>
  <c r="AB1897" i="1"/>
  <c r="I1897" i="1"/>
  <c r="F1897" i="1" l="1"/>
  <c r="K1897" i="1"/>
  <c r="J1897" i="1" l="1"/>
  <c r="L1897" i="1" s="1"/>
  <c r="Y1897" i="1" s="1"/>
  <c r="W1898" i="1" s="1"/>
  <c r="AM1898" i="1" l="1"/>
  <c r="AN1898" i="1" s="1"/>
  <c r="AL1898" i="1"/>
  <c r="AA1898" i="1"/>
  <c r="X1898" i="1"/>
  <c r="Z1898" i="1"/>
  <c r="AB1898" i="1"/>
  <c r="I1898" i="1"/>
  <c r="F1898" i="1" l="1"/>
  <c r="K1898" i="1"/>
  <c r="J1898" i="1" l="1"/>
  <c r="L1898" i="1" s="1"/>
  <c r="Y1898" i="1" s="1"/>
  <c r="W1899" i="1" s="1"/>
  <c r="AM1899" i="1" l="1"/>
  <c r="AN1899" i="1" s="1"/>
  <c r="AL1899" i="1"/>
  <c r="AB1899" i="1"/>
  <c r="X1899" i="1"/>
  <c r="Z1899" i="1"/>
  <c r="AA1899" i="1"/>
  <c r="I1899" i="1"/>
  <c r="F1899" i="1" s="1"/>
  <c r="K1899" i="1" l="1"/>
  <c r="J1899" i="1" s="1"/>
  <c r="L1899" i="1" l="1"/>
  <c r="I1900" i="1" l="1"/>
  <c r="F1900" i="1" s="1"/>
  <c r="Y1899" i="1"/>
  <c r="W1900" i="1" s="1"/>
  <c r="K1900" i="1"/>
  <c r="J1900" i="1" s="1"/>
  <c r="AM1900" i="1" l="1"/>
  <c r="AN1900" i="1" s="1"/>
  <c r="AL1900" i="1"/>
  <c r="X1900" i="1"/>
  <c r="Z1900" i="1"/>
  <c r="AA1900" i="1"/>
  <c r="AB1900" i="1"/>
  <c r="L1900" i="1"/>
  <c r="I1901" i="1" s="1"/>
  <c r="Y1900" i="1" l="1"/>
  <c r="W1901" i="1" s="1"/>
  <c r="F1901" i="1"/>
  <c r="K1901" i="1"/>
  <c r="AM1901" i="1" l="1"/>
  <c r="AN1901" i="1" s="1"/>
  <c r="AL1901" i="1"/>
  <c r="AB1901" i="1"/>
  <c r="X1901" i="1"/>
  <c r="Z1901" i="1"/>
  <c r="AA1901" i="1"/>
  <c r="J1901" i="1"/>
  <c r="L1901" i="1" s="1"/>
  <c r="Y1901" i="1" l="1"/>
  <c r="W1902" i="1" s="1"/>
  <c r="I1902" i="1"/>
  <c r="AM1902" i="1" l="1"/>
  <c r="AN1902" i="1" s="1"/>
  <c r="AL1902" i="1"/>
  <c r="AA1902" i="1"/>
  <c r="AB1902" i="1"/>
  <c r="X1902" i="1"/>
  <c r="Z1902" i="1"/>
  <c r="K1902" i="1"/>
  <c r="F1902" i="1"/>
  <c r="J1902" i="1" l="1"/>
  <c r="L1902" i="1" s="1"/>
  <c r="Y1902" i="1" s="1"/>
  <c r="W1903" i="1" s="1"/>
  <c r="AM1903" i="1" l="1"/>
  <c r="AN1903" i="1" s="1"/>
  <c r="AL1903" i="1"/>
  <c r="AA1903" i="1"/>
  <c r="X1903" i="1"/>
  <c r="Z1903" i="1"/>
  <c r="AB1903" i="1"/>
  <c r="I1903" i="1"/>
  <c r="K1903" i="1" l="1"/>
  <c r="F1903" i="1"/>
  <c r="J1903" i="1" l="1"/>
  <c r="L1903" i="1" s="1"/>
  <c r="Y1903" i="1" s="1"/>
  <c r="W1904" i="1" s="1"/>
  <c r="AM1904" i="1" l="1"/>
  <c r="AN1904" i="1" s="1"/>
  <c r="AL1904" i="1"/>
  <c r="Z1904" i="1"/>
  <c r="AB1904" i="1"/>
  <c r="X1904" i="1"/>
  <c r="AA1904" i="1"/>
  <c r="I1904" i="1"/>
  <c r="K1904" i="1" l="1"/>
  <c r="F1904" i="1"/>
  <c r="J1904" i="1" l="1"/>
  <c r="L1904" i="1" s="1"/>
  <c r="Y1904" i="1" s="1"/>
  <c r="W1905" i="1" s="1"/>
  <c r="AM1905" i="1" l="1"/>
  <c r="AN1905" i="1" s="1"/>
  <c r="AL1905" i="1"/>
  <c r="AA1905" i="1"/>
  <c r="X1905" i="1"/>
  <c r="Z1905" i="1"/>
  <c r="AB1905" i="1"/>
  <c r="I1905" i="1"/>
  <c r="F1905" i="1" s="1"/>
  <c r="K1905" i="1" l="1"/>
  <c r="J1905" i="1" s="1"/>
  <c r="L1905" i="1" l="1"/>
  <c r="I1906" i="1" l="1"/>
  <c r="K1906" i="1" s="1"/>
  <c r="Y1905" i="1"/>
  <c r="W1906" i="1" s="1"/>
  <c r="F1906" i="1"/>
  <c r="J1906" i="1"/>
  <c r="L1906" i="1" s="1"/>
  <c r="AM1906" i="1" l="1"/>
  <c r="AN1906" i="1" s="1"/>
  <c r="AL1906" i="1"/>
  <c r="X1906" i="1"/>
  <c r="Z1906" i="1"/>
  <c r="AB1906" i="1"/>
  <c r="AA1906" i="1"/>
  <c r="I1907" i="1"/>
  <c r="K1907" i="1" s="1"/>
  <c r="Y1906" i="1" l="1"/>
  <c r="W1907" i="1" s="1"/>
  <c r="F1907" i="1"/>
  <c r="J1907" i="1"/>
  <c r="L1907" i="1" s="1"/>
  <c r="AM1907" i="1" l="1"/>
  <c r="AN1907" i="1" s="1"/>
  <c r="AL1907" i="1"/>
  <c r="AB1907" i="1"/>
  <c r="X1907" i="1"/>
  <c r="Z1907" i="1"/>
  <c r="AA1907" i="1"/>
  <c r="I1908" i="1"/>
  <c r="Y1907" i="1" l="1"/>
  <c r="W1908" i="1" s="1"/>
  <c r="K1908" i="1"/>
  <c r="F1908" i="1"/>
  <c r="AM1908" i="1" l="1"/>
  <c r="AN1908" i="1" s="1"/>
  <c r="AL1908" i="1"/>
  <c r="X1908" i="1"/>
  <c r="Z1908" i="1"/>
  <c r="AA1908" i="1"/>
  <c r="AB1908" i="1"/>
  <c r="J1908" i="1"/>
  <c r="L1908" i="1" s="1"/>
  <c r="Y1908" i="1" l="1"/>
  <c r="W1909" i="1" s="1"/>
  <c r="I1909" i="1"/>
  <c r="AM1909" i="1" l="1"/>
  <c r="AN1909" i="1" s="1"/>
  <c r="AL1909" i="1"/>
  <c r="AB1909" i="1"/>
  <c r="Z1909" i="1"/>
  <c r="AA1909" i="1"/>
  <c r="X1909" i="1"/>
  <c r="F1909" i="1"/>
  <c r="K1909" i="1"/>
  <c r="J1909" i="1" l="1"/>
  <c r="L1909" i="1" s="1"/>
  <c r="Y1909" i="1" s="1"/>
  <c r="W1910" i="1" s="1"/>
  <c r="AM1910" i="1" l="1"/>
  <c r="AN1910" i="1" s="1"/>
  <c r="AL1910" i="1"/>
  <c r="X1910" i="1"/>
  <c r="Z1910" i="1"/>
  <c r="AA1910" i="1"/>
  <c r="AB1910" i="1"/>
  <c r="I1910" i="1"/>
  <c r="F1910" i="1" l="1"/>
  <c r="K1910" i="1"/>
  <c r="J1910" i="1" l="1"/>
  <c r="L1910" i="1" s="1"/>
  <c r="Y1910" i="1" s="1"/>
  <c r="W1911" i="1" s="1"/>
  <c r="AM1911" i="1" l="1"/>
  <c r="AN1911" i="1" s="1"/>
  <c r="AL1911" i="1"/>
  <c r="AB1911" i="1"/>
  <c r="Z1911" i="1"/>
  <c r="X1911" i="1"/>
  <c r="AA1911" i="1"/>
  <c r="I1911" i="1"/>
  <c r="F1911" i="1" l="1"/>
  <c r="K1911" i="1"/>
  <c r="J1911" i="1" l="1"/>
  <c r="L1911" i="1" s="1"/>
  <c r="Y1911" i="1" s="1"/>
  <c r="W1912" i="1" s="1"/>
  <c r="AM1912" i="1" l="1"/>
  <c r="AN1912" i="1" s="1"/>
  <c r="AL1912" i="1"/>
  <c r="Z1912" i="1"/>
  <c r="AB1912" i="1"/>
  <c r="X1912" i="1"/>
  <c r="AA1912" i="1"/>
  <c r="I1912" i="1"/>
  <c r="F1912" i="1" l="1"/>
  <c r="K1912" i="1"/>
  <c r="J1912" i="1" l="1"/>
  <c r="L1912" i="1" s="1"/>
  <c r="Y1912" i="1" s="1"/>
  <c r="W1913" i="1" s="1"/>
  <c r="AM1913" i="1" l="1"/>
  <c r="AN1913" i="1" s="1"/>
  <c r="AL1913" i="1"/>
  <c r="AA1913" i="1"/>
  <c r="AB1913" i="1"/>
  <c r="X1913" i="1"/>
  <c r="Z1913" i="1"/>
  <c r="I1913" i="1"/>
  <c r="K1913" i="1" l="1"/>
  <c r="J1913" i="1" s="1"/>
  <c r="F1913" i="1"/>
  <c r="L1913" i="1" l="1"/>
  <c r="I1914" i="1" l="1"/>
  <c r="Y1913" i="1"/>
  <c r="W1914" i="1" s="1"/>
  <c r="K1914" i="1"/>
  <c r="J1914" i="1" s="1"/>
  <c r="F1914" i="1"/>
  <c r="AM1914" i="1" l="1"/>
  <c r="AN1914" i="1" s="1"/>
  <c r="AL1914" i="1"/>
  <c r="Z1914" i="1"/>
  <c r="AA1914" i="1"/>
  <c r="X1914" i="1"/>
  <c r="AB1914" i="1"/>
  <c r="L1914" i="1"/>
  <c r="I1915" i="1" s="1"/>
  <c r="Y1914" i="1" l="1"/>
  <c r="W1915" i="1" s="1"/>
  <c r="K1915" i="1"/>
  <c r="J1915" i="1" s="1"/>
  <c r="F1915" i="1"/>
  <c r="AM1915" i="1" l="1"/>
  <c r="AN1915" i="1" s="1"/>
  <c r="AL1915" i="1"/>
  <c r="AB1915" i="1"/>
  <c r="X1915" i="1"/>
  <c r="Z1915" i="1"/>
  <c r="AA1915" i="1"/>
  <c r="L1915" i="1"/>
  <c r="I1916" i="1" s="1"/>
  <c r="F1916" i="1" s="1"/>
  <c r="Y1915" i="1" l="1"/>
  <c r="W1916" i="1" s="1"/>
  <c r="K1916" i="1"/>
  <c r="J1916" i="1" s="1"/>
  <c r="AM1916" i="1" l="1"/>
  <c r="AN1916" i="1" s="1"/>
  <c r="AL1916" i="1"/>
  <c r="X1916" i="1"/>
  <c r="Z1916" i="1"/>
  <c r="AA1916" i="1"/>
  <c r="AB1916" i="1"/>
  <c r="L1916" i="1"/>
  <c r="I1917" i="1" s="1"/>
  <c r="Y1916" i="1" l="1"/>
  <c r="W1917" i="1" s="1"/>
  <c r="F1917" i="1"/>
  <c r="K1917" i="1"/>
  <c r="AM1917" i="1" l="1"/>
  <c r="AN1917" i="1" s="1"/>
  <c r="AL1917" i="1"/>
  <c r="X1917" i="1"/>
  <c r="Z1917" i="1"/>
  <c r="AA1917" i="1"/>
  <c r="AB1917" i="1"/>
  <c r="J1917" i="1"/>
  <c r="L1917" i="1" s="1"/>
  <c r="I1918" i="1" s="1"/>
  <c r="Y1917" i="1" l="1"/>
  <c r="W1918" i="1" s="1"/>
  <c r="F1918" i="1"/>
  <c r="K1918" i="1"/>
  <c r="AM1918" i="1" l="1"/>
  <c r="AN1918" i="1" s="1"/>
  <c r="AL1918" i="1"/>
  <c r="Z1918" i="1"/>
  <c r="X1918" i="1"/>
  <c r="AA1918" i="1"/>
  <c r="AB1918" i="1"/>
  <c r="J1918" i="1"/>
  <c r="L1918" i="1" s="1"/>
  <c r="Y1918" i="1" l="1"/>
  <c r="W1919" i="1" s="1"/>
  <c r="I1919" i="1"/>
  <c r="AM1919" i="1" l="1"/>
  <c r="AN1919" i="1" s="1"/>
  <c r="AL1919" i="1"/>
  <c r="Z1919" i="1"/>
  <c r="AB1919" i="1"/>
  <c r="X1919" i="1"/>
  <c r="AA1919" i="1"/>
  <c r="K1919" i="1"/>
  <c r="F1919" i="1"/>
  <c r="J1919" i="1" l="1"/>
  <c r="L1919" i="1" s="1"/>
  <c r="Y1919" i="1" s="1"/>
  <c r="W1920" i="1" s="1"/>
  <c r="AM1920" i="1" l="1"/>
  <c r="AN1920" i="1" s="1"/>
  <c r="AL1920" i="1"/>
  <c r="X1920" i="1"/>
  <c r="AA1920" i="1"/>
  <c r="AB1920" i="1"/>
  <c r="Z1920" i="1"/>
  <c r="I1920" i="1"/>
  <c r="K1920" i="1" l="1"/>
  <c r="F1920" i="1"/>
  <c r="J1920" i="1" l="1"/>
  <c r="L1920" i="1" s="1"/>
  <c r="Y1920" i="1" s="1"/>
  <c r="W1921" i="1" s="1"/>
  <c r="AM1921" i="1" l="1"/>
  <c r="AN1921" i="1" s="1"/>
  <c r="AL1921" i="1"/>
  <c r="X1921" i="1"/>
  <c r="Z1921" i="1"/>
  <c r="AB1921" i="1"/>
  <c r="AA1921" i="1"/>
  <c r="I1921" i="1"/>
  <c r="K1921" i="1" l="1"/>
  <c r="F1921" i="1"/>
  <c r="J1921" i="1" l="1"/>
  <c r="L1921" i="1" s="1"/>
  <c r="Y1921" i="1" s="1"/>
  <c r="W1922" i="1" s="1"/>
  <c r="AM1922" i="1" l="1"/>
  <c r="AN1922" i="1" s="1"/>
  <c r="AL1922" i="1"/>
  <c r="X1922" i="1"/>
  <c r="Z1922" i="1"/>
  <c r="AA1922" i="1"/>
  <c r="AB1922" i="1"/>
  <c r="I1922" i="1"/>
  <c r="K1922" i="1" s="1"/>
  <c r="F1922" i="1" l="1"/>
  <c r="J1922" i="1"/>
  <c r="L1922" i="1" s="1"/>
  <c r="Y1922" i="1" s="1"/>
  <c r="W1923" i="1" s="1"/>
  <c r="AM1923" i="1" l="1"/>
  <c r="AN1923" i="1" s="1"/>
  <c r="AL1923" i="1"/>
  <c r="AB1923" i="1"/>
  <c r="AA1923" i="1"/>
  <c r="X1923" i="1"/>
  <c r="Z1923" i="1"/>
  <c r="I1923" i="1"/>
  <c r="K1923" i="1" l="1"/>
  <c r="F1923" i="1"/>
  <c r="J1923" i="1" l="1"/>
  <c r="L1923" i="1" s="1"/>
  <c r="Y1923" i="1" s="1"/>
  <c r="W1924" i="1" s="1"/>
  <c r="AM1924" i="1" l="1"/>
  <c r="AN1924" i="1" s="1"/>
  <c r="AL1924" i="1"/>
  <c r="AB1924" i="1"/>
  <c r="X1924" i="1"/>
  <c r="Z1924" i="1"/>
  <c r="AA1924" i="1"/>
  <c r="I1924" i="1"/>
  <c r="F1924" i="1" l="1"/>
  <c r="K1924" i="1"/>
  <c r="J1924" i="1" l="1"/>
  <c r="L1924" i="1" s="1"/>
  <c r="Y1924" i="1" s="1"/>
  <c r="W1925" i="1" s="1"/>
  <c r="AM1925" i="1" l="1"/>
  <c r="AN1925" i="1" s="1"/>
  <c r="AL1925" i="1"/>
  <c r="AA1925" i="1"/>
  <c r="X1925" i="1"/>
  <c r="Z1925" i="1"/>
  <c r="AB1925" i="1"/>
  <c r="I1925" i="1"/>
  <c r="K1925" i="1" l="1"/>
  <c r="F1925" i="1"/>
  <c r="J1925" i="1" l="1"/>
  <c r="L1925" i="1" s="1"/>
  <c r="Y1925" i="1" s="1"/>
  <c r="W1926" i="1" s="1"/>
  <c r="AM1926" i="1" l="1"/>
  <c r="AN1926" i="1" s="1"/>
  <c r="AL1926" i="1"/>
  <c r="Z1926" i="1"/>
  <c r="AB1926" i="1"/>
  <c r="X1926" i="1"/>
  <c r="AA1926" i="1"/>
  <c r="I1926" i="1"/>
  <c r="K1926" i="1" l="1"/>
  <c r="F1926" i="1"/>
  <c r="J1926" i="1" l="1"/>
  <c r="L1926" i="1" s="1"/>
  <c r="Y1926" i="1" s="1"/>
  <c r="W1927" i="1" s="1"/>
  <c r="AM1927" i="1" l="1"/>
  <c r="AN1927" i="1" s="1"/>
  <c r="AL1927" i="1"/>
  <c r="X1927" i="1"/>
  <c r="Z1927" i="1"/>
  <c r="AA1927" i="1"/>
  <c r="AB1927" i="1"/>
  <c r="I1927" i="1"/>
  <c r="F1927" i="1" l="1"/>
  <c r="K1927" i="1"/>
  <c r="J1927" i="1" l="1"/>
  <c r="L1927" i="1" s="1"/>
  <c r="Y1927" i="1" s="1"/>
  <c r="W1928" i="1" s="1"/>
  <c r="AM1928" i="1" l="1"/>
  <c r="AN1928" i="1" s="1"/>
  <c r="AL1928" i="1"/>
  <c r="AB1928" i="1"/>
  <c r="X1928" i="1"/>
  <c r="Z1928" i="1"/>
  <c r="AA1928" i="1"/>
  <c r="I1928" i="1"/>
  <c r="K1928" i="1" l="1"/>
  <c r="F1928" i="1"/>
  <c r="J1928" i="1" l="1"/>
  <c r="L1928" i="1" l="1"/>
  <c r="I1929" i="1" l="1"/>
  <c r="K1929" i="1" s="1"/>
  <c r="Y1928" i="1"/>
  <c r="W1929" i="1" s="1"/>
  <c r="F1929" i="1"/>
  <c r="AM1929" i="1" l="1"/>
  <c r="AN1929" i="1" s="1"/>
  <c r="AL1929" i="1"/>
  <c r="AA1929" i="1"/>
  <c r="X1929" i="1"/>
  <c r="Z1929" i="1"/>
  <c r="AB1929" i="1"/>
  <c r="J1929" i="1"/>
  <c r="L1929" i="1" s="1"/>
  <c r="I1930" i="1" s="1"/>
  <c r="K1930" i="1" s="1"/>
  <c r="Y1929" i="1" l="1"/>
  <c r="W1930" i="1" s="1"/>
  <c r="J1930" i="1"/>
  <c r="L1930" i="1" s="1"/>
  <c r="I1931" i="1" s="1"/>
  <c r="F1930" i="1"/>
  <c r="AM1930" i="1" l="1"/>
  <c r="AN1930" i="1" s="1"/>
  <c r="AL1930" i="1"/>
  <c r="X1930" i="1"/>
  <c r="AA1930" i="1"/>
  <c r="Z1930" i="1"/>
  <c r="AB1930" i="1"/>
  <c r="K1931" i="1"/>
  <c r="F1931" i="1"/>
  <c r="Y1930" i="1" l="1"/>
  <c r="W1931" i="1" s="1"/>
  <c r="J1931" i="1"/>
  <c r="L1931" i="1" s="1"/>
  <c r="AM1931" i="1" l="1"/>
  <c r="AN1931" i="1" s="1"/>
  <c r="AL1931" i="1"/>
  <c r="AB1931" i="1"/>
  <c r="X1931" i="1"/>
  <c r="AA1931" i="1"/>
  <c r="Z1931" i="1"/>
  <c r="I1932" i="1"/>
  <c r="Y1931" i="1" l="1"/>
  <c r="W1932" i="1" s="1"/>
  <c r="F1932" i="1"/>
  <c r="K1932" i="1"/>
  <c r="AM1932" i="1" l="1"/>
  <c r="AN1932" i="1" s="1"/>
  <c r="AL1932" i="1"/>
  <c r="X1932" i="1"/>
  <c r="AA1932" i="1"/>
  <c r="Z1932" i="1"/>
  <c r="AB1932" i="1"/>
  <c r="J1932" i="1"/>
  <c r="L1932" i="1" s="1"/>
  <c r="Y1932" i="1" l="1"/>
  <c r="W1933" i="1" s="1"/>
  <c r="I1933" i="1"/>
  <c r="K1933" i="1" s="1"/>
  <c r="AM1933" i="1" l="1"/>
  <c r="AN1933" i="1" s="1"/>
  <c r="AL1933" i="1"/>
  <c r="AA1933" i="1"/>
  <c r="Z1933" i="1"/>
  <c r="AB1933" i="1"/>
  <c r="X1933" i="1"/>
  <c r="F1933" i="1"/>
  <c r="J1933" i="1"/>
  <c r="L1933" i="1" s="1"/>
  <c r="Y1933" i="1" l="1"/>
  <c r="W1934" i="1" s="1"/>
  <c r="I1934" i="1"/>
  <c r="F1934" i="1" s="1"/>
  <c r="AM1934" i="1" l="1"/>
  <c r="AN1934" i="1" s="1"/>
  <c r="AL1934" i="1"/>
  <c r="X1934" i="1"/>
  <c r="AA1934" i="1"/>
  <c r="Z1934" i="1"/>
  <c r="AB1934" i="1"/>
  <c r="K1934" i="1"/>
  <c r="J1934" i="1" s="1"/>
  <c r="L1934" i="1" l="1"/>
  <c r="I1935" i="1" s="1"/>
  <c r="Y1934" i="1" l="1"/>
  <c r="W1935" i="1" s="1"/>
  <c r="K1935" i="1"/>
  <c r="F1935" i="1"/>
  <c r="AM1935" i="1" l="1"/>
  <c r="AN1935" i="1" s="1"/>
  <c r="AL1935" i="1"/>
  <c r="AA1935" i="1"/>
  <c r="X1935" i="1"/>
  <c r="Z1935" i="1"/>
  <c r="AB1935" i="1"/>
  <c r="J1935" i="1"/>
  <c r="L1935" i="1" s="1"/>
  <c r="Y1935" i="1" l="1"/>
  <c r="W1936" i="1" s="1"/>
  <c r="I1936" i="1"/>
  <c r="AM1936" i="1" l="1"/>
  <c r="AN1936" i="1" s="1"/>
  <c r="AL1936" i="1"/>
  <c r="X1936" i="1"/>
  <c r="AA1936" i="1"/>
  <c r="Z1936" i="1"/>
  <c r="AB1936" i="1"/>
  <c r="K1936" i="1"/>
  <c r="F1936" i="1"/>
  <c r="J1936" i="1" l="1"/>
  <c r="L1936" i="1" s="1"/>
  <c r="Y1936" i="1" s="1"/>
  <c r="W1937" i="1" s="1"/>
  <c r="AM1937" i="1" l="1"/>
  <c r="AN1937" i="1" s="1"/>
  <c r="AL1937" i="1"/>
  <c r="AB1937" i="1"/>
  <c r="X1937" i="1"/>
  <c r="Z1937" i="1"/>
  <c r="AA1937" i="1"/>
  <c r="I1937" i="1"/>
  <c r="F1937" i="1" s="1"/>
  <c r="K1937" i="1" l="1"/>
  <c r="J1937" i="1" s="1"/>
  <c r="L1937" i="1" l="1"/>
  <c r="I1938" i="1" l="1"/>
  <c r="Y1937" i="1"/>
  <c r="W1938" i="1" s="1"/>
  <c r="K1938" i="1"/>
  <c r="F1938" i="1"/>
  <c r="AM1938" i="1" l="1"/>
  <c r="AN1938" i="1" s="1"/>
  <c r="AL1938" i="1"/>
  <c r="X1938" i="1"/>
  <c r="AA1938" i="1"/>
  <c r="AB1938" i="1"/>
  <c r="Z1938" i="1"/>
  <c r="J1938" i="1"/>
  <c r="L1938" i="1" s="1"/>
  <c r="I1939" i="1" s="1"/>
  <c r="Y1938" i="1" l="1"/>
  <c r="W1939" i="1" s="1"/>
  <c r="K1939" i="1"/>
  <c r="F1939" i="1"/>
  <c r="AM1939" i="1" l="1"/>
  <c r="AN1939" i="1" s="1"/>
  <c r="AL1939" i="1"/>
  <c r="X1939" i="1"/>
  <c r="Z1939" i="1"/>
  <c r="AA1939" i="1"/>
  <c r="AB1939" i="1"/>
  <c r="J1939" i="1"/>
  <c r="L1939" i="1" s="1"/>
  <c r="Y1939" i="1" l="1"/>
  <c r="W1940" i="1" s="1"/>
  <c r="I1940" i="1"/>
  <c r="AM1940" i="1" l="1"/>
  <c r="AN1940" i="1" s="1"/>
  <c r="AL1940" i="1"/>
  <c r="X1940" i="1"/>
  <c r="AA1940" i="1"/>
  <c r="AB1940" i="1"/>
  <c r="Z1940" i="1"/>
  <c r="K1940" i="1"/>
  <c r="F1940" i="1"/>
  <c r="J1940" i="1" l="1"/>
  <c r="L1940" i="1" s="1"/>
  <c r="Y1940" i="1" s="1"/>
  <c r="W1941" i="1" s="1"/>
  <c r="AM1941" i="1" l="1"/>
  <c r="AN1941" i="1" s="1"/>
  <c r="AL1941" i="1"/>
  <c r="AA1941" i="1"/>
  <c r="AB1941" i="1"/>
  <c r="X1941" i="1"/>
  <c r="Z1941" i="1"/>
  <c r="I1941" i="1"/>
  <c r="K1941" i="1" l="1"/>
  <c r="F1941" i="1"/>
  <c r="J1941" i="1" l="1"/>
  <c r="L1941" i="1" s="1"/>
  <c r="Y1941" i="1" s="1"/>
  <c r="W1942" i="1" s="1"/>
  <c r="AM1942" i="1" l="1"/>
  <c r="AN1942" i="1" s="1"/>
  <c r="AL1942" i="1"/>
  <c r="X1942" i="1"/>
  <c r="AA1942" i="1"/>
  <c r="Z1942" i="1"/>
  <c r="AB1942" i="1"/>
  <c r="I1942" i="1"/>
  <c r="F1942" i="1" l="1"/>
  <c r="K1942" i="1"/>
  <c r="J1942" i="1" l="1"/>
  <c r="L1942" i="1" s="1"/>
  <c r="Y1942" i="1" s="1"/>
  <c r="W1943" i="1" s="1"/>
  <c r="AM1943" i="1" l="1"/>
  <c r="AN1943" i="1" s="1"/>
  <c r="AL1943" i="1"/>
  <c r="X1943" i="1"/>
  <c r="AA1943" i="1"/>
  <c r="Z1943" i="1"/>
  <c r="AB1943" i="1"/>
  <c r="I1943" i="1"/>
  <c r="F1943" i="1" l="1"/>
  <c r="K1943" i="1"/>
  <c r="J1943" i="1" l="1"/>
  <c r="L1943" i="1" s="1"/>
  <c r="Y1943" i="1" s="1"/>
  <c r="W1944" i="1" s="1"/>
  <c r="AM1944" i="1" l="1"/>
  <c r="AN1944" i="1" s="1"/>
  <c r="AL1944" i="1"/>
  <c r="AB1944" i="1"/>
  <c r="AA1944" i="1"/>
  <c r="X1944" i="1"/>
  <c r="Z1944" i="1"/>
  <c r="I1944" i="1"/>
  <c r="F1944" i="1" l="1"/>
  <c r="K1944" i="1"/>
  <c r="J1944" i="1" l="1"/>
  <c r="L1944" i="1" s="1"/>
  <c r="Y1944" i="1" s="1"/>
  <c r="W1945" i="1" s="1"/>
  <c r="AM1945" i="1" l="1"/>
  <c r="AN1945" i="1" s="1"/>
  <c r="AL1945" i="1"/>
  <c r="AA1945" i="1"/>
  <c r="X1945" i="1"/>
  <c r="Z1945" i="1"/>
  <c r="AB1945" i="1"/>
  <c r="I1945" i="1"/>
  <c r="K1945" i="1" l="1"/>
  <c r="F1945" i="1"/>
  <c r="J1945" i="1" l="1"/>
  <c r="L1945" i="1" s="1"/>
  <c r="I1946" i="1" l="1"/>
  <c r="Y1945" i="1"/>
  <c r="W1946" i="1" s="1"/>
  <c r="F1946" i="1"/>
  <c r="K1946" i="1"/>
  <c r="AM1946" i="1" l="1"/>
  <c r="AN1946" i="1" s="1"/>
  <c r="AL1946" i="1"/>
  <c r="X1946" i="1"/>
  <c r="Z1946" i="1"/>
  <c r="AA1946" i="1"/>
  <c r="AB1946" i="1"/>
  <c r="J1946" i="1"/>
  <c r="L1946" i="1" s="1"/>
  <c r="Y1946" i="1" l="1"/>
  <c r="W1947" i="1" s="1"/>
  <c r="I1947" i="1"/>
  <c r="AM1947" i="1" l="1"/>
  <c r="AN1947" i="1" s="1"/>
  <c r="AL1947" i="1"/>
  <c r="AB1947" i="1"/>
  <c r="X1947" i="1"/>
  <c r="AA1947" i="1"/>
  <c r="Z1947" i="1"/>
  <c r="F1947" i="1"/>
  <c r="K1947" i="1"/>
  <c r="J1947" i="1" s="1"/>
  <c r="L1947" i="1" l="1"/>
  <c r="I1948" i="1" s="1"/>
  <c r="Y1947" i="1" l="1"/>
  <c r="W1948" i="1" s="1"/>
  <c r="K1948" i="1"/>
  <c r="F1948" i="1"/>
  <c r="AM1948" i="1" l="1"/>
  <c r="AN1948" i="1" s="1"/>
  <c r="AL1948" i="1"/>
  <c r="X1948" i="1"/>
  <c r="Z1948" i="1"/>
  <c r="AA1948" i="1"/>
  <c r="AB1948" i="1"/>
  <c r="J1948" i="1"/>
  <c r="L1948" i="1" s="1"/>
  <c r="Y1948" i="1" l="1"/>
  <c r="W1949" i="1" s="1"/>
  <c r="I1949" i="1"/>
  <c r="AM1949" i="1" l="1"/>
  <c r="AN1949" i="1" s="1"/>
  <c r="AL1949" i="1"/>
  <c r="Z1949" i="1"/>
  <c r="AA1949" i="1"/>
  <c r="X1949" i="1"/>
  <c r="AB1949" i="1"/>
  <c r="K1949" i="1"/>
  <c r="J1949" i="1" s="1"/>
  <c r="F1949" i="1"/>
  <c r="L1949" i="1" l="1"/>
  <c r="I1950" i="1" s="1"/>
  <c r="Y1949" i="1" l="1"/>
  <c r="W1950" i="1" s="1"/>
  <c r="K1950" i="1"/>
  <c r="J1950" i="1" s="1"/>
  <c r="F1950" i="1"/>
  <c r="AM1950" i="1" l="1"/>
  <c r="AN1950" i="1" s="1"/>
  <c r="AL1950" i="1"/>
  <c r="X1950" i="1"/>
  <c r="AA1950" i="1"/>
  <c r="Z1950" i="1"/>
  <c r="AB1950" i="1"/>
  <c r="L1950" i="1"/>
  <c r="I1951" i="1" s="1"/>
  <c r="Y1950" i="1" l="1"/>
  <c r="W1951" i="1" s="1"/>
  <c r="K1951" i="1"/>
  <c r="F1951" i="1"/>
  <c r="AM1951" i="1" l="1"/>
  <c r="AN1951" i="1" s="1"/>
  <c r="AL1951" i="1"/>
  <c r="X1951" i="1"/>
  <c r="AA1951" i="1"/>
  <c r="Z1951" i="1"/>
  <c r="AB1951" i="1"/>
  <c r="J1951" i="1"/>
  <c r="L1951" i="1" s="1"/>
  <c r="Y1951" i="1" l="1"/>
  <c r="W1952" i="1" s="1"/>
  <c r="I1952" i="1"/>
  <c r="AM1952" i="1" l="1"/>
  <c r="AN1952" i="1" s="1"/>
  <c r="AL1952" i="1"/>
  <c r="X1952" i="1"/>
  <c r="AA1952" i="1"/>
  <c r="Z1952" i="1"/>
  <c r="AB1952" i="1"/>
  <c r="K1952" i="1"/>
  <c r="F1952" i="1"/>
  <c r="J1952" i="1" l="1"/>
  <c r="L1952" i="1" s="1"/>
  <c r="Y1952" i="1" s="1"/>
  <c r="W1953" i="1" s="1"/>
  <c r="AM1953" i="1" l="1"/>
  <c r="AN1953" i="1" s="1"/>
  <c r="AL1953" i="1"/>
  <c r="X1953" i="1"/>
  <c r="AA1953" i="1"/>
  <c r="Z1953" i="1"/>
  <c r="AB1953" i="1"/>
  <c r="I1953" i="1"/>
  <c r="F1953" i="1" l="1"/>
  <c r="K1953" i="1"/>
  <c r="J1953" i="1" l="1"/>
  <c r="L1953" i="1"/>
  <c r="I1954" i="1" l="1"/>
  <c r="Y1953" i="1"/>
  <c r="W1954" i="1" s="1"/>
  <c r="K1954" i="1"/>
  <c r="F1954" i="1"/>
  <c r="AM1954" i="1" l="1"/>
  <c r="AN1954" i="1" s="1"/>
  <c r="AL1954" i="1"/>
  <c r="X1954" i="1"/>
  <c r="AA1954" i="1"/>
  <c r="AB1954" i="1"/>
  <c r="Z1954" i="1"/>
  <c r="J1954" i="1"/>
  <c r="L1954" i="1" s="1"/>
  <c r="Y1954" i="1" l="1"/>
  <c r="W1955" i="1" s="1"/>
  <c r="I1955" i="1"/>
  <c r="AM1955" i="1" l="1"/>
  <c r="AN1955" i="1" s="1"/>
  <c r="AL1955" i="1"/>
  <c r="Z1955" i="1"/>
  <c r="AB1955" i="1"/>
  <c r="X1955" i="1"/>
  <c r="AA1955" i="1"/>
  <c r="K1955" i="1"/>
  <c r="F1955" i="1"/>
  <c r="J1955" i="1" l="1"/>
  <c r="L1955" i="1" s="1"/>
  <c r="Y1955" i="1" s="1"/>
  <c r="W1956" i="1" s="1"/>
  <c r="AM1956" i="1" l="1"/>
  <c r="AN1956" i="1" s="1"/>
  <c r="AL1956" i="1"/>
  <c r="AA1956" i="1"/>
  <c r="X1956" i="1"/>
  <c r="Z1956" i="1"/>
  <c r="AB1956" i="1"/>
  <c r="I1956" i="1"/>
  <c r="K1956" i="1" l="1"/>
  <c r="F1956" i="1"/>
  <c r="J1956" i="1" l="1"/>
  <c r="L1956" i="1" s="1"/>
  <c r="Y1956" i="1" s="1"/>
  <c r="W1957" i="1" s="1"/>
  <c r="AM1957" i="1" l="1"/>
  <c r="AN1957" i="1" s="1"/>
  <c r="AL1957" i="1"/>
  <c r="AA1957" i="1"/>
  <c r="Z1957" i="1"/>
  <c r="X1957" i="1"/>
  <c r="AB1957" i="1"/>
  <c r="I1957" i="1"/>
  <c r="F1957" i="1" l="1"/>
  <c r="K1957" i="1"/>
  <c r="J1957" i="1" s="1"/>
  <c r="L1957" i="1" l="1"/>
  <c r="I1958" i="1" l="1"/>
  <c r="Y1957" i="1"/>
  <c r="W1958" i="1" s="1"/>
  <c r="K1958" i="1"/>
  <c r="F1958" i="1"/>
  <c r="AM1958" i="1" l="1"/>
  <c r="AN1958" i="1" s="1"/>
  <c r="AL1958" i="1"/>
  <c r="AB1958" i="1"/>
  <c r="X1958" i="1"/>
  <c r="Z1958" i="1"/>
  <c r="AA1958" i="1"/>
  <c r="J1958" i="1"/>
  <c r="L1958" i="1"/>
  <c r="I1959" i="1" s="1"/>
  <c r="Y1958" i="1" l="1"/>
  <c r="W1959" i="1" s="1"/>
  <c r="F1959" i="1"/>
  <c r="K1959" i="1"/>
  <c r="AM1959" i="1" l="1"/>
  <c r="AN1959" i="1" s="1"/>
  <c r="AL1959" i="1"/>
  <c r="X1959" i="1"/>
  <c r="AB1959" i="1"/>
  <c r="Z1959" i="1"/>
  <c r="AA1959" i="1"/>
  <c r="J1959" i="1"/>
  <c r="L1959" i="1" s="1"/>
  <c r="Y1959" i="1" l="1"/>
  <c r="W1960" i="1" s="1"/>
  <c r="I1960" i="1"/>
  <c r="AM1960" i="1" l="1"/>
  <c r="AN1960" i="1" s="1"/>
  <c r="AL1960" i="1"/>
  <c r="Z1960" i="1"/>
  <c r="AB1960" i="1"/>
  <c r="X1960" i="1"/>
  <c r="AA1960" i="1"/>
  <c r="K1960" i="1"/>
  <c r="F1960" i="1"/>
  <c r="J1960" i="1" l="1"/>
  <c r="L1960" i="1" s="1"/>
  <c r="Y1960" i="1" s="1"/>
  <c r="W1961" i="1" s="1"/>
  <c r="AM1961" i="1" l="1"/>
  <c r="AN1961" i="1" s="1"/>
  <c r="AL1961" i="1"/>
  <c r="X1961" i="1"/>
  <c r="Z1961" i="1"/>
  <c r="AB1961" i="1"/>
  <c r="AA1961" i="1"/>
  <c r="I1961" i="1"/>
  <c r="K1961" i="1" l="1"/>
  <c r="F1961" i="1"/>
  <c r="J1961" i="1" l="1"/>
  <c r="L1961" i="1" s="1"/>
  <c r="Y1961" i="1" s="1"/>
  <c r="W1962" i="1" s="1"/>
  <c r="AM1962" i="1" l="1"/>
  <c r="AN1962" i="1" s="1"/>
  <c r="AL1962" i="1"/>
  <c r="Z1962" i="1"/>
  <c r="AB1962" i="1"/>
  <c r="X1962" i="1"/>
  <c r="AA1962" i="1"/>
  <c r="I1962" i="1"/>
  <c r="K1962" i="1" l="1"/>
  <c r="J1962" i="1" s="1"/>
  <c r="F1962" i="1"/>
  <c r="L1962" i="1" l="1"/>
  <c r="I1963" i="1" l="1"/>
  <c r="Y1962" i="1"/>
  <c r="W1963" i="1" s="1"/>
  <c r="F1963" i="1"/>
  <c r="K1963" i="1"/>
  <c r="AM1963" i="1" l="1"/>
  <c r="AN1963" i="1" s="1"/>
  <c r="AL1963" i="1"/>
  <c r="X1963" i="1"/>
  <c r="Z1963" i="1"/>
  <c r="AA1963" i="1"/>
  <c r="AB1963" i="1"/>
  <c r="J1963" i="1"/>
  <c r="L1963" i="1" s="1"/>
  <c r="Y1963" i="1" l="1"/>
  <c r="W1964" i="1" s="1"/>
  <c r="I1964" i="1"/>
  <c r="AM1964" i="1" l="1"/>
  <c r="AN1964" i="1" s="1"/>
  <c r="AL1964" i="1"/>
  <c r="X1964" i="1"/>
  <c r="Z1964" i="1"/>
  <c r="AB1964" i="1"/>
  <c r="AA1964" i="1"/>
  <c r="K1964" i="1"/>
  <c r="F1964" i="1"/>
  <c r="J1964" i="1" l="1"/>
  <c r="L1964" i="1" s="1"/>
  <c r="Y1964" i="1" s="1"/>
  <c r="W1965" i="1" s="1"/>
  <c r="AM1965" i="1" l="1"/>
  <c r="AN1965" i="1" s="1"/>
  <c r="AL1965" i="1"/>
  <c r="X1965" i="1"/>
  <c r="AA1965" i="1"/>
  <c r="AB1965" i="1"/>
  <c r="Z1965" i="1"/>
  <c r="I1965" i="1"/>
  <c r="F1965" i="1" l="1"/>
  <c r="K1965" i="1"/>
  <c r="J1965" i="1" l="1"/>
  <c r="L1965" i="1" s="1"/>
  <c r="Y1965" i="1" s="1"/>
  <c r="W1966" i="1" s="1"/>
  <c r="AM1966" i="1" l="1"/>
  <c r="AN1966" i="1" s="1"/>
  <c r="AL1966" i="1"/>
  <c r="Z1966" i="1"/>
  <c r="X1966" i="1"/>
  <c r="AA1966" i="1"/>
  <c r="AB1966" i="1"/>
  <c r="I1966" i="1"/>
  <c r="F1966" i="1" l="1"/>
  <c r="K1966" i="1"/>
  <c r="J1966" i="1" s="1"/>
  <c r="L1966" i="1" l="1"/>
  <c r="I1967" i="1" l="1"/>
  <c r="Y1966" i="1"/>
  <c r="W1967" i="1" s="1"/>
  <c r="F1967" i="1"/>
  <c r="K1967" i="1"/>
  <c r="AM1967" i="1" l="1"/>
  <c r="AN1967" i="1" s="1"/>
  <c r="AL1967" i="1"/>
  <c r="X1967" i="1"/>
  <c r="Z1967" i="1"/>
  <c r="AA1967" i="1"/>
  <c r="AB1967" i="1"/>
  <c r="J1967" i="1"/>
  <c r="L1967" i="1" s="1"/>
  <c r="Y1967" i="1" l="1"/>
  <c r="W1968" i="1" s="1"/>
  <c r="I1968" i="1"/>
  <c r="AM1968" i="1" l="1"/>
  <c r="AN1968" i="1" s="1"/>
  <c r="AL1968" i="1"/>
  <c r="X1968" i="1"/>
  <c r="Z1968" i="1"/>
  <c r="AB1968" i="1"/>
  <c r="AA1968" i="1"/>
  <c r="K1968" i="1"/>
  <c r="J1968" i="1" s="1"/>
  <c r="F1968" i="1"/>
  <c r="L1968" i="1" l="1"/>
  <c r="I1969" i="1" s="1"/>
  <c r="Y1968" i="1" l="1"/>
  <c r="W1969" i="1" s="1"/>
  <c r="F1969" i="1"/>
  <c r="K1969" i="1"/>
  <c r="J1969" i="1" s="1"/>
  <c r="AM1969" i="1" l="1"/>
  <c r="AN1969" i="1" s="1"/>
  <c r="AL1969" i="1"/>
  <c r="X1969" i="1"/>
  <c r="AA1969" i="1"/>
  <c r="Z1969" i="1"/>
  <c r="AB1969" i="1"/>
  <c r="L1969" i="1"/>
  <c r="I1970" i="1" s="1"/>
  <c r="Y1969" i="1" l="1"/>
  <c r="W1970" i="1" s="1"/>
  <c r="K1970" i="1"/>
  <c r="F1970" i="1"/>
  <c r="AM1970" i="1" l="1"/>
  <c r="AN1970" i="1" s="1"/>
  <c r="AL1970" i="1"/>
  <c r="X1970" i="1"/>
  <c r="AA1970" i="1"/>
  <c r="Z1970" i="1"/>
  <c r="AB1970" i="1"/>
  <c r="J1970" i="1"/>
  <c r="L1970" i="1" s="1"/>
  <c r="Y1970" i="1" l="1"/>
  <c r="W1971" i="1" s="1"/>
  <c r="I1971" i="1"/>
  <c r="AM1971" i="1" l="1"/>
  <c r="AN1971" i="1" s="1"/>
  <c r="AL1971" i="1"/>
  <c r="AA1971" i="1"/>
  <c r="X1971" i="1"/>
  <c r="Z1971" i="1"/>
  <c r="AB1971" i="1"/>
  <c r="F1971" i="1"/>
  <c r="K1971" i="1"/>
  <c r="J1971" i="1" s="1"/>
  <c r="L1971" i="1" l="1"/>
  <c r="I1972" i="1" s="1"/>
  <c r="Y1971" i="1" l="1"/>
  <c r="W1972" i="1" s="1"/>
  <c r="K1972" i="1"/>
  <c r="F1972" i="1"/>
  <c r="AM1972" i="1" l="1"/>
  <c r="AN1972" i="1" s="1"/>
  <c r="AL1972" i="1"/>
  <c r="X1972" i="1"/>
  <c r="AA1972" i="1"/>
  <c r="Z1972" i="1"/>
  <c r="AB1972" i="1"/>
  <c r="J1972" i="1"/>
  <c r="L1972" i="1" s="1"/>
  <c r="Y1972" i="1" l="1"/>
  <c r="W1973" i="1" s="1"/>
  <c r="I1973" i="1"/>
  <c r="AM1973" i="1" l="1"/>
  <c r="AN1973" i="1" s="1"/>
  <c r="AL1973" i="1"/>
  <c r="X1973" i="1"/>
  <c r="AA1973" i="1"/>
  <c r="AB1973" i="1"/>
  <c r="Z1973" i="1"/>
  <c r="K1973" i="1"/>
  <c r="F1973" i="1"/>
  <c r="J1973" i="1" l="1"/>
  <c r="L1973" i="1" s="1"/>
  <c r="Y1973" i="1" s="1"/>
  <c r="W1974" i="1" s="1"/>
  <c r="AM1974" i="1" l="1"/>
  <c r="AN1974" i="1" s="1"/>
  <c r="AL1974" i="1"/>
  <c r="X1974" i="1"/>
  <c r="AA1974" i="1"/>
  <c r="AB1974" i="1"/>
  <c r="Z1974" i="1"/>
  <c r="I1974" i="1"/>
  <c r="K1974" i="1" l="1"/>
  <c r="F1974" i="1"/>
  <c r="J1974" i="1" l="1"/>
  <c r="L1974" i="1" s="1"/>
  <c r="Y1974" i="1" s="1"/>
  <c r="W1975" i="1" s="1"/>
  <c r="AM1975" i="1" l="1"/>
  <c r="AN1975" i="1" s="1"/>
  <c r="AL1975" i="1"/>
  <c r="Z1975" i="1"/>
  <c r="AA1975" i="1"/>
  <c r="X1975" i="1"/>
  <c r="AB1975" i="1"/>
  <c r="I1975" i="1"/>
  <c r="F1975" i="1" l="1"/>
  <c r="K1975" i="1"/>
  <c r="J1975" i="1" l="1"/>
  <c r="L1975" i="1" s="1"/>
  <c r="I1976" i="1" l="1"/>
  <c r="Y1975" i="1"/>
  <c r="W1976" i="1" s="1"/>
  <c r="K1976" i="1"/>
  <c r="F1976" i="1"/>
  <c r="AM1976" i="1" l="1"/>
  <c r="AN1976" i="1" s="1"/>
  <c r="AL1976" i="1"/>
  <c r="X1976" i="1"/>
  <c r="Z1976" i="1"/>
  <c r="AA1976" i="1"/>
  <c r="AB1976" i="1"/>
  <c r="J1976" i="1"/>
  <c r="L1976" i="1" s="1"/>
  <c r="I1977" i="1" s="1"/>
  <c r="Y1976" i="1" l="1"/>
  <c r="W1977" i="1" s="1"/>
  <c r="F1977" i="1"/>
  <c r="K1977" i="1"/>
  <c r="AM1977" i="1" l="1"/>
  <c r="AN1977" i="1" s="1"/>
  <c r="AL1977" i="1"/>
  <c r="AA1977" i="1"/>
  <c r="X1977" i="1"/>
  <c r="Z1977" i="1"/>
  <c r="AB1977" i="1"/>
  <c r="J1977" i="1"/>
  <c r="L1977" i="1" s="1"/>
  <c r="Y1977" i="1" l="1"/>
  <c r="W1978" i="1" s="1"/>
  <c r="I1978" i="1"/>
  <c r="AM1978" i="1" l="1"/>
  <c r="AN1978" i="1" s="1"/>
  <c r="AL1978" i="1"/>
  <c r="X1978" i="1"/>
  <c r="Z1978" i="1"/>
  <c r="AA1978" i="1"/>
  <c r="AB1978" i="1"/>
  <c r="F1978" i="1"/>
  <c r="K1978" i="1"/>
  <c r="J1978" i="1" l="1"/>
  <c r="L1978" i="1" s="1"/>
  <c r="Y1978" i="1" s="1"/>
  <c r="W1979" i="1" s="1"/>
  <c r="AM1979" i="1" l="1"/>
  <c r="AN1979" i="1" s="1"/>
  <c r="AL1979" i="1"/>
  <c r="X1979" i="1"/>
  <c r="AB1979" i="1"/>
  <c r="Z1979" i="1"/>
  <c r="AA1979" i="1"/>
  <c r="I1979" i="1"/>
  <c r="F1979" i="1" l="1"/>
  <c r="K1979" i="1"/>
  <c r="J1979" i="1" l="1"/>
  <c r="L1979" i="1" s="1"/>
  <c r="Y1979" i="1" s="1"/>
  <c r="W1980" i="1" s="1"/>
  <c r="AM1980" i="1" l="1"/>
  <c r="AN1980" i="1" s="1"/>
  <c r="AL1980" i="1"/>
  <c r="X1980" i="1"/>
  <c r="AA1980" i="1"/>
  <c r="AB1980" i="1"/>
  <c r="Z1980" i="1"/>
  <c r="I1980" i="1"/>
  <c r="F1980" i="1" l="1"/>
  <c r="K1980" i="1"/>
  <c r="J1980" i="1" l="1"/>
  <c r="L1980" i="1" s="1"/>
  <c r="Y1980" i="1" s="1"/>
  <c r="W1981" i="1" s="1"/>
  <c r="AM1981" i="1" l="1"/>
  <c r="AN1981" i="1" s="1"/>
  <c r="AL1981" i="1"/>
  <c r="X1981" i="1"/>
  <c r="Z1981" i="1"/>
  <c r="AA1981" i="1"/>
  <c r="AB1981" i="1"/>
  <c r="I1981" i="1"/>
  <c r="K1981" i="1" l="1"/>
  <c r="F1981" i="1"/>
  <c r="J1981" i="1" l="1"/>
  <c r="L1981" i="1" s="1"/>
  <c r="Y1981" i="1" s="1"/>
  <c r="W1982" i="1" s="1"/>
  <c r="AM1982" i="1" l="1"/>
  <c r="AN1982" i="1" s="1"/>
  <c r="AL1982" i="1"/>
  <c r="X1982" i="1"/>
  <c r="Z1982" i="1"/>
  <c r="AA1982" i="1"/>
  <c r="AB1982" i="1"/>
  <c r="I1982" i="1"/>
  <c r="K1982" i="1" l="1"/>
  <c r="F1982" i="1"/>
  <c r="J1982" i="1" l="1"/>
  <c r="L1982" i="1" s="1"/>
  <c r="Y1982" i="1" s="1"/>
  <c r="W1983" i="1" s="1"/>
  <c r="AM1983" i="1" l="1"/>
  <c r="AN1983" i="1" s="1"/>
  <c r="AL1983" i="1"/>
  <c r="AB1983" i="1"/>
  <c r="X1983" i="1"/>
  <c r="Z1983" i="1"/>
  <c r="AA1983" i="1"/>
  <c r="I1983" i="1"/>
  <c r="K1983" i="1" s="1"/>
  <c r="F1983" i="1" l="1"/>
  <c r="J1983" i="1"/>
  <c r="L1983" i="1" s="1"/>
  <c r="Y1983" i="1" s="1"/>
  <c r="W1984" i="1" s="1"/>
  <c r="AM1984" i="1" l="1"/>
  <c r="AN1984" i="1" s="1"/>
  <c r="AL1984" i="1"/>
  <c r="AA1984" i="1"/>
  <c r="X1984" i="1"/>
  <c r="Z1984" i="1"/>
  <c r="AB1984" i="1"/>
  <c r="I1984" i="1"/>
  <c r="K1984" i="1" l="1"/>
  <c r="J1984" i="1" s="1"/>
  <c r="F1984" i="1"/>
  <c r="L1984" i="1" l="1"/>
  <c r="I1985" i="1" l="1"/>
  <c r="Y1984" i="1"/>
  <c r="W1985" i="1" s="1"/>
  <c r="F1985" i="1"/>
  <c r="K1985" i="1"/>
  <c r="AM1985" i="1" l="1"/>
  <c r="AN1985" i="1" s="1"/>
  <c r="AL1985" i="1"/>
  <c r="AB1985" i="1"/>
  <c r="X1985" i="1"/>
  <c r="AA1985" i="1"/>
  <c r="Z1985" i="1"/>
  <c r="J1985" i="1"/>
  <c r="L1985" i="1" s="1"/>
  <c r="Y1985" i="1" l="1"/>
  <c r="W1986" i="1" s="1"/>
  <c r="I1986" i="1"/>
  <c r="AM1986" i="1" l="1"/>
  <c r="AN1986" i="1" s="1"/>
  <c r="AL1986" i="1"/>
  <c r="Z1986" i="1"/>
  <c r="AA1986" i="1"/>
  <c r="AB1986" i="1"/>
  <c r="X1986" i="1"/>
  <c r="F1986" i="1"/>
  <c r="K1986" i="1"/>
  <c r="J1986" i="1" l="1"/>
  <c r="L1986" i="1" s="1"/>
  <c r="Y1986" i="1" s="1"/>
  <c r="W1987" i="1" s="1"/>
  <c r="AM1987" i="1" l="1"/>
  <c r="AN1987" i="1" s="1"/>
  <c r="AL1987" i="1"/>
  <c r="X1987" i="1"/>
  <c r="Z1987" i="1"/>
  <c r="AB1987" i="1"/>
  <c r="AA1987" i="1"/>
  <c r="I1987" i="1"/>
  <c r="F1987" i="1" l="1"/>
  <c r="K1987" i="1"/>
  <c r="J1987" i="1" s="1"/>
  <c r="L1987" i="1" l="1"/>
  <c r="I1988" i="1" l="1"/>
  <c r="Y1987" i="1"/>
  <c r="W1988" i="1" s="1"/>
  <c r="K1988" i="1"/>
  <c r="J1988" i="1" s="1"/>
  <c r="F1988" i="1"/>
  <c r="AM1988" i="1" l="1"/>
  <c r="AN1988" i="1" s="1"/>
  <c r="AL1988" i="1"/>
  <c r="Z1988" i="1"/>
  <c r="AA1988" i="1"/>
  <c r="X1988" i="1"/>
  <c r="AB1988" i="1"/>
  <c r="L1988" i="1"/>
  <c r="I1989" i="1" s="1"/>
  <c r="Y1988" i="1" l="1"/>
  <c r="W1989" i="1" s="1"/>
  <c r="K1989" i="1"/>
  <c r="J1989" i="1" s="1"/>
  <c r="F1989" i="1"/>
  <c r="AM1989" i="1" l="1"/>
  <c r="AN1989" i="1" s="1"/>
  <c r="AL1989" i="1"/>
  <c r="AB1989" i="1"/>
  <c r="X1989" i="1"/>
  <c r="AA1989" i="1"/>
  <c r="Z1989" i="1"/>
  <c r="L1989" i="1"/>
  <c r="I1990" i="1" s="1"/>
  <c r="Y1989" i="1" l="1"/>
  <c r="W1990" i="1" s="1"/>
  <c r="K1990" i="1"/>
  <c r="J1990" i="1" s="1"/>
  <c r="F1990" i="1"/>
  <c r="AM1990" i="1" l="1"/>
  <c r="AN1990" i="1" s="1"/>
  <c r="AL1990" i="1"/>
  <c r="X1990" i="1"/>
  <c r="AA1990" i="1"/>
  <c r="Z1990" i="1"/>
  <c r="AB1990" i="1"/>
  <c r="L1990" i="1"/>
  <c r="I1991" i="1" s="1"/>
  <c r="Y1990" i="1" l="1"/>
  <c r="W1991" i="1" s="1"/>
  <c r="F1991" i="1"/>
  <c r="K1991" i="1"/>
  <c r="AM1991" i="1" l="1"/>
  <c r="AN1991" i="1" s="1"/>
  <c r="AL1991" i="1"/>
  <c r="X1991" i="1"/>
  <c r="AA1991" i="1"/>
  <c r="Z1991" i="1"/>
  <c r="AB1991" i="1"/>
  <c r="J1991" i="1"/>
  <c r="L1991" i="1" s="1"/>
  <c r="Y1991" i="1" l="1"/>
  <c r="W1992" i="1" s="1"/>
  <c r="I1992" i="1"/>
  <c r="AM1992" i="1" l="1"/>
  <c r="AN1992" i="1" s="1"/>
  <c r="AL1992" i="1"/>
  <c r="AB1992" i="1"/>
  <c r="X1992" i="1"/>
  <c r="AA1992" i="1"/>
  <c r="Z1992" i="1"/>
  <c r="F1992" i="1"/>
  <c r="K1992" i="1"/>
  <c r="J1992" i="1" l="1"/>
  <c r="L1992" i="1" s="1"/>
  <c r="Y1992" i="1" s="1"/>
  <c r="W1993" i="1" s="1"/>
  <c r="AM1993" i="1" l="1"/>
  <c r="AN1993" i="1" s="1"/>
  <c r="AL1993" i="1"/>
  <c r="AB1993" i="1"/>
  <c r="X1993" i="1"/>
  <c r="Z1993" i="1"/>
  <c r="AA1993" i="1"/>
  <c r="I1993" i="1"/>
  <c r="F1993" i="1" l="1"/>
  <c r="K1993" i="1"/>
  <c r="J1993" i="1" l="1"/>
  <c r="L1993" i="1" s="1"/>
  <c r="Y1993" i="1" s="1"/>
  <c r="W1994" i="1" s="1"/>
  <c r="AM1994" i="1" l="1"/>
  <c r="AN1994" i="1" s="1"/>
  <c r="AL1994" i="1"/>
  <c r="X1994" i="1"/>
  <c r="Z1994" i="1"/>
  <c r="AA1994" i="1"/>
  <c r="AB1994" i="1"/>
  <c r="I1994" i="1"/>
  <c r="K1994" i="1" l="1"/>
  <c r="F1994" i="1"/>
  <c r="J1994" i="1" l="1"/>
  <c r="L1994" i="1" s="1"/>
  <c r="Y1994" i="1" s="1"/>
  <c r="W1995" i="1" s="1"/>
  <c r="AM1995" i="1" l="1"/>
  <c r="AN1995" i="1" s="1"/>
  <c r="AL1995" i="1"/>
  <c r="X1995" i="1"/>
  <c r="AA1995" i="1"/>
  <c r="Z1995" i="1"/>
  <c r="AB1995" i="1"/>
  <c r="I1995" i="1"/>
  <c r="F1995" i="1" l="1"/>
  <c r="K1995" i="1"/>
  <c r="J1995" i="1" l="1"/>
  <c r="L1995" i="1" s="1"/>
  <c r="I1996" i="1" l="1"/>
  <c r="Y1995" i="1"/>
  <c r="W1996" i="1" s="1"/>
  <c r="F1996" i="1"/>
  <c r="K1996" i="1"/>
  <c r="J1996" i="1" s="1"/>
  <c r="AM1996" i="1" l="1"/>
  <c r="AN1996" i="1" s="1"/>
  <c r="AL1996" i="1"/>
  <c r="AA1996" i="1"/>
  <c r="X1996" i="1"/>
  <c r="Z1996" i="1"/>
  <c r="AB1996" i="1"/>
  <c r="L1996" i="1"/>
  <c r="I1997" i="1" s="1"/>
  <c r="Y1996" i="1" l="1"/>
  <c r="W1997" i="1" s="1"/>
  <c r="F1997" i="1"/>
  <c r="K1997" i="1"/>
  <c r="AM1997" i="1" l="1"/>
  <c r="AN1997" i="1" s="1"/>
  <c r="AL1997" i="1"/>
  <c r="X1997" i="1"/>
  <c r="AA1997" i="1"/>
  <c r="Z1997" i="1"/>
  <c r="AB1997" i="1"/>
  <c r="J1997" i="1"/>
  <c r="L1997" i="1" s="1"/>
  <c r="I1998" i="1" s="1"/>
  <c r="Y1997" i="1" l="1"/>
  <c r="W1998" i="1" s="1"/>
  <c r="F1998" i="1"/>
  <c r="K1998" i="1"/>
  <c r="J1998" i="1" s="1"/>
  <c r="AM1998" i="1" l="1"/>
  <c r="AN1998" i="1" s="1"/>
  <c r="AL1998" i="1"/>
  <c r="AA1998" i="1"/>
  <c r="AB1998" i="1"/>
  <c r="X1998" i="1"/>
  <c r="Z1998" i="1"/>
  <c r="L1998" i="1"/>
  <c r="I1999" i="1" s="1"/>
  <c r="Y1998" i="1" l="1"/>
  <c r="W1999" i="1" s="1"/>
  <c r="F1999" i="1"/>
  <c r="K1999" i="1"/>
  <c r="AM1999" i="1" l="1"/>
  <c r="AN1999" i="1" s="1"/>
  <c r="AL1999" i="1"/>
  <c r="AB1999" i="1"/>
  <c r="X1999" i="1"/>
  <c r="Z1999" i="1"/>
  <c r="AA1999" i="1"/>
  <c r="J1999" i="1"/>
  <c r="L1999" i="1" s="1"/>
  <c r="Y1999" i="1" l="1"/>
  <c r="W2000" i="1" s="1"/>
  <c r="I2000" i="1"/>
  <c r="AM2000" i="1" l="1"/>
  <c r="AN2000" i="1" s="1"/>
  <c r="AL2000" i="1"/>
  <c r="X2000" i="1"/>
  <c r="Z2000" i="1"/>
  <c r="AA2000" i="1"/>
  <c r="AB2000" i="1"/>
  <c r="F2000" i="1"/>
  <c r="K2000" i="1"/>
  <c r="J2000" i="1" s="1"/>
  <c r="L2000" i="1" l="1"/>
  <c r="I2001" i="1" s="1"/>
  <c r="Y2000" i="1" l="1"/>
  <c r="W2001" i="1" s="1"/>
  <c r="F2001" i="1"/>
  <c r="K2001" i="1"/>
  <c r="AM2001" i="1" l="1"/>
  <c r="AN2001" i="1" s="1"/>
  <c r="AL2001" i="1"/>
  <c r="X2001" i="1"/>
  <c r="AA2001" i="1"/>
  <c r="AB2001" i="1"/>
  <c r="Z2001" i="1"/>
  <c r="J2001" i="1"/>
  <c r="L2001" i="1"/>
  <c r="I2002" i="1" s="1"/>
  <c r="Y2001" i="1" l="1"/>
  <c r="W2002" i="1" s="1"/>
  <c r="K2002" i="1"/>
  <c r="F2002" i="1"/>
  <c r="AM2002" i="1" l="1"/>
  <c r="AN2002" i="1" s="1"/>
  <c r="AL2002" i="1"/>
  <c r="X2002" i="1"/>
  <c r="AA2002" i="1"/>
  <c r="Z2002" i="1"/>
  <c r="AB2002" i="1"/>
  <c r="J2002" i="1"/>
  <c r="L2002" i="1" s="1"/>
  <c r="Y2002" i="1" l="1"/>
  <c r="W2003" i="1" s="1"/>
  <c r="I2003" i="1"/>
  <c r="AM2003" i="1" l="1"/>
  <c r="AN2003" i="1" s="1"/>
  <c r="AL2003" i="1"/>
  <c r="X2003" i="1"/>
  <c r="AA2003" i="1"/>
  <c r="Z2003" i="1"/>
  <c r="AB2003" i="1"/>
  <c r="F2003" i="1"/>
  <c r="K2003" i="1"/>
  <c r="J2003" i="1" l="1"/>
  <c r="L2003" i="1" s="1"/>
  <c r="I2004" i="1" l="1"/>
  <c r="Y2003" i="1"/>
  <c r="W2004" i="1" s="1"/>
  <c r="K2004" i="1"/>
  <c r="F2004" i="1"/>
  <c r="AM2004" i="1" l="1"/>
  <c r="AN2004" i="1" s="1"/>
  <c r="AL2004" i="1"/>
  <c r="Z2004" i="1"/>
  <c r="AB2004" i="1"/>
  <c r="X2004" i="1"/>
  <c r="AA2004" i="1"/>
  <c r="J2004" i="1"/>
  <c r="L2004" i="1" s="1"/>
  <c r="Y2004" i="1" l="1"/>
  <c r="W2005" i="1" s="1"/>
  <c r="I2005" i="1"/>
  <c r="AM2005" i="1" l="1"/>
  <c r="AN2005" i="1" s="1"/>
  <c r="AL2005" i="1"/>
  <c r="Z2005" i="1"/>
  <c r="X2005" i="1"/>
  <c r="AA2005" i="1"/>
  <c r="AB2005" i="1"/>
  <c r="K2005" i="1"/>
  <c r="F2005" i="1"/>
  <c r="J2005" i="1" l="1"/>
  <c r="L2005" i="1" s="1"/>
  <c r="Y2005" i="1" s="1"/>
  <c r="W2006" i="1" s="1"/>
  <c r="AM2006" i="1" l="1"/>
  <c r="AN2006" i="1" s="1"/>
  <c r="AL2006" i="1"/>
  <c r="Z2006" i="1"/>
  <c r="AB2006" i="1"/>
  <c r="X2006" i="1"/>
  <c r="AA2006" i="1"/>
  <c r="I2006" i="1"/>
  <c r="F2006" i="1" l="1"/>
  <c r="K2006" i="1"/>
  <c r="J2006" i="1" l="1"/>
  <c r="L2006" i="1" s="1"/>
  <c r="Y2006" i="1" s="1"/>
  <c r="W2007" i="1" s="1"/>
  <c r="AM2007" i="1" l="1"/>
  <c r="AN2007" i="1" s="1"/>
  <c r="AL2007" i="1"/>
  <c r="AA2007" i="1"/>
  <c r="Z2007" i="1"/>
  <c r="X2007" i="1"/>
  <c r="AB2007" i="1"/>
  <c r="I2007" i="1"/>
  <c r="F2007" i="1" l="1"/>
  <c r="K2007" i="1"/>
  <c r="J2007" i="1" l="1"/>
  <c r="L2007" i="1" s="1"/>
  <c r="Y2007" i="1" s="1"/>
  <c r="W2008" i="1" s="1"/>
  <c r="AM2008" i="1" l="1"/>
  <c r="AN2008" i="1" s="1"/>
  <c r="AL2008" i="1"/>
  <c r="AA2008" i="1"/>
  <c r="X2008" i="1"/>
  <c r="Z2008" i="1"/>
  <c r="AB2008" i="1"/>
  <c r="I2008" i="1"/>
  <c r="K2008" i="1" s="1"/>
  <c r="F2008" i="1" l="1"/>
  <c r="J2008" i="1"/>
  <c r="L2008" i="1" s="1"/>
  <c r="Y2008" i="1" s="1"/>
  <c r="W2009" i="1" s="1"/>
  <c r="AM2009" i="1" l="1"/>
  <c r="AN2009" i="1" s="1"/>
  <c r="AL2009" i="1"/>
  <c r="AA2009" i="1"/>
  <c r="AB2009" i="1"/>
  <c r="X2009" i="1"/>
  <c r="Z2009" i="1"/>
  <c r="I2009" i="1"/>
  <c r="K2009" i="1" l="1"/>
  <c r="F2009" i="1"/>
  <c r="J2009" i="1" l="1"/>
  <c r="L2009" i="1" s="1"/>
  <c r="Y2009" i="1" s="1"/>
  <c r="W2010" i="1" s="1"/>
  <c r="AM2010" i="1" l="1"/>
  <c r="AN2010" i="1" s="1"/>
  <c r="AL2010" i="1"/>
  <c r="AA2010" i="1"/>
  <c r="AB2010" i="1"/>
  <c r="X2010" i="1"/>
  <c r="Z2010" i="1"/>
  <c r="I2010" i="1"/>
  <c r="F2010" i="1" l="1"/>
  <c r="K2010" i="1"/>
  <c r="J2010" i="1" l="1"/>
  <c r="L2010" i="1" s="1"/>
  <c r="Y2010" i="1" s="1"/>
  <c r="W2011" i="1" s="1"/>
  <c r="AM2011" i="1" l="1"/>
  <c r="AN2011" i="1" s="1"/>
  <c r="AL2011" i="1"/>
  <c r="X2011" i="1"/>
  <c r="AA2011" i="1"/>
  <c r="AB2011" i="1"/>
  <c r="Z2011" i="1"/>
  <c r="I2011" i="1"/>
  <c r="K2011" i="1" l="1"/>
  <c r="F2011" i="1"/>
  <c r="J2011" i="1" l="1"/>
  <c r="L2011" i="1" s="1"/>
  <c r="Y2011" i="1" s="1"/>
  <c r="W2012" i="1" s="1"/>
  <c r="AM2012" i="1" l="1"/>
  <c r="AN2012" i="1" s="1"/>
  <c r="AL2012" i="1"/>
  <c r="AB2012" i="1"/>
  <c r="X2012" i="1"/>
  <c r="Z2012" i="1"/>
  <c r="AA2012" i="1"/>
  <c r="I2012" i="1"/>
  <c r="K2012" i="1" l="1"/>
  <c r="F2012" i="1"/>
  <c r="J2012" i="1" l="1"/>
  <c r="L2012" i="1" s="1"/>
  <c r="Y2012" i="1" s="1"/>
  <c r="W2013" i="1" s="1"/>
  <c r="AM2013" i="1" l="1"/>
  <c r="AN2013" i="1" s="1"/>
  <c r="AL2013" i="1"/>
  <c r="X2013" i="1"/>
  <c r="AA2013" i="1"/>
  <c r="AB2013" i="1"/>
  <c r="Z2013" i="1"/>
  <c r="I2013" i="1"/>
  <c r="K2013" i="1" l="1"/>
  <c r="F2013" i="1"/>
  <c r="J2013" i="1" l="1"/>
  <c r="L2013" i="1" s="1"/>
  <c r="Y2013" i="1" s="1"/>
  <c r="W2014" i="1" s="1"/>
  <c r="AM2014" i="1" l="1"/>
  <c r="AN2014" i="1" s="1"/>
  <c r="AL2014" i="1"/>
  <c r="AA2014" i="1"/>
  <c r="Z2014" i="1"/>
  <c r="AB2014" i="1"/>
  <c r="X2014" i="1"/>
  <c r="I2014" i="1"/>
  <c r="F2014" i="1" l="1"/>
  <c r="K2014" i="1"/>
  <c r="J2014" i="1" l="1"/>
  <c r="L2014" i="1" s="1"/>
  <c r="Y2014" i="1" s="1"/>
  <c r="W2015" i="1" s="1"/>
  <c r="AM2015" i="1" l="1"/>
  <c r="AN2015" i="1" s="1"/>
  <c r="AL2015" i="1"/>
  <c r="X2015" i="1"/>
  <c r="AA2015" i="1"/>
  <c r="Z2015" i="1"/>
  <c r="AB2015" i="1"/>
  <c r="I2015" i="1"/>
  <c r="F2015" i="1" l="1"/>
  <c r="K2015" i="1"/>
  <c r="J2015" i="1" l="1"/>
  <c r="L2015" i="1" s="1"/>
  <c r="Y2015" i="1" s="1"/>
  <c r="W2016" i="1" s="1"/>
  <c r="AM2016" i="1" l="1"/>
  <c r="AN2016" i="1" s="1"/>
  <c r="AL2016" i="1"/>
  <c r="Z2016" i="1"/>
  <c r="AA2016" i="1"/>
  <c r="X2016" i="1"/>
  <c r="AB2016" i="1"/>
  <c r="I2016" i="1"/>
  <c r="K2016" i="1" l="1"/>
  <c r="F2016" i="1"/>
  <c r="J2016" i="1" l="1"/>
  <c r="L2016" i="1" s="1"/>
  <c r="Y2016" i="1" s="1"/>
  <c r="W2017" i="1" s="1"/>
  <c r="AM2017" i="1" l="1"/>
  <c r="AN2017" i="1" s="1"/>
  <c r="AL2017" i="1"/>
  <c r="Z2017" i="1"/>
  <c r="X2017" i="1"/>
  <c r="AA2017" i="1"/>
  <c r="AB2017" i="1"/>
  <c r="I2017" i="1"/>
  <c r="F2017" i="1" l="1"/>
  <c r="K2017" i="1"/>
  <c r="J2017" i="1" s="1"/>
  <c r="L2017" i="1" l="1"/>
  <c r="I2018" i="1" l="1"/>
  <c r="Y2017" i="1"/>
  <c r="W2018" i="1" s="1"/>
  <c r="F2018" i="1"/>
  <c r="K2018" i="1"/>
  <c r="AM2018" i="1" l="1"/>
  <c r="AN2018" i="1" s="1"/>
  <c r="AL2018" i="1"/>
  <c r="X2018" i="1"/>
  <c r="AA2018" i="1"/>
  <c r="Z2018" i="1"/>
  <c r="AB2018" i="1"/>
  <c r="J2018" i="1"/>
  <c r="L2018" i="1" s="1"/>
  <c r="Y2018" i="1" l="1"/>
  <c r="W2019" i="1" s="1"/>
  <c r="I2019" i="1"/>
  <c r="AM2019" i="1" l="1"/>
  <c r="AN2019" i="1" s="1"/>
  <c r="AL2019" i="1"/>
  <c r="X2019" i="1"/>
  <c r="AA2019" i="1"/>
  <c r="AB2019" i="1"/>
  <c r="Z2019" i="1"/>
  <c r="F2019" i="1"/>
  <c r="K2019" i="1"/>
  <c r="J2019" i="1" l="1"/>
  <c r="L2019" i="1" s="1"/>
  <c r="Y2019" i="1" s="1"/>
  <c r="W2020" i="1" s="1"/>
  <c r="AM2020" i="1" l="1"/>
  <c r="AN2020" i="1" s="1"/>
  <c r="AL2020" i="1"/>
  <c r="X2020" i="1"/>
  <c r="AA2020" i="1"/>
  <c r="Z2020" i="1"/>
  <c r="AB2020" i="1"/>
  <c r="I2020" i="1"/>
  <c r="F2020" i="1" l="1"/>
  <c r="K2020" i="1"/>
  <c r="J2020" i="1" l="1"/>
  <c r="L2020" i="1" s="1"/>
  <c r="Y2020" i="1" s="1"/>
  <c r="W2021" i="1" s="1"/>
  <c r="AM2021" i="1" l="1"/>
  <c r="AN2021" i="1" s="1"/>
  <c r="AL2021" i="1"/>
  <c r="AA2021" i="1"/>
  <c r="Z2021" i="1"/>
  <c r="X2021" i="1"/>
  <c r="AB2021" i="1"/>
  <c r="I2021" i="1"/>
  <c r="K2021" i="1" l="1"/>
  <c r="J2021" i="1" s="1"/>
  <c r="F2021" i="1"/>
  <c r="L2021" i="1" l="1"/>
  <c r="I2022" i="1" l="1"/>
  <c r="Y2021" i="1"/>
  <c r="W2022" i="1" s="1"/>
  <c r="K2022" i="1"/>
  <c r="F2022" i="1"/>
  <c r="AM2022" i="1" l="1"/>
  <c r="AN2022" i="1" s="1"/>
  <c r="AL2022" i="1"/>
  <c r="X2022" i="1"/>
  <c r="Z2022" i="1"/>
  <c r="AA2022" i="1"/>
  <c r="AB2022" i="1"/>
  <c r="J2022" i="1"/>
  <c r="L2022" i="1" s="1"/>
  <c r="Y2022" i="1" l="1"/>
  <c r="W2023" i="1" s="1"/>
  <c r="I2023" i="1"/>
  <c r="AM2023" i="1" l="1"/>
  <c r="AN2023" i="1" s="1"/>
  <c r="AL2023" i="1"/>
  <c r="X2023" i="1"/>
  <c r="Z2023" i="1"/>
  <c r="AA2023" i="1"/>
  <c r="AB2023" i="1"/>
  <c r="K2023" i="1"/>
  <c r="F2023" i="1"/>
  <c r="J2023" i="1" l="1"/>
  <c r="L2023" i="1" s="1"/>
  <c r="Y2023" i="1" s="1"/>
  <c r="W2024" i="1" s="1"/>
  <c r="AM2024" i="1" l="1"/>
  <c r="AN2024" i="1" s="1"/>
  <c r="AL2024" i="1"/>
  <c r="X2024" i="1"/>
  <c r="AA2024" i="1"/>
  <c r="AB2024" i="1"/>
  <c r="Z2024" i="1"/>
  <c r="I2024" i="1"/>
  <c r="K2024" i="1" l="1"/>
  <c r="F2024" i="1"/>
  <c r="J2024" i="1" l="1"/>
  <c r="L2024" i="1" s="1"/>
  <c r="Y2024" i="1" s="1"/>
  <c r="W2025" i="1" s="1"/>
  <c r="AM2025" i="1" l="1"/>
  <c r="AN2025" i="1" s="1"/>
  <c r="AL2025" i="1"/>
  <c r="X2025" i="1"/>
  <c r="Z2025" i="1"/>
  <c r="AB2025" i="1"/>
  <c r="AA2025" i="1"/>
  <c r="I2025" i="1"/>
  <c r="F2025" i="1" l="1"/>
  <c r="K2025" i="1"/>
  <c r="J2025" i="1" l="1"/>
  <c r="L2025" i="1" s="1"/>
  <c r="Y2025" i="1" s="1"/>
  <c r="W2026" i="1" s="1"/>
  <c r="AM2026" i="1" l="1"/>
  <c r="AN2026" i="1" s="1"/>
  <c r="AL2026" i="1"/>
  <c r="Z2026" i="1"/>
  <c r="AA2026" i="1"/>
  <c r="X2026" i="1"/>
  <c r="AB2026" i="1"/>
  <c r="I2026" i="1"/>
  <c r="F2026" i="1" l="1"/>
  <c r="K2026" i="1"/>
  <c r="J2026" i="1" l="1"/>
  <c r="L2026" i="1" s="1"/>
  <c r="Y2026" i="1" s="1"/>
  <c r="W2027" i="1" s="1"/>
  <c r="AM2027" i="1" l="1"/>
  <c r="AN2027" i="1" s="1"/>
  <c r="AL2027" i="1"/>
  <c r="X2027" i="1"/>
  <c r="Z2027" i="1"/>
  <c r="AA2027" i="1"/>
  <c r="AB2027" i="1"/>
  <c r="I2027" i="1"/>
  <c r="F2027" i="1" l="1"/>
  <c r="K2027" i="1"/>
  <c r="J2027" i="1" l="1"/>
  <c r="L2027" i="1"/>
  <c r="I2028" i="1" l="1"/>
  <c r="Y2027" i="1"/>
  <c r="W2028" i="1" s="1"/>
  <c r="F2028" i="1"/>
  <c r="K2028" i="1"/>
  <c r="AM2028" i="1" l="1"/>
  <c r="AN2028" i="1" s="1"/>
  <c r="AL2028" i="1"/>
  <c r="X2028" i="1"/>
  <c r="Z2028" i="1"/>
  <c r="AB2028" i="1"/>
  <c r="AA2028" i="1"/>
  <c r="J2028" i="1"/>
  <c r="L2028" i="1" s="1"/>
  <c r="Y2028" i="1" l="1"/>
  <c r="W2029" i="1" s="1"/>
  <c r="I2029" i="1"/>
  <c r="AM2029" i="1" l="1"/>
  <c r="AN2029" i="1" s="1"/>
  <c r="AL2029" i="1"/>
  <c r="Z2029" i="1"/>
  <c r="AB2029" i="1"/>
  <c r="X2029" i="1"/>
  <c r="AA2029" i="1"/>
  <c r="F2029" i="1"/>
  <c r="K2029" i="1"/>
  <c r="J2029" i="1" l="1"/>
  <c r="L2029" i="1" s="1"/>
  <c r="Y2029" i="1" s="1"/>
  <c r="W2030" i="1" s="1"/>
  <c r="AM2030" i="1" l="1"/>
  <c r="AN2030" i="1" s="1"/>
  <c r="AL2030" i="1"/>
  <c r="AB2030" i="1"/>
  <c r="AA2030" i="1"/>
  <c r="Z2030" i="1"/>
  <c r="X2030" i="1"/>
  <c r="I2030" i="1"/>
  <c r="K2030" i="1" l="1"/>
  <c r="J2030" i="1" s="1"/>
  <c r="F2030" i="1"/>
  <c r="L2030" i="1" l="1"/>
  <c r="I2031" i="1" l="1"/>
  <c r="Y2030" i="1"/>
  <c r="W2031" i="1" s="1"/>
  <c r="F2031" i="1"/>
  <c r="K2031" i="1"/>
  <c r="AM2031" i="1" l="1"/>
  <c r="AN2031" i="1" s="1"/>
  <c r="AL2031" i="1"/>
  <c r="X2031" i="1"/>
  <c r="Z2031" i="1"/>
  <c r="AA2031" i="1"/>
  <c r="AB2031" i="1"/>
  <c r="J2031" i="1"/>
  <c r="L2031" i="1" s="1"/>
  <c r="I2032" i="1" s="1"/>
  <c r="Y2031" i="1" l="1"/>
  <c r="W2032" i="1" s="1"/>
  <c r="F2032" i="1"/>
  <c r="K2032" i="1"/>
  <c r="AM2032" i="1" l="1"/>
  <c r="AN2032" i="1" s="1"/>
  <c r="AL2032" i="1"/>
  <c r="X2032" i="1"/>
  <c r="Z2032" i="1"/>
  <c r="AB2032" i="1"/>
  <c r="AA2032" i="1"/>
  <c r="J2032" i="1"/>
  <c r="L2032" i="1" s="1"/>
  <c r="I2033" i="1" s="1"/>
  <c r="Y2032" i="1" l="1"/>
  <c r="W2033" i="1" s="1"/>
  <c r="F2033" i="1"/>
  <c r="K2033" i="1"/>
  <c r="AM2033" i="1" l="1"/>
  <c r="AN2033" i="1" s="1"/>
  <c r="AL2033" i="1"/>
  <c r="AB2033" i="1"/>
  <c r="X2033" i="1"/>
  <c r="Z2033" i="1"/>
  <c r="AA2033" i="1"/>
  <c r="J2033" i="1"/>
  <c r="L2033" i="1" s="1"/>
  <c r="Y2033" i="1" l="1"/>
  <c r="W2034" i="1" s="1"/>
  <c r="I2034" i="1"/>
  <c r="AM2034" i="1" l="1"/>
  <c r="AN2034" i="1" s="1"/>
  <c r="AL2034" i="1"/>
  <c r="X2034" i="1"/>
  <c r="Z2034" i="1"/>
  <c r="AA2034" i="1"/>
  <c r="AB2034" i="1"/>
  <c r="F2034" i="1"/>
  <c r="K2034" i="1"/>
  <c r="J2034" i="1" s="1"/>
  <c r="L2034" i="1" l="1"/>
  <c r="I2035" i="1" s="1"/>
  <c r="Y2034" i="1" l="1"/>
  <c r="W2035" i="1" s="1"/>
  <c r="F2035" i="1"/>
  <c r="K2035" i="1"/>
  <c r="AM2035" i="1" l="1"/>
  <c r="AN2035" i="1" s="1"/>
  <c r="AL2035" i="1"/>
  <c r="X2035" i="1"/>
  <c r="Z2035" i="1"/>
  <c r="AA2035" i="1"/>
  <c r="AB2035" i="1"/>
  <c r="J2035" i="1"/>
  <c r="L2035" i="1" s="1"/>
  <c r="Y2035" i="1" l="1"/>
  <c r="W2036" i="1" s="1"/>
  <c r="I2036" i="1"/>
  <c r="AM2036" i="1" l="1"/>
  <c r="AN2036" i="1" s="1"/>
  <c r="AL2036" i="1"/>
  <c r="Z2036" i="1"/>
  <c r="AB2036" i="1"/>
  <c r="X2036" i="1"/>
  <c r="AA2036" i="1"/>
  <c r="F2036" i="1"/>
  <c r="K2036" i="1"/>
  <c r="J2036" i="1" s="1"/>
  <c r="L2036" i="1" l="1"/>
  <c r="I2037" i="1" s="1"/>
  <c r="Y2036" i="1" l="1"/>
  <c r="W2037" i="1" s="1"/>
  <c r="K2037" i="1"/>
  <c r="J2037" i="1" s="1"/>
  <c r="F2037" i="1"/>
  <c r="AM2037" i="1" l="1"/>
  <c r="AN2037" i="1" s="1"/>
  <c r="AL2037" i="1"/>
  <c r="Z2037" i="1"/>
  <c r="X2037" i="1"/>
  <c r="AA2037" i="1"/>
  <c r="AB2037" i="1"/>
  <c r="L2037" i="1"/>
  <c r="I2038" i="1" s="1"/>
  <c r="Y2037" i="1" l="1"/>
  <c r="W2038" i="1" s="1"/>
  <c r="K2038" i="1"/>
  <c r="J2038" i="1" s="1"/>
  <c r="F2038" i="1"/>
  <c r="AM2038" i="1" l="1"/>
  <c r="AN2038" i="1" s="1"/>
  <c r="X2038" i="1"/>
  <c r="AA2038" i="1"/>
  <c r="AB2038" i="1"/>
  <c r="Z2038" i="1"/>
  <c r="L2038" i="1"/>
  <c r="I2039" i="1" s="1"/>
  <c r="AL2038" i="1" l="1"/>
  <c r="Y2038" i="1"/>
  <c r="W2039" i="1" s="1"/>
  <c r="F2039" i="1"/>
  <c r="K2039" i="1"/>
  <c r="J2039" i="1" s="1"/>
  <c r="AM2039" i="1" l="1"/>
  <c r="AN2039" i="1" s="1"/>
  <c r="AL2039" i="1"/>
  <c r="Z2039" i="1"/>
  <c r="AA2039" i="1"/>
  <c r="X2039" i="1"/>
  <c r="AB2039" i="1"/>
  <c r="L2039" i="1"/>
  <c r="I2040" i="1" s="1"/>
  <c r="Y2039" i="1" l="1"/>
  <c r="W2040" i="1" s="1"/>
  <c r="F2040" i="1"/>
  <c r="K2040" i="1"/>
  <c r="AM2040" i="1" l="1"/>
  <c r="AN2040" i="1" s="1"/>
  <c r="AL2040" i="1"/>
  <c r="AB2040" i="1"/>
  <c r="Z2040" i="1"/>
  <c r="X2040" i="1"/>
  <c r="AA2040" i="1"/>
  <c r="J2040" i="1"/>
  <c r="L2040" i="1" s="1"/>
  <c r="Y2040" i="1" l="1"/>
  <c r="W2041" i="1" s="1"/>
  <c r="I2041" i="1"/>
  <c r="AM2041" i="1" l="1"/>
  <c r="AN2041" i="1" s="1"/>
  <c r="AL2041" i="1"/>
  <c r="Z2041" i="1"/>
  <c r="AB2041" i="1"/>
  <c r="X2041" i="1"/>
  <c r="AA2041" i="1"/>
  <c r="K2041" i="1"/>
  <c r="F2041" i="1"/>
  <c r="J2041" i="1" l="1"/>
  <c r="L2041" i="1" s="1"/>
  <c r="I2042" i="1" s="1"/>
  <c r="Y2041" i="1" l="1"/>
  <c r="W2042" i="1" s="1"/>
  <c r="K2042" i="1"/>
  <c r="F2042" i="1"/>
  <c r="AM2042" i="1" l="1"/>
  <c r="AN2042" i="1" s="1"/>
  <c r="AL2042" i="1"/>
  <c r="X2042" i="1"/>
  <c r="Z2042" i="1"/>
  <c r="AA2042" i="1"/>
  <c r="AB2042" i="1"/>
  <c r="J2042" i="1"/>
  <c r="L2042" i="1" s="1"/>
  <c r="Y2042" i="1" l="1"/>
  <c r="W2043" i="1" s="1"/>
  <c r="I2043" i="1"/>
  <c r="AM2043" i="1" l="1"/>
  <c r="AN2043" i="1" s="1"/>
  <c r="AL2043" i="1"/>
  <c r="X2043" i="1"/>
  <c r="AA2043" i="1"/>
  <c r="Z2043" i="1"/>
  <c r="AB2043" i="1"/>
  <c r="K2043" i="1"/>
  <c r="F2043" i="1"/>
  <c r="J2043" i="1" l="1"/>
  <c r="L2043" i="1" s="1"/>
  <c r="Y2043" i="1" s="1"/>
  <c r="W2044" i="1" s="1"/>
  <c r="AM2044" i="1" l="1"/>
  <c r="AN2044" i="1" s="1"/>
  <c r="AL2044" i="1"/>
  <c r="X2044" i="1"/>
  <c r="Z2044" i="1"/>
  <c r="AB2044" i="1"/>
  <c r="AA2044" i="1"/>
  <c r="I2044" i="1"/>
  <c r="K2044" i="1" l="1"/>
  <c r="F2044" i="1"/>
  <c r="J2044" i="1" l="1"/>
  <c r="L2044" i="1" s="1"/>
  <c r="Y2044" i="1" s="1"/>
  <c r="W2045" i="1" s="1"/>
  <c r="AM2045" i="1" l="1"/>
  <c r="AN2045" i="1" s="1"/>
  <c r="AL2045" i="1"/>
  <c r="AB2045" i="1"/>
  <c r="X2045" i="1"/>
  <c r="Z2045" i="1"/>
  <c r="AA2045" i="1"/>
  <c r="I2045" i="1"/>
  <c r="F2045" i="1" l="1"/>
  <c r="K2045" i="1"/>
  <c r="J2045" i="1" s="1"/>
  <c r="L2045" i="1" l="1"/>
  <c r="I2046" i="1" l="1"/>
  <c r="Y2045" i="1"/>
  <c r="W2046" i="1" s="1"/>
  <c r="K2046" i="1"/>
  <c r="F2046" i="1"/>
  <c r="AM2046" i="1" l="1"/>
  <c r="X2046" i="1"/>
  <c r="Z2046" i="1"/>
  <c r="AA2046" i="1"/>
  <c r="AB2046" i="1"/>
  <c r="J2046" i="1"/>
  <c r="L2046" i="1" s="1"/>
  <c r="I2047" i="1" s="1"/>
  <c r="AL2046" i="1" l="1"/>
  <c r="AN2046" i="1"/>
  <c r="Y2046" i="1"/>
  <c r="W2047" i="1" s="1"/>
  <c r="F2047" i="1"/>
  <c r="K2047" i="1"/>
  <c r="AM2047" i="1" l="1"/>
  <c r="AN2047" i="1" s="1"/>
  <c r="AL2047" i="1"/>
  <c r="Z2047" i="1"/>
  <c r="AB2047" i="1"/>
  <c r="X2047" i="1"/>
  <c r="AA2047" i="1"/>
  <c r="J2047" i="1"/>
  <c r="L2047" i="1" s="1"/>
  <c r="I2048" i="1" s="1"/>
  <c r="Y2047" i="1" l="1"/>
  <c r="W2048" i="1" s="1"/>
  <c r="K2048" i="1"/>
  <c r="J2048" i="1" s="1"/>
  <c r="F2048" i="1"/>
  <c r="AM2048" i="1" l="1"/>
  <c r="AN2048" i="1" s="1"/>
  <c r="AL2048" i="1"/>
  <c r="X2048" i="1"/>
  <c r="Z2048" i="1"/>
  <c r="AA2048" i="1"/>
  <c r="AB2048" i="1"/>
  <c r="L2048" i="1"/>
  <c r="I2049" i="1" s="1"/>
  <c r="Y2048" i="1" l="1"/>
  <c r="W2049" i="1" s="1"/>
  <c r="K2049" i="1"/>
  <c r="F2049" i="1"/>
  <c r="AM2049" i="1" l="1"/>
  <c r="AN2049" i="1" s="1"/>
  <c r="AL2049" i="1"/>
  <c r="AA2049" i="1"/>
  <c r="Z2049" i="1"/>
  <c r="AB2049" i="1"/>
  <c r="X2049" i="1"/>
  <c r="J2049" i="1"/>
  <c r="L2049" i="1" s="1"/>
  <c r="Y2049" i="1" l="1"/>
  <c r="W2050" i="1" s="1"/>
  <c r="I2050" i="1"/>
  <c r="AM2050" i="1" l="1"/>
  <c r="AN2050" i="1" s="1"/>
  <c r="AL2050" i="1"/>
  <c r="X2050" i="1"/>
  <c r="AA2050" i="1"/>
  <c r="Z2050" i="1"/>
  <c r="AB2050" i="1"/>
  <c r="K2050" i="1"/>
  <c r="J2050" i="1" s="1"/>
  <c r="F2050" i="1"/>
  <c r="L2050" i="1" l="1"/>
  <c r="I2051" i="1" s="1"/>
  <c r="Y2050" i="1" l="1"/>
  <c r="W2051" i="1" s="1"/>
  <c r="K2051" i="1"/>
  <c r="J2051" i="1" s="1"/>
  <c r="F2051" i="1"/>
  <c r="AM2051" i="1" l="1"/>
  <c r="AN2051" i="1" s="1"/>
  <c r="AL2051" i="1"/>
  <c r="AA2051" i="1"/>
  <c r="Z2051" i="1"/>
  <c r="AB2051" i="1"/>
  <c r="X2051" i="1"/>
  <c r="L2051" i="1"/>
  <c r="I2052" i="1" s="1"/>
  <c r="Y2051" i="1" l="1"/>
  <c r="W2052" i="1" s="1"/>
  <c r="K2052" i="1"/>
  <c r="F2052" i="1"/>
  <c r="AM2052" i="1" l="1"/>
  <c r="AN2052" i="1" s="1"/>
  <c r="AL2052" i="1"/>
  <c r="X2052" i="1"/>
  <c r="Z2052" i="1"/>
  <c r="AA2052" i="1"/>
  <c r="AB2052" i="1"/>
  <c r="J2052" i="1"/>
  <c r="L2052" i="1" s="1"/>
  <c r="Y2052" i="1" l="1"/>
  <c r="W2053" i="1" s="1"/>
  <c r="I2053" i="1"/>
  <c r="AM2053" i="1" l="1"/>
  <c r="AN2053" i="1" s="1"/>
  <c r="AL2053" i="1"/>
  <c r="Z2053" i="1"/>
  <c r="X2053" i="1"/>
  <c r="AA2053" i="1"/>
  <c r="AB2053" i="1"/>
  <c r="F2053" i="1"/>
  <c r="K2053" i="1"/>
  <c r="J2053" i="1" l="1"/>
  <c r="L2053" i="1" s="1"/>
  <c r="Y2053" i="1" s="1"/>
  <c r="W2054" i="1" s="1"/>
  <c r="AM2054" i="1" l="1"/>
  <c r="AN2054" i="1" s="1"/>
  <c r="AL2054" i="1"/>
  <c r="Z2054" i="1"/>
  <c r="AB2054" i="1"/>
  <c r="X2054" i="1"/>
  <c r="AA2054" i="1"/>
  <c r="I2054" i="1"/>
  <c r="F2054" i="1" l="1"/>
  <c r="K2054" i="1"/>
  <c r="J2054" i="1" s="1"/>
  <c r="L2054" i="1" l="1"/>
  <c r="I2055" i="1" l="1"/>
  <c r="Y2054" i="1"/>
  <c r="W2055" i="1" s="1"/>
  <c r="F2055" i="1"/>
  <c r="K2055" i="1"/>
  <c r="AM2055" i="1" l="1"/>
  <c r="AN2055" i="1" s="1"/>
  <c r="AL2055" i="1"/>
  <c r="X2055" i="1"/>
  <c r="Z2055" i="1"/>
  <c r="AA2055" i="1"/>
  <c r="AB2055" i="1"/>
  <c r="J2055" i="1"/>
  <c r="L2055" i="1" s="1"/>
  <c r="I2056" i="1" s="1"/>
  <c r="Y2055" i="1" l="1"/>
  <c r="W2056" i="1" s="1"/>
  <c r="F2056" i="1"/>
  <c r="K2056" i="1"/>
  <c r="AM2056" i="1" l="1"/>
  <c r="AN2056" i="1" s="1"/>
  <c r="AL2056" i="1"/>
  <c r="AA2056" i="1"/>
  <c r="X2056" i="1"/>
  <c r="Z2056" i="1"/>
  <c r="AB2056" i="1"/>
  <c r="J2056" i="1"/>
  <c r="L2056" i="1" s="1"/>
  <c r="Y2056" i="1" l="1"/>
  <c r="W2057" i="1" s="1"/>
  <c r="I2057" i="1"/>
  <c r="K2057" i="1" s="1"/>
  <c r="AM2057" i="1" l="1"/>
  <c r="AN2057" i="1" s="1"/>
  <c r="AL2057" i="1"/>
  <c r="X2057" i="1"/>
  <c r="Z2057" i="1"/>
  <c r="AB2057" i="1"/>
  <c r="AA2057" i="1"/>
  <c r="F2057" i="1"/>
  <c r="J2057" i="1"/>
  <c r="L2057" i="1" s="1"/>
  <c r="Y2057" i="1" l="1"/>
  <c r="W2058" i="1" s="1"/>
  <c r="I2058" i="1"/>
  <c r="AM2058" i="1" l="1"/>
  <c r="AN2058" i="1" s="1"/>
  <c r="AL2058" i="1"/>
  <c r="X2058" i="1"/>
  <c r="AA2058" i="1"/>
  <c r="Z2058" i="1"/>
  <c r="AB2058" i="1"/>
  <c r="F2058" i="1"/>
  <c r="K2058" i="1"/>
  <c r="J2058" i="1" s="1"/>
  <c r="L2058" i="1" l="1"/>
  <c r="I2059" i="1" s="1"/>
  <c r="Y2058" i="1" l="1"/>
  <c r="W2059" i="1" s="1"/>
  <c r="F2059" i="1"/>
  <c r="K2059" i="1"/>
  <c r="AM2059" i="1" l="1"/>
  <c r="AN2059" i="1" s="1"/>
  <c r="AL2059" i="1"/>
  <c r="X2059" i="1"/>
  <c r="Z2059" i="1"/>
  <c r="AA2059" i="1"/>
  <c r="AB2059" i="1"/>
  <c r="J2059" i="1"/>
  <c r="L2059" i="1" s="1"/>
  <c r="I2060" i="1" s="1"/>
  <c r="Y2059" i="1" l="1"/>
  <c r="W2060" i="1" s="1"/>
  <c r="K2060" i="1"/>
  <c r="J2060" i="1" s="1"/>
  <c r="F2060" i="1"/>
  <c r="AM2060" i="1" l="1"/>
  <c r="AN2060" i="1" s="1"/>
  <c r="AL2060" i="1"/>
  <c r="AA2060" i="1"/>
  <c r="AB2060" i="1"/>
  <c r="X2060" i="1"/>
  <c r="Z2060" i="1"/>
  <c r="L2060" i="1"/>
  <c r="I2061" i="1" s="1"/>
  <c r="Y2060" i="1" l="1"/>
  <c r="W2061" i="1" s="1"/>
  <c r="F2061" i="1"/>
  <c r="K2061" i="1"/>
  <c r="AM2061" i="1" l="1"/>
  <c r="AN2061" i="1" s="1"/>
  <c r="AL2061" i="1"/>
  <c r="X2061" i="1"/>
  <c r="Z2061" i="1"/>
  <c r="AA2061" i="1"/>
  <c r="AB2061" i="1"/>
  <c r="J2061" i="1"/>
  <c r="L2061" i="1"/>
  <c r="I2062" i="1" s="1"/>
  <c r="Y2061" i="1" l="1"/>
  <c r="W2062" i="1" s="1"/>
  <c r="F2062" i="1"/>
  <c r="K2062" i="1"/>
  <c r="AM2062" i="1" l="1"/>
  <c r="AN2062" i="1" s="1"/>
  <c r="AL2062" i="1"/>
  <c r="X2062" i="1"/>
  <c r="Z2062" i="1"/>
  <c r="AB2062" i="1"/>
  <c r="AA2062" i="1"/>
  <c r="J2062" i="1"/>
  <c r="L2062" i="1" s="1"/>
  <c r="Y2062" i="1" l="1"/>
  <c r="W2063" i="1" s="1"/>
  <c r="I2063" i="1"/>
  <c r="AM2063" i="1" l="1"/>
  <c r="AN2063" i="1" s="1"/>
  <c r="AL2063" i="1"/>
  <c r="AA2063" i="1"/>
  <c r="AB2063" i="1"/>
  <c r="X2063" i="1"/>
  <c r="Z2063" i="1"/>
  <c r="F2063" i="1"/>
  <c r="K2063" i="1"/>
  <c r="J2063" i="1" l="1"/>
  <c r="L2063" i="1" s="1"/>
  <c r="Y2063" i="1" s="1"/>
  <c r="W2064" i="1" s="1"/>
  <c r="AM2064" i="1" l="1"/>
  <c r="AN2064" i="1" s="1"/>
  <c r="AL2064" i="1"/>
  <c r="X2064" i="1"/>
  <c r="Z2064" i="1"/>
  <c r="AA2064" i="1"/>
  <c r="AB2064" i="1"/>
  <c r="I2064" i="1"/>
  <c r="K2064" i="1" l="1"/>
  <c r="F2064" i="1"/>
  <c r="J2064" i="1" l="1"/>
  <c r="L2064" i="1" s="1"/>
  <c r="Y2064" i="1" s="1"/>
  <c r="W2065" i="1" s="1"/>
  <c r="AM2065" i="1" l="1"/>
  <c r="AN2065" i="1" s="1"/>
  <c r="AL2065" i="1"/>
  <c r="AB2065" i="1"/>
  <c r="X2065" i="1"/>
  <c r="Z2065" i="1"/>
  <c r="AA2065" i="1"/>
  <c r="I2065" i="1"/>
  <c r="K2065" i="1" l="1"/>
  <c r="F2065" i="1"/>
  <c r="J2065" i="1" l="1"/>
  <c r="L2065" i="1" s="1"/>
  <c r="Y2065" i="1" s="1"/>
  <c r="W2066" i="1" s="1"/>
  <c r="AM2066" i="1" l="1"/>
  <c r="AN2066" i="1" s="1"/>
  <c r="AL2066" i="1"/>
  <c r="X2066" i="1"/>
  <c r="Z2066" i="1"/>
  <c r="AA2066" i="1"/>
  <c r="AB2066" i="1"/>
  <c r="I2066" i="1"/>
  <c r="K2066" i="1" l="1"/>
  <c r="F2066" i="1"/>
  <c r="J2066" i="1" l="1"/>
  <c r="L2066" i="1" s="1"/>
  <c r="Y2066" i="1" s="1"/>
  <c r="W2067" i="1" s="1"/>
  <c r="AM2067" i="1" l="1"/>
  <c r="AN2067" i="1" s="1"/>
  <c r="AL2067" i="1"/>
  <c r="AB2067" i="1"/>
  <c r="X2067" i="1"/>
  <c r="AA2067" i="1"/>
  <c r="Z2067" i="1"/>
  <c r="I2067" i="1"/>
  <c r="F2067" i="1" l="1"/>
  <c r="K2067" i="1"/>
  <c r="J2067" i="1" l="1"/>
  <c r="L2067" i="1" s="1"/>
  <c r="I2068" i="1" l="1"/>
  <c r="Y2067" i="1"/>
  <c r="W2068" i="1" s="1"/>
  <c r="K2068" i="1"/>
  <c r="F2068" i="1"/>
  <c r="AM2068" i="1" l="1"/>
  <c r="AN2068" i="1" s="1"/>
  <c r="AL2068" i="1"/>
  <c r="X2068" i="1"/>
  <c r="Z2068" i="1"/>
  <c r="AA2068" i="1"/>
  <c r="AB2068" i="1"/>
  <c r="J2068" i="1"/>
  <c r="L2068" i="1" s="1"/>
  <c r="Y2068" i="1" l="1"/>
  <c r="W2069" i="1" s="1"/>
  <c r="I2069" i="1"/>
  <c r="AM2069" i="1" l="1"/>
  <c r="AN2069" i="1" s="1"/>
  <c r="AL2069" i="1"/>
  <c r="Z2069" i="1"/>
  <c r="AA2069" i="1"/>
  <c r="X2069" i="1"/>
  <c r="AB2069" i="1"/>
  <c r="F2069" i="1"/>
  <c r="K2069" i="1"/>
  <c r="J2069" i="1" l="1"/>
  <c r="L2069" i="1" s="1"/>
  <c r="I2070" i="1" s="1"/>
  <c r="Y2069" i="1" l="1"/>
  <c r="W2070" i="1" s="1"/>
  <c r="K2070" i="1"/>
  <c r="F2070" i="1"/>
  <c r="AM2070" i="1" l="1"/>
  <c r="AN2070" i="1" s="1"/>
  <c r="AL2070" i="1"/>
  <c r="Z2070" i="1"/>
  <c r="X2070" i="1"/>
  <c r="AA2070" i="1"/>
  <c r="AB2070" i="1"/>
  <c r="J2070" i="1"/>
  <c r="L2070" i="1" s="1"/>
  <c r="Y2070" i="1" l="1"/>
  <c r="W2071" i="1" s="1"/>
  <c r="I2071" i="1"/>
  <c r="AM2071" i="1" l="1"/>
  <c r="AN2071" i="1" s="1"/>
  <c r="AL2071" i="1"/>
  <c r="X2071" i="1"/>
  <c r="Z2071" i="1"/>
  <c r="AA2071" i="1"/>
  <c r="AB2071" i="1"/>
  <c r="K2071" i="1"/>
  <c r="F2071" i="1"/>
  <c r="J2071" i="1" l="1"/>
  <c r="L2071" i="1" s="1"/>
  <c r="Y2071" i="1" s="1"/>
  <c r="W2072" i="1" s="1"/>
  <c r="AM2072" i="1" l="1"/>
  <c r="AN2072" i="1" s="1"/>
  <c r="AL2072" i="1"/>
  <c r="X2072" i="1"/>
  <c r="Z2072" i="1"/>
  <c r="AA2072" i="1"/>
  <c r="AB2072" i="1"/>
  <c r="I2072" i="1"/>
  <c r="K2072" i="1" l="1"/>
  <c r="F2072" i="1"/>
  <c r="J2072" i="1" l="1"/>
  <c r="L2072" i="1" s="1"/>
  <c r="Y2072" i="1" s="1"/>
  <c r="W2073" i="1" s="1"/>
  <c r="AM2073" i="1" l="1"/>
  <c r="AN2073" i="1" s="1"/>
  <c r="AL2073" i="1"/>
  <c r="Z2073" i="1"/>
  <c r="AB2073" i="1"/>
  <c r="X2073" i="1"/>
  <c r="AA2073" i="1"/>
  <c r="I2073" i="1"/>
  <c r="F2073" i="1" l="1"/>
  <c r="K2073" i="1"/>
  <c r="J2073" i="1" s="1"/>
  <c r="L2073" i="1" l="1"/>
  <c r="I2074" i="1" l="1"/>
  <c r="Y2073" i="1"/>
  <c r="W2074" i="1" s="1"/>
  <c r="F2074" i="1"/>
  <c r="K2074" i="1"/>
  <c r="AM2074" i="1" l="1"/>
  <c r="AN2074" i="1" s="1"/>
  <c r="AL2074" i="1"/>
  <c r="X2074" i="1"/>
  <c r="AA2074" i="1"/>
  <c r="AB2074" i="1"/>
  <c r="Z2074" i="1"/>
  <c r="J2074" i="1"/>
  <c r="L2074" i="1"/>
  <c r="I2075" i="1" s="1"/>
  <c r="Y2074" i="1" l="1"/>
  <c r="W2075" i="1" s="1"/>
  <c r="K2075" i="1"/>
  <c r="F2075" i="1"/>
  <c r="AM2075" i="1" l="1"/>
  <c r="AN2075" i="1" s="1"/>
  <c r="AL2075" i="1"/>
  <c r="Z2075" i="1"/>
  <c r="AA2075" i="1"/>
  <c r="AB2075" i="1"/>
  <c r="X2075" i="1"/>
  <c r="J2075" i="1"/>
  <c r="L2075" i="1" s="1"/>
  <c r="Y2075" i="1" l="1"/>
  <c r="W2076" i="1" s="1"/>
  <c r="I2076" i="1"/>
  <c r="AM2076" i="1" l="1"/>
  <c r="AN2076" i="1" s="1"/>
  <c r="AL2076" i="1"/>
  <c r="X2076" i="1"/>
  <c r="Z2076" i="1"/>
  <c r="AB2076" i="1"/>
  <c r="AA2076" i="1"/>
  <c r="K2076" i="1"/>
  <c r="F2076" i="1"/>
  <c r="J2076" i="1" l="1"/>
  <c r="L2076" i="1" s="1"/>
  <c r="Y2076" i="1" s="1"/>
  <c r="W2077" i="1" s="1"/>
  <c r="AM2077" i="1" l="1"/>
  <c r="AN2077" i="1" s="1"/>
  <c r="AL2077" i="1"/>
  <c r="X2077" i="1"/>
  <c r="Z2077" i="1"/>
  <c r="AA2077" i="1"/>
  <c r="AB2077" i="1"/>
  <c r="I2077" i="1"/>
  <c r="F2077" i="1" s="1"/>
  <c r="K2077" i="1" l="1"/>
  <c r="J2077" i="1" s="1"/>
  <c r="L2077" i="1" l="1"/>
  <c r="I2078" i="1" l="1"/>
  <c r="Y2077" i="1"/>
  <c r="W2078" i="1" s="1"/>
  <c r="F2078" i="1"/>
  <c r="K2078" i="1"/>
  <c r="AM2078" i="1" l="1"/>
  <c r="AN2078" i="1" s="1"/>
  <c r="AL2078" i="1"/>
  <c r="X2078" i="1"/>
  <c r="AA2078" i="1"/>
  <c r="Z2078" i="1"/>
  <c r="AB2078" i="1"/>
  <c r="J2078" i="1"/>
  <c r="L2078" i="1"/>
  <c r="I2079" i="1" s="1"/>
  <c r="Y2078" i="1" l="1"/>
  <c r="W2079" i="1" s="1"/>
  <c r="F2079" i="1"/>
  <c r="K2079" i="1"/>
  <c r="AM2079" i="1" l="1"/>
  <c r="AN2079" i="1" s="1"/>
  <c r="AL2079" i="1"/>
  <c r="X2079" i="1"/>
  <c r="Z2079" i="1"/>
  <c r="AA2079" i="1"/>
  <c r="AB2079" i="1"/>
  <c r="J2079" i="1"/>
  <c r="L2079" i="1" s="1"/>
  <c r="Y2079" i="1" l="1"/>
  <c r="W2080" i="1" s="1"/>
  <c r="I2080" i="1"/>
  <c r="AM2080" i="1" l="1"/>
  <c r="AN2080" i="1" s="1"/>
  <c r="AL2080" i="1"/>
  <c r="AA2080" i="1"/>
  <c r="X2080" i="1"/>
  <c r="Z2080" i="1"/>
  <c r="AB2080" i="1"/>
  <c r="F2080" i="1"/>
  <c r="K2080" i="1"/>
  <c r="J2080" i="1" l="1"/>
  <c r="L2080" i="1" s="1"/>
  <c r="Y2080" i="1" s="1"/>
  <c r="W2081" i="1" s="1"/>
  <c r="AM2081" i="1" l="1"/>
  <c r="AN2081" i="1" s="1"/>
  <c r="AL2081" i="1"/>
  <c r="Z2081" i="1"/>
  <c r="X2081" i="1"/>
  <c r="AB2081" i="1"/>
  <c r="AA2081" i="1"/>
  <c r="I2081" i="1"/>
  <c r="K2081" i="1" l="1"/>
  <c r="F2081" i="1"/>
  <c r="J2081" i="1" l="1"/>
  <c r="L2081" i="1" s="1"/>
  <c r="Y2081" i="1" s="1"/>
  <c r="W2082" i="1" s="1"/>
  <c r="AM2082" i="1" l="1"/>
  <c r="AN2082" i="1" s="1"/>
  <c r="AL2082" i="1"/>
  <c r="Z2082" i="1"/>
  <c r="AA2082" i="1"/>
  <c r="X2082" i="1"/>
  <c r="AB2082" i="1"/>
  <c r="I2082" i="1"/>
  <c r="K2082" i="1" l="1"/>
  <c r="J2082" i="1" s="1"/>
  <c r="F2082" i="1"/>
  <c r="L2082" i="1" l="1"/>
  <c r="I2083" i="1" l="1"/>
  <c r="Y2082" i="1"/>
  <c r="W2083" i="1" s="1"/>
  <c r="F2083" i="1"/>
  <c r="K2083" i="1"/>
  <c r="AM2083" i="1" l="1"/>
  <c r="AN2083" i="1" s="1"/>
  <c r="AL2083" i="1"/>
  <c r="AA2083" i="1"/>
  <c r="Z2083" i="1"/>
  <c r="AB2083" i="1"/>
  <c r="X2083" i="1"/>
  <c r="J2083" i="1"/>
  <c r="L2083" i="1" s="1"/>
  <c r="Y2083" i="1" l="1"/>
  <c r="W2084" i="1" s="1"/>
  <c r="I2084" i="1"/>
  <c r="AM2084" i="1" l="1"/>
  <c r="AN2084" i="1" s="1"/>
  <c r="AL2084" i="1"/>
  <c r="Z2084" i="1"/>
  <c r="AB2084" i="1"/>
  <c r="X2084" i="1"/>
  <c r="AA2084" i="1"/>
  <c r="F2084" i="1"/>
  <c r="K2084" i="1"/>
  <c r="J2084" i="1" s="1"/>
  <c r="L2084" i="1" l="1"/>
  <c r="I2085" i="1" s="1"/>
  <c r="Y2084" i="1" l="1"/>
  <c r="W2085" i="1" s="1"/>
  <c r="K2085" i="1"/>
  <c r="F2085" i="1"/>
  <c r="AM2085" i="1" l="1"/>
  <c r="AN2085" i="1" s="1"/>
  <c r="AL2085" i="1"/>
  <c r="X2085" i="1"/>
  <c r="AA2085" i="1"/>
  <c r="Z2085" i="1"/>
  <c r="AB2085" i="1"/>
  <c r="J2085" i="1"/>
  <c r="L2085" i="1" s="1"/>
  <c r="Y2085" i="1" l="1"/>
  <c r="W2086" i="1" s="1"/>
  <c r="I2086" i="1"/>
  <c r="AM2086" i="1" l="1"/>
  <c r="AN2086" i="1" s="1"/>
  <c r="AL2086" i="1"/>
  <c r="AA2086" i="1"/>
  <c r="Z2086" i="1"/>
  <c r="AB2086" i="1"/>
  <c r="X2086" i="1"/>
  <c r="K2086" i="1"/>
  <c r="F2086" i="1"/>
  <c r="J2086" i="1" l="1"/>
  <c r="L2086" i="1" s="1"/>
  <c r="Y2086" i="1" s="1"/>
  <c r="W2087" i="1" s="1"/>
  <c r="AM2087" i="1" l="1"/>
  <c r="AN2087" i="1" s="1"/>
  <c r="AL2087" i="1"/>
  <c r="AA2087" i="1"/>
  <c r="AB2087" i="1"/>
  <c r="X2087" i="1"/>
  <c r="Z2087" i="1"/>
  <c r="I2087" i="1"/>
  <c r="K2087" i="1" l="1"/>
  <c r="F2087" i="1"/>
  <c r="J2087" i="1" l="1"/>
  <c r="L2087" i="1" s="1"/>
  <c r="Y2087" i="1" s="1"/>
  <c r="W2088" i="1" s="1"/>
  <c r="AM2088" i="1" l="1"/>
  <c r="AN2088" i="1" s="1"/>
  <c r="AL2088" i="1"/>
  <c r="X2088" i="1"/>
  <c r="Z2088" i="1"/>
  <c r="AA2088" i="1"/>
  <c r="AB2088" i="1"/>
  <c r="I2088" i="1"/>
  <c r="F2088" i="1" l="1"/>
  <c r="K2088" i="1"/>
  <c r="J2088" i="1" l="1"/>
  <c r="L2088" i="1" s="1"/>
  <c r="Y2088" i="1" s="1"/>
  <c r="W2089" i="1" s="1"/>
  <c r="AM2089" i="1" l="1"/>
  <c r="AN2089" i="1" s="1"/>
  <c r="AL2089" i="1"/>
  <c r="X2089" i="1"/>
  <c r="Z2089" i="1"/>
  <c r="AB2089" i="1"/>
  <c r="AA2089" i="1"/>
  <c r="I2089" i="1"/>
  <c r="F2089" i="1" l="1"/>
  <c r="K2089" i="1"/>
  <c r="J2089" i="1" s="1"/>
  <c r="L2089" i="1" l="1"/>
  <c r="I2090" i="1" l="1"/>
  <c r="Y2089" i="1"/>
  <c r="W2090" i="1" s="1"/>
  <c r="K2090" i="1"/>
  <c r="F2090" i="1"/>
  <c r="AM2090" i="1" l="1"/>
  <c r="AN2090" i="1" s="1"/>
  <c r="AL2090" i="1"/>
  <c r="Z2090" i="1"/>
  <c r="AA2090" i="1"/>
  <c r="AB2090" i="1"/>
  <c r="X2090" i="1"/>
  <c r="J2090" i="1"/>
  <c r="L2090" i="1" s="1"/>
  <c r="Y2090" i="1" l="1"/>
  <c r="W2091" i="1" s="1"/>
  <c r="I2091" i="1"/>
  <c r="AM2091" i="1" l="1"/>
  <c r="AN2091" i="1" s="1"/>
  <c r="AL2091" i="1"/>
  <c r="X2091" i="1"/>
  <c r="AA2091" i="1"/>
  <c r="AB2091" i="1"/>
  <c r="Z2091" i="1"/>
  <c r="K2091" i="1"/>
  <c r="F2091" i="1"/>
  <c r="J2091" i="1"/>
  <c r="L2091" i="1" l="1"/>
  <c r="I2092" i="1" s="1"/>
  <c r="Y2091" i="1" l="1"/>
  <c r="W2092" i="1" s="1"/>
  <c r="K2092" i="1"/>
  <c r="J2092" i="1" s="1"/>
  <c r="F2092" i="1"/>
  <c r="AM2092" i="1" l="1"/>
  <c r="AN2092" i="1" s="1"/>
  <c r="AL2092" i="1"/>
  <c r="X2092" i="1"/>
  <c r="AA2092" i="1"/>
  <c r="Z2092" i="1"/>
  <c r="AB2092" i="1"/>
  <c r="L2092" i="1"/>
  <c r="I2093" i="1" s="1"/>
  <c r="Y2092" i="1" l="1"/>
  <c r="W2093" i="1" s="1"/>
  <c r="F2093" i="1"/>
  <c r="K2093" i="1"/>
  <c r="AM2093" i="1" l="1"/>
  <c r="AN2093" i="1" s="1"/>
  <c r="AL2093" i="1"/>
  <c r="AA2093" i="1"/>
  <c r="Z2093" i="1"/>
  <c r="AB2093" i="1"/>
  <c r="X2093" i="1"/>
  <c r="J2093" i="1"/>
  <c r="L2093" i="1" s="1"/>
  <c r="I2094" i="1" s="1"/>
  <c r="Y2093" i="1" l="1"/>
  <c r="W2094" i="1" s="1"/>
  <c r="F2094" i="1"/>
  <c r="K2094" i="1"/>
  <c r="J2094" i="1" s="1"/>
  <c r="AM2094" i="1" l="1"/>
  <c r="AN2094" i="1" s="1"/>
  <c r="AL2094" i="1"/>
  <c r="X2094" i="1"/>
  <c r="AA2094" i="1"/>
  <c r="Z2094" i="1"/>
  <c r="AB2094" i="1"/>
  <c r="L2094" i="1"/>
  <c r="I2095" i="1" s="1"/>
  <c r="Y2094" i="1" l="1"/>
  <c r="W2095" i="1" s="1"/>
  <c r="K2095" i="1"/>
  <c r="F2095" i="1"/>
  <c r="AM2095" i="1" l="1"/>
  <c r="AN2095" i="1" s="1"/>
  <c r="AL2095" i="1"/>
  <c r="X2095" i="1"/>
  <c r="Z2095" i="1"/>
  <c r="AA2095" i="1"/>
  <c r="AB2095" i="1"/>
  <c r="J2095" i="1"/>
  <c r="L2095" i="1"/>
  <c r="I2096" i="1" s="1"/>
  <c r="Y2095" i="1" l="1"/>
  <c r="W2096" i="1" s="1"/>
  <c r="F2096" i="1"/>
  <c r="K2096" i="1"/>
  <c r="AM2096" i="1" l="1"/>
  <c r="AN2096" i="1" s="1"/>
  <c r="AL2096" i="1"/>
  <c r="X2096" i="1"/>
  <c r="AA2096" i="1"/>
  <c r="AB2096" i="1"/>
  <c r="Z2096" i="1"/>
  <c r="J2096" i="1"/>
  <c r="L2096" i="1" s="1"/>
  <c r="Y2096" i="1" l="1"/>
  <c r="W2097" i="1" s="1"/>
  <c r="I2097" i="1"/>
  <c r="AM2097" i="1" l="1"/>
  <c r="AN2097" i="1" s="1"/>
  <c r="AL2097" i="1"/>
  <c r="X2097" i="1"/>
  <c r="Z2097" i="1"/>
  <c r="AB2097" i="1"/>
  <c r="AA2097" i="1"/>
  <c r="K2097" i="1"/>
  <c r="F2097" i="1"/>
  <c r="J2097" i="1" l="1"/>
  <c r="L2097" i="1" s="1"/>
  <c r="I2098" i="1" l="1"/>
  <c r="Y2097" i="1"/>
  <c r="W2098" i="1" s="1"/>
  <c r="F2098" i="1"/>
  <c r="K2098" i="1"/>
  <c r="AM2098" i="1" l="1"/>
  <c r="AN2098" i="1" s="1"/>
  <c r="AL2098" i="1"/>
  <c r="X2098" i="1"/>
  <c r="AB2098" i="1"/>
  <c r="AA2098" i="1"/>
  <c r="Z2098" i="1"/>
  <c r="J2098" i="1"/>
  <c r="L2098" i="1" s="1"/>
  <c r="Y2098" i="1" l="1"/>
  <c r="W2099" i="1" s="1"/>
  <c r="I2099" i="1"/>
  <c r="AM2099" i="1" l="1"/>
  <c r="AN2099" i="1" s="1"/>
  <c r="AL2099" i="1"/>
  <c r="X2099" i="1"/>
  <c r="Z2099" i="1"/>
  <c r="AA2099" i="1"/>
  <c r="AB2099" i="1"/>
  <c r="K2099" i="1"/>
  <c r="J2099" i="1" s="1"/>
  <c r="F2099" i="1"/>
  <c r="L2099" i="1" l="1"/>
  <c r="I2100" i="1" s="1"/>
  <c r="Y2099" i="1" l="1"/>
  <c r="W2100" i="1" s="1"/>
  <c r="K2100" i="1"/>
  <c r="F2100" i="1"/>
  <c r="AM2100" i="1" l="1"/>
  <c r="AN2100" i="1" s="1"/>
  <c r="AL2100" i="1"/>
  <c r="X2100" i="1"/>
  <c r="Z2100" i="1"/>
  <c r="AA2100" i="1"/>
  <c r="AB2100" i="1"/>
  <c r="J2100" i="1"/>
  <c r="L2100" i="1" s="1"/>
  <c r="I2101" i="1" s="1"/>
  <c r="Y2100" i="1" l="1"/>
  <c r="W2101" i="1" s="1"/>
  <c r="F2101" i="1"/>
  <c r="K2101" i="1"/>
  <c r="AM2101" i="1" l="1"/>
  <c r="AN2101" i="1" s="1"/>
  <c r="AL2101" i="1"/>
  <c r="X2101" i="1"/>
  <c r="Z2101" i="1"/>
  <c r="AB2101" i="1"/>
  <c r="AA2101" i="1"/>
  <c r="J2101" i="1"/>
  <c r="L2101" i="1" s="1"/>
  <c r="Y2101" i="1" l="1"/>
  <c r="W2102" i="1" s="1"/>
  <c r="I2102" i="1"/>
  <c r="AM2102" i="1" l="1"/>
  <c r="AN2102" i="1" s="1"/>
  <c r="AL2102" i="1"/>
  <c r="Z2102" i="1"/>
  <c r="X2102" i="1"/>
  <c r="AA2102" i="1"/>
  <c r="AB2102" i="1"/>
  <c r="F2102" i="1"/>
  <c r="K2102" i="1"/>
  <c r="J2102" i="1" l="1"/>
  <c r="L2102" i="1" s="1"/>
  <c r="I2103" i="1" l="1"/>
  <c r="Y2102" i="1"/>
  <c r="W2103" i="1" s="1"/>
  <c r="K2103" i="1"/>
  <c r="F2103" i="1"/>
  <c r="AM2103" i="1" l="1"/>
  <c r="AN2103" i="1" s="1"/>
  <c r="AL2103" i="1"/>
  <c r="X2103" i="1"/>
  <c r="AA2103" i="1"/>
  <c r="Z2103" i="1"/>
  <c r="AB2103" i="1"/>
  <c r="J2103" i="1"/>
  <c r="L2103" i="1" s="1"/>
  <c r="Y2103" i="1" l="1"/>
  <c r="W2104" i="1" s="1"/>
  <c r="I2104" i="1"/>
  <c r="AM2104" i="1" l="1"/>
  <c r="AN2104" i="1" s="1"/>
  <c r="AL2104" i="1"/>
  <c r="Z2104" i="1"/>
  <c r="AB2104" i="1"/>
  <c r="X2104" i="1"/>
  <c r="AA2104" i="1"/>
  <c r="K2104" i="1"/>
  <c r="F2104" i="1"/>
  <c r="J2104" i="1" l="1"/>
  <c r="L2104" i="1" s="1"/>
  <c r="Y2104" i="1" s="1"/>
  <c r="W2105" i="1" s="1"/>
  <c r="AM2105" i="1" l="1"/>
  <c r="AN2105" i="1" s="1"/>
  <c r="AL2105" i="1"/>
  <c r="Z2105" i="1"/>
  <c r="AB2105" i="1"/>
  <c r="X2105" i="1"/>
  <c r="AA2105" i="1"/>
  <c r="I2105" i="1"/>
  <c r="F2105" i="1" l="1"/>
  <c r="K2105" i="1"/>
  <c r="J2105" i="1" l="1"/>
  <c r="L2105" i="1" s="1"/>
  <c r="Y2105" i="1" s="1"/>
  <c r="W2106" i="1" s="1"/>
  <c r="AM2106" i="1" l="1"/>
  <c r="AN2106" i="1" s="1"/>
  <c r="AL2106" i="1"/>
  <c r="Z2106" i="1"/>
  <c r="AA2106" i="1"/>
  <c r="X2106" i="1"/>
  <c r="AB2106" i="1"/>
  <c r="I2106" i="1"/>
  <c r="K2106" i="1" l="1"/>
  <c r="J2106" i="1" s="1"/>
  <c r="F2106" i="1"/>
  <c r="L2106" i="1" l="1"/>
  <c r="I2107" i="1" l="1"/>
  <c r="Y2106" i="1"/>
  <c r="W2107" i="1" s="1"/>
  <c r="F2107" i="1"/>
  <c r="K2107" i="1"/>
  <c r="AM2107" i="1" l="1"/>
  <c r="AN2107" i="1" s="1"/>
  <c r="AL2107" i="1"/>
  <c r="X2107" i="1"/>
  <c r="Z2107" i="1"/>
  <c r="AA2107" i="1"/>
  <c r="AB2107" i="1"/>
  <c r="J2107" i="1"/>
  <c r="L2107" i="1" s="1"/>
  <c r="Y2107" i="1" l="1"/>
  <c r="W2108" i="1" s="1"/>
  <c r="I2108" i="1"/>
  <c r="AM2108" i="1" l="1"/>
  <c r="AN2108" i="1" s="1"/>
  <c r="AL2108" i="1"/>
  <c r="X2108" i="1"/>
  <c r="AA2108" i="1"/>
  <c r="AB2108" i="1"/>
  <c r="Z2108" i="1"/>
  <c r="F2108" i="1"/>
  <c r="K2108" i="1"/>
  <c r="J2108" i="1" l="1"/>
  <c r="L2108" i="1" s="1"/>
  <c r="Y2108" i="1" s="1"/>
  <c r="W2109" i="1" s="1"/>
  <c r="AM2109" i="1" l="1"/>
  <c r="AN2109" i="1" s="1"/>
  <c r="AL2109" i="1"/>
  <c r="X2109" i="1"/>
  <c r="Z2109" i="1"/>
  <c r="AA2109" i="1"/>
  <c r="AB2109" i="1"/>
  <c r="I2109" i="1"/>
  <c r="F2109" i="1" l="1"/>
  <c r="K2109" i="1"/>
  <c r="J2109" i="1" l="1"/>
  <c r="L2109" i="1" s="1"/>
  <c r="Y2109" i="1" s="1"/>
  <c r="W2110" i="1" s="1"/>
  <c r="AM2110" i="1" l="1"/>
  <c r="AN2110" i="1" s="1"/>
  <c r="AL2110" i="1"/>
  <c r="X2110" i="1"/>
  <c r="Z2110" i="1"/>
  <c r="AA2110" i="1"/>
  <c r="AB2110" i="1"/>
  <c r="I2110" i="1"/>
  <c r="K2110" i="1" l="1"/>
  <c r="J2110" i="1" s="1"/>
  <c r="F2110" i="1"/>
  <c r="L2110" i="1" l="1"/>
  <c r="I2111" i="1" l="1"/>
  <c r="K2111" i="1" s="1"/>
  <c r="Y2110" i="1"/>
  <c r="W2111" i="1" s="1"/>
  <c r="F2111" i="1"/>
  <c r="J2111" i="1"/>
  <c r="L2111" i="1" s="1"/>
  <c r="AM2111" i="1" l="1"/>
  <c r="AN2111" i="1" s="1"/>
  <c r="AL2111" i="1"/>
  <c r="X2111" i="1"/>
  <c r="Z2111" i="1"/>
  <c r="AA2111" i="1"/>
  <c r="AB2111" i="1"/>
  <c r="I2112" i="1"/>
  <c r="Y2111" i="1" l="1"/>
  <c r="W2112" i="1" s="1"/>
  <c r="F2112" i="1"/>
  <c r="K2112" i="1"/>
  <c r="AM2112" i="1" l="1"/>
  <c r="AN2112" i="1" s="1"/>
  <c r="AL2112" i="1"/>
  <c r="AA2112" i="1"/>
  <c r="AB2112" i="1"/>
  <c r="X2112" i="1"/>
  <c r="Z2112" i="1"/>
  <c r="J2112" i="1"/>
  <c r="L2112" i="1" s="1"/>
  <c r="I2113" i="1" s="1"/>
  <c r="Y2112" i="1" l="1"/>
  <c r="W2113" i="1" s="1"/>
  <c r="K2113" i="1"/>
  <c r="F2113" i="1"/>
  <c r="AM2113" i="1" l="1"/>
  <c r="AN2113" i="1" s="1"/>
  <c r="AL2113" i="1"/>
  <c r="X2113" i="1"/>
  <c r="AA2113" i="1"/>
  <c r="AB2113" i="1"/>
  <c r="Z2113" i="1"/>
  <c r="J2113" i="1"/>
  <c r="L2113" i="1" s="1"/>
  <c r="I2114" i="1" s="1"/>
  <c r="Y2113" i="1" l="1"/>
  <c r="W2114" i="1" s="1"/>
  <c r="F2114" i="1"/>
  <c r="K2114" i="1"/>
  <c r="AM2114" i="1" l="1"/>
  <c r="AN2114" i="1" s="1"/>
  <c r="AL2114" i="1"/>
  <c r="AA2114" i="1"/>
  <c r="X2114" i="1"/>
  <c r="Z2114" i="1"/>
  <c r="AB2114" i="1"/>
  <c r="J2114" i="1"/>
  <c r="L2114" i="1" s="1"/>
  <c r="Y2114" i="1" l="1"/>
  <c r="W2115" i="1" s="1"/>
  <c r="I2115" i="1"/>
  <c r="AM2115" i="1" l="1"/>
  <c r="AN2115" i="1" s="1"/>
  <c r="AL2115" i="1"/>
  <c r="X2115" i="1"/>
  <c r="Z2115" i="1"/>
  <c r="AA2115" i="1"/>
  <c r="AB2115" i="1"/>
  <c r="F2115" i="1"/>
  <c r="K2115" i="1"/>
  <c r="J2115" i="1" s="1"/>
  <c r="L2115" i="1" l="1"/>
  <c r="I2116" i="1" s="1"/>
  <c r="Y2115" i="1" l="1"/>
  <c r="W2116" i="1" s="1"/>
  <c r="F2116" i="1"/>
  <c r="K2116" i="1"/>
  <c r="AM2116" i="1" l="1"/>
  <c r="AN2116" i="1" s="1"/>
  <c r="AL2116" i="1"/>
  <c r="X2116" i="1"/>
  <c r="Z2116" i="1"/>
  <c r="AA2116" i="1"/>
  <c r="AB2116" i="1"/>
  <c r="J2116" i="1"/>
  <c r="L2116" i="1" s="1"/>
  <c r="Y2116" i="1" l="1"/>
  <c r="W2117" i="1" s="1"/>
  <c r="I2117" i="1"/>
  <c r="AM2117" i="1" l="1"/>
  <c r="AN2117" i="1" s="1"/>
  <c r="AL2117" i="1"/>
  <c r="X2117" i="1"/>
  <c r="Z2117" i="1"/>
  <c r="AA2117" i="1"/>
  <c r="AB2117" i="1"/>
  <c r="K2117" i="1"/>
  <c r="F2117" i="1"/>
  <c r="J2117" i="1" l="1"/>
  <c r="L2117" i="1" s="1"/>
  <c r="Y2117" i="1" s="1"/>
  <c r="W2118" i="1" s="1"/>
  <c r="AM2118" i="1" l="1"/>
  <c r="AN2118" i="1" s="1"/>
  <c r="AL2118" i="1"/>
  <c r="Z2118" i="1"/>
  <c r="X2118" i="1"/>
  <c r="AA2118" i="1"/>
  <c r="AB2118" i="1"/>
  <c r="I2118" i="1"/>
  <c r="K2118" i="1" l="1"/>
  <c r="F2118" i="1"/>
  <c r="J2118" i="1" l="1"/>
  <c r="L2118" i="1" s="1"/>
  <c r="Y2118" i="1" s="1"/>
  <c r="W2119" i="1" s="1"/>
  <c r="AM2119" i="1" l="1"/>
  <c r="AN2119" i="1" s="1"/>
  <c r="AL2119" i="1"/>
  <c r="AB2119" i="1"/>
  <c r="X2119" i="1"/>
  <c r="AA2119" i="1"/>
  <c r="Z2119" i="1"/>
  <c r="I2119" i="1"/>
  <c r="F2119" i="1" l="1"/>
  <c r="K2119" i="1"/>
  <c r="J2119" i="1" s="1"/>
  <c r="L2119" i="1" l="1"/>
  <c r="I2120" i="1" l="1"/>
  <c r="Y2119" i="1"/>
  <c r="W2120" i="1" s="1"/>
  <c r="F2120" i="1"/>
  <c r="K2120" i="1"/>
  <c r="J2120" i="1" s="1"/>
  <c r="AM2120" i="1" l="1"/>
  <c r="AN2120" i="1" s="1"/>
  <c r="AL2120" i="1"/>
  <c r="Z2120" i="1"/>
  <c r="AA2120" i="1"/>
  <c r="X2120" i="1"/>
  <c r="AB2120" i="1"/>
  <c r="L2120" i="1"/>
  <c r="I2121" i="1" s="1"/>
  <c r="K2121" i="1" s="1"/>
  <c r="Y2120" i="1" l="1"/>
  <c r="W2121" i="1" s="1"/>
  <c r="F2121" i="1"/>
  <c r="J2121" i="1"/>
  <c r="L2121" i="1" s="1"/>
  <c r="AM2121" i="1" l="1"/>
  <c r="AN2121" i="1" s="1"/>
  <c r="AL2121" i="1"/>
  <c r="AA2121" i="1"/>
  <c r="X2121" i="1"/>
  <c r="Z2121" i="1"/>
  <c r="AB2121" i="1"/>
  <c r="I2122" i="1"/>
  <c r="Y2121" i="1" l="1"/>
  <c r="W2122" i="1" s="1"/>
  <c r="AM2122" i="1" s="1"/>
  <c r="AB2122" i="1"/>
  <c r="AA2122" i="1"/>
  <c r="F2122" i="1"/>
  <c r="K2122" i="1"/>
  <c r="Z2122" i="1" l="1"/>
  <c r="AL2122" i="1"/>
  <c r="AN2122" i="1"/>
  <c r="X2122" i="1"/>
  <c r="J2122" i="1"/>
  <c r="L2122" i="1" s="1"/>
  <c r="Y2122" i="1" l="1"/>
  <c r="W2123" i="1" s="1"/>
  <c r="AM2123" i="1"/>
  <c r="AN2123" i="1" s="1"/>
  <c r="AB2123" i="1"/>
  <c r="X2123" i="1"/>
  <c r="Z2123" i="1"/>
  <c r="AA2123" i="1"/>
  <c r="I2123" i="1"/>
  <c r="AL2123" i="1" l="1"/>
  <c r="F2123" i="1"/>
  <c r="K2123" i="1"/>
  <c r="J2123" i="1" l="1"/>
  <c r="L2123" i="1" s="1"/>
  <c r="Y2123" i="1" s="1"/>
  <c r="W2124" i="1" s="1"/>
  <c r="AM2124" i="1" l="1"/>
  <c r="AN2124" i="1" s="1"/>
  <c r="AL2124" i="1"/>
  <c r="Z2124" i="1"/>
  <c r="AB2124" i="1"/>
  <c r="X2124" i="1"/>
  <c r="AA2124" i="1"/>
  <c r="I2124" i="1"/>
  <c r="F2124" i="1" l="1"/>
  <c r="K2124" i="1"/>
  <c r="J2124" i="1" l="1"/>
  <c r="L2124" i="1" s="1"/>
  <c r="I2125" i="1" l="1"/>
  <c r="Y2124" i="1"/>
  <c r="W2125" i="1" s="1"/>
  <c r="F2125" i="1"/>
  <c r="K2125" i="1"/>
  <c r="AM2125" i="1" l="1"/>
  <c r="AN2125" i="1" s="1"/>
  <c r="AL2125" i="1"/>
  <c r="X2125" i="1"/>
  <c r="AA2125" i="1"/>
  <c r="Z2125" i="1"/>
  <c r="AB2125" i="1"/>
  <c r="J2125" i="1"/>
  <c r="L2125" i="1" s="1"/>
  <c r="I2126" i="1" s="1"/>
  <c r="Y2125" i="1" l="1"/>
  <c r="W2126" i="1" s="1"/>
  <c r="K2126" i="1"/>
  <c r="F2126" i="1"/>
  <c r="AM2126" i="1" l="1"/>
  <c r="AN2126" i="1" s="1"/>
  <c r="AL2126" i="1"/>
  <c r="AA2126" i="1"/>
  <c r="Z2126" i="1"/>
  <c r="X2126" i="1"/>
  <c r="AB2126" i="1"/>
  <c r="J2126" i="1"/>
  <c r="L2126" i="1" s="1"/>
  <c r="Y2126" i="1" l="1"/>
  <c r="W2127" i="1" s="1"/>
  <c r="I2127" i="1"/>
  <c r="F2127" i="1" s="1"/>
  <c r="AM2127" i="1" l="1"/>
  <c r="AN2127" i="1" s="1"/>
  <c r="AL2127" i="1"/>
  <c r="X2127" i="1"/>
  <c r="AA2127" i="1"/>
  <c r="Z2127" i="1"/>
  <c r="AB2127" i="1"/>
  <c r="K2127" i="1"/>
  <c r="J2127" i="1" s="1"/>
  <c r="L2127" i="1" l="1"/>
  <c r="I2128" i="1" s="1"/>
  <c r="Y2127" i="1" l="1"/>
  <c r="W2128" i="1" s="1"/>
  <c r="F2128" i="1"/>
  <c r="K2128" i="1"/>
  <c r="AM2128" i="1" l="1"/>
  <c r="AN2128" i="1" s="1"/>
  <c r="AL2128" i="1"/>
  <c r="X2128" i="1"/>
  <c r="Z2128" i="1"/>
  <c r="AA2128" i="1"/>
  <c r="AB2128" i="1"/>
  <c r="J2128" i="1"/>
  <c r="L2128" i="1" s="1"/>
  <c r="Y2128" i="1" l="1"/>
  <c r="W2129" i="1" s="1"/>
  <c r="I2129" i="1"/>
  <c r="AM2129" i="1" l="1"/>
  <c r="AN2129" i="1" s="1"/>
  <c r="AL2129" i="1"/>
  <c r="X2129" i="1"/>
  <c r="AA2129" i="1"/>
  <c r="Z2129" i="1"/>
  <c r="AB2129" i="1"/>
  <c r="F2129" i="1"/>
  <c r="K2129" i="1"/>
  <c r="J2129" i="1" l="1"/>
  <c r="L2129" i="1" s="1"/>
  <c r="I2130" i="1" s="1"/>
  <c r="Y2129" i="1" l="1"/>
  <c r="W2130" i="1" s="1"/>
  <c r="F2130" i="1"/>
  <c r="K2130" i="1"/>
  <c r="J2130" i="1" s="1"/>
  <c r="AM2130" i="1" l="1"/>
  <c r="AN2130" i="1" s="1"/>
  <c r="AL2130" i="1"/>
  <c r="AA2130" i="1"/>
  <c r="X2130" i="1"/>
  <c r="Z2130" i="1"/>
  <c r="AB2130" i="1"/>
  <c r="L2130" i="1"/>
  <c r="I2131" i="1" s="1"/>
  <c r="Y2130" i="1" l="1"/>
  <c r="W2131" i="1" s="1"/>
  <c r="K2131" i="1"/>
  <c r="F2131" i="1"/>
  <c r="AM2131" i="1" l="1"/>
  <c r="AN2131" i="1" s="1"/>
  <c r="AL2131" i="1"/>
  <c r="X2131" i="1"/>
  <c r="AB2131" i="1"/>
  <c r="AA2131" i="1"/>
  <c r="Z2131" i="1"/>
  <c r="J2131" i="1"/>
  <c r="L2131" i="1" s="1"/>
  <c r="Y2131" i="1" l="1"/>
  <c r="W2132" i="1" s="1"/>
  <c r="I2132" i="1"/>
  <c r="AM2132" i="1" l="1"/>
  <c r="AN2132" i="1" s="1"/>
  <c r="AL2132" i="1"/>
  <c r="AA2132" i="1"/>
  <c r="AB2132" i="1"/>
  <c r="X2132" i="1"/>
  <c r="Z2132" i="1"/>
  <c r="F2132" i="1"/>
  <c r="K2132" i="1"/>
  <c r="J2132" i="1" l="1"/>
  <c r="L2132" i="1" s="1"/>
  <c r="I2133" i="1" s="1"/>
  <c r="Y2132" i="1" l="1"/>
  <c r="W2133" i="1" s="1"/>
  <c r="F2133" i="1"/>
  <c r="K2133" i="1"/>
  <c r="AM2133" i="1" l="1"/>
  <c r="AN2133" i="1" s="1"/>
  <c r="AL2133" i="1"/>
  <c r="X2133" i="1"/>
  <c r="AB2133" i="1"/>
  <c r="Z2133" i="1"/>
  <c r="AA2133" i="1"/>
  <c r="J2133" i="1"/>
  <c r="L2133" i="1" s="1"/>
  <c r="Y2133" i="1" l="1"/>
  <c r="W2134" i="1" s="1"/>
  <c r="I2134" i="1"/>
  <c r="AM2134" i="1" l="1"/>
  <c r="AA2134" i="1"/>
  <c r="X2134" i="1"/>
  <c r="Z2134" i="1"/>
  <c r="AB2134" i="1"/>
  <c r="F2134" i="1"/>
  <c r="K2134" i="1"/>
  <c r="J2134" i="1" s="1"/>
  <c r="AL2134" i="1" l="1"/>
  <c r="AN2134" i="1"/>
  <c r="L2134" i="1"/>
  <c r="I2135" i="1" s="1"/>
  <c r="Y2134" i="1" l="1"/>
  <c r="W2135" i="1" s="1"/>
  <c r="K2135" i="1"/>
  <c r="F2135" i="1"/>
  <c r="AM2135" i="1" l="1"/>
  <c r="AN2135" i="1" s="1"/>
  <c r="AL2135" i="1"/>
  <c r="AB2135" i="1"/>
  <c r="X2135" i="1"/>
  <c r="Z2135" i="1"/>
  <c r="AA2135" i="1"/>
  <c r="J2135" i="1"/>
  <c r="L2135" i="1" s="1"/>
  <c r="I2136" i="1" s="1"/>
  <c r="Y2135" i="1" l="1"/>
  <c r="W2136" i="1" s="1"/>
  <c r="K2136" i="1"/>
  <c r="J2136" i="1" s="1"/>
  <c r="F2136" i="1"/>
  <c r="AM2136" i="1" l="1"/>
  <c r="AN2136" i="1" s="1"/>
  <c r="AL2136" i="1"/>
  <c r="AB2136" i="1"/>
  <c r="X2136" i="1"/>
  <c r="Z2136" i="1"/>
  <c r="AA2136" i="1"/>
  <c r="L2136" i="1"/>
  <c r="I2137" i="1" s="1"/>
  <c r="Y2136" i="1" l="1"/>
  <c r="W2137" i="1" s="1"/>
  <c r="K2137" i="1"/>
  <c r="F2137" i="1"/>
  <c r="AM2137" i="1" l="1"/>
  <c r="AN2137" i="1" s="1"/>
  <c r="AL2137" i="1"/>
  <c r="AA2137" i="1"/>
  <c r="AB2137" i="1"/>
  <c r="X2137" i="1"/>
  <c r="Z2137" i="1"/>
  <c r="J2137" i="1"/>
  <c r="L2137" i="1" s="1"/>
  <c r="Y2137" i="1" l="1"/>
  <c r="W2138" i="1" s="1"/>
  <c r="I2138" i="1"/>
  <c r="AM2138" i="1" l="1"/>
  <c r="AN2138" i="1" s="1"/>
  <c r="AL2138" i="1"/>
  <c r="X2138" i="1"/>
  <c r="Z2138" i="1"/>
  <c r="AA2138" i="1"/>
  <c r="AB2138" i="1"/>
  <c r="K2138" i="1"/>
  <c r="F2138" i="1"/>
  <c r="J2138" i="1" l="1"/>
  <c r="L2138" i="1" s="1"/>
  <c r="Y2138" i="1" s="1"/>
  <c r="W2139" i="1" s="1"/>
  <c r="AM2139" i="1" l="1"/>
  <c r="AN2139" i="1" s="1"/>
  <c r="AL2139" i="1"/>
  <c r="Z2139" i="1"/>
  <c r="AB2139" i="1"/>
  <c r="X2139" i="1"/>
  <c r="AA2139" i="1"/>
  <c r="I2139" i="1"/>
  <c r="F2139" i="1" l="1"/>
  <c r="K2139" i="1"/>
  <c r="J2139" i="1" l="1"/>
  <c r="L2139" i="1" s="1"/>
  <c r="Y2139" i="1" s="1"/>
  <c r="W2140" i="1" s="1"/>
  <c r="AM2140" i="1" l="1"/>
  <c r="AN2140" i="1" s="1"/>
  <c r="AL2140" i="1"/>
  <c r="Z2140" i="1"/>
  <c r="AB2140" i="1"/>
  <c r="X2140" i="1"/>
  <c r="AA2140" i="1"/>
  <c r="I2140" i="1"/>
  <c r="K2140" i="1" s="1"/>
  <c r="F2140" i="1" l="1"/>
  <c r="J2140" i="1"/>
  <c r="L2140" i="1" s="1"/>
  <c r="Y2140" i="1" s="1"/>
  <c r="W2141" i="1" s="1"/>
  <c r="AM2141" i="1" l="1"/>
  <c r="AN2141" i="1" s="1"/>
  <c r="AL2141" i="1"/>
  <c r="X2141" i="1"/>
  <c r="Z2141" i="1"/>
  <c r="AA2141" i="1"/>
  <c r="AB2141" i="1"/>
  <c r="I2141" i="1"/>
  <c r="F2141" i="1" l="1"/>
  <c r="K2141" i="1"/>
  <c r="J2141" i="1" s="1"/>
  <c r="L2141" i="1" l="1"/>
  <c r="I2142" i="1" l="1"/>
  <c r="Y2141" i="1"/>
  <c r="W2142" i="1" s="1"/>
  <c r="K2142" i="1"/>
  <c r="F2142" i="1"/>
  <c r="AM2142" i="1" l="1"/>
  <c r="AN2142" i="1" s="1"/>
  <c r="AL2142" i="1"/>
  <c r="X2142" i="1"/>
  <c r="AA2142" i="1"/>
  <c r="Z2142" i="1"/>
  <c r="AB2142" i="1"/>
  <c r="J2142" i="1"/>
  <c r="L2142" i="1" s="1"/>
  <c r="Y2142" i="1" l="1"/>
  <c r="W2143" i="1" s="1"/>
  <c r="I2143" i="1"/>
  <c r="AM2143" i="1" l="1"/>
  <c r="AN2143" i="1" s="1"/>
  <c r="AL2143" i="1"/>
  <c r="X2143" i="1"/>
  <c r="AA2143" i="1"/>
  <c r="AB2143" i="1"/>
  <c r="Z2143" i="1"/>
  <c r="F2143" i="1"/>
  <c r="K2143" i="1"/>
  <c r="J2143" i="1" l="1"/>
  <c r="L2143" i="1" s="1"/>
  <c r="I2144" i="1" l="1"/>
  <c r="Y2143" i="1"/>
  <c r="W2144" i="1" s="1"/>
  <c r="K2144" i="1"/>
  <c r="F2144" i="1"/>
  <c r="AM2144" i="1" l="1"/>
  <c r="AN2144" i="1" s="1"/>
  <c r="AL2144" i="1"/>
  <c r="AA2144" i="1"/>
  <c r="X2144" i="1"/>
  <c r="Z2144" i="1"/>
  <c r="AB2144" i="1"/>
  <c r="J2144" i="1"/>
  <c r="L2144" i="1" s="1"/>
  <c r="Y2144" i="1" l="1"/>
  <c r="W2145" i="1" s="1"/>
  <c r="I2145" i="1"/>
  <c r="AM2145" i="1" l="1"/>
  <c r="AN2145" i="1" s="1"/>
  <c r="AL2145" i="1"/>
  <c r="X2145" i="1"/>
  <c r="Z2145" i="1"/>
  <c r="AA2145" i="1"/>
  <c r="AB2145" i="1"/>
  <c r="K2145" i="1"/>
  <c r="F2145" i="1"/>
  <c r="J2145" i="1" l="1"/>
  <c r="L2145" i="1" s="1"/>
  <c r="Y2145" i="1" s="1"/>
  <c r="W2146" i="1" s="1"/>
  <c r="AM2146" i="1" l="1"/>
  <c r="AN2146" i="1" s="1"/>
  <c r="AL2146" i="1"/>
  <c r="AA2146" i="1"/>
  <c r="X2146" i="1"/>
  <c r="Z2146" i="1"/>
  <c r="AB2146" i="1"/>
  <c r="I2146" i="1"/>
  <c r="K2146" i="1" l="1"/>
  <c r="J2146" i="1" s="1"/>
  <c r="F2146" i="1"/>
  <c r="L2146" i="1" l="1"/>
  <c r="I2147" i="1" l="1"/>
  <c r="Y2146" i="1"/>
  <c r="W2147" i="1" s="1"/>
  <c r="K2147" i="1"/>
  <c r="F2147" i="1"/>
  <c r="AM2147" i="1" l="1"/>
  <c r="AN2147" i="1" s="1"/>
  <c r="AL2147" i="1"/>
  <c r="X2147" i="1"/>
  <c r="Z2147" i="1"/>
  <c r="AB2147" i="1"/>
  <c r="AA2147" i="1"/>
  <c r="J2147" i="1"/>
  <c r="L2147" i="1" s="1"/>
  <c r="Y2147" i="1" l="1"/>
  <c r="W2148" i="1" s="1"/>
  <c r="I2148" i="1"/>
  <c r="AM2148" i="1" l="1"/>
  <c r="AN2148" i="1" s="1"/>
  <c r="AL2148" i="1"/>
  <c r="Z2148" i="1"/>
  <c r="AB2148" i="1"/>
  <c r="X2148" i="1"/>
  <c r="AA2148" i="1"/>
  <c r="F2148" i="1"/>
  <c r="K2148" i="1"/>
  <c r="J2148" i="1" l="1"/>
  <c r="L2148" i="1" s="1"/>
  <c r="Y2148" i="1" s="1"/>
  <c r="W2149" i="1" s="1"/>
  <c r="AM2149" i="1" l="1"/>
  <c r="AN2149" i="1" s="1"/>
  <c r="AL2149" i="1"/>
  <c r="X2149" i="1"/>
  <c r="Z2149" i="1"/>
  <c r="AA2149" i="1"/>
  <c r="AB2149" i="1"/>
  <c r="I2149" i="1"/>
  <c r="K2149" i="1" l="1"/>
  <c r="F2149" i="1"/>
  <c r="J2149" i="1" l="1"/>
  <c r="L2149" i="1" s="1"/>
  <c r="Y2149" i="1" s="1"/>
  <c r="W2150" i="1" s="1"/>
  <c r="AM2150" i="1" l="1"/>
  <c r="AN2150" i="1" s="1"/>
  <c r="AL2150" i="1"/>
  <c r="AA2150" i="1"/>
  <c r="AB2150" i="1"/>
  <c r="X2150" i="1"/>
  <c r="Z2150" i="1"/>
  <c r="I2150" i="1"/>
  <c r="K2150" i="1" l="1"/>
  <c r="F2150" i="1"/>
  <c r="J2150" i="1" l="1"/>
  <c r="L2150" i="1" s="1"/>
  <c r="Y2150" i="1" s="1"/>
  <c r="W2151" i="1" s="1"/>
  <c r="AM2151" i="1" l="1"/>
  <c r="AN2151" i="1" s="1"/>
  <c r="AL2151" i="1"/>
  <c r="X2151" i="1"/>
  <c r="Z2151" i="1"/>
  <c r="AA2151" i="1"/>
  <c r="AB2151" i="1"/>
  <c r="I2151" i="1"/>
  <c r="K2151" i="1" l="1"/>
  <c r="F2151" i="1"/>
  <c r="J2151" i="1" l="1"/>
  <c r="L2151" i="1" s="1"/>
  <c r="Y2151" i="1" s="1"/>
  <c r="W2152" i="1" s="1"/>
  <c r="AM2152" i="1" l="1"/>
  <c r="AN2152" i="1" s="1"/>
  <c r="AL2152" i="1"/>
  <c r="X2152" i="1"/>
  <c r="Z2152" i="1"/>
  <c r="AA2152" i="1"/>
  <c r="AB2152" i="1"/>
  <c r="I2152" i="1"/>
  <c r="F2152" i="1" l="1"/>
  <c r="K2152" i="1"/>
  <c r="J2152" i="1" l="1"/>
  <c r="L2152" i="1" l="1"/>
  <c r="I2153" i="1" l="1"/>
  <c r="K2153" i="1" s="1"/>
  <c r="J2153" i="1" s="1"/>
  <c r="Y2152" i="1"/>
  <c r="W2153" i="1" s="1"/>
  <c r="F2153" i="1"/>
  <c r="AM2153" i="1" l="1"/>
  <c r="AN2153" i="1" s="1"/>
  <c r="AL2153" i="1"/>
  <c r="X2153" i="1"/>
  <c r="Z2153" i="1"/>
  <c r="AA2153" i="1"/>
  <c r="AB2153" i="1"/>
  <c r="L2153" i="1"/>
  <c r="I2154" i="1" s="1"/>
  <c r="Y2153" i="1" l="1"/>
  <c r="W2154" i="1" s="1"/>
  <c r="F2154" i="1"/>
  <c r="K2154" i="1"/>
  <c r="AM2154" i="1" l="1"/>
  <c r="AN2154" i="1" s="1"/>
  <c r="AL2154" i="1"/>
  <c r="X2154" i="1"/>
  <c r="Z2154" i="1"/>
  <c r="AA2154" i="1"/>
  <c r="AB2154" i="1"/>
  <c r="J2154" i="1"/>
  <c r="L2154" i="1" s="1"/>
  <c r="Y2154" i="1" l="1"/>
  <c r="W2155" i="1" s="1"/>
  <c r="I2155" i="1"/>
  <c r="F2155" i="1" s="1"/>
  <c r="AM2155" i="1" l="1"/>
  <c r="AN2155" i="1" s="1"/>
  <c r="AL2155" i="1"/>
  <c r="X2155" i="1"/>
  <c r="Z2155" i="1"/>
  <c r="AA2155" i="1"/>
  <c r="AB2155" i="1"/>
  <c r="K2155" i="1"/>
  <c r="J2155" i="1" l="1"/>
  <c r="L2155" i="1" l="1"/>
  <c r="I2156" i="1" l="1"/>
  <c r="Y2155" i="1"/>
  <c r="W2156" i="1" s="1"/>
  <c r="K2156" i="1"/>
  <c r="J2156" i="1" s="1"/>
  <c r="F2156" i="1"/>
  <c r="AM2156" i="1" l="1"/>
  <c r="AN2156" i="1" s="1"/>
  <c r="AL2156" i="1"/>
  <c r="X2156" i="1"/>
  <c r="Z2156" i="1"/>
  <c r="AA2156" i="1"/>
  <c r="AB2156" i="1"/>
  <c r="L2156" i="1"/>
  <c r="I2157" i="1" s="1"/>
  <c r="Y2156" i="1" l="1"/>
  <c r="W2157" i="1" s="1"/>
  <c r="F2157" i="1"/>
  <c r="K2157" i="1"/>
  <c r="AM2157" i="1" l="1"/>
  <c r="AN2157" i="1" s="1"/>
  <c r="AL2157" i="1"/>
  <c r="X2157" i="1"/>
  <c r="Z2157" i="1"/>
  <c r="AA2157" i="1"/>
  <c r="AB2157" i="1"/>
  <c r="J2157" i="1"/>
  <c r="L2157" i="1" s="1"/>
  <c r="Y2157" i="1" l="1"/>
  <c r="W2158" i="1" s="1"/>
  <c r="I2158" i="1"/>
  <c r="AM2158" i="1" l="1"/>
  <c r="AN2158" i="1" s="1"/>
  <c r="AL2158" i="1"/>
  <c r="Z2158" i="1"/>
  <c r="X2158" i="1"/>
  <c r="AA2158" i="1"/>
  <c r="AB2158" i="1"/>
  <c r="K2158" i="1"/>
  <c r="F2158" i="1"/>
  <c r="J2158" i="1" l="1"/>
  <c r="L2158" i="1" s="1"/>
  <c r="I2159" i="1" s="1"/>
  <c r="Y2158" i="1" l="1"/>
  <c r="W2159" i="1" s="1"/>
  <c r="K2159" i="1"/>
  <c r="F2159" i="1"/>
  <c r="AM2159" i="1" l="1"/>
  <c r="AN2159" i="1" s="1"/>
  <c r="AL2159" i="1"/>
  <c r="AA2159" i="1"/>
  <c r="X2159" i="1"/>
  <c r="Z2159" i="1"/>
  <c r="AB2159" i="1"/>
  <c r="J2159" i="1"/>
  <c r="L2159" i="1" s="1"/>
  <c r="Y2159" i="1" l="1"/>
  <c r="W2160" i="1" s="1"/>
  <c r="I2160" i="1"/>
  <c r="AM2160" i="1" l="1"/>
  <c r="AN2160" i="1" s="1"/>
  <c r="AL2160" i="1"/>
  <c r="X2160" i="1"/>
  <c r="Z2160" i="1"/>
  <c r="AA2160" i="1"/>
  <c r="AB2160" i="1"/>
  <c r="F2160" i="1"/>
  <c r="K2160" i="1"/>
  <c r="J2160" i="1" l="1"/>
  <c r="L2160" i="1" s="1"/>
  <c r="I2161" i="1" s="1"/>
  <c r="Y2160" i="1" l="1"/>
  <c r="W2161" i="1" s="1"/>
  <c r="F2161" i="1"/>
  <c r="K2161" i="1"/>
  <c r="AM2161" i="1" l="1"/>
  <c r="AN2161" i="1" s="1"/>
  <c r="AL2161" i="1"/>
  <c r="X2161" i="1"/>
  <c r="AA2161" i="1"/>
  <c r="AB2161" i="1"/>
  <c r="Z2161" i="1"/>
  <c r="J2161" i="1"/>
  <c r="L2161" i="1" s="1"/>
  <c r="I2162" i="1" s="1"/>
  <c r="Y2161" i="1" l="1"/>
  <c r="W2162" i="1" s="1"/>
  <c r="F2162" i="1"/>
  <c r="K2162" i="1"/>
  <c r="AM2162" i="1" l="1"/>
  <c r="AN2162" i="1" s="1"/>
  <c r="AL2162" i="1"/>
  <c r="Z2162" i="1"/>
  <c r="AB2162" i="1"/>
  <c r="X2162" i="1"/>
  <c r="AA2162" i="1"/>
  <c r="J2162" i="1"/>
  <c r="L2162" i="1" s="1"/>
  <c r="I2163" i="1" s="1"/>
  <c r="Y2162" i="1" l="1"/>
  <c r="W2163" i="1" s="1"/>
  <c r="X2163" i="1" s="1"/>
  <c r="AA2163" i="1"/>
  <c r="Z2163" i="1"/>
  <c r="AB2163" i="1"/>
  <c r="K2163" i="1"/>
  <c r="J2163" i="1" s="1"/>
  <c r="F2163" i="1"/>
  <c r="AM2163" i="1" l="1"/>
  <c r="AN2163" i="1" s="1"/>
  <c r="AL2163" i="1"/>
  <c r="L2163" i="1"/>
  <c r="I2164" i="1" s="1"/>
  <c r="Y2163" i="1" l="1"/>
  <c r="W2164" i="1" s="1"/>
  <c r="K2164" i="1"/>
  <c r="F2164" i="1"/>
  <c r="AM2164" i="1" l="1"/>
  <c r="AN2164" i="1" s="1"/>
  <c r="AL2164" i="1"/>
  <c r="AB2164" i="1"/>
  <c r="X2164" i="1"/>
  <c r="Z2164" i="1"/>
  <c r="AA2164" i="1"/>
  <c r="J2164" i="1"/>
  <c r="L2164" i="1" s="1"/>
  <c r="Y2164" i="1" l="1"/>
  <c r="W2165" i="1" s="1"/>
  <c r="I2165" i="1"/>
  <c r="AM2165" i="1" l="1"/>
  <c r="AN2165" i="1" s="1"/>
  <c r="AL2165" i="1"/>
  <c r="AA2165" i="1"/>
  <c r="X2165" i="1"/>
  <c r="Z2165" i="1"/>
  <c r="AB2165" i="1"/>
  <c r="F2165" i="1"/>
  <c r="K2165" i="1"/>
  <c r="J2165" i="1" s="1"/>
  <c r="L2165" i="1" l="1"/>
  <c r="I2166" i="1" s="1"/>
  <c r="Y2165" i="1" l="1"/>
  <c r="W2166" i="1" s="1"/>
  <c r="K2166" i="1"/>
  <c r="F2166" i="1"/>
  <c r="AM2166" i="1" l="1"/>
  <c r="AN2166" i="1" s="1"/>
  <c r="AL2166" i="1"/>
  <c r="Z2166" i="1"/>
  <c r="X2166" i="1"/>
  <c r="AA2166" i="1"/>
  <c r="AB2166" i="1"/>
  <c r="J2166" i="1"/>
  <c r="L2166" i="1" s="1"/>
  <c r="Y2166" i="1" l="1"/>
  <c r="W2167" i="1" s="1"/>
  <c r="I2167" i="1"/>
  <c r="AM2167" i="1" l="1"/>
  <c r="AN2167" i="1" s="1"/>
  <c r="AL2167" i="1"/>
  <c r="AB2167" i="1"/>
  <c r="Z2167" i="1"/>
  <c r="X2167" i="1"/>
  <c r="AA2167" i="1"/>
  <c r="F2167" i="1"/>
  <c r="K2167" i="1"/>
  <c r="J2167" i="1" s="1"/>
  <c r="L2167" i="1" l="1"/>
  <c r="I2168" i="1" s="1"/>
  <c r="F2168" i="1" s="1"/>
  <c r="Y2167" i="1" l="1"/>
  <c r="W2168" i="1" s="1"/>
  <c r="K2168" i="1"/>
  <c r="AM2168" i="1" l="1"/>
  <c r="AN2168" i="1" s="1"/>
  <c r="AL2168" i="1"/>
  <c r="X2168" i="1"/>
  <c r="AA2168" i="1"/>
  <c r="Z2168" i="1"/>
  <c r="AB2168" i="1"/>
  <c r="J2168" i="1"/>
  <c r="L2168" i="1" s="1"/>
  <c r="I2169" i="1" s="1"/>
  <c r="Y2168" i="1" l="1"/>
  <c r="W2169" i="1" s="1"/>
  <c r="K2169" i="1"/>
  <c r="F2169" i="1"/>
  <c r="AM2169" i="1" l="1"/>
  <c r="AN2169" i="1" s="1"/>
  <c r="AL2169" i="1"/>
  <c r="X2169" i="1"/>
  <c r="AA2169" i="1"/>
  <c r="Z2169" i="1"/>
  <c r="AB2169" i="1"/>
  <c r="J2169" i="1"/>
  <c r="L2169" i="1" s="1"/>
  <c r="Y2169" i="1" l="1"/>
  <c r="W2170" i="1" s="1"/>
  <c r="I2170" i="1"/>
  <c r="AM2170" i="1" l="1"/>
  <c r="AN2170" i="1" s="1"/>
  <c r="AL2170" i="1"/>
  <c r="X2170" i="1"/>
  <c r="AA2170" i="1"/>
  <c r="AB2170" i="1"/>
  <c r="Z2170" i="1"/>
  <c r="K2170" i="1"/>
  <c r="F2170" i="1"/>
  <c r="J2170" i="1" l="1"/>
  <c r="L2170" i="1" s="1"/>
  <c r="Y2170" i="1" s="1"/>
  <c r="W2171" i="1" s="1"/>
  <c r="AM2171" i="1" l="1"/>
  <c r="AN2171" i="1" s="1"/>
  <c r="AL2171" i="1"/>
  <c r="X2171" i="1"/>
  <c r="AA2171" i="1"/>
  <c r="Z2171" i="1"/>
  <c r="AB2171" i="1"/>
  <c r="I2171" i="1"/>
  <c r="K2171" i="1" l="1"/>
  <c r="J2171" i="1" s="1"/>
  <c r="F2171" i="1"/>
  <c r="L2171" i="1" l="1"/>
  <c r="I2172" i="1" l="1"/>
  <c r="Y2171" i="1"/>
  <c r="W2172" i="1" s="1"/>
  <c r="K2172" i="1"/>
  <c r="F2172" i="1"/>
  <c r="AM2172" i="1" l="1"/>
  <c r="AN2172" i="1" s="1"/>
  <c r="AL2172" i="1"/>
  <c r="X2172" i="1"/>
  <c r="AA2172" i="1"/>
  <c r="Z2172" i="1"/>
  <c r="AB2172" i="1"/>
  <c r="J2172" i="1"/>
  <c r="L2172" i="1" s="1"/>
  <c r="Y2172" i="1" l="1"/>
  <c r="W2173" i="1" s="1"/>
  <c r="I2173" i="1"/>
  <c r="AM2173" i="1" l="1"/>
  <c r="AN2173" i="1" s="1"/>
  <c r="AL2173" i="1"/>
  <c r="Z2173" i="1"/>
  <c r="AA2173" i="1"/>
  <c r="X2173" i="1"/>
  <c r="AB2173" i="1"/>
  <c r="K2173" i="1"/>
  <c r="F2173" i="1"/>
  <c r="J2173" i="1" l="1"/>
  <c r="L2173" i="1" s="1"/>
  <c r="Y2173" i="1" s="1"/>
  <c r="W2174" i="1" s="1"/>
  <c r="AM2174" i="1" l="1"/>
  <c r="AN2174" i="1" s="1"/>
  <c r="AL2174" i="1"/>
  <c r="X2174" i="1"/>
  <c r="Z2174" i="1"/>
  <c r="AB2174" i="1"/>
  <c r="AA2174" i="1"/>
  <c r="I2174" i="1"/>
  <c r="K2174" i="1" l="1"/>
  <c r="J2174" i="1" s="1"/>
  <c r="F2174" i="1"/>
  <c r="L2174" i="1" l="1"/>
  <c r="I2175" i="1" l="1"/>
  <c r="Y2174" i="1"/>
  <c r="W2175" i="1" s="1"/>
  <c r="F2175" i="1"/>
  <c r="K2175" i="1"/>
  <c r="AM2175" i="1" l="1"/>
  <c r="AN2175" i="1" s="1"/>
  <c r="AL2175" i="1"/>
  <c r="X2175" i="1"/>
  <c r="Z2175" i="1"/>
  <c r="AA2175" i="1"/>
  <c r="AB2175" i="1"/>
  <c r="J2175" i="1"/>
  <c r="L2175" i="1" s="1"/>
  <c r="Y2175" i="1" l="1"/>
  <c r="W2176" i="1" s="1"/>
  <c r="I2176" i="1"/>
  <c r="AM2176" i="1" l="1"/>
  <c r="AN2176" i="1" s="1"/>
  <c r="AL2176" i="1"/>
  <c r="AA2176" i="1"/>
  <c r="Z2176" i="1"/>
  <c r="X2176" i="1"/>
  <c r="AB2176" i="1"/>
  <c r="K2176" i="1"/>
  <c r="F2176" i="1"/>
  <c r="J2176" i="1" l="1"/>
  <c r="L2176" i="1" s="1"/>
  <c r="Y2176" i="1" s="1"/>
  <c r="W2177" i="1" s="1"/>
  <c r="AM2177" i="1" l="1"/>
  <c r="AN2177" i="1" s="1"/>
  <c r="AL2177" i="1"/>
  <c r="X2177" i="1"/>
  <c r="Z2177" i="1"/>
  <c r="AB2177" i="1"/>
  <c r="AA2177" i="1"/>
  <c r="I2177" i="1"/>
  <c r="F2177" i="1" l="1"/>
  <c r="K2177" i="1"/>
  <c r="J2177" i="1" l="1"/>
  <c r="L2177" i="1" s="1"/>
  <c r="Y2177" i="1" s="1"/>
  <c r="W2178" i="1" s="1"/>
  <c r="AM2178" i="1" l="1"/>
  <c r="AN2178" i="1" s="1"/>
  <c r="AL2178" i="1"/>
  <c r="AA2178" i="1"/>
  <c r="Z2178" i="1"/>
  <c r="X2178" i="1"/>
  <c r="AB2178" i="1"/>
  <c r="I2178" i="1"/>
  <c r="K2178" i="1" l="1"/>
  <c r="F2178" i="1"/>
  <c r="G22" i="2" l="1"/>
  <c r="J2178" i="1"/>
  <c r="L2178" i="1" s="1"/>
  <c r="Y2178" i="1" s="1"/>
  <c r="W2179" i="1" s="1"/>
  <c r="J9" i="2"/>
  <c r="F9" i="2"/>
  <c r="G9" i="2"/>
  <c r="H22" i="2"/>
  <c r="I9" i="2"/>
  <c r="AM2179" i="1" l="1"/>
  <c r="AB2179" i="1"/>
  <c r="Z2179" i="1"/>
  <c r="AA2179" i="1"/>
  <c r="X2179" i="1"/>
  <c r="E22" i="2"/>
  <c r="G8" i="9"/>
  <c r="K8" i="9" s="1"/>
  <c r="P9" i="2"/>
  <c r="Q9" i="2" s="1"/>
  <c r="G9" i="9"/>
  <c r="K9" i="9" s="1"/>
  <c r="S9" i="2"/>
  <c r="U9" i="2" s="1"/>
  <c r="I2179" i="1"/>
  <c r="J22" i="2"/>
  <c r="F22" i="2"/>
  <c r="AL2179" i="1" l="1"/>
  <c r="AN2179" i="1"/>
  <c r="L1" i="9"/>
  <c r="O9" i="9"/>
  <c r="M9" i="9"/>
  <c r="M8" i="9" s="1"/>
  <c r="M7" i="9" s="1"/>
  <c r="I22" i="2"/>
  <c r="O8" i="9"/>
  <c r="L8" i="9"/>
  <c r="L9" i="9" s="1"/>
  <c r="L10" i="9" s="1"/>
  <c r="L11" i="9" s="1"/>
  <c r="L12" i="9" s="1"/>
  <c r="L13" i="9" s="1"/>
  <c r="L14" i="9" s="1"/>
  <c r="L15" i="9" s="1"/>
  <c r="L16" i="9" s="1"/>
  <c r="L17" i="9" s="1"/>
  <c r="L18" i="9" s="1"/>
  <c r="L19" i="9" s="1"/>
  <c r="L20" i="9" s="1"/>
  <c r="L21" i="9" s="1"/>
  <c r="L22" i="9" s="1"/>
  <c r="L23" i="9" s="1"/>
  <c r="K22" i="2"/>
  <c r="K2179" i="1"/>
  <c r="F2179" i="1"/>
  <c r="M22" i="2" l="1"/>
  <c r="L4" i="9"/>
  <c r="L3" i="9" s="1"/>
  <c r="J2179" i="1"/>
  <c r="L2179" i="1" s="1"/>
  <c r="Y2179" i="1" s="1"/>
  <c r="W2180" i="1" s="1"/>
  <c r="AM2180" i="1" l="1"/>
  <c r="AN2180" i="1" s="1"/>
  <c r="AL2180" i="1"/>
  <c r="X2180" i="1"/>
  <c r="Z2180" i="1"/>
  <c r="AA2180" i="1"/>
  <c r="AB2180" i="1"/>
  <c r="O21" i="9"/>
  <c r="P21" i="9" s="1"/>
  <c r="Q21" i="9" s="1"/>
  <c r="O13" i="9"/>
  <c r="P13" i="9" s="1"/>
  <c r="Q13" i="9" s="1"/>
  <c r="O20" i="9"/>
  <c r="P20" i="9" s="1"/>
  <c r="Q20" i="9" s="1"/>
  <c r="O12" i="9"/>
  <c r="P12" i="9" s="1"/>
  <c r="O18" i="9"/>
  <c r="P18" i="9" s="1"/>
  <c r="Q18" i="9" s="1"/>
  <c r="O17" i="9"/>
  <c r="P17" i="9" s="1"/>
  <c r="Q17" i="9" s="1"/>
  <c r="O19" i="9"/>
  <c r="P19" i="9" s="1"/>
  <c r="Q19" i="9" s="1"/>
  <c r="O11" i="9"/>
  <c r="O10" i="9"/>
  <c r="O16" i="9"/>
  <c r="P16" i="9" s="1"/>
  <c r="Q16" i="9" s="1"/>
  <c r="O15" i="9"/>
  <c r="P15" i="9" s="1"/>
  <c r="Q15" i="9" s="1"/>
  <c r="O22" i="9"/>
  <c r="P22" i="9" s="1"/>
  <c r="Q22" i="9" s="1"/>
  <c r="O14" i="9"/>
  <c r="P14" i="9" s="1"/>
  <c r="Q14" i="9" s="1"/>
  <c r="O23" i="9"/>
  <c r="P23" i="9" s="1"/>
  <c r="Q23" i="9" s="1"/>
  <c r="I2180" i="1"/>
  <c r="P12" i="10" l="1"/>
  <c r="P13" i="10"/>
  <c r="Q13" i="10" s="1"/>
  <c r="Q12" i="9"/>
  <c r="F28" i="9"/>
  <c r="F30" i="9" s="1"/>
  <c r="R13" i="9" s="1"/>
  <c r="S13" i="9" s="1"/>
  <c r="P14" i="10"/>
  <c r="Q14" i="10" s="1"/>
  <c r="K2180" i="1"/>
  <c r="F2180" i="1"/>
  <c r="R17" i="9" l="1"/>
  <c r="S17" i="9" s="1"/>
  <c r="R23" i="9"/>
  <c r="S23" i="9" s="1"/>
  <c r="R18" i="9"/>
  <c r="S18" i="9" s="1"/>
  <c r="R21" i="9"/>
  <c r="S21" i="9" s="1"/>
  <c r="R12" i="9"/>
  <c r="S12" i="9" s="1"/>
  <c r="R19" i="9"/>
  <c r="S19" i="9" s="1"/>
  <c r="Q12" i="10"/>
  <c r="R14" i="9"/>
  <c r="S14" i="9" s="1"/>
  <c r="R7" i="9"/>
  <c r="S7" i="9" s="1"/>
  <c r="R9" i="9"/>
  <c r="S9" i="9" s="1"/>
  <c r="R11" i="9"/>
  <c r="S11" i="9" s="1"/>
  <c r="R8" i="9"/>
  <c r="S8" i="9" s="1"/>
  <c r="R10" i="9"/>
  <c r="S10" i="9" s="1"/>
  <c r="R20" i="9"/>
  <c r="S20" i="9" s="1"/>
  <c r="R22" i="9"/>
  <c r="S22" i="9" s="1"/>
  <c r="R15" i="9"/>
  <c r="S15" i="9" s="1"/>
  <c r="R16" i="9"/>
  <c r="S16" i="9" s="1"/>
  <c r="J2180" i="1"/>
  <c r="L2180" i="1" s="1"/>
  <c r="Y2180" i="1" s="1"/>
  <c r="W2181" i="1" s="1"/>
  <c r="AM2181" i="1" l="1"/>
  <c r="AN2181" i="1" s="1"/>
  <c r="AL2181" i="1"/>
  <c r="Z2181" i="1"/>
  <c r="AA2181" i="1"/>
  <c r="X2181" i="1"/>
  <c r="AB2181" i="1"/>
  <c r="F31" i="9"/>
  <c r="N9" i="2" s="1"/>
  <c r="O9" i="2" s="1"/>
  <c r="I2181" i="1"/>
  <c r="F2181" i="1" l="1"/>
  <c r="K2181" i="1"/>
  <c r="J2181" i="1" l="1"/>
  <c r="L2181" i="1" s="1"/>
  <c r="Y2181" i="1" s="1"/>
  <c r="W2182" i="1" s="1"/>
  <c r="AM2182" i="1" l="1"/>
  <c r="AN2182" i="1" s="1"/>
  <c r="AL2182" i="1"/>
  <c r="X2182" i="1"/>
  <c r="Z2182" i="1"/>
  <c r="AA2182" i="1"/>
  <c r="AB2182" i="1"/>
  <c r="I2182" i="1"/>
  <c r="K2182" i="1" l="1"/>
  <c r="J2182" i="1" s="1"/>
  <c r="F2182" i="1"/>
  <c r="L2182" i="1" l="1"/>
  <c r="I2183" i="1" l="1"/>
  <c r="Y2182" i="1"/>
  <c r="W2183" i="1" s="1"/>
  <c r="K2183" i="1"/>
  <c r="F2183" i="1"/>
  <c r="AM2183" i="1" l="1"/>
  <c r="AN2183" i="1" s="1"/>
  <c r="AL2183" i="1"/>
  <c r="X2183" i="1"/>
  <c r="Z2183" i="1"/>
  <c r="AB2183" i="1"/>
  <c r="AA2183" i="1"/>
  <c r="J2183" i="1"/>
  <c r="L2183" i="1" s="1"/>
  <c r="Y2183" i="1" l="1"/>
  <c r="W2184" i="1" s="1"/>
  <c r="I2184" i="1"/>
  <c r="AM2184" i="1" l="1"/>
  <c r="AN2184" i="1" s="1"/>
  <c r="AL2184" i="1"/>
  <c r="Z2184" i="1"/>
  <c r="AA2184" i="1"/>
  <c r="X2184" i="1"/>
  <c r="AB2184" i="1"/>
  <c r="K2184" i="1"/>
  <c r="J2184" i="1" s="1"/>
  <c r="F2184" i="1"/>
  <c r="L2184" i="1" l="1"/>
  <c r="I2185" i="1" s="1"/>
  <c r="Y2184" i="1" l="1"/>
  <c r="W2185" i="1" s="1"/>
  <c r="F2185" i="1"/>
  <c r="K2185" i="1"/>
  <c r="AM2185" i="1" l="1"/>
  <c r="AN2185" i="1" s="1"/>
  <c r="AL2185" i="1"/>
  <c r="X2185" i="1"/>
  <c r="Z2185" i="1"/>
  <c r="AA2185" i="1"/>
  <c r="AB2185" i="1"/>
  <c r="J2185" i="1"/>
  <c r="L2185" i="1" s="1"/>
  <c r="I2186" i="1" s="1"/>
  <c r="Y2185" i="1" l="1"/>
  <c r="W2186" i="1" s="1"/>
  <c r="F2186" i="1"/>
  <c r="K2186" i="1"/>
  <c r="AM2186" i="1" l="1"/>
  <c r="AN2186" i="1" s="1"/>
  <c r="AL2186" i="1"/>
  <c r="X2186" i="1"/>
  <c r="Z2186" i="1"/>
  <c r="AA2186" i="1"/>
  <c r="AB2186" i="1"/>
  <c r="J2186" i="1"/>
  <c r="L2186" i="1" s="1"/>
  <c r="Y2186" i="1" l="1"/>
  <c r="W2187" i="1" s="1"/>
  <c r="I2187" i="1"/>
  <c r="AM2187" i="1" l="1"/>
  <c r="AN2187" i="1" s="1"/>
  <c r="AL2187" i="1"/>
  <c r="X2187" i="1"/>
  <c r="AA2187" i="1"/>
  <c r="Z2187" i="1"/>
  <c r="AB2187" i="1"/>
  <c r="K2187" i="1"/>
  <c r="F2187" i="1"/>
  <c r="J2187" i="1" l="1"/>
  <c r="L2187" i="1" s="1"/>
  <c r="Y2187" i="1" s="1"/>
  <c r="W2188" i="1" s="1"/>
  <c r="AM2188" i="1" l="1"/>
  <c r="AN2188" i="1" s="1"/>
  <c r="AL2188" i="1"/>
  <c r="X2188" i="1"/>
  <c r="Z2188" i="1"/>
  <c r="AA2188" i="1"/>
  <c r="AB2188" i="1"/>
  <c r="I2188" i="1"/>
  <c r="F2188" i="1" l="1"/>
  <c r="K2188" i="1"/>
  <c r="J2188" i="1" s="1"/>
  <c r="L2188" i="1" l="1"/>
  <c r="I2189" i="1" l="1"/>
  <c r="K2189" i="1" s="1"/>
  <c r="Y2188" i="1"/>
  <c r="W2189" i="1" s="1"/>
  <c r="F2189" i="1"/>
  <c r="J2189" i="1"/>
  <c r="L2189" i="1" s="1"/>
  <c r="AM2189" i="1" l="1"/>
  <c r="AN2189" i="1" s="1"/>
  <c r="AL2189" i="1"/>
  <c r="X2189" i="1"/>
  <c r="Z2189" i="1"/>
  <c r="AA2189" i="1"/>
  <c r="AB2189" i="1"/>
  <c r="I2190" i="1"/>
  <c r="Y2189" i="1" l="1"/>
  <c r="W2190" i="1" s="1"/>
  <c r="F2190" i="1"/>
  <c r="K2190" i="1"/>
  <c r="AM2190" i="1" l="1"/>
  <c r="AN2190" i="1" s="1"/>
  <c r="AL2190" i="1"/>
  <c r="AB2190" i="1"/>
  <c r="X2190" i="1"/>
  <c r="Z2190" i="1"/>
  <c r="AA2190" i="1"/>
  <c r="J2190" i="1"/>
  <c r="L2190" i="1" s="1"/>
  <c r="Y2190" i="1" l="1"/>
  <c r="W2191" i="1" s="1"/>
  <c r="I2191" i="1"/>
  <c r="AM2191" i="1" l="1"/>
  <c r="AN2191" i="1" s="1"/>
  <c r="AL2191" i="1"/>
  <c r="X2191" i="1"/>
  <c r="Z2191" i="1"/>
  <c r="AA2191" i="1"/>
  <c r="AB2191" i="1"/>
  <c r="F2191" i="1"/>
  <c r="K2191" i="1"/>
  <c r="J2191" i="1" l="1"/>
  <c r="L2191" i="1" s="1"/>
  <c r="Y2191" i="1" s="1"/>
  <c r="W2192" i="1" s="1"/>
  <c r="AM2192" i="1" l="1"/>
  <c r="AN2192" i="1" s="1"/>
  <c r="AL2192" i="1"/>
  <c r="AA2192" i="1"/>
  <c r="X2192" i="1"/>
  <c r="Z2192" i="1"/>
  <c r="AB2192" i="1"/>
  <c r="I2192" i="1"/>
  <c r="F2192" i="1" l="1"/>
  <c r="K2192" i="1"/>
  <c r="J2192" i="1" l="1"/>
  <c r="L2192" i="1" s="1"/>
  <c r="Y2192" i="1" s="1"/>
  <c r="W2193" i="1" s="1"/>
  <c r="AM2193" i="1" l="1"/>
  <c r="AN2193" i="1" s="1"/>
  <c r="AL2193" i="1"/>
  <c r="AA2193" i="1"/>
  <c r="X2193" i="1"/>
  <c r="Z2193" i="1"/>
  <c r="AB2193" i="1"/>
  <c r="I2193" i="1"/>
  <c r="F2193" i="1" l="1"/>
  <c r="K2193" i="1"/>
  <c r="J2193" i="1" l="1"/>
  <c r="L2193" i="1" s="1"/>
  <c r="Y2193" i="1" s="1"/>
  <c r="W2194" i="1" s="1"/>
  <c r="AM2194" i="1" l="1"/>
  <c r="AN2194" i="1" s="1"/>
  <c r="AL2194" i="1"/>
  <c r="X2194" i="1"/>
  <c r="AA2194" i="1"/>
  <c r="Z2194" i="1"/>
  <c r="AB2194" i="1"/>
  <c r="I2194" i="1"/>
  <c r="K2194" i="1" s="1"/>
  <c r="F2194" i="1" l="1"/>
  <c r="J2194" i="1"/>
  <c r="L2194" i="1" s="1"/>
  <c r="Y2194" i="1" s="1"/>
  <c r="W2195" i="1" s="1"/>
  <c r="AM2195" i="1" l="1"/>
  <c r="AN2195" i="1" s="1"/>
  <c r="AL2195" i="1"/>
  <c r="X2195" i="1"/>
  <c r="AA2195" i="1"/>
  <c r="AB2195" i="1"/>
  <c r="Z2195" i="1"/>
  <c r="I2195" i="1"/>
  <c r="K2195" i="1" s="1"/>
  <c r="F2195" i="1" l="1"/>
  <c r="J2195" i="1"/>
  <c r="L2195" i="1" s="1"/>
  <c r="Y2195" i="1" s="1"/>
  <c r="W2196" i="1" s="1"/>
  <c r="AM2196" i="1" l="1"/>
  <c r="AN2196" i="1" s="1"/>
  <c r="AL2196" i="1"/>
  <c r="AB2196" i="1"/>
  <c r="X2196" i="1"/>
  <c r="AA2196" i="1"/>
  <c r="Z2196" i="1"/>
  <c r="I2196" i="1"/>
  <c r="K2196" i="1" s="1"/>
  <c r="F2196" i="1" l="1"/>
  <c r="J2196" i="1"/>
  <c r="L2196" i="1" s="1"/>
  <c r="Y2196" i="1" s="1"/>
  <c r="W2197" i="1" s="1"/>
  <c r="AM2197" i="1" l="1"/>
  <c r="AN2197" i="1" s="1"/>
  <c r="AL2197" i="1"/>
  <c r="AB2197" i="1"/>
  <c r="X2197" i="1"/>
  <c r="Z2197" i="1"/>
  <c r="AA2197" i="1"/>
  <c r="I2197" i="1"/>
  <c r="K2197" i="1" l="1"/>
  <c r="F2197" i="1"/>
  <c r="J2197" i="1" l="1"/>
  <c r="L2197" i="1" s="1"/>
  <c r="Y2197" i="1" s="1"/>
  <c r="W2198" i="1" s="1"/>
  <c r="AM2198" i="1" l="1"/>
  <c r="AN2198" i="1" s="1"/>
  <c r="AL2198" i="1"/>
  <c r="X2198" i="1"/>
  <c r="AA2198" i="1"/>
  <c r="AB2198" i="1"/>
  <c r="Z2198" i="1"/>
  <c r="I2198" i="1"/>
  <c r="F2198" i="1" l="1"/>
  <c r="K2198" i="1"/>
  <c r="J2198" i="1" s="1"/>
  <c r="L2198" i="1" l="1"/>
  <c r="I2199" i="1" l="1"/>
  <c r="Y2198" i="1"/>
  <c r="W2199" i="1" s="1"/>
  <c r="F2199" i="1"/>
  <c r="K2199" i="1"/>
  <c r="AM2199" i="1" l="1"/>
  <c r="AN2199" i="1" s="1"/>
  <c r="AL2199" i="1"/>
  <c r="X2199" i="1"/>
  <c r="Z2199" i="1"/>
  <c r="AA2199" i="1"/>
  <c r="AB2199" i="1"/>
  <c r="J2199" i="1"/>
  <c r="L2199" i="1" s="1"/>
  <c r="I2200" i="1" s="1"/>
  <c r="Y2199" i="1" l="1"/>
  <c r="W2200" i="1" s="1"/>
  <c r="F2200" i="1"/>
  <c r="K2200" i="1"/>
  <c r="J2200" i="1" s="1"/>
  <c r="AM2200" i="1" l="1"/>
  <c r="AN2200" i="1" s="1"/>
  <c r="AL2200" i="1"/>
  <c r="X2200" i="1"/>
  <c r="AA2200" i="1"/>
  <c r="AB2200" i="1"/>
  <c r="Z2200" i="1"/>
  <c r="L2200" i="1"/>
  <c r="I2201" i="1" s="1"/>
  <c r="K2201" i="1" s="1"/>
  <c r="Y2200" i="1" l="1"/>
  <c r="W2201" i="1" s="1"/>
  <c r="F2201" i="1"/>
  <c r="J2201" i="1"/>
  <c r="L2201" i="1" s="1"/>
  <c r="AM2201" i="1" l="1"/>
  <c r="AN2201" i="1" s="1"/>
  <c r="AL2201" i="1"/>
  <c r="X2201" i="1"/>
  <c r="AA2201" i="1"/>
  <c r="Z2201" i="1"/>
  <c r="AB2201" i="1"/>
  <c r="I2202" i="1"/>
  <c r="Y2201" i="1" l="1"/>
  <c r="W2202" i="1" s="1"/>
  <c r="F2202" i="1"/>
  <c r="K2202" i="1"/>
  <c r="AM2202" i="1" l="1"/>
  <c r="AN2202" i="1" s="1"/>
  <c r="AL2202" i="1"/>
  <c r="AA2202" i="1"/>
  <c r="X2202" i="1"/>
  <c r="Z2202" i="1"/>
  <c r="AB2202" i="1"/>
  <c r="J2202" i="1"/>
  <c r="L2202" i="1" s="1"/>
  <c r="I2203" i="1" s="1"/>
  <c r="Y2202" i="1" l="1"/>
  <c r="W2203" i="1" s="1"/>
  <c r="K2203" i="1"/>
  <c r="F2203" i="1"/>
  <c r="AM2203" i="1" l="1"/>
  <c r="AN2203" i="1" s="1"/>
  <c r="AL2203" i="1"/>
  <c r="AB2203" i="1"/>
  <c r="Z2203" i="1"/>
  <c r="X2203" i="1"/>
  <c r="AA2203" i="1"/>
  <c r="J2203" i="1"/>
  <c r="L2203" i="1" s="1"/>
  <c r="Y2203" i="1" l="1"/>
  <c r="W2204" i="1" s="1"/>
  <c r="I2204" i="1"/>
  <c r="AM2204" i="1" l="1"/>
  <c r="AN2204" i="1" s="1"/>
  <c r="AL2204" i="1"/>
  <c r="Z2204" i="1"/>
  <c r="AA2204" i="1"/>
  <c r="X2204" i="1"/>
  <c r="AB2204" i="1"/>
  <c r="K2204" i="1"/>
  <c r="F2204" i="1"/>
  <c r="J2204" i="1" l="1"/>
  <c r="L2204" i="1" s="1"/>
  <c r="Y2204" i="1" s="1"/>
  <c r="W2205" i="1" s="1"/>
  <c r="AM2205" i="1" l="1"/>
  <c r="AN2205" i="1" s="1"/>
  <c r="AL2205" i="1"/>
  <c r="X2205" i="1"/>
  <c r="AA2205" i="1"/>
  <c r="Z2205" i="1"/>
  <c r="AB2205" i="1"/>
  <c r="I2205" i="1"/>
  <c r="K2205" i="1" l="1"/>
  <c r="F2205" i="1"/>
  <c r="J2205" i="1" l="1"/>
  <c r="L2205" i="1" s="1"/>
  <c r="Y2205" i="1" s="1"/>
  <c r="W2206" i="1" s="1"/>
  <c r="AM2206" i="1" l="1"/>
  <c r="AN2206" i="1" s="1"/>
  <c r="AL2206" i="1"/>
  <c r="AA2206" i="1"/>
  <c r="AB2206" i="1"/>
  <c r="X2206" i="1"/>
  <c r="Z2206" i="1"/>
  <c r="I2206" i="1"/>
  <c r="K2206" i="1" l="1"/>
  <c r="F2206" i="1"/>
  <c r="J2206" i="1" l="1"/>
  <c r="L2206" i="1" s="1"/>
  <c r="Y2206" i="1" s="1"/>
  <c r="W2207" i="1" s="1"/>
  <c r="AM2207" i="1" l="1"/>
  <c r="AN2207" i="1" s="1"/>
  <c r="AL2207" i="1"/>
  <c r="X2207" i="1"/>
  <c r="Z2207" i="1"/>
  <c r="AA2207" i="1"/>
  <c r="AB2207" i="1"/>
  <c r="I2207" i="1"/>
  <c r="K2207" i="1" l="1"/>
  <c r="F2207" i="1"/>
  <c r="J2207" i="1" l="1"/>
  <c r="L2207" i="1" s="1"/>
  <c r="Y2207" i="1" s="1"/>
  <c r="W2208" i="1" s="1"/>
  <c r="AM2208" i="1" l="1"/>
  <c r="AN2208" i="1" s="1"/>
  <c r="AL2208" i="1"/>
  <c r="X2208" i="1"/>
  <c r="Z2208" i="1"/>
  <c r="AA2208" i="1"/>
  <c r="AB2208" i="1"/>
  <c r="I2208" i="1"/>
  <c r="F2208" i="1" l="1"/>
  <c r="K2208" i="1"/>
  <c r="J2208" i="1" l="1"/>
  <c r="L2208" i="1" s="1"/>
  <c r="Y2208" i="1" s="1"/>
  <c r="W2209" i="1" s="1"/>
  <c r="AM2209" i="1" l="1"/>
  <c r="AN2209" i="1" s="1"/>
  <c r="AL2209" i="1"/>
  <c r="AA2209" i="1"/>
  <c r="AB2209" i="1"/>
  <c r="X2209" i="1"/>
  <c r="Z2209" i="1"/>
  <c r="I2209" i="1"/>
  <c r="K2209" i="1" l="1"/>
  <c r="F2209" i="1"/>
  <c r="J2209" i="1" l="1"/>
  <c r="L2209" i="1" s="1"/>
  <c r="Y2209" i="1" s="1"/>
  <c r="W2210" i="1" s="1"/>
  <c r="AM2210" i="1" l="1"/>
  <c r="AN2210" i="1" s="1"/>
  <c r="AL2210" i="1"/>
  <c r="Z2210" i="1"/>
  <c r="X2210" i="1"/>
  <c r="AA2210" i="1"/>
  <c r="AB2210" i="1"/>
  <c r="I2210" i="1"/>
  <c r="F2210" i="1" l="1"/>
  <c r="K2210" i="1"/>
  <c r="J2210" i="1" l="1"/>
  <c r="L2210" i="1" s="1"/>
  <c r="I2211" i="1" l="1"/>
  <c r="Y2210" i="1"/>
  <c r="W2211" i="1" s="1"/>
  <c r="K2211" i="1"/>
  <c r="F2211" i="1"/>
  <c r="AM2211" i="1" l="1"/>
  <c r="AN2211" i="1" s="1"/>
  <c r="AL2211" i="1"/>
  <c r="X2211" i="1"/>
  <c r="Z2211" i="1"/>
  <c r="AB2211" i="1"/>
  <c r="AA2211" i="1"/>
  <c r="J2211" i="1"/>
  <c r="L2211" i="1" s="1"/>
  <c r="Y2211" i="1" l="1"/>
  <c r="W2212" i="1" s="1"/>
  <c r="I2212" i="1"/>
  <c r="K2212" i="1" s="1"/>
  <c r="AM2212" i="1" l="1"/>
  <c r="AN2212" i="1" s="1"/>
  <c r="AL2212" i="1"/>
  <c r="X2212" i="1"/>
  <c r="Z2212" i="1"/>
  <c r="AA2212" i="1"/>
  <c r="AB2212" i="1"/>
  <c r="F2212" i="1"/>
  <c r="J2212" i="1"/>
  <c r="L2212" i="1" s="1"/>
  <c r="Y2212" i="1" l="1"/>
  <c r="W2213" i="1" s="1"/>
  <c r="I2213" i="1"/>
  <c r="K2213" i="1" s="1"/>
  <c r="AM2213" i="1" l="1"/>
  <c r="AN2213" i="1" s="1"/>
  <c r="AL2213" i="1"/>
  <c r="Z2213" i="1"/>
  <c r="AB2213" i="1"/>
  <c r="X2213" i="1"/>
  <c r="AA2213" i="1"/>
  <c r="F2213" i="1"/>
  <c r="J2213" i="1"/>
  <c r="L2213" i="1" s="1"/>
  <c r="Y2213" i="1" l="1"/>
  <c r="W2214" i="1" s="1"/>
  <c r="I2214" i="1"/>
  <c r="AM2214" i="1" l="1"/>
  <c r="AN2214" i="1" s="1"/>
  <c r="AL2214" i="1"/>
  <c r="X2214" i="1"/>
  <c r="AB2214" i="1"/>
  <c r="AA2214" i="1"/>
  <c r="Z2214" i="1"/>
  <c r="F2214" i="1"/>
  <c r="K2214" i="1"/>
  <c r="J2214" i="1" l="1"/>
  <c r="L2214" i="1" s="1"/>
  <c r="Y2214" i="1" s="1"/>
  <c r="W2215" i="1" s="1"/>
  <c r="AM2215" i="1" l="1"/>
  <c r="AN2215" i="1" s="1"/>
  <c r="AL2215" i="1"/>
  <c r="AB2215" i="1"/>
  <c r="X2215" i="1"/>
  <c r="Z2215" i="1"/>
  <c r="AA2215" i="1"/>
  <c r="I2215" i="1"/>
  <c r="K2215" i="1" l="1"/>
  <c r="J2215" i="1" s="1"/>
  <c r="F2215" i="1"/>
  <c r="L2215" i="1" l="1"/>
  <c r="I2216" i="1" l="1"/>
  <c r="Y2215" i="1"/>
  <c r="W2216" i="1" s="1"/>
  <c r="F2216" i="1"/>
  <c r="K2216" i="1"/>
  <c r="AM2216" i="1" l="1"/>
  <c r="AN2216" i="1" s="1"/>
  <c r="AL2216" i="1"/>
  <c r="Z2216" i="1"/>
  <c r="X2216" i="1"/>
  <c r="AA2216" i="1"/>
  <c r="AB2216" i="1"/>
  <c r="J2216" i="1"/>
  <c r="L2216" i="1" s="1"/>
  <c r="Y2216" i="1" l="1"/>
  <c r="W2217" i="1" s="1"/>
  <c r="I2217" i="1"/>
  <c r="AM2217" i="1" l="1"/>
  <c r="AN2217" i="1" s="1"/>
  <c r="AL2217" i="1"/>
  <c r="AA2217" i="1"/>
  <c r="X2217" i="1"/>
  <c r="Z2217" i="1"/>
  <c r="AB2217" i="1"/>
  <c r="F2217" i="1"/>
  <c r="K2217" i="1"/>
  <c r="J2217" i="1" s="1"/>
  <c r="L2217" i="1" l="1"/>
  <c r="I2218" i="1" s="1"/>
  <c r="Y2217" i="1" l="1"/>
  <c r="W2218" i="1" s="1"/>
  <c r="F2218" i="1"/>
  <c r="K2218" i="1"/>
  <c r="J2218" i="1" s="1"/>
  <c r="AM2218" i="1" l="1"/>
  <c r="AN2218" i="1" s="1"/>
  <c r="AL2218" i="1"/>
  <c r="AB2218" i="1"/>
  <c r="Z2218" i="1"/>
  <c r="X2218" i="1"/>
  <c r="AA2218" i="1"/>
  <c r="L2218" i="1"/>
  <c r="I2219" i="1" s="1"/>
  <c r="Y2218" i="1" l="1"/>
  <c r="W2219" i="1" s="1"/>
  <c r="F2219" i="1"/>
  <c r="K2219" i="1"/>
  <c r="AM2219" i="1" l="1"/>
  <c r="AN2219" i="1" s="1"/>
  <c r="AL2219" i="1"/>
  <c r="Z2219" i="1"/>
  <c r="AB2219" i="1"/>
  <c r="X2219" i="1"/>
  <c r="AA2219" i="1"/>
  <c r="J2219" i="1"/>
  <c r="L2219" i="1" s="1"/>
  <c r="Y2219" i="1" l="1"/>
  <c r="W2220" i="1" s="1"/>
  <c r="I2220" i="1"/>
  <c r="AM2220" i="1" l="1"/>
  <c r="AN2220" i="1" s="1"/>
  <c r="AL2220" i="1"/>
  <c r="AA2220" i="1"/>
  <c r="X2220" i="1"/>
  <c r="Z2220" i="1"/>
  <c r="AB2220" i="1"/>
  <c r="F2220" i="1"/>
  <c r="K2220" i="1"/>
  <c r="J2220" i="1" l="1"/>
  <c r="L2220" i="1" s="1"/>
  <c r="Y2220" i="1" s="1"/>
  <c r="W2221" i="1" s="1"/>
  <c r="AM2221" i="1" l="1"/>
  <c r="AN2221" i="1" s="1"/>
  <c r="AL2221" i="1"/>
  <c r="AA2221" i="1"/>
  <c r="Z2221" i="1"/>
  <c r="X2221" i="1"/>
  <c r="AB2221" i="1"/>
  <c r="I2221" i="1"/>
  <c r="K2221" i="1" s="1"/>
  <c r="F2221" i="1" l="1"/>
  <c r="J2221" i="1"/>
  <c r="L2221" i="1" s="1"/>
  <c r="Y2221" i="1" s="1"/>
  <c r="W2222" i="1" s="1"/>
  <c r="AM2222" i="1" l="1"/>
  <c r="AN2222" i="1" s="1"/>
  <c r="AL2222" i="1"/>
  <c r="X2222" i="1"/>
  <c r="AA2222" i="1"/>
  <c r="AB2222" i="1"/>
  <c r="Z2222" i="1"/>
  <c r="I2222" i="1"/>
  <c r="F2222" i="1" l="1"/>
  <c r="K2222" i="1"/>
  <c r="J2222" i="1" l="1"/>
  <c r="L2222" i="1" s="1"/>
  <c r="Y2222" i="1" s="1"/>
  <c r="W2223" i="1" s="1"/>
  <c r="AM2223" i="1" l="1"/>
  <c r="AN2223" i="1" s="1"/>
  <c r="AL2223" i="1"/>
  <c r="X2223" i="1"/>
  <c r="Z2223" i="1"/>
  <c r="AA2223" i="1"/>
  <c r="AB2223" i="1"/>
  <c r="I2223" i="1"/>
  <c r="K2223" i="1" l="1"/>
  <c r="F2223" i="1"/>
  <c r="J2223" i="1" l="1"/>
  <c r="L2223" i="1" s="1"/>
  <c r="Y2223" i="1" s="1"/>
  <c r="W2224" i="1" s="1"/>
  <c r="AM2224" i="1" l="1"/>
  <c r="AN2224" i="1" s="1"/>
  <c r="AL2224" i="1"/>
  <c r="X2224" i="1"/>
  <c r="Z2224" i="1"/>
  <c r="AA2224" i="1"/>
  <c r="AB2224" i="1"/>
  <c r="I2224" i="1"/>
  <c r="K2224" i="1" l="1"/>
  <c r="F2224" i="1"/>
  <c r="J2224" i="1" l="1"/>
  <c r="L2224" i="1" s="1"/>
  <c r="Y2224" i="1" s="1"/>
  <c r="W2225" i="1" s="1"/>
  <c r="AM2225" i="1" l="1"/>
  <c r="AN2225" i="1" s="1"/>
  <c r="AL2225" i="1"/>
  <c r="AB2225" i="1"/>
  <c r="X2225" i="1"/>
  <c r="AA2225" i="1"/>
  <c r="Z2225" i="1"/>
  <c r="I2225" i="1"/>
  <c r="F2225" i="1" l="1"/>
  <c r="K2225" i="1"/>
  <c r="J2225" i="1" s="1"/>
  <c r="L2225" i="1" l="1"/>
  <c r="I2226" i="1" l="1"/>
  <c r="Y2225" i="1"/>
  <c r="W2226" i="1" s="1"/>
  <c r="F2226" i="1"/>
  <c r="K2226" i="1"/>
  <c r="AM2226" i="1" l="1"/>
  <c r="AN2226" i="1" s="1"/>
  <c r="AL2226" i="1"/>
  <c r="X2226" i="1"/>
  <c r="Z2226" i="1"/>
  <c r="AB2226" i="1"/>
  <c r="AA2226" i="1"/>
  <c r="J2226" i="1"/>
  <c r="L2226" i="1" s="1"/>
  <c r="Y2226" i="1" l="1"/>
  <c r="W2227" i="1" s="1"/>
  <c r="I2227" i="1"/>
  <c r="AM2227" i="1" l="1"/>
  <c r="AN2227" i="1" s="1"/>
  <c r="AL2227" i="1"/>
  <c r="X2227" i="1"/>
  <c r="Z2227" i="1"/>
  <c r="AA2227" i="1"/>
  <c r="AB2227" i="1"/>
  <c r="F2227" i="1"/>
  <c r="K2227" i="1"/>
  <c r="J2227" i="1" l="1"/>
  <c r="L2227" i="1" s="1"/>
  <c r="Y2227" i="1" s="1"/>
  <c r="W2228" i="1" s="1"/>
  <c r="AM2228" i="1" l="1"/>
  <c r="AN2228" i="1" s="1"/>
  <c r="AL2228" i="1"/>
  <c r="X2228" i="1"/>
  <c r="AA2228" i="1"/>
  <c r="Z2228" i="1"/>
  <c r="AB2228" i="1"/>
  <c r="I2228" i="1"/>
  <c r="F2228" i="1" s="1"/>
  <c r="K2228" i="1" l="1"/>
  <c r="J2228" i="1" s="1"/>
  <c r="L2228" i="1" l="1"/>
  <c r="I2229" i="1" l="1"/>
  <c r="K2229" i="1" s="1"/>
  <c r="Y2228" i="1"/>
  <c r="W2229" i="1" s="1"/>
  <c r="F2229" i="1"/>
  <c r="J2229" i="1"/>
  <c r="L2229" i="1" s="1"/>
  <c r="AM2229" i="1" l="1"/>
  <c r="AN2229" i="1" s="1"/>
  <c r="AL2229" i="1"/>
  <c r="AA2229" i="1"/>
  <c r="AB2229" i="1"/>
  <c r="X2229" i="1"/>
  <c r="Z2229" i="1"/>
  <c r="I2230" i="1"/>
  <c r="Y2229" i="1" l="1"/>
  <c r="W2230" i="1" s="1"/>
  <c r="F2230" i="1"/>
  <c r="K2230" i="1"/>
  <c r="J2230" i="1" s="1"/>
  <c r="AM2230" i="1" l="1"/>
  <c r="AN2230" i="1" s="1"/>
  <c r="AL2230" i="1"/>
  <c r="X2230" i="1"/>
  <c r="AA2230" i="1"/>
  <c r="AB2230" i="1"/>
  <c r="Z2230" i="1"/>
  <c r="L2230" i="1"/>
  <c r="I2231" i="1" s="1"/>
  <c r="Y2230" i="1" l="1"/>
  <c r="W2231" i="1" s="1"/>
  <c r="F2231" i="1"/>
  <c r="K2231" i="1"/>
  <c r="AM2231" i="1" l="1"/>
  <c r="AN2231" i="1" s="1"/>
  <c r="AL2231" i="1"/>
  <c r="X2231" i="1"/>
  <c r="Z2231" i="1"/>
  <c r="AA2231" i="1"/>
  <c r="AB2231" i="1"/>
  <c r="J2231" i="1"/>
  <c r="L2231" i="1" s="1"/>
  <c r="Y2231" i="1" l="1"/>
  <c r="W2232" i="1" s="1"/>
  <c r="I2232" i="1"/>
  <c r="AM2232" i="1" l="1"/>
  <c r="AN2232" i="1" s="1"/>
  <c r="AL2232" i="1"/>
  <c r="X2232" i="1"/>
  <c r="Z2232" i="1"/>
  <c r="AA2232" i="1"/>
  <c r="AB2232" i="1"/>
  <c r="F2232" i="1"/>
  <c r="K2232" i="1"/>
  <c r="J2232" i="1" s="1"/>
  <c r="L2232" i="1" l="1"/>
  <c r="I2233" i="1" s="1"/>
  <c r="Y2232" i="1" l="1"/>
  <c r="W2233" i="1" s="1"/>
  <c r="K2233" i="1"/>
  <c r="F2233" i="1"/>
  <c r="AM2233" i="1" l="1"/>
  <c r="AN2233" i="1" s="1"/>
  <c r="AL2233" i="1"/>
  <c r="AB2233" i="1"/>
  <c r="Z2233" i="1"/>
  <c r="X2233" i="1"/>
  <c r="AA2233" i="1"/>
  <c r="J2233" i="1"/>
  <c r="L2233" i="1" s="1"/>
  <c r="Y2233" i="1" l="1"/>
  <c r="W2234" i="1" s="1"/>
  <c r="I2234" i="1"/>
  <c r="AM2234" i="1" l="1"/>
  <c r="AN2234" i="1" s="1"/>
  <c r="AL2234" i="1"/>
  <c r="AA2234" i="1"/>
  <c r="Z2234" i="1"/>
  <c r="X2234" i="1"/>
  <c r="AB2234" i="1"/>
  <c r="K2234" i="1"/>
  <c r="F2234" i="1"/>
  <c r="J2234" i="1" l="1"/>
  <c r="L2234" i="1" s="1"/>
  <c r="Y2234" i="1" s="1"/>
  <c r="W2235" i="1" s="1"/>
  <c r="AM2235" i="1" l="1"/>
  <c r="AN2235" i="1" s="1"/>
  <c r="AL2235" i="1"/>
  <c r="X2235" i="1"/>
  <c r="Z2235" i="1"/>
  <c r="AA2235" i="1"/>
  <c r="AB2235" i="1"/>
  <c r="I2235" i="1"/>
  <c r="K2235" i="1" s="1"/>
  <c r="F2235" i="1" l="1"/>
  <c r="J2235" i="1"/>
  <c r="L2235" i="1" s="1"/>
  <c r="Y2235" i="1" s="1"/>
  <c r="W2236" i="1" s="1"/>
  <c r="AM2236" i="1" l="1"/>
  <c r="AN2236" i="1" s="1"/>
  <c r="AL2236" i="1"/>
  <c r="X2236" i="1"/>
  <c r="AA2236" i="1"/>
  <c r="Z2236" i="1"/>
  <c r="AB2236" i="1"/>
  <c r="I2236" i="1"/>
  <c r="K2236" i="1" l="1"/>
  <c r="F2236" i="1"/>
  <c r="J2236" i="1" l="1"/>
  <c r="L2236" i="1" s="1"/>
  <c r="Y2236" i="1" s="1"/>
  <c r="W2237" i="1" s="1"/>
  <c r="AM2237" i="1" l="1"/>
  <c r="AN2237" i="1" s="1"/>
  <c r="AL2237" i="1"/>
  <c r="X2237" i="1"/>
  <c r="Z2237" i="1"/>
  <c r="AA2237" i="1"/>
  <c r="AB2237" i="1"/>
  <c r="I2237" i="1"/>
  <c r="K2237" i="1" l="1"/>
  <c r="F2237" i="1"/>
  <c r="J2237" i="1" l="1"/>
  <c r="L2237" i="1" s="1"/>
  <c r="Y2237" i="1" s="1"/>
  <c r="W2238" i="1" s="1"/>
  <c r="AM2238" i="1" l="1"/>
  <c r="AN2238" i="1" s="1"/>
  <c r="AL2238" i="1"/>
  <c r="X2238" i="1"/>
  <c r="Z2238" i="1"/>
  <c r="AA2238" i="1"/>
  <c r="AB2238" i="1"/>
  <c r="I2238" i="1"/>
  <c r="K2238" i="1" l="1"/>
  <c r="J2238" i="1" s="1"/>
  <c r="F2238" i="1"/>
  <c r="L2238" i="1" l="1"/>
  <c r="I2239" i="1" l="1"/>
  <c r="Y2238" i="1"/>
  <c r="W2239" i="1" s="1"/>
  <c r="K2239" i="1"/>
  <c r="F2239" i="1"/>
  <c r="AM2239" i="1" l="1"/>
  <c r="AN2239" i="1" s="1"/>
  <c r="AL2239" i="1"/>
  <c r="X2239" i="1"/>
  <c r="Z2239" i="1"/>
  <c r="AA2239" i="1"/>
  <c r="AB2239" i="1"/>
  <c r="J2239" i="1"/>
  <c r="L2239" i="1" s="1"/>
  <c r="Y2239" i="1" l="1"/>
  <c r="W2240" i="1" s="1"/>
  <c r="I2240" i="1"/>
  <c r="AM2240" i="1" l="1"/>
  <c r="AN2240" i="1" s="1"/>
  <c r="AL2240" i="1"/>
  <c r="X2240" i="1"/>
  <c r="Z2240" i="1"/>
  <c r="AA2240" i="1"/>
  <c r="AB2240" i="1"/>
  <c r="F2240" i="1"/>
  <c r="K2240" i="1"/>
  <c r="J2240" i="1" l="1"/>
  <c r="L2240" i="1" s="1"/>
  <c r="Y2240" i="1" s="1"/>
  <c r="W2241" i="1" s="1"/>
  <c r="AM2241" i="1" l="1"/>
  <c r="AN2241" i="1" s="1"/>
  <c r="AL2241" i="1"/>
  <c r="Z2241" i="1"/>
  <c r="X2241" i="1"/>
  <c r="AA2241" i="1"/>
  <c r="AB2241" i="1"/>
  <c r="I2241" i="1"/>
  <c r="F2241" i="1" l="1"/>
  <c r="K2241" i="1"/>
  <c r="J2241" i="1" l="1"/>
  <c r="L2241" i="1" s="1"/>
  <c r="Y2241" i="1" s="1"/>
  <c r="W2242" i="1" s="1"/>
  <c r="AM2242" i="1" l="1"/>
  <c r="AN2242" i="1" s="1"/>
  <c r="AL2242" i="1"/>
  <c r="X2242" i="1"/>
  <c r="Z2242" i="1"/>
  <c r="AA2242" i="1"/>
  <c r="AB2242" i="1"/>
  <c r="I2242" i="1"/>
  <c r="F2242" i="1" l="1"/>
  <c r="K2242" i="1"/>
  <c r="J2242" i="1" l="1"/>
  <c r="L2242" i="1" s="1"/>
  <c r="Y2242" i="1" s="1"/>
  <c r="W2243" i="1" s="1"/>
  <c r="AM2243" i="1" l="1"/>
  <c r="AN2243" i="1" s="1"/>
  <c r="AL2243" i="1"/>
  <c r="AB2243" i="1"/>
  <c r="X2243" i="1"/>
  <c r="Z2243" i="1"/>
  <c r="AA2243" i="1"/>
  <c r="I2243" i="1"/>
  <c r="K2243" i="1" s="1"/>
  <c r="F2243" i="1" l="1"/>
  <c r="J2243" i="1"/>
  <c r="L2243" i="1" s="1"/>
  <c r="Y2243" i="1" s="1"/>
  <c r="W2244" i="1" s="1"/>
  <c r="AM2244" i="1" l="1"/>
  <c r="AN2244" i="1" s="1"/>
  <c r="AL2244" i="1"/>
  <c r="X2244" i="1"/>
  <c r="Z2244" i="1"/>
  <c r="AB2244" i="1"/>
  <c r="AA2244" i="1"/>
  <c r="I2244" i="1"/>
  <c r="F2244" i="1" l="1"/>
  <c r="K2244" i="1"/>
  <c r="J2244" i="1" l="1"/>
  <c r="L2244" i="1" s="1"/>
  <c r="Y2244" i="1" s="1"/>
  <c r="W2245" i="1" s="1"/>
  <c r="AM2245" i="1" l="1"/>
  <c r="AN2245" i="1" s="1"/>
  <c r="AL2245" i="1"/>
  <c r="X2245" i="1"/>
  <c r="AA2245" i="1"/>
  <c r="AB2245" i="1"/>
  <c r="Z2245" i="1"/>
  <c r="I2245" i="1"/>
  <c r="K2245" i="1" l="1"/>
  <c r="F2245" i="1"/>
  <c r="J2245" i="1" l="1"/>
  <c r="L2245" i="1" s="1"/>
  <c r="Y2245" i="1" s="1"/>
  <c r="W2246" i="1" s="1"/>
  <c r="AM2246" i="1" l="1"/>
  <c r="AN2246" i="1" s="1"/>
  <c r="AL2246" i="1"/>
  <c r="AB2246" i="1"/>
  <c r="Z2246" i="1"/>
  <c r="AA2246" i="1"/>
  <c r="X2246" i="1"/>
  <c r="I2246" i="1"/>
  <c r="K2246" i="1" l="1"/>
  <c r="F2246" i="1"/>
  <c r="J2246" i="1" l="1"/>
  <c r="L2246" i="1" s="1"/>
  <c r="Y2246" i="1" s="1"/>
  <c r="W2247" i="1" s="1"/>
  <c r="AM2247" i="1" l="1"/>
  <c r="AN2247" i="1" s="1"/>
  <c r="AL2247" i="1"/>
  <c r="Z2247" i="1"/>
  <c r="AB2247" i="1"/>
  <c r="X2247" i="1"/>
  <c r="AA2247" i="1"/>
  <c r="I2247" i="1"/>
  <c r="K2247" i="1" l="1"/>
  <c r="F2247" i="1"/>
  <c r="J2247" i="1" l="1"/>
  <c r="L2247" i="1" s="1"/>
  <c r="Y2247" i="1" s="1"/>
  <c r="W2248" i="1" s="1"/>
  <c r="AM2248" i="1" l="1"/>
  <c r="AN2248" i="1" s="1"/>
  <c r="AL2248" i="1"/>
  <c r="X2248" i="1"/>
  <c r="AB2248" i="1"/>
  <c r="Z2248" i="1"/>
  <c r="AA2248" i="1"/>
  <c r="I2248" i="1"/>
  <c r="K2248" i="1" l="1"/>
  <c r="F2248" i="1"/>
  <c r="J2248" i="1" l="1"/>
  <c r="L2248" i="1" s="1"/>
  <c r="Y2248" i="1" s="1"/>
  <c r="W2249" i="1" s="1"/>
  <c r="AM2249" i="1" l="1"/>
  <c r="AN2249" i="1" s="1"/>
  <c r="AL2249" i="1"/>
  <c r="Z2249" i="1"/>
  <c r="AB2249" i="1"/>
  <c r="X2249" i="1"/>
  <c r="AA2249" i="1"/>
  <c r="I2249" i="1"/>
  <c r="F2249" i="1" l="1"/>
  <c r="K2249" i="1"/>
  <c r="J2249" i="1" l="1"/>
  <c r="L2249" i="1" s="1"/>
  <c r="Y2249" i="1" s="1"/>
  <c r="W2250" i="1" s="1"/>
  <c r="AM2250" i="1" l="1"/>
  <c r="AN2250" i="1" s="1"/>
  <c r="AL2250" i="1"/>
  <c r="X2250" i="1"/>
  <c r="AA2250" i="1"/>
  <c r="Z2250" i="1"/>
  <c r="AB2250" i="1"/>
  <c r="I2250" i="1"/>
  <c r="K2250" i="1" l="1"/>
  <c r="F2250" i="1"/>
  <c r="J2250" i="1" l="1"/>
  <c r="L2250" i="1" s="1"/>
  <c r="Y2250" i="1" s="1"/>
  <c r="W2251" i="1" s="1"/>
  <c r="AM2251" i="1" l="1"/>
  <c r="AN2251" i="1" s="1"/>
  <c r="AL2251" i="1"/>
  <c r="AB2251" i="1"/>
  <c r="X2251" i="1"/>
  <c r="Z2251" i="1"/>
  <c r="AA2251" i="1"/>
  <c r="I2251" i="1"/>
  <c r="F2251" i="1" s="1"/>
  <c r="K2251" i="1" l="1"/>
  <c r="J2251" i="1" s="1"/>
  <c r="L2251" i="1" l="1"/>
  <c r="I2252" i="1" l="1"/>
  <c r="Y2251" i="1"/>
  <c r="W2252" i="1" s="1"/>
  <c r="K2252" i="1"/>
  <c r="F2252" i="1"/>
  <c r="AM2252" i="1" l="1"/>
  <c r="AN2252" i="1" s="1"/>
  <c r="AL2252" i="1"/>
  <c r="AA2252" i="1"/>
  <c r="X2252" i="1"/>
  <c r="Z2252" i="1"/>
  <c r="AB2252" i="1"/>
  <c r="J2252" i="1"/>
  <c r="L2252" i="1" s="1"/>
  <c r="I2253" i="1" s="1"/>
  <c r="Y2252" i="1" l="1"/>
  <c r="W2253" i="1" s="1"/>
  <c r="F2253" i="1"/>
  <c r="K2253" i="1"/>
  <c r="AM2253" i="1" l="1"/>
  <c r="AN2253" i="1" s="1"/>
  <c r="AL2253" i="1"/>
  <c r="AB2253" i="1"/>
  <c r="X2253" i="1"/>
  <c r="Z2253" i="1"/>
  <c r="AA2253" i="1"/>
  <c r="J2253" i="1"/>
  <c r="L2253" i="1" s="1"/>
  <c r="Y2253" i="1" l="1"/>
  <c r="W2254" i="1" s="1"/>
  <c r="I2254" i="1"/>
  <c r="AM2254" i="1" l="1"/>
  <c r="AN2254" i="1" s="1"/>
  <c r="AL2254" i="1"/>
  <c r="X2254" i="1"/>
  <c r="Z2254" i="1"/>
  <c r="AA2254" i="1"/>
  <c r="AB2254" i="1"/>
  <c r="F2254" i="1"/>
  <c r="K2254" i="1"/>
  <c r="J2254" i="1" l="1"/>
  <c r="L2254" i="1" s="1"/>
  <c r="Y2254" i="1" s="1"/>
  <c r="W2255" i="1" s="1"/>
  <c r="AM2255" i="1" l="1"/>
  <c r="AN2255" i="1" s="1"/>
  <c r="AL2255" i="1"/>
  <c r="AA2255" i="1"/>
  <c r="Z2255" i="1"/>
  <c r="X2255" i="1"/>
  <c r="AB2255" i="1"/>
  <c r="I2255" i="1"/>
  <c r="F2255" i="1" l="1"/>
  <c r="K2255" i="1"/>
  <c r="J2255" i="1" l="1"/>
  <c r="L2255" i="1" s="1"/>
  <c r="Y2255" i="1" s="1"/>
  <c r="W2256" i="1" s="1"/>
  <c r="AM2256" i="1" l="1"/>
  <c r="AN2256" i="1" s="1"/>
  <c r="AL2256" i="1"/>
  <c r="AB2256" i="1"/>
  <c r="AA2256" i="1"/>
  <c r="X2256" i="1"/>
  <c r="Z2256" i="1"/>
  <c r="I2256" i="1"/>
  <c r="F2256" i="1" l="1"/>
  <c r="K2256" i="1"/>
  <c r="J2256" i="1" l="1"/>
  <c r="L2256" i="1" s="1"/>
  <c r="Y2256" i="1" s="1"/>
  <c r="W2257" i="1" s="1"/>
  <c r="AM2257" i="1" l="1"/>
  <c r="AN2257" i="1" s="1"/>
  <c r="AL2257" i="1"/>
  <c r="Z2257" i="1"/>
  <c r="AA2257" i="1"/>
  <c r="X2257" i="1"/>
  <c r="AB2257" i="1"/>
  <c r="I2257" i="1"/>
  <c r="F2257" i="1" l="1"/>
  <c r="K2257" i="1"/>
  <c r="J2257" i="1" s="1"/>
  <c r="L2257" i="1" l="1"/>
  <c r="I2258" i="1" l="1"/>
  <c r="Y2257" i="1"/>
  <c r="W2258" i="1" s="1"/>
  <c r="F2258" i="1"/>
  <c r="K2258" i="1"/>
  <c r="AM2258" i="1" l="1"/>
  <c r="AN2258" i="1" s="1"/>
  <c r="AL2258" i="1"/>
  <c r="X2258" i="1"/>
  <c r="Z2258" i="1"/>
  <c r="AA2258" i="1"/>
  <c r="AB2258" i="1"/>
  <c r="J2258" i="1"/>
  <c r="L2258" i="1" s="1"/>
  <c r="Y2258" i="1" l="1"/>
  <c r="W2259" i="1" s="1"/>
  <c r="I2259" i="1"/>
  <c r="AM2259" i="1" l="1"/>
  <c r="AN2259" i="1" s="1"/>
  <c r="AL2259" i="1"/>
  <c r="AB2259" i="1"/>
  <c r="X2259" i="1"/>
  <c r="AA2259" i="1"/>
  <c r="Z2259" i="1"/>
  <c r="F2259" i="1"/>
  <c r="K2259" i="1"/>
  <c r="J2259" i="1" s="1"/>
  <c r="L2259" i="1" l="1"/>
  <c r="I2260" i="1" s="1"/>
  <c r="Y2259" i="1" l="1"/>
  <c r="W2260" i="1" s="1"/>
  <c r="F2260" i="1"/>
  <c r="K2260" i="1"/>
  <c r="J2260" i="1" s="1"/>
  <c r="AM2260" i="1" l="1"/>
  <c r="AN2260" i="1" s="1"/>
  <c r="AL2260" i="1"/>
  <c r="X2260" i="1"/>
  <c r="Z2260" i="1"/>
  <c r="AA2260" i="1"/>
  <c r="AB2260" i="1"/>
  <c r="L2260" i="1"/>
  <c r="I2261" i="1" s="1"/>
  <c r="Y2260" i="1" l="1"/>
  <c r="W2261" i="1" s="1"/>
  <c r="K2261" i="1"/>
  <c r="F2261" i="1"/>
  <c r="AM2261" i="1" l="1"/>
  <c r="AN2261" i="1" s="1"/>
  <c r="AL2261" i="1"/>
  <c r="X2261" i="1"/>
  <c r="Z2261" i="1"/>
  <c r="AB2261" i="1"/>
  <c r="AA2261" i="1"/>
  <c r="J2261" i="1"/>
  <c r="L2261" i="1" s="1"/>
  <c r="Y2261" i="1" l="1"/>
  <c r="W2262" i="1" s="1"/>
  <c r="I2262" i="1"/>
  <c r="AM2262" i="1" l="1"/>
  <c r="AN2262" i="1" s="1"/>
  <c r="AL2262" i="1"/>
  <c r="X2262" i="1"/>
  <c r="Z2262" i="1"/>
  <c r="AB2262" i="1"/>
  <c r="AA2262" i="1"/>
  <c r="K2262" i="1"/>
  <c r="F2262" i="1"/>
  <c r="J2262" i="1" l="1"/>
  <c r="L2262" i="1" s="1"/>
  <c r="Y2262" i="1" s="1"/>
  <c r="W2263" i="1" s="1"/>
  <c r="AM2263" i="1" l="1"/>
  <c r="AN2263" i="1" s="1"/>
  <c r="AL2263" i="1"/>
  <c r="X2263" i="1"/>
  <c r="Z2263" i="1"/>
  <c r="AA2263" i="1"/>
  <c r="AB2263" i="1"/>
  <c r="I2263" i="1"/>
  <c r="F2263" i="1" s="1"/>
  <c r="K2263" i="1" l="1"/>
  <c r="J2263" i="1" l="1"/>
  <c r="L2263" i="1" s="1"/>
  <c r="I2264" i="1" l="1"/>
  <c r="Y2263" i="1"/>
  <c r="W2264" i="1" s="1"/>
  <c r="F2264" i="1"/>
  <c r="K2264" i="1"/>
  <c r="AM2264" i="1" l="1"/>
  <c r="AN2264" i="1" s="1"/>
  <c r="AL2264" i="1"/>
  <c r="X2264" i="1"/>
  <c r="Z2264" i="1"/>
  <c r="AA2264" i="1"/>
  <c r="AB2264" i="1"/>
  <c r="J2264" i="1"/>
  <c r="L2264" i="1" s="1"/>
  <c r="Y2264" i="1" l="1"/>
  <c r="W2265" i="1" s="1"/>
  <c r="I2265" i="1"/>
  <c r="AM2265" i="1" l="1"/>
  <c r="AN2265" i="1" s="1"/>
  <c r="AL2265" i="1"/>
  <c r="X2265" i="1"/>
  <c r="Z2265" i="1"/>
  <c r="AB2265" i="1"/>
  <c r="AA2265" i="1"/>
  <c r="K2265" i="1"/>
  <c r="F2265" i="1"/>
  <c r="J2265" i="1" l="1"/>
  <c r="L2265" i="1" s="1"/>
  <c r="Y2265" i="1" s="1"/>
  <c r="W2266" i="1" s="1"/>
  <c r="AM2266" i="1" l="1"/>
  <c r="AN2266" i="1" s="1"/>
  <c r="AL2266" i="1"/>
  <c r="X2266" i="1"/>
  <c r="AA2266" i="1"/>
  <c r="Z2266" i="1"/>
  <c r="AB2266" i="1"/>
  <c r="I2266" i="1"/>
  <c r="F2266" i="1" l="1"/>
  <c r="K2266" i="1"/>
  <c r="J2266" i="1" s="1"/>
  <c r="L2266" i="1" l="1"/>
  <c r="I2267" i="1" l="1"/>
  <c r="Y2266" i="1"/>
  <c r="W2267" i="1" s="1"/>
  <c r="F2267" i="1"/>
  <c r="K2267" i="1"/>
  <c r="AM2267" i="1" l="1"/>
  <c r="AN2267" i="1" s="1"/>
  <c r="AL2267" i="1"/>
  <c r="X2267" i="1"/>
  <c r="Z2267" i="1"/>
  <c r="AB2267" i="1"/>
  <c r="AA2267" i="1"/>
  <c r="J2267" i="1"/>
  <c r="L2267" i="1" s="1"/>
  <c r="Y2267" i="1" l="1"/>
  <c r="W2268" i="1" s="1"/>
  <c r="I2268" i="1"/>
  <c r="AM2268" i="1" l="1"/>
  <c r="AN2268" i="1" s="1"/>
  <c r="AL2268" i="1"/>
  <c r="AA2268" i="1"/>
  <c r="AB2268" i="1"/>
  <c r="X2268" i="1"/>
  <c r="Z2268" i="1"/>
  <c r="F2268" i="1"/>
  <c r="K2268" i="1"/>
  <c r="J2268" i="1" l="1"/>
  <c r="L2268" i="1" s="1"/>
  <c r="Y2268" i="1" s="1"/>
  <c r="W2269" i="1" s="1"/>
  <c r="AM2269" i="1" l="1"/>
  <c r="AN2269" i="1" s="1"/>
  <c r="AL2269" i="1"/>
  <c r="X2269" i="1"/>
  <c r="Z2269" i="1"/>
  <c r="AA2269" i="1"/>
  <c r="AB2269" i="1"/>
  <c r="I2269" i="1"/>
  <c r="F2269" i="1" l="1"/>
  <c r="K2269" i="1"/>
  <c r="J2269" i="1" l="1"/>
  <c r="L2269" i="1" s="1"/>
  <c r="Y2269" i="1" s="1"/>
  <c r="W2270" i="1" s="1"/>
  <c r="AM2270" i="1" l="1"/>
  <c r="AN2270" i="1" s="1"/>
  <c r="AL2270" i="1"/>
  <c r="AB2270" i="1"/>
  <c r="X2270" i="1"/>
  <c r="Z2270" i="1"/>
  <c r="AA2270" i="1"/>
  <c r="I2270" i="1"/>
  <c r="K2270" i="1" s="1"/>
  <c r="F2270" i="1" l="1"/>
  <c r="J2270" i="1"/>
  <c r="L2270" i="1" s="1"/>
  <c r="Y2270" i="1" s="1"/>
  <c r="W2271" i="1" s="1"/>
  <c r="AM2271" i="1" l="1"/>
  <c r="AN2271" i="1" s="1"/>
  <c r="AL2271" i="1"/>
  <c r="Z2271" i="1"/>
  <c r="AA2271" i="1"/>
  <c r="X2271" i="1"/>
  <c r="AB2271" i="1"/>
  <c r="I2271" i="1"/>
  <c r="K2271" i="1" l="1"/>
  <c r="F2271" i="1"/>
  <c r="J2271" i="1" l="1"/>
  <c r="L2271" i="1" s="1"/>
  <c r="Y2271" i="1" s="1"/>
  <c r="W2272" i="1" s="1"/>
  <c r="AM2272" i="1" l="1"/>
  <c r="AN2272" i="1" s="1"/>
  <c r="AL2272" i="1"/>
  <c r="X2272" i="1"/>
  <c r="AA2272" i="1"/>
  <c r="Z2272" i="1"/>
  <c r="AB2272" i="1"/>
  <c r="I2272" i="1"/>
  <c r="F2272" i="1" l="1"/>
  <c r="K2272" i="1"/>
  <c r="J2272" i="1" s="1"/>
  <c r="L2272" i="1" l="1"/>
  <c r="I2273" i="1" l="1"/>
  <c r="Y2272" i="1"/>
  <c r="W2273" i="1" s="1"/>
  <c r="K2273" i="1"/>
  <c r="F2273" i="1"/>
  <c r="AM2273" i="1" l="1"/>
  <c r="AN2273" i="1" s="1"/>
  <c r="AL2273" i="1"/>
  <c r="X2273" i="1"/>
  <c r="Z2273" i="1"/>
  <c r="AA2273" i="1"/>
  <c r="AB2273" i="1"/>
  <c r="J2273" i="1"/>
  <c r="L2273" i="1" s="1"/>
  <c r="Y2273" i="1" l="1"/>
  <c r="W2274" i="1" s="1"/>
  <c r="I2274" i="1"/>
  <c r="AM2274" i="1" l="1"/>
  <c r="AN2274" i="1" s="1"/>
  <c r="AL2274" i="1"/>
  <c r="AA2274" i="1"/>
  <c r="Z2274" i="1"/>
  <c r="AB2274" i="1"/>
  <c r="X2274" i="1"/>
  <c r="K2274" i="1"/>
  <c r="F2274" i="1"/>
  <c r="J2274" i="1" l="1"/>
  <c r="L2274" i="1" s="1"/>
  <c r="Y2274" i="1" s="1"/>
  <c r="W2275" i="1" s="1"/>
  <c r="AM2275" i="1" l="1"/>
  <c r="AN2275" i="1" s="1"/>
  <c r="AL2275" i="1"/>
  <c r="X2275" i="1"/>
  <c r="Z2275" i="1"/>
  <c r="AA2275" i="1"/>
  <c r="AB2275" i="1"/>
  <c r="I2275" i="1"/>
  <c r="K2275" i="1" l="1"/>
  <c r="F2275" i="1"/>
  <c r="J2275" i="1" l="1"/>
  <c r="L2275" i="1" s="1"/>
  <c r="Y2275" i="1" s="1"/>
  <c r="W2276" i="1" s="1"/>
  <c r="AM2276" i="1" l="1"/>
  <c r="AN2276" i="1" s="1"/>
  <c r="AL2276" i="1"/>
  <c r="AB2276" i="1"/>
  <c r="X2276" i="1"/>
  <c r="AA2276" i="1"/>
  <c r="Z2276" i="1"/>
  <c r="I2276" i="1"/>
  <c r="F2276" i="1" l="1"/>
  <c r="K2276" i="1"/>
  <c r="J2276" i="1" l="1"/>
  <c r="L2276" i="1"/>
  <c r="I2277" i="1" l="1"/>
  <c r="Y2276" i="1"/>
  <c r="W2277" i="1" s="1"/>
  <c r="K2277" i="1"/>
  <c r="J2277" i="1" s="1"/>
  <c r="F2277" i="1"/>
  <c r="AM2277" i="1" l="1"/>
  <c r="AN2277" i="1" s="1"/>
  <c r="AL2277" i="1"/>
  <c r="X2277" i="1"/>
  <c r="Z2277" i="1"/>
  <c r="AB2277" i="1"/>
  <c r="AA2277" i="1"/>
  <c r="L2277" i="1"/>
  <c r="I2278" i="1" s="1"/>
  <c r="Y2277" i="1" l="1"/>
  <c r="W2278" i="1" s="1"/>
  <c r="F2278" i="1"/>
  <c r="K2278" i="1"/>
  <c r="AM2278" i="1" l="1"/>
  <c r="AN2278" i="1" s="1"/>
  <c r="AL2278" i="1"/>
  <c r="AB2278" i="1"/>
  <c r="X2278" i="1"/>
  <c r="AA2278" i="1"/>
  <c r="Z2278" i="1"/>
  <c r="J2278" i="1"/>
  <c r="L2278" i="1" s="1"/>
  <c r="I2279" i="1" s="1"/>
  <c r="Y2278" i="1" l="1"/>
  <c r="W2279" i="1" s="1"/>
  <c r="K2279" i="1"/>
  <c r="F2279" i="1"/>
  <c r="AM2279" i="1" l="1"/>
  <c r="AN2279" i="1" s="1"/>
  <c r="AL2279" i="1"/>
  <c r="X2279" i="1"/>
  <c r="Z2279" i="1"/>
  <c r="AA2279" i="1"/>
  <c r="AB2279" i="1"/>
  <c r="J2279" i="1"/>
  <c r="L2279" i="1" s="1"/>
  <c r="Y2279" i="1" l="1"/>
  <c r="W2280" i="1" s="1"/>
  <c r="I2280" i="1"/>
  <c r="AM2280" i="1" l="1"/>
  <c r="AN2280" i="1" s="1"/>
  <c r="AL2280" i="1"/>
  <c r="AA2280" i="1"/>
  <c r="Z2280" i="1"/>
  <c r="AB2280" i="1"/>
  <c r="X2280" i="1"/>
  <c r="K2280" i="1"/>
  <c r="F2280" i="1"/>
  <c r="J2280" i="1" l="1"/>
  <c r="L2280" i="1" s="1"/>
  <c r="Y2280" i="1" s="1"/>
  <c r="W2281" i="1" s="1"/>
  <c r="AM2281" i="1" l="1"/>
  <c r="AN2281" i="1" s="1"/>
  <c r="AL2281" i="1"/>
  <c r="AB2281" i="1"/>
  <c r="X2281" i="1"/>
  <c r="Z2281" i="1"/>
  <c r="AA2281" i="1"/>
  <c r="I2281" i="1"/>
  <c r="F2281" i="1" l="1"/>
  <c r="K2281" i="1"/>
  <c r="J2281" i="1" l="1"/>
  <c r="L2281" i="1" s="1"/>
  <c r="Y2281" i="1" s="1"/>
  <c r="W2282" i="1" s="1"/>
  <c r="AM2282" i="1" l="1"/>
  <c r="AN2282" i="1" s="1"/>
  <c r="AL2282" i="1"/>
  <c r="X2282" i="1"/>
  <c r="Z2282" i="1"/>
  <c r="AA2282" i="1"/>
  <c r="AB2282" i="1"/>
  <c r="I2282" i="1"/>
  <c r="K2282" i="1" l="1"/>
  <c r="J2282" i="1" s="1"/>
  <c r="F2282" i="1"/>
  <c r="L2282" i="1" l="1"/>
  <c r="I2283" i="1" l="1"/>
  <c r="F2283" i="1" s="1"/>
  <c r="Y2282" i="1"/>
  <c r="W2283" i="1" s="1"/>
  <c r="K2283" i="1"/>
  <c r="J2283" i="1" s="1"/>
  <c r="AM2283" i="1" l="1"/>
  <c r="AN2283" i="1" s="1"/>
  <c r="AL2283" i="1"/>
  <c r="AA2283" i="1"/>
  <c r="Z2283" i="1"/>
  <c r="X2283" i="1"/>
  <c r="AB2283" i="1"/>
  <c r="L2283" i="1"/>
  <c r="I2284" i="1" s="1"/>
  <c r="Y2283" i="1" l="1"/>
  <c r="W2284" i="1" s="1"/>
  <c r="K2284" i="1"/>
  <c r="F2284" i="1"/>
  <c r="AM2284" i="1" l="1"/>
  <c r="AN2284" i="1" s="1"/>
  <c r="AL2284" i="1"/>
  <c r="AB2284" i="1"/>
  <c r="X2284" i="1"/>
  <c r="Z2284" i="1"/>
  <c r="AA2284" i="1"/>
  <c r="J2284" i="1"/>
  <c r="L2284" i="1" s="1"/>
  <c r="Y2284" i="1" l="1"/>
  <c r="W2285" i="1" s="1"/>
  <c r="I2285" i="1"/>
  <c r="AM2285" i="1" l="1"/>
  <c r="AN2285" i="1" s="1"/>
  <c r="AL2285" i="1"/>
  <c r="AA2285" i="1"/>
  <c r="X2285" i="1"/>
  <c r="Z2285" i="1"/>
  <c r="AB2285" i="1"/>
  <c r="F2285" i="1"/>
  <c r="K2285" i="1"/>
  <c r="J2285" i="1" l="1"/>
  <c r="L2285" i="1" s="1"/>
  <c r="Y2285" i="1" s="1"/>
  <c r="W2286" i="1" s="1"/>
  <c r="AM2286" i="1" l="1"/>
  <c r="AN2286" i="1" s="1"/>
  <c r="AL2286" i="1"/>
  <c r="AA2286" i="1"/>
  <c r="Z2286" i="1"/>
  <c r="X2286" i="1"/>
  <c r="AB2286" i="1"/>
  <c r="I2286" i="1"/>
  <c r="F2286" i="1" l="1"/>
  <c r="K2286" i="1"/>
  <c r="J2286" i="1" l="1"/>
  <c r="L2286" i="1" s="1"/>
  <c r="Y2286" i="1" s="1"/>
  <c r="W2287" i="1" s="1"/>
  <c r="AM2287" i="1" l="1"/>
  <c r="AN2287" i="1" s="1"/>
  <c r="AL2287" i="1"/>
  <c r="X2287" i="1"/>
  <c r="Z2287" i="1"/>
  <c r="AA2287" i="1"/>
  <c r="AB2287" i="1"/>
  <c r="I2287" i="1"/>
  <c r="F2287" i="1" l="1"/>
  <c r="K2287" i="1"/>
  <c r="J2287" i="1" s="1"/>
  <c r="L2287" i="1" l="1"/>
  <c r="I2288" i="1" l="1"/>
  <c r="Y2287" i="1"/>
  <c r="W2288" i="1" s="1"/>
  <c r="K2288" i="1"/>
  <c r="F2288" i="1"/>
  <c r="AM2288" i="1" l="1"/>
  <c r="AN2288" i="1" s="1"/>
  <c r="AL2288" i="1"/>
  <c r="X2288" i="1"/>
  <c r="Z2288" i="1"/>
  <c r="AA2288" i="1"/>
  <c r="AB2288" i="1"/>
  <c r="J2288" i="1"/>
  <c r="L2288" i="1" s="1"/>
  <c r="Y2288" i="1" l="1"/>
  <c r="W2289" i="1" s="1"/>
  <c r="I2289" i="1"/>
  <c r="AM2289" i="1" l="1"/>
  <c r="AN2289" i="1" s="1"/>
  <c r="AL2289" i="1"/>
  <c r="X2289" i="1"/>
  <c r="AA2289" i="1"/>
  <c r="AB2289" i="1"/>
  <c r="Z2289" i="1"/>
  <c r="F2289" i="1"/>
  <c r="K2289" i="1"/>
  <c r="J2289" i="1" l="1"/>
  <c r="L2289" i="1" s="1"/>
  <c r="Y2289" i="1" s="1"/>
  <c r="W2290" i="1" s="1"/>
  <c r="AM2290" i="1" l="1"/>
  <c r="AN2290" i="1" s="1"/>
  <c r="AL2290" i="1"/>
  <c r="AB2290" i="1"/>
  <c r="X2290" i="1"/>
  <c r="AA2290" i="1"/>
  <c r="Z2290" i="1"/>
  <c r="I2290" i="1"/>
  <c r="F2290" i="1" l="1"/>
  <c r="K2290" i="1"/>
  <c r="J2290" i="1" s="1"/>
  <c r="L2290" i="1" l="1"/>
  <c r="I2291" i="1" l="1"/>
  <c r="Y2290" i="1"/>
  <c r="W2291" i="1" s="1"/>
  <c r="K2291" i="1"/>
  <c r="F2291" i="1"/>
  <c r="AM2291" i="1" l="1"/>
  <c r="AN2291" i="1" s="1"/>
  <c r="AL2291" i="1"/>
  <c r="X2291" i="1"/>
  <c r="Z2291" i="1"/>
  <c r="AB2291" i="1"/>
  <c r="AA2291" i="1"/>
  <c r="J2291" i="1"/>
  <c r="L2291" i="1" s="1"/>
  <c r="Y2291" i="1" l="1"/>
  <c r="W2292" i="1" s="1"/>
  <c r="I2292" i="1"/>
  <c r="AM2292" i="1" l="1"/>
  <c r="AN2292" i="1" s="1"/>
  <c r="AL2292" i="1"/>
  <c r="AA2292" i="1"/>
  <c r="Z2292" i="1"/>
  <c r="X2292" i="1"/>
  <c r="AB2292" i="1"/>
  <c r="K2292" i="1"/>
  <c r="J2292" i="1" s="1"/>
  <c r="F2292" i="1"/>
  <c r="L2292" i="1" l="1"/>
  <c r="I2293" i="1" s="1"/>
  <c r="Y2292" i="1" l="1"/>
  <c r="W2293" i="1" s="1"/>
  <c r="F2293" i="1"/>
  <c r="K2293" i="1"/>
  <c r="AM2293" i="1" l="1"/>
  <c r="AN2293" i="1" s="1"/>
  <c r="AL2293" i="1"/>
  <c r="AB2293" i="1"/>
  <c r="X2293" i="1"/>
  <c r="Z2293" i="1"/>
  <c r="AA2293" i="1"/>
  <c r="J2293" i="1"/>
  <c r="L2293" i="1" s="1"/>
  <c r="Y2293" i="1" l="1"/>
  <c r="W2294" i="1" s="1"/>
  <c r="I2294" i="1"/>
  <c r="AM2294" i="1" l="1"/>
  <c r="AN2294" i="1" s="1"/>
  <c r="AL2294" i="1"/>
  <c r="X2294" i="1"/>
  <c r="AB2294" i="1"/>
  <c r="Z2294" i="1"/>
  <c r="AA2294" i="1"/>
  <c r="F2294" i="1"/>
  <c r="K2294" i="1"/>
  <c r="J2294" i="1" l="1"/>
  <c r="L2294" i="1" s="1"/>
  <c r="Y2294" i="1" s="1"/>
  <c r="W2295" i="1" s="1"/>
  <c r="AM2295" i="1" l="1"/>
  <c r="AN2295" i="1" s="1"/>
  <c r="AL2295" i="1"/>
  <c r="AA2295" i="1"/>
  <c r="Z2295" i="1"/>
  <c r="X2295" i="1"/>
  <c r="AB2295" i="1"/>
  <c r="I2295" i="1"/>
  <c r="K2295" i="1" l="1"/>
  <c r="J2295" i="1" s="1"/>
  <c r="F2295" i="1"/>
  <c r="L2295" i="1" l="1"/>
  <c r="I2296" i="1" l="1"/>
  <c r="Y2295" i="1"/>
  <c r="W2296" i="1" s="1"/>
  <c r="K2296" i="1"/>
  <c r="J2296" i="1" s="1"/>
  <c r="F2296" i="1"/>
  <c r="AM2296" i="1" l="1"/>
  <c r="AN2296" i="1" s="1"/>
  <c r="AL2296" i="1"/>
  <c r="AB2296" i="1"/>
  <c r="X2296" i="1"/>
  <c r="AA2296" i="1"/>
  <c r="Z2296" i="1"/>
  <c r="L2296" i="1"/>
  <c r="I2297" i="1" s="1"/>
  <c r="Y2296" i="1" l="1"/>
  <c r="W2297" i="1" s="1"/>
  <c r="K2297" i="1"/>
  <c r="F2297" i="1"/>
  <c r="AM2297" i="1" l="1"/>
  <c r="AN2297" i="1" s="1"/>
  <c r="AL2297" i="1"/>
  <c r="X2297" i="1"/>
  <c r="Z2297" i="1"/>
  <c r="AA2297" i="1"/>
  <c r="AB2297" i="1"/>
  <c r="J2297" i="1"/>
  <c r="L2297" i="1" s="1"/>
  <c r="Y2297" i="1" l="1"/>
  <c r="W2298" i="1" s="1"/>
  <c r="I2298" i="1"/>
  <c r="F2298" i="1" s="1"/>
  <c r="AM2298" i="1" l="1"/>
  <c r="AN2298" i="1" s="1"/>
  <c r="AL2298" i="1"/>
  <c r="AA2298" i="1"/>
  <c r="AB2298" i="1"/>
  <c r="Z2298" i="1"/>
  <c r="X2298" i="1"/>
  <c r="K2298" i="1"/>
  <c r="J2298" i="1" s="1"/>
  <c r="L2298" i="1" l="1"/>
  <c r="I2299" i="1" s="1"/>
  <c r="Y2298" i="1" l="1"/>
  <c r="W2299" i="1" s="1"/>
  <c r="K2299" i="1"/>
  <c r="F2299" i="1"/>
  <c r="AM2299" i="1" l="1"/>
  <c r="AN2299" i="1" s="1"/>
  <c r="AL2299" i="1"/>
  <c r="AA2299" i="1"/>
  <c r="X2299" i="1"/>
  <c r="Z2299" i="1"/>
  <c r="AB2299" i="1"/>
  <c r="J2299" i="1"/>
  <c r="L2299" i="1" s="1"/>
  <c r="Y2299" i="1" l="1"/>
  <c r="W2300" i="1" s="1"/>
  <c r="I2300" i="1"/>
  <c r="AM2300" i="1" l="1"/>
  <c r="AN2300" i="1" s="1"/>
  <c r="AL2300" i="1"/>
  <c r="AA2300" i="1"/>
  <c r="X2300" i="1"/>
  <c r="AB2300" i="1"/>
  <c r="Z2300" i="1"/>
  <c r="K2300" i="1"/>
  <c r="F2300" i="1"/>
  <c r="J2300" i="1" l="1"/>
  <c r="L2300" i="1" s="1"/>
  <c r="Y2300" i="1" s="1"/>
  <c r="W2301" i="1" s="1"/>
  <c r="AM2301" i="1" l="1"/>
  <c r="AN2301" i="1" s="1"/>
  <c r="AL2301" i="1"/>
  <c r="AB2301" i="1"/>
  <c r="X2301" i="1"/>
  <c r="Z2301" i="1"/>
  <c r="AA2301" i="1"/>
  <c r="I2301" i="1"/>
  <c r="K2301" i="1" l="1"/>
  <c r="J2301" i="1" s="1"/>
  <c r="F2301" i="1"/>
  <c r="L2301" i="1" l="1"/>
  <c r="I2302" i="1" l="1"/>
  <c r="Y2301" i="1"/>
  <c r="W2302" i="1" s="1"/>
  <c r="K2302" i="1"/>
  <c r="F2302" i="1"/>
  <c r="AM2302" i="1" l="1"/>
  <c r="AN2302" i="1" s="1"/>
  <c r="AL2302" i="1"/>
  <c r="AB2302" i="1"/>
  <c r="X2302" i="1"/>
  <c r="AA2302" i="1"/>
  <c r="Z2302" i="1"/>
  <c r="J2302" i="1"/>
  <c r="L2302" i="1" s="1"/>
  <c r="I2303" i="1" s="1"/>
  <c r="Y2302" i="1" l="1"/>
  <c r="W2303" i="1" s="1"/>
  <c r="K2303" i="1"/>
  <c r="J2303" i="1" s="1"/>
  <c r="F2303" i="1"/>
  <c r="AM2303" i="1" l="1"/>
  <c r="AN2303" i="1" s="1"/>
  <c r="AL2303" i="1"/>
  <c r="AB2303" i="1"/>
  <c r="X2303" i="1"/>
  <c r="Z2303" i="1"/>
  <c r="AA2303" i="1"/>
  <c r="L2303" i="1"/>
  <c r="I2304" i="1" s="1"/>
  <c r="Y2303" i="1" l="1"/>
  <c r="W2304" i="1" s="1"/>
  <c r="K2304" i="1"/>
  <c r="F2304" i="1"/>
  <c r="AM2304" i="1" l="1"/>
  <c r="AN2304" i="1" s="1"/>
  <c r="AL2304" i="1"/>
  <c r="AB2304" i="1"/>
  <c r="AA2304" i="1"/>
  <c r="Z2304" i="1"/>
  <c r="X2304" i="1"/>
  <c r="J2304" i="1"/>
  <c r="L2304" i="1" s="1"/>
  <c r="Y2304" i="1" l="1"/>
  <c r="W2305" i="1" s="1"/>
  <c r="I2305" i="1"/>
  <c r="AM2305" i="1" l="1"/>
  <c r="AN2305" i="1" s="1"/>
  <c r="AL2305" i="1"/>
  <c r="Z2305" i="1"/>
  <c r="AA2305" i="1"/>
  <c r="X2305" i="1"/>
  <c r="AB2305" i="1"/>
  <c r="F2305" i="1"/>
  <c r="K2305" i="1"/>
  <c r="J2305" i="1" l="1"/>
  <c r="L2305" i="1" s="1"/>
  <c r="Y2305" i="1" s="1"/>
  <c r="W2306" i="1" s="1"/>
  <c r="AM2306" i="1" l="1"/>
  <c r="AN2306" i="1" s="1"/>
  <c r="AL2306" i="1"/>
  <c r="Z2306" i="1"/>
  <c r="AB2306" i="1"/>
  <c r="AA2306" i="1"/>
  <c r="X2306" i="1"/>
  <c r="I2306" i="1"/>
  <c r="K2306" i="1" l="1"/>
  <c r="J2306" i="1" s="1"/>
  <c r="F2306" i="1"/>
  <c r="L2306" i="1" l="1"/>
  <c r="I2307" i="1" l="1"/>
  <c r="Y2306" i="1"/>
  <c r="W2307" i="1" s="1"/>
  <c r="F2307" i="1"/>
  <c r="K2307" i="1"/>
  <c r="AM2307" i="1" l="1"/>
  <c r="AN2307" i="1" s="1"/>
  <c r="AL2307" i="1"/>
  <c r="X2307" i="1"/>
  <c r="Z2307" i="1"/>
  <c r="AB2307" i="1"/>
  <c r="AA2307" i="1"/>
  <c r="J2307" i="1"/>
  <c r="L2307" i="1" s="1"/>
  <c r="Y2307" i="1" l="1"/>
  <c r="W2308" i="1" s="1"/>
  <c r="I2308" i="1"/>
  <c r="AM2308" i="1" l="1"/>
  <c r="AN2308" i="1" s="1"/>
  <c r="AL2308" i="1"/>
  <c r="AB2308" i="1"/>
  <c r="Z2308" i="1"/>
  <c r="AA2308" i="1"/>
  <c r="X2308" i="1"/>
  <c r="F2308" i="1"/>
  <c r="K2308" i="1"/>
  <c r="J2308" i="1" l="1"/>
  <c r="L2308" i="1" s="1"/>
  <c r="Y2308" i="1" s="1"/>
  <c r="W2309" i="1" s="1"/>
  <c r="AM2309" i="1" l="1"/>
  <c r="AN2309" i="1" s="1"/>
  <c r="AL2309" i="1"/>
  <c r="X2309" i="1"/>
  <c r="AA2309" i="1"/>
  <c r="Z2309" i="1"/>
  <c r="AB2309" i="1"/>
  <c r="I2309" i="1"/>
  <c r="F2309" i="1" l="1"/>
  <c r="K2309" i="1"/>
  <c r="J2309" i="1" l="1"/>
  <c r="L2309" i="1" s="1"/>
  <c r="Y2309" i="1" s="1"/>
  <c r="W2310" i="1" s="1"/>
  <c r="AM2310" i="1" l="1"/>
  <c r="AN2310" i="1" s="1"/>
  <c r="AL2310" i="1"/>
  <c r="AA2310" i="1"/>
  <c r="Z2310" i="1"/>
  <c r="X2310" i="1"/>
  <c r="AB2310" i="1"/>
  <c r="I2310" i="1"/>
  <c r="F2310" i="1" l="1"/>
  <c r="K2310" i="1"/>
  <c r="J2310" i="1" l="1"/>
  <c r="L2310" i="1" s="1"/>
  <c r="Y2310" i="1" s="1"/>
  <c r="W2311" i="1" s="1"/>
  <c r="AM2311" i="1" l="1"/>
  <c r="AN2311" i="1" s="1"/>
  <c r="AL2311" i="1"/>
  <c r="X2311" i="1"/>
  <c r="AA2311" i="1"/>
  <c r="Z2311" i="1"/>
  <c r="AB2311" i="1"/>
  <c r="I2311" i="1"/>
  <c r="F2311" i="1" l="1"/>
  <c r="K2311" i="1"/>
  <c r="J2311" i="1" s="1"/>
  <c r="L2311" i="1" l="1"/>
  <c r="I2312" i="1" l="1"/>
  <c r="Y2311" i="1"/>
  <c r="W2312" i="1" s="1"/>
  <c r="F2312" i="1"/>
  <c r="K2312" i="1"/>
  <c r="AM2312" i="1" l="1"/>
  <c r="AN2312" i="1" s="1"/>
  <c r="AL2312" i="1"/>
  <c r="X2312" i="1"/>
  <c r="Z2312" i="1"/>
  <c r="AA2312" i="1"/>
  <c r="AB2312" i="1"/>
  <c r="J2312" i="1"/>
  <c r="L2312" i="1" s="1"/>
  <c r="I2313" i="1" s="1"/>
  <c r="Y2312" i="1" l="1"/>
  <c r="W2313" i="1" s="1"/>
  <c r="K2313" i="1"/>
  <c r="F2313" i="1"/>
  <c r="AM2313" i="1" l="1"/>
  <c r="AN2313" i="1" s="1"/>
  <c r="AL2313" i="1"/>
  <c r="Z2313" i="1"/>
  <c r="X2313" i="1"/>
  <c r="AA2313" i="1"/>
  <c r="AB2313" i="1"/>
  <c r="J2313" i="1"/>
  <c r="L2313" i="1" s="1"/>
  <c r="Y2313" i="1" l="1"/>
  <c r="W2314" i="1" s="1"/>
  <c r="I2314" i="1"/>
  <c r="AM2314" i="1" l="1"/>
  <c r="AN2314" i="1" s="1"/>
  <c r="AL2314" i="1"/>
  <c r="Z2314" i="1"/>
  <c r="X2314" i="1"/>
  <c r="AA2314" i="1"/>
  <c r="AB2314" i="1"/>
  <c r="F2314" i="1"/>
  <c r="K2314" i="1"/>
  <c r="J2314" i="1" l="1"/>
  <c r="L2314" i="1"/>
  <c r="I2315" i="1" s="1"/>
  <c r="Y2314" i="1" l="1"/>
  <c r="W2315" i="1" s="1"/>
  <c r="K2315" i="1"/>
  <c r="F2315" i="1"/>
  <c r="AM2315" i="1" l="1"/>
  <c r="AN2315" i="1" s="1"/>
  <c r="AL2315" i="1"/>
  <c r="AB2315" i="1"/>
  <c r="Z2315" i="1"/>
  <c r="AA2315" i="1"/>
  <c r="X2315" i="1"/>
  <c r="J2315" i="1"/>
  <c r="L2315" i="1" s="1"/>
  <c r="Y2315" i="1" l="1"/>
  <c r="W2316" i="1" s="1"/>
  <c r="I2316" i="1"/>
  <c r="AM2316" i="1" l="1"/>
  <c r="AN2316" i="1" s="1"/>
  <c r="AL2316" i="1"/>
  <c r="AA2316" i="1"/>
  <c r="Z2316" i="1"/>
  <c r="AB2316" i="1"/>
  <c r="X2316" i="1"/>
  <c r="K2316" i="1"/>
  <c r="F2316" i="1"/>
  <c r="J2316" i="1" l="1"/>
  <c r="L2316" i="1" s="1"/>
  <c r="Y2316" i="1" s="1"/>
  <c r="W2317" i="1" s="1"/>
  <c r="AM2317" i="1" l="1"/>
  <c r="AN2317" i="1" s="1"/>
  <c r="AL2317" i="1"/>
  <c r="Z2317" i="1"/>
  <c r="AB2317" i="1"/>
  <c r="AA2317" i="1"/>
  <c r="X2317" i="1"/>
  <c r="I2317" i="1"/>
  <c r="K2317" i="1" l="1"/>
  <c r="J2317" i="1" s="1"/>
  <c r="F2317" i="1"/>
  <c r="L2317" i="1" l="1"/>
  <c r="I2318" i="1" l="1"/>
  <c r="Y2317" i="1"/>
  <c r="W2318" i="1" s="1"/>
  <c r="F2318" i="1"/>
  <c r="K2318" i="1"/>
  <c r="AM2318" i="1" l="1"/>
  <c r="AN2318" i="1" s="1"/>
  <c r="AL2318" i="1"/>
  <c r="X2318" i="1"/>
  <c r="AA2318" i="1"/>
  <c r="AB2318" i="1"/>
  <c r="Z2318" i="1"/>
  <c r="J2318" i="1"/>
  <c r="L2318" i="1" s="1"/>
  <c r="Y2318" i="1" l="1"/>
  <c r="W2319" i="1" s="1"/>
  <c r="I2319" i="1"/>
  <c r="AM2319" i="1" l="1"/>
  <c r="AN2319" i="1" s="1"/>
  <c r="AL2319" i="1"/>
  <c r="X2319" i="1"/>
  <c r="Z2319" i="1"/>
  <c r="AA2319" i="1"/>
  <c r="AB2319" i="1"/>
  <c r="K2319" i="1"/>
  <c r="J2319" i="1" s="1"/>
  <c r="F2319" i="1"/>
  <c r="L2319" i="1" l="1"/>
  <c r="I2320" i="1" s="1"/>
  <c r="Y2319" i="1" l="1"/>
  <c r="W2320" i="1" s="1"/>
  <c r="K2320" i="1"/>
  <c r="J2320" i="1" s="1"/>
  <c r="F2320" i="1"/>
  <c r="AM2320" i="1" l="1"/>
  <c r="AN2320" i="1" s="1"/>
  <c r="AL2320" i="1"/>
  <c r="Z2320" i="1"/>
  <c r="AA2320" i="1"/>
  <c r="AB2320" i="1"/>
  <c r="X2320" i="1"/>
  <c r="L2320" i="1"/>
  <c r="I2321" i="1" s="1"/>
  <c r="Y2320" i="1" l="1"/>
  <c r="W2321" i="1" s="1"/>
  <c r="AB2321" i="1" s="1"/>
  <c r="AA2321" i="1"/>
  <c r="X2321" i="1"/>
  <c r="Z2321" i="1"/>
  <c r="F2321" i="1"/>
  <c r="K2321" i="1"/>
  <c r="AM2321" i="1" l="1"/>
  <c r="AN2321" i="1" s="1"/>
  <c r="AL2321" i="1"/>
  <c r="J2321" i="1"/>
  <c r="L2321" i="1" s="1"/>
  <c r="Y2321" i="1" s="1"/>
  <c r="W2322" i="1" s="1"/>
  <c r="AM2322" i="1" l="1"/>
  <c r="AN2322" i="1" s="1"/>
  <c r="AL2322" i="1"/>
  <c r="X2322" i="1"/>
  <c r="AA2322" i="1"/>
  <c r="Z2322" i="1"/>
  <c r="AB2322" i="1"/>
  <c r="I2322" i="1"/>
  <c r="F2322" i="1" l="1"/>
  <c r="K2322" i="1"/>
  <c r="J2322" i="1" s="1"/>
  <c r="L2322" i="1" l="1"/>
  <c r="I2323" i="1" l="1"/>
  <c r="Y2322" i="1"/>
  <c r="W2323" i="1" s="1"/>
  <c r="F2323" i="1"/>
  <c r="K2323" i="1"/>
  <c r="J2323" i="1" s="1"/>
  <c r="AM2323" i="1" l="1"/>
  <c r="AN2323" i="1" s="1"/>
  <c r="AL2323" i="1"/>
  <c r="AB2323" i="1"/>
  <c r="AA2323" i="1"/>
  <c r="Z2323" i="1"/>
  <c r="X2323" i="1"/>
  <c r="L2323" i="1"/>
  <c r="I2324" i="1" s="1"/>
  <c r="Y2323" i="1" l="1"/>
  <c r="W2324" i="1" s="1"/>
  <c r="K2324" i="1"/>
  <c r="F2324" i="1"/>
  <c r="AM2324" i="1" l="1"/>
  <c r="AN2324" i="1" s="1"/>
  <c r="AL2324" i="1"/>
  <c r="AA2324" i="1"/>
  <c r="Z2324" i="1"/>
  <c r="X2324" i="1"/>
  <c r="AB2324" i="1"/>
  <c r="J2324" i="1"/>
  <c r="L2324" i="1" s="1"/>
  <c r="Y2324" i="1" l="1"/>
  <c r="W2325" i="1" s="1"/>
  <c r="I2325" i="1"/>
  <c r="AM2325" i="1" l="1"/>
  <c r="AN2325" i="1" s="1"/>
  <c r="AL2325" i="1"/>
  <c r="X2325" i="1"/>
  <c r="AA2325" i="1"/>
  <c r="Z2325" i="1"/>
  <c r="AB2325" i="1"/>
  <c r="F2325" i="1"/>
  <c r="K2325" i="1"/>
  <c r="J2325" i="1" s="1"/>
  <c r="L2325" i="1" l="1"/>
  <c r="I2326" i="1" s="1"/>
  <c r="Y2325" i="1" l="1"/>
  <c r="W2326" i="1" s="1"/>
  <c r="K2326" i="1"/>
  <c r="F2326" i="1"/>
  <c r="AM2326" i="1" l="1"/>
  <c r="AN2326" i="1" s="1"/>
  <c r="AL2326" i="1"/>
  <c r="AA2326" i="1"/>
  <c r="Z2326" i="1"/>
  <c r="AB2326" i="1"/>
  <c r="X2326" i="1"/>
  <c r="J2326" i="1"/>
  <c r="L2326" i="1" s="1"/>
  <c r="Y2326" i="1" l="1"/>
  <c r="W2327" i="1" s="1"/>
  <c r="I2327" i="1"/>
  <c r="AM2327" i="1" l="1"/>
  <c r="AN2327" i="1" s="1"/>
  <c r="AL2327" i="1"/>
  <c r="Z2327" i="1"/>
  <c r="AA2327" i="1"/>
  <c r="X2327" i="1"/>
  <c r="AB2327" i="1"/>
  <c r="F2327" i="1"/>
  <c r="K2327" i="1"/>
  <c r="J2327" i="1" l="1"/>
  <c r="L2327" i="1" s="1"/>
  <c r="Y2327" i="1" s="1"/>
  <c r="W2328" i="1" s="1"/>
  <c r="AM2328" i="1" l="1"/>
  <c r="AN2328" i="1" s="1"/>
  <c r="AL2328" i="1"/>
  <c r="X2328" i="1"/>
  <c r="Z2328" i="1"/>
  <c r="AA2328" i="1"/>
  <c r="AB2328" i="1"/>
  <c r="I2328" i="1"/>
  <c r="F2328" i="1" l="1"/>
  <c r="K2328" i="1"/>
  <c r="J2328" i="1" l="1"/>
  <c r="L2328" i="1" s="1"/>
  <c r="Y2328" i="1" s="1"/>
  <c r="W2329" i="1" s="1"/>
  <c r="AM2329" i="1" l="1"/>
  <c r="AN2329" i="1" s="1"/>
  <c r="AL2329" i="1"/>
  <c r="Z2329" i="1"/>
  <c r="AA2329" i="1"/>
  <c r="X2329" i="1"/>
  <c r="AB2329" i="1"/>
  <c r="I2329" i="1"/>
  <c r="K2329" i="1" l="1"/>
  <c r="J2329" i="1" s="1"/>
  <c r="F2329" i="1"/>
  <c r="L2329" i="1" l="1"/>
  <c r="I2330" i="1" l="1"/>
  <c r="Y2329" i="1"/>
  <c r="W2330" i="1" s="1"/>
  <c r="K2330" i="1"/>
  <c r="J2330" i="1" s="1"/>
  <c r="F2330" i="1"/>
  <c r="AM2330" i="1" l="1"/>
  <c r="AN2330" i="1" s="1"/>
  <c r="AL2330" i="1"/>
  <c r="X2330" i="1"/>
  <c r="Z2330" i="1"/>
  <c r="AB2330" i="1"/>
  <c r="AA2330" i="1"/>
  <c r="L2330" i="1"/>
  <c r="I2331" i="1" s="1"/>
  <c r="Y2330" i="1" l="1"/>
  <c r="W2331" i="1" s="1"/>
  <c r="F2331" i="1"/>
  <c r="K2331" i="1"/>
  <c r="AM2331" i="1" l="1"/>
  <c r="AN2331" i="1" s="1"/>
  <c r="AL2331" i="1"/>
  <c r="X2331" i="1"/>
  <c r="AA2331" i="1"/>
  <c r="Z2331" i="1"/>
  <c r="AB2331" i="1"/>
  <c r="J2331" i="1"/>
  <c r="L2331" i="1" s="1"/>
  <c r="I2332" i="1" s="1"/>
  <c r="Y2331" i="1" l="1"/>
  <c r="W2332" i="1" s="1"/>
  <c r="K2332" i="1"/>
  <c r="F2332" i="1"/>
  <c r="AM2332" i="1" l="1"/>
  <c r="AN2332" i="1" s="1"/>
  <c r="AL2332" i="1"/>
  <c r="X2332" i="1"/>
  <c r="Z2332" i="1"/>
  <c r="AA2332" i="1"/>
  <c r="AB2332" i="1"/>
  <c r="J2332" i="1"/>
  <c r="L2332" i="1" s="1"/>
  <c r="Y2332" i="1" l="1"/>
  <c r="W2333" i="1" s="1"/>
  <c r="I2333" i="1"/>
  <c r="AM2333" i="1" l="1"/>
  <c r="AN2333" i="1" s="1"/>
  <c r="AL2333" i="1"/>
  <c r="Z2333" i="1"/>
  <c r="AA2333" i="1"/>
  <c r="X2333" i="1"/>
  <c r="AB2333" i="1"/>
  <c r="K2333" i="1"/>
  <c r="F2333" i="1"/>
  <c r="J2333" i="1" l="1"/>
  <c r="L2333" i="1" s="1"/>
  <c r="Y2333" i="1" s="1"/>
  <c r="W2334" i="1" s="1"/>
  <c r="AM2334" i="1" l="1"/>
  <c r="AN2334" i="1" s="1"/>
  <c r="AL2334" i="1"/>
  <c r="AB2334" i="1"/>
  <c r="X2334" i="1"/>
  <c r="Z2334" i="1"/>
  <c r="AA2334" i="1"/>
  <c r="I2334" i="1"/>
  <c r="F2334" i="1" l="1"/>
  <c r="K2334" i="1"/>
  <c r="J2334" i="1" l="1"/>
  <c r="L2334" i="1" s="1"/>
  <c r="Y2334" i="1" s="1"/>
  <c r="W2335" i="1" s="1"/>
  <c r="AM2335" i="1" l="1"/>
  <c r="AN2335" i="1" s="1"/>
  <c r="AL2335" i="1"/>
  <c r="X2335" i="1"/>
  <c r="Z2335" i="1"/>
  <c r="AA2335" i="1"/>
  <c r="AB2335" i="1"/>
  <c r="I2335" i="1"/>
  <c r="F2335" i="1" l="1"/>
  <c r="K2335" i="1"/>
  <c r="J2335" i="1" l="1"/>
  <c r="L2335" i="1" s="1"/>
  <c r="Y2335" i="1" s="1"/>
  <c r="W2336" i="1" s="1"/>
  <c r="AM2336" i="1" l="1"/>
  <c r="AN2336" i="1" s="1"/>
  <c r="AL2336" i="1"/>
  <c r="X2336" i="1"/>
  <c r="AA2336" i="1"/>
  <c r="Z2336" i="1"/>
  <c r="AB2336" i="1"/>
  <c r="I2336" i="1"/>
  <c r="F2336" i="1" l="1"/>
  <c r="K2336" i="1"/>
  <c r="J2336" i="1" l="1"/>
  <c r="L2336" i="1" s="1"/>
  <c r="Y2336" i="1" s="1"/>
  <c r="W2337" i="1" s="1"/>
  <c r="AM2337" i="1" l="1"/>
  <c r="AN2337" i="1" s="1"/>
  <c r="AL2337" i="1"/>
  <c r="X2337" i="1"/>
  <c r="Z2337" i="1"/>
  <c r="AA2337" i="1"/>
  <c r="AB2337" i="1"/>
  <c r="I2337" i="1"/>
  <c r="F2337" i="1" l="1"/>
  <c r="K2337" i="1"/>
  <c r="J2337" i="1" l="1"/>
  <c r="L2337" i="1" s="1"/>
  <c r="Y2337" i="1" s="1"/>
  <c r="W2338" i="1" s="1"/>
  <c r="AM2338" i="1" l="1"/>
  <c r="AN2338" i="1" s="1"/>
  <c r="AL2338" i="1"/>
  <c r="AB2338" i="1"/>
  <c r="X2338" i="1"/>
  <c r="Z2338" i="1"/>
  <c r="AA2338" i="1"/>
  <c r="I2338" i="1"/>
  <c r="F2338" i="1" l="1"/>
  <c r="K2338" i="1"/>
  <c r="J2338" i="1" l="1"/>
  <c r="L2338" i="1" s="1"/>
  <c r="Y2338" i="1" s="1"/>
  <c r="W2339" i="1" s="1"/>
  <c r="AM2339" i="1" l="1"/>
  <c r="AN2339" i="1" s="1"/>
  <c r="AL2339" i="1"/>
  <c r="AA2339" i="1"/>
  <c r="Z2339" i="1"/>
  <c r="X2339" i="1"/>
  <c r="AB2339" i="1"/>
  <c r="I2339" i="1"/>
  <c r="F2339" i="1" l="1"/>
  <c r="K2339" i="1"/>
  <c r="J2339" i="1" l="1"/>
  <c r="L2339" i="1" s="1"/>
  <c r="I2340" i="1" l="1"/>
  <c r="Y2339" i="1"/>
  <c r="W2340" i="1" s="1"/>
  <c r="F2340" i="1"/>
  <c r="K2340" i="1"/>
  <c r="AM2340" i="1" l="1"/>
  <c r="AN2340" i="1" s="1"/>
  <c r="AL2340" i="1"/>
  <c r="X2340" i="1"/>
  <c r="Z2340" i="1"/>
  <c r="AA2340" i="1"/>
  <c r="AB2340" i="1"/>
  <c r="J2340" i="1"/>
  <c r="L2340" i="1" s="1"/>
  <c r="Y2340" i="1" l="1"/>
  <c r="W2341" i="1" s="1"/>
  <c r="I2341" i="1"/>
  <c r="AM2341" i="1" l="1"/>
  <c r="AN2341" i="1" s="1"/>
  <c r="AL2341" i="1"/>
  <c r="Z2341" i="1"/>
  <c r="X2341" i="1"/>
  <c r="AA2341" i="1"/>
  <c r="AB2341" i="1"/>
  <c r="K2341" i="1"/>
  <c r="F2341" i="1"/>
  <c r="J2341" i="1" l="1"/>
  <c r="L2341" i="1" s="1"/>
  <c r="I2342" i="1" s="1"/>
  <c r="Y2341" i="1" l="1"/>
  <c r="W2342" i="1" s="1"/>
  <c r="K2342" i="1"/>
  <c r="J2342" i="1" s="1"/>
  <c r="F2342" i="1"/>
  <c r="AM2342" i="1" l="1"/>
  <c r="AN2342" i="1" s="1"/>
  <c r="AL2342" i="1"/>
  <c r="Z2342" i="1"/>
  <c r="AA2342" i="1"/>
  <c r="X2342" i="1"/>
  <c r="AB2342" i="1"/>
  <c r="L2342" i="1"/>
  <c r="I2343" i="1" s="1"/>
  <c r="Y2342" i="1" l="1"/>
  <c r="W2343" i="1" s="1"/>
  <c r="AM2343" i="1" s="1"/>
  <c r="AA2343" i="1"/>
  <c r="AB2343" i="1"/>
  <c r="K2343" i="1"/>
  <c r="F2343" i="1"/>
  <c r="AL2343" i="1" l="1"/>
  <c r="AN2343" i="1"/>
  <c r="Z2343" i="1"/>
  <c r="X2343" i="1"/>
  <c r="J2343" i="1"/>
  <c r="L2343" i="1" s="1"/>
  <c r="I2344" i="1" s="1"/>
  <c r="Y2343" i="1" l="1"/>
  <c r="W2344" i="1" s="1"/>
  <c r="K2344" i="1"/>
  <c r="F2344" i="1"/>
  <c r="AM2344" i="1" l="1"/>
  <c r="AN2344" i="1" s="1"/>
  <c r="AL2344" i="1"/>
  <c r="AB2344" i="1"/>
  <c r="X2344" i="1"/>
  <c r="AA2344" i="1"/>
  <c r="Z2344" i="1"/>
  <c r="J2344" i="1"/>
  <c r="L2344" i="1" s="1"/>
  <c r="Y2344" i="1" l="1"/>
  <c r="W2345" i="1" s="1"/>
  <c r="I2345" i="1"/>
  <c r="AM2345" i="1" l="1"/>
  <c r="AN2345" i="1" s="1"/>
  <c r="AL2345" i="1"/>
  <c r="X2345" i="1"/>
  <c r="Z2345" i="1"/>
  <c r="AA2345" i="1"/>
  <c r="AB2345" i="1"/>
  <c r="K2345" i="1"/>
  <c r="J2345" i="1" s="1"/>
  <c r="F2345" i="1"/>
  <c r="L2345" i="1" l="1"/>
  <c r="I2346" i="1" s="1"/>
  <c r="Y2345" i="1" l="1"/>
  <c r="W2346" i="1" s="1"/>
  <c r="K2346" i="1"/>
  <c r="F2346" i="1"/>
  <c r="AM2346" i="1" l="1"/>
  <c r="AN2346" i="1" s="1"/>
  <c r="AL2346" i="1"/>
  <c r="AA2346" i="1"/>
  <c r="X2346" i="1"/>
  <c r="Z2346" i="1"/>
  <c r="AB2346" i="1"/>
  <c r="J2346" i="1"/>
  <c r="L2346" i="1" s="1"/>
  <c r="Y2346" i="1" l="1"/>
  <c r="W2347" i="1" s="1"/>
  <c r="I2347" i="1"/>
  <c r="AM2347" i="1" l="1"/>
  <c r="AN2347" i="1" s="1"/>
  <c r="AL2347" i="1"/>
  <c r="AA2347" i="1"/>
  <c r="AB2347" i="1"/>
  <c r="X2347" i="1"/>
  <c r="Z2347" i="1"/>
  <c r="F2347" i="1"/>
  <c r="K2347" i="1"/>
  <c r="J2347" i="1" l="1"/>
  <c r="L2347" i="1" s="1"/>
  <c r="Y2347" i="1" s="1"/>
  <c r="W2348" i="1" s="1"/>
  <c r="AM2348" i="1" l="1"/>
  <c r="AN2348" i="1" s="1"/>
  <c r="AL2348" i="1"/>
  <c r="X2348" i="1"/>
  <c r="AA2348" i="1"/>
  <c r="Z2348" i="1"/>
  <c r="AB2348" i="1"/>
  <c r="I2348" i="1"/>
  <c r="F2348" i="1" l="1"/>
  <c r="K2348" i="1"/>
  <c r="J2348" i="1" l="1"/>
  <c r="L2348" i="1" s="1"/>
  <c r="Y2348" i="1" s="1"/>
  <c r="W2349" i="1" s="1"/>
  <c r="AM2349" i="1" l="1"/>
  <c r="AN2349" i="1" s="1"/>
  <c r="AL2349" i="1"/>
  <c r="AA2349" i="1"/>
  <c r="X2349" i="1"/>
  <c r="Z2349" i="1"/>
  <c r="AB2349" i="1"/>
  <c r="I2349" i="1"/>
  <c r="K2349" i="1" l="1"/>
  <c r="F2349" i="1"/>
  <c r="J2349" i="1" l="1"/>
  <c r="L2349" i="1" s="1"/>
  <c r="Y2349" i="1" s="1"/>
  <c r="W2350" i="1" s="1"/>
  <c r="AM2350" i="1" l="1"/>
  <c r="AN2350" i="1" s="1"/>
  <c r="AL2350" i="1"/>
  <c r="Z2350" i="1"/>
  <c r="AB2350" i="1"/>
  <c r="X2350" i="1"/>
  <c r="AA2350" i="1"/>
  <c r="I2350" i="1"/>
  <c r="F2350" i="1" l="1"/>
  <c r="K2350" i="1"/>
  <c r="J2350" i="1" l="1"/>
  <c r="L2350" i="1" s="1"/>
  <c r="Y2350" i="1" s="1"/>
  <c r="W2351" i="1" s="1"/>
  <c r="AM2351" i="1" l="1"/>
  <c r="AN2351" i="1" s="1"/>
  <c r="AL2351" i="1"/>
  <c r="AA2351" i="1"/>
  <c r="AB2351" i="1"/>
  <c r="X2351" i="1"/>
  <c r="Z2351" i="1"/>
  <c r="I2351" i="1"/>
  <c r="K2351" i="1" l="1"/>
  <c r="F2351" i="1"/>
  <c r="J2351" i="1" l="1"/>
  <c r="L2351" i="1" s="1"/>
  <c r="Y2351" i="1" s="1"/>
  <c r="W2352" i="1" s="1"/>
  <c r="AM2352" i="1" l="1"/>
  <c r="AN2352" i="1" s="1"/>
  <c r="AL2352" i="1"/>
  <c r="X2352" i="1"/>
  <c r="AA2352" i="1"/>
  <c r="Z2352" i="1"/>
  <c r="AB2352" i="1"/>
  <c r="I2352" i="1"/>
  <c r="F2352" i="1" l="1"/>
  <c r="K2352" i="1"/>
  <c r="J2352" i="1" l="1"/>
  <c r="L2352" i="1" s="1"/>
  <c r="Y2352" i="1" s="1"/>
  <c r="W2353" i="1" s="1"/>
  <c r="AM2353" i="1" l="1"/>
  <c r="AN2353" i="1" s="1"/>
  <c r="AL2353" i="1"/>
  <c r="AB2353" i="1"/>
  <c r="X2353" i="1"/>
  <c r="AA2353" i="1"/>
  <c r="Z2353" i="1"/>
  <c r="I2353" i="1"/>
  <c r="F2353" i="1" s="1"/>
  <c r="K2353" i="1" l="1"/>
  <c r="J2353" i="1" s="1"/>
  <c r="L2353" i="1" l="1"/>
  <c r="I2354" i="1" l="1"/>
  <c r="Y2353" i="1"/>
  <c r="W2354" i="1" s="1"/>
  <c r="K2354" i="1"/>
  <c r="J2354" i="1" s="1"/>
  <c r="F2354" i="1"/>
  <c r="AM2354" i="1" l="1"/>
  <c r="AN2354" i="1" s="1"/>
  <c r="AL2354" i="1"/>
  <c r="Z2354" i="1"/>
  <c r="X2354" i="1"/>
  <c r="AA2354" i="1"/>
  <c r="AB2354" i="1"/>
  <c r="L2354" i="1"/>
  <c r="I2355" i="1" s="1"/>
  <c r="Y2354" i="1" l="1"/>
  <c r="W2355" i="1" s="1"/>
  <c r="F2355" i="1"/>
  <c r="K2355" i="1"/>
  <c r="AM2355" i="1" l="1"/>
  <c r="AN2355" i="1" s="1"/>
  <c r="AL2355" i="1"/>
  <c r="X2355" i="1"/>
  <c r="Z2355" i="1"/>
  <c r="AA2355" i="1"/>
  <c r="AB2355" i="1"/>
  <c r="J2355" i="1"/>
  <c r="L2355" i="1" s="1"/>
  <c r="Y2355" i="1" l="1"/>
  <c r="W2356" i="1" s="1"/>
  <c r="I2356" i="1"/>
  <c r="AM2356" i="1" l="1"/>
  <c r="AN2356" i="1" s="1"/>
  <c r="AL2356" i="1"/>
  <c r="AA2356" i="1"/>
  <c r="X2356" i="1"/>
  <c r="Z2356" i="1"/>
  <c r="AB2356" i="1"/>
  <c r="K2356" i="1"/>
  <c r="F2356" i="1"/>
  <c r="J2356" i="1" l="1"/>
  <c r="L2356" i="1" s="1"/>
  <c r="Y2356" i="1" s="1"/>
  <c r="W2357" i="1" s="1"/>
  <c r="AM2357" i="1" l="1"/>
  <c r="AN2357" i="1" s="1"/>
  <c r="AL2357" i="1"/>
  <c r="X2357" i="1"/>
  <c r="Z2357" i="1"/>
  <c r="AA2357" i="1"/>
  <c r="AB2357" i="1"/>
  <c r="I2357" i="1"/>
  <c r="K2357" i="1" l="1"/>
  <c r="F2357" i="1"/>
  <c r="J2357" i="1" l="1"/>
  <c r="L2357" i="1" l="1"/>
  <c r="I2358" i="1" l="1"/>
  <c r="Y2357" i="1"/>
  <c r="W2358" i="1" s="1"/>
  <c r="F2358" i="1"/>
  <c r="K2358" i="1"/>
  <c r="J2358" i="1" s="1"/>
  <c r="AM2358" i="1" l="1"/>
  <c r="AN2358" i="1" s="1"/>
  <c r="AL2358" i="1"/>
  <c r="AB2358" i="1"/>
  <c r="Z2358" i="1"/>
  <c r="X2358" i="1"/>
  <c r="AA2358" i="1"/>
  <c r="L2358" i="1"/>
  <c r="I2359" i="1" s="1"/>
  <c r="Y2358" i="1" l="1"/>
  <c r="W2359" i="1" s="1"/>
  <c r="F2359" i="1"/>
  <c r="K2359" i="1"/>
  <c r="J2359" i="1" s="1"/>
  <c r="AM2359" i="1" l="1"/>
  <c r="AN2359" i="1" s="1"/>
  <c r="AL2359" i="1"/>
  <c r="X2359" i="1"/>
  <c r="Z2359" i="1"/>
  <c r="AA2359" i="1"/>
  <c r="AB2359" i="1"/>
  <c r="L2359" i="1"/>
  <c r="I2360" i="1" s="1"/>
  <c r="Y2359" i="1" l="1"/>
  <c r="W2360" i="1" s="1"/>
  <c r="K2360" i="1"/>
  <c r="J2360" i="1" s="1"/>
  <c r="F2360" i="1"/>
  <c r="AM2360" i="1" l="1"/>
  <c r="AN2360" i="1" s="1"/>
  <c r="AL2360" i="1"/>
  <c r="AA2360" i="1"/>
  <c r="AB2360" i="1"/>
  <c r="X2360" i="1"/>
  <c r="Z2360" i="1"/>
  <c r="L2360" i="1"/>
  <c r="I2361" i="1" s="1"/>
  <c r="Y2360" i="1" l="1"/>
  <c r="W2361" i="1" s="1"/>
  <c r="F2361" i="1"/>
  <c r="K2361" i="1"/>
  <c r="AM2361" i="1" l="1"/>
  <c r="AN2361" i="1" s="1"/>
  <c r="AL2361" i="1"/>
  <c r="X2361" i="1"/>
  <c r="Z2361" i="1"/>
  <c r="AA2361" i="1"/>
  <c r="AB2361" i="1"/>
  <c r="J2361" i="1"/>
  <c r="L2361" i="1" s="1"/>
  <c r="Y2361" i="1" l="1"/>
  <c r="W2362" i="1" s="1"/>
  <c r="I2362" i="1"/>
  <c r="AM2362" i="1" l="1"/>
  <c r="AN2362" i="1" s="1"/>
  <c r="AL2362" i="1"/>
  <c r="X2362" i="1"/>
  <c r="AA2362" i="1"/>
  <c r="Z2362" i="1"/>
  <c r="AB2362" i="1"/>
  <c r="F2362" i="1"/>
  <c r="K2362" i="1"/>
  <c r="J2362" i="1" l="1"/>
  <c r="L2362" i="1" s="1"/>
  <c r="Y2362" i="1" s="1"/>
  <c r="W2363" i="1" s="1"/>
  <c r="AM2363" i="1" l="1"/>
  <c r="AN2363" i="1" s="1"/>
  <c r="AL2363" i="1"/>
  <c r="AA2363" i="1"/>
  <c r="X2363" i="1"/>
  <c r="Z2363" i="1"/>
  <c r="AB2363" i="1"/>
  <c r="I2363" i="1"/>
  <c r="F2363" i="1" l="1"/>
  <c r="K2363" i="1"/>
  <c r="J2363" i="1" l="1"/>
  <c r="L2363" i="1" s="1"/>
  <c r="Y2363" i="1" s="1"/>
  <c r="W2364" i="1" s="1"/>
  <c r="AM2364" i="1" l="1"/>
  <c r="AN2364" i="1" s="1"/>
  <c r="AL2364" i="1"/>
  <c r="AB2364" i="1"/>
  <c r="X2364" i="1"/>
  <c r="Z2364" i="1"/>
  <c r="AA2364" i="1"/>
  <c r="I2364" i="1"/>
  <c r="K2364" i="1" l="1"/>
  <c r="F2364" i="1"/>
  <c r="J2364" i="1" l="1"/>
  <c r="L2364" i="1" s="1"/>
  <c r="Y2364" i="1" s="1"/>
  <c r="W2365" i="1" s="1"/>
  <c r="AM2365" i="1" l="1"/>
  <c r="AN2365" i="1" s="1"/>
  <c r="AL2365" i="1"/>
  <c r="AA2365" i="1"/>
  <c r="Z2365" i="1"/>
  <c r="AB2365" i="1"/>
  <c r="X2365" i="1"/>
  <c r="I2365" i="1"/>
  <c r="K2365" i="1" l="1"/>
  <c r="J2365" i="1" s="1"/>
  <c r="F2365" i="1"/>
  <c r="L2365" i="1" l="1"/>
  <c r="I2366" i="1" l="1"/>
  <c r="Y2365" i="1"/>
  <c r="W2366" i="1" s="1"/>
  <c r="F2366" i="1"/>
  <c r="K2366" i="1"/>
  <c r="AM2366" i="1" l="1"/>
  <c r="AN2366" i="1" s="1"/>
  <c r="AL2366" i="1"/>
  <c r="AB2366" i="1"/>
  <c r="X2366" i="1"/>
  <c r="AA2366" i="1"/>
  <c r="Z2366" i="1"/>
  <c r="J2366" i="1"/>
  <c r="L2366" i="1" s="1"/>
  <c r="Y2366" i="1" l="1"/>
  <c r="W2367" i="1" s="1"/>
  <c r="I2367" i="1"/>
  <c r="AM2367" i="1" l="1"/>
  <c r="AN2367" i="1" s="1"/>
  <c r="AL2367" i="1"/>
  <c r="AA2367" i="1"/>
  <c r="AB2367" i="1"/>
  <c r="X2367" i="1"/>
  <c r="Z2367" i="1"/>
  <c r="K2367" i="1"/>
  <c r="J2367" i="1" s="1"/>
  <c r="F2367" i="1"/>
  <c r="L2367" i="1" l="1"/>
  <c r="I2368" i="1" s="1"/>
  <c r="Y2367" i="1" l="1"/>
  <c r="W2368" i="1" s="1"/>
  <c r="K2368" i="1"/>
  <c r="F2368" i="1"/>
  <c r="AM2368" i="1" l="1"/>
  <c r="AN2368" i="1" s="1"/>
  <c r="AL2368" i="1"/>
  <c r="AB2368" i="1"/>
  <c r="Z2368" i="1"/>
  <c r="X2368" i="1"/>
  <c r="AA2368" i="1"/>
  <c r="J2368" i="1"/>
  <c r="L2368" i="1" s="1"/>
  <c r="Y2368" i="1" l="1"/>
  <c r="W2369" i="1" s="1"/>
  <c r="I2369" i="1"/>
  <c r="AM2369" i="1" l="1"/>
  <c r="AN2369" i="1" s="1"/>
  <c r="AL2369" i="1"/>
  <c r="X2369" i="1"/>
  <c r="AA2369" i="1"/>
  <c r="Z2369" i="1"/>
  <c r="AB2369" i="1"/>
  <c r="F2369" i="1"/>
  <c r="K2369" i="1"/>
  <c r="J2369" i="1" l="1"/>
  <c r="L2369" i="1" s="1"/>
  <c r="Y2369" i="1" s="1"/>
  <c r="W2370" i="1" s="1"/>
  <c r="AM2370" i="1" l="1"/>
  <c r="AN2370" i="1" s="1"/>
  <c r="AL2370" i="1"/>
  <c r="Z2370" i="1"/>
  <c r="AA2370" i="1"/>
  <c r="X2370" i="1"/>
  <c r="AB2370" i="1"/>
  <c r="I2370" i="1"/>
  <c r="F2370" i="1" l="1"/>
  <c r="K2370" i="1"/>
  <c r="J2370" i="1" l="1"/>
  <c r="L2370" i="1" s="1"/>
  <c r="Y2370" i="1" s="1"/>
  <c r="W2371" i="1" s="1"/>
  <c r="AM2371" i="1" l="1"/>
  <c r="AN2371" i="1" s="1"/>
  <c r="AL2371" i="1"/>
  <c r="AB2371" i="1"/>
  <c r="X2371" i="1"/>
  <c r="AA2371" i="1"/>
  <c r="Z2371" i="1"/>
  <c r="I2371" i="1"/>
  <c r="K2371" i="1" l="1"/>
  <c r="F2371" i="1"/>
  <c r="J2371" i="1" l="1"/>
  <c r="L2371" i="1" s="1"/>
  <c r="Y2371" i="1" s="1"/>
  <c r="W2372" i="1" s="1"/>
  <c r="AM2372" i="1" l="1"/>
  <c r="AN2372" i="1" s="1"/>
  <c r="AL2372" i="1"/>
  <c r="X2372" i="1"/>
  <c r="Z2372" i="1"/>
  <c r="AA2372" i="1"/>
  <c r="AB2372" i="1"/>
  <c r="I2372" i="1"/>
  <c r="F2372" i="1" l="1"/>
  <c r="K2372" i="1"/>
  <c r="J2372" i="1" l="1"/>
  <c r="L2372" i="1" s="1"/>
  <c r="Y2372" i="1" s="1"/>
  <c r="W2373" i="1" s="1"/>
  <c r="AM2373" i="1" l="1"/>
  <c r="AN2373" i="1" s="1"/>
  <c r="AL2373" i="1"/>
  <c r="AB2373" i="1"/>
  <c r="X2373" i="1"/>
  <c r="Z2373" i="1"/>
  <c r="AA2373" i="1"/>
  <c r="I2373" i="1"/>
  <c r="K2373" i="1" l="1"/>
  <c r="F2373" i="1"/>
  <c r="J2373" i="1" l="1"/>
  <c r="L2373" i="1" s="1"/>
  <c r="Y2373" i="1" s="1"/>
  <c r="W2374" i="1" s="1"/>
  <c r="AM2374" i="1" l="1"/>
  <c r="AN2374" i="1" s="1"/>
  <c r="AL2374" i="1"/>
  <c r="AA2374" i="1"/>
  <c r="X2374" i="1"/>
  <c r="Z2374" i="1"/>
  <c r="AB2374" i="1"/>
  <c r="I2374" i="1"/>
  <c r="F2374" i="1" l="1"/>
  <c r="K2374" i="1"/>
  <c r="J2374" i="1" l="1"/>
  <c r="L2374" i="1" s="1"/>
  <c r="Y2374" i="1" s="1"/>
  <c r="W2375" i="1" s="1"/>
  <c r="AM2375" i="1" l="1"/>
  <c r="AN2375" i="1" s="1"/>
  <c r="AL2375" i="1"/>
  <c r="X2375" i="1"/>
  <c r="Z2375" i="1"/>
  <c r="AA2375" i="1"/>
  <c r="AB2375" i="1"/>
  <c r="I2375" i="1"/>
  <c r="F2375" i="1" l="1"/>
  <c r="K2375" i="1"/>
  <c r="J2375" i="1" l="1"/>
  <c r="L2375" i="1" s="1"/>
  <c r="Y2375" i="1" s="1"/>
  <c r="W2376" i="1" s="1"/>
  <c r="AM2376" i="1" l="1"/>
  <c r="AN2376" i="1" s="1"/>
  <c r="AL2376" i="1"/>
  <c r="Z2376" i="1"/>
  <c r="AA2376" i="1"/>
  <c r="X2376" i="1"/>
  <c r="AB2376" i="1"/>
  <c r="I2376" i="1"/>
  <c r="K2376" i="1" l="1"/>
  <c r="J2376" i="1" s="1"/>
  <c r="F2376" i="1"/>
  <c r="L2376" i="1" l="1"/>
  <c r="Y2376" i="1" s="1"/>
  <c r="W2377" i="1" s="1"/>
  <c r="I2377" i="1" l="1"/>
  <c r="AM2377" i="1"/>
  <c r="Z2377" i="1"/>
  <c r="X2377" i="1"/>
  <c r="AA2377" i="1"/>
  <c r="AB2377" i="1"/>
  <c r="F2377" i="1"/>
  <c r="K2377" i="1"/>
  <c r="AL2377" i="1" l="1"/>
  <c r="AN2377" i="1"/>
  <c r="J2377" i="1"/>
  <c r="L2377" i="1" s="1"/>
  <c r="Y2377" i="1" s="1"/>
  <c r="W2378" i="1" s="1"/>
  <c r="AM2378" i="1" l="1"/>
  <c r="AN2378" i="1" s="1"/>
  <c r="AL2378" i="1"/>
  <c r="AB2378" i="1"/>
  <c r="Z2378" i="1"/>
  <c r="X2378" i="1"/>
  <c r="AA2378" i="1"/>
  <c r="I2378" i="1"/>
  <c r="K2378" i="1" l="1"/>
  <c r="F2378" i="1"/>
  <c r="J2378" i="1" l="1"/>
  <c r="L2378" i="1" s="1"/>
  <c r="Y2378" i="1" s="1"/>
  <c r="W2379" i="1" s="1"/>
  <c r="AM2379" i="1" l="1"/>
  <c r="AN2379" i="1" s="1"/>
  <c r="AL2379" i="1"/>
  <c r="Z2379" i="1"/>
  <c r="X2379" i="1"/>
  <c r="AA2379" i="1"/>
  <c r="AB2379" i="1"/>
  <c r="I2379" i="1"/>
  <c r="F2379" i="1" l="1"/>
  <c r="K2379" i="1"/>
  <c r="J2379" i="1" l="1"/>
  <c r="L2379" i="1" s="1"/>
  <c r="Y2379" i="1" s="1"/>
  <c r="W2380" i="1" s="1"/>
  <c r="AM2380" i="1" l="1"/>
  <c r="AN2380" i="1" s="1"/>
  <c r="AL2380" i="1"/>
  <c r="X2380" i="1"/>
  <c r="AA2380" i="1"/>
  <c r="Z2380" i="1"/>
  <c r="AB2380" i="1"/>
  <c r="I2380" i="1"/>
  <c r="K2380" i="1" l="1"/>
  <c r="F2380" i="1"/>
  <c r="J2380" i="1" l="1"/>
  <c r="L2380" i="1" s="1"/>
  <c r="Y2380" i="1" s="1"/>
  <c r="W2381" i="1" s="1"/>
  <c r="AM2381" i="1" l="1"/>
  <c r="AN2381" i="1" s="1"/>
  <c r="AL2381" i="1"/>
  <c r="Z2381" i="1"/>
  <c r="AA2381" i="1"/>
  <c r="X2381" i="1"/>
  <c r="AB2381" i="1"/>
  <c r="I2381" i="1"/>
  <c r="F2381" i="1" l="1"/>
  <c r="K2381" i="1"/>
  <c r="J2381" i="1" l="1"/>
  <c r="L2381" i="1" s="1"/>
  <c r="Y2381" i="1" s="1"/>
  <c r="W2382" i="1" s="1"/>
  <c r="AM2382" i="1" l="1"/>
  <c r="AN2382" i="1" s="1"/>
  <c r="AL2382" i="1"/>
  <c r="AB2382" i="1"/>
  <c r="X2382" i="1"/>
  <c r="Z2382" i="1"/>
  <c r="AA2382" i="1"/>
  <c r="I2382" i="1"/>
  <c r="F2382" i="1" l="1"/>
  <c r="K2382" i="1"/>
  <c r="J2382" i="1" l="1"/>
  <c r="L2382" i="1" s="1"/>
  <c r="Y2382" i="1" s="1"/>
  <c r="W2383" i="1" s="1"/>
  <c r="AM2383" i="1" l="1"/>
  <c r="AN2383" i="1" s="1"/>
  <c r="AL2383" i="1"/>
  <c r="AB2383" i="1"/>
  <c r="X2383" i="1"/>
  <c r="AA2383" i="1"/>
  <c r="Z2383" i="1"/>
  <c r="I2383" i="1"/>
  <c r="K2383" i="1" l="1"/>
  <c r="J2383" i="1" s="1"/>
  <c r="F2383" i="1"/>
  <c r="L2383" i="1" l="1"/>
  <c r="I2384" i="1" l="1"/>
  <c r="Y2383" i="1"/>
  <c r="W2384" i="1" s="1"/>
  <c r="K2384" i="1"/>
  <c r="J2384" i="1" s="1"/>
  <c r="F2384" i="1"/>
  <c r="AM2384" i="1" l="1"/>
  <c r="AN2384" i="1" s="1"/>
  <c r="AL2384" i="1"/>
  <c r="Z2384" i="1"/>
  <c r="X2384" i="1"/>
  <c r="AA2384" i="1"/>
  <c r="AB2384" i="1"/>
  <c r="L2384" i="1"/>
  <c r="I2385" i="1" s="1"/>
  <c r="Y2384" i="1" l="1"/>
  <c r="W2385" i="1" s="1"/>
  <c r="F2385" i="1"/>
  <c r="K2385" i="1"/>
  <c r="AM2385" i="1" l="1"/>
  <c r="X2385" i="1"/>
  <c r="Z2385" i="1"/>
  <c r="AB2385" i="1"/>
  <c r="AA2385" i="1"/>
  <c r="J2385" i="1"/>
  <c r="L2385" i="1" s="1"/>
  <c r="AL2385" i="1" l="1"/>
  <c r="AN2385" i="1"/>
  <c r="Y2385" i="1"/>
  <c r="W2386" i="1" s="1"/>
  <c r="I2386" i="1"/>
  <c r="AM2386" i="1" l="1"/>
  <c r="AN2386" i="1" s="1"/>
  <c r="AL2386" i="1"/>
  <c r="AB2386" i="1"/>
  <c r="X2386" i="1"/>
  <c r="Z2386" i="1"/>
  <c r="AA2386" i="1"/>
  <c r="K2386" i="1"/>
  <c r="F2386" i="1"/>
  <c r="J2386" i="1" l="1"/>
  <c r="L2386" i="1" s="1"/>
  <c r="I2387" i="1" s="1"/>
  <c r="Y2386" i="1" l="1"/>
  <c r="W2387" i="1" s="1"/>
  <c r="K2387" i="1"/>
  <c r="F2387" i="1"/>
  <c r="AM2387" i="1" l="1"/>
  <c r="AN2387" i="1" s="1"/>
  <c r="AL2387" i="1"/>
  <c r="Z2387" i="1"/>
  <c r="AB2387" i="1"/>
  <c r="X2387" i="1"/>
  <c r="AA2387" i="1"/>
  <c r="J2387" i="1"/>
  <c r="L2387" i="1" s="1"/>
  <c r="I2388" i="1" s="1"/>
  <c r="Y2387" i="1" l="1"/>
  <c r="W2388" i="1" s="1"/>
  <c r="K2388" i="1"/>
  <c r="J2388" i="1" s="1"/>
  <c r="F2388" i="1"/>
  <c r="AM2388" i="1" l="1"/>
  <c r="AN2388" i="1" s="1"/>
  <c r="AL2388" i="1"/>
  <c r="X2388" i="1"/>
  <c r="AA2388" i="1"/>
  <c r="Z2388" i="1"/>
  <c r="AB2388" i="1"/>
  <c r="L2388" i="1"/>
  <c r="I2389" i="1" s="1"/>
  <c r="Y2388" i="1" l="1"/>
  <c r="W2389" i="1" s="1"/>
  <c r="K2389" i="1"/>
  <c r="J2389" i="1" s="1"/>
  <c r="F2389" i="1"/>
  <c r="AM2389" i="1" l="1"/>
  <c r="AN2389" i="1" s="1"/>
  <c r="AL2389" i="1"/>
  <c r="X2389" i="1"/>
  <c r="Z2389" i="1"/>
  <c r="AA2389" i="1"/>
  <c r="AB2389" i="1"/>
  <c r="L2389" i="1"/>
  <c r="I2390" i="1" s="1"/>
  <c r="Y2389" i="1" l="1"/>
  <c r="W2390" i="1" s="1"/>
  <c r="K2390" i="1"/>
  <c r="J2390" i="1" s="1"/>
  <c r="F2390" i="1"/>
  <c r="AM2390" i="1" l="1"/>
  <c r="AN2390" i="1" s="1"/>
  <c r="AL2390" i="1"/>
  <c r="X2390" i="1"/>
  <c r="Z2390" i="1"/>
  <c r="AA2390" i="1"/>
  <c r="AB2390" i="1"/>
  <c r="L2390" i="1"/>
  <c r="I2391" i="1" s="1"/>
  <c r="Y2390" i="1" l="1"/>
  <c r="W2391" i="1" s="1"/>
  <c r="F2391" i="1"/>
  <c r="K2391" i="1"/>
  <c r="AM2391" i="1" l="1"/>
  <c r="AN2391" i="1" s="1"/>
  <c r="AL2391" i="1"/>
  <c r="X2391" i="1"/>
  <c r="AA2391" i="1"/>
  <c r="Z2391" i="1"/>
  <c r="AB2391" i="1"/>
  <c r="J2391" i="1"/>
  <c r="L2391" i="1" s="1"/>
  <c r="I2392" i="1" s="1"/>
  <c r="Y2391" i="1" l="1"/>
  <c r="W2392" i="1" s="1"/>
  <c r="F2392" i="1"/>
  <c r="K2392" i="1"/>
  <c r="AM2392" i="1" l="1"/>
  <c r="AN2392" i="1" s="1"/>
  <c r="AL2392" i="1"/>
  <c r="X2392" i="1"/>
  <c r="Z2392" i="1"/>
  <c r="AA2392" i="1"/>
  <c r="AB2392" i="1"/>
  <c r="J2392" i="1"/>
  <c r="L2392" i="1" s="1"/>
  <c r="Y2392" i="1" l="1"/>
  <c r="W2393" i="1" s="1"/>
  <c r="I2393" i="1"/>
  <c r="AM2393" i="1" l="1"/>
  <c r="X2393" i="1"/>
  <c r="Z2393" i="1"/>
  <c r="AA2393" i="1"/>
  <c r="AB2393" i="1"/>
  <c r="F2393" i="1"/>
  <c r="K2393" i="1"/>
  <c r="J2393" i="1" s="1"/>
  <c r="AL2393" i="1" l="1"/>
  <c r="AN2393" i="1"/>
  <c r="L2393" i="1"/>
  <c r="I2394" i="1" s="1"/>
  <c r="Y2393" i="1" l="1"/>
  <c r="W2394" i="1" s="1"/>
  <c r="K2394" i="1"/>
  <c r="J2394" i="1" s="1"/>
  <c r="F2394" i="1"/>
  <c r="AM2394" i="1" l="1"/>
  <c r="AN2394" i="1" s="1"/>
  <c r="AL2394" i="1"/>
  <c r="X2394" i="1"/>
  <c r="AA2394" i="1"/>
  <c r="Z2394" i="1"/>
  <c r="AB2394" i="1"/>
  <c r="L2394" i="1"/>
  <c r="I2395" i="1" s="1"/>
  <c r="K2395" i="1" s="1"/>
  <c r="Y2394" i="1" l="1"/>
  <c r="W2395" i="1" s="1"/>
  <c r="F2395" i="1"/>
  <c r="J2395" i="1"/>
  <c r="L2395" i="1" s="1"/>
  <c r="AM2395" i="1" l="1"/>
  <c r="AN2395" i="1" s="1"/>
  <c r="AL2395" i="1"/>
  <c r="AB2395" i="1"/>
  <c r="AA2395" i="1"/>
  <c r="X2395" i="1"/>
  <c r="Z2395" i="1"/>
  <c r="I2396" i="1"/>
  <c r="Y2395" i="1" l="1"/>
  <c r="W2396" i="1" s="1"/>
  <c r="AM2396" i="1" s="1"/>
  <c r="Z2396" i="1"/>
  <c r="AA2396" i="1"/>
  <c r="AB2396" i="1"/>
  <c r="F2396" i="1"/>
  <c r="K2396" i="1"/>
  <c r="AL2396" i="1" l="1"/>
  <c r="AN2396" i="1"/>
  <c r="X2396" i="1"/>
  <c r="J2396" i="1"/>
  <c r="L2396" i="1" s="1"/>
  <c r="Y2396" i="1" l="1"/>
  <c r="W2397" i="1" s="1"/>
  <c r="AM2397" i="1"/>
  <c r="AN2397" i="1" s="1"/>
  <c r="X2397" i="1"/>
  <c r="Z2397" i="1"/>
  <c r="AA2397" i="1"/>
  <c r="AB2397" i="1"/>
  <c r="I2397" i="1"/>
  <c r="AL2397" i="1" l="1"/>
  <c r="K2397" i="1"/>
  <c r="J2397" i="1" s="1"/>
  <c r="F2397" i="1"/>
  <c r="L2397" i="1" l="1"/>
  <c r="I2398" i="1" l="1"/>
  <c r="K2398" i="1" s="1"/>
  <c r="J2398" i="1" s="1"/>
  <c r="Y2397" i="1"/>
  <c r="W2398" i="1" s="1"/>
  <c r="F2398" i="1" l="1"/>
  <c r="AM2398" i="1"/>
  <c r="AN2398" i="1" s="1"/>
  <c r="AL2398" i="1"/>
  <c r="AA2398" i="1"/>
  <c r="X2398" i="1"/>
  <c r="Z2398" i="1"/>
  <c r="AB2398" i="1"/>
  <c r="L2398" i="1"/>
  <c r="I2399" i="1" s="1"/>
  <c r="Y2398" i="1" l="1"/>
  <c r="W2399" i="1" s="1"/>
  <c r="F2399" i="1"/>
  <c r="K2399" i="1"/>
  <c r="AM2399" i="1" l="1"/>
  <c r="AN2399" i="1" s="1"/>
  <c r="AL2399" i="1"/>
  <c r="X2399" i="1"/>
  <c r="AA2399" i="1"/>
  <c r="Z2399" i="1"/>
  <c r="AB2399" i="1"/>
  <c r="J2399" i="1"/>
  <c r="L2399" i="1" s="1"/>
  <c r="Y2399" i="1" l="1"/>
  <c r="W2400" i="1" s="1"/>
  <c r="I2400" i="1"/>
  <c r="AM2400" i="1" l="1"/>
  <c r="AN2400" i="1" s="1"/>
  <c r="AL2400" i="1"/>
  <c r="AA2400" i="1"/>
  <c r="X2400" i="1"/>
  <c r="Z2400" i="1"/>
  <c r="AB2400" i="1"/>
  <c r="K2400" i="1"/>
  <c r="J2400" i="1" s="1"/>
  <c r="F2400" i="1"/>
  <c r="L2400" i="1" l="1"/>
  <c r="I2401" i="1" s="1"/>
  <c r="Y2400" i="1" l="1"/>
  <c r="W2401" i="1" s="1"/>
  <c r="K2401" i="1"/>
  <c r="F2401" i="1"/>
  <c r="AM2401" i="1" l="1"/>
  <c r="AN2401" i="1" s="1"/>
  <c r="AL2401" i="1"/>
  <c r="X2401" i="1"/>
  <c r="Z2401" i="1"/>
  <c r="AA2401" i="1"/>
  <c r="AB2401" i="1"/>
  <c r="J2401" i="1"/>
  <c r="L2401" i="1" s="1"/>
  <c r="Y2401" i="1" l="1"/>
  <c r="W2402" i="1" s="1"/>
  <c r="I2402" i="1"/>
  <c r="AM2402" i="1" l="1"/>
  <c r="AN2402" i="1" s="1"/>
  <c r="AL2402" i="1"/>
  <c r="X2402" i="1"/>
  <c r="Z2402" i="1"/>
  <c r="AA2402" i="1"/>
  <c r="AB2402" i="1"/>
  <c r="K2402" i="1"/>
  <c r="J2402" i="1" s="1"/>
  <c r="F2402" i="1"/>
  <c r="L2402" i="1" l="1"/>
  <c r="I2403" i="1" s="1"/>
  <c r="Y2402" i="1" l="1"/>
  <c r="W2403" i="1" s="1"/>
  <c r="K2403" i="1"/>
  <c r="F2403" i="1"/>
  <c r="AM2403" i="1" l="1"/>
  <c r="AN2403" i="1" s="1"/>
  <c r="AL2403" i="1"/>
  <c r="Z2403" i="1"/>
  <c r="AA2403" i="1"/>
  <c r="AB2403" i="1"/>
  <c r="X2403" i="1"/>
  <c r="J2403" i="1"/>
  <c r="L2403" i="1" s="1"/>
  <c r="Y2403" i="1" l="1"/>
  <c r="W2404" i="1" s="1"/>
  <c r="I2404" i="1"/>
  <c r="AM2404" i="1" l="1"/>
  <c r="AN2404" i="1" s="1"/>
  <c r="AL2404" i="1"/>
  <c r="X2404" i="1"/>
  <c r="AA2404" i="1"/>
  <c r="Z2404" i="1"/>
  <c r="AB2404" i="1"/>
  <c r="F2404" i="1"/>
  <c r="K2404" i="1"/>
  <c r="J2404" i="1" l="1"/>
  <c r="L2404" i="1" s="1"/>
  <c r="Y2404" i="1" s="1"/>
  <c r="W2405" i="1" s="1"/>
  <c r="AM2405" i="1" l="1"/>
  <c r="AN2405" i="1" s="1"/>
  <c r="AL2405" i="1"/>
  <c r="X2405" i="1"/>
  <c r="AA2405" i="1"/>
  <c r="Z2405" i="1"/>
  <c r="AB2405" i="1"/>
  <c r="I2405" i="1"/>
  <c r="F2405" i="1" l="1"/>
  <c r="K2405" i="1"/>
  <c r="J2405" i="1" l="1"/>
  <c r="L2405" i="1" s="1"/>
  <c r="Y2405" i="1" s="1"/>
  <c r="W2406" i="1" s="1"/>
  <c r="AM2406" i="1" l="1"/>
  <c r="AN2406" i="1" s="1"/>
  <c r="AL2406" i="1"/>
  <c r="AB2406" i="1"/>
  <c r="Z2406" i="1"/>
  <c r="X2406" i="1"/>
  <c r="AA2406" i="1"/>
  <c r="I2406" i="1"/>
  <c r="K2406" i="1" l="1"/>
  <c r="F2406" i="1"/>
  <c r="J2406" i="1" l="1"/>
  <c r="L2406" i="1" s="1"/>
  <c r="Y2406" i="1" s="1"/>
  <c r="W2407" i="1" s="1"/>
  <c r="AM2407" i="1" l="1"/>
  <c r="AN2407" i="1" s="1"/>
  <c r="AL2407" i="1"/>
  <c r="X2407" i="1"/>
  <c r="AA2407" i="1"/>
  <c r="Z2407" i="1"/>
  <c r="AB2407" i="1"/>
  <c r="I2407" i="1"/>
  <c r="F2407" i="1" l="1"/>
  <c r="K2407" i="1"/>
  <c r="J2407" i="1" s="1"/>
  <c r="L2407" i="1" l="1"/>
  <c r="I2408" i="1" l="1"/>
  <c r="Y2407" i="1"/>
  <c r="W2408" i="1" s="1"/>
  <c r="K2408" i="1"/>
  <c r="F2408" i="1"/>
  <c r="AM2408" i="1" l="1"/>
  <c r="AN2408" i="1" s="1"/>
  <c r="AL2408" i="1"/>
  <c r="AB2408" i="1"/>
  <c r="Z2408" i="1"/>
  <c r="X2408" i="1"/>
  <c r="AA2408" i="1"/>
  <c r="J2408" i="1"/>
  <c r="L2408" i="1" s="1"/>
  <c r="Y2408" i="1" l="1"/>
  <c r="W2409" i="1" s="1"/>
  <c r="I2409" i="1"/>
  <c r="AM2409" i="1" l="1"/>
  <c r="AN2409" i="1" s="1"/>
  <c r="AL2409" i="1"/>
  <c r="AA2409" i="1"/>
  <c r="X2409" i="1"/>
  <c r="Z2409" i="1"/>
  <c r="AB2409" i="1"/>
  <c r="K2409" i="1"/>
  <c r="J2409" i="1" s="1"/>
  <c r="F2409" i="1"/>
  <c r="L2409" i="1" l="1"/>
  <c r="I2410" i="1" s="1"/>
  <c r="Y2409" i="1" l="1"/>
  <c r="W2410" i="1" s="1"/>
  <c r="F2410" i="1"/>
  <c r="K2410" i="1"/>
  <c r="AM2410" i="1" l="1"/>
  <c r="AN2410" i="1" s="1"/>
  <c r="AL2410" i="1"/>
  <c r="X2410" i="1"/>
  <c r="AA2410" i="1"/>
  <c r="Z2410" i="1"/>
  <c r="AB2410" i="1"/>
  <c r="J2410" i="1"/>
  <c r="L2410" i="1" s="1"/>
  <c r="I2411" i="1" s="1"/>
  <c r="Y2410" i="1" l="1"/>
  <c r="W2411" i="1" s="1"/>
  <c r="F2411" i="1"/>
  <c r="K2411" i="1"/>
  <c r="AM2411" i="1" l="1"/>
  <c r="AN2411" i="1" s="1"/>
  <c r="AL2411" i="1"/>
  <c r="X2411" i="1"/>
  <c r="AA2411" i="1"/>
  <c r="Z2411" i="1"/>
  <c r="AB2411" i="1"/>
  <c r="J2411" i="1"/>
  <c r="L2411" i="1" s="1"/>
  <c r="Y2411" i="1" l="1"/>
  <c r="W2412" i="1" s="1"/>
  <c r="I2412" i="1"/>
  <c r="AM2412" i="1" l="1"/>
  <c r="AN2412" i="1" s="1"/>
  <c r="AL2412" i="1"/>
  <c r="X2412" i="1"/>
  <c r="AB2412" i="1"/>
  <c r="AA2412" i="1"/>
  <c r="Z2412" i="1"/>
  <c r="F2412" i="1"/>
  <c r="K2412" i="1"/>
  <c r="J2412" i="1" l="1"/>
  <c r="L2412" i="1" s="1"/>
  <c r="Y2412" i="1" s="1"/>
  <c r="W2413" i="1" s="1"/>
  <c r="AM2413" i="1" l="1"/>
  <c r="AN2413" i="1" s="1"/>
  <c r="AL2413" i="1"/>
  <c r="AB2413" i="1"/>
  <c r="X2413" i="1"/>
  <c r="Z2413" i="1"/>
  <c r="AA2413" i="1"/>
  <c r="I2413" i="1"/>
  <c r="F2413" i="1" l="1"/>
  <c r="K2413" i="1"/>
  <c r="J2413" i="1" l="1"/>
  <c r="L2413" i="1" s="1"/>
  <c r="Y2413" i="1" s="1"/>
  <c r="W2414" i="1" s="1"/>
  <c r="AM2414" i="1" l="1"/>
  <c r="AN2414" i="1" s="1"/>
  <c r="AL2414" i="1"/>
  <c r="AA2414" i="1"/>
  <c r="AB2414" i="1"/>
  <c r="X2414" i="1"/>
  <c r="Z2414" i="1"/>
  <c r="I2414" i="1"/>
  <c r="F2414" i="1" l="1"/>
  <c r="K2414" i="1"/>
  <c r="J2414" i="1" l="1"/>
  <c r="L2414" i="1" s="1"/>
  <c r="I2415" i="1" l="1"/>
  <c r="Y2414" i="1"/>
  <c r="W2415" i="1" s="1"/>
  <c r="F2415" i="1"/>
  <c r="K2415" i="1"/>
  <c r="AM2415" i="1" l="1"/>
  <c r="AN2415" i="1" s="1"/>
  <c r="AL2415" i="1"/>
  <c r="AA2415" i="1"/>
  <c r="AB2415" i="1"/>
  <c r="X2415" i="1"/>
  <c r="Z2415" i="1"/>
  <c r="J2415" i="1"/>
  <c r="L2415" i="1" s="1"/>
  <c r="I2416" i="1" s="1"/>
  <c r="Y2415" i="1" l="1"/>
  <c r="W2416" i="1" s="1"/>
  <c r="F2416" i="1"/>
  <c r="K2416" i="1"/>
  <c r="AM2416" i="1" l="1"/>
  <c r="AN2416" i="1" s="1"/>
  <c r="AL2416" i="1"/>
  <c r="AA2416" i="1"/>
  <c r="X2416" i="1"/>
  <c r="Z2416" i="1"/>
  <c r="AB2416" i="1"/>
  <c r="J2416" i="1"/>
  <c r="L2416" i="1" s="1"/>
  <c r="Y2416" i="1" l="1"/>
  <c r="W2417" i="1" s="1"/>
  <c r="I2417" i="1"/>
  <c r="AM2417" i="1" l="1"/>
  <c r="AB2417" i="1"/>
  <c r="X2417" i="1"/>
  <c r="Z2417" i="1"/>
  <c r="AA2417" i="1"/>
  <c r="F2417" i="1"/>
  <c r="K2417" i="1"/>
  <c r="AL2417" i="1" l="1"/>
  <c r="AN2417" i="1"/>
  <c r="J2417" i="1"/>
  <c r="L2417" i="1" s="1"/>
  <c r="I2418" i="1" s="1"/>
  <c r="Y2417" i="1" l="1"/>
  <c r="W2418" i="1" s="1"/>
  <c r="K2418" i="1"/>
  <c r="F2418" i="1"/>
  <c r="AM2418" i="1" l="1"/>
  <c r="AN2418" i="1" s="1"/>
  <c r="AL2418" i="1"/>
  <c r="AA2418" i="1"/>
  <c r="X2418" i="1"/>
  <c r="Z2418" i="1"/>
  <c r="AB2418" i="1"/>
  <c r="J2418" i="1"/>
  <c r="L2418" i="1" s="1"/>
  <c r="I2419" i="1" s="1"/>
  <c r="Y2418" i="1" l="1"/>
  <c r="W2419" i="1" s="1"/>
  <c r="K2419" i="1"/>
  <c r="F2419" i="1"/>
  <c r="AM2419" i="1" l="1"/>
  <c r="AN2419" i="1" s="1"/>
  <c r="AL2419" i="1"/>
  <c r="X2419" i="1"/>
  <c r="AA2419" i="1"/>
  <c r="AB2419" i="1"/>
  <c r="Z2419" i="1"/>
  <c r="J2419" i="1"/>
  <c r="L2419" i="1" s="1"/>
  <c r="Y2419" i="1" l="1"/>
  <c r="W2420" i="1" s="1"/>
  <c r="I2420" i="1"/>
  <c r="AM2420" i="1" l="1"/>
  <c r="AN2420" i="1" s="1"/>
  <c r="AL2420" i="1"/>
  <c r="AB2420" i="1"/>
  <c r="X2420" i="1"/>
  <c r="AA2420" i="1"/>
  <c r="Z2420" i="1"/>
  <c r="F2420" i="1"/>
  <c r="K2420" i="1"/>
  <c r="J2420" i="1" l="1"/>
  <c r="L2420" i="1" s="1"/>
  <c r="Y2420" i="1" s="1"/>
  <c r="W2421" i="1" s="1"/>
  <c r="AM2421" i="1" l="1"/>
  <c r="AN2421" i="1" s="1"/>
  <c r="AL2421" i="1"/>
  <c r="AA2421" i="1"/>
  <c r="X2421" i="1"/>
  <c r="Z2421" i="1"/>
  <c r="AB2421" i="1"/>
  <c r="I2421" i="1"/>
  <c r="F2421" i="1" l="1"/>
  <c r="K2421" i="1"/>
  <c r="J2421" i="1" l="1"/>
  <c r="L2421" i="1" s="1"/>
  <c r="Y2421" i="1" s="1"/>
  <c r="W2422" i="1" s="1"/>
  <c r="AM2422" i="1" l="1"/>
  <c r="AN2422" i="1" s="1"/>
  <c r="AL2422" i="1"/>
  <c r="X2422" i="1"/>
  <c r="Z2422" i="1"/>
  <c r="AA2422" i="1"/>
  <c r="AB2422" i="1"/>
  <c r="I2422" i="1"/>
  <c r="K2422" i="1" l="1"/>
  <c r="F2422" i="1"/>
  <c r="J2422" i="1"/>
  <c r="L2422" i="1" l="1"/>
  <c r="I2423" i="1" l="1"/>
  <c r="Y2422" i="1"/>
  <c r="W2423" i="1" s="1"/>
  <c r="K2423" i="1"/>
  <c r="F2423" i="1"/>
  <c r="AM2423" i="1" l="1"/>
  <c r="AN2423" i="1" s="1"/>
  <c r="AL2423" i="1"/>
  <c r="AB2423" i="1"/>
  <c r="X2423" i="1"/>
  <c r="Z2423" i="1"/>
  <c r="AA2423" i="1"/>
  <c r="J2423" i="1"/>
  <c r="L2423" i="1" s="1"/>
  <c r="Y2423" i="1" l="1"/>
  <c r="W2424" i="1" s="1"/>
  <c r="I2424" i="1"/>
  <c r="AM2424" i="1" l="1"/>
  <c r="AN2424" i="1" s="1"/>
  <c r="AL2424" i="1"/>
  <c r="X2424" i="1"/>
  <c r="Z2424" i="1"/>
  <c r="AA2424" i="1"/>
  <c r="AB2424" i="1"/>
  <c r="F2424" i="1"/>
  <c r="K2424" i="1"/>
  <c r="J2424" i="1" l="1"/>
  <c r="L2424" i="1" s="1"/>
  <c r="I2425" i="1" s="1"/>
  <c r="Y2424" i="1" l="1"/>
  <c r="W2425" i="1" s="1"/>
  <c r="F2425" i="1"/>
  <c r="K2425" i="1"/>
  <c r="AM2425" i="1" l="1"/>
  <c r="AN2425" i="1" s="1"/>
  <c r="AL2425" i="1"/>
  <c r="X2425" i="1"/>
  <c r="AA2425" i="1"/>
  <c r="Z2425" i="1"/>
  <c r="AB2425" i="1"/>
  <c r="J2425" i="1"/>
  <c r="L2425" i="1" s="1"/>
  <c r="Y2425" i="1" l="1"/>
  <c r="W2426" i="1" s="1"/>
  <c r="I2426" i="1"/>
  <c r="AM2426" i="1" l="1"/>
  <c r="AN2426" i="1" s="1"/>
  <c r="AL2426" i="1"/>
  <c r="X2426" i="1"/>
  <c r="Z2426" i="1"/>
  <c r="AA2426" i="1"/>
  <c r="AB2426" i="1"/>
  <c r="F2426" i="1"/>
  <c r="K2426" i="1"/>
  <c r="J2426" i="1" l="1"/>
  <c r="L2426" i="1" s="1"/>
  <c r="Y2426" i="1" s="1"/>
  <c r="W2427" i="1" s="1"/>
  <c r="AM2427" i="1" l="1"/>
  <c r="AN2427" i="1" s="1"/>
  <c r="AL2427" i="1"/>
  <c r="Z2427" i="1"/>
  <c r="X2427" i="1"/>
  <c r="AA2427" i="1"/>
  <c r="AB2427" i="1"/>
  <c r="I2427" i="1"/>
  <c r="K2427" i="1" l="1"/>
  <c r="F2427" i="1"/>
  <c r="J2427" i="1" l="1"/>
  <c r="L2427" i="1"/>
  <c r="I2428" i="1" l="1"/>
  <c r="Y2427" i="1"/>
  <c r="W2428" i="1" s="1"/>
  <c r="F2428" i="1"/>
  <c r="K2428" i="1"/>
  <c r="AM2428" i="1" l="1"/>
  <c r="AN2428" i="1" s="1"/>
  <c r="AL2428" i="1"/>
  <c r="AB2428" i="1"/>
  <c r="X2428" i="1"/>
  <c r="AA2428" i="1"/>
  <c r="Z2428" i="1"/>
  <c r="J2428" i="1"/>
  <c r="L2428" i="1" s="1"/>
  <c r="Y2428" i="1" l="1"/>
  <c r="W2429" i="1" s="1"/>
  <c r="I2429" i="1"/>
  <c r="AM2429" i="1" l="1"/>
  <c r="AN2429" i="1" s="1"/>
  <c r="AL2429" i="1"/>
  <c r="X2429" i="1"/>
  <c r="Z2429" i="1"/>
  <c r="AA2429" i="1"/>
  <c r="AB2429" i="1"/>
  <c r="K2429" i="1"/>
  <c r="F2429" i="1"/>
  <c r="J2429" i="1" l="1"/>
  <c r="L2429" i="1" s="1"/>
  <c r="Y2429" i="1" s="1"/>
  <c r="W2430" i="1" s="1"/>
  <c r="AM2430" i="1" l="1"/>
  <c r="AN2430" i="1" s="1"/>
  <c r="AL2430" i="1"/>
  <c r="X2430" i="1"/>
  <c r="Z2430" i="1"/>
  <c r="AA2430" i="1"/>
  <c r="AB2430" i="1"/>
  <c r="I2430" i="1"/>
  <c r="K2430" i="1" l="1"/>
  <c r="F2430" i="1"/>
  <c r="J2430" i="1" l="1"/>
  <c r="L2430" i="1" s="1"/>
  <c r="Y2430" i="1" s="1"/>
  <c r="W2431" i="1" s="1"/>
  <c r="AM2431" i="1" l="1"/>
  <c r="AN2431" i="1" s="1"/>
  <c r="AL2431" i="1"/>
  <c r="AB2431" i="1"/>
  <c r="X2431" i="1"/>
  <c r="Z2431" i="1"/>
  <c r="AA2431" i="1"/>
  <c r="I2431" i="1"/>
  <c r="F2431" i="1" l="1"/>
  <c r="K2431" i="1"/>
  <c r="J2431" i="1" l="1"/>
  <c r="L2431" i="1" s="1"/>
  <c r="Y2431" i="1" s="1"/>
  <c r="W2432" i="1" s="1"/>
  <c r="AM2432" i="1" l="1"/>
  <c r="AN2432" i="1" s="1"/>
  <c r="AL2432" i="1"/>
  <c r="X2432" i="1"/>
  <c r="AA2432" i="1"/>
  <c r="Z2432" i="1"/>
  <c r="AB2432" i="1"/>
  <c r="I2432" i="1"/>
  <c r="K2432" i="1" l="1"/>
  <c r="F2432" i="1"/>
  <c r="J2432" i="1" l="1"/>
  <c r="L2432" i="1" s="1"/>
  <c r="Y2432" i="1" s="1"/>
  <c r="W2433" i="1" s="1"/>
  <c r="AM2433" i="1" l="1"/>
  <c r="X2433" i="1"/>
  <c r="AA2433" i="1"/>
  <c r="AB2433" i="1"/>
  <c r="Z2433" i="1"/>
  <c r="I2433" i="1"/>
  <c r="AL2433" i="1" l="1"/>
  <c r="AN2433" i="1"/>
  <c r="F2433" i="1"/>
  <c r="K2433" i="1"/>
  <c r="J2433" i="1" l="1"/>
  <c r="L2433" i="1" s="1"/>
  <c r="Y2433" i="1" s="1"/>
  <c r="W2434" i="1" s="1"/>
  <c r="AM2434" i="1" l="1"/>
  <c r="AN2434" i="1" s="1"/>
  <c r="AL2434" i="1"/>
  <c r="X2434" i="1"/>
  <c r="Z2434" i="1"/>
  <c r="AA2434" i="1"/>
  <c r="AB2434" i="1"/>
  <c r="I2434" i="1"/>
  <c r="K2434" i="1" l="1"/>
  <c r="F2434" i="1"/>
  <c r="J2434" i="1" l="1"/>
  <c r="L2434" i="1" s="1"/>
  <c r="Y2434" i="1" s="1"/>
  <c r="W2435" i="1" s="1"/>
  <c r="AM2435" i="1" l="1"/>
  <c r="AN2435" i="1" s="1"/>
  <c r="AL2435" i="1"/>
  <c r="Z2435" i="1"/>
  <c r="AB2435" i="1"/>
  <c r="X2435" i="1"/>
  <c r="AA2435" i="1"/>
  <c r="I2435" i="1"/>
  <c r="F2435" i="1" l="1"/>
  <c r="K2435" i="1"/>
  <c r="J2435" i="1" l="1"/>
  <c r="L2435" i="1" s="1"/>
  <c r="Y2435" i="1" s="1"/>
  <c r="W2436" i="1" s="1"/>
  <c r="AM2436" i="1" l="1"/>
  <c r="AN2436" i="1" s="1"/>
  <c r="AL2436" i="1"/>
  <c r="Z2436" i="1"/>
  <c r="AB2436" i="1"/>
  <c r="X2436" i="1"/>
  <c r="AA2436" i="1"/>
  <c r="I2436" i="1"/>
  <c r="K2436" i="1" l="1"/>
  <c r="F2436" i="1"/>
  <c r="J2436" i="1"/>
  <c r="L2436" i="1" l="1"/>
  <c r="I2437" i="1" l="1"/>
  <c r="Y2436" i="1"/>
  <c r="W2437" i="1" s="1"/>
  <c r="F2437" i="1"/>
  <c r="K2437" i="1"/>
  <c r="AM2437" i="1" l="1"/>
  <c r="Z2437" i="1"/>
  <c r="X2437" i="1"/>
  <c r="AA2437" i="1"/>
  <c r="AB2437" i="1"/>
  <c r="J2437" i="1"/>
  <c r="L2437" i="1" s="1"/>
  <c r="AL2437" i="1" l="1"/>
  <c r="AN2437" i="1"/>
  <c r="Y2437" i="1"/>
  <c r="W2438" i="1" s="1"/>
  <c r="I2438" i="1"/>
  <c r="AM2438" i="1" l="1"/>
  <c r="AN2438" i="1" s="1"/>
  <c r="AL2438" i="1"/>
  <c r="X2438" i="1"/>
  <c r="Z2438" i="1"/>
  <c r="AB2438" i="1"/>
  <c r="AA2438" i="1"/>
  <c r="F2438" i="1"/>
  <c r="K2438" i="1"/>
  <c r="J2438" i="1" l="1"/>
  <c r="L2438" i="1" s="1"/>
  <c r="Y2438" i="1" s="1"/>
  <c r="W2439" i="1" s="1"/>
  <c r="AM2439" i="1" l="1"/>
  <c r="AN2439" i="1" s="1"/>
  <c r="AL2439" i="1"/>
  <c r="AA2439" i="1"/>
  <c r="Z2439" i="1"/>
  <c r="X2439" i="1"/>
  <c r="AB2439" i="1"/>
  <c r="I2439" i="1"/>
  <c r="F2439" i="1" l="1"/>
  <c r="K2439" i="1"/>
  <c r="J2439" i="1" s="1"/>
  <c r="L2439" i="1" l="1"/>
  <c r="I2440" i="1" l="1"/>
  <c r="Y2439" i="1"/>
  <c r="W2440" i="1" s="1"/>
  <c r="K2440" i="1"/>
  <c r="F2440" i="1"/>
  <c r="AM2440" i="1" l="1"/>
  <c r="AN2440" i="1" s="1"/>
  <c r="AL2440" i="1"/>
  <c r="Z2440" i="1"/>
  <c r="X2440" i="1"/>
  <c r="AA2440" i="1"/>
  <c r="AB2440" i="1"/>
  <c r="J2440" i="1"/>
  <c r="L2440" i="1" s="1"/>
  <c r="Y2440" i="1" l="1"/>
  <c r="W2441" i="1" s="1"/>
  <c r="I2441" i="1"/>
  <c r="AM2441" i="1" l="1"/>
  <c r="AN2441" i="1" s="1"/>
  <c r="AL2441" i="1"/>
  <c r="AB2441" i="1"/>
  <c r="X2441" i="1"/>
  <c r="Z2441" i="1"/>
  <c r="AA2441" i="1"/>
  <c r="K2441" i="1"/>
  <c r="F2441" i="1"/>
  <c r="J2441" i="1" l="1"/>
  <c r="L2441" i="1" s="1"/>
  <c r="Y2441" i="1" s="1"/>
  <c r="W2442" i="1" s="1"/>
  <c r="AM2442" i="1" l="1"/>
  <c r="AN2442" i="1" s="1"/>
  <c r="AL2442" i="1"/>
  <c r="Z2442" i="1"/>
  <c r="AB2442" i="1"/>
  <c r="X2442" i="1"/>
  <c r="AA2442" i="1"/>
  <c r="I2442" i="1"/>
  <c r="F2442" i="1" l="1"/>
  <c r="K2442" i="1"/>
  <c r="J2442" i="1" l="1"/>
  <c r="L2442" i="1"/>
  <c r="I2443" i="1" l="1"/>
  <c r="Y2442" i="1"/>
  <c r="W2443" i="1" s="1"/>
  <c r="F2443" i="1"/>
  <c r="K2443" i="1"/>
  <c r="AM2443" i="1" l="1"/>
  <c r="AN2443" i="1" s="1"/>
  <c r="AL2443" i="1"/>
  <c r="X2443" i="1"/>
  <c r="AA2443" i="1"/>
  <c r="Z2443" i="1"/>
  <c r="AB2443" i="1"/>
  <c r="J2443" i="1"/>
  <c r="L2443" i="1" s="1"/>
  <c r="Y2443" i="1" l="1"/>
  <c r="W2444" i="1" s="1"/>
  <c r="I2444" i="1"/>
  <c r="AM2444" i="1" l="1"/>
  <c r="AN2444" i="1" s="1"/>
  <c r="AL2444" i="1"/>
  <c r="AA2444" i="1"/>
  <c r="Z2444" i="1"/>
  <c r="X2444" i="1"/>
  <c r="AB2444" i="1"/>
  <c r="F2444" i="1"/>
  <c r="K2444" i="1"/>
  <c r="J2444" i="1" l="1"/>
  <c r="L2444" i="1" s="1"/>
  <c r="Y2444" i="1" s="1"/>
  <c r="W2445" i="1" s="1"/>
  <c r="AM2445" i="1" l="1"/>
  <c r="AN2445" i="1" s="1"/>
  <c r="AL2445" i="1"/>
  <c r="AA2445" i="1"/>
  <c r="X2445" i="1"/>
  <c r="Z2445" i="1"/>
  <c r="AB2445" i="1"/>
  <c r="I2445" i="1"/>
  <c r="K2445" i="1" l="1"/>
  <c r="F2445" i="1"/>
  <c r="J2445" i="1" l="1"/>
  <c r="L2445" i="1" s="1"/>
  <c r="Y2445" i="1" s="1"/>
  <c r="W2446" i="1" s="1"/>
  <c r="AM2446" i="1" l="1"/>
  <c r="AN2446" i="1" s="1"/>
  <c r="AL2446" i="1"/>
  <c r="AB2446" i="1"/>
  <c r="X2446" i="1"/>
  <c r="Z2446" i="1"/>
  <c r="AA2446" i="1"/>
  <c r="I2446" i="1"/>
  <c r="K2446" i="1" l="1"/>
  <c r="F2446" i="1"/>
  <c r="J2446" i="1" l="1"/>
  <c r="L2446" i="1" s="1"/>
  <c r="I2447" i="1" l="1"/>
  <c r="Y2446" i="1"/>
  <c r="W2447" i="1" s="1"/>
  <c r="K2447" i="1"/>
  <c r="F2447" i="1"/>
  <c r="AM2447" i="1" l="1"/>
  <c r="AN2447" i="1" s="1"/>
  <c r="AL2447" i="1"/>
  <c r="Z2447" i="1"/>
  <c r="X2447" i="1"/>
  <c r="AA2447" i="1"/>
  <c r="AB2447" i="1"/>
  <c r="J2447" i="1"/>
  <c r="L2447" i="1" s="1"/>
  <c r="I2448" i="1" s="1"/>
  <c r="Y2447" i="1" l="1"/>
  <c r="W2448" i="1" s="1"/>
  <c r="F2448" i="1"/>
  <c r="K2448" i="1"/>
  <c r="AM2448" i="1" l="1"/>
  <c r="AN2448" i="1" s="1"/>
  <c r="AL2448" i="1"/>
  <c r="AA2448" i="1"/>
  <c r="X2448" i="1"/>
  <c r="Z2448" i="1"/>
  <c r="AB2448" i="1"/>
  <c r="J2448" i="1"/>
  <c r="L2448" i="1" s="1"/>
  <c r="Y2448" i="1" l="1"/>
  <c r="W2449" i="1" s="1"/>
  <c r="I2449" i="1"/>
  <c r="AM2449" i="1" l="1"/>
  <c r="AN2449" i="1" s="1"/>
  <c r="AL2449" i="1"/>
  <c r="X2449" i="1"/>
  <c r="AA2449" i="1"/>
  <c r="Z2449" i="1"/>
  <c r="AB2449" i="1"/>
  <c r="F2449" i="1"/>
  <c r="K2449" i="1"/>
  <c r="J2449" i="1" l="1"/>
  <c r="L2449" i="1" s="1"/>
  <c r="Y2449" i="1" s="1"/>
  <c r="W2450" i="1" s="1"/>
  <c r="AM2450" i="1" l="1"/>
  <c r="AN2450" i="1" s="1"/>
  <c r="AL2450" i="1"/>
  <c r="AA2450" i="1"/>
  <c r="AB2450" i="1"/>
  <c r="X2450" i="1"/>
  <c r="Z2450" i="1"/>
  <c r="I2450" i="1"/>
  <c r="F2450" i="1" l="1"/>
  <c r="K2450" i="1"/>
  <c r="J2450" i="1" l="1"/>
  <c r="L2450" i="1"/>
  <c r="I2451" i="1" l="1"/>
  <c r="Y2450" i="1"/>
  <c r="W2451" i="1" s="1"/>
  <c r="K2451" i="1"/>
  <c r="J2451" i="1" s="1"/>
  <c r="F2451" i="1"/>
  <c r="AM2451" i="1" l="1"/>
  <c r="AN2451" i="1" s="1"/>
  <c r="AL2451" i="1"/>
  <c r="X2451" i="1"/>
  <c r="Z2451" i="1"/>
  <c r="AB2451" i="1"/>
  <c r="AA2451" i="1"/>
  <c r="L2451" i="1"/>
  <c r="I2452" i="1" s="1"/>
  <c r="Y2451" i="1" l="1"/>
  <c r="W2452" i="1" s="1"/>
  <c r="F2452" i="1"/>
  <c r="K2452" i="1"/>
  <c r="AM2452" i="1" l="1"/>
  <c r="AN2452" i="1" s="1"/>
  <c r="AL2452" i="1"/>
  <c r="X2452" i="1"/>
  <c r="AA2452" i="1"/>
  <c r="Z2452" i="1"/>
  <c r="AB2452" i="1"/>
  <c r="J2452" i="1"/>
  <c r="L2452" i="1" s="1"/>
  <c r="Y2452" i="1" l="1"/>
  <c r="W2453" i="1" s="1"/>
  <c r="I2453" i="1"/>
  <c r="AM2453" i="1" l="1"/>
  <c r="AN2453" i="1" s="1"/>
  <c r="AL2453" i="1"/>
  <c r="X2453" i="1"/>
  <c r="Z2453" i="1"/>
  <c r="AA2453" i="1"/>
  <c r="AB2453" i="1"/>
  <c r="F2453" i="1"/>
  <c r="K2453" i="1"/>
  <c r="J2453" i="1" l="1"/>
  <c r="L2453" i="1" s="1"/>
  <c r="Y2453" i="1" s="1"/>
  <c r="W2454" i="1" s="1"/>
  <c r="AM2454" i="1" l="1"/>
  <c r="AN2454" i="1" s="1"/>
  <c r="AL2454" i="1"/>
  <c r="AA2454" i="1"/>
  <c r="X2454" i="1"/>
  <c r="Z2454" i="1"/>
  <c r="AB2454" i="1"/>
  <c r="I2454" i="1"/>
  <c r="K2454" i="1" l="1"/>
  <c r="F2454" i="1"/>
  <c r="J2454" i="1" l="1"/>
  <c r="L2454" i="1" s="1"/>
  <c r="Y2454" i="1" s="1"/>
  <c r="W2455" i="1" s="1"/>
  <c r="AM2455" i="1" l="1"/>
  <c r="AN2455" i="1" s="1"/>
  <c r="AL2455" i="1"/>
  <c r="Z2455" i="1"/>
  <c r="X2455" i="1"/>
  <c r="AA2455" i="1"/>
  <c r="AB2455" i="1"/>
  <c r="I2455" i="1"/>
  <c r="K2455" i="1" l="1"/>
  <c r="F2455" i="1"/>
  <c r="J2455" i="1" l="1"/>
  <c r="L2455" i="1" s="1"/>
  <c r="Y2455" i="1" s="1"/>
  <c r="W2456" i="1" s="1"/>
  <c r="AM2456" i="1" l="1"/>
  <c r="AN2456" i="1" s="1"/>
  <c r="AL2456" i="1"/>
  <c r="X2456" i="1"/>
  <c r="AA2456" i="1"/>
  <c r="Z2456" i="1"/>
  <c r="AB2456" i="1"/>
  <c r="I2456" i="1"/>
  <c r="F2456" i="1" l="1"/>
  <c r="K2456" i="1"/>
  <c r="J2456" i="1" l="1"/>
  <c r="L2456" i="1" s="1"/>
  <c r="Y2456" i="1" s="1"/>
  <c r="W2457" i="1" s="1"/>
  <c r="AM2457" i="1" l="1"/>
  <c r="AN2457" i="1" s="1"/>
  <c r="AL2457" i="1"/>
  <c r="Z2457" i="1"/>
  <c r="AB2457" i="1"/>
  <c r="X2457" i="1"/>
  <c r="AA2457" i="1"/>
  <c r="I2457" i="1"/>
  <c r="F2457" i="1" l="1"/>
  <c r="K2457" i="1"/>
  <c r="J2457" i="1" l="1"/>
  <c r="L2457" i="1" s="1"/>
  <c r="Y2457" i="1" s="1"/>
  <c r="W2458" i="1" s="1"/>
  <c r="AM2458" i="1" l="1"/>
  <c r="AN2458" i="1" s="1"/>
  <c r="AL2458" i="1"/>
  <c r="AA2458" i="1"/>
  <c r="X2458" i="1"/>
  <c r="Z2458" i="1"/>
  <c r="AB2458" i="1"/>
  <c r="I2458" i="1"/>
  <c r="F2458" i="1" l="1"/>
  <c r="K2458" i="1"/>
  <c r="J2458" i="1" l="1"/>
  <c r="L2458" i="1" s="1"/>
  <c r="Y2458" i="1" s="1"/>
  <c r="W2459" i="1" s="1"/>
  <c r="AM2459" i="1" l="1"/>
  <c r="AN2459" i="1" s="1"/>
  <c r="AL2459" i="1"/>
  <c r="X2459" i="1"/>
  <c r="Z2459" i="1"/>
  <c r="AA2459" i="1"/>
  <c r="AB2459" i="1"/>
  <c r="I2459" i="1"/>
  <c r="F2459" i="1" l="1"/>
  <c r="K2459" i="1"/>
  <c r="J2459" i="1" l="1"/>
  <c r="L2459" i="1" s="1"/>
  <c r="Y2459" i="1" s="1"/>
  <c r="W2460" i="1" s="1"/>
  <c r="AM2460" i="1" l="1"/>
  <c r="AN2460" i="1" s="1"/>
  <c r="AL2460" i="1"/>
  <c r="Z2460" i="1"/>
  <c r="AB2460" i="1"/>
  <c r="X2460" i="1"/>
  <c r="AA2460" i="1"/>
  <c r="I2460" i="1"/>
  <c r="K2460" i="1" l="1"/>
  <c r="F2460" i="1"/>
  <c r="J2460" i="1" l="1"/>
  <c r="L2460" i="1" s="1"/>
  <c r="Y2460" i="1" s="1"/>
  <c r="W2461" i="1" s="1"/>
  <c r="AM2461" i="1" l="1"/>
  <c r="AN2461" i="1" s="1"/>
  <c r="AL2461" i="1"/>
  <c r="AA2461" i="1"/>
  <c r="AB2461" i="1"/>
  <c r="X2461" i="1"/>
  <c r="Z2461" i="1"/>
  <c r="I2461" i="1"/>
  <c r="F2461" i="1" l="1"/>
  <c r="K2461" i="1"/>
  <c r="J2461" i="1" l="1"/>
  <c r="L2461" i="1" s="1"/>
  <c r="Y2461" i="1" s="1"/>
  <c r="W2462" i="1" s="1"/>
  <c r="AM2462" i="1" l="1"/>
  <c r="AN2462" i="1" s="1"/>
  <c r="AL2462" i="1"/>
  <c r="Z2462" i="1"/>
  <c r="AA2462" i="1"/>
  <c r="AB2462" i="1"/>
  <c r="X2462" i="1"/>
  <c r="I2462" i="1"/>
  <c r="K2462" i="1" l="1"/>
  <c r="J2462" i="1" s="1"/>
  <c r="F2462" i="1"/>
  <c r="L2462" i="1" l="1"/>
  <c r="I2463" i="1" l="1"/>
  <c r="Y2462" i="1"/>
  <c r="W2463" i="1" s="1"/>
  <c r="K2463" i="1"/>
  <c r="F2463" i="1"/>
  <c r="AM2463" i="1" l="1"/>
  <c r="AN2463" i="1" s="1"/>
  <c r="AL2463" i="1"/>
  <c r="AB2463" i="1"/>
  <c r="X2463" i="1"/>
  <c r="AA2463" i="1"/>
  <c r="Z2463" i="1"/>
  <c r="J2463" i="1"/>
  <c r="L2463" i="1" s="1"/>
  <c r="Y2463" i="1" l="1"/>
  <c r="W2464" i="1" s="1"/>
  <c r="I2464" i="1"/>
  <c r="AM2464" i="1" l="1"/>
  <c r="AN2464" i="1" s="1"/>
  <c r="AL2464" i="1"/>
  <c r="Z2464" i="1"/>
  <c r="AA2464" i="1"/>
  <c r="X2464" i="1"/>
  <c r="AB2464" i="1"/>
  <c r="F2464" i="1"/>
  <c r="K2464" i="1"/>
  <c r="J2464" i="1" l="1"/>
  <c r="L2464" i="1"/>
  <c r="I2465" i="1" s="1"/>
  <c r="Y2464" i="1" l="1"/>
  <c r="W2465" i="1" s="1"/>
  <c r="K2465" i="1"/>
  <c r="F2465" i="1"/>
  <c r="AM2465" i="1" l="1"/>
  <c r="AN2465" i="1" s="1"/>
  <c r="AL2465" i="1"/>
  <c r="X2465" i="1"/>
  <c r="Z2465" i="1"/>
  <c r="AA2465" i="1"/>
  <c r="AB2465" i="1"/>
  <c r="J2465" i="1"/>
  <c r="L2465" i="1" s="1"/>
  <c r="Y2465" i="1" l="1"/>
  <c r="W2466" i="1" s="1"/>
  <c r="I2466" i="1"/>
  <c r="AM2466" i="1" l="1"/>
  <c r="AN2466" i="1" s="1"/>
  <c r="AL2466" i="1"/>
  <c r="X2466" i="1"/>
  <c r="AA2466" i="1"/>
  <c r="Z2466" i="1"/>
  <c r="AB2466" i="1"/>
  <c r="K2466" i="1"/>
  <c r="F2466" i="1"/>
  <c r="J2466" i="1" l="1"/>
  <c r="L2466" i="1" s="1"/>
  <c r="Y2466" i="1" s="1"/>
  <c r="W2467" i="1" s="1"/>
  <c r="AM2467" i="1" l="1"/>
  <c r="AN2467" i="1" s="1"/>
  <c r="AL2467" i="1"/>
  <c r="X2467" i="1"/>
  <c r="Z2467" i="1"/>
  <c r="AB2467" i="1"/>
  <c r="AA2467" i="1"/>
  <c r="I2467" i="1"/>
  <c r="K2467" i="1" l="1"/>
  <c r="F2467" i="1"/>
  <c r="J2467" i="1" l="1"/>
  <c r="L2467" i="1" s="1"/>
  <c r="Y2467" i="1" s="1"/>
  <c r="W2468" i="1" s="1"/>
  <c r="AM2468" i="1" l="1"/>
  <c r="AN2468" i="1" s="1"/>
  <c r="AL2468" i="1"/>
  <c r="AB2468" i="1"/>
  <c r="AA2468" i="1"/>
  <c r="Z2468" i="1"/>
  <c r="X2468" i="1"/>
  <c r="I2468" i="1"/>
  <c r="F2468" i="1" l="1"/>
  <c r="K2468" i="1"/>
  <c r="J2468" i="1" l="1"/>
  <c r="L2468" i="1" s="1"/>
  <c r="I2469" i="1" l="1"/>
  <c r="Y2468" i="1"/>
  <c r="W2469" i="1" s="1"/>
  <c r="K2469" i="1"/>
  <c r="F2469" i="1"/>
  <c r="AM2469" i="1" l="1"/>
  <c r="AN2469" i="1" s="1"/>
  <c r="AL2469" i="1"/>
  <c r="X2469" i="1"/>
  <c r="Z2469" i="1"/>
  <c r="AA2469" i="1"/>
  <c r="AB2469" i="1"/>
  <c r="J2469" i="1"/>
  <c r="L2469" i="1" s="1"/>
  <c r="Y2469" i="1" l="1"/>
  <c r="W2470" i="1" s="1"/>
  <c r="I2470" i="1"/>
  <c r="AM2470" i="1" l="1"/>
  <c r="AN2470" i="1" s="1"/>
  <c r="AL2470" i="1"/>
  <c r="AB2470" i="1"/>
  <c r="Z2470" i="1"/>
  <c r="AA2470" i="1"/>
  <c r="X2470" i="1"/>
  <c r="F2470" i="1"/>
  <c r="K2470" i="1"/>
  <c r="J2470" i="1" l="1"/>
  <c r="L2470" i="1" s="1"/>
  <c r="Y2470" i="1" s="1"/>
  <c r="W2471" i="1" s="1"/>
  <c r="AM2471" i="1" l="1"/>
  <c r="AN2471" i="1" s="1"/>
  <c r="AL2471" i="1"/>
  <c r="X2471" i="1"/>
  <c r="AA2471" i="1"/>
  <c r="Z2471" i="1"/>
  <c r="AB2471" i="1"/>
  <c r="I2471" i="1"/>
  <c r="F2471" i="1" l="1"/>
  <c r="K2471" i="1"/>
  <c r="J2471" i="1" l="1"/>
  <c r="L2471" i="1" s="1"/>
  <c r="Y2471" i="1" s="1"/>
  <c r="W2472" i="1" s="1"/>
  <c r="AM2472" i="1" l="1"/>
  <c r="AN2472" i="1" s="1"/>
  <c r="AL2472" i="1"/>
  <c r="X2472" i="1"/>
  <c r="Z2472" i="1"/>
  <c r="AA2472" i="1"/>
  <c r="AB2472" i="1"/>
  <c r="I2472" i="1"/>
  <c r="F2472" i="1" l="1"/>
  <c r="K2472" i="1"/>
  <c r="J2472" i="1" s="1"/>
  <c r="L2472" i="1" l="1"/>
  <c r="I2473" i="1" l="1"/>
  <c r="Y2472" i="1"/>
  <c r="W2473" i="1" s="1"/>
  <c r="K2473" i="1"/>
  <c r="F2473" i="1"/>
  <c r="AM2473" i="1" l="1"/>
  <c r="AN2473" i="1" s="1"/>
  <c r="AL2473" i="1"/>
  <c r="X2473" i="1"/>
  <c r="Z2473" i="1"/>
  <c r="AA2473" i="1"/>
  <c r="AB2473" i="1"/>
  <c r="J2473" i="1"/>
  <c r="L2473" i="1" s="1"/>
  <c r="Y2473" i="1" l="1"/>
  <c r="W2474" i="1" s="1"/>
  <c r="I2474" i="1"/>
  <c r="AM2474" i="1" l="1"/>
  <c r="AN2474" i="1" s="1"/>
  <c r="AL2474" i="1"/>
  <c r="AB2474" i="1"/>
  <c r="X2474" i="1"/>
  <c r="Z2474" i="1"/>
  <c r="AA2474" i="1"/>
  <c r="K2474" i="1"/>
  <c r="F2474" i="1"/>
  <c r="J2474" i="1" l="1"/>
  <c r="L2474" i="1" s="1"/>
  <c r="Y2474" i="1" s="1"/>
  <c r="W2475" i="1" s="1"/>
  <c r="AM2475" i="1" l="1"/>
  <c r="AN2475" i="1" s="1"/>
  <c r="AL2475" i="1"/>
  <c r="X2475" i="1"/>
  <c r="AB2475" i="1"/>
  <c r="Z2475" i="1"/>
  <c r="AA2475" i="1"/>
  <c r="I2475" i="1"/>
  <c r="F2475" i="1" l="1"/>
  <c r="K2475" i="1"/>
  <c r="J2475" i="1" l="1"/>
  <c r="L2475" i="1" s="1"/>
  <c r="Y2475" i="1" s="1"/>
  <c r="W2476" i="1" s="1"/>
  <c r="AM2476" i="1" l="1"/>
  <c r="AN2476" i="1" s="1"/>
  <c r="AL2476" i="1"/>
  <c r="AA2476" i="1"/>
  <c r="Z2476" i="1"/>
  <c r="X2476" i="1"/>
  <c r="AB2476" i="1"/>
  <c r="I2476" i="1"/>
  <c r="F2476" i="1" l="1"/>
  <c r="K2476" i="1"/>
  <c r="J2476" i="1" l="1"/>
  <c r="L2476" i="1" s="1"/>
  <c r="Y2476" i="1" s="1"/>
  <c r="W2477" i="1" s="1"/>
  <c r="AM2477" i="1" l="1"/>
  <c r="AN2477" i="1" s="1"/>
  <c r="AL2477" i="1"/>
  <c r="X2477" i="1"/>
  <c r="AA2477" i="1"/>
  <c r="AB2477" i="1"/>
  <c r="Z2477" i="1"/>
  <c r="I2477" i="1"/>
  <c r="F2477" i="1" l="1"/>
  <c r="K2477" i="1"/>
  <c r="J2477" i="1" l="1"/>
  <c r="L2477" i="1" s="1"/>
  <c r="Y2477" i="1" s="1"/>
  <c r="W2478" i="1" s="1"/>
  <c r="AM2478" i="1" l="1"/>
  <c r="AN2478" i="1" s="1"/>
  <c r="AL2478" i="1"/>
  <c r="Z2478" i="1"/>
  <c r="AA2478" i="1"/>
  <c r="X2478" i="1"/>
  <c r="AB2478" i="1"/>
  <c r="I2478" i="1"/>
  <c r="F2478" i="1" l="1"/>
  <c r="K2478" i="1"/>
  <c r="J2478" i="1" l="1"/>
  <c r="L2478" i="1" s="1"/>
  <c r="Y2478" i="1" s="1"/>
  <c r="W2479" i="1" s="1"/>
  <c r="AM2479" i="1" l="1"/>
  <c r="AN2479" i="1" s="1"/>
  <c r="AL2479" i="1"/>
  <c r="X2479" i="1"/>
  <c r="AA2479" i="1"/>
  <c r="Z2479" i="1"/>
  <c r="AB2479" i="1"/>
  <c r="I2479" i="1"/>
  <c r="K2479" i="1" l="1"/>
  <c r="F2479" i="1"/>
  <c r="J2479" i="1"/>
  <c r="L2479" i="1" l="1"/>
  <c r="I2480" i="1" l="1"/>
  <c r="Y2479" i="1"/>
  <c r="W2480" i="1" s="1"/>
  <c r="F2480" i="1"/>
  <c r="K2480" i="1"/>
  <c r="AM2480" i="1" l="1"/>
  <c r="AN2480" i="1" s="1"/>
  <c r="AL2480" i="1"/>
  <c r="AA2480" i="1"/>
  <c r="X2480" i="1"/>
  <c r="Z2480" i="1"/>
  <c r="AB2480" i="1"/>
  <c r="J2480" i="1"/>
  <c r="L2480" i="1" s="1"/>
  <c r="Y2480" i="1" l="1"/>
  <c r="W2481" i="1" s="1"/>
  <c r="I2481" i="1"/>
  <c r="AM2481" i="1" l="1"/>
  <c r="AN2481" i="1" s="1"/>
  <c r="AL2481" i="1"/>
  <c r="Z2481" i="1"/>
  <c r="AA2481" i="1"/>
  <c r="X2481" i="1"/>
  <c r="AB2481" i="1"/>
  <c r="F2481" i="1"/>
  <c r="K2481" i="1"/>
  <c r="J2481" i="1" l="1"/>
  <c r="L2481" i="1" s="1"/>
  <c r="Y2481" i="1" s="1"/>
  <c r="W2482" i="1" s="1"/>
  <c r="AM2482" i="1" l="1"/>
  <c r="AN2482" i="1" s="1"/>
  <c r="AL2482" i="1"/>
  <c r="AB2482" i="1"/>
  <c r="X2482" i="1"/>
  <c r="Z2482" i="1"/>
  <c r="AA2482" i="1"/>
  <c r="I2482" i="1"/>
  <c r="K2482" i="1" l="1"/>
  <c r="F2482" i="1"/>
  <c r="J2482" i="1" l="1"/>
  <c r="L2482" i="1" s="1"/>
  <c r="Y2482" i="1" s="1"/>
  <c r="W2483" i="1" s="1"/>
  <c r="AM2483" i="1" l="1"/>
  <c r="AN2483" i="1" s="1"/>
  <c r="AL2483" i="1"/>
  <c r="X2483" i="1"/>
  <c r="Z2483" i="1"/>
  <c r="AA2483" i="1"/>
  <c r="AB2483" i="1"/>
  <c r="I2483" i="1"/>
  <c r="K2483" i="1" l="1"/>
  <c r="F2483" i="1"/>
  <c r="J2483" i="1" l="1"/>
  <c r="L2483" i="1" s="1"/>
  <c r="I2484" i="1" l="1"/>
  <c r="Y2483" i="1"/>
  <c r="W2484" i="1" s="1"/>
  <c r="F2484" i="1"/>
  <c r="K2484" i="1"/>
  <c r="AM2484" i="1" l="1"/>
  <c r="AN2484" i="1" s="1"/>
  <c r="AL2484" i="1"/>
  <c r="AA2484" i="1"/>
  <c r="Z2484" i="1"/>
  <c r="X2484" i="1"/>
  <c r="AB2484" i="1"/>
  <c r="J2484" i="1"/>
  <c r="L2484" i="1" s="1"/>
  <c r="Y2484" i="1" l="1"/>
  <c r="W2485" i="1" s="1"/>
  <c r="I2485" i="1"/>
  <c r="AM2485" i="1" l="1"/>
  <c r="AN2485" i="1" s="1"/>
  <c r="AL2485" i="1"/>
  <c r="X2485" i="1"/>
  <c r="Z2485" i="1"/>
  <c r="AA2485" i="1"/>
  <c r="AB2485" i="1"/>
  <c r="K2485" i="1"/>
  <c r="F2485" i="1"/>
  <c r="J2485" i="1" l="1"/>
  <c r="L2485" i="1" s="1"/>
  <c r="I2486" i="1" s="1"/>
  <c r="Y2485" i="1" l="1"/>
  <c r="W2486" i="1" s="1"/>
  <c r="K2486" i="1"/>
  <c r="F2486" i="1"/>
  <c r="AM2486" i="1" l="1"/>
  <c r="AN2486" i="1" s="1"/>
  <c r="AL2486" i="1"/>
  <c r="X2486" i="1"/>
  <c r="AA2486" i="1"/>
  <c r="AB2486" i="1"/>
  <c r="Z2486" i="1"/>
  <c r="J2486" i="1"/>
  <c r="L2486" i="1" s="1"/>
  <c r="Y2486" i="1" l="1"/>
  <c r="W2487" i="1" s="1"/>
  <c r="I2487" i="1"/>
  <c r="AM2487" i="1" l="1"/>
  <c r="AN2487" i="1" s="1"/>
  <c r="AL2487" i="1"/>
  <c r="Z2487" i="1"/>
  <c r="AB2487" i="1"/>
  <c r="X2487" i="1"/>
  <c r="AA2487" i="1"/>
  <c r="F2487" i="1"/>
  <c r="K2487" i="1"/>
  <c r="J2487" i="1" l="1"/>
  <c r="L2487" i="1" s="1"/>
  <c r="Y2487" i="1" s="1"/>
  <c r="W2488" i="1" s="1"/>
  <c r="AM2488" i="1" l="1"/>
  <c r="AN2488" i="1" s="1"/>
  <c r="AL2488" i="1"/>
  <c r="X2488" i="1"/>
  <c r="Z2488" i="1"/>
  <c r="AA2488" i="1"/>
  <c r="AB2488" i="1"/>
  <c r="I2488" i="1"/>
  <c r="F2488" i="1" l="1"/>
  <c r="K2488" i="1"/>
  <c r="J2488" i="1" l="1"/>
  <c r="L2488" i="1" s="1"/>
  <c r="Y2488" i="1" s="1"/>
  <c r="W2489" i="1" s="1"/>
  <c r="AM2489" i="1" l="1"/>
  <c r="AN2489" i="1" s="1"/>
  <c r="AL2489" i="1"/>
  <c r="AB2489" i="1"/>
  <c r="AA2489" i="1"/>
  <c r="X2489" i="1"/>
  <c r="Z2489" i="1"/>
  <c r="I2489" i="1"/>
  <c r="K2489" i="1" s="1"/>
  <c r="F2489" i="1" l="1"/>
  <c r="J2489" i="1"/>
  <c r="L2489" i="1" s="1"/>
  <c r="Y2489" i="1" s="1"/>
  <c r="W2490" i="1" s="1"/>
  <c r="AM2490" i="1" l="1"/>
  <c r="AN2490" i="1" s="1"/>
  <c r="AL2490" i="1"/>
  <c r="Z2490" i="1"/>
  <c r="AB2490" i="1"/>
  <c r="X2490" i="1"/>
  <c r="AA2490" i="1"/>
  <c r="I2490" i="1"/>
  <c r="F2490" i="1" s="1"/>
  <c r="K2490" i="1" l="1"/>
  <c r="J2490" i="1" l="1"/>
  <c r="L2490" i="1"/>
  <c r="I2491" i="1" l="1"/>
  <c r="Y2490" i="1"/>
  <c r="W2491" i="1" s="1"/>
  <c r="F2491" i="1"/>
  <c r="K2491" i="1"/>
  <c r="AM2491" i="1" l="1"/>
  <c r="AN2491" i="1" s="1"/>
  <c r="AL2491" i="1"/>
  <c r="AB2491" i="1"/>
  <c r="X2491" i="1"/>
  <c r="AA2491" i="1"/>
  <c r="Z2491" i="1"/>
  <c r="J2491" i="1"/>
  <c r="L2491" i="1" s="1"/>
  <c r="Y2491" i="1" l="1"/>
  <c r="W2492" i="1" s="1"/>
  <c r="I2492" i="1"/>
  <c r="AM2492" i="1" l="1"/>
  <c r="AN2492" i="1" s="1"/>
  <c r="AL2492" i="1"/>
  <c r="X2492" i="1"/>
  <c r="AA2492" i="1"/>
  <c r="Z2492" i="1"/>
  <c r="AB2492" i="1"/>
  <c r="K2492" i="1"/>
  <c r="F2492" i="1"/>
  <c r="J2492" i="1" l="1"/>
  <c r="L2492" i="1" s="1"/>
  <c r="Y2492" i="1" s="1"/>
  <c r="W2493" i="1" s="1"/>
  <c r="AM2493" i="1" l="1"/>
  <c r="AN2493" i="1" s="1"/>
  <c r="AL2493" i="1"/>
  <c r="X2493" i="1"/>
  <c r="Z2493" i="1"/>
  <c r="AB2493" i="1"/>
  <c r="AA2493" i="1"/>
  <c r="I2493" i="1"/>
  <c r="F2493" i="1" l="1"/>
  <c r="K2493" i="1"/>
  <c r="J2493" i="1" l="1"/>
  <c r="L2493" i="1" s="1"/>
  <c r="I2494" i="1" l="1"/>
  <c r="Y2493" i="1"/>
  <c r="W2494" i="1" s="1"/>
  <c r="K2494" i="1"/>
  <c r="F2494" i="1"/>
  <c r="AM2494" i="1" l="1"/>
  <c r="AN2494" i="1" s="1"/>
  <c r="AL2494" i="1"/>
  <c r="Z2494" i="1"/>
  <c r="AB2494" i="1"/>
  <c r="X2494" i="1"/>
  <c r="AA2494" i="1"/>
  <c r="J2494" i="1"/>
  <c r="L2494" i="1" s="1"/>
  <c r="Y2494" i="1" l="1"/>
  <c r="W2495" i="1" s="1"/>
  <c r="I2495" i="1"/>
  <c r="AM2495" i="1" l="1"/>
  <c r="X2495" i="1"/>
  <c r="Z2495" i="1"/>
  <c r="AA2495" i="1"/>
  <c r="AB2495" i="1"/>
  <c r="K2495" i="1"/>
  <c r="J2495" i="1" s="1"/>
  <c r="F2495" i="1"/>
  <c r="AL2495" i="1" l="1"/>
  <c r="AN2495" i="1"/>
  <c r="L2495" i="1"/>
  <c r="I2496" i="1" s="1"/>
  <c r="Y2495" i="1" l="1"/>
  <c r="W2496" i="1" s="1"/>
  <c r="K2496" i="1"/>
  <c r="J2496" i="1" s="1"/>
  <c r="F2496" i="1"/>
  <c r="AM2496" i="1" l="1"/>
  <c r="AN2496" i="1" s="1"/>
  <c r="AL2496" i="1"/>
  <c r="AA2496" i="1"/>
  <c r="X2496" i="1"/>
  <c r="Z2496" i="1"/>
  <c r="AB2496" i="1"/>
  <c r="L2496" i="1"/>
  <c r="I2497" i="1" s="1"/>
  <c r="Y2496" i="1" l="1"/>
  <c r="W2497" i="1" s="1"/>
  <c r="K2497" i="1"/>
  <c r="F2497" i="1"/>
  <c r="AM2497" i="1" l="1"/>
  <c r="AN2497" i="1" s="1"/>
  <c r="AL2497" i="1"/>
  <c r="AB2497" i="1"/>
  <c r="Z2497" i="1"/>
  <c r="X2497" i="1"/>
  <c r="AA2497" i="1"/>
  <c r="J2497" i="1"/>
  <c r="L2497" i="1" s="1"/>
  <c r="Y2497" i="1" l="1"/>
  <c r="W2498" i="1" s="1"/>
  <c r="I2498" i="1"/>
  <c r="AM2498" i="1" l="1"/>
  <c r="AN2498" i="1" s="1"/>
  <c r="AL2498" i="1"/>
  <c r="Z2498" i="1"/>
  <c r="AB2498" i="1"/>
  <c r="X2498" i="1"/>
  <c r="AA2498" i="1"/>
  <c r="F2498" i="1"/>
  <c r="K2498" i="1"/>
  <c r="J2498" i="1" l="1"/>
  <c r="L2498" i="1" s="1"/>
  <c r="I2499" i="1" s="1"/>
  <c r="Y2498" i="1" l="1"/>
  <c r="W2499" i="1" s="1"/>
  <c r="F2499" i="1"/>
  <c r="K2499" i="1"/>
  <c r="AM2499" i="1" l="1"/>
  <c r="AN2499" i="1" s="1"/>
  <c r="AL2499" i="1"/>
  <c r="AB2499" i="1"/>
  <c r="X2499" i="1"/>
  <c r="AA2499" i="1"/>
  <c r="Z2499" i="1"/>
  <c r="J2499" i="1"/>
  <c r="L2499" i="1" s="1"/>
  <c r="I2500" i="1" s="1"/>
  <c r="Y2499" i="1" l="1"/>
  <c r="W2500" i="1" s="1"/>
  <c r="K2500" i="1"/>
  <c r="F2500" i="1"/>
  <c r="AM2500" i="1" l="1"/>
  <c r="AN2500" i="1" s="1"/>
  <c r="AL2500" i="1"/>
  <c r="AA2500" i="1"/>
  <c r="Z2500" i="1"/>
  <c r="X2500" i="1"/>
  <c r="AB2500" i="1"/>
  <c r="J2500" i="1"/>
  <c r="L2500" i="1" s="1"/>
  <c r="Y2500" i="1" l="1"/>
  <c r="W2501" i="1" s="1"/>
  <c r="I2501" i="1"/>
  <c r="AM2501" i="1" l="1"/>
  <c r="AN2501" i="1" s="1"/>
  <c r="AL2501" i="1"/>
  <c r="X2501" i="1"/>
  <c r="Z2501" i="1"/>
  <c r="AA2501" i="1"/>
  <c r="AB2501" i="1"/>
  <c r="F2501" i="1"/>
  <c r="K2501" i="1"/>
  <c r="J2501" i="1" l="1"/>
  <c r="L2501" i="1" s="1"/>
  <c r="Y2501" i="1" s="1"/>
  <c r="W2502" i="1" s="1"/>
  <c r="AM2502" i="1" l="1"/>
  <c r="AN2502" i="1" s="1"/>
  <c r="AL2502" i="1"/>
  <c r="X2502" i="1"/>
  <c r="AA2502" i="1"/>
  <c r="Z2502" i="1"/>
  <c r="AB2502" i="1"/>
  <c r="I2502" i="1"/>
  <c r="K2502" i="1" l="1"/>
  <c r="F2502" i="1"/>
  <c r="J2502" i="1" l="1"/>
  <c r="L2502" i="1" s="1"/>
  <c r="Y2502" i="1" s="1"/>
  <c r="W2503" i="1" s="1"/>
  <c r="AM2503" i="1" l="1"/>
  <c r="AN2503" i="1" s="1"/>
  <c r="AL2503" i="1"/>
  <c r="X2503" i="1"/>
  <c r="Z2503" i="1"/>
  <c r="AA2503" i="1"/>
  <c r="AB2503" i="1"/>
  <c r="I2503" i="1"/>
  <c r="K2503" i="1" l="1"/>
  <c r="F2503" i="1"/>
  <c r="J2503" i="1" l="1"/>
  <c r="L2503" i="1" s="1"/>
  <c r="Y2503" i="1" s="1"/>
  <c r="W2504" i="1" s="1"/>
  <c r="AM2504" i="1" l="1"/>
  <c r="AN2504" i="1" s="1"/>
  <c r="AL2504" i="1"/>
  <c r="AA2504" i="1"/>
  <c r="AB2504" i="1"/>
  <c r="X2504" i="1"/>
  <c r="Z2504" i="1"/>
  <c r="I2504" i="1"/>
  <c r="K2504" i="1" l="1"/>
  <c r="F2504" i="1"/>
  <c r="J2504" i="1" l="1"/>
  <c r="L2504" i="1" s="1"/>
  <c r="Y2504" i="1" s="1"/>
  <c r="W2505" i="1" s="1"/>
  <c r="AM2505" i="1" l="1"/>
  <c r="AN2505" i="1" s="1"/>
  <c r="AL2505" i="1"/>
  <c r="AB2505" i="1"/>
  <c r="X2505" i="1"/>
  <c r="Z2505" i="1"/>
  <c r="AA2505" i="1"/>
  <c r="I2505" i="1"/>
  <c r="F2505" i="1" l="1"/>
  <c r="K2505" i="1"/>
  <c r="J2505" i="1" l="1"/>
  <c r="L2505" i="1" s="1"/>
  <c r="Y2505" i="1" s="1"/>
  <c r="W2506" i="1" s="1"/>
  <c r="AM2506" i="1" l="1"/>
  <c r="AN2506" i="1" s="1"/>
  <c r="AL2506" i="1"/>
  <c r="Z2506" i="1"/>
  <c r="AA2506" i="1"/>
  <c r="AB2506" i="1"/>
  <c r="X2506" i="1"/>
  <c r="I2506" i="1"/>
  <c r="K2506" i="1" l="1"/>
  <c r="F2506" i="1"/>
  <c r="J2506" i="1" l="1"/>
  <c r="L2506" i="1" s="1"/>
  <c r="Y2506" i="1" s="1"/>
  <c r="W2507" i="1" s="1"/>
  <c r="AM2507" i="1" l="1"/>
  <c r="AN2507" i="1" s="1"/>
  <c r="AL2507" i="1"/>
  <c r="X2507" i="1"/>
  <c r="AA2507" i="1"/>
  <c r="AB2507" i="1"/>
  <c r="Z2507" i="1"/>
  <c r="I2507" i="1"/>
  <c r="F2507" i="1" l="1"/>
  <c r="K2507" i="1"/>
  <c r="J2507" i="1" l="1"/>
  <c r="L2507" i="1" s="1"/>
  <c r="Y2507" i="1" s="1"/>
  <c r="W2508" i="1" s="1"/>
  <c r="AM2508" i="1" l="1"/>
  <c r="AN2508" i="1" s="1"/>
  <c r="AL2508" i="1"/>
  <c r="X2508" i="1"/>
  <c r="Z2508" i="1"/>
  <c r="AA2508" i="1"/>
  <c r="AB2508" i="1"/>
  <c r="I2508" i="1"/>
  <c r="F2508" i="1" l="1"/>
  <c r="K2508" i="1"/>
  <c r="J2508" i="1" l="1"/>
  <c r="L2508" i="1" s="1"/>
  <c r="Y2508" i="1" s="1"/>
  <c r="W2509" i="1" s="1"/>
  <c r="AM2509" i="1" l="1"/>
  <c r="AN2509" i="1" s="1"/>
  <c r="AL2509" i="1"/>
  <c r="Z2509" i="1"/>
  <c r="X2509" i="1"/>
  <c r="AA2509" i="1"/>
  <c r="AB2509" i="1"/>
  <c r="I2509" i="1"/>
  <c r="F2509" i="1" l="1"/>
  <c r="K2509" i="1"/>
  <c r="J2509" i="1" l="1"/>
  <c r="L2509" i="1" s="1"/>
  <c r="Y2509" i="1" s="1"/>
  <c r="W2510" i="1" s="1"/>
  <c r="AM2510" i="1" l="1"/>
  <c r="AN2510" i="1" s="1"/>
  <c r="AL2510" i="1"/>
  <c r="X2510" i="1"/>
  <c r="AA2510" i="1"/>
  <c r="Z2510" i="1"/>
  <c r="AB2510" i="1"/>
  <c r="I2510" i="1"/>
  <c r="F2510" i="1" l="1"/>
  <c r="K2510" i="1"/>
  <c r="J2510" i="1" l="1"/>
  <c r="L2510" i="1" s="1"/>
  <c r="Y2510" i="1" s="1"/>
  <c r="W2511" i="1" s="1"/>
  <c r="AM2511" i="1" l="1"/>
  <c r="AN2511" i="1" s="1"/>
  <c r="AL2511" i="1"/>
  <c r="Z2511" i="1"/>
  <c r="AA2511" i="1"/>
  <c r="AB2511" i="1"/>
  <c r="X2511" i="1"/>
  <c r="I2511" i="1"/>
  <c r="F2511" i="1" l="1"/>
  <c r="K2511" i="1"/>
  <c r="J2511" i="1" l="1"/>
  <c r="L2511" i="1" s="1"/>
  <c r="Y2511" i="1" s="1"/>
  <c r="W2512" i="1" s="1"/>
  <c r="AM2512" i="1" l="1"/>
  <c r="AN2512" i="1" s="1"/>
  <c r="AL2512" i="1"/>
  <c r="X2512" i="1"/>
  <c r="AA2512" i="1"/>
  <c r="Z2512" i="1"/>
  <c r="AB2512" i="1"/>
  <c r="I2512" i="1"/>
  <c r="K2512" i="1" l="1"/>
  <c r="F2512" i="1"/>
  <c r="J2512" i="1" l="1"/>
  <c r="L2512" i="1" s="1"/>
  <c r="Y2512" i="1" s="1"/>
  <c r="W2513" i="1" s="1"/>
  <c r="AM2513" i="1" l="1"/>
  <c r="Z2513" i="1"/>
  <c r="AA2513" i="1"/>
  <c r="X2513" i="1"/>
  <c r="AB2513" i="1"/>
  <c r="I2513" i="1"/>
  <c r="AL2513" i="1" l="1"/>
  <c r="AN2513" i="1"/>
  <c r="K2513" i="1"/>
  <c r="F2513" i="1"/>
  <c r="J2513" i="1" l="1"/>
  <c r="L2513" i="1" s="1"/>
  <c r="Y2513" i="1" s="1"/>
  <c r="W2514" i="1" s="1"/>
  <c r="AM2514" i="1" l="1"/>
  <c r="AN2514" i="1" s="1"/>
  <c r="AL2514" i="1"/>
  <c r="X2514" i="1"/>
  <c r="AA2514" i="1"/>
  <c r="Z2514" i="1"/>
  <c r="AB2514" i="1"/>
  <c r="I2514" i="1"/>
  <c r="K2514" i="1" l="1"/>
  <c r="F2514" i="1"/>
  <c r="J2514" i="1" l="1"/>
  <c r="L2514" i="1" s="1"/>
  <c r="Y2514" i="1" s="1"/>
  <c r="W2515" i="1" s="1"/>
  <c r="AM2515" i="1" l="1"/>
  <c r="AN2515" i="1" s="1"/>
  <c r="AL2515" i="1"/>
  <c r="X2515" i="1"/>
  <c r="Z2515" i="1"/>
  <c r="AA2515" i="1"/>
  <c r="AB2515" i="1"/>
  <c r="I2515" i="1"/>
  <c r="F2515" i="1" l="1"/>
  <c r="K2515" i="1"/>
  <c r="J2515" i="1" l="1"/>
  <c r="L2515" i="1"/>
  <c r="I2516" i="1" l="1"/>
  <c r="Y2515" i="1"/>
  <c r="W2516" i="1" s="1"/>
  <c r="K2516" i="1"/>
  <c r="F2516" i="1"/>
  <c r="AM2516" i="1" l="1"/>
  <c r="AN2516" i="1" s="1"/>
  <c r="AL2516" i="1"/>
  <c r="Z2516" i="1"/>
  <c r="AB2516" i="1"/>
  <c r="X2516" i="1"/>
  <c r="AA2516" i="1"/>
  <c r="J2516" i="1"/>
  <c r="L2516" i="1" s="1"/>
  <c r="I2517" i="1" s="1"/>
  <c r="Y2516" i="1" l="1"/>
  <c r="W2517" i="1" s="1"/>
  <c r="F2517" i="1"/>
  <c r="K2517" i="1"/>
  <c r="AM2517" i="1" l="1"/>
  <c r="AN2517" i="1" s="1"/>
  <c r="AL2517" i="1"/>
  <c r="X2517" i="1"/>
  <c r="Z2517" i="1"/>
  <c r="AA2517" i="1"/>
  <c r="AB2517" i="1"/>
  <c r="J2517" i="1"/>
  <c r="L2517" i="1" s="1"/>
  <c r="I2518" i="1" s="1"/>
  <c r="F2518" i="1" s="1"/>
  <c r="Y2517" i="1" l="1"/>
  <c r="W2518" i="1" s="1"/>
  <c r="K2518" i="1"/>
  <c r="J2518" i="1" s="1"/>
  <c r="AM2518" i="1" l="1"/>
  <c r="AN2518" i="1" s="1"/>
  <c r="AL2518" i="1"/>
  <c r="X2518" i="1"/>
  <c r="AA2518" i="1"/>
  <c r="AB2518" i="1"/>
  <c r="Z2518" i="1"/>
  <c r="L2518" i="1"/>
  <c r="I2519" i="1" s="1"/>
  <c r="Y2518" i="1" l="1"/>
  <c r="W2519" i="1" s="1"/>
  <c r="F2519" i="1"/>
  <c r="K2519" i="1"/>
  <c r="AM2519" i="1" l="1"/>
  <c r="AN2519" i="1" s="1"/>
  <c r="AL2519" i="1"/>
  <c r="X2519" i="1"/>
  <c r="Z2519" i="1"/>
  <c r="AA2519" i="1"/>
  <c r="AB2519" i="1"/>
  <c r="J2519" i="1"/>
  <c r="L2519" i="1" s="1"/>
  <c r="Y2519" i="1" l="1"/>
  <c r="W2520" i="1" s="1"/>
  <c r="I2520" i="1"/>
  <c r="AM2520" i="1" l="1"/>
  <c r="AN2520" i="1" s="1"/>
  <c r="AL2520" i="1"/>
  <c r="X2520" i="1"/>
  <c r="AA2520" i="1"/>
  <c r="Z2520" i="1"/>
  <c r="AB2520" i="1"/>
  <c r="K2520" i="1"/>
  <c r="F2520" i="1"/>
  <c r="J2520" i="1" l="1"/>
  <c r="L2520" i="1" s="1"/>
  <c r="Y2520" i="1" s="1"/>
  <c r="W2521" i="1" s="1"/>
  <c r="AM2521" i="1" l="1"/>
  <c r="AN2521" i="1" s="1"/>
  <c r="AL2521" i="1"/>
  <c r="X2521" i="1"/>
  <c r="Z2521" i="1"/>
  <c r="AA2521" i="1"/>
  <c r="AB2521" i="1"/>
  <c r="I2521" i="1"/>
  <c r="F2521" i="1" l="1"/>
  <c r="K2521" i="1"/>
  <c r="J2521" i="1" l="1"/>
  <c r="L2521" i="1" s="1"/>
  <c r="Y2521" i="1" s="1"/>
  <c r="W2522" i="1" s="1"/>
  <c r="AM2522" i="1" l="1"/>
  <c r="AN2522" i="1" s="1"/>
  <c r="AL2522" i="1"/>
  <c r="X2522" i="1"/>
  <c r="AA2522" i="1"/>
  <c r="Z2522" i="1"/>
  <c r="AB2522" i="1"/>
  <c r="I2522" i="1"/>
  <c r="K2522" i="1" l="1"/>
  <c r="F2522" i="1"/>
  <c r="J2522" i="1" l="1"/>
  <c r="L2522" i="1" s="1"/>
  <c r="Y2522" i="1" s="1"/>
  <c r="W2523" i="1" s="1"/>
  <c r="AM2523" i="1" l="1"/>
  <c r="AN2523" i="1" s="1"/>
  <c r="AL2523" i="1"/>
  <c r="AB2523" i="1"/>
  <c r="X2523" i="1"/>
  <c r="Z2523" i="1"/>
  <c r="AA2523" i="1"/>
  <c r="I2523" i="1"/>
  <c r="K2523" i="1" l="1"/>
  <c r="F2523" i="1"/>
  <c r="J2523" i="1" l="1"/>
  <c r="L2523" i="1" s="1"/>
  <c r="Y2523" i="1" s="1"/>
  <c r="W2524" i="1" s="1"/>
  <c r="AM2524" i="1" l="1"/>
  <c r="AN2524" i="1" s="1"/>
  <c r="AL2524" i="1"/>
  <c r="AB2524" i="1"/>
  <c r="X2524" i="1"/>
  <c r="AA2524" i="1"/>
  <c r="Z2524" i="1"/>
  <c r="I2524" i="1"/>
  <c r="K2524" i="1" l="1"/>
  <c r="F2524" i="1"/>
  <c r="J2524" i="1" l="1"/>
  <c r="L2524" i="1" s="1"/>
  <c r="Y2524" i="1" s="1"/>
  <c r="W2525" i="1" s="1"/>
  <c r="AM2525" i="1" l="1"/>
  <c r="AN2525" i="1" s="1"/>
  <c r="AL2525" i="1"/>
  <c r="X2525" i="1"/>
  <c r="Z2525" i="1"/>
  <c r="AB2525" i="1"/>
  <c r="AA2525" i="1"/>
  <c r="I2525" i="1"/>
  <c r="K2525" i="1" l="1"/>
  <c r="F2525" i="1"/>
  <c r="J2525" i="1" l="1"/>
  <c r="L2525" i="1" s="1"/>
  <c r="Y2525" i="1" s="1"/>
  <c r="W2526" i="1" s="1"/>
  <c r="AM2526" i="1" l="1"/>
  <c r="AN2526" i="1" s="1"/>
  <c r="AL2526" i="1"/>
  <c r="X2526" i="1"/>
  <c r="AB2526" i="1"/>
  <c r="Z2526" i="1"/>
  <c r="AA2526" i="1"/>
  <c r="I2526" i="1"/>
  <c r="F2526" i="1" l="1"/>
  <c r="K2526" i="1"/>
  <c r="J2526" i="1" l="1"/>
  <c r="L2526" i="1" s="1"/>
  <c r="Y2526" i="1" s="1"/>
  <c r="W2527" i="1" s="1"/>
  <c r="AM2527" i="1" l="1"/>
  <c r="AN2527" i="1" s="1"/>
  <c r="AL2527" i="1"/>
  <c r="X2527" i="1"/>
  <c r="Z2527" i="1"/>
  <c r="AB2527" i="1"/>
  <c r="AA2527" i="1"/>
  <c r="I2527" i="1"/>
  <c r="K2527" i="1" l="1"/>
  <c r="F2527" i="1"/>
  <c r="J2527" i="1" l="1"/>
  <c r="L2527" i="1" s="1"/>
  <c r="Y2527" i="1" s="1"/>
  <c r="W2528" i="1" s="1"/>
  <c r="AM2528" i="1" l="1"/>
  <c r="AN2528" i="1" s="1"/>
  <c r="AL2528" i="1"/>
  <c r="AB2528" i="1"/>
  <c r="X2528" i="1"/>
  <c r="AA2528" i="1"/>
  <c r="Z2528" i="1"/>
  <c r="I2528" i="1"/>
  <c r="K2528" i="1" l="1"/>
  <c r="J2528" i="1" s="1"/>
  <c r="F2528" i="1"/>
  <c r="L2528" i="1" l="1"/>
  <c r="I2529" i="1" l="1"/>
  <c r="Y2528" i="1"/>
  <c r="W2529" i="1" s="1"/>
  <c r="K2529" i="1"/>
  <c r="F2529" i="1"/>
  <c r="AM2529" i="1" l="1"/>
  <c r="AN2529" i="1" s="1"/>
  <c r="AL2529" i="1"/>
  <c r="AB2529" i="1"/>
  <c r="X2529" i="1"/>
  <c r="Z2529" i="1"/>
  <c r="AA2529" i="1"/>
  <c r="J2529" i="1"/>
  <c r="L2529" i="1" s="1"/>
  <c r="Y2529" i="1" l="1"/>
  <c r="W2530" i="1" s="1"/>
  <c r="I2530" i="1"/>
  <c r="AM2530" i="1" l="1"/>
  <c r="AN2530" i="1" s="1"/>
  <c r="AL2530" i="1"/>
  <c r="Z2530" i="1"/>
  <c r="X2530" i="1"/>
  <c r="AA2530" i="1"/>
  <c r="AB2530" i="1"/>
  <c r="K2530" i="1"/>
  <c r="F2530" i="1"/>
  <c r="J2530" i="1" l="1"/>
  <c r="L2530" i="1" s="1"/>
  <c r="Y2530" i="1" s="1"/>
  <c r="W2531" i="1" s="1"/>
  <c r="AM2531" i="1" l="1"/>
  <c r="AN2531" i="1" s="1"/>
  <c r="AL2531" i="1"/>
  <c r="Z2531" i="1"/>
  <c r="AB2531" i="1"/>
  <c r="X2531" i="1"/>
  <c r="AA2531" i="1"/>
  <c r="I2531" i="1"/>
  <c r="F2531" i="1" l="1"/>
  <c r="K2531" i="1"/>
  <c r="J2531" i="1" s="1"/>
  <c r="L2531" i="1" l="1"/>
  <c r="I2532" i="1" l="1"/>
  <c r="Y2531" i="1"/>
  <c r="W2532" i="1" s="1"/>
  <c r="K2532" i="1"/>
  <c r="F2532" i="1"/>
  <c r="AM2532" i="1" l="1"/>
  <c r="AB2532" i="1"/>
  <c r="Z2532" i="1"/>
  <c r="AA2532" i="1"/>
  <c r="X2532" i="1"/>
  <c r="J2532" i="1"/>
  <c r="L2532" i="1" s="1"/>
  <c r="AL2532" i="1" l="1"/>
  <c r="AN2532" i="1"/>
  <c r="Y2532" i="1"/>
  <c r="W2533" i="1" s="1"/>
  <c r="Z2533" i="1" s="1"/>
  <c r="I2533" i="1"/>
  <c r="X2533" i="1" l="1"/>
  <c r="AA2533" i="1"/>
  <c r="AB2533" i="1"/>
  <c r="AM2533" i="1"/>
  <c r="K2533" i="1"/>
  <c r="F2533" i="1"/>
  <c r="AL2533" i="1" l="1"/>
  <c r="AN2533" i="1"/>
  <c r="J2533" i="1"/>
  <c r="L2533" i="1" s="1"/>
  <c r="Y2533" i="1" s="1"/>
  <c r="W2534" i="1" s="1"/>
  <c r="AM2534" i="1" l="1"/>
  <c r="Z2534" i="1"/>
  <c r="AA2534" i="1"/>
  <c r="X2534" i="1"/>
  <c r="AB2534" i="1"/>
  <c r="I2534" i="1"/>
  <c r="AL2534" i="1" l="1"/>
  <c r="AN2534" i="1"/>
  <c r="F2534" i="1"/>
  <c r="K2534" i="1"/>
  <c r="J2534" i="1" l="1"/>
  <c r="L2534" i="1" s="1"/>
  <c r="Y2534" i="1" s="1"/>
  <c r="W2535" i="1" s="1"/>
  <c r="AM2535" i="1" l="1"/>
  <c r="AN2535" i="1" s="1"/>
  <c r="AL2535" i="1"/>
  <c r="AB2535" i="1"/>
  <c r="X2535" i="1"/>
  <c r="Z2535" i="1"/>
  <c r="AA2535" i="1"/>
  <c r="I2535" i="1"/>
  <c r="K2535" i="1" s="1"/>
  <c r="F2535" i="1" l="1"/>
  <c r="J2535" i="1"/>
  <c r="L2535" i="1" s="1"/>
  <c r="Y2535" i="1" s="1"/>
  <c r="W2536" i="1" s="1"/>
  <c r="AM2536" i="1" l="1"/>
  <c r="AN2536" i="1" s="1"/>
  <c r="AL2536" i="1"/>
  <c r="X2536" i="1"/>
  <c r="AA2536" i="1"/>
  <c r="AB2536" i="1"/>
  <c r="Z2536" i="1"/>
  <c r="I2536" i="1"/>
  <c r="F2536" i="1" l="1"/>
  <c r="K2536" i="1"/>
  <c r="J2536" i="1" l="1"/>
  <c r="L2536" i="1" s="1"/>
  <c r="Y2536" i="1" s="1"/>
  <c r="W2537" i="1" s="1"/>
  <c r="AM2537" i="1" l="1"/>
  <c r="AN2537" i="1" s="1"/>
  <c r="AL2537" i="1"/>
  <c r="Z2537" i="1"/>
  <c r="AA2537" i="1"/>
  <c r="X2537" i="1"/>
  <c r="AB2537" i="1"/>
  <c r="I2537" i="1"/>
  <c r="F2537" i="1" l="1"/>
  <c r="K2537" i="1"/>
  <c r="J2537" i="1" l="1"/>
  <c r="L2537" i="1" s="1"/>
  <c r="Y2537" i="1" s="1"/>
  <c r="W2538" i="1" s="1"/>
  <c r="AM2538" i="1" l="1"/>
  <c r="AN2538" i="1" s="1"/>
  <c r="AL2538" i="1"/>
  <c r="AB2538" i="1"/>
  <c r="AA2538" i="1"/>
  <c r="Z2538" i="1"/>
  <c r="X2538" i="1"/>
  <c r="I2538" i="1"/>
  <c r="F2538" i="1" l="1"/>
  <c r="K2538" i="1"/>
  <c r="J2538" i="1" l="1"/>
  <c r="L2538" i="1" s="1"/>
  <c r="Y2538" i="1" s="1"/>
  <c r="W2539" i="1" s="1"/>
  <c r="AM2539" i="1" l="1"/>
  <c r="AN2539" i="1" s="1"/>
  <c r="AL2539" i="1"/>
  <c r="AB2539" i="1"/>
  <c r="X2539" i="1"/>
  <c r="Z2539" i="1"/>
  <c r="AA2539" i="1"/>
  <c r="I2539" i="1"/>
  <c r="F2539" i="1" s="1"/>
  <c r="K2539" i="1" l="1"/>
  <c r="J2539" i="1" s="1"/>
  <c r="L2539" i="1" l="1"/>
  <c r="I2540" i="1" l="1"/>
  <c r="Y2539" i="1"/>
  <c r="W2540" i="1" s="1"/>
  <c r="F2540" i="1"/>
  <c r="K2540" i="1"/>
  <c r="AM2540" i="1" l="1"/>
  <c r="AN2540" i="1" s="1"/>
  <c r="AL2540" i="1"/>
  <c r="X2540" i="1"/>
  <c r="AA2540" i="1"/>
  <c r="AB2540" i="1"/>
  <c r="Z2540" i="1"/>
  <c r="J2540" i="1"/>
  <c r="L2540" i="1" s="1"/>
  <c r="Y2540" i="1" l="1"/>
  <c r="W2541" i="1" s="1"/>
  <c r="I2541" i="1"/>
  <c r="AM2541" i="1" l="1"/>
  <c r="AN2541" i="1" s="1"/>
  <c r="AL2541" i="1"/>
  <c r="X2541" i="1"/>
  <c r="Z2541" i="1"/>
  <c r="AA2541" i="1"/>
  <c r="AB2541" i="1"/>
  <c r="F2541" i="1"/>
  <c r="K2541" i="1"/>
  <c r="J2541" i="1" l="1"/>
  <c r="L2541" i="1" s="1"/>
  <c r="Y2541" i="1" s="1"/>
  <c r="W2542" i="1" s="1"/>
  <c r="AM2542" i="1" l="1"/>
  <c r="AN2542" i="1" s="1"/>
  <c r="AL2542" i="1"/>
  <c r="X2542" i="1"/>
  <c r="AA2542" i="1"/>
  <c r="Z2542" i="1"/>
  <c r="AB2542" i="1"/>
  <c r="I2542" i="1"/>
  <c r="F2542" i="1" l="1"/>
  <c r="K2542" i="1"/>
  <c r="J2542" i="1" l="1"/>
  <c r="L2542" i="1" s="1"/>
  <c r="Y2542" i="1" s="1"/>
  <c r="W2543" i="1" s="1"/>
  <c r="AM2543" i="1" l="1"/>
  <c r="AN2543" i="1" s="1"/>
  <c r="AL2543" i="1"/>
  <c r="X2543" i="1"/>
  <c r="AA2543" i="1"/>
  <c r="Z2543" i="1"/>
  <c r="AB2543" i="1"/>
  <c r="I2543" i="1"/>
  <c r="K2543" i="1" l="1"/>
  <c r="F2543" i="1"/>
  <c r="J2543" i="1" l="1"/>
  <c r="L2543" i="1" s="1"/>
  <c r="Y2543" i="1" s="1"/>
  <c r="W2544" i="1" s="1"/>
  <c r="AM2544" i="1" l="1"/>
  <c r="AN2544" i="1" s="1"/>
  <c r="AL2544" i="1"/>
  <c r="X2544" i="1"/>
  <c r="AA2544" i="1"/>
  <c r="Z2544" i="1"/>
  <c r="AB2544" i="1"/>
  <c r="I2544" i="1"/>
  <c r="F2544" i="1" l="1"/>
  <c r="K2544" i="1"/>
  <c r="J2544" i="1" l="1"/>
  <c r="L2544" i="1" s="1"/>
  <c r="Y2544" i="1" s="1"/>
  <c r="W2545" i="1" s="1"/>
  <c r="AM2545" i="1" l="1"/>
  <c r="AN2545" i="1" s="1"/>
  <c r="AL2545" i="1"/>
  <c r="Z2545" i="1"/>
  <c r="AA2545" i="1"/>
  <c r="AB2545" i="1"/>
  <c r="X2545" i="1"/>
  <c r="I2545" i="1"/>
  <c r="K2545" i="1" l="1"/>
  <c r="J2545" i="1" s="1"/>
  <c r="F2545" i="1"/>
  <c r="L2545" i="1" l="1"/>
  <c r="I2546" i="1" l="1"/>
  <c r="Y2545" i="1"/>
  <c r="W2546" i="1" s="1"/>
  <c r="K2546" i="1"/>
  <c r="J2546" i="1" s="1"/>
  <c r="F2546" i="1"/>
  <c r="AM2546" i="1" l="1"/>
  <c r="AN2546" i="1" s="1"/>
  <c r="AL2546" i="1"/>
  <c r="X2546" i="1"/>
  <c r="AA2546" i="1"/>
  <c r="Z2546" i="1"/>
  <c r="AB2546" i="1"/>
  <c r="L2546" i="1"/>
  <c r="I2547" i="1" s="1"/>
  <c r="Y2546" i="1" l="1"/>
  <c r="W2547" i="1" s="1"/>
  <c r="K2547" i="1"/>
  <c r="F2547" i="1"/>
  <c r="AM2547" i="1" l="1"/>
  <c r="AN2547" i="1" s="1"/>
  <c r="AL2547" i="1"/>
  <c r="X2547" i="1"/>
  <c r="AA2547" i="1"/>
  <c r="AB2547" i="1"/>
  <c r="Z2547" i="1"/>
  <c r="J2547" i="1"/>
  <c r="L2547" i="1" s="1"/>
  <c r="Y2547" i="1" l="1"/>
  <c r="W2548" i="1" s="1"/>
  <c r="I2548" i="1"/>
  <c r="AM2548" i="1" l="1"/>
  <c r="AN2548" i="1" s="1"/>
  <c r="AL2548" i="1"/>
  <c r="Z2548" i="1"/>
  <c r="AA2548" i="1"/>
  <c r="X2548" i="1"/>
  <c r="AB2548" i="1"/>
  <c r="K2548" i="1"/>
  <c r="F2548" i="1"/>
  <c r="J2548" i="1" l="1"/>
  <c r="L2548" i="1" s="1"/>
  <c r="Y2548" i="1" s="1"/>
  <c r="W2549" i="1" s="1"/>
  <c r="AM2549" i="1" l="1"/>
  <c r="AN2549" i="1" s="1"/>
  <c r="AL2549" i="1"/>
  <c r="AB2549" i="1"/>
  <c r="X2549" i="1"/>
  <c r="Z2549" i="1"/>
  <c r="AA2549" i="1"/>
  <c r="I2549" i="1"/>
  <c r="F2549" i="1" s="1"/>
  <c r="K2549" i="1" l="1"/>
  <c r="J2549" i="1" s="1"/>
  <c r="L2549" i="1" l="1"/>
  <c r="I2550" i="1" l="1"/>
  <c r="K2550" i="1" s="1"/>
  <c r="Y2549" i="1"/>
  <c r="W2550" i="1" s="1"/>
  <c r="F2550" i="1"/>
  <c r="J2550" i="1"/>
  <c r="L2550" i="1" s="1"/>
  <c r="AM2550" i="1" l="1"/>
  <c r="AN2550" i="1" s="1"/>
  <c r="AL2550" i="1"/>
  <c r="X2550" i="1"/>
  <c r="AB2550" i="1"/>
  <c r="AA2550" i="1"/>
  <c r="Z2550" i="1"/>
  <c r="I2551" i="1"/>
  <c r="Y2550" i="1" l="1"/>
  <c r="W2551" i="1" s="1"/>
  <c r="F2551" i="1"/>
  <c r="K2551" i="1"/>
  <c r="AM2551" i="1" l="1"/>
  <c r="AN2551" i="1" s="1"/>
  <c r="AL2551" i="1"/>
  <c r="AA2551" i="1"/>
  <c r="Z2551" i="1"/>
  <c r="AB2551" i="1"/>
  <c r="X2551" i="1"/>
  <c r="J2551" i="1"/>
  <c r="L2551" i="1" s="1"/>
  <c r="Y2551" i="1" l="1"/>
  <c r="W2552" i="1" s="1"/>
  <c r="AB2552" i="1" s="1"/>
  <c r="AA2552" i="1"/>
  <c r="Z2552" i="1"/>
  <c r="I2552" i="1"/>
  <c r="X2552" i="1" l="1"/>
  <c r="AM2552" i="1"/>
  <c r="AN2552" i="1" s="1"/>
  <c r="AL2552" i="1"/>
  <c r="K2552" i="1"/>
  <c r="F2552" i="1"/>
  <c r="J2552" i="1" l="1"/>
  <c r="L2552" i="1" s="1"/>
  <c r="Y2552" i="1" s="1"/>
  <c r="W2553" i="1" s="1"/>
  <c r="AM2553" i="1" l="1"/>
  <c r="AN2553" i="1" s="1"/>
  <c r="AL2553" i="1"/>
  <c r="X2553" i="1"/>
  <c r="AA2553" i="1"/>
  <c r="Z2553" i="1"/>
  <c r="AB2553" i="1"/>
  <c r="I2553" i="1"/>
  <c r="F2553" i="1" l="1"/>
  <c r="K2553" i="1"/>
  <c r="J2553" i="1" l="1"/>
  <c r="L2553" i="1" l="1"/>
  <c r="I2554" i="1" l="1"/>
  <c r="Y2553" i="1"/>
  <c r="W2554" i="1" s="1"/>
  <c r="K2554" i="1"/>
  <c r="J2554" i="1" s="1"/>
  <c r="F2554" i="1"/>
  <c r="AM2554" i="1" l="1"/>
  <c r="AN2554" i="1" s="1"/>
  <c r="AL2554" i="1"/>
  <c r="AA2554" i="1"/>
  <c r="AB2554" i="1"/>
  <c r="Z2554" i="1"/>
  <c r="X2554" i="1"/>
  <c r="L2554" i="1"/>
  <c r="I2555" i="1" s="1"/>
  <c r="Y2554" i="1" l="1"/>
  <c r="W2555" i="1" s="1"/>
  <c r="F2555" i="1"/>
  <c r="K2555" i="1"/>
  <c r="AM2555" i="1" l="1"/>
  <c r="AN2555" i="1" s="1"/>
  <c r="AL2555" i="1"/>
  <c r="AB2555" i="1"/>
  <c r="X2555" i="1"/>
  <c r="Z2555" i="1"/>
  <c r="AA2555" i="1"/>
  <c r="J2555" i="1"/>
  <c r="L2555" i="1" s="1"/>
  <c r="Y2555" i="1" l="1"/>
  <c r="W2556" i="1" s="1"/>
  <c r="I2556" i="1"/>
  <c r="AM2556" i="1" l="1"/>
  <c r="AN2556" i="1" s="1"/>
  <c r="AL2556" i="1"/>
  <c r="X2556" i="1"/>
  <c r="AA2556" i="1"/>
  <c r="Z2556" i="1"/>
  <c r="AB2556" i="1"/>
  <c r="K2556" i="1"/>
  <c r="F2556" i="1"/>
  <c r="J2556" i="1" l="1"/>
  <c r="L2556" i="1" s="1"/>
  <c r="Y2556" i="1" s="1"/>
  <c r="W2557" i="1" s="1"/>
  <c r="AM2557" i="1" l="1"/>
  <c r="AN2557" i="1" s="1"/>
  <c r="AL2557" i="1"/>
  <c r="X2557" i="1"/>
  <c r="Z2557" i="1"/>
  <c r="AA2557" i="1"/>
  <c r="AB2557" i="1"/>
  <c r="I2557" i="1"/>
  <c r="K2557" i="1" l="1"/>
  <c r="F2557" i="1"/>
  <c r="J2557" i="1" l="1"/>
  <c r="L2557" i="1" s="1"/>
  <c r="Y2557" i="1" s="1"/>
  <c r="W2558" i="1" s="1"/>
  <c r="AM2558" i="1" l="1"/>
  <c r="AN2558" i="1" s="1"/>
  <c r="AL2558" i="1"/>
  <c r="AB2558" i="1"/>
  <c r="X2558" i="1"/>
  <c r="Z2558" i="1"/>
  <c r="AA2558" i="1"/>
  <c r="I2558" i="1"/>
  <c r="K2558" i="1" l="1"/>
  <c r="F2558" i="1"/>
  <c r="J2558" i="1" l="1"/>
  <c r="L2558" i="1" s="1"/>
  <c r="Y2558" i="1" s="1"/>
  <c r="W2559" i="1" s="1"/>
  <c r="AM2559" i="1" l="1"/>
  <c r="AN2559" i="1" s="1"/>
  <c r="AL2559" i="1"/>
  <c r="X2559" i="1"/>
  <c r="Z2559" i="1"/>
  <c r="AB2559" i="1"/>
  <c r="AA2559" i="1"/>
  <c r="I2559" i="1"/>
  <c r="K2559" i="1" l="1"/>
  <c r="J2559" i="1" s="1"/>
  <c r="F2559" i="1"/>
  <c r="L2559" i="1" l="1"/>
  <c r="I2560" i="1" l="1"/>
  <c r="Y2559" i="1"/>
  <c r="W2560" i="1" s="1"/>
  <c r="K2560" i="1"/>
  <c r="F2560" i="1"/>
  <c r="AM2560" i="1" l="1"/>
  <c r="AN2560" i="1" s="1"/>
  <c r="AL2560" i="1"/>
  <c r="X2560" i="1"/>
  <c r="AA2560" i="1"/>
  <c r="Z2560" i="1"/>
  <c r="AB2560" i="1"/>
  <c r="J2560" i="1"/>
  <c r="L2560" i="1" s="1"/>
  <c r="Y2560" i="1" l="1"/>
  <c r="W2561" i="1" s="1"/>
  <c r="I2561" i="1"/>
  <c r="AM2561" i="1" l="1"/>
  <c r="AN2561" i="1" s="1"/>
  <c r="AL2561" i="1"/>
  <c r="X2561" i="1"/>
  <c r="Z2561" i="1"/>
  <c r="AA2561" i="1"/>
  <c r="AB2561" i="1"/>
  <c r="K2561" i="1"/>
  <c r="F2561" i="1"/>
  <c r="J2561" i="1" l="1"/>
  <c r="L2561" i="1" s="1"/>
  <c r="Y2561" i="1" s="1"/>
  <c r="W2562" i="1" s="1"/>
  <c r="AM2562" i="1" l="1"/>
  <c r="AN2562" i="1" s="1"/>
  <c r="AL2562" i="1"/>
  <c r="X2562" i="1"/>
  <c r="Z2562" i="1"/>
  <c r="AB2562" i="1"/>
  <c r="AA2562" i="1"/>
  <c r="I2562" i="1"/>
  <c r="K2562" i="1" l="1"/>
  <c r="F2562" i="1"/>
  <c r="J2562" i="1" l="1"/>
  <c r="L2562" i="1" s="1"/>
  <c r="Y2562" i="1" s="1"/>
  <c r="W2563" i="1" s="1"/>
  <c r="AM2563" i="1" l="1"/>
  <c r="AN2563" i="1" s="1"/>
  <c r="AL2563" i="1"/>
  <c r="X2563" i="1"/>
  <c r="Z2563" i="1"/>
  <c r="AB2563" i="1"/>
  <c r="AA2563" i="1"/>
  <c r="I2563" i="1"/>
  <c r="K2563" i="1" l="1"/>
  <c r="F2563" i="1"/>
  <c r="J2563" i="1" l="1"/>
  <c r="L2563" i="1" s="1"/>
  <c r="Y2563" i="1" s="1"/>
  <c r="W2564" i="1" s="1"/>
  <c r="AM2564" i="1" l="1"/>
  <c r="AN2564" i="1" s="1"/>
  <c r="AL2564" i="1"/>
  <c r="AB2564" i="1"/>
  <c r="X2564" i="1"/>
  <c r="Z2564" i="1"/>
  <c r="AA2564" i="1"/>
  <c r="I2564" i="1"/>
  <c r="K2564" i="1" l="1"/>
  <c r="F2564" i="1"/>
  <c r="J2564" i="1" l="1"/>
  <c r="L2564" i="1" s="1"/>
  <c r="Y2564" i="1" s="1"/>
  <c r="W2565" i="1" s="1"/>
  <c r="AM2565" i="1" l="1"/>
  <c r="AN2565" i="1" s="1"/>
  <c r="AL2565" i="1"/>
  <c r="X2565" i="1"/>
  <c r="Z2565" i="1"/>
  <c r="AA2565" i="1"/>
  <c r="AB2565" i="1"/>
  <c r="I2565" i="1"/>
  <c r="F2565" i="1" l="1"/>
  <c r="K2565" i="1"/>
  <c r="J2565" i="1" l="1"/>
  <c r="L2565" i="1" s="1"/>
  <c r="Y2565" i="1" s="1"/>
  <c r="W2566" i="1" s="1"/>
  <c r="AM2566" i="1" l="1"/>
  <c r="AN2566" i="1" s="1"/>
  <c r="AL2566" i="1"/>
  <c r="AA2566" i="1"/>
  <c r="X2566" i="1"/>
  <c r="Z2566" i="1"/>
  <c r="AB2566" i="1"/>
  <c r="I2566" i="1"/>
  <c r="F2566" i="1" l="1"/>
  <c r="K2566" i="1"/>
  <c r="J2566" i="1" l="1"/>
  <c r="L2566" i="1" s="1"/>
  <c r="Y2566" i="1" s="1"/>
  <c r="W2567" i="1" s="1"/>
  <c r="AM2567" i="1" l="1"/>
  <c r="AN2567" i="1" s="1"/>
  <c r="AL2567" i="1"/>
  <c r="X2567" i="1"/>
  <c r="AB2567" i="1"/>
  <c r="Z2567" i="1"/>
  <c r="AA2567" i="1"/>
  <c r="I2567" i="1"/>
  <c r="F2567" i="1" l="1"/>
  <c r="K2567" i="1"/>
  <c r="J2567" i="1" l="1"/>
  <c r="L2567" i="1" s="1"/>
  <c r="Y2567" i="1" s="1"/>
  <c r="W2568" i="1" s="1"/>
  <c r="AM2568" i="1" l="1"/>
  <c r="AN2568" i="1" s="1"/>
  <c r="AL2568" i="1"/>
  <c r="X2568" i="1"/>
  <c r="AA2568" i="1"/>
  <c r="AB2568" i="1"/>
  <c r="Z2568" i="1"/>
  <c r="I2568" i="1"/>
  <c r="K2568" i="1" l="1"/>
  <c r="F2568" i="1"/>
  <c r="J2568" i="1" l="1"/>
  <c r="L2568" i="1" s="1"/>
  <c r="Y2568" i="1" s="1"/>
  <c r="W2569" i="1" s="1"/>
  <c r="AM2569" i="1" l="1"/>
  <c r="AN2569" i="1" s="1"/>
  <c r="AL2569" i="1"/>
  <c r="AB2569" i="1"/>
  <c r="X2569" i="1"/>
  <c r="Z2569" i="1"/>
  <c r="AA2569" i="1"/>
  <c r="I2569" i="1"/>
  <c r="K2569" i="1" l="1"/>
  <c r="J2569" i="1" s="1"/>
  <c r="F2569" i="1"/>
  <c r="L2569" i="1" l="1"/>
  <c r="I2570" i="1" l="1"/>
  <c r="Y2569" i="1"/>
  <c r="W2570" i="1" s="1"/>
  <c r="K2570" i="1"/>
  <c r="F2570" i="1"/>
  <c r="AM2570" i="1" l="1"/>
  <c r="AN2570" i="1" s="1"/>
  <c r="AL2570" i="1"/>
  <c r="AA2570" i="1"/>
  <c r="Z2570" i="1"/>
  <c r="AB2570" i="1"/>
  <c r="X2570" i="1"/>
  <c r="J2570" i="1"/>
  <c r="L2570" i="1"/>
  <c r="I2571" i="1" s="1"/>
  <c r="Y2570" i="1" l="1"/>
  <c r="W2571" i="1" s="1"/>
  <c r="F2571" i="1"/>
  <c r="K2571" i="1"/>
  <c r="AM2571" i="1" l="1"/>
  <c r="AN2571" i="1" s="1"/>
  <c r="AL2571" i="1"/>
  <c r="X2571" i="1"/>
  <c r="Z2571" i="1"/>
  <c r="AA2571" i="1"/>
  <c r="AB2571" i="1"/>
  <c r="J2571" i="1"/>
  <c r="L2571" i="1" s="1"/>
  <c r="I2572" i="1" s="1"/>
  <c r="Y2571" i="1" l="1"/>
  <c r="W2572" i="1" s="1"/>
  <c r="F2572" i="1"/>
  <c r="K2572" i="1"/>
  <c r="AM2572" i="1" l="1"/>
  <c r="AN2572" i="1" s="1"/>
  <c r="AL2572" i="1"/>
  <c r="X2572" i="1"/>
  <c r="Z2572" i="1"/>
  <c r="AA2572" i="1"/>
  <c r="AB2572" i="1"/>
  <c r="J2572" i="1"/>
  <c r="L2572" i="1" s="1"/>
  <c r="Y2572" i="1" l="1"/>
  <c r="W2573" i="1" s="1"/>
  <c r="I2573" i="1"/>
  <c r="AM2573" i="1" l="1"/>
  <c r="AN2573" i="1" s="1"/>
  <c r="AL2573" i="1"/>
  <c r="Z2573" i="1"/>
  <c r="AB2573" i="1"/>
  <c r="X2573" i="1"/>
  <c r="AA2573" i="1"/>
  <c r="K2573" i="1"/>
  <c r="F2573" i="1"/>
  <c r="J2573" i="1" l="1"/>
  <c r="L2573" i="1" s="1"/>
  <c r="Y2573" i="1" s="1"/>
  <c r="W2574" i="1" s="1"/>
  <c r="AM2574" i="1" l="1"/>
  <c r="AN2574" i="1" s="1"/>
  <c r="AL2574" i="1"/>
  <c r="AB2574" i="1"/>
  <c r="X2574" i="1"/>
  <c r="AA2574" i="1"/>
  <c r="Z2574" i="1"/>
  <c r="I2574" i="1"/>
  <c r="F2574" i="1" l="1"/>
  <c r="K2574" i="1"/>
  <c r="J2574" i="1" l="1"/>
  <c r="L2574" i="1" s="1"/>
  <c r="Y2574" i="1" s="1"/>
  <c r="W2575" i="1" s="1"/>
  <c r="AM2575" i="1" l="1"/>
  <c r="AN2575" i="1" s="1"/>
  <c r="AL2575" i="1"/>
  <c r="AB2575" i="1"/>
  <c r="X2575" i="1"/>
  <c r="AA2575" i="1"/>
  <c r="Z2575" i="1"/>
  <c r="I2575" i="1"/>
  <c r="K2575" i="1" l="1"/>
  <c r="F2575" i="1"/>
  <c r="J2575" i="1" l="1"/>
  <c r="L2575" i="1" s="1"/>
  <c r="Y2575" i="1" s="1"/>
  <c r="W2576" i="1" s="1"/>
  <c r="AM2576" i="1" l="1"/>
  <c r="AN2576" i="1" s="1"/>
  <c r="AL2576" i="1"/>
  <c r="Z2576" i="1"/>
  <c r="AB2576" i="1"/>
  <c r="X2576" i="1"/>
  <c r="AA2576" i="1"/>
  <c r="I2576" i="1"/>
  <c r="K2576" i="1" l="1"/>
  <c r="F2576" i="1"/>
  <c r="J2576" i="1" l="1"/>
  <c r="L2576" i="1" s="1"/>
  <c r="Y2576" i="1" s="1"/>
  <c r="W2577" i="1" s="1"/>
  <c r="AM2577" i="1" l="1"/>
  <c r="AN2577" i="1" s="1"/>
  <c r="AL2577" i="1"/>
  <c r="Z2577" i="1"/>
  <c r="AB2577" i="1"/>
  <c r="X2577" i="1"/>
  <c r="AA2577" i="1"/>
  <c r="I2577" i="1"/>
  <c r="F2577" i="1" l="1"/>
  <c r="K2577" i="1"/>
  <c r="J2577" i="1" l="1"/>
  <c r="L2577" i="1" s="1"/>
  <c r="Y2577" i="1" s="1"/>
  <c r="W2578" i="1" s="1"/>
  <c r="AM2578" i="1" l="1"/>
  <c r="AN2578" i="1" s="1"/>
  <c r="AL2578" i="1"/>
  <c r="X2578" i="1"/>
  <c r="Z2578" i="1"/>
  <c r="AA2578" i="1"/>
  <c r="AB2578" i="1"/>
  <c r="I2578" i="1"/>
  <c r="K2578" i="1" l="1"/>
  <c r="F2578" i="1"/>
  <c r="J2578" i="1" l="1"/>
  <c r="L2578" i="1" s="1"/>
  <c r="Y2578" i="1" s="1"/>
  <c r="W2579" i="1" s="1"/>
  <c r="AM2579" i="1" l="1"/>
  <c r="AN2579" i="1" s="1"/>
  <c r="AL2579" i="1"/>
  <c r="Z2579" i="1"/>
  <c r="X2579" i="1"/>
  <c r="AA2579" i="1"/>
  <c r="AB2579" i="1"/>
  <c r="I2579" i="1"/>
  <c r="K2579" i="1" s="1"/>
  <c r="F2579" i="1" l="1"/>
  <c r="J2579" i="1"/>
  <c r="L2579" i="1" s="1"/>
  <c r="Y2579" i="1" s="1"/>
  <c r="W2580" i="1" s="1"/>
  <c r="AM2580" i="1" l="1"/>
  <c r="AN2580" i="1" s="1"/>
  <c r="AL2580" i="1"/>
  <c r="X2580" i="1"/>
  <c r="AA2580" i="1"/>
  <c r="Z2580" i="1"/>
  <c r="AB2580" i="1"/>
  <c r="I2580" i="1"/>
  <c r="F2580" i="1" l="1"/>
  <c r="K2580" i="1"/>
  <c r="J2580" i="1" l="1"/>
  <c r="L2580" i="1" s="1"/>
  <c r="Y2580" i="1" s="1"/>
  <c r="W2581" i="1" s="1"/>
  <c r="AM2581" i="1" l="1"/>
  <c r="AN2581" i="1" s="1"/>
  <c r="AL2581" i="1"/>
  <c r="X2581" i="1"/>
  <c r="Z2581" i="1"/>
  <c r="AA2581" i="1"/>
  <c r="AB2581" i="1"/>
  <c r="I2581" i="1"/>
  <c r="F2581" i="1" l="1"/>
  <c r="K2581" i="1"/>
  <c r="J2581" i="1" l="1"/>
  <c r="L2581" i="1" s="1"/>
  <c r="Y2581" i="1" s="1"/>
  <c r="W2582" i="1" s="1"/>
  <c r="AM2582" i="1" l="1"/>
  <c r="AN2582" i="1" s="1"/>
  <c r="AL2582" i="1"/>
  <c r="AB2582" i="1"/>
  <c r="X2582" i="1"/>
  <c r="AA2582" i="1"/>
  <c r="Z2582" i="1"/>
  <c r="I2582" i="1"/>
  <c r="F2582" i="1" l="1"/>
  <c r="K2582" i="1"/>
  <c r="J2582" i="1" l="1"/>
  <c r="L2582" i="1" s="1"/>
  <c r="Y2582" i="1" s="1"/>
  <c r="W2583" i="1" s="1"/>
  <c r="AM2583" i="1" l="1"/>
  <c r="AN2583" i="1" s="1"/>
  <c r="AL2583" i="1"/>
  <c r="AA2583" i="1"/>
  <c r="Z2583" i="1"/>
  <c r="X2583" i="1"/>
  <c r="AB2583" i="1"/>
  <c r="I2583" i="1"/>
  <c r="F2583" i="1" l="1"/>
  <c r="K2583" i="1"/>
  <c r="J2583" i="1" l="1"/>
  <c r="L2583" i="1" s="1"/>
  <c r="Y2583" i="1" s="1"/>
  <c r="W2584" i="1" s="1"/>
  <c r="AM2584" i="1" l="1"/>
  <c r="AN2584" i="1" s="1"/>
  <c r="AL2584" i="1"/>
  <c r="AB2584" i="1"/>
  <c r="X2584" i="1"/>
  <c r="AA2584" i="1"/>
  <c r="Z2584" i="1"/>
  <c r="I2584" i="1"/>
  <c r="F2584" i="1" l="1"/>
  <c r="K2584" i="1"/>
  <c r="J2584" i="1" l="1"/>
  <c r="L2584" i="1" s="1"/>
  <c r="Y2584" i="1" s="1"/>
  <c r="W2585" i="1" s="1"/>
  <c r="AM2585" i="1" l="1"/>
  <c r="AN2585" i="1" s="1"/>
  <c r="AL2585" i="1"/>
  <c r="X2585" i="1"/>
  <c r="Z2585" i="1"/>
  <c r="AA2585" i="1"/>
  <c r="AB2585" i="1"/>
  <c r="I2585" i="1"/>
  <c r="F2585" i="1" l="1"/>
  <c r="K2585" i="1"/>
  <c r="J2585" i="1" l="1"/>
  <c r="L2585" i="1" s="1"/>
  <c r="I2586" i="1" l="1"/>
  <c r="K2586" i="1" s="1"/>
  <c r="Y2585" i="1"/>
  <c r="W2586" i="1" s="1"/>
  <c r="F2586" i="1"/>
  <c r="J2586" i="1"/>
  <c r="L2586" i="1" s="1"/>
  <c r="AM2586" i="1" l="1"/>
  <c r="AN2586" i="1" s="1"/>
  <c r="AL2586" i="1"/>
  <c r="X2586" i="1"/>
  <c r="Z2586" i="1"/>
  <c r="AA2586" i="1"/>
  <c r="AB2586" i="1"/>
  <c r="I2587" i="1"/>
  <c r="Y2586" i="1" l="1"/>
  <c r="W2587" i="1" s="1"/>
  <c r="F2587" i="1"/>
  <c r="K2587" i="1"/>
  <c r="AM2587" i="1" l="1"/>
  <c r="AN2587" i="1" s="1"/>
  <c r="AL2587" i="1"/>
  <c r="X2587" i="1"/>
  <c r="AA2587" i="1"/>
  <c r="Z2587" i="1"/>
  <c r="AB2587" i="1"/>
  <c r="J2587" i="1"/>
  <c r="L2587" i="1" s="1"/>
  <c r="Y2587" i="1" l="1"/>
  <c r="W2588" i="1" s="1"/>
  <c r="I2588" i="1"/>
  <c r="AM2588" i="1" l="1"/>
  <c r="AN2588" i="1" s="1"/>
  <c r="AL2588" i="1"/>
  <c r="X2588" i="1"/>
  <c r="AA2588" i="1"/>
  <c r="Z2588" i="1"/>
  <c r="AB2588" i="1"/>
  <c r="F2588" i="1"/>
  <c r="K2588" i="1"/>
  <c r="J2588" i="1" l="1"/>
  <c r="L2588" i="1" s="1"/>
  <c r="Y2588" i="1" s="1"/>
  <c r="W2589" i="1" s="1"/>
  <c r="AM2589" i="1" l="1"/>
  <c r="AN2589" i="1" s="1"/>
  <c r="AL2589" i="1"/>
  <c r="X2589" i="1"/>
  <c r="Z2589" i="1"/>
  <c r="AA2589" i="1"/>
  <c r="AB2589" i="1"/>
  <c r="I2589" i="1"/>
  <c r="F2589" i="1" l="1"/>
  <c r="K2589" i="1"/>
  <c r="J2589" i="1" l="1"/>
  <c r="L2589" i="1" s="1"/>
  <c r="Y2589" i="1" s="1"/>
  <c r="W2590" i="1" s="1"/>
  <c r="AM2590" i="1" l="1"/>
  <c r="AN2590" i="1" s="1"/>
  <c r="AL2590" i="1"/>
  <c r="Z2590" i="1"/>
  <c r="AB2590" i="1"/>
  <c r="X2590" i="1"/>
  <c r="AA2590" i="1"/>
  <c r="I2590" i="1"/>
  <c r="F2590" i="1" s="1"/>
  <c r="K2590" i="1" l="1"/>
  <c r="J2590" i="1" l="1"/>
  <c r="L2590" i="1" s="1"/>
  <c r="I2591" i="1" l="1"/>
  <c r="Y2590" i="1"/>
  <c r="W2591" i="1" s="1"/>
  <c r="F2591" i="1"/>
  <c r="K2591" i="1"/>
  <c r="AM2591" i="1" l="1"/>
  <c r="AN2591" i="1" s="1"/>
  <c r="AL2591" i="1"/>
  <c r="X2591" i="1"/>
  <c r="Z2591" i="1"/>
  <c r="AB2591" i="1"/>
  <c r="AA2591" i="1"/>
  <c r="J2591" i="1"/>
  <c r="L2591" i="1" s="1"/>
  <c r="Y2591" i="1" l="1"/>
  <c r="W2592" i="1" s="1"/>
  <c r="I2592" i="1"/>
  <c r="AM2592" i="1" l="1"/>
  <c r="AN2592" i="1" s="1"/>
  <c r="AL2592" i="1"/>
  <c r="Z2592" i="1"/>
  <c r="AA2592" i="1"/>
  <c r="X2592" i="1"/>
  <c r="AB2592" i="1"/>
  <c r="K2592" i="1"/>
  <c r="F2592" i="1"/>
  <c r="J2592" i="1" l="1"/>
  <c r="L2592" i="1" s="1"/>
  <c r="Y2592" i="1" s="1"/>
  <c r="W2593" i="1" s="1"/>
  <c r="AM2593" i="1" l="1"/>
  <c r="AN2593" i="1" s="1"/>
  <c r="AL2593" i="1"/>
  <c r="X2593" i="1"/>
  <c r="Z2593" i="1"/>
  <c r="AA2593" i="1"/>
  <c r="AB2593" i="1"/>
  <c r="I2593" i="1"/>
  <c r="K2593" i="1" l="1"/>
  <c r="F2593" i="1"/>
  <c r="J2593" i="1" l="1"/>
  <c r="L2593" i="1" s="1"/>
  <c r="Y2593" i="1" s="1"/>
  <c r="W2594" i="1" s="1"/>
  <c r="AM2594" i="1" l="1"/>
  <c r="AN2594" i="1" s="1"/>
  <c r="AL2594" i="1"/>
  <c r="Z2594" i="1"/>
  <c r="AA2594" i="1"/>
  <c r="AB2594" i="1"/>
  <c r="X2594" i="1"/>
  <c r="I2594" i="1"/>
  <c r="K2594" i="1" s="1"/>
  <c r="F2594" i="1" l="1"/>
  <c r="J2594" i="1"/>
  <c r="L2594" i="1" s="1"/>
  <c r="Y2594" i="1" s="1"/>
  <c r="W2595" i="1" s="1"/>
  <c r="AM2595" i="1" l="1"/>
  <c r="AB2595" i="1"/>
  <c r="Z2595" i="1"/>
  <c r="AA2595" i="1"/>
  <c r="X2595" i="1"/>
  <c r="I2595" i="1"/>
  <c r="AL2595" i="1" l="1"/>
  <c r="AN2595" i="1"/>
  <c r="F2595" i="1"/>
  <c r="K2595" i="1"/>
  <c r="J2595" i="1" l="1"/>
  <c r="L2595" i="1" s="1"/>
  <c r="Y2595" i="1" s="1"/>
  <c r="W2596" i="1" s="1"/>
  <c r="AM2596" i="1" l="1"/>
  <c r="AN2596" i="1" s="1"/>
  <c r="AL2596" i="1"/>
  <c r="X2596" i="1"/>
  <c r="AA2596" i="1"/>
  <c r="AB2596" i="1"/>
  <c r="Z2596" i="1"/>
  <c r="I2596" i="1"/>
  <c r="K2596" i="1" l="1"/>
  <c r="J2596" i="1" s="1"/>
  <c r="F2596" i="1"/>
  <c r="L2596" i="1" l="1"/>
  <c r="I2597" i="1" l="1"/>
  <c r="Y2596" i="1"/>
  <c r="W2597" i="1" s="1"/>
  <c r="F2597" i="1"/>
  <c r="K2597" i="1"/>
  <c r="AM2597" i="1" l="1"/>
  <c r="AN2597" i="1" s="1"/>
  <c r="AL2597" i="1"/>
  <c r="X2597" i="1"/>
  <c r="Z2597" i="1"/>
  <c r="AA2597" i="1"/>
  <c r="AB2597" i="1"/>
  <c r="J2597" i="1"/>
  <c r="L2597" i="1" s="1"/>
  <c r="I2598" i="1" s="1"/>
  <c r="Y2597" i="1" l="1"/>
  <c r="W2598" i="1" s="1"/>
  <c r="F2598" i="1"/>
  <c r="K2598" i="1"/>
  <c r="AM2598" i="1" l="1"/>
  <c r="AN2598" i="1" s="1"/>
  <c r="AL2598" i="1"/>
  <c r="AB2598" i="1"/>
  <c r="X2598" i="1"/>
  <c r="Z2598" i="1"/>
  <c r="AA2598" i="1"/>
  <c r="J2598" i="1"/>
  <c r="L2598" i="1" s="1"/>
  <c r="I2599" i="1" s="1"/>
  <c r="K2599" i="1" s="1"/>
  <c r="Y2598" i="1" l="1"/>
  <c r="W2599" i="1" s="1"/>
  <c r="F2599" i="1"/>
  <c r="J2599" i="1"/>
  <c r="L2599" i="1" s="1"/>
  <c r="AM2599" i="1" l="1"/>
  <c r="AN2599" i="1" s="1"/>
  <c r="AL2599" i="1"/>
  <c r="X2599" i="1"/>
  <c r="Z2599" i="1"/>
  <c r="AA2599" i="1"/>
  <c r="AB2599" i="1"/>
  <c r="I2600" i="1"/>
  <c r="Y2599" i="1" l="1"/>
  <c r="W2600" i="1" s="1"/>
  <c r="K2600" i="1"/>
  <c r="F2600" i="1"/>
  <c r="AM2600" i="1" l="1"/>
  <c r="AN2600" i="1" s="1"/>
  <c r="AL2600" i="1"/>
  <c r="AA2600" i="1"/>
  <c r="Z2600" i="1"/>
  <c r="X2600" i="1"/>
  <c r="AB2600" i="1"/>
  <c r="J2600" i="1"/>
  <c r="L2600" i="1" s="1"/>
  <c r="Y2600" i="1" l="1"/>
  <c r="W2601" i="1" s="1"/>
  <c r="I2601" i="1"/>
  <c r="AM2601" i="1" l="1"/>
  <c r="AN2601" i="1" s="1"/>
  <c r="AL2601" i="1"/>
  <c r="X2601" i="1"/>
  <c r="Z2601" i="1"/>
  <c r="AA2601" i="1"/>
  <c r="AB2601" i="1"/>
  <c r="F2601" i="1"/>
  <c r="K2601" i="1"/>
  <c r="J2601" i="1" l="1"/>
  <c r="L2601" i="1" s="1"/>
  <c r="Y2601" i="1" s="1"/>
  <c r="W2602" i="1" s="1"/>
  <c r="AM2602" i="1" l="1"/>
  <c r="AN2602" i="1" s="1"/>
  <c r="AL2602" i="1"/>
  <c r="X2602" i="1"/>
  <c r="Z2602" i="1"/>
  <c r="AA2602" i="1"/>
  <c r="AB2602" i="1"/>
  <c r="I2602" i="1"/>
  <c r="K2602" i="1" l="1"/>
  <c r="F2602" i="1"/>
  <c r="J2602" i="1" l="1"/>
  <c r="L2602" i="1" s="1"/>
  <c r="Y2602" i="1" s="1"/>
  <c r="W2603" i="1" s="1"/>
  <c r="AM2603" i="1" l="1"/>
  <c r="AN2603" i="1" s="1"/>
  <c r="AL2603" i="1"/>
  <c r="X2603" i="1"/>
  <c r="Z2603" i="1"/>
  <c r="AA2603" i="1"/>
  <c r="AB2603" i="1"/>
  <c r="I2603" i="1"/>
  <c r="F2603" i="1" l="1"/>
  <c r="K2603" i="1"/>
  <c r="J2603" i="1" l="1"/>
  <c r="L2603" i="1" s="1"/>
  <c r="I2604" i="1" l="1"/>
  <c r="Y2603" i="1"/>
  <c r="W2604" i="1" s="1"/>
  <c r="F2604" i="1"/>
  <c r="K2604" i="1"/>
  <c r="AM2604" i="1" l="1"/>
  <c r="AB2604" i="1"/>
  <c r="X2604" i="1"/>
  <c r="Z2604" i="1"/>
  <c r="AA2604" i="1"/>
  <c r="J2604" i="1"/>
  <c r="L2604" i="1" s="1"/>
  <c r="AL2604" i="1" l="1"/>
  <c r="AN2604" i="1"/>
  <c r="Y2604" i="1"/>
  <c r="W2605" i="1" s="1"/>
  <c r="I2605" i="1"/>
  <c r="AM2605" i="1" l="1"/>
  <c r="AN2605" i="1" s="1"/>
  <c r="AL2605" i="1"/>
  <c r="AB2605" i="1"/>
  <c r="X2605" i="1"/>
  <c r="Z2605" i="1"/>
  <c r="AA2605" i="1"/>
  <c r="K2605" i="1"/>
  <c r="F2605" i="1"/>
  <c r="J2605" i="1" l="1"/>
  <c r="L2605" i="1" s="1"/>
  <c r="Y2605" i="1" s="1"/>
  <c r="W2606" i="1" s="1"/>
  <c r="AM2606" i="1" l="1"/>
  <c r="AN2606" i="1" s="1"/>
  <c r="AL2606" i="1"/>
  <c r="X2606" i="1"/>
  <c r="Z2606" i="1"/>
  <c r="AA2606" i="1"/>
  <c r="AB2606" i="1"/>
  <c r="I2606" i="1"/>
  <c r="F2606" i="1" l="1"/>
  <c r="K2606" i="1"/>
  <c r="J2606" i="1" l="1"/>
  <c r="L2606" i="1" s="1"/>
  <c r="Y2606" i="1" s="1"/>
  <c r="W2607" i="1" s="1"/>
  <c r="AM2607" i="1" l="1"/>
  <c r="AN2607" i="1" s="1"/>
  <c r="AL2607" i="1"/>
  <c r="X2607" i="1"/>
  <c r="AA2607" i="1"/>
  <c r="Z2607" i="1"/>
  <c r="AB2607" i="1"/>
  <c r="I2607" i="1"/>
  <c r="F2607" i="1" l="1"/>
  <c r="K2607" i="1"/>
  <c r="J2607" i="1" s="1"/>
  <c r="L2607" i="1" l="1"/>
  <c r="I2608" i="1" l="1"/>
  <c r="Y2607" i="1"/>
  <c r="W2608" i="1" s="1"/>
  <c r="F2608" i="1"/>
  <c r="K2608" i="1"/>
  <c r="AM2608" i="1" l="1"/>
  <c r="AN2608" i="1" s="1"/>
  <c r="AL2608" i="1"/>
  <c r="AA2608" i="1"/>
  <c r="X2608" i="1"/>
  <c r="Z2608" i="1"/>
  <c r="AB2608" i="1"/>
  <c r="J2608" i="1"/>
  <c r="L2608" i="1" s="1"/>
  <c r="Y2608" i="1" l="1"/>
  <c r="W2609" i="1" s="1"/>
  <c r="I2609" i="1"/>
  <c r="AM2609" i="1" l="1"/>
  <c r="AN2609" i="1" s="1"/>
  <c r="AL2609" i="1"/>
  <c r="X2609" i="1"/>
  <c r="Z2609" i="1"/>
  <c r="AB2609" i="1"/>
  <c r="AA2609" i="1"/>
  <c r="F2609" i="1"/>
  <c r="K2609" i="1"/>
  <c r="J2609" i="1" l="1"/>
  <c r="L2609" i="1" s="1"/>
  <c r="Y2609" i="1" s="1"/>
  <c r="W2610" i="1" s="1"/>
  <c r="AM2610" i="1" l="1"/>
  <c r="AN2610" i="1" s="1"/>
  <c r="AL2610" i="1"/>
  <c r="X2610" i="1"/>
  <c r="Z2610" i="1"/>
  <c r="AA2610" i="1"/>
  <c r="AB2610" i="1"/>
  <c r="I2610" i="1"/>
  <c r="K2610" i="1" l="1"/>
  <c r="F2610" i="1"/>
  <c r="J2610" i="1" l="1"/>
  <c r="L2610" i="1" s="1"/>
  <c r="Y2610" i="1" s="1"/>
  <c r="W2611" i="1" s="1"/>
  <c r="AM2611" i="1" l="1"/>
  <c r="AN2611" i="1" s="1"/>
  <c r="AL2611" i="1"/>
  <c r="X2611" i="1"/>
  <c r="Z2611" i="1"/>
  <c r="AA2611" i="1"/>
  <c r="AB2611" i="1"/>
  <c r="I2611" i="1"/>
  <c r="F2611" i="1" l="1"/>
  <c r="K2611" i="1"/>
  <c r="J2611" i="1" l="1"/>
  <c r="L2611" i="1" s="1"/>
  <c r="Y2611" i="1" s="1"/>
  <c r="W2612" i="1" s="1"/>
  <c r="AM2612" i="1" l="1"/>
  <c r="AN2612" i="1" s="1"/>
  <c r="AL2612" i="1"/>
  <c r="Z2612" i="1"/>
  <c r="AA2612" i="1"/>
  <c r="AB2612" i="1"/>
  <c r="X2612" i="1"/>
  <c r="I2612" i="1"/>
  <c r="F2612" i="1" l="1"/>
  <c r="K2612" i="1"/>
  <c r="J2612" i="1" s="1"/>
  <c r="L2612" i="1" l="1"/>
  <c r="I2613" i="1" l="1"/>
  <c r="K2613" i="1" s="1"/>
  <c r="Y2612" i="1"/>
  <c r="W2613" i="1" s="1"/>
  <c r="F2613" i="1"/>
  <c r="J2613" i="1"/>
  <c r="L2613" i="1" s="1"/>
  <c r="AM2613" i="1" l="1"/>
  <c r="AN2613" i="1" s="1"/>
  <c r="AL2613" i="1"/>
  <c r="X2613" i="1"/>
  <c r="Z2613" i="1"/>
  <c r="AB2613" i="1"/>
  <c r="AA2613" i="1"/>
  <c r="I2614" i="1"/>
  <c r="Y2613" i="1" l="1"/>
  <c r="W2614" i="1" s="1"/>
  <c r="K2614" i="1"/>
  <c r="F2614" i="1"/>
  <c r="AM2614" i="1" l="1"/>
  <c r="AN2614" i="1" s="1"/>
  <c r="AL2614" i="1"/>
  <c r="X2614" i="1"/>
  <c r="Z2614" i="1"/>
  <c r="AA2614" i="1"/>
  <c r="AB2614" i="1"/>
  <c r="J2614" i="1"/>
  <c r="L2614" i="1" s="1"/>
  <c r="Y2614" i="1" l="1"/>
  <c r="W2615" i="1" s="1"/>
  <c r="I2615" i="1"/>
  <c r="AM2615" i="1" l="1"/>
  <c r="AN2615" i="1" s="1"/>
  <c r="AL2615" i="1"/>
  <c r="Z2615" i="1"/>
  <c r="AB2615" i="1"/>
  <c r="X2615" i="1"/>
  <c r="AA2615" i="1"/>
  <c r="K2615" i="1"/>
  <c r="F2615" i="1"/>
  <c r="J2615" i="1" l="1"/>
  <c r="L2615" i="1" s="1"/>
  <c r="I2616" i="1" s="1"/>
  <c r="Y2615" i="1" l="1"/>
  <c r="W2616" i="1" s="1"/>
  <c r="F2616" i="1"/>
  <c r="K2616" i="1"/>
  <c r="AM2616" i="1" l="1"/>
  <c r="AN2616" i="1" s="1"/>
  <c r="AL2616" i="1"/>
  <c r="X2616" i="1"/>
  <c r="Z2616" i="1"/>
  <c r="AA2616" i="1"/>
  <c r="AB2616" i="1"/>
  <c r="J2616" i="1"/>
  <c r="L2616" i="1"/>
  <c r="I2617" i="1" s="1"/>
  <c r="Y2616" i="1" l="1"/>
  <c r="W2617" i="1" s="1"/>
  <c r="F2617" i="1"/>
  <c r="K2617" i="1"/>
  <c r="AM2617" i="1" l="1"/>
  <c r="AN2617" i="1" s="1"/>
  <c r="AL2617" i="1"/>
  <c r="AA2617" i="1"/>
  <c r="Z2617" i="1"/>
  <c r="AB2617" i="1"/>
  <c r="X2617" i="1"/>
  <c r="J2617" i="1"/>
  <c r="L2617" i="1" s="1"/>
  <c r="Y2617" i="1" l="1"/>
  <c r="W2618" i="1" s="1"/>
  <c r="AM2618" i="1" s="1"/>
  <c r="Z2618" i="1"/>
  <c r="X2618" i="1"/>
  <c r="AA2618" i="1"/>
  <c r="AB2618" i="1"/>
  <c r="I2618" i="1"/>
  <c r="AL2618" i="1" l="1"/>
  <c r="AN2618" i="1"/>
  <c r="K2618" i="1"/>
  <c r="J2618" i="1" s="1"/>
  <c r="F2618" i="1"/>
  <c r="L2618" i="1" l="1"/>
  <c r="I2619" i="1" l="1"/>
  <c r="Y2618" i="1"/>
  <c r="W2619" i="1" s="1"/>
  <c r="F2619" i="1"/>
  <c r="K2619" i="1"/>
  <c r="AM2619" i="1" l="1"/>
  <c r="AN2619" i="1" s="1"/>
  <c r="AL2619" i="1"/>
  <c r="X2619" i="1"/>
  <c r="Z2619" i="1"/>
  <c r="AB2619" i="1"/>
  <c r="AA2619" i="1"/>
  <c r="J2619" i="1"/>
  <c r="L2619" i="1" s="1"/>
  <c r="I2620" i="1" s="1"/>
  <c r="Y2619" i="1" l="1"/>
  <c r="W2620" i="1" s="1"/>
  <c r="K2620" i="1"/>
  <c r="F2620" i="1"/>
  <c r="AM2620" i="1" l="1"/>
  <c r="AN2620" i="1" s="1"/>
  <c r="AL2620" i="1"/>
  <c r="AA2620" i="1"/>
  <c r="X2620" i="1"/>
  <c r="Z2620" i="1"/>
  <c r="AB2620" i="1"/>
  <c r="J2620" i="1"/>
  <c r="L2620" i="1" s="1"/>
  <c r="I2621" i="1" s="1"/>
  <c r="Y2620" i="1" l="1"/>
  <c r="W2621" i="1" s="1"/>
  <c r="K2621" i="1"/>
  <c r="F2621" i="1"/>
  <c r="AM2621" i="1" l="1"/>
  <c r="AN2621" i="1" s="1"/>
  <c r="AL2621" i="1"/>
  <c r="X2621" i="1"/>
  <c r="Z2621" i="1"/>
  <c r="AB2621" i="1"/>
  <c r="AA2621" i="1"/>
  <c r="J2621" i="1"/>
  <c r="L2621" i="1" s="1"/>
  <c r="I2622" i="1" s="1"/>
  <c r="Y2621" i="1" l="1"/>
  <c r="W2622" i="1" s="1"/>
  <c r="K2622" i="1"/>
  <c r="J2622" i="1" s="1"/>
  <c r="F2622" i="1"/>
  <c r="AM2622" i="1" l="1"/>
  <c r="AN2622" i="1" s="1"/>
  <c r="AL2622" i="1"/>
  <c r="Z2622" i="1"/>
  <c r="X2622" i="1"/>
  <c r="AA2622" i="1"/>
  <c r="AB2622" i="1"/>
  <c r="L2622" i="1"/>
  <c r="I2623" i="1" s="1"/>
  <c r="Y2622" i="1" l="1"/>
  <c r="W2623" i="1" s="1"/>
  <c r="F2623" i="1"/>
  <c r="K2623" i="1"/>
  <c r="AM2623" i="1" l="1"/>
  <c r="AN2623" i="1" s="1"/>
  <c r="AL2623" i="1"/>
  <c r="X2623" i="1"/>
  <c r="Z2623" i="1"/>
  <c r="AB2623" i="1"/>
  <c r="AA2623" i="1"/>
  <c r="J2623" i="1"/>
  <c r="L2623" i="1" s="1"/>
  <c r="Y2623" i="1" l="1"/>
  <c r="W2624" i="1" s="1"/>
  <c r="I2624" i="1"/>
  <c r="AM2624" i="1" l="1"/>
  <c r="AN2624" i="1" s="1"/>
  <c r="AL2624" i="1"/>
  <c r="AA2624" i="1"/>
  <c r="AB2624" i="1"/>
  <c r="X2624" i="1"/>
  <c r="Z2624" i="1"/>
  <c r="F2624" i="1"/>
  <c r="K2624" i="1"/>
  <c r="J2624" i="1" l="1"/>
  <c r="L2624" i="1" s="1"/>
  <c r="I2625" i="1" s="1"/>
  <c r="Y2624" i="1" l="1"/>
  <c r="W2625" i="1" s="1"/>
  <c r="F2625" i="1"/>
  <c r="K2625" i="1"/>
  <c r="AM2625" i="1" l="1"/>
  <c r="AN2625" i="1" s="1"/>
  <c r="AL2625" i="1"/>
  <c r="X2625" i="1"/>
  <c r="AA2625" i="1"/>
  <c r="Z2625" i="1"/>
  <c r="AB2625" i="1"/>
  <c r="J2625" i="1"/>
  <c r="L2625" i="1" s="1"/>
  <c r="Y2625" i="1" l="1"/>
  <c r="W2626" i="1" s="1"/>
  <c r="I2626" i="1"/>
  <c r="AM2626" i="1" l="1"/>
  <c r="AN2626" i="1" s="1"/>
  <c r="AL2626" i="1"/>
  <c r="Z2626" i="1"/>
  <c r="AA2626" i="1"/>
  <c r="AB2626" i="1"/>
  <c r="X2626" i="1"/>
  <c r="F2626" i="1"/>
  <c r="K2626" i="1"/>
  <c r="J2626" i="1" l="1"/>
  <c r="L2626" i="1" s="1"/>
  <c r="Y2626" i="1" s="1"/>
  <c r="W2627" i="1" s="1"/>
  <c r="AM2627" i="1" l="1"/>
  <c r="AN2627" i="1" s="1"/>
  <c r="AL2627" i="1"/>
  <c r="X2627" i="1"/>
  <c r="AA2627" i="1"/>
  <c r="Z2627" i="1"/>
  <c r="AB2627" i="1"/>
  <c r="I2627" i="1"/>
  <c r="F2627" i="1" l="1"/>
  <c r="K2627" i="1"/>
  <c r="J2627" i="1" l="1"/>
  <c r="L2627" i="1" s="1"/>
  <c r="Y2627" i="1" s="1"/>
  <c r="W2628" i="1" s="1"/>
  <c r="AM2628" i="1" l="1"/>
  <c r="AN2628" i="1" s="1"/>
  <c r="AL2628" i="1"/>
  <c r="X2628" i="1"/>
  <c r="AA2628" i="1"/>
  <c r="Z2628" i="1"/>
  <c r="AB2628" i="1"/>
  <c r="I2628" i="1"/>
  <c r="F2628" i="1" l="1"/>
  <c r="K2628" i="1"/>
  <c r="J2628" i="1" l="1"/>
  <c r="L2628" i="1" s="1"/>
  <c r="Y2628" i="1" s="1"/>
  <c r="W2629" i="1" s="1"/>
  <c r="AM2629" i="1" l="1"/>
  <c r="AN2629" i="1" s="1"/>
  <c r="AL2629" i="1"/>
  <c r="Z2629" i="1"/>
  <c r="AB2629" i="1"/>
  <c r="X2629" i="1"/>
  <c r="AA2629" i="1"/>
  <c r="I2629" i="1"/>
  <c r="F2629" i="1" l="1"/>
  <c r="K2629" i="1"/>
  <c r="J2629" i="1" s="1"/>
  <c r="L2629" i="1" l="1"/>
  <c r="I2630" i="1" l="1"/>
  <c r="Y2629" i="1"/>
  <c r="W2630" i="1" s="1"/>
  <c r="K2630" i="1"/>
  <c r="F2630" i="1"/>
  <c r="AM2630" i="1" l="1"/>
  <c r="AN2630" i="1" s="1"/>
  <c r="AL2630" i="1"/>
  <c r="X2630" i="1"/>
  <c r="Z2630" i="1"/>
  <c r="AA2630" i="1"/>
  <c r="AB2630" i="1"/>
  <c r="J2630" i="1"/>
  <c r="L2630" i="1" s="1"/>
  <c r="Y2630" i="1" l="1"/>
  <c r="W2631" i="1" s="1"/>
  <c r="I2631" i="1"/>
  <c r="AM2631" i="1" l="1"/>
  <c r="AN2631" i="1" s="1"/>
  <c r="AL2631" i="1"/>
  <c r="X2631" i="1"/>
  <c r="Z2631" i="1"/>
  <c r="AB2631" i="1"/>
  <c r="AA2631" i="1"/>
  <c r="K2631" i="1"/>
  <c r="F2631" i="1"/>
  <c r="J2631" i="1" l="1"/>
  <c r="L2631" i="1" s="1"/>
  <c r="Y2631" i="1" s="1"/>
  <c r="W2632" i="1" s="1"/>
  <c r="AM2632" i="1" l="1"/>
  <c r="AN2632" i="1" s="1"/>
  <c r="AL2632" i="1"/>
  <c r="Z2632" i="1"/>
  <c r="AA2632" i="1"/>
  <c r="X2632" i="1"/>
  <c r="AB2632" i="1"/>
  <c r="I2632" i="1"/>
  <c r="K2632" i="1" l="1"/>
  <c r="F2632" i="1"/>
  <c r="J2632" i="1" l="1"/>
  <c r="L2632" i="1" s="1"/>
  <c r="Y2632" i="1" s="1"/>
  <c r="W2633" i="1" s="1"/>
  <c r="AM2633" i="1" l="1"/>
  <c r="AN2633" i="1" s="1"/>
  <c r="AL2633" i="1"/>
  <c r="X2633" i="1"/>
  <c r="AA2633" i="1"/>
  <c r="Z2633" i="1"/>
  <c r="AB2633" i="1"/>
  <c r="I2633" i="1"/>
  <c r="K2633" i="1" l="1"/>
  <c r="F2633" i="1"/>
  <c r="J2633" i="1" l="1"/>
  <c r="L2633" i="1"/>
  <c r="I2634" i="1" l="1"/>
  <c r="Y2633" i="1"/>
  <c r="W2634" i="1" s="1"/>
  <c r="F2634" i="1"/>
  <c r="K2634" i="1"/>
  <c r="AM2634" i="1" l="1"/>
  <c r="AN2634" i="1" s="1"/>
  <c r="AL2634" i="1"/>
  <c r="X2634" i="1"/>
  <c r="Z2634" i="1"/>
  <c r="AA2634" i="1"/>
  <c r="AB2634" i="1"/>
  <c r="J2634" i="1"/>
  <c r="L2634" i="1" s="1"/>
  <c r="Y2634" i="1" l="1"/>
  <c r="W2635" i="1" s="1"/>
  <c r="I2635" i="1"/>
  <c r="AM2635" i="1" l="1"/>
  <c r="AN2635" i="1" s="1"/>
  <c r="AL2635" i="1"/>
  <c r="X2635" i="1"/>
  <c r="AA2635" i="1"/>
  <c r="AB2635" i="1"/>
  <c r="Z2635" i="1"/>
  <c r="F2635" i="1"/>
  <c r="K2635" i="1"/>
  <c r="J2635" i="1" l="1"/>
  <c r="L2635" i="1" s="1"/>
  <c r="Y2635" i="1" s="1"/>
  <c r="W2636" i="1" s="1"/>
  <c r="AM2636" i="1" l="1"/>
  <c r="AN2636" i="1" s="1"/>
  <c r="AL2636" i="1"/>
  <c r="X2636" i="1"/>
  <c r="AA2636" i="1"/>
  <c r="AB2636" i="1"/>
  <c r="Z2636" i="1"/>
  <c r="I2636" i="1"/>
  <c r="K2636" i="1" l="1"/>
  <c r="F2636" i="1"/>
  <c r="J2636" i="1" l="1"/>
  <c r="L2636" i="1" s="1"/>
  <c r="Y2636" i="1" s="1"/>
  <c r="W2637" i="1" s="1"/>
  <c r="AM2637" i="1" l="1"/>
  <c r="AN2637" i="1" s="1"/>
  <c r="AL2637" i="1"/>
  <c r="X2637" i="1"/>
  <c r="AA2637" i="1"/>
  <c r="Z2637" i="1"/>
  <c r="AB2637" i="1"/>
  <c r="I2637" i="1"/>
  <c r="K2637" i="1" l="1"/>
  <c r="F2637" i="1"/>
  <c r="J2637" i="1" l="1"/>
  <c r="L2637" i="1" s="1"/>
  <c r="Y2637" i="1" s="1"/>
  <c r="W2638" i="1" s="1"/>
  <c r="AM2638" i="1" l="1"/>
  <c r="AN2638" i="1" s="1"/>
  <c r="AL2638" i="1"/>
  <c r="X2638" i="1"/>
  <c r="Z2638" i="1"/>
  <c r="AA2638" i="1"/>
  <c r="AB2638" i="1"/>
  <c r="I2638" i="1"/>
  <c r="K2638" i="1" l="1"/>
  <c r="F2638" i="1"/>
  <c r="J2638" i="1" l="1"/>
  <c r="L2638" i="1" s="1"/>
  <c r="Y2638" i="1" s="1"/>
  <c r="W2639" i="1" s="1"/>
  <c r="AM2639" i="1" l="1"/>
  <c r="AN2639" i="1" s="1"/>
  <c r="AL2639" i="1"/>
  <c r="X2639" i="1"/>
  <c r="Z2639" i="1"/>
  <c r="AA2639" i="1"/>
  <c r="AB2639" i="1"/>
  <c r="I2639" i="1"/>
  <c r="K2639" i="1" l="1"/>
  <c r="F2639" i="1"/>
  <c r="J2639" i="1" l="1"/>
  <c r="L2639" i="1" s="1"/>
  <c r="Y2639" i="1" s="1"/>
  <c r="W2640" i="1" s="1"/>
  <c r="AM2640" i="1" l="1"/>
  <c r="AN2640" i="1" s="1"/>
  <c r="AL2640" i="1"/>
  <c r="AB2640" i="1"/>
  <c r="Z2640" i="1"/>
  <c r="X2640" i="1"/>
  <c r="AA2640" i="1"/>
  <c r="I2640" i="1"/>
  <c r="F2640" i="1" l="1"/>
  <c r="K2640" i="1"/>
  <c r="J2640" i="1" l="1"/>
  <c r="L2640" i="1" s="1"/>
  <c r="Y2640" i="1" s="1"/>
  <c r="W2641" i="1" s="1"/>
  <c r="AM2641" i="1" l="1"/>
  <c r="AN2641" i="1" s="1"/>
  <c r="AL2641" i="1"/>
  <c r="Z2641" i="1"/>
  <c r="AA2641" i="1"/>
  <c r="X2641" i="1"/>
  <c r="AB2641" i="1"/>
  <c r="I2641" i="1"/>
  <c r="K2641" i="1" l="1"/>
  <c r="F2641" i="1"/>
  <c r="J2641" i="1" l="1"/>
  <c r="L2641" i="1" s="1"/>
  <c r="Y2641" i="1" s="1"/>
  <c r="W2642" i="1" s="1"/>
  <c r="AM2642" i="1" l="1"/>
  <c r="AN2642" i="1" s="1"/>
  <c r="AL2642" i="1"/>
  <c r="AB2642" i="1"/>
  <c r="X2642" i="1"/>
  <c r="Z2642" i="1"/>
  <c r="AA2642" i="1"/>
  <c r="I2642" i="1"/>
  <c r="K2642" i="1" l="1"/>
  <c r="F2642" i="1"/>
  <c r="J2642" i="1" l="1"/>
  <c r="L2642" i="1" s="1"/>
  <c r="Y2642" i="1" s="1"/>
  <c r="W2643" i="1" s="1"/>
  <c r="AM2643" i="1" l="1"/>
  <c r="AN2643" i="1" s="1"/>
  <c r="AL2643" i="1"/>
  <c r="X2643" i="1"/>
  <c r="Z2643" i="1"/>
  <c r="AA2643" i="1"/>
  <c r="AB2643" i="1"/>
  <c r="I2643" i="1"/>
  <c r="K2643" i="1" l="1"/>
  <c r="F2643" i="1"/>
  <c r="J2643" i="1" l="1"/>
  <c r="L2643" i="1"/>
  <c r="I2644" i="1" l="1"/>
  <c r="Y2643" i="1"/>
  <c r="W2644" i="1" s="1"/>
  <c r="K2644" i="1"/>
  <c r="F2644" i="1"/>
  <c r="AM2644" i="1" l="1"/>
  <c r="AN2644" i="1" s="1"/>
  <c r="AL2644" i="1"/>
  <c r="X2644" i="1"/>
  <c r="Z2644" i="1"/>
  <c r="AB2644" i="1"/>
  <c r="AA2644" i="1"/>
  <c r="J2644" i="1"/>
  <c r="L2644" i="1" s="1"/>
  <c r="Y2644" i="1" l="1"/>
  <c r="W2645" i="1" s="1"/>
  <c r="I2645" i="1"/>
  <c r="AM2645" i="1" l="1"/>
  <c r="AN2645" i="1" s="1"/>
  <c r="AL2645" i="1"/>
  <c r="AB2645" i="1"/>
  <c r="X2645" i="1"/>
  <c r="AA2645" i="1"/>
  <c r="Z2645" i="1"/>
  <c r="F2645" i="1"/>
  <c r="K2645" i="1"/>
  <c r="J2645" i="1" l="1"/>
  <c r="L2645" i="1" s="1"/>
  <c r="Y2645" i="1" s="1"/>
  <c r="W2646" i="1" s="1"/>
  <c r="AM2646" i="1" l="1"/>
  <c r="AN2646" i="1" s="1"/>
  <c r="AL2646" i="1"/>
  <c r="X2646" i="1"/>
  <c r="Z2646" i="1"/>
  <c r="AA2646" i="1"/>
  <c r="AB2646" i="1"/>
  <c r="I2646" i="1"/>
  <c r="K2646" i="1" l="1"/>
  <c r="F2646" i="1"/>
  <c r="J2646" i="1"/>
  <c r="L2646" i="1" l="1"/>
  <c r="I2647" i="1" l="1"/>
  <c r="Y2646" i="1"/>
  <c r="W2647" i="1" s="1"/>
  <c r="K2647" i="1"/>
  <c r="F2647" i="1"/>
  <c r="AM2647" i="1" l="1"/>
  <c r="AN2647" i="1" s="1"/>
  <c r="AL2647" i="1"/>
  <c r="X2647" i="1"/>
  <c r="Z2647" i="1"/>
  <c r="AB2647" i="1"/>
  <c r="AA2647" i="1"/>
  <c r="J2647" i="1"/>
  <c r="L2647" i="1" s="1"/>
  <c r="Y2647" i="1" l="1"/>
  <c r="W2648" i="1" s="1"/>
  <c r="I2648" i="1"/>
  <c r="AM2648" i="1" l="1"/>
  <c r="AN2648" i="1" s="1"/>
  <c r="AL2648" i="1"/>
  <c r="AA2648" i="1"/>
  <c r="X2648" i="1"/>
  <c r="Z2648" i="1"/>
  <c r="AB2648" i="1"/>
  <c r="F2648" i="1"/>
  <c r="K2648" i="1"/>
  <c r="J2648" i="1" l="1"/>
  <c r="L2648" i="1" s="1"/>
  <c r="Y2648" i="1" s="1"/>
  <c r="W2649" i="1" s="1"/>
  <c r="AM2649" i="1" l="1"/>
  <c r="AN2649" i="1" s="1"/>
  <c r="AL2649" i="1"/>
  <c r="X2649" i="1"/>
  <c r="Z2649" i="1"/>
  <c r="AA2649" i="1"/>
  <c r="AB2649" i="1"/>
  <c r="I2649" i="1"/>
  <c r="K2649" i="1" l="1"/>
  <c r="J2649" i="1" s="1"/>
  <c r="F2649" i="1"/>
  <c r="L2649" i="1" l="1"/>
  <c r="I2650" i="1" l="1"/>
  <c r="Y2649" i="1"/>
  <c r="W2650" i="1" s="1"/>
  <c r="F2650" i="1"/>
  <c r="K2650" i="1"/>
  <c r="AM2650" i="1" l="1"/>
  <c r="AN2650" i="1" s="1"/>
  <c r="AL2650" i="1"/>
  <c r="X2650" i="1"/>
  <c r="Z2650" i="1"/>
  <c r="AA2650" i="1"/>
  <c r="AB2650" i="1"/>
  <c r="J2650" i="1"/>
  <c r="L2650" i="1" s="1"/>
  <c r="Y2650" i="1" l="1"/>
  <c r="W2651" i="1" s="1"/>
  <c r="I2651" i="1"/>
  <c r="AM2651" i="1" l="1"/>
  <c r="AN2651" i="1" s="1"/>
  <c r="AL2651" i="1"/>
  <c r="AB2651" i="1"/>
  <c r="X2651" i="1"/>
  <c r="AA2651" i="1"/>
  <c r="Z2651" i="1"/>
  <c r="F2651" i="1"/>
  <c r="K2651" i="1"/>
  <c r="J2651" i="1" l="1"/>
  <c r="L2651" i="1" s="1"/>
  <c r="Y2651" i="1" s="1"/>
  <c r="W2652" i="1" s="1"/>
  <c r="AM2652" i="1" l="1"/>
  <c r="AN2652" i="1" s="1"/>
  <c r="AA2652" i="1"/>
  <c r="AB2652" i="1"/>
  <c r="X2652" i="1"/>
  <c r="Z2652" i="1"/>
  <c r="I2652" i="1"/>
  <c r="F2652" i="1" s="1"/>
  <c r="AL2652" i="1" l="1"/>
  <c r="K2652" i="1"/>
  <c r="J2652" i="1" l="1"/>
  <c r="L2652" i="1"/>
  <c r="I2653" i="1" l="1"/>
  <c r="Y2652" i="1"/>
  <c r="W2653" i="1" s="1"/>
  <c r="K2653" i="1"/>
  <c r="F2653" i="1"/>
  <c r="AM2653" i="1" l="1"/>
  <c r="AN2653" i="1" s="1"/>
  <c r="AL2653" i="1"/>
  <c r="AA2653" i="1"/>
  <c r="X2653" i="1"/>
  <c r="Z2653" i="1"/>
  <c r="AB2653" i="1"/>
  <c r="J2653" i="1"/>
  <c r="L2653" i="1" s="1"/>
  <c r="Y2653" i="1" l="1"/>
  <c r="W2654" i="1" s="1"/>
  <c r="I2654" i="1"/>
  <c r="AM2654" i="1" l="1"/>
  <c r="AN2654" i="1" s="1"/>
  <c r="AL2654" i="1"/>
  <c r="AB2654" i="1"/>
  <c r="Z2654" i="1"/>
  <c r="AA2654" i="1"/>
  <c r="X2654" i="1"/>
  <c r="F2654" i="1"/>
  <c r="K2654" i="1"/>
  <c r="J2654" i="1" l="1"/>
  <c r="L2654" i="1" s="1"/>
  <c r="Y2654" i="1" s="1"/>
  <c r="W2655" i="1" s="1"/>
  <c r="AM2655" i="1" l="1"/>
  <c r="AN2655" i="1" s="1"/>
  <c r="AL2655" i="1"/>
  <c r="X2655" i="1"/>
  <c r="Z2655" i="1"/>
  <c r="AA2655" i="1"/>
  <c r="AB2655" i="1"/>
  <c r="I2655" i="1"/>
  <c r="K2655" i="1" l="1"/>
  <c r="F2655" i="1"/>
  <c r="J2655" i="1" l="1"/>
  <c r="L2655" i="1" s="1"/>
  <c r="Y2655" i="1" s="1"/>
  <c r="W2656" i="1" s="1"/>
  <c r="AM2656" i="1" l="1"/>
  <c r="AN2656" i="1" s="1"/>
  <c r="AL2656" i="1"/>
  <c r="X2656" i="1"/>
  <c r="Z2656" i="1"/>
  <c r="AA2656" i="1"/>
  <c r="AB2656" i="1"/>
  <c r="I2656" i="1"/>
  <c r="K2656" i="1" l="1"/>
  <c r="F2656" i="1"/>
  <c r="J2656" i="1" l="1"/>
  <c r="L2656" i="1" s="1"/>
  <c r="Y2656" i="1" s="1"/>
  <c r="W2657" i="1" s="1"/>
  <c r="AM2657" i="1" l="1"/>
  <c r="AN2657" i="1" s="1"/>
  <c r="AL2657" i="1"/>
  <c r="X2657" i="1"/>
  <c r="AA2657" i="1"/>
  <c r="AB2657" i="1"/>
  <c r="Z2657" i="1"/>
  <c r="I2657" i="1"/>
  <c r="F2657" i="1" l="1"/>
  <c r="K2657" i="1"/>
  <c r="J2657" i="1" l="1"/>
  <c r="L2657" i="1" s="1"/>
  <c r="Y2657" i="1" s="1"/>
  <c r="W2658" i="1" s="1"/>
  <c r="AM2658" i="1" l="1"/>
  <c r="AN2658" i="1" s="1"/>
  <c r="AL2658" i="1"/>
  <c r="X2658" i="1"/>
  <c r="AA2658" i="1"/>
  <c r="Z2658" i="1"/>
  <c r="AB2658" i="1"/>
  <c r="I2658" i="1"/>
  <c r="F2658" i="1" l="1"/>
  <c r="K2658" i="1"/>
  <c r="J2658" i="1" l="1"/>
  <c r="L2658" i="1"/>
  <c r="I2659" i="1" l="1"/>
  <c r="Y2658" i="1"/>
  <c r="W2659" i="1" s="1"/>
  <c r="F2659" i="1"/>
  <c r="K2659" i="1"/>
  <c r="AM2659" i="1" l="1"/>
  <c r="AN2659" i="1" s="1"/>
  <c r="AL2659" i="1"/>
  <c r="X2659" i="1"/>
  <c r="Z2659" i="1"/>
  <c r="AA2659" i="1"/>
  <c r="AB2659" i="1"/>
  <c r="J2659" i="1"/>
  <c r="L2659" i="1" s="1"/>
  <c r="Y2659" i="1" l="1"/>
  <c r="W2660" i="1" s="1"/>
  <c r="I2660" i="1"/>
  <c r="AM2660" i="1" l="1"/>
  <c r="AN2660" i="1" s="1"/>
  <c r="AL2660" i="1"/>
  <c r="X2660" i="1"/>
  <c r="Z2660" i="1"/>
  <c r="AA2660" i="1"/>
  <c r="AB2660" i="1"/>
  <c r="F2660" i="1"/>
  <c r="K2660" i="1"/>
  <c r="J2660" i="1" l="1"/>
  <c r="L2660" i="1" s="1"/>
  <c r="Y2660" i="1" s="1"/>
  <c r="W2661" i="1" s="1"/>
  <c r="AM2661" i="1" l="1"/>
  <c r="AN2661" i="1" s="1"/>
  <c r="AL2661" i="1"/>
  <c r="Z2661" i="1"/>
  <c r="AB2661" i="1"/>
  <c r="X2661" i="1"/>
  <c r="AA2661" i="1"/>
  <c r="I2661" i="1"/>
  <c r="F2661" i="1" l="1"/>
  <c r="K2661" i="1"/>
  <c r="J2661" i="1" l="1"/>
  <c r="L2661" i="1" s="1"/>
  <c r="Y2661" i="1" s="1"/>
  <c r="W2662" i="1" s="1"/>
  <c r="AM2662" i="1" l="1"/>
  <c r="AN2662" i="1" s="1"/>
  <c r="AL2662" i="1"/>
  <c r="AB2662" i="1"/>
  <c r="X2662" i="1"/>
  <c r="Z2662" i="1"/>
  <c r="AA2662" i="1"/>
  <c r="I2662" i="1"/>
  <c r="F2662" i="1" l="1"/>
  <c r="K2662" i="1"/>
  <c r="J2662" i="1" l="1"/>
  <c r="L2662" i="1" s="1"/>
  <c r="Y2662" i="1" s="1"/>
  <c r="W2663" i="1" s="1"/>
  <c r="AM2663" i="1" l="1"/>
  <c r="AN2663" i="1" s="1"/>
  <c r="AL2663" i="1"/>
  <c r="Z2663" i="1"/>
  <c r="AA2663" i="1"/>
  <c r="X2663" i="1"/>
  <c r="AB2663" i="1"/>
  <c r="I2663" i="1"/>
  <c r="F2663" i="1" l="1"/>
  <c r="K2663" i="1"/>
  <c r="J2663" i="1" l="1"/>
  <c r="L2663" i="1" s="1"/>
  <c r="Y2663" i="1" s="1"/>
  <c r="W2664" i="1" s="1"/>
  <c r="AM2664" i="1" l="1"/>
  <c r="AN2664" i="1" s="1"/>
  <c r="AL2664" i="1"/>
  <c r="AA2664" i="1"/>
  <c r="AB2664" i="1"/>
  <c r="X2664" i="1"/>
  <c r="Z2664" i="1"/>
  <c r="I2664" i="1"/>
  <c r="F2664" i="1" l="1"/>
  <c r="K2664" i="1"/>
  <c r="J2664" i="1" l="1"/>
  <c r="L2664" i="1" s="1"/>
  <c r="Y2664" i="1" s="1"/>
  <c r="W2665" i="1" s="1"/>
  <c r="AM2665" i="1" l="1"/>
  <c r="AN2665" i="1" s="1"/>
  <c r="AL2665" i="1"/>
  <c r="X2665" i="1"/>
  <c r="Z2665" i="1"/>
  <c r="AA2665" i="1"/>
  <c r="AB2665" i="1"/>
  <c r="I2665" i="1"/>
  <c r="F2665" i="1" l="1"/>
  <c r="K2665" i="1"/>
  <c r="J2665" i="1" l="1"/>
  <c r="L2665" i="1" s="1"/>
  <c r="Y2665" i="1" s="1"/>
  <c r="W2666" i="1" s="1"/>
  <c r="AM2666" i="1" l="1"/>
  <c r="AN2666" i="1" s="1"/>
  <c r="AL2666" i="1"/>
  <c r="AB2666" i="1"/>
  <c r="X2666" i="1"/>
  <c r="Z2666" i="1"/>
  <c r="AA2666" i="1"/>
  <c r="I2666" i="1"/>
  <c r="F2666" i="1" l="1"/>
  <c r="K2666" i="1"/>
  <c r="J2666" i="1" l="1"/>
  <c r="L2666" i="1" s="1"/>
  <c r="Y2666" i="1" s="1"/>
  <c r="W2667" i="1" s="1"/>
  <c r="AM2667" i="1" l="1"/>
  <c r="AN2667" i="1" s="1"/>
  <c r="AL2667" i="1"/>
  <c r="X2667" i="1"/>
  <c r="AA2667" i="1"/>
  <c r="AB2667" i="1"/>
  <c r="Z2667" i="1"/>
  <c r="I2667" i="1"/>
  <c r="K2667" i="1" l="1"/>
  <c r="J2667" i="1" s="1"/>
  <c r="F2667" i="1"/>
  <c r="L2667" i="1" l="1"/>
  <c r="I2668" i="1" l="1"/>
  <c r="Y2667" i="1"/>
  <c r="W2668" i="1" s="1"/>
  <c r="F2668" i="1"/>
  <c r="K2668" i="1"/>
  <c r="AM2668" i="1" l="1"/>
  <c r="AN2668" i="1" s="1"/>
  <c r="AL2668" i="1"/>
  <c r="X2668" i="1"/>
  <c r="Z2668" i="1"/>
  <c r="AB2668" i="1"/>
  <c r="AA2668" i="1"/>
  <c r="J2668" i="1"/>
  <c r="L2668" i="1" s="1"/>
  <c r="Y2668" i="1" l="1"/>
  <c r="W2669" i="1" s="1"/>
  <c r="I2669" i="1"/>
  <c r="AM2669" i="1" l="1"/>
  <c r="AN2669" i="1" s="1"/>
  <c r="AL2669" i="1"/>
  <c r="X2669" i="1"/>
  <c r="AA2669" i="1"/>
  <c r="Z2669" i="1"/>
  <c r="AB2669" i="1"/>
  <c r="K2669" i="1"/>
  <c r="F2669" i="1"/>
  <c r="J2669" i="1" l="1"/>
  <c r="L2669" i="1" s="1"/>
  <c r="Y2669" i="1" s="1"/>
  <c r="W2670" i="1" s="1"/>
  <c r="AM2670" i="1" l="1"/>
  <c r="AN2670" i="1" s="1"/>
  <c r="AL2670" i="1"/>
  <c r="X2670" i="1"/>
  <c r="Z2670" i="1"/>
  <c r="AA2670" i="1"/>
  <c r="AB2670" i="1"/>
  <c r="I2670" i="1"/>
  <c r="F2670" i="1" l="1"/>
  <c r="K2670" i="1"/>
  <c r="J2670" i="1" l="1"/>
  <c r="L2670" i="1" s="1"/>
  <c r="I2671" i="1" l="1"/>
  <c r="Y2670" i="1"/>
  <c r="W2671" i="1" s="1"/>
  <c r="F2671" i="1"/>
  <c r="K2671" i="1"/>
  <c r="AM2671" i="1" l="1"/>
  <c r="AN2671" i="1" s="1"/>
  <c r="AL2671" i="1"/>
  <c r="AB2671" i="1"/>
  <c r="X2671" i="1"/>
  <c r="Z2671" i="1"/>
  <c r="AA2671" i="1"/>
  <c r="J2671" i="1"/>
  <c r="L2671" i="1" s="1"/>
  <c r="Y2671" i="1" l="1"/>
  <c r="W2672" i="1" s="1"/>
  <c r="I2672" i="1"/>
  <c r="AM2672" i="1" l="1"/>
  <c r="AN2672" i="1" s="1"/>
  <c r="AL2672" i="1"/>
  <c r="X2672" i="1"/>
  <c r="AA2672" i="1"/>
  <c r="Z2672" i="1"/>
  <c r="AB2672" i="1"/>
  <c r="F2672" i="1"/>
  <c r="K2672" i="1"/>
  <c r="J2672" i="1" l="1"/>
  <c r="L2672" i="1" s="1"/>
  <c r="I2673" i="1" s="1"/>
  <c r="Y2672" i="1" l="1"/>
  <c r="W2673" i="1" s="1"/>
  <c r="F2673" i="1"/>
  <c r="K2673" i="1"/>
  <c r="AM2673" i="1" l="1"/>
  <c r="AN2673" i="1" s="1"/>
  <c r="AL2673" i="1"/>
  <c r="AB2673" i="1"/>
  <c r="X2673" i="1"/>
  <c r="AA2673" i="1"/>
  <c r="Z2673" i="1"/>
  <c r="J2673" i="1"/>
  <c r="L2673" i="1" s="1"/>
  <c r="Y2673" i="1" l="1"/>
  <c r="W2674" i="1" s="1"/>
  <c r="I2674" i="1"/>
  <c r="AM2674" i="1" l="1"/>
  <c r="AN2674" i="1" s="1"/>
  <c r="AL2674" i="1"/>
  <c r="X2674" i="1"/>
  <c r="Z2674" i="1"/>
  <c r="AA2674" i="1"/>
  <c r="AB2674" i="1"/>
  <c r="K2674" i="1"/>
  <c r="F2674" i="1"/>
  <c r="J2674" i="1" l="1"/>
  <c r="L2674" i="1" s="1"/>
  <c r="Y2674" i="1" s="1"/>
  <c r="W2675" i="1" s="1"/>
  <c r="AM2675" i="1" l="1"/>
  <c r="AN2675" i="1" s="1"/>
  <c r="AL2675" i="1"/>
  <c r="AA2675" i="1"/>
  <c r="X2675" i="1"/>
  <c r="Z2675" i="1"/>
  <c r="AB2675" i="1"/>
  <c r="I2675" i="1"/>
  <c r="K2675" i="1" l="1"/>
  <c r="F2675" i="1"/>
  <c r="J2675" i="1" l="1"/>
  <c r="L2675" i="1" s="1"/>
  <c r="Y2675" i="1" s="1"/>
  <c r="W2676" i="1" s="1"/>
  <c r="AM2676" i="1" l="1"/>
  <c r="AN2676" i="1" s="1"/>
  <c r="AL2676" i="1"/>
  <c r="AA2676" i="1"/>
  <c r="X2676" i="1"/>
  <c r="Z2676" i="1"/>
  <c r="AB2676" i="1"/>
  <c r="I2676" i="1"/>
  <c r="K2676" i="1" l="1"/>
  <c r="F2676" i="1"/>
  <c r="J2676" i="1"/>
  <c r="L2676" i="1" l="1"/>
  <c r="I2677" i="1" l="1"/>
  <c r="Y2676" i="1"/>
  <c r="W2677" i="1" s="1"/>
  <c r="K2677" i="1"/>
  <c r="F2677" i="1"/>
  <c r="AM2677" i="1" l="1"/>
  <c r="AN2677" i="1" s="1"/>
  <c r="AL2677" i="1"/>
  <c r="X2677" i="1"/>
  <c r="Z2677" i="1"/>
  <c r="AA2677" i="1"/>
  <c r="AB2677" i="1"/>
  <c r="J2677" i="1"/>
  <c r="L2677" i="1" s="1"/>
  <c r="Y2677" i="1" l="1"/>
  <c r="W2678" i="1" s="1"/>
  <c r="I2678" i="1"/>
  <c r="AM2678" i="1" l="1"/>
  <c r="AN2678" i="1" s="1"/>
  <c r="AL2678" i="1"/>
  <c r="AA2678" i="1"/>
  <c r="Z2678" i="1"/>
  <c r="AB2678" i="1"/>
  <c r="X2678" i="1"/>
  <c r="F2678" i="1"/>
  <c r="K2678" i="1"/>
  <c r="J2678" i="1" l="1"/>
  <c r="L2678" i="1" s="1"/>
  <c r="I2679" i="1" s="1"/>
  <c r="Y2678" i="1" l="1"/>
  <c r="W2679" i="1" s="1"/>
  <c r="F2679" i="1"/>
  <c r="K2679" i="1"/>
  <c r="AM2679" i="1" l="1"/>
  <c r="AN2679" i="1" s="1"/>
  <c r="AL2679" i="1"/>
  <c r="X2679" i="1"/>
  <c r="AA2679" i="1"/>
  <c r="Z2679" i="1"/>
  <c r="AB2679" i="1"/>
  <c r="J2679" i="1"/>
  <c r="L2679" i="1" l="1"/>
  <c r="I2680" i="1" s="1"/>
  <c r="Y2679" i="1" l="1"/>
  <c r="W2680" i="1" s="1"/>
  <c r="F2680" i="1"/>
  <c r="K2680" i="1"/>
  <c r="AM2680" i="1" l="1"/>
  <c r="AN2680" i="1" s="1"/>
  <c r="AL2680" i="1"/>
  <c r="X2680" i="1"/>
  <c r="Z2680" i="1"/>
  <c r="AA2680" i="1"/>
  <c r="AB2680" i="1"/>
  <c r="J2680" i="1"/>
  <c r="L2680" i="1" s="1"/>
  <c r="I2681" i="1" s="1"/>
  <c r="Y2680" i="1" l="1"/>
  <c r="W2681" i="1" s="1"/>
  <c r="F2681" i="1"/>
  <c r="K2681" i="1"/>
  <c r="J2681" i="1" s="1"/>
  <c r="AM2681" i="1" l="1"/>
  <c r="AN2681" i="1" s="1"/>
  <c r="AL2681" i="1"/>
  <c r="X2681" i="1"/>
  <c r="AA2681" i="1"/>
  <c r="Z2681" i="1"/>
  <c r="AB2681" i="1"/>
  <c r="L2681" i="1"/>
  <c r="I2682" i="1" s="1"/>
  <c r="Y2681" i="1" l="1"/>
  <c r="W2682" i="1" s="1"/>
  <c r="K2682" i="1"/>
  <c r="F2682" i="1"/>
  <c r="AM2682" i="1" l="1"/>
  <c r="AN2682" i="1" s="1"/>
  <c r="AL2682" i="1"/>
  <c r="AB2682" i="1"/>
  <c r="X2682" i="1"/>
  <c r="Z2682" i="1"/>
  <c r="AA2682" i="1"/>
  <c r="J2682" i="1"/>
  <c r="L2682" i="1" s="1"/>
  <c r="Y2682" i="1" l="1"/>
  <c r="W2683" i="1" s="1"/>
  <c r="I2683" i="1"/>
  <c r="AM2683" i="1" l="1"/>
  <c r="AN2683" i="1" s="1"/>
  <c r="AL2683" i="1"/>
  <c r="X2683" i="1"/>
  <c r="AA2683" i="1"/>
  <c r="Z2683" i="1"/>
  <c r="AB2683" i="1"/>
  <c r="K2683" i="1"/>
  <c r="F2683" i="1"/>
  <c r="J2683" i="1" l="1"/>
  <c r="L2683" i="1" s="1"/>
  <c r="Y2683" i="1" s="1"/>
  <c r="W2684" i="1" s="1"/>
  <c r="AM2684" i="1" l="1"/>
  <c r="AN2684" i="1" s="1"/>
  <c r="AL2684" i="1"/>
  <c r="X2684" i="1"/>
  <c r="AA2684" i="1"/>
  <c r="AB2684" i="1"/>
  <c r="Z2684" i="1"/>
  <c r="I2684" i="1"/>
  <c r="K2684" i="1" l="1"/>
  <c r="F2684" i="1"/>
  <c r="J2684" i="1" l="1"/>
  <c r="L2684" i="1" s="1"/>
  <c r="Y2684" i="1" s="1"/>
  <c r="W2685" i="1" s="1"/>
  <c r="AM2685" i="1" l="1"/>
  <c r="AN2685" i="1" s="1"/>
  <c r="AL2685" i="1"/>
  <c r="X2685" i="1"/>
  <c r="Z2685" i="1"/>
  <c r="AB2685" i="1"/>
  <c r="AA2685" i="1"/>
  <c r="I2685" i="1"/>
  <c r="K2685" i="1" l="1"/>
  <c r="F2685" i="1"/>
  <c r="J2685" i="1" l="1"/>
  <c r="L2685" i="1" s="1"/>
  <c r="I2686" i="1" l="1"/>
  <c r="Y2685" i="1"/>
  <c r="W2686" i="1" s="1"/>
  <c r="F2686" i="1"/>
  <c r="K2686" i="1"/>
  <c r="AM2686" i="1" l="1"/>
  <c r="AN2686" i="1" s="1"/>
  <c r="AL2686" i="1"/>
  <c r="AB2686" i="1"/>
  <c r="X2686" i="1"/>
  <c r="Z2686" i="1"/>
  <c r="AA2686" i="1"/>
  <c r="J2686" i="1"/>
  <c r="L2686" i="1" s="1"/>
  <c r="Y2686" i="1" l="1"/>
  <c r="W2687" i="1" s="1"/>
  <c r="I2687" i="1"/>
  <c r="AM2687" i="1" l="1"/>
  <c r="AN2687" i="1" s="1"/>
  <c r="AL2687" i="1"/>
  <c r="X2687" i="1"/>
  <c r="Z2687" i="1"/>
  <c r="AB2687" i="1"/>
  <c r="AA2687" i="1"/>
  <c r="F2687" i="1"/>
  <c r="K2687" i="1"/>
  <c r="J2687" i="1" l="1"/>
  <c r="L2687" i="1" s="1"/>
  <c r="Y2687" i="1" s="1"/>
  <c r="W2688" i="1" s="1"/>
  <c r="AM2688" i="1" l="1"/>
  <c r="AN2688" i="1" s="1"/>
  <c r="AL2688" i="1"/>
  <c r="AA2688" i="1"/>
  <c r="X2688" i="1"/>
  <c r="Z2688" i="1"/>
  <c r="AB2688" i="1"/>
  <c r="I2688" i="1"/>
  <c r="K2688" i="1" l="1"/>
  <c r="F2688" i="1"/>
  <c r="J2688" i="1" l="1"/>
  <c r="L2688" i="1" s="1"/>
  <c r="Y2688" i="1" s="1"/>
  <c r="W2689" i="1" s="1"/>
  <c r="AM2689" i="1" l="1"/>
  <c r="AN2689" i="1" s="1"/>
  <c r="AL2689" i="1"/>
  <c r="Z2689" i="1"/>
  <c r="X2689" i="1"/>
  <c r="AA2689" i="1"/>
  <c r="AB2689" i="1"/>
  <c r="I2689" i="1"/>
  <c r="K2689" i="1" l="1"/>
  <c r="F2689" i="1"/>
  <c r="J2689" i="1" l="1"/>
  <c r="L2689" i="1" s="1"/>
  <c r="I2690" i="1" l="1"/>
  <c r="Y2689" i="1"/>
  <c r="W2690" i="1" s="1"/>
  <c r="F2690" i="1"/>
  <c r="K2690" i="1"/>
  <c r="AM2690" i="1" l="1"/>
  <c r="AN2690" i="1" s="1"/>
  <c r="AL2690" i="1"/>
  <c r="X2690" i="1"/>
  <c r="Z2690" i="1"/>
  <c r="AA2690" i="1"/>
  <c r="AB2690" i="1"/>
  <c r="J2690" i="1"/>
  <c r="L2690" i="1" s="1"/>
  <c r="Y2690" i="1" l="1"/>
  <c r="W2691" i="1" s="1"/>
  <c r="I2691" i="1"/>
  <c r="AM2691" i="1" l="1"/>
  <c r="AN2691" i="1" s="1"/>
  <c r="AL2691" i="1"/>
  <c r="X2691" i="1"/>
  <c r="AA2691" i="1"/>
  <c r="Z2691" i="1"/>
  <c r="AB2691" i="1"/>
  <c r="F2691" i="1"/>
  <c r="K2691" i="1"/>
  <c r="J2691" i="1" l="1"/>
  <c r="L2691" i="1" s="1"/>
  <c r="Y2691" i="1" s="1"/>
  <c r="W2692" i="1" s="1"/>
  <c r="AM2692" i="1" l="1"/>
  <c r="AN2692" i="1" s="1"/>
  <c r="AL2692" i="1"/>
  <c r="AA2692" i="1"/>
  <c r="Z2692" i="1"/>
  <c r="X2692" i="1"/>
  <c r="AB2692" i="1"/>
  <c r="I2692" i="1"/>
  <c r="K2692" i="1" l="1"/>
  <c r="F2692" i="1"/>
  <c r="J2692" i="1" l="1"/>
  <c r="L2692" i="1" s="1"/>
  <c r="Y2692" i="1" s="1"/>
  <c r="W2693" i="1" s="1"/>
  <c r="AM2693" i="1" l="1"/>
  <c r="AN2693" i="1" s="1"/>
  <c r="AL2693" i="1"/>
  <c r="X2693" i="1"/>
  <c r="Z2693" i="1"/>
  <c r="AA2693" i="1"/>
  <c r="AB2693" i="1"/>
  <c r="I2693" i="1"/>
  <c r="F2693" i="1" l="1"/>
  <c r="K2693" i="1"/>
  <c r="J2693" i="1" l="1"/>
  <c r="L2693" i="1" s="1"/>
  <c r="Y2693" i="1" s="1"/>
  <c r="W2694" i="1" s="1"/>
  <c r="AM2694" i="1" l="1"/>
  <c r="AN2694" i="1" s="1"/>
  <c r="AL2694" i="1"/>
  <c r="X2694" i="1"/>
  <c r="Z2694" i="1"/>
  <c r="AA2694" i="1"/>
  <c r="AB2694" i="1"/>
  <c r="I2694" i="1"/>
  <c r="F2694" i="1" l="1"/>
  <c r="K2694" i="1"/>
  <c r="J2694" i="1" s="1"/>
  <c r="L2694" i="1" l="1"/>
  <c r="I2695" i="1" l="1"/>
  <c r="Y2694" i="1"/>
  <c r="W2695" i="1" s="1"/>
  <c r="F2695" i="1"/>
  <c r="K2695" i="1"/>
  <c r="AM2695" i="1" l="1"/>
  <c r="AN2695" i="1" s="1"/>
  <c r="AL2695" i="1"/>
  <c r="AB2695" i="1"/>
  <c r="X2695" i="1"/>
  <c r="Z2695" i="1"/>
  <c r="AA2695" i="1"/>
  <c r="J2695" i="1"/>
  <c r="L2695" i="1" s="1"/>
  <c r="Y2695" i="1" l="1"/>
  <c r="W2696" i="1" s="1"/>
  <c r="I2696" i="1"/>
  <c r="AM2696" i="1" l="1"/>
  <c r="AN2696" i="1" s="1"/>
  <c r="AL2696" i="1"/>
  <c r="AB2696" i="1"/>
  <c r="X2696" i="1"/>
  <c r="Z2696" i="1"/>
  <c r="AA2696" i="1"/>
  <c r="K2696" i="1"/>
  <c r="F2696" i="1"/>
  <c r="J2696" i="1" l="1"/>
  <c r="L2696" i="1" s="1"/>
  <c r="I2697" i="1" s="1"/>
  <c r="Y2696" i="1" l="1"/>
  <c r="W2697" i="1" s="1"/>
  <c r="F2697" i="1"/>
  <c r="K2697" i="1"/>
  <c r="AM2697" i="1" l="1"/>
  <c r="AN2697" i="1" s="1"/>
  <c r="AL2697" i="1"/>
  <c r="X2697" i="1"/>
  <c r="Z2697" i="1"/>
  <c r="AA2697" i="1"/>
  <c r="AB2697" i="1"/>
  <c r="J2697" i="1"/>
  <c r="L2697" i="1" s="1"/>
  <c r="Y2697" i="1" l="1"/>
  <c r="W2698" i="1" s="1"/>
  <c r="I2698" i="1"/>
  <c r="AM2698" i="1" l="1"/>
  <c r="AN2698" i="1" s="1"/>
  <c r="AL2698" i="1"/>
  <c r="Z2698" i="1"/>
  <c r="AB2698" i="1"/>
  <c r="X2698" i="1"/>
  <c r="AA2698" i="1"/>
  <c r="F2698" i="1"/>
  <c r="K2698" i="1"/>
  <c r="J2698" i="1" s="1"/>
  <c r="L2698" i="1" l="1"/>
  <c r="I2699" i="1" s="1"/>
  <c r="Y2698" i="1" l="1"/>
  <c r="W2699" i="1" s="1"/>
  <c r="K2699" i="1"/>
  <c r="F2699" i="1"/>
  <c r="AM2699" i="1" l="1"/>
  <c r="AN2699" i="1" s="1"/>
  <c r="AL2699" i="1"/>
  <c r="X2699" i="1"/>
  <c r="AA2699" i="1"/>
  <c r="Z2699" i="1"/>
  <c r="AB2699" i="1"/>
  <c r="J2699" i="1"/>
  <c r="L2699" i="1" s="1"/>
  <c r="Y2699" i="1" l="1"/>
  <c r="W2700" i="1" s="1"/>
  <c r="I2700" i="1"/>
  <c r="AM2700" i="1" l="1"/>
  <c r="AN2700" i="1" s="1"/>
  <c r="AL2700" i="1"/>
  <c r="AB2700" i="1"/>
  <c r="Z2700" i="1"/>
  <c r="AA2700" i="1"/>
  <c r="X2700" i="1"/>
  <c r="F2700" i="1"/>
  <c r="K2700" i="1"/>
  <c r="J2700" i="1" l="1"/>
  <c r="L2700" i="1" s="1"/>
  <c r="Y2700" i="1" s="1"/>
  <c r="W2701" i="1" s="1"/>
  <c r="AM2701" i="1" l="1"/>
  <c r="AN2701" i="1" s="1"/>
  <c r="AL2701" i="1"/>
  <c r="Z2701" i="1"/>
  <c r="X2701" i="1"/>
  <c r="AA2701" i="1"/>
  <c r="AB2701" i="1"/>
  <c r="I2701" i="1"/>
  <c r="K2701" i="1" l="1"/>
  <c r="F2701" i="1"/>
  <c r="J2701" i="1" l="1"/>
  <c r="L2701" i="1" s="1"/>
  <c r="Y2701" i="1" s="1"/>
  <c r="W2702" i="1" s="1"/>
  <c r="AM2702" i="1" l="1"/>
  <c r="AN2702" i="1" s="1"/>
  <c r="AL2702" i="1"/>
  <c r="AB2702" i="1"/>
  <c r="AA2702" i="1"/>
  <c r="X2702" i="1"/>
  <c r="Z2702" i="1"/>
  <c r="I2702" i="1"/>
  <c r="K2702" i="1" l="1"/>
  <c r="F2702" i="1"/>
  <c r="J2702" i="1" l="1"/>
  <c r="L2702" i="1" s="1"/>
  <c r="Y2702" i="1" s="1"/>
  <c r="W2703" i="1" s="1"/>
  <c r="AM2703" i="1" l="1"/>
  <c r="AN2703" i="1" s="1"/>
  <c r="AL2703" i="1"/>
  <c r="AA2703" i="1"/>
  <c r="X2703" i="1"/>
  <c r="Z2703" i="1"/>
  <c r="AB2703" i="1"/>
  <c r="I2703" i="1"/>
  <c r="F2703" i="1" l="1"/>
  <c r="K2703" i="1"/>
  <c r="J2703" i="1" l="1"/>
  <c r="L2703" i="1" s="1"/>
  <c r="I2704" i="1" l="1"/>
  <c r="Y2703" i="1"/>
  <c r="W2704" i="1" s="1"/>
  <c r="K2704" i="1"/>
  <c r="F2704" i="1"/>
  <c r="AM2704" i="1" l="1"/>
  <c r="AN2704" i="1" s="1"/>
  <c r="AL2704" i="1"/>
  <c r="AB2704" i="1"/>
  <c r="X2704" i="1"/>
  <c r="Z2704" i="1"/>
  <c r="AA2704" i="1"/>
  <c r="J2704" i="1"/>
  <c r="L2704" i="1" s="1"/>
  <c r="Y2704" i="1" l="1"/>
  <c r="W2705" i="1" s="1"/>
  <c r="I2705" i="1"/>
  <c r="AM2705" i="1" l="1"/>
  <c r="AN2705" i="1" s="1"/>
  <c r="AL2705" i="1"/>
  <c r="X2705" i="1"/>
  <c r="AA2705" i="1"/>
  <c r="Z2705" i="1"/>
  <c r="AB2705" i="1"/>
  <c r="K2705" i="1"/>
  <c r="J2705" i="1" s="1"/>
  <c r="F2705" i="1"/>
  <c r="L2705" i="1" l="1"/>
  <c r="I2706" i="1" s="1"/>
  <c r="Y2705" i="1" l="1"/>
  <c r="W2706" i="1" s="1"/>
  <c r="K2706" i="1"/>
  <c r="F2706" i="1"/>
  <c r="AM2706" i="1" l="1"/>
  <c r="AN2706" i="1" s="1"/>
  <c r="AL2706" i="1"/>
  <c r="AA2706" i="1"/>
  <c r="Z2706" i="1"/>
  <c r="X2706" i="1"/>
  <c r="AB2706" i="1"/>
  <c r="J2706" i="1"/>
  <c r="L2706" i="1" s="1"/>
  <c r="Y2706" i="1" l="1"/>
  <c r="W2707" i="1" s="1"/>
  <c r="I2707" i="1"/>
  <c r="AM2707" i="1" l="1"/>
  <c r="AN2707" i="1" s="1"/>
  <c r="AL2707" i="1"/>
  <c r="X2707" i="1"/>
  <c r="AB2707" i="1"/>
  <c r="AA2707" i="1"/>
  <c r="Z2707" i="1"/>
  <c r="F2707" i="1"/>
  <c r="K2707" i="1"/>
  <c r="J2707" i="1" l="1"/>
  <c r="L2707" i="1" s="1"/>
  <c r="I2708" i="1" s="1"/>
  <c r="Y2707" i="1" l="1"/>
  <c r="W2708" i="1" s="1"/>
  <c r="K2708" i="1"/>
  <c r="F2708" i="1"/>
  <c r="AM2708" i="1" l="1"/>
  <c r="AN2708" i="1" s="1"/>
  <c r="AL2708" i="1"/>
  <c r="AA2708" i="1"/>
  <c r="X2708" i="1"/>
  <c r="Z2708" i="1"/>
  <c r="AB2708" i="1"/>
  <c r="J2708" i="1"/>
  <c r="L2708" i="1" s="1"/>
  <c r="Y2708" i="1" l="1"/>
  <c r="W2709" i="1" s="1"/>
  <c r="I2709" i="1"/>
  <c r="AM2709" i="1" l="1"/>
  <c r="AN2709" i="1" s="1"/>
  <c r="AL2709" i="1"/>
  <c r="AB2709" i="1"/>
  <c r="X2709" i="1"/>
  <c r="Z2709" i="1"/>
  <c r="AA2709" i="1"/>
  <c r="F2709" i="1"/>
  <c r="K2709" i="1"/>
  <c r="J2709" i="1" l="1"/>
  <c r="L2709" i="1" s="1"/>
  <c r="Y2709" i="1" s="1"/>
  <c r="W2710" i="1" s="1"/>
  <c r="AM2710" i="1" l="1"/>
  <c r="AN2710" i="1" s="1"/>
  <c r="AL2710" i="1"/>
  <c r="Z2710" i="1"/>
  <c r="AB2710" i="1"/>
  <c r="X2710" i="1"/>
  <c r="AA2710" i="1"/>
  <c r="I2710" i="1"/>
  <c r="F2710" i="1" l="1"/>
  <c r="K2710" i="1"/>
  <c r="J2710" i="1" l="1"/>
  <c r="L2710" i="1" s="1"/>
  <c r="Y2710" i="1" s="1"/>
  <c r="W2711" i="1" s="1"/>
  <c r="AM2711" i="1" l="1"/>
  <c r="AN2711" i="1" s="1"/>
  <c r="AL2711" i="1"/>
  <c r="AB2711" i="1"/>
  <c r="AA2711" i="1"/>
  <c r="X2711" i="1"/>
  <c r="Z2711" i="1"/>
  <c r="I2711" i="1"/>
  <c r="F2711" i="1" s="1"/>
  <c r="K2711" i="1" l="1"/>
  <c r="J2711" i="1" s="1"/>
  <c r="L2711" i="1" l="1"/>
  <c r="I2712" i="1" l="1"/>
  <c r="Y2711" i="1"/>
  <c r="W2712" i="1" s="1"/>
  <c r="F2712" i="1"/>
  <c r="K2712" i="1"/>
  <c r="AM2712" i="1" l="1"/>
  <c r="AN2712" i="1" s="1"/>
  <c r="AL2712" i="1"/>
  <c r="AB2712" i="1"/>
  <c r="X2712" i="1"/>
  <c r="Z2712" i="1"/>
  <c r="AA2712" i="1"/>
  <c r="J2712" i="1"/>
  <c r="L2712" i="1" s="1"/>
  <c r="Y2712" i="1" l="1"/>
  <c r="W2713" i="1" s="1"/>
  <c r="I2713" i="1"/>
  <c r="AM2713" i="1" l="1"/>
  <c r="AN2713" i="1" s="1"/>
  <c r="AL2713" i="1"/>
  <c r="AB2713" i="1"/>
  <c r="X2713" i="1"/>
  <c r="Z2713" i="1"/>
  <c r="AA2713" i="1"/>
  <c r="F2713" i="1"/>
  <c r="K2713" i="1"/>
  <c r="J2713" i="1" l="1"/>
  <c r="L2713" i="1"/>
  <c r="I2714" i="1" s="1"/>
  <c r="Y2713" i="1" l="1"/>
  <c r="W2714" i="1" s="1"/>
  <c r="K2714" i="1"/>
  <c r="F2714" i="1"/>
  <c r="AM2714" i="1" l="1"/>
  <c r="AN2714" i="1" s="1"/>
  <c r="AL2714" i="1"/>
  <c r="X2714" i="1"/>
  <c r="Z2714" i="1"/>
  <c r="AA2714" i="1"/>
  <c r="AB2714" i="1"/>
  <c r="J2714" i="1"/>
  <c r="L2714" i="1" s="1"/>
  <c r="Y2714" i="1" l="1"/>
  <c r="W2715" i="1" s="1"/>
  <c r="I2715" i="1"/>
  <c r="AM2715" i="1" l="1"/>
  <c r="AN2715" i="1" s="1"/>
  <c r="AL2715" i="1"/>
  <c r="Z2715" i="1"/>
  <c r="AB2715" i="1"/>
  <c r="X2715" i="1"/>
  <c r="AA2715" i="1"/>
  <c r="F2715" i="1"/>
  <c r="K2715" i="1"/>
  <c r="J2715" i="1" l="1"/>
  <c r="L2715" i="1" s="1"/>
  <c r="Y2715" i="1" s="1"/>
  <c r="W2716" i="1" s="1"/>
  <c r="AM2716" i="1" l="1"/>
  <c r="AN2716" i="1" s="1"/>
  <c r="AL2716" i="1"/>
  <c r="AA2716" i="1"/>
  <c r="X2716" i="1"/>
  <c r="Z2716" i="1"/>
  <c r="AB2716" i="1"/>
  <c r="I2716" i="1"/>
  <c r="K2716" i="1" l="1"/>
  <c r="F2716" i="1"/>
  <c r="J2716" i="1" l="1"/>
  <c r="L2716" i="1" s="1"/>
  <c r="Y2716" i="1" s="1"/>
  <c r="W2717" i="1" s="1"/>
  <c r="AM2717" i="1" l="1"/>
  <c r="AN2717" i="1" s="1"/>
  <c r="AL2717" i="1"/>
  <c r="X2717" i="1"/>
  <c r="AA2717" i="1"/>
  <c r="Z2717" i="1"/>
  <c r="AB2717" i="1"/>
  <c r="I2717" i="1"/>
  <c r="F2717" i="1" l="1"/>
  <c r="K2717" i="1"/>
  <c r="J2717" i="1" l="1"/>
  <c r="L2717" i="1" s="1"/>
  <c r="Y2717" i="1" s="1"/>
  <c r="W2718" i="1" s="1"/>
  <c r="AM2718" i="1" l="1"/>
  <c r="AN2718" i="1" s="1"/>
  <c r="AL2718" i="1"/>
  <c r="AB2718" i="1"/>
  <c r="X2718" i="1"/>
  <c r="Z2718" i="1"/>
  <c r="AA2718" i="1"/>
  <c r="I2718" i="1"/>
  <c r="K2718" i="1" l="1"/>
  <c r="F2718" i="1"/>
  <c r="J2718" i="1" l="1"/>
  <c r="L2718" i="1" s="1"/>
  <c r="Y2718" i="1" s="1"/>
  <c r="W2719" i="1" s="1"/>
  <c r="AM2719" i="1" l="1"/>
  <c r="AN2719" i="1" s="1"/>
  <c r="AL2719" i="1"/>
  <c r="X2719" i="1"/>
  <c r="AA2719" i="1"/>
  <c r="Z2719" i="1"/>
  <c r="AB2719" i="1"/>
  <c r="I2719" i="1"/>
  <c r="K2719" i="1" l="1"/>
  <c r="F2719" i="1"/>
  <c r="J2719" i="1" l="1"/>
  <c r="L2719" i="1" s="1"/>
  <c r="I2720" i="1" l="1"/>
  <c r="Y2719" i="1"/>
  <c r="W2720" i="1" s="1"/>
  <c r="F2720" i="1"/>
  <c r="K2720" i="1"/>
  <c r="AM2720" i="1" l="1"/>
  <c r="AN2720" i="1" s="1"/>
  <c r="AL2720" i="1"/>
  <c r="Z2720" i="1"/>
  <c r="X2720" i="1"/>
  <c r="AA2720" i="1"/>
  <c r="AB2720" i="1"/>
  <c r="J2720" i="1"/>
  <c r="L2720" i="1" s="1"/>
  <c r="Y2720" i="1" l="1"/>
  <c r="W2721" i="1" s="1"/>
  <c r="I2721" i="1"/>
  <c r="K2721" i="1" s="1"/>
  <c r="AM2721" i="1" l="1"/>
  <c r="AN2721" i="1" s="1"/>
  <c r="AL2721" i="1"/>
  <c r="X2721" i="1"/>
  <c r="Z2721" i="1"/>
  <c r="AB2721" i="1"/>
  <c r="AA2721" i="1"/>
  <c r="F2721" i="1"/>
  <c r="J2721" i="1"/>
  <c r="L2721" i="1" s="1"/>
  <c r="Y2721" i="1" l="1"/>
  <c r="W2722" i="1" s="1"/>
  <c r="I2722" i="1"/>
  <c r="AM2722" i="1" l="1"/>
  <c r="AN2722" i="1" s="1"/>
  <c r="AL2722" i="1"/>
  <c r="Z2722" i="1"/>
  <c r="X2722" i="1"/>
  <c r="AA2722" i="1"/>
  <c r="AB2722" i="1"/>
  <c r="K2722" i="1"/>
  <c r="F2722" i="1"/>
  <c r="J2722" i="1" l="1"/>
  <c r="L2722" i="1" s="1"/>
  <c r="Y2722" i="1" s="1"/>
  <c r="W2723" i="1" s="1"/>
  <c r="AM2723" i="1" l="1"/>
  <c r="AN2723" i="1" s="1"/>
  <c r="AL2723" i="1"/>
  <c r="X2723" i="1"/>
  <c r="AA2723" i="1"/>
  <c r="Z2723" i="1"/>
  <c r="AB2723" i="1"/>
  <c r="I2723" i="1"/>
  <c r="F2723" i="1" l="1"/>
  <c r="K2723" i="1"/>
  <c r="J2723" i="1" l="1"/>
  <c r="L2723" i="1"/>
  <c r="I2724" i="1" l="1"/>
  <c r="Y2723" i="1"/>
  <c r="W2724" i="1" s="1"/>
  <c r="K2724" i="1"/>
  <c r="F2724" i="1"/>
  <c r="AM2724" i="1" l="1"/>
  <c r="AN2724" i="1" s="1"/>
  <c r="AL2724" i="1"/>
  <c r="X2724" i="1"/>
  <c r="AA2724" i="1"/>
  <c r="Z2724" i="1"/>
  <c r="AB2724" i="1"/>
  <c r="J2724" i="1"/>
  <c r="L2724" i="1" s="1"/>
  <c r="I2725" i="1" s="1"/>
  <c r="Y2724" i="1" l="1"/>
  <c r="W2725" i="1" s="1"/>
  <c r="F2725" i="1"/>
  <c r="K2725" i="1"/>
  <c r="AM2725" i="1" l="1"/>
  <c r="AN2725" i="1" s="1"/>
  <c r="AL2725" i="1"/>
  <c r="X2725" i="1"/>
  <c r="AA2725" i="1"/>
  <c r="Z2725" i="1"/>
  <c r="AB2725" i="1"/>
  <c r="J2725" i="1"/>
  <c r="L2725" i="1" s="1"/>
  <c r="I2726" i="1" s="1"/>
  <c r="Y2725" i="1" l="1"/>
  <c r="W2726" i="1" s="1"/>
  <c r="F2726" i="1"/>
  <c r="K2726" i="1"/>
  <c r="AM2726" i="1" l="1"/>
  <c r="Z2726" i="1"/>
  <c r="AB2726" i="1"/>
  <c r="X2726" i="1"/>
  <c r="AA2726" i="1"/>
  <c r="J2726" i="1"/>
  <c r="L2726" i="1" s="1"/>
  <c r="I2727" i="1" s="1"/>
  <c r="F2727" i="1" s="1"/>
  <c r="AL2726" i="1" l="1"/>
  <c r="AN2726" i="1"/>
  <c r="Y2726" i="1"/>
  <c r="W2727" i="1" s="1"/>
  <c r="K2727" i="1"/>
  <c r="J2727" i="1" s="1"/>
  <c r="AM2727" i="1" l="1"/>
  <c r="AN2727" i="1" s="1"/>
  <c r="AL2727" i="1"/>
  <c r="X2727" i="1"/>
  <c r="Z2727" i="1"/>
  <c r="AA2727" i="1"/>
  <c r="AB2727" i="1"/>
  <c r="L2727" i="1"/>
  <c r="I2728" i="1" s="1"/>
  <c r="Y2727" i="1" l="1"/>
  <c r="W2728" i="1" s="1"/>
  <c r="K2728" i="1"/>
  <c r="F2728" i="1"/>
  <c r="AM2728" i="1" l="1"/>
  <c r="AN2728" i="1" s="1"/>
  <c r="AL2728" i="1"/>
  <c r="AA2728" i="1"/>
  <c r="X2728" i="1"/>
  <c r="Z2728" i="1"/>
  <c r="AB2728" i="1"/>
  <c r="J2728" i="1"/>
  <c r="L2728" i="1" s="1"/>
  <c r="Y2728" i="1" l="1"/>
  <c r="W2729" i="1" s="1"/>
  <c r="I2729" i="1"/>
  <c r="AM2729" i="1" l="1"/>
  <c r="AN2729" i="1" s="1"/>
  <c r="AL2729" i="1"/>
  <c r="AB2729" i="1"/>
  <c r="X2729" i="1"/>
  <c r="Z2729" i="1"/>
  <c r="AA2729" i="1"/>
  <c r="K2729" i="1"/>
  <c r="F2729" i="1"/>
  <c r="J2729" i="1" l="1"/>
  <c r="L2729" i="1" s="1"/>
  <c r="Y2729" i="1" s="1"/>
  <c r="W2730" i="1" s="1"/>
  <c r="AM2730" i="1" l="1"/>
  <c r="AN2730" i="1" s="1"/>
  <c r="AL2730" i="1"/>
  <c r="AA2730" i="1"/>
  <c r="X2730" i="1"/>
  <c r="Z2730" i="1"/>
  <c r="AB2730" i="1"/>
  <c r="I2730" i="1"/>
  <c r="K2730" i="1" l="1"/>
  <c r="F2730" i="1"/>
  <c r="J2730" i="1" l="1"/>
  <c r="L2730" i="1" s="1"/>
  <c r="Y2730" i="1" s="1"/>
  <c r="W2731" i="1" s="1"/>
  <c r="AM2731" i="1" l="1"/>
  <c r="AN2731" i="1" s="1"/>
  <c r="AL2731" i="1"/>
  <c r="AB2731" i="1"/>
  <c r="AA2731" i="1"/>
  <c r="X2731" i="1"/>
  <c r="Z2731" i="1"/>
  <c r="I2731" i="1"/>
  <c r="F2731" i="1" l="1"/>
  <c r="K2731" i="1"/>
  <c r="J2731" i="1" l="1"/>
  <c r="L2731" i="1" s="1"/>
  <c r="Y2731" i="1" s="1"/>
  <c r="W2732" i="1" s="1"/>
  <c r="AM2732" i="1" l="1"/>
  <c r="Z2732" i="1"/>
  <c r="AA2732" i="1"/>
  <c r="AB2732" i="1"/>
  <c r="X2732" i="1"/>
  <c r="I2732" i="1"/>
  <c r="AL2732" i="1" l="1"/>
  <c r="AN2732" i="1"/>
  <c r="K2732" i="1"/>
  <c r="F2732" i="1"/>
  <c r="J2732" i="1" l="1"/>
  <c r="L2732" i="1" s="1"/>
  <c r="Y2732" i="1" s="1"/>
  <c r="W2733" i="1" s="1"/>
  <c r="AM2733" i="1" l="1"/>
  <c r="AN2733" i="1" s="1"/>
  <c r="AL2733" i="1"/>
  <c r="AB2733" i="1"/>
  <c r="X2733" i="1"/>
  <c r="Z2733" i="1"/>
  <c r="AA2733" i="1"/>
  <c r="I2733" i="1"/>
  <c r="K2733" i="1" l="1"/>
  <c r="F2733" i="1"/>
  <c r="J2733" i="1" l="1"/>
  <c r="L2733" i="1" s="1"/>
  <c r="Y2733" i="1" s="1"/>
  <c r="W2734" i="1" s="1"/>
  <c r="AM2734" i="1" l="1"/>
  <c r="AN2734" i="1" s="1"/>
  <c r="AL2734" i="1"/>
  <c r="AA2734" i="1"/>
  <c r="AB2734" i="1"/>
  <c r="X2734" i="1"/>
  <c r="Z2734" i="1"/>
  <c r="I2734" i="1"/>
  <c r="K2734" i="1" l="1"/>
  <c r="F2734" i="1"/>
  <c r="J2734" i="1" l="1"/>
  <c r="L2734" i="1" s="1"/>
  <c r="Y2734" i="1" s="1"/>
  <c r="W2735" i="1" s="1"/>
  <c r="AM2735" i="1" l="1"/>
  <c r="AN2735" i="1" s="1"/>
  <c r="AL2735" i="1"/>
  <c r="X2735" i="1"/>
  <c r="Z2735" i="1"/>
  <c r="AA2735" i="1"/>
  <c r="AB2735" i="1"/>
  <c r="I2735" i="1"/>
  <c r="K2735" i="1" l="1"/>
  <c r="F2735" i="1"/>
  <c r="J2735" i="1" l="1"/>
  <c r="L2735" i="1" s="1"/>
  <c r="Y2735" i="1" s="1"/>
  <c r="W2736" i="1" s="1"/>
  <c r="AM2736" i="1" l="1"/>
  <c r="AN2736" i="1" s="1"/>
  <c r="AL2736" i="1"/>
  <c r="AA2736" i="1"/>
  <c r="AB2736" i="1"/>
  <c r="X2736" i="1"/>
  <c r="Z2736" i="1"/>
  <c r="I2736" i="1"/>
  <c r="K2736" i="1" l="1"/>
  <c r="F2736" i="1"/>
  <c r="J2736" i="1" l="1"/>
  <c r="L2736" i="1" s="1"/>
  <c r="Y2736" i="1" s="1"/>
  <c r="W2737" i="1" s="1"/>
  <c r="AM2737" i="1" l="1"/>
  <c r="AN2737" i="1" s="1"/>
  <c r="AL2737" i="1"/>
  <c r="AB2737" i="1"/>
  <c r="X2737" i="1"/>
  <c r="Z2737" i="1"/>
  <c r="AA2737" i="1"/>
  <c r="I2737" i="1"/>
  <c r="K2737" i="1" l="1"/>
  <c r="F2737" i="1"/>
  <c r="J2737" i="1" l="1"/>
  <c r="L2737" i="1" s="1"/>
  <c r="Y2737" i="1" s="1"/>
  <c r="W2738" i="1" s="1"/>
  <c r="AM2738" i="1" l="1"/>
  <c r="AN2738" i="1" s="1"/>
  <c r="AL2738" i="1"/>
  <c r="X2738" i="1"/>
  <c r="Z2738" i="1"/>
  <c r="AA2738" i="1"/>
  <c r="AB2738" i="1"/>
  <c r="I2738" i="1"/>
  <c r="F2738" i="1" l="1"/>
  <c r="K2738" i="1"/>
  <c r="J2738" i="1" s="1"/>
  <c r="L2738" i="1" l="1"/>
  <c r="I2739" i="1" l="1"/>
  <c r="Y2738" i="1"/>
  <c r="W2739" i="1" s="1"/>
  <c r="K2739" i="1"/>
  <c r="F2739" i="1"/>
  <c r="AM2739" i="1" l="1"/>
  <c r="AN2739" i="1" s="1"/>
  <c r="AL2739" i="1"/>
  <c r="X2739" i="1"/>
  <c r="AA2739" i="1"/>
  <c r="Z2739" i="1"/>
  <c r="AB2739" i="1"/>
  <c r="J2739" i="1"/>
  <c r="L2739" i="1" s="1"/>
  <c r="Y2739" i="1" l="1"/>
  <c r="W2740" i="1" s="1"/>
  <c r="I2740" i="1"/>
  <c r="AM2740" i="1" l="1"/>
  <c r="AB2740" i="1"/>
  <c r="X2740" i="1"/>
  <c r="Z2740" i="1"/>
  <c r="AA2740" i="1"/>
  <c r="F2740" i="1"/>
  <c r="K2740" i="1"/>
  <c r="AL2740" i="1" l="1"/>
  <c r="AN2740" i="1"/>
  <c r="J2740" i="1"/>
  <c r="L2740" i="1" s="1"/>
  <c r="Y2740" i="1" s="1"/>
  <c r="W2741" i="1" s="1"/>
  <c r="AM2741" i="1" l="1"/>
  <c r="AN2741" i="1" s="1"/>
  <c r="AL2741" i="1"/>
  <c r="AB2741" i="1"/>
  <c r="X2741" i="1"/>
  <c r="Z2741" i="1"/>
  <c r="AA2741" i="1"/>
  <c r="I2741" i="1"/>
  <c r="K2741" i="1" l="1"/>
  <c r="J2741" i="1" s="1"/>
  <c r="F2741" i="1"/>
  <c r="L2741" i="1" l="1"/>
  <c r="I2742" i="1" l="1"/>
  <c r="Y2741" i="1"/>
  <c r="W2742" i="1" s="1"/>
  <c r="K2742" i="1"/>
  <c r="F2742" i="1"/>
  <c r="AM2742" i="1" l="1"/>
  <c r="AN2742" i="1" s="1"/>
  <c r="AL2742" i="1"/>
  <c r="Z2742" i="1"/>
  <c r="AA2742" i="1"/>
  <c r="X2742" i="1"/>
  <c r="AB2742" i="1"/>
  <c r="J2742" i="1"/>
  <c r="L2742" i="1" s="1"/>
  <c r="Y2742" i="1" l="1"/>
  <c r="W2743" i="1" s="1"/>
  <c r="I2743" i="1"/>
  <c r="AM2743" i="1" l="1"/>
  <c r="AN2743" i="1" s="1"/>
  <c r="AL2743" i="1"/>
  <c r="X2743" i="1"/>
  <c r="AA2743" i="1"/>
  <c r="AB2743" i="1"/>
  <c r="Z2743" i="1"/>
  <c r="F2743" i="1"/>
  <c r="K2743" i="1"/>
  <c r="J2743" i="1" l="1"/>
  <c r="L2743" i="1" s="1"/>
  <c r="Y2743" i="1" s="1"/>
  <c r="W2744" i="1" s="1"/>
  <c r="AM2744" i="1" l="1"/>
  <c r="AN2744" i="1" s="1"/>
  <c r="AL2744" i="1"/>
  <c r="X2744" i="1"/>
  <c r="AA2744" i="1"/>
  <c r="AB2744" i="1"/>
  <c r="Z2744" i="1"/>
  <c r="I2744" i="1"/>
  <c r="F2744" i="1" l="1"/>
  <c r="K2744" i="1"/>
  <c r="J2744" i="1" l="1"/>
  <c r="L2744" i="1" s="1"/>
  <c r="Y2744" i="1" s="1"/>
  <c r="W2745" i="1" s="1"/>
  <c r="AM2745" i="1" l="1"/>
  <c r="AN2745" i="1" s="1"/>
  <c r="AL2745" i="1"/>
  <c r="X2745" i="1"/>
  <c r="Z2745" i="1"/>
  <c r="AA2745" i="1"/>
  <c r="AB2745" i="1"/>
  <c r="I2745" i="1"/>
  <c r="K2745" i="1" l="1"/>
  <c r="F2745" i="1"/>
  <c r="J2745" i="1" l="1"/>
  <c r="L2745" i="1" s="1"/>
  <c r="Y2745" i="1" s="1"/>
  <c r="W2746" i="1" s="1"/>
  <c r="AM2746" i="1" l="1"/>
  <c r="AN2746" i="1" s="1"/>
  <c r="AL2746" i="1"/>
  <c r="X2746" i="1"/>
  <c r="Z2746" i="1"/>
  <c r="AA2746" i="1"/>
  <c r="AB2746" i="1"/>
  <c r="I2746" i="1"/>
  <c r="F2746" i="1" l="1"/>
  <c r="K2746" i="1"/>
  <c r="J2746" i="1" l="1"/>
  <c r="L2746" i="1" s="1"/>
  <c r="I2747" i="1" l="1"/>
  <c r="Y2746" i="1"/>
  <c r="W2747" i="1" s="1"/>
  <c r="F2747" i="1"/>
  <c r="K2747" i="1"/>
  <c r="AM2747" i="1" l="1"/>
  <c r="AN2747" i="1" s="1"/>
  <c r="AL2747" i="1"/>
  <c r="X2747" i="1"/>
  <c r="Z2747" i="1"/>
  <c r="AA2747" i="1"/>
  <c r="AB2747" i="1"/>
  <c r="J2747" i="1"/>
  <c r="L2747" i="1" s="1"/>
  <c r="Y2747" i="1" l="1"/>
  <c r="W2748" i="1" s="1"/>
  <c r="I2748" i="1"/>
  <c r="AM2748" i="1" l="1"/>
  <c r="AN2748" i="1" s="1"/>
  <c r="AL2748" i="1"/>
  <c r="X2748" i="1"/>
  <c r="AA2748" i="1"/>
  <c r="Z2748" i="1"/>
  <c r="AB2748" i="1"/>
  <c r="F2748" i="1"/>
  <c r="K2748" i="1"/>
  <c r="J2748" i="1" s="1"/>
  <c r="L2748" i="1" l="1"/>
  <c r="I2749" i="1" s="1"/>
  <c r="Y2748" i="1" l="1"/>
  <c r="W2749" i="1" s="1"/>
  <c r="F2749" i="1"/>
  <c r="K2749" i="1"/>
  <c r="J2749" i="1" s="1"/>
  <c r="L2749" i="1" s="1"/>
  <c r="AM2749" i="1" l="1"/>
  <c r="AN2749" i="1" s="1"/>
  <c r="AL2749" i="1"/>
  <c r="Z2749" i="1"/>
  <c r="AA2749" i="1"/>
  <c r="X2749" i="1"/>
  <c r="AB2749" i="1"/>
  <c r="I2750" i="1"/>
  <c r="Y2749" i="1" l="1"/>
  <c r="W2750" i="1" s="1"/>
  <c r="AM2750" i="1" s="1"/>
  <c r="Z2750" i="1"/>
  <c r="AA2750" i="1"/>
  <c r="AB2750" i="1"/>
  <c r="F2750" i="1"/>
  <c r="K2750" i="1"/>
  <c r="AL2750" i="1" l="1"/>
  <c r="AN2750" i="1"/>
  <c r="X2750" i="1"/>
  <c r="J2750" i="1"/>
  <c r="L2750" i="1" s="1"/>
  <c r="I2751" i="1" s="1"/>
  <c r="Y2750" i="1" l="1"/>
  <c r="W2751" i="1" s="1"/>
  <c r="F2751" i="1"/>
  <c r="K2751" i="1"/>
  <c r="AM2751" i="1" l="1"/>
  <c r="AN2751" i="1" s="1"/>
  <c r="AL2751" i="1"/>
  <c r="X2751" i="1"/>
  <c r="AA2751" i="1"/>
  <c r="AB2751" i="1"/>
  <c r="Z2751" i="1"/>
  <c r="J2751" i="1"/>
  <c r="L2751" i="1" s="1"/>
  <c r="Y2751" i="1" l="1"/>
  <c r="W2752" i="1" s="1"/>
  <c r="I2752" i="1"/>
  <c r="AM2752" i="1" l="1"/>
  <c r="AN2752" i="1" s="1"/>
  <c r="AL2752" i="1"/>
  <c r="Z2752" i="1"/>
  <c r="AA2752" i="1"/>
  <c r="X2752" i="1"/>
  <c r="AB2752" i="1"/>
  <c r="F2752" i="1"/>
  <c r="K2752" i="1"/>
  <c r="J2752" i="1" l="1"/>
  <c r="L2752" i="1" s="1"/>
  <c r="Y2752" i="1" s="1"/>
  <c r="W2753" i="1" s="1"/>
  <c r="AM2753" i="1" l="1"/>
  <c r="AN2753" i="1" s="1"/>
  <c r="AL2753" i="1"/>
  <c r="X2753" i="1"/>
  <c r="Z2753" i="1"/>
  <c r="AA2753" i="1"/>
  <c r="AB2753" i="1"/>
  <c r="I2753" i="1"/>
  <c r="F2753" i="1" l="1"/>
  <c r="K2753" i="1"/>
  <c r="J2753" i="1" l="1"/>
  <c r="L2753" i="1" s="1"/>
  <c r="Y2753" i="1" s="1"/>
  <c r="W2754" i="1" s="1"/>
  <c r="AM2754" i="1" l="1"/>
  <c r="AN2754" i="1" s="1"/>
  <c r="AL2754" i="1"/>
  <c r="AA2754" i="1"/>
  <c r="AB2754" i="1"/>
  <c r="Z2754" i="1"/>
  <c r="X2754" i="1"/>
  <c r="I2754" i="1"/>
  <c r="K2754" i="1" l="1"/>
  <c r="J2754" i="1" s="1"/>
  <c r="F2754" i="1"/>
  <c r="L2754" i="1" l="1"/>
  <c r="I2755" i="1" l="1"/>
  <c r="F2755" i="1" s="1"/>
  <c r="Y2754" i="1"/>
  <c r="W2755" i="1" s="1"/>
  <c r="K2755" i="1"/>
  <c r="AM2755" i="1" l="1"/>
  <c r="AN2755" i="1" s="1"/>
  <c r="AL2755" i="1"/>
  <c r="Z2755" i="1"/>
  <c r="AA2755" i="1"/>
  <c r="AB2755" i="1"/>
  <c r="X2755" i="1"/>
  <c r="J2755" i="1"/>
  <c r="L2755" i="1" s="1"/>
  <c r="I2756" i="1" s="1"/>
  <c r="Y2755" i="1" l="1"/>
  <c r="W2756" i="1" s="1"/>
  <c r="F2756" i="1"/>
  <c r="K2756" i="1"/>
  <c r="AM2756" i="1" l="1"/>
  <c r="AN2756" i="1" s="1"/>
  <c r="AL2756" i="1"/>
  <c r="X2756" i="1"/>
  <c r="AA2756" i="1"/>
  <c r="Z2756" i="1"/>
  <c r="AB2756" i="1"/>
  <c r="J2756" i="1"/>
  <c r="L2756" i="1" s="1"/>
  <c r="Y2756" i="1" l="1"/>
  <c r="W2757" i="1" s="1"/>
  <c r="I2757" i="1"/>
  <c r="AM2757" i="1" l="1"/>
  <c r="AN2757" i="1" s="1"/>
  <c r="AL2757" i="1"/>
  <c r="AB2757" i="1"/>
  <c r="Z2757" i="1"/>
  <c r="AA2757" i="1"/>
  <c r="X2757" i="1"/>
  <c r="F2757" i="1"/>
  <c r="K2757" i="1"/>
  <c r="J2757" i="1" l="1"/>
  <c r="L2757" i="1" s="1"/>
  <c r="Y2757" i="1" s="1"/>
  <c r="W2758" i="1" s="1"/>
  <c r="AM2758" i="1" l="1"/>
  <c r="AN2758" i="1" s="1"/>
  <c r="AL2758" i="1"/>
  <c r="X2758" i="1"/>
  <c r="AA2758" i="1"/>
  <c r="AB2758" i="1"/>
  <c r="Z2758" i="1"/>
  <c r="I2758" i="1"/>
  <c r="F2758" i="1" l="1"/>
  <c r="K2758" i="1"/>
  <c r="J2758" i="1" s="1"/>
  <c r="L2758" i="1" l="1"/>
  <c r="I2759" i="1" l="1"/>
  <c r="Y2758" i="1"/>
  <c r="W2759" i="1" s="1"/>
  <c r="K2759" i="1"/>
  <c r="F2759" i="1"/>
  <c r="AM2759" i="1" l="1"/>
  <c r="AN2759" i="1" s="1"/>
  <c r="AL2759" i="1"/>
  <c r="X2759" i="1"/>
  <c r="Z2759" i="1"/>
  <c r="AA2759" i="1"/>
  <c r="AB2759" i="1"/>
  <c r="J2759" i="1"/>
  <c r="L2759" i="1" s="1"/>
  <c r="Y2759" i="1" l="1"/>
  <c r="W2760" i="1" s="1"/>
  <c r="I2760" i="1"/>
  <c r="AM2760" i="1" l="1"/>
  <c r="AN2760" i="1" s="1"/>
  <c r="AL2760" i="1"/>
  <c r="AB2760" i="1"/>
  <c r="AA2760" i="1"/>
  <c r="Z2760" i="1"/>
  <c r="X2760" i="1"/>
  <c r="F2760" i="1"/>
  <c r="K2760" i="1"/>
  <c r="J2760" i="1" l="1"/>
  <c r="L2760" i="1" s="1"/>
  <c r="Y2760" i="1" s="1"/>
  <c r="W2761" i="1" s="1"/>
  <c r="AM2761" i="1" l="1"/>
  <c r="AN2761" i="1" s="1"/>
  <c r="AL2761" i="1"/>
  <c r="Z2761" i="1"/>
  <c r="AA2761" i="1"/>
  <c r="AB2761" i="1"/>
  <c r="X2761" i="1"/>
  <c r="I2761" i="1"/>
  <c r="F2761" i="1" l="1"/>
  <c r="K2761" i="1"/>
  <c r="J2761" i="1" l="1"/>
  <c r="L2761" i="1" s="1"/>
  <c r="Y2761" i="1" s="1"/>
  <c r="W2762" i="1" s="1"/>
  <c r="AM2762" i="1" l="1"/>
  <c r="AN2762" i="1" s="1"/>
  <c r="AL2762" i="1"/>
  <c r="X2762" i="1"/>
  <c r="Z2762" i="1"/>
  <c r="AA2762" i="1"/>
  <c r="AB2762" i="1"/>
  <c r="I2762" i="1"/>
  <c r="K2762" i="1" l="1"/>
  <c r="F2762" i="1"/>
  <c r="J2762" i="1" l="1"/>
  <c r="L2762" i="1" s="1"/>
  <c r="Y2762" i="1" s="1"/>
  <c r="W2763" i="1" s="1"/>
  <c r="AM2763" i="1" l="1"/>
  <c r="AN2763" i="1" s="1"/>
  <c r="AL2763" i="1"/>
  <c r="AA2763" i="1"/>
  <c r="AB2763" i="1"/>
  <c r="Z2763" i="1"/>
  <c r="X2763" i="1"/>
  <c r="I2763" i="1"/>
  <c r="F2763" i="1" l="1"/>
  <c r="K2763" i="1"/>
  <c r="J2763" i="1" l="1"/>
  <c r="L2763" i="1" s="1"/>
  <c r="Y2763" i="1" s="1"/>
  <c r="W2764" i="1" s="1"/>
  <c r="AM2764" i="1" l="1"/>
  <c r="AN2764" i="1" s="1"/>
  <c r="AL2764" i="1"/>
  <c r="X2764" i="1"/>
  <c r="AA2764" i="1"/>
  <c r="AB2764" i="1"/>
  <c r="Z2764" i="1"/>
  <c r="I2764" i="1"/>
  <c r="K2764" i="1" l="1"/>
  <c r="F2764" i="1"/>
  <c r="J2764" i="1" l="1"/>
  <c r="L2764" i="1" s="1"/>
  <c r="Y2764" i="1" s="1"/>
  <c r="W2765" i="1" s="1"/>
  <c r="AM2765" i="1" l="1"/>
  <c r="AN2765" i="1" s="1"/>
  <c r="AL2765" i="1"/>
  <c r="X2765" i="1"/>
  <c r="Z2765" i="1"/>
  <c r="AA2765" i="1"/>
  <c r="AB2765" i="1"/>
  <c r="I2765" i="1"/>
  <c r="K2765" i="1" l="1"/>
  <c r="F2765" i="1"/>
  <c r="J2765" i="1" l="1"/>
  <c r="L2765" i="1" s="1"/>
  <c r="Y2765" i="1" s="1"/>
  <c r="W2766" i="1" s="1"/>
  <c r="AM2766" i="1" l="1"/>
  <c r="AN2766" i="1" s="1"/>
  <c r="AL2766" i="1"/>
  <c r="AB2766" i="1"/>
  <c r="Z2766" i="1"/>
  <c r="AA2766" i="1"/>
  <c r="X2766" i="1"/>
  <c r="I2766" i="1"/>
  <c r="F2766" i="1" l="1"/>
  <c r="K2766" i="1"/>
  <c r="J2766" i="1" l="1"/>
  <c r="L2766" i="1" s="1"/>
  <c r="Y2766" i="1" s="1"/>
  <c r="W2767" i="1" s="1"/>
  <c r="AM2767" i="1" l="1"/>
  <c r="AN2767" i="1" s="1"/>
  <c r="AL2767" i="1"/>
  <c r="Z2767" i="1"/>
  <c r="AB2767" i="1"/>
  <c r="X2767" i="1"/>
  <c r="AA2767" i="1"/>
  <c r="I2767" i="1"/>
  <c r="K2767" i="1" l="1"/>
  <c r="F2767" i="1"/>
  <c r="J2767" i="1" l="1"/>
  <c r="L2767" i="1" s="1"/>
  <c r="Y2767" i="1" s="1"/>
  <c r="W2768" i="1" s="1"/>
  <c r="AM2768" i="1" l="1"/>
  <c r="AN2768" i="1" s="1"/>
  <c r="AL2768" i="1"/>
  <c r="X2768" i="1"/>
  <c r="Z2768" i="1"/>
  <c r="AA2768" i="1"/>
  <c r="AB2768" i="1"/>
  <c r="I2768" i="1"/>
  <c r="F2768" i="1" l="1"/>
  <c r="K2768" i="1"/>
  <c r="J2768" i="1" l="1"/>
  <c r="L2768" i="1" s="1"/>
  <c r="Y2768" i="1" s="1"/>
  <c r="W2769" i="1" s="1"/>
  <c r="AM2769" i="1" l="1"/>
  <c r="AN2769" i="1" s="1"/>
  <c r="AL2769" i="1"/>
  <c r="AB2769" i="1"/>
  <c r="X2769" i="1"/>
  <c r="AA2769" i="1"/>
  <c r="Z2769" i="1"/>
  <c r="I2769" i="1"/>
  <c r="K2769" i="1" l="1"/>
  <c r="F2769" i="1"/>
  <c r="J2769" i="1"/>
  <c r="L2769" i="1" l="1"/>
  <c r="I2770" i="1" l="1"/>
  <c r="Y2769" i="1"/>
  <c r="W2770" i="1" s="1"/>
  <c r="K2770" i="1"/>
  <c r="F2770" i="1"/>
  <c r="AM2770" i="1" l="1"/>
  <c r="AN2770" i="1" s="1"/>
  <c r="AL2770" i="1"/>
  <c r="X2770" i="1"/>
  <c r="Z2770" i="1"/>
  <c r="AB2770" i="1"/>
  <c r="AA2770" i="1"/>
  <c r="J2770" i="1"/>
  <c r="L2770" i="1" s="1"/>
  <c r="Y2770" i="1" l="1"/>
  <c r="W2771" i="1" s="1"/>
  <c r="I2771" i="1"/>
  <c r="AM2771" i="1" l="1"/>
  <c r="AN2771" i="1" s="1"/>
  <c r="AL2771" i="1"/>
  <c r="X2771" i="1"/>
  <c r="AA2771" i="1"/>
  <c r="AB2771" i="1"/>
  <c r="Z2771" i="1"/>
  <c r="F2771" i="1"/>
  <c r="K2771" i="1"/>
  <c r="J2771" i="1" l="1"/>
  <c r="L2771" i="1" s="1"/>
  <c r="I2772" i="1" s="1"/>
  <c r="Y2771" i="1" l="1"/>
  <c r="W2772" i="1" s="1"/>
  <c r="F2772" i="1"/>
  <c r="K2772" i="1"/>
  <c r="J2772" i="1" s="1"/>
  <c r="AM2772" i="1" l="1"/>
  <c r="AN2772" i="1" s="1"/>
  <c r="AL2772" i="1"/>
  <c r="X2772" i="1"/>
  <c r="AA2772" i="1"/>
  <c r="Z2772" i="1"/>
  <c r="AB2772" i="1"/>
  <c r="L2772" i="1"/>
  <c r="I2773" i="1" s="1"/>
  <c r="Y2772" i="1" l="1"/>
  <c r="W2773" i="1" s="1"/>
  <c r="F2773" i="1"/>
  <c r="K2773" i="1"/>
  <c r="AM2773" i="1" l="1"/>
  <c r="AN2773" i="1" s="1"/>
  <c r="AL2773" i="1"/>
  <c r="Z2773" i="1"/>
  <c r="X2773" i="1"/>
  <c r="AA2773" i="1"/>
  <c r="AB2773" i="1"/>
  <c r="J2773" i="1"/>
  <c r="L2773" i="1" s="1"/>
  <c r="Y2773" i="1" l="1"/>
  <c r="W2774" i="1" s="1"/>
  <c r="I2774" i="1"/>
  <c r="AM2774" i="1" l="1"/>
  <c r="AN2774" i="1" s="1"/>
  <c r="AL2774" i="1"/>
  <c r="AA2774" i="1"/>
  <c r="Z2774" i="1"/>
  <c r="AB2774" i="1"/>
  <c r="X2774" i="1"/>
  <c r="F2774" i="1"/>
  <c r="K2774" i="1"/>
  <c r="J2774" i="1" l="1"/>
  <c r="L2774" i="1" s="1"/>
  <c r="Y2774" i="1" s="1"/>
  <c r="W2775" i="1" s="1"/>
  <c r="AM2775" i="1" l="1"/>
  <c r="AN2775" i="1" s="1"/>
  <c r="AL2775" i="1"/>
  <c r="AA2775" i="1"/>
  <c r="X2775" i="1"/>
  <c r="Z2775" i="1"/>
  <c r="AB2775" i="1"/>
  <c r="I2775" i="1"/>
  <c r="F2775" i="1" l="1"/>
  <c r="K2775" i="1"/>
  <c r="J2775" i="1" l="1"/>
  <c r="L2775" i="1" s="1"/>
  <c r="Y2775" i="1" s="1"/>
  <c r="W2776" i="1" s="1"/>
  <c r="AM2776" i="1" l="1"/>
  <c r="AN2776" i="1" s="1"/>
  <c r="AL2776" i="1"/>
  <c r="AB2776" i="1"/>
  <c r="AA2776" i="1"/>
  <c r="X2776" i="1"/>
  <c r="Z2776" i="1"/>
  <c r="I2776" i="1"/>
  <c r="K2776" i="1" l="1"/>
  <c r="F2776" i="1"/>
  <c r="J2776" i="1" l="1"/>
  <c r="L2776" i="1" s="1"/>
  <c r="Y2776" i="1" s="1"/>
  <c r="W2777" i="1" s="1"/>
  <c r="AM2777" i="1" l="1"/>
  <c r="AN2777" i="1" s="1"/>
  <c r="AL2777" i="1"/>
  <c r="AA2777" i="1"/>
  <c r="Z2777" i="1"/>
  <c r="AB2777" i="1"/>
  <c r="X2777" i="1"/>
  <c r="I2777" i="1"/>
  <c r="F2777" i="1" l="1"/>
  <c r="K2777" i="1"/>
  <c r="J2777" i="1" l="1"/>
  <c r="L2777" i="1" s="1"/>
  <c r="Y2777" i="1" s="1"/>
  <c r="W2778" i="1" s="1"/>
  <c r="AM2778" i="1" l="1"/>
  <c r="AN2778" i="1" s="1"/>
  <c r="AL2778" i="1"/>
  <c r="X2778" i="1"/>
  <c r="Z2778" i="1"/>
  <c r="AA2778" i="1"/>
  <c r="AB2778" i="1"/>
  <c r="I2778" i="1"/>
  <c r="F2778" i="1" l="1"/>
  <c r="K2778" i="1"/>
  <c r="J2778" i="1" l="1"/>
  <c r="L2778" i="1" s="1"/>
  <c r="Y2778" i="1" s="1"/>
  <c r="W2779" i="1" s="1"/>
  <c r="AM2779" i="1" l="1"/>
  <c r="AN2779" i="1" s="1"/>
  <c r="AL2779" i="1"/>
  <c r="Z2779" i="1"/>
  <c r="AA2779" i="1"/>
  <c r="X2779" i="1"/>
  <c r="AB2779" i="1"/>
  <c r="I2779" i="1"/>
  <c r="K2779" i="1" l="1"/>
  <c r="F2779" i="1"/>
  <c r="J2779" i="1" l="1"/>
  <c r="L2779" i="1" s="1"/>
  <c r="Y2779" i="1" s="1"/>
  <c r="W2780" i="1" s="1"/>
  <c r="AM2780" i="1" l="1"/>
  <c r="AN2780" i="1" s="1"/>
  <c r="AL2780" i="1"/>
  <c r="X2780" i="1"/>
  <c r="Z2780" i="1"/>
  <c r="AA2780" i="1"/>
  <c r="AB2780" i="1"/>
  <c r="I2780" i="1"/>
  <c r="F2780" i="1" l="1"/>
  <c r="K2780" i="1"/>
  <c r="J2780" i="1" l="1"/>
  <c r="L2780" i="1" s="1"/>
  <c r="Y2780" i="1" s="1"/>
  <c r="W2781" i="1" s="1"/>
  <c r="AM2781" i="1" l="1"/>
  <c r="AN2781" i="1" s="1"/>
  <c r="AL2781" i="1"/>
  <c r="AB2781" i="1"/>
  <c r="X2781" i="1"/>
  <c r="Z2781" i="1"/>
  <c r="AA2781" i="1"/>
  <c r="I2781" i="1"/>
  <c r="K2781" i="1" l="1"/>
  <c r="F2781" i="1"/>
  <c r="J2781" i="1" l="1"/>
  <c r="L2781" i="1" s="1"/>
  <c r="Y2781" i="1" s="1"/>
  <c r="W2782" i="1" s="1"/>
  <c r="AM2782" i="1" l="1"/>
  <c r="AN2782" i="1" s="1"/>
  <c r="AL2782" i="1"/>
  <c r="X2782" i="1"/>
  <c r="AA2782" i="1"/>
  <c r="Z2782" i="1"/>
  <c r="AB2782" i="1"/>
  <c r="I2782" i="1"/>
  <c r="F2782" i="1" l="1"/>
  <c r="K2782" i="1"/>
  <c r="J2782" i="1" l="1"/>
  <c r="L2782" i="1" s="1"/>
  <c r="Y2782" i="1" s="1"/>
  <c r="W2783" i="1" s="1"/>
  <c r="AM2783" i="1" l="1"/>
  <c r="AN2783" i="1" s="1"/>
  <c r="AL2783" i="1"/>
  <c r="X2783" i="1"/>
  <c r="Z2783" i="1"/>
  <c r="AB2783" i="1"/>
  <c r="AA2783" i="1"/>
  <c r="I2783" i="1"/>
  <c r="K2783" i="1" l="1"/>
  <c r="F2783" i="1"/>
  <c r="J2783" i="1" l="1"/>
  <c r="L2783" i="1" s="1"/>
  <c r="Y2783" i="1" s="1"/>
  <c r="W2784" i="1" s="1"/>
  <c r="AM2784" i="1" l="1"/>
  <c r="AN2784" i="1" s="1"/>
  <c r="AL2784" i="1"/>
  <c r="AB2784" i="1"/>
  <c r="X2784" i="1"/>
  <c r="Z2784" i="1"/>
  <c r="AA2784" i="1"/>
  <c r="I2784" i="1"/>
  <c r="F2784" i="1" l="1"/>
  <c r="K2784" i="1"/>
  <c r="J2784" i="1" l="1"/>
  <c r="L2784" i="1" s="1"/>
  <c r="Y2784" i="1" s="1"/>
  <c r="W2785" i="1" s="1"/>
  <c r="AM2785" i="1" l="1"/>
  <c r="AN2785" i="1" s="1"/>
  <c r="AL2785" i="1"/>
  <c r="AB2785" i="1"/>
  <c r="Z2785" i="1"/>
  <c r="X2785" i="1"/>
  <c r="AA2785" i="1"/>
  <c r="I2785" i="1"/>
  <c r="K2785" i="1" l="1"/>
  <c r="F2785" i="1"/>
  <c r="J2785" i="1" l="1"/>
  <c r="L2785" i="1" s="1"/>
  <c r="Y2785" i="1" s="1"/>
  <c r="W2786" i="1" s="1"/>
  <c r="AM2786" i="1" l="1"/>
  <c r="AN2786" i="1" s="1"/>
  <c r="AL2786" i="1"/>
  <c r="AA2786" i="1"/>
  <c r="X2786" i="1"/>
  <c r="Z2786" i="1"/>
  <c r="AB2786" i="1"/>
  <c r="I2786" i="1"/>
  <c r="K2786" i="1" l="1"/>
  <c r="F2786" i="1"/>
  <c r="J2786" i="1" l="1"/>
  <c r="L2786" i="1" s="1"/>
  <c r="Y2786" i="1" s="1"/>
  <c r="W2787" i="1" s="1"/>
  <c r="AM2787" i="1" l="1"/>
  <c r="AN2787" i="1" s="1"/>
  <c r="AL2787" i="1"/>
  <c r="Z2787" i="1"/>
  <c r="AB2787" i="1"/>
  <c r="X2787" i="1"/>
  <c r="AA2787" i="1"/>
  <c r="I2787" i="1"/>
  <c r="F2787" i="1" l="1"/>
  <c r="K2787" i="1"/>
  <c r="J2787" i="1" l="1"/>
  <c r="L2787" i="1" s="1"/>
  <c r="Y2787" i="1" s="1"/>
  <c r="W2788" i="1" s="1"/>
  <c r="AM2788" i="1" l="1"/>
  <c r="AN2788" i="1" s="1"/>
  <c r="AL2788" i="1"/>
  <c r="X2788" i="1"/>
  <c r="Z2788" i="1"/>
  <c r="AA2788" i="1"/>
  <c r="AB2788" i="1"/>
  <c r="I2788" i="1"/>
  <c r="K2788" i="1" l="1"/>
  <c r="F2788" i="1"/>
  <c r="J2788" i="1" l="1"/>
  <c r="L2788" i="1" s="1"/>
  <c r="Y2788" i="1" s="1"/>
  <c r="W2789" i="1" s="1"/>
  <c r="AM2789" i="1" l="1"/>
  <c r="AN2789" i="1" s="1"/>
  <c r="AL2789" i="1"/>
  <c r="Z2789" i="1"/>
  <c r="AB2789" i="1"/>
  <c r="X2789" i="1"/>
  <c r="AA2789" i="1"/>
  <c r="I2789" i="1"/>
  <c r="K2789" i="1" l="1"/>
  <c r="F2789" i="1"/>
  <c r="J2789" i="1" l="1"/>
  <c r="L2789" i="1" s="1"/>
  <c r="Y2789" i="1" s="1"/>
  <c r="W2790" i="1" s="1"/>
  <c r="AM2790" i="1" l="1"/>
  <c r="AN2790" i="1" s="1"/>
  <c r="AL2790" i="1"/>
  <c r="X2790" i="1"/>
  <c r="Z2790" i="1"/>
  <c r="AA2790" i="1"/>
  <c r="AB2790" i="1"/>
  <c r="I2790" i="1"/>
  <c r="F2790" i="1" l="1"/>
  <c r="K2790" i="1"/>
  <c r="J2790" i="1" l="1"/>
  <c r="L2790" i="1" s="1"/>
  <c r="I2791" i="1" l="1"/>
  <c r="Y2790" i="1"/>
  <c r="W2791" i="1" s="1"/>
  <c r="F2791" i="1"/>
  <c r="K2791" i="1"/>
  <c r="AM2791" i="1" l="1"/>
  <c r="AN2791" i="1" s="1"/>
  <c r="AL2791" i="1"/>
  <c r="AA2791" i="1"/>
  <c r="AB2791" i="1"/>
  <c r="X2791" i="1"/>
  <c r="Z2791" i="1"/>
  <c r="J2791" i="1"/>
  <c r="L2791" i="1" s="1"/>
  <c r="Y2791" i="1" l="1"/>
  <c r="W2792" i="1" s="1"/>
  <c r="I2792" i="1"/>
  <c r="AM2792" i="1" l="1"/>
  <c r="AN2792" i="1" s="1"/>
  <c r="AL2792" i="1"/>
  <c r="X2792" i="1"/>
  <c r="Z2792" i="1"/>
  <c r="AA2792" i="1"/>
  <c r="AB2792" i="1"/>
  <c r="K2792" i="1"/>
  <c r="F2792" i="1"/>
  <c r="J2792" i="1" l="1"/>
  <c r="L2792" i="1" s="1"/>
  <c r="Y2792" i="1" s="1"/>
  <c r="W2793" i="1" s="1"/>
  <c r="AM2793" i="1" l="1"/>
  <c r="AN2793" i="1" s="1"/>
  <c r="AL2793" i="1"/>
  <c r="X2793" i="1"/>
  <c r="Z2793" i="1"/>
  <c r="AA2793" i="1"/>
  <c r="AB2793" i="1"/>
  <c r="I2793" i="1"/>
  <c r="K2793" i="1" l="1"/>
  <c r="F2793" i="1"/>
  <c r="J2793" i="1" l="1"/>
  <c r="L2793" i="1"/>
  <c r="I2794" i="1" l="1"/>
  <c r="Y2793" i="1"/>
  <c r="W2794" i="1" s="1"/>
  <c r="K2794" i="1"/>
  <c r="J2794" i="1" s="1"/>
  <c r="F2794" i="1"/>
  <c r="AM2794" i="1" l="1"/>
  <c r="AN2794" i="1" s="1"/>
  <c r="AL2794" i="1"/>
  <c r="X2794" i="1"/>
  <c r="Z2794" i="1"/>
  <c r="AA2794" i="1"/>
  <c r="AB2794" i="1"/>
  <c r="L2794" i="1"/>
  <c r="I2795" i="1" s="1"/>
  <c r="Y2794" i="1" l="1"/>
  <c r="W2795" i="1" s="1"/>
  <c r="F2795" i="1"/>
  <c r="K2795" i="1"/>
  <c r="AM2795" i="1" l="1"/>
  <c r="AN2795" i="1" s="1"/>
  <c r="AL2795" i="1"/>
  <c r="AB2795" i="1"/>
  <c r="AA2795" i="1"/>
  <c r="Z2795" i="1"/>
  <c r="X2795" i="1"/>
  <c r="J2795" i="1"/>
  <c r="L2795" i="1" s="1"/>
  <c r="Y2795" i="1" l="1"/>
  <c r="W2796" i="1" s="1"/>
  <c r="I2796" i="1"/>
  <c r="AM2796" i="1" l="1"/>
  <c r="AN2796" i="1" s="1"/>
  <c r="AL2796" i="1"/>
  <c r="AB2796" i="1"/>
  <c r="X2796" i="1"/>
  <c r="Z2796" i="1"/>
  <c r="AA2796" i="1"/>
  <c r="F2796" i="1"/>
  <c r="K2796" i="1"/>
  <c r="J2796" i="1" l="1"/>
  <c r="L2796" i="1" s="1"/>
  <c r="Y2796" i="1" s="1"/>
  <c r="W2797" i="1" s="1"/>
  <c r="AM2797" i="1" l="1"/>
  <c r="AN2797" i="1" s="1"/>
  <c r="AL2797" i="1"/>
  <c r="X2797" i="1"/>
  <c r="Z2797" i="1"/>
  <c r="AA2797" i="1"/>
  <c r="AB2797" i="1"/>
  <c r="I2797" i="1"/>
  <c r="K2797" i="1" l="1"/>
  <c r="F2797" i="1"/>
  <c r="J2797" i="1" l="1"/>
  <c r="L2797" i="1" s="1"/>
  <c r="Y2797" i="1" s="1"/>
  <c r="W2798" i="1" s="1"/>
  <c r="AM2798" i="1" l="1"/>
  <c r="AN2798" i="1" s="1"/>
  <c r="AL2798" i="1"/>
  <c r="Z2798" i="1"/>
  <c r="AB2798" i="1"/>
  <c r="X2798" i="1"/>
  <c r="AA2798" i="1"/>
  <c r="I2798" i="1"/>
  <c r="F2798" i="1" l="1"/>
  <c r="K2798" i="1"/>
  <c r="J2798" i="1" l="1"/>
  <c r="L2798" i="1" s="1"/>
  <c r="Y2798" i="1" s="1"/>
  <c r="W2799" i="1" s="1"/>
  <c r="AM2799" i="1" l="1"/>
  <c r="AN2799" i="1" s="1"/>
  <c r="AL2799" i="1"/>
  <c r="Z2799" i="1"/>
  <c r="AB2799" i="1"/>
  <c r="X2799" i="1"/>
  <c r="AA2799" i="1"/>
  <c r="I2799" i="1"/>
  <c r="K2799" i="1" l="1"/>
  <c r="F2799" i="1"/>
  <c r="J2799" i="1" l="1"/>
  <c r="L2799" i="1" s="1"/>
  <c r="Y2799" i="1" s="1"/>
  <c r="W2800" i="1" s="1"/>
  <c r="AM2800" i="1" l="1"/>
  <c r="AN2800" i="1" s="1"/>
  <c r="AL2800" i="1"/>
  <c r="AA2800" i="1"/>
  <c r="AB2800" i="1"/>
  <c r="X2800" i="1"/>
  <c r="Z2800" i="1"/>
  <c r="I2800" i="1"/>
  <c r="F2800" i="1" l="1"/>
  <c r="K2800" i="1"/>
  <c r="J2800" i="1" l="1"/>
  <c r="L2800" i="1" s="1"/>
  <c r="Y2800" i="1" s="1"/>
  <c r="W2801" i="1" s="1"/>
  <c r="AM2801" i="1" l="1"/>
  <c r="AN2801" i="1" s="1"/>
  <c r="AL2801" i="1"/>
  <c r="X2801" i="1"/>
  <c r="AA2801" i="1"/>
  <c r="AB2801" i="1"/>
  <c r="Z2801" i="1"/>
  <c r="I2801" i="1"/>
  <c r="K2801" i="1" l="1"/>
  <c r="F2801" i="1"/>
  <c r="J2801" i="1" l="1"/>
  <c r="L2801" i="1" s="1"/>
  <c r="Y2801" i="1" s="1"/>
  <c r="W2802" i="1" s="1"/>
  <c r="AM2802" i="1" l="1"/>
  <c r="AN2802" i="1" s="1"/>
  <c r="AL2802" i="1"/>
  <c r="AB2802" i="1"/>
  <c r="X2802" i="1"/>
  <c r="AA2802" i="1"/>
  <c r="Z2802" i="1"/>
  <c r="I2802" i="1"/>
  <c r="K2802" i="1" l="1"/>
  <c r="F2802" i="1"/>
  <c r="J2802" i="1" l="1"/>
  <c r="L2802" i="1" s="1"/>
  <c r="Y2802" i="1" s="1"/>
  <c r="W2803" i="1" s="1"/>
  <c r="AM2803" i="1" l="1"/>
  <c r="AN2803" i="1" s="1"/>
  <c r="AL2803" i="1"/>
  <c r="X2803" i="1"/>
  <c r="AA2803" i="1"/>
  <c r="Z2803" i="1"/>
  <c r="AB2803" i="1"/>
  <c r="I2803" i="1"/>
  <c r="K2803" i="1" l="1"/>
  <c r="F2803" i="1"/>
  <c r="J2803" i="1" l="1"/>
  <c r="L2803" i="1" s="1"/>
  <c r="Y2803" i="1" s="1"/>
  <c r="W2804" i="1" s="1"/>
  <c r="AM2804" i="1" l="1"/>
  <c r="AN2804" i="1" s="1"/>
  <c r="AL2804" i="1"/>
  <c r="X2804" i="1"/>
  <c r="AA2804" i="1"/>
  <c r="Z2804" i="1"/>
  <c r="AB2804" i="1"/>
  <c r="I2804" i="1"/>
  <c r="F2804" i="1" l="1"/>
  <c r="K2804" i="1"/>
  <c r="J2804" i="1" l="1"/>
  <c r="L2804" i="1" s="1"/>
  <c r="Y2804" i="1" s="1"/>
  <c r="W2805" i="1" s="1"/>
  <c r="AM2805" i="1" l="1"/>
  <c r="AN2805" i="1" s="1"/>
  <c r="AL2805" i="1"/>
  <c r="X2805" i="1"/>
  <c r="Z2805" i="1"/>
  <c r="AA2805" i="1"/>
  <c r="AB2805" i="1"/>
  <c r="I2805" i="1"/>
  <c r="F2805" i="1" l="1"/>
  <c r="K2805" i="1"/>
  <c r="J2805" i="1" l="1"/>
  <c r="L2805" i="1" s="1"/>
  <c r="Y2805" i="1" s="1"/>
  <c r="W2806" i="1" s="1"/>
  <c r="AM2806" i="1" l="1"/>
  <c r="AN2806" i="1" s="1"/>
  <c r="AL2806" i="1"/>
  <c r="AA2806" i="1"/>
  <c r="X2806" i="1"/>
  <c r="Z2806" i="1"/>
  <c r="AB2806" i="1"/>
  <c r="I2806" i="1"/>
  <c r="K2806" i="1" l="1"/>
  <c r="F2806" i="1"/>
  <c r="J2806" i="1"/>
  <c r="L2806" i="1" l="1"/>
  <c r="I2807" i="1" l="1"/>
  <c r="Y2806" i="1"/>
  <c r="W2807" i="1" s="1"/>
  <c r="F2807" i="1"/>
  <c r="K2807" i="1"/>
  <c r="J2807" i="1" s="1"/>
  <c r="AM2807" i="1" l="1"/>
  <c r="AN2807" i="1" s="1"/>
  <c r="AL2807" i="1"/>
  <c r="X2807" i="1"/>
  <c r="Z2807" i="1"/>
  <c r="AA2807" i="1"/>
  <c r="AB2807" i="1"/>
  <c r="L2807" i="1"/>
  <c r="I2808" i="1" s="1"/>
  <c r="Y2807" i="1" l="1"/>
  <c r="W2808" i="1" s="1"/>
  <c r="K2808" i="1"/>
  <c r="J2808" i="1" s="1"/>
  <c r="F2808" i="1"/>
  <c r="AM2808" i="1" l="1"/>
  <c r="AN2808" i="1" s="1"/>
  <c r="AL2808" i="1"/>
  <c r="AA2808" i="1"/>
  <c r="Z2808" i="1"/>
  <c r="AB2808" i="1"/>
  <c r="X2808" i="1"/>
  <c r="L2808" i="1"/>
  <c r="I2809" i="1" s="1"/>
  <c r="Y2808" i="1" l="1"/>
  <c r="W2809" i="1" s="1"/>
  <c r="AM2809" i="1" s="1"/>
  <c r="Z2809" i="1"/>
  <c r="AB2809" i="1"/>
  <c r="AA2809" i="1"/>
  <c r="K2809" i="1"/>
  <c r="J2809" i="1" s="1"/>
  <c r="F2809" i="1"/>
  <c r="AL2809" i="1" l="1"/>
  <c r="AN2809" i="1"/>
  <c r="X2809" i="1"/>
  <c r="L2809" i="1"/>
  <c r="I2810" i="1" s="1"/>
  <c r="Y2809" i="1" l="1"/>
  <c r="W2810" i="1" s="1"/>
  <c r="F2810" i="1"/>
  <c r="K2810" i="1"/>
  <c r="J2810" i="1" s="1"/>
  <c r="AM2810" i="1" l="1"/>
  <c r="AN2810" i="1" s="1"/>
  <c r="AL2810" i="1"/>
  <c r="AB2810" i="1"/>
  <c r="X2810" i="1"/>
  <c r="Z2810" i="1"/>
  <c r="AA2810" i="1"/>
  <c r="L2810" i="1"/>
  <c r="I2811" i="1" s="1"/>
  <c r="Y2810" i="1" l="1"/>
  <c r="W2811" i="1" s="1"/>
  <c r="K2811" i="1"/>
  <c r="F2811" i="1"/>
  <c r="AM2811" i="1" l="1"/>
  <c r="AN2811" i="1" s="1"/>
  <c r="AL2811" i="1"/>
  <c r="AB2811" i="1"/>
  <c r="X2811" i="1"/>
  <c r="Z2811" i="1"/>
  <c r="AA2811" i="1"/>
  <c r="J2811" i="1"/>
  <c r="L2811" i="1" s="1"/>
  <c r="Y2811" i="1" l="1"/>
  <c r="W2812" i="1" s="1"/>
  <c r="I2812" i="1"/>
  <c r="AM2812" i="1" l="1"/>
  <c r="AN2812" i="1" s="1"/>
  <c r="AL2812" i="1"/>
  <c r="AB2812" i="1"/>
  <c r="Z2812" i="1"/>
  <c r="AA2812" i="1"/>
  <c r="X2812" i="1"/>
  <c r="K2812" i="1"/>
  <c r="F2812" i="1"/>
  <c r="J2812" i="1" l="1"/>
  <c r="L2812" i="1" s="1"/>
  <c r="Y2812" i="1" s="1"/>
  <c r="W2813" i="1" s="1"/>
  <c r="AM2813" i="1" l="1"/>
  <c r="AN2813" i="1" s="1"/>
  <c r="AL2813" i="1"/>
  <c r="AB2813" i="1"/>
  <c r="AA2813" i="1"/>
  <c r="X2813" i="1"/>
  <c r="Z2813" i="1"/>
  <c r="I2813" i="1"/>
  <c r="F2813" i="1" l="1"/>
  <c r="K2813" i="1"/>
  <c r="J2813" i="1" l="1"/>
  <c r="L2813" i="1" s="1"/>
  <c r="Y2813" i="1" s="1"/>
  <c r="W2814" i="1" s="1"/>
  <c r="AM2814" i="1" l="1"/>
  <c r="AN2814" i="1" s="1"/>
  <c r="AL2814" i="1"/>
  <c r="AB2814" i="1"/>
  <c r="X2814" i="1"/>
  <c r="Z2814" i="1"/>
  <c r="AA2814" i="1"/>
  <c r="I2814" i="1"/>
  <c r="F2814" i="1" l="1"/>
  <c r="K2814" i="1"/>
  <c r="J2814" i="1" l="1"/>
  <c r="L2814" i="1" s="1"/>
  <c r="I2815" i="1" l="1"/>
  <c r="Y2814" i="1"/>
  <c r="W2815" i="1" s="1"/>
  <c r="F2815" i="1"/>
  <c r="K2815" i="1"/>
  <c r="AM2815" i="1" l="1"/>
  <c r="AN2815" i="1" s="1"/>
  <c r="AL2815" i="1"/>
  <c r="AB2815" i="1"/>
  <c r="AA2815" i="1"/>
  <c r="X2815" i="1"/>
  <c r="Z2815" i="1"/>
  <c r="J2815" i="1"/>
  <c r="L2815" i="1" s="1"/>
  <c r="I2816" i="1" s="1"/>
  <c r="Y2815" i="1" l="1"/>
  <c r="W2816" i="1" s="1"/>
  <c r="F2816" i="1"/>
  <c r="K2816" i="1"/>
  <c r="AM2816" i="1" l="1"/>
  <c r="AN2816" i="1" s="1"/>
  <c r="AL2816" i="1"/>
  <c r="AB2816" i="1"/>
  <c r="X2816" i="1"/>
  <c r="Z2816" i="1"/>
  <c r="AA2816" i="1"/>
  <c r="J2816" i="1"/>
  <c r="L2816" i="1" s="1"/>
  <c r="Y2816" i="1" l="1"/>
  <c r="W2817" i="1" s="1"/>
  <c r="I2817" i="1"/>
  <c r="AM2817" i="1" l="1"/>
  <c r="AN2817" i="1" s="1"/>
  <c r="AL2817" i="1"/>
  <c r="AB2817" i="1"/>
  <c r="X2817" i="1"/>
  <c r="AA2817" i="1"/>
  <c r="Z2817" i="1"/>
  <c r="F2817" i="1"/>
  <c r="K2817" i="1"/>
  <c r="J2817" i="1" l="1"/>
  <c r="L2817" i="1" s="1"/>
  <c r="Y2817" i="1" s="1"/>
  <c r="W2818" i="1" s="1"/>
  <c r="AM2818" i="1" l="1"/>
  <c r="AN2818" i="1" s="1"/>
  <c r="AL2818" i="1"/>
  <c r="AB2818" i="1"/>
  <c r="X2818" i="1"/>
  <c r="Z2818" i="1"/>
  <c r="AA2818" i="1"/>
  <c r="I2818" i="1"/>
  <c r="F2818" i="1" l="1"/>
  <c r="K2818" i="1"/>
  <c r="J2818" i="1" l="1"/>
  <c r="L2818" i="1" s="1"/>
  <c r="Y2818" i="1" s="1"/>
  <c r="W2819" i="1" s="1"/>
  <c r="AM2819" i="1" l="1"/>
  <c r="AN2819" i="1" s="1"/>
  <c r="AL2819" i="1"/>
  <c r="AB2819" i="1"/>
  <c r="X2819" i="1"/>
  <c r="Z2819" i="1"/>
  <c r="AA2819" i="1"/>
  <c r="I2819" i="1"/>
  <c r="F2819" i="1" l="1"/>
  <c r="K2819" i="1"/>
  <c r="J2819" i="1" l="1"/>
  <c r="L2819" i="1" s="1"/>
  <c r="Y2819" i="1" s="1"/>
  <c r="W2820" i="1" s="1"/>
  <c r="AM2820" i="1" l="1"/>
  <c r="AN2820" i="1" s="1"/>
  <c r="AL2820" i="1"/>
  <c r="AB2820" i="1"/>
  <c r="Z2820" i="1"/>
  <c r="AA2820" i="1"/>
  <c r="X2820" i="1"/>
  <c r="I2820" i="1"/>
  <c r="F2820" i="1" l="1"/>
  <c r="K2820" i="1"/>
  <c r="J2820" i="1" l="1"/>
  <c r="L2820" i="1" s="1"/>
  <c r="Y2820" i="1" s="1"/>
  <c r="W2821" i="1" s="1"/>
  <c r="AM2821" i="1" l="1"/>
  <c r="AN2821" i="1" s="1"/>
  <c r="AL2821" i="1"/>
  <c r="AB2821" i="1"/>
  <c r="Z2821" i="1"/>
  <c r="X2821" i="1"/>
  <c r="AA2821" i="1"/>
  <c r="I2821" i="1"/>
  <c r="K2821" i="1" s="1"/>
  <c r="F2821" i="1" l="1"/>
  <c r="J2821" i="1"/>
  <c r="L2821" i="1" s="1"/>
  <c r="Y2821" i="1" s="1"/>
  <c r="W2822" i="1" s="1"/>
  <c r="AM2822" i="1" l="1"/>
  <c r="AN2822" i="1" s="1"/>
  <c r="AL2822" i="1"/>
  <c r="AB2822" i="1"/>
  <c r="X2822" i="1"/>
  <c r="Z2822" i="1"/>
  <c r="AA2822" i="1"/>
  <c r="I2822" i="1"/>
  <c r="F2822" i="1" l="1"/>
  <c r="K2822" i="1"/>
  <c r="J2822" i="1" l="1"/>
  <c r="L2822" i="1" s="1"/>
  <c r="Y2822" i="1" s="1"/>
  <c r="W2823" i="1" s="1"/>
  <c r="AM2823" i="1" l="1"/>
  <c r="AN2823" i="1" s="1"/>
  <c r="AL2823" i="1"/>
  <c r="AB2823" i="1"/>
  <c r="Z2823" i="1"/>
  <c r="X2823" i="1"/>
  <c r="AA2823" i="1"/>
  <c r="I2823" i="1"/>
  <c r="F2823" i="1" l="1"/>
  <c r="K2823" i="1"/>
  <c r="J2823" i="1" l="1"/>
  <c r="L2823" i="1" s="1"/>
  <c r="Y2823" i="1" s="1"/>
  <c r="W2824" i="1" s="1"/>
  <c r="AM2824" i="1" l="1"/>
  <c r="AN2824" i="1" s="1"/>
  <c r="AL2824" i="1"/>
  <c r="AB2824" i="1"/>
  <c r="X2824" i="1"/>
  <c r="Z2824" i="1"/>
  <c r="AA2824" i="1"/>
  <c r="I2824" i="1"/>
  <c r="K2824" i="1" l="1"/>
  <c r="F2824" i="1"/>
  <c r="J2824" i="1" l="1"/>
  <c r="L2824" i="1" s="1"/>
  <c r="Y2824" i="1" s="1"/>
  <c r="W2825" i="1" s="1"/>
  <c r="AM2825" i="1" l="1"/>
  <c r="AN2825" i="1" s="1"/>
  <c r="AL2825" i="1"/>
  <c r="X2825" i="1"/>
  <c r="Z2825" i="1"/>
  <c r="AB2825" i="1"/>
  <c r="AA2825" i="1"/>
  <c r="I2825" i="1"/>
  <c r="F2825" i="1" l="1"/>
  <c r="K2825" i="1"/>
  <c r="J2825" i="1" s="1"/>
  <c r="L2825" i="1" l="1"/>
  <c r="I2826" i="1" l="1"/>
  <c r="F2826" i="1" s="1"/>
  <c r="Y2825" i="1"/>
  <c r="W2826" i="1" s="1"/>
  <c r="K2826" i="1"/>
  <c r="J2826" i="1" s="1"/>
  <c r="AM2826" i="1" l="1"/>
  <c r="AN2826" i="1" s="1"/>
  <c r="AL2826" i="1"/>
  <c r="AB2826" i="1"/>
  <c r="AA2826" i="1"/>
  <c r="X2826" i="1"/>
  <c r="Z2826" i="1"/>
  <c r="L2826" i="1"/>
  <c r="I2827" i="1" s="1"/>
  <c r="Y2826" i="1" l="1"/>
  <c r="W2827" i="1" s="1"/>
  <c r="F2827" i="1"/>
  <c r="K2827" i="1"/>
  <c r="AM2827" i="1" l="1"/>
  <c r="AN2827" i="1" s="1"/>
  <c r="AL2827" i="1"/>
  <c r="AB2827" i="1"/>
  <c r="X2827" i="1"/>
  <c r="Z2827" i="1"/>
  <c r="AA2827" i="1"/>
  <c r="J2827" i="1"/>
  <c r="L2827" i="1" s="1"/>
  <c r="Y2827" i="1" l="1"/>
  <c r="W2828" i="1" s="1"/>
  <c r="I2828" i="1"/>
  <c r="AM2828" i="1" l="1"/>
  <c r="AN2828" i="1" s="1"/>
  <c r="AL2828" i="1"/>
  <c r="AB2828" i="1"/>
  <c r="X2828" i="1"/>
  <c r="Z2828" i="1"/>
  <c r="AA2828" i="1"/>
  <c r="F2828" i="1"/>
  <c r="K2828" i="1"/>
  <c r="J2828" i="1" s="1"/>
  <c r="L2828" i="1" l="1"/>
  <c r="I2829" i="1" s="1"/>
  <c r="Y2828" i="1" l="1"/>
  <c r="W2829" i="1" s="1"/>
  <c r="F2829" i="1"/>
  <c r="K2829" i="1"/>
  <c r="AM2829" i="1" l="1"/>
  <c r="AN2829" i="1" s="1"/>
  <c r="AL2829" i="1"/>
  <c r="AB2829" i="1"/>
  <c r="X2829" i="1"/>
  <c r="Z2829" i="1"/>
  <c r="AA2829" i="1"/>
  <c r="J2829" i="1"/>
  <c r="L2829" i="1" s="1"/>
  <c r="Y2829" i="1" l="1"/>
  <c r="W2830" i="1" s="1"/>
  <c r="I2830" i="1"/>
  <c r="AM2830" i="1" l="1"/>
  <c r="AN2830" i="1" s="1"/>
  <c r="AL2830" i="1"/>
  <c r="AB2830" i="1"/>
  <c r="AA2830" i="1"/>
  <c r="Z2830" i="1"/>
  <c r="X2830" i="1"/>
  <c r="F2830" i="1"/>
  <c r="K2830" i="1"/>
  <c r="J2830" i="1" l="1"/>
  <c r="L2830" i="1" s="1"/>
  <c r="Y2830" i="1" s="1"/>
  <c r="W2831" i="1" s="1"/>
  <c r="AM2831" i="1" l="1"/>
  <c r="AN2831" i="1" s="1"/>
  <c r="AL2831" i="1"/>
  <c r="AB2831" i="1"/>
  <c r="X2831" i="1"/>
  <c r="Z2831" i="1"/>
  <c r="AA2831" i="1"/>
  <c r="I2831" i="1"/>
  <c r="K2831" i="1" l="1"/>
  <c r="F2831" i="1"/>
  <c r="J2831" i="1" l="1"/>
  <c r="L2831" i="1" s="1"/>
  <c r="Y2831" i="1" s="1"/>
  <c r="W2832" i="1" s="1"/>
  <c r="AM2832" i="1" l="1"/>
  <c r="AN2832" i="1" s="1"/>
  <c r="AL2832" i="1"/>
  <c r="AB2832" i="1"/>
  <c r="X2832" i="1"/>
  <c r="Z2832" i="1"/>
  <c r="AA2832" i="1"/>
  <c r="I2832" i="1"/>
  <c r="F2832" i="1" l="1"/>
  <c r="K2832" i="1"/>
  <c r="J2832" i="1" s="1"/>
  <c r="L2832" i="1" l="1"/>
  <c r="I2833" i="1" l="1"/>
  <c r="Y2832" i="1"/>
  <c r="W2833" i="1" s="1"/>
  <c r="F2833" i="1"/>
  <c r="K2833" i="1"/>
  <c r="AM2833" i="1" l="1"/>
  <c r="AN2833" i="1" s="1"/>
  <c r="AL2833" i="1"/>
  <c r="X2833" i="1"/>
  <c r="AA2833" i="1"/>
  <c r="AB2833" i="1"/>
  <c r="Z2833" i="1"/>
  <c r="J2833" i="1"/>
  <c r="L2833" i="1" s="1"/>
  <c r="Y2833" i="1" l="1"/>
  <c r="W2834" i="1" s="1"/>
  <c r="I2834" i="1"/>
  <c r="AM2834" i="1" l="1"/>
  <c r="AN2834" i="1" s="1"/>
  <c r="AL2834" i="1"/>
  <c r="AB2834" i="1"/>
  <c r="AA2834" i="1"/>
  <c r="X2834" i="1"/>
  <c r="Z2834" i="1"/>
  <c r="K2834" i="1"/>
  <c r="F2834" i="1"/>
  <c r="J2834" i="1" l="1"/>
  <c r="L2834" i="1" s="1"/>
  <c r="Y2834" i="1" s="1"/>
  <c r="W2835" i="1" s="1"/>
  <c r="AM2835" i="1" l="1"/>
  <c r="AN2835" i="1" s="1"/>
  <c r="AL2835" i="1"/>
  <c r="AB2835" i="1"/>
  <c r="X2835" i="1"/>
  <c r="AA2835" i="1"/>
  <c r="Z2835" i="1"/>
  <c r="I2835" i="1"/>
  <c r="K2835" i="1" l="1"/>
  <c r="J2835" i="1" s="1"/>
  <c r="F2835" i="1"/>
  <c r="L2835" i="1" l="1"/>
  <c r="I2836" i="1" l="1"/>
  <c r="Y2835" i="1"/>
  <c r="W2836" i="1" s="1"/>
  <c r="F2836" i="1"/>
  <c r="K2836" i="1"/>
  <c r="J2836" i="1" s="1"/>
  <c r="AM2836" i="1" l="1"/>
  <c r="AN2836" i="1" s="1"/>
  <c r="AL2836" i="1"/>
  <c r="AB2836" i="1"/>
  <c r="AA2836" i="1"/>
  <c r="Z2836" i="1"/>
  <c r="X2836" i="1"/>
  <c r="L2836" i="1"/>
  <c r="I2837" i="1" s="1"/>
  <c r="Y2836" i="1" l="1"/>
  <c r="W2837" i="1" s="1"/>
  <c r="K2837" i="1"/>
  <c r="F2837" i="1"/>
  <c r="AM2837" i="1" l="1"/>
  <c r="AN2837" i="1" s="1"/>
  <c r="AL2837" i="1"/>
  <c r="AB2837" i="1"/>
  <c r="X2837" i="1"/>
  <c r="AA2837" i="1"/>
  <c r="Z2837" i="1"/>
  <c r="J2837" i="1"/>
  <c r="L2837" i="1" s="1"/>
  <c r="I2838" i="1" s="1"/>
  <c r="Y2837" i="1" l="1"/>
  <c r="W2838" i="1" s="1"/>
  <c r="K2838" i="1"/>
  <c r="F2838" i="1"/>
  <c r="AM2838" i="1" l="1"/>
  <c r="AN2838" i="1" s="1"/>
  <c r="AL2838" i="1"/>
  <c r="AB2838" i="1"/>
  <c r="Z2838" i="1"/>
  <c r="AA2838" i="1"/>
  <c r="X2838" i="1"/>
  <c r="J2838" i="1"/>
  <c r="L2838" i="1" s="1"/>
  <c r="Y2838" i="1" l="1"/>
  <c r="W2839" i="1" s="1"/>
  <c r="AB2839" i="1"/>
  <c r="X2839" i="1"/>
  <c r="Z2839" i="1"/>
  <c r="AA2839" i="1"/>
  <c r="I2839" i="1"/>
  <c r="AM2839" i="1" l="1"/>
  <c r="AN2839" i="1" s="1"/>
  <c r="AL2839" i="1"/>
  <c r="K2839" i="1"/>
  <c r="J2839" i="1" s="1"/>
  <c r="F2839" i="1"/>
  <c r="L2839" i="1" l="1"/>
  <c r="I2840" i="1" l="1"/>
  <c r="Y2839" i="1"/>
  <c r="W2840" i="1" s="1"/>
  <c r="F2840" i="1"/>
  <c r="K2840" i="1"/>
  <c r="AM2840" i="1" l="1"/>
  <c r="AN2840" i="1" s="1"/>
  <c r="AL2840" i="1"/>
  <c r="AB2840" i="1"/>
  <c r="X2840" i="1"/>
  <c r="Z2840" i="1"/>
  <c r="AA2840" i="1"/>
  <c r="J2840" i="1"/>
  <c r="L2840" i="1" s="1"/>
  <c r="I2841" i="1" s="1"/>
  <c r="Y2840" i="1" l="1"/>
  <c r="W2841" i="1" s="1"/>
  <c r="K2841" i="1"/>
  <c r="F2841" i="1"/>
  <c r="AM2841" i="1" l="1"/>
  <c r="AN2841" i="1" s="1"/>
  <c r="AL2841" i="1"/>
  <c r="AB2841" i="1"/>
  <c r="Z2841" i="1"/>
  <c r="AA2841" i="1"/>
  <c r="X2841" i="1"/>
  <c r="J2841" i="1"/>
  <c r="L2841" i="1" s="1"/>
  <c r="Y2841" i="1" l="1"/>
  <c r="W2842" i="1" s="1"/>
  <c r="I2842" i="1"/>
  <c r="AM2842" i="1" l="1"/>
  <c r="AN2842" i="1" s="1"/>
  <c r="AL2842" i="1"/>
  <c r="AB2842" i="1"/>
  <c r="Z2842" i="1"/>
  <c r="AA2842" i="1"/>
  <c r="X2842" i="1"/>
  <c r="F2842" i="1"/>
  <c r="K2842" i="1"/>
  <c r="J2842" i="1" l="1"/>
  <c r="L2842" i="1" s="1"/>
  <c r="Y2842" i="1" s="1"/>
  <c r="W2843" i="1" s="1"/>
  <c r="AM2843" i="1" l="1"/>
  <c r="AN2843" i="1" s="1"/>
  <c r="AL2843" i="1"/>
  <c r="AB2843" i="1"/>
  <c r="X2843" i="1"/>
  <c r="Z2843" i="1"/>
  <c r="AA2843" i="1"/>
  <c r="I2843" i="1"/>
  <c r="F2843" i="1" l="1"/>
  <c r="K2843" i="1"/>
  <c r="J2843" i="1" l="1"/>
  <c r="L2843" i="1" s="1"/>
  <c r="Y2843" i="1" s="1"/>
  <c r="W2844" i="1" s="1"/>
  <c r="AM2844" i="1" l="1"/>
  <c r="AN2844" i="1" s="1"/>
  <c r="AL2844" i="1"/>
  <c r="AB2844" i="1"/>
  <c r="X2844" i="1"/>
  <c r="AA2844" i="1"/>
  <c r="Z2844" i="1"/>
  <c r="I2844" i="1"/>
  <c r="K2844" i="1" l="1"/>
  <c r="F2844" i="1"/>
  <c r="J2844" i="1" l="1"/>
  <c r="L2844" i="1" s="1"/>
  <c r="Y2844" i="1" s="1"/>
  <c r="W2845" i="1" s="1"/>
  <c r="AM2845" i="1" l="1"/>
  <c r="AN2845" i="1" s="1"/>
  <c r="AL2845" i="1"/>
  <c r="AB2845" i="1"/>
  <c r="X2845" i="1"/>
  <c r="Z2845" i="1"/>
  <c r="AA2845" i="1"/>
  <c r="I2845" i="1"/>
  <c r="K2845" i="1" l="1"/>
  <c r="F2845" i="1"/>
  <c r="J2845" i="1" l="1"/>
  <c r="L2845" i="1" s="1"/>
  <c r="Y2845" i="1" s="1"/>
  <c r="W2846" i="1" s="1"/>
  <c r="AM2846" i="1" l="1"/>
  <c r="AN2846" i="1" s="1"/>
  <c r="AL2846" i="1"/>
  <c r="AB2846" i="1"/>
  <c r="X2846" i="1"/>
  <c r="Z2846" i="1"/>
  <c r="AA2846" i="1"/>
  <c r="I2846" i="1"/>
  <c r="K2846" i="1" l="1"/>
  <c r="F2846" i="1"/>
  <c r="J2846" i="1" l="1"/>
  <c r="L2846" i="1" s="1"/>
  <c r="Y2846" i="1" s="1"/>
  <c r="W2847" i="1" s="1"/>
  <c r="AM2847" i="1" l="1"/>
  <c r="AN2847" i="1" s="1"/>
  <c r="AL2847" i="1"/>
  <c r="AB2847" i="1"/>
  <c r="Z2847" i="1"/>
  <c r="X2847" i="1"/>
  <c r="AA2847" i="1"/>
  <c r="I2847" i="1"/>
  <c r="K2847" i="1" l="1"/>
  <c r="F2847" i="1"/>
  <c r="J2847" i="1" l="1"/>
  <c r="L2847" i="1" s="1"/>
  <c r="Y2847" i="1" s="1"/>
  <c r="W2848" i="1" s="1"/>
  <c r="AM2848" i="1" l="1"/>
  <c r="AN2848" i="1" s="1"/>
  <c r="AL2848" i="1"/>
  <c r="AB2848" i="1"/>
  <c r="X2848" i="1"/>
  <c r="AA2848" i="1"/>
  <c r="Z2848" i="1"/>
  <c r="I2848" i="1"/>
  <c r="F2848" i="1" l="1"/>
  <c r="K2848" i="1"/>
  <c r="J2848" i="1" l="1"/>
  <c r="L2848" i="1" s="1"/>
  <c r="Y2848" i="1" s="1"/>
  <c r="W2849" i="1" s="1"/>
  <c r="AM2849" i="1" l="1"/>
  <c r="AN2849" i="1" s="1"/>
  <c r="AL2849" i="1"/>
  <c r="AB2849" i="1"/>
  <c r="AA2849" i="1"/>
  <c r="X2849" i="1"/>
  <c r="Z2849" i="1"/>
  <c r="I2849" i="1"/>
  <c r="K2849" i="1" l="1"/>
  <c r="F2849" i="1"/>
  <c r="J2849" i="1" l="1"/>
  <c r="L2849" i="1" s="1"/>
  <c r="Y2849" i="1" s="1"/>
  <c r="W2850" i="1" s="1"/>
  <c r="AM2850" i="1" l="1"/>
  <c r="AN2850" i="1" s="1"/>
  <c r="AL2850" i="1"/>
  <c r="AB2850" i="1"/>
  <c r="X2850" i="1"/>
  <c r="Z2850" i="1"/>
  <c r="AA2850" i="1"/>
  <c r="I2850" i="1"/>
  <c r="F2850" i="1" l="1"/>
  <c r="K2850" i="1"/>
  <c r="J2850" i="1" l="1"/>
  <c r="L2850" i="1" s="1"/>
  <c r="Y2850" i="1" s="1"/>
  <c r="W2851" i="1" s="1"/>
  <c r="AM2851" i="1" l="1"/>
  <c r="AN2851" i="1" s="1"/>
  <c r="AL2851" i="1"/>
  <c r="AB2851" i="1"/>
  <c r="Z2851" i="1"/>
  <c r="AA2851" i="1"/>
  <c r="X2851" i="1"/>
  <c r="I2851" i="1"/>
  <c r="F2851" i="1" l="1"/>
  <c r="K2851" i="1"/>
  <c r="J2851" i="1" l="1"/>
  <c r="L2851" i="1" s="1"/>
  <c r="Y2851" i="1" s="1"/>
  <c r="W2852" i="1" s="1"/>
  <c r="AM2852" i="1" l="1"/>
  <c r="AN2852" i="1" s="1"/>
  <c r="AL2852" i="1"/>
  <c r="AB2852" i="1"/>
  <c r="AA2852" i="1"/>
  <c r="Z2852" i="1"/>
  <c r="X2852" i="1"/>
  <c r="I2852" i="1"/>
  <c r="K2852" i="1" l="1"/>
  <c r="J2852" i="1" s="1"/>
  <c r="F2852" i="1"/>
  <c r="L2852" i="1" l="1"/>
  <c r="I2853" i="1" l="1"/>
  <c r="Y2852" i="1"/>
  <c r="W2853" i="1" s="1"/>
  <c r="F2853" i="1"/>
  <c r="K2853" i="1"/>
  <c r="AM2853" i="1" l="1"/>
  <c r="AN2853" i="1" s="1"/>
  <c r="AL2853" i="1"/>
  <c r="AB2853" i="1"/>
  <c r="X2853" i="1"/>
  <c r="Z2853" i="1"/>
  <c r="AA2853" i="1"/>
  <c r="J2853" i="1"/>
  <c r="L2853" i="1" s="1"/>
  <c r="Y2853" i="1" l="1"/>
  <c r="W2854" i="1" s="1"/>
  <c r="I2854" i="1"/>
  <c r="AM2854" i="1" l="1"/>
  <c r="AN2854" i="1" s="1"/>
  <c r="AL2854" i="1"/>
  <c r="AB2854" i="1"/>
  <c r="X2854" i="1"/>
  <c r="Z2854" i="1"/>
  <c r="AA2854" i="1"/>
  <c r="K2854" i="1"/>
  <c r="J2854" i="1" s="1"/>
  <c r="F2854" i="1"/>
  <c r="L2854" i="1" l="1"/>
  <c r="I2855" i="1" s="1"/>
  <c r="Y2854" i="1" l="1"/>
  <c r="W2855" i="1" s="1"/>
  <c r="F2855" i="1"/>
  <c r="K2855" i="1"/>
  <c r="AM2855" i="1" l="1"/>
  <c r="AN2855" i="1" s="1"/>
  <c r="AL2855" i="1"/>
  <c r="AB2855" i="1"/>
  <c r="X2855" i="1"/>
  <c r="Z2855" i="1"/>
  <c r="AA2855" i="1"/>
  <c r="J2855" i="1"/>
  <c r="L2855" i="1" s="1"/>
  <c r="I2856" i="1" s="1"/>
  <c r="Y2855" i="1" l="1"/>
  <c r="W2856" i="1" s="1"/>
  <c r="F2856" i="1"/>
  <c r="K2856" i="1"/>
  <c r="AM2856" i="1" l="1"/>
  <c r="AN2856" i="1" s="1"/>
  <c r="AL2856" i="1"/>
  <c r="AB2856" i="1"/>
  <c r="X2856" i="1"/>
  <c r="AA2856" i="1"/>
  <c r="Z2856" i="1"/>
  <c r="J2856" i="1"/>
  <c r="L2856" i="1" s="1"/>
  <c r="Y2856" i="1" l="1"/>
  <c r="W2857" i="1" s="1"/>
  <c r="I2857" i="1"/>
  <c r="AM2857" i="1" l="1"/>
  <c r="AN2857" i="1" s="1"/>
  <c r="AL2857" i="1"/>
  <c r="AB2857" i="1"/>
  <c r="X2857" i="1"/>
  <c r="Z2857" i="1"/>
  <c r="AA2857" i="1"/>
  <c r="K2857" i="1"/>
  <c r="F2857" i="1"/>
  <c r="J2857" i="1" l="1"/>
  <c r="L2857" i="1" s="1"/>
  <c r="Y2857" i="1" s="1"/>
  <c r="W2858" i="1" s="1"/>
  <c r="AM2858" i="1" l="1"/>
  <c r="AN2858" i="1" s="1"/>
  <c r="AL2858" i="1"/>
  <c r="AB2858" i="1"/>
  <c r="Z2858" i="1"/>
  <c r="AA2858" i="1"/>
  <c r="X2858" i="1"/>
  <c r="I2858" i="1"/>
  <c r="F2858" i="1" l="1"/>
  <c r="K2858" i="1"/>
  <c r="J2858" i="1" l="1"/>
  <c r="L2858" i="1" s="1"/>
  <c r="I2859" i="1" l="1"/>
  <c r="Y2858" i="1"/>
  <c r="W2859" i="1" s="1"/>
  <c r="F2859" i="1"/>
  <c r="K2859" i="1"/>
  <c r="J2859" i="1" s="1"/>
  <c r="AM2859" i="1" l="1"/>
  <c r="AN2859" i="1" s="1"/>
  <c r="AL2859" i="1"/>
  <c r="AB2859" i="1"/>
  <c r="X2859" i="1"/>
  <c r="AA2859" i="1"/>
  <c r="Z2859" i="1"/>
  <c r="L2859" i="1"/>
  <c r="I2860" i="1" s="1"/>
  <c r="Y2859" i="1" l="1"/>
  <c r="W2860" i="1" s="1"/>
  <c r="F2860" i="1"/>
  <c r="K2860" i="1"/>
  <c r="AM2860" i="1" l="1"/>
  <c r="AN2860" i="1" s="1"/>
  <c r="AL2860" i="1"/>
  <c r="AB2860" i="1"/>
  <c r="Z2860" i="1"/>
  <c r="AA2860" i="1"/>
  <c r="X2860" i="1"/>
  <c r="J2860" i="1"/>
  <c r="L2860" i="1" s="1"/>
  <c r="Y2860" i="1" l="1"/>
  <c r="W2861" i="1" s="1"/>
  <c r="I2861" i="1"/>
  <c r="AM2861" i="1" l="1"/>
  <c r="AN2861" i="1" s="1"/>
  <c r="AL2861" i="1"/>
  <c r="AB2861" i="1"/>
  <c r="X2861" i="1"/>
  <c r="AA2861" i="1"/>
  <c r="Z2861" i="1"/>
  <c r="F2861" i="1"/>
  <c r="K2861" i="1"/>
  <c r="J2861" i="1" l="1"/>
  <c r="L2861" i="1" s="1"/>
  <c r="Y2861" i="1" s="1"/>
  <c r="W2862" i="1" s="1"/>
  <c r="AM2862" i="1" l="1"/>
  <c r="AN2862" i="1" s="1"/>
  <c r="AL2862" i="1"/>
  <c r="X2862" i="1"/>
  <c r="AB2862" i="1"/>
  <c r="Z2862" i="1"/>
  <c r="AA2862" i="1"/>
  <c r="I2862" i="1"/>
  <c r="K2862" i="1" l="1"/>
  <c r="F2862" i="1"/>
  <c r="J2862" i="1" l="1"/>
  <c r="L2862" i="1" s="1"/>
  <c r="Y2862" i="1" s="1"/>
  <c r="W2863" i="1" s="1"/>
  <c r="AM2863" i="1" l="1"/>
  <c r="AN2863" i="1" s="1"/>
  <c r="AL2863" i="1"/>
  <c r="AB2863" i="1"/>
  <c r="X2863" i="1"/>
  <c r="AA2863" i="1"/>
  <c r="Z2863" i="1"/>
  <c r="I2863" i="1"/>
  <c r="F2863" i="1" l="1"/>
  <c r="K2863" i="1"/>
  <c r="J2863" i="1" l="1"/>
  <c r="L2863" i="1" s="1"/>
  <c r="Y2863" i="1" s="1"/>
  <c r="W2864" i="1" s="1"/>
  <c r="AM2864" i="1" l="1"/>
  <c r="AN2864" i="1" s="1"/>
  <c r="AL2864" i="1"/>
  <c r="AB2864" i="1"/>
  <c r="X2864" i="1"/>
  <c r="Z2864" i="1"/>
  <c r="AA2864" i="1"/>
  <c r="I2864" i="1"/>
  <c r="F2864" i="1" l="1"/>
  <c r="K2864" i="1"/>
  <c r="J2864" i="1" l="1"/>
  <c r="L2864" i="1" s="1"/>
  <c r="I2865" i="1" l="1"/>
  <c r="Y2864" i="1"/>
  <c r="W2865" i="1" s="1"/>
  <c r="K2865" i="1"/>
  <c r="F2865" i="1"/>
  <c r="AM2865" i="1" l="1"/>
  <c r="AN2865" i="1" s="1"/>
  <c r="AL2865" i="1"/>
  <c r="X2865" i="1"/>
  <c r="AA2865" i="1"/>
  <c r="Z2865" i="1"/>
  <c r="AB2865" i="1"/>
  <c r="J2865" i="1"/>
  <c r="L2865" i="1" s="1"/>
  <c r="Y2865" i="1" l="1"/>
  <c r="W2866" i="1" s="1"/>
  <c r="I2866" i="1"/>
  <c r="AM2866" i="1" l="1"/>
  <c r="AN2866" i="1" s="1"/>
  <c r="AL2866" i="1"/>
  <c r="AB2866" i="1"/>
  <c r="X2866" i="1"/>
  <c r="AA2866" i="1"/>
  <c r="Z2866" i="1"/>
  <c r="F2866" i="1"/>
  <c r="K2866" i="1"/>
  <c r="J2866" i="1" l="1"/>
  <c r="L2866" i="1" s="1"/>
  <c r="Y2866" i="1" s="1"/>
  <c r="W2867" i="1" s="1"/>
  <c r="AM2867" i="1" l="1"/>
  <c r="AN2867" i="1" s="1"/>
  <c r="AL2867" i="1"/>
  <c r="AB2867" i="1"/>
  <c r="AA2867" i="1"/>
  <c r="Z2867" i="1"/>
  <c r="X2867" i="1"/>
  <c r="I2867" i="1"/>
  <c r="K2867" i="1" l="1"/>
  <c r="F2867" i="1"/>
  <c r="J2867" i="1" l="1"/>
  <c r="L2867" i="1" s="1"/>
  <c r="Y2867" i="1" s="1"/>
  <c r="W2868" i="1" s="1"/>
  <c r="AM2868" i="1" l="1"/>
  <c r="AN2868" i="1" s="1"/>
  <c r="AL2868" i="1"/>
  <c r="AB2868" i="1"/>
  <c r="X2868" i="1"/>
  <c r="Z2868" i="1"/>
  <c r="AA2868" i="1"/>
  <c r="I2868" i="1"/>
  <c r="K2868" i="1" l="1"/>
  <c r="F2868" i="1"/>
  <c r="J2868" i="1" l="1"/>
  <c r="L2868" i="1" s="1"/>
  <c r="I2869" i="1" l="1"/>
  <c r="Y2868" i="1"/>
  <c r="W2869" i="1" s="1"/>
  <c r="K2869" i="1"/>
  <c r="F2869" i="1"/>
  <c r="AM2869" i="1" l="1"/>
  <c r="AN2869" i="1" s="1"/>
  <c r="AL2869" i="1"/>
  <c r="AB2869" i="1"/>
  <c r="X2869" i="1"/>
  <c r="Z2869" i="1"/>
  <c r="AA2869" i="1"/>
  <c r="J2869" i="1"/>
  <c r="L2869" i="1" s="1"/>
  <c r="Y2869" i="1" l="1"/>
  <c r="W2870" i="1" s="1"/>
  <c r="I2870" i="1"/>
  <c r="AM2870" i="1" l="1"/>
  <c r="AN2870" i="1" s="1"/>
  <c r="AL2870" i="1"/>
  <c r="AB2870" i="1"/>
  <c r="X2870" i="1"/>
  <c r="AA2870" i="1"/>
  <c r="Z2870" i="1"/>
  <c r="K2870" i="1"/>
  <c r="F2870" i="1"/>
  <c r="J2870" i="1" l="1"/>
  <c r="L2870" i="1" s="1"/>
  <c r="Y2870" i="1" s="1"/>
  <c r="W2871" i="1" s="1"/>
  <c r="AM2871" i="1" l="1"/>
  <c r="AN2871" i="1" s="1"/>
  <c r="AL2871" i="1"/>
  <c r="AB2871" i="1"/>
  <c r="AA2871" i="1"/>
  <c r="X2871" i="1"/>
  <c r="Z2871" i="1"/>
  <c r="I2871" i="1"/>
  <c r="F2871" i="1" l="1"/>
  <c r="K2871" i="1"/>
  <c r="J2871" i="1" l="1"/>
  <c r="L2871" i="1" s="1"/>
  <c r="Y2871" i="1" s="1"/>
  <c r="W2872" i="1" s="1"/>
  <c r="AM2872" i="1" l="1"/>
  <c r="AN2872" i="1" s="1"/>
  <c r="AL2872" i="1"/>
  <c r="AB2872" i="1"/>
  <c r="X2872" i="1"/>
  <c r="AA2872" i="1"/>
  <c r="Z2872" i="1"/>
  <c r="I2872" i="1"/>
  <c r="F2872" i="1" l="1"/>
  <c r="K2872" i="1"/>
  <c r="J2872" i="1" l="1"/>
  <c r="L2872" i="1" s="1"/>
  <c r="Y2872" i="1" s="1"/>
  <c r="W2873" i="1" s="1"/>
  <c r="AM2873" i="1" l="1"/>
  <c r="AN2873" i="1" s="1"/>
  <c r="AL2873" i="1"/>
  <c r="AB2873" i="1"/>
  <c r="Z2873" i="1"/>
  <c r="X2873" i="1"/>
  <c r="AA2873" i="1"/>
  <c r="I2873" i="1"/>
  <c r="F2873" i="1" l="1"/>
  <c r="K2873" i="1"/>
  <c r="J2873" i="1" l="1"/>
  <c r="L2873" i="1" s="1"/>
  <c r="Y2873" i="1" s="1"/>
  <c r="W2874" i="1" s="1"/>
  <c r="AM2874" i="1" l="1"/>
  <c r="AN2874" i="1" s="1"/>
  <c r="AL2874" i="1"/>
  <c r="AB2874" i="1"/>
  <c r="X2874" i="1"/>
  <c r="Z2874" i="1"/>
  <c r="AA2874" i="1"/>
  <c r="I2874" i="1"/>
  <c r="K2874" i="1" l="1"/>
  <c r="F2874" i="1"/>
  <c r="J2874" i="1" l="1"/>
  <c r="L2874" i="1" s="1"/>
  <c r="Y2874" i="1" s="1"/>
  <c r="W2875" i="1" s="1"/>
  <c r="AM2875" i="1" l="1"/>
  <c r="AN2875" i="1" s="1"/>
  <c r="AL2875" i="1"/>
  <c r="AB2875" i="1"/>
  <c r="X2875" i="1"/>
  <c r="Z2875" i="1"/>
  <c r="AA2875" i="1"/>
  <c r="I2875" i="1"/>
  <c r="F2875" i="1" l="1"/>
  <c r="K2875" i="1"/>
  <c r="J2875" i="1" l="1"/>
  <c r="L2875" i="1" s="1"/>
  <c r="Y2875" i="1" s="1"/>
  <c r="W2876" i="1" s="1"/>
  <c r="AM2876" i="1" l="1"/>
  <c r="AN2876" i="1" s="1"/>
  <c r="AL2876" i="1"/>
  <c r="AB2876" i="1"/>
  <c r="X2876" i="1"/>
  <c r="Z2876" i="1"/>
  <c r="AA2876" i="1"/>
  <c r="I2876" i="1"/>
  <c r="F2876" i="1" l="1"/>
  <c r="K2876" i="1"/>
  <c r="J2876" i="1" l="1"/>
  <c r="L2876" i="1" s="1"/>
  <c r="Y2876" i="1" s="1"/>
  <c r="W2877" i="1" s="1"/>
  <c r="AM2877" i="1" l="1"/>
  <c r="AN2877" i="1" s="1"/>
  <c r="AL2877" i="1"/>
  <c r="AB2877" i="1"/>
  <c r="AA2877" i="1"/>
  <c r="X2877" i="1"/>
  <c r="Z2877" i="1"/>
  <c r="I2877" i="1"/>
  <c r="F2877" i="1" s="1"/>
  <c r="K2877" i="1" l="1"/>
  <c r="J2877" i="1" s="1"/>
  <c r="L2877" i="1" l="1"/>
  <c r="I2878" i="1" l="1"/>
  <c r="Y2877" i="1"/>
  <c r="W2878" i="1" s="1"/>
  <c r="K2878" i="1"/>
  <c r="F2878" i="1"/>
  <c r="AM2878" i="1" l="1"/>
  <c r="AN2878" i="1" s="1"/>
  <c r="AL2878" i="1"/>
  <c r="AB2878" i="1"/>
  <c r="X2878" i="1"/>
  <c r="AA2878" i="1"/>
  <c r="Z2878" i="1"/>
  <c r="J2878" i="1"/>
  <c r="L2878" i="1"/>
  <c r="I2879" i="1" s="1"/>
  <c r="Y2878" i="1" l="1"/>
  <c r="W2879" i="1" s="1"/>
  <c r="K2879" i="1"/>
  <c r="F2879" i="1"/>
  <c r="AM2879" i="1" l="1"/>
  <c r="AN2879" i="1" s="1"/>
  <c r="AL2879" i="1"/>
  <c r="X2879" i="1"/>
  <c r="AA2879" i="1"/>
  <c r="AB2879" i="1"/>
  <c r="Z2879" i="1"/>
  <c r="J2879" i="1"/>
  <c r="L2879" i="1" s="1"/>
  <c r="Y2879" i="1" l="1"/>
  <c r="W2880" i="1" s="1"/>
  <c r="I2880" i="1"/>
  <c r="AM2880" i="1" l="1"/>
  <c r="AN2880" i="1" s="1"/>
  <c r="AL2880" i="1"/>
  <c r="AB2880" i="1"/>
  <c r="X2880" i="1"/>
  <c r="Z2880" i="1"/>
  <c r="AA2880" i="1"/>
  <c r="K2880" i="1"/>
  <c r="F2880" i="1"/>
  <c r="J2880" i="1" l="1"/>
  <c r="L2880" i="1" s="1"/>
  <c r="Y2880" i="1" s="1"/>
  <c r="W2881" i="1" s="1"/>
  <c r="AM2881" i="1" l="1"/>
  <c r="AN2881" i="1" s="1"/>
  <c r="AL2881" i="1"/>
  <c r="AB2881" i="1"/>
  <c r="X2881" i="1"/>
  <c r="Z2881" i="1"/>
  <c r="AA2881" i="1"/>
  <c r="I2881" i="1"/>
  <c r="K2881" i="1" l="1"/>
  <c r="F2881" i="1"/>
  <c r="J2881" i="1" l="1"/>
  <c r="L2881" i="1" s="1"/>
  <c r="Y2881" i="1" s="1"/>
  <c r="W2882" i="1" s="1"/>
  <c r="AM2882" i="1" l="1"/>
  <c r="AN2882" i="1" s="1"/>
  <c r="AL2882" i="1"/>
  <c r="AB2882" i="1"/>
  <c r="X2882" i="1"/>
  <c r="Z2882" i="1"/>
  <c r="AA2882" i="1"/>
  <c r="I2882" i="1"/>
  <c r="F2882" i="1" l="1"/>
  <c r="K2882" i="1"/>
  <c r="J2882" i="1" s="1"/>
  <c r="L2882" i="1" l="1"/>
  <c r="I2883" i="1" l="1"/>
  <c r="Y2882" i="1"/>
  <c r="W2883" i="1" s="1"/>
  <c r="F2883" i="1"/>
  <c r="K2883" i="1"/>
  <c r="AM2883" i="1" l="1"/>
  <c r="AN2883" i="1" s="1"/>
  <c r="AL2883" i="1"/>
  <c r="AB2883" i="1"/>
  <c r="Z2883" i="1"/>
  <c r="X2883" i="1"/>
  <c r="AA2883" i="1"/>
  <c r="J2883" i="1"/>
  <c r="L2883" i="1" s="1"/>
  <c r="Y2883" i="1" l="1"/>
  <c r="W2884" i="1" s="1"/>
  <c r="I2884" i="1"/>
  <c r="K2884" i="1" s="1"/>
  <c r="AM2884" i="1" l="1"/>
  <c r="AN2884" i="1" s="1"/>
  <c r="AL2884" i="1"/>
  <c r="AB2884" i="1"/>
  <c r="X2884" i="1"/>
  <c r="AA2884" i="1"/>
  <c r="Z2884" i="1"/>
  <c r="F2884" i="1"/>
  <c r="J2884" i="1"/>
  <c r="L2884" i="1" s="1"/>
  <c r="Y2884" i="1" l="1"/>
  <c r="W2885" i="1" s="1"/>
  <c r="I2885" i="1"/>
  <c r="AM2885" i="1" l="1"/>
  <c r="AN2885" i="1" s="1"/>
  <c r="AL2885" i="1"/>
  <c r="AB2885" i="1"/>
  <c r="AA2885" i="1"/>
  <c r="X2885" i="1"/>
  <c r="Z2885" i="1"/>
  <c r="F2885" i="1"/>
  <c r="K2885" i="1"/>
  <c r="J2885" i="1" l="1"/>
  <c r="L2885" i="1" s="1"/>
  <c r="Y2885" i="1" s="1"/>
  <c r="W2886" i="1" s="1"/>
  <c r="AM2886" i="1" l="1"/>
  <c r="AN2886" i="1" s="1"/>
  <c r="AL2886" i="1"/>
  <c r="AB2886" i="1"/>
  <c r="X2886" i="1"/>
  <c r="Z2886" i="1"/>
  <c r="AA2886" i="1"/>
  <c r="I2886" i="1"/>
  <c r="F2886" i="1" l="1"/>
  <c r="K2886" i="1"/>
  <c r="J2886" i="1" s="1"/>
  <c r="L2886" i="1" l="1"/>
  <c r="I2887" i="1" l="1"/>
  <c r="Y2886" i="1"/>
  <c r="W2887" i="1" s="1"/>
  <c r="F2887" i="1"/>
  <c r="K2887" i="1"/>
  <c r="AM2887" i="1" l="1"/>
  <c r="AN2887" i="1" s="1"/>
  <c r="AL2887" i="1"/>
  <c r="AB2887" i="1"/>
  <c r="Z2887" i="1"/>
  <c r="X2887" i="1"/>
  <c r="AA2887" i="1"/>
  <c r="J2887" i="1"/>
  <c r="L2887" i="1" s="1"/>
  <c r="Y2887" i="1" l="1"/>
  <c r="W2888" i="1" s="1"/>
  <c r="I2888" i="1"/>
  <c r="F2888" i="1" s="1"/>
  <c r="AM2888" i="1" l="1"/>
  <c r="AN2888" i="1" s="1"/>
  <c r="AL2888" i="1"/>
  <c r="AB2888" i="1"/>
  <c r="X2888" i="1"/>
  <c r="Z2888" i="1"/>
  <c r="AA2888" i="1"/>
  <c r="K2888" i="1"/>
  <c r="J2888" i="1" s="1"/>
  <c r="L2888" i="1" l="1"/>
  <c r="I2889" i="1" s="1"/>
  <c r="Y2888" i="1" l="1"/>
  <c r="W2889" i="1" s="1"/>
  <c r="F2889" i="1"/>
  <c r="K2889" i="1"/>
  <c r="AM2889" i="1" l="1"/>
  <c r="AN2889" i="1" s="1"/>
  <c r="AL2889" i="1"/>
  <c r="X2889" i="1"/>
  <c r="Z2889" i="1"/>
  <c r="AB2889" i="1"/>
  <c r="AA2889" i="1"/>
  <c r="J2889" i="1"/>
  <c r="L2889" i="1" s="1"/>
  <c r="Y2889" i="1" l="1"/>
  <c r="W2890" i="1" s="1"/>
  <c r="I2890" i="1"/>
  <c r="AM2890" i="1" l="1"/>
  <c r="AN2890" i="1" s="1"/>
  <c r="AL2890" i="1"/>
  <c r="AB2890" i="1"/>
  <c r="X2890" i="1"/>
  <c r="Z2890" i="1"/>
  <c r="AA2890" i="1"/>
  <c r="F2890" i="1"/>
  <c r="K2890" i="1"/>
  <c r="J2890" i="1" l="1"/>
  <c r="L2890" i="1" s="1"/>
  <c r="Y2890" i="1" s="1"/>
  <c r="W2891" i="1" s="1"/>
  <c r="AM2891" i="1" l="1"/>
  <c r="AN2891" i="1" s="1"/>
  <c r="AL2891" i="1"/>
  <c r="X2891" i="1"/>
  <c r="AA2891" i="1"/>
  <c r="Z2891" i="1"/>
  <c r="AB2891" i="1"/>
  <c r="I2891" i="1"/>
  <c r="F2891" i="1" l="1"/>
  <c r="K2891" i="1"/>
  <c r="J2891" i="1" s="1"/>
  <c r="L2891" i="1" l="1"/>
  <c r="I2892" i="1" l="1"/>
  <c r="Y2891" i="1"/>
  <c r="W2892" i="1" s="1"/>
  <c r="K2892" i="1"/>
  <c r="F2892" i="1"/>
  <c r="AM2892" i="1" l="1"/>
  <c r="AN2892" i="1" s="1"/>
  <c r="AL2892" i="1"/>
  <c r="AB2892" i="1"/>
  <c r="X2892" i="1"/>
  <c r="AA2892" i="1"/>
  <c r="Z2892" i="1"/>
  <c r="J2892" i="1"/>
  <c r="L2892" i="1" s="1"/>
  <c r="Y2892" i="1" l="1"/>
  <c r="W2893" i="1" s="1"/>
  <c r="I2893" i="1"/>
  <c r="AM2893" i="1" l="1"/>
  <c r="AN2893" i="1" s="1"/>
  <c r="AL2893" i="1"/>
  <c r="AB2893" i="1"/>
  <c r="X2893" i="1"/>
  <c r="AA2893" i="1"/>
  <c r="Z2893" i="1"/>
  <c r="K2893" i="1"/>
  <c r="F2893" i="1"/>
  <c r="J2893" i="1" l="1"/>
  <c r="L2893" i="1" s="1"/>
  <c r="Y2893" i="1" s="1"/>
  <c r="W2894" i="1" s="1"/>
  <c r="AM2894" i="1" l="1"/>
  <c r="AN2894" i="1" s="1"/>
  <c r="AL2894" i="1"/>
  <c r="AB2894" i="1"/>
  <c r="X2894" i="1"/>
  <c r="Z2894" i="1"/>
  <c r="AA2894" i="1"/>
  <c r="I2894" i="1"/>
  <c r="K2894" i="1" l="1"/>
  <c r="F2894" i="1"/>
  <c r="J2894" i="1" l="1"/>
  <c r="L2894" i="1" s="1"/>
  <c r="Y2894" i="1" s="1"/>
  <c r="W2895" i="1" s="1"/>
  <c r="AM2895" i="1" l="1"/>
  <c r="AN2895" i="1" s="1"/>
  <c r="AL2895" i="1"/>
  <c r="AB2895" i="1"/>
  <c r="X2895" i="1"/>
  <c r="Z2895" i="1"/>
  <c r="AA2895" i="1"/>
  <c r="I2895" i="1"/>
  <c r="K2895" i="1" l="1"/>
  <c r="F2895" i="1"/>
  <c r="J2895" i="1" l="1"/>
  <c r="L2895" i="1" s="1"/>
  <c r="Y2895" i="1" s="1"/>
  <c r="W2896" i="1" s="1"/>
  <c r="AM2896" i="1" l="1"/>
  <c r="AN2896" i="1" s="1"/>
  <c r="AL2896" i="1"/>
  <c r="AB2896" i="1"/>
  <c r="X2896" i="1"/>
  <c r="AA2896" i="1"/>
  <c r="Z2896" i="1"/>
  <c r="I2896" i="1"/>
  <c r="K2896" i="1" l="1"/>
  <c r="F2896" i="1"/>
  <c r="J2896" i="1" l="1"/>
  <c r="L2896" i="1" s="1"/>
  <c r="Y2896" i="1" s="1"/>
  <c r="W2897" i="1" s="1"/>
  <c r="AM2897" i="1" l="1"/>
  <c r="AN2897" i="1" s="1"/>
  <c r="AL2897" i="1"/>
  <c r="AB2897" i="1"/>
  <c r="X2897" i="1"/>
  <c r="AA2897" i="1"/>
  <c r="Z2897" i="1"/>
  <c r="I2897" i="1"/>
  <c r="F2897" i="1" l="1"/>
  <c r="K2897" i="1"/>
  <c r="J2897" i="1" l="1"/>
  <c r="L2897" i="1" s="1"/>
  <c r="Y2897" i="1" s="1"/>
  <c r="W2898" i="1" s="1"/>
  <c r="AM2898" i="1" l="1"/>
  <c r="AN2898" i="1" s="1"/>
  <c r="AL2898" i="1"/>
  <c r="AB2898" i="1"/>
  <c r="X2898" i="1"/>
  <c r="Z2898" i="1"/>
  <c r="AA2898" i="1"/>
  <c r="I2898" i="1"/>
  <c r="F2898" i="1" l="1"/>
  <c r="K2898" i="1"/>
  <c r="J2898" i="1" s="1"/>
  <c r="G23" i="2" l="1"/>
  <c r="L2898" i="1"/>
  <c r="H23" i="2"/>
  <c r="J10" i="2"/>
  <c r="G10" i="2"/>
  <c r="F10" i="2"/>
  <c r="I10" i="2"/>
  <c r="I2899" i="1" l="1"/>
  <c r="Y2898" i="1"/>
  <c r="W2899" i="1" s="1"/>
  <c r="P10" i="2"/>
  <c r="Q10" i="2" s="1"/>
  <c r="G8" i="10"/>
  <c r="K8" i="10" s="1"/>
  <c r="S10" i="2"/>
  <c r="U10" i="2" s="1"/>
  <c r="G9" i="10"/>
  <c r="K9" i="10" s="1"/>
  <c r="E23" i="2"/>
  <c r="J23" i="2"/>
  <c r="F2899" i="1"/>
  <c r="K2899" i="1"/>
  <c r="F23" i="2"/>
  <c r="AM2899" i="1" l="1"/>
  <c r="AN2899" i="1" s="1"/>
  <c r="AL2899" i="1"/>
  <c r="AB2899" i="1"/>
  <c r="X2899" i="1"/>
  <c r="AA2899" i="1"/>
  <c r="Z2899" i="1"/>
  <c r="L1" i="10"/>
  <c r="M9" i="10"/>
  <c r="M8" i="10" s="1"/>
  <c r="M7" i="10" s="1"/>
  <c r="O9" i="10"/>
  <c r="I23" i="2"/>
  <c r="K23" i="2" s="1"/>
  <c r="M23" i="2" s="1"/>
  <c r="O8" i="10"/>
  <c r="L8" i="10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J2899" i="1"/>
  <c r="L2899" i="1" s="1"/>
  <c r="Y2899" i="1" l="1"/>
  <c r="W2900" i="1" s="1"/>
  <c r="L4" i="10"/>
  <c r="L3" i="10" s="1"/>
  <c r="O23" i="10" s="1"/>
  <c r="P23" i="10" s="1"/>
  <c r="Q23" i="10" s="1"/>
  <c r="O22" i="10"/>
  <c r="P22" i="10" s="1"/>
  <c r="Q22" i="10" s="1"/>
  <c r="O14" i="10"/>
  <c r="O21" i="10"/>
  <c r="P21" i="10" s="1"/>
  <c r="Q21" i="10" s="1"/>
  <c r="O13" i="10"/>
  <c r="O20" i="10"/>
  <c r="P20" i="10" s="1"/>
  <c r="Q20" i="10" s="1"/>
  <c r="O12" i="10"/>
  <c r="O19" i="10"/>
  <c r="P19" i="10" s="1"/>
  <c r="Q19" i="10" s="1"/>
  <c r="O11" i="10"/>
  <c r="O18" i="10"/>
  <c r="P18" i="10" s="1"/>
  <c r="Q18" i="10" s="1"/>
  <c r="O10" i="10"/>
  <c r="O17" i="10"/>
  <c r="P17" i="10" s="1"/>
  <c r="Q17" i="10" s="1"/>
  <c r="O16" i="10"/>
  <c r="P16" i="10" s="1"/>
  <c r="Q16" i="10" s="1"/>
  <c r="I2900" i="1"/>
  <c r="O15" i="10" l="1"/>
  <c r="P15" i="10" s="1"/>
  <c r="AM2900" i="1"/>
  <c r="AN2900" i="1" s="1"/>
  <c r="AB2900" i="1"/>
  <c r="X2900" i="1"/>
  <c r="Z2900" i="1"/>
  <c r="AA2900" i="1"/>
  <c r="Q15" i="10"/>
  <c r="F28" i="10"/>
  <c r="F30" i="10" s="1"/>
  <c r="F2900" i="1"/>
  <c r="K2900" i="1"/>
  <c r="AL2900" i="1" l="1"/>
  <c r="R15" i="10"/>
  <c r="S15" i="10" s="1"/>
  <c r="R14" i="10"/>
  <c r="S14" i="10" s="1"/>
  <c r="R12" i="10"/>
  <c r="S12" i="10" s="1"/>
  <c r="R7" i="10"/>
  <c r="S7" i="10" s="1"/>
  <c r="R13" i="10"/>
  <c r="S13" i="10" s="1"/>
  <c r="R9" i="10"/>
  <c r="S9" i="10" s="1"/>
  <c r="R11" i="10"/>
  <c r="S11" i="10" s="1"/>
  <c r="R8" i="10"/>
  <c r="S8" i="10" s="1"/>
  <c r="R10" i="10"/>
  <c r="S10" i="10" s="1"/>
  <c r="R17" i="10"/>
  <c r="S17" i="10" s="1"/>
  <c r="R23" i="10"/>
  <c r="S23" i="10" s="1"/>
  <c r="R22" i="10"/>
  <c r="S22" i="10" s="1"/>
  <c r="R21" i="10"/>
  <c r="S21" i="10" s="1"/>
  <c r="R16" i="10"/>
  <c r="S16" i="10" s="1"/>
  <c r="R20" i="10"/>
  <c r="S20" i="10" s="1"/>
  <c r="R19" i="10"/>
  <c r="S19" i="10" s="1"/>
  <c r="R18" i="10"/>
  <c r="S18" i="10" s="1"/>
  <c r="J2900" i="1"/>
  <c r="L2900" i="1" s="1"/>
  <c r="Y2900" i="1" s="1"/>
  <c r="W2901" i="1" s="1"/>
  <c r="AM2901" i="1" l="1"/>
  <c r="AB2901" i="1"/>
  <c r="Z2901" i="1"/>
  <c r="X2901" i="1"/>
  <c r="AA2901" i="1"/>
  <c r="F31" i="10"/>
  <c r="N10" i="2" s="1"/>
  <c r="O10" i="2" s="1"/>
  <c r="I2901" i="1"/>
  <c r="AL2901" i="1" l="1"/>
  <c r="AN2901" i="1"/>
  <c r="K2901" i="1"/>
  <c r="J2901" i="1" s="1"/>
  <c r="F2901" i="1"/>
  <c r="L2901" i="1" l="1"/>
  <c r="I2902" i="1" l="1"/>
  <c r="Y2901" i="1"/>
  <c r="W2902" i="1" s="1"/>
  <c r="F2902" i="1"/>
  <c r="K2902" i="1"/>
  <c r="AM2902" i="1" l="1"/>
  <c r="AN2902" i="1" s="1"/>
  <c r="AL2902" i="1"/>
  <c r="AB2902" i="1"/>
  <c r="X2902" i="1"/>
  <c r="AA2902" i="1"/>
  <c r="Z2902" i="1"/>
  <c r="J2902" i="1"/>
  <c r="L2902" i="1" s="1"/>
  <c r="Y2902" i="1" l="1"/>
  <c r="W2903" i="1" s="1"/>
  <c r="I2903" i="1"/>
  <c r="AM2903" i="1" l="1"/>
  <c r="AN2903" i="1" s="1"/>
  <c r="AL2903" i="1"/>
  <c r="AB2903" i="1"/>
  <c r="X2903" i="1"/>
  <c r="AA2903" i="1"/>
  <c r="Z2903" i="1"/>
  <c r="F2903" i="1"/>
  <c r="K2903" i="1"/>
  <c r="J2903" i="1" l="1"/>
  <c r="L2903" i="1" s="1"/>
  <c r="Y2903" i="1" s="1"/>
  <c r="W2904" i="1" s="1"/>
  <c r="AM2904" i="1" l="1"/>
  <c r="AN2904" i="1" s="1"/>
  <c r="AL2904" i="1"/>
  <c r="AB2904" i="1"/>
  <c r="X2904" i="1"/>
  <c r="Z2904" i="1"/>
  <c r="AA2904" i="1"/>
  <c r="I2904" i="1"/>
  <c r="F2904" i="1" l="1"/>
  <c r="K2904" i="1"/>
  <c r="J2904" i="1" l="1"/>
  <c r="L2904" i="1" s="1"/>
  <c r="Y2904" i="1" s="1"/>
  <c r="W2905" i="1" s="1"/>
  <c r="AM2905" i="1" l="1"/>
  <c r="AN2905" i="1" s="1"/>
  <c r="AL2905" i="1"/>
  <c r="AB2905" i="1"/>
  <c r="AA2905" i="1"/>
  <c r="X2905" i="1"/>
  <c r="Z2905" i="1"/>
  <c r="I2905" i="1"/>
  <c r="F2905" i="1" l="1"/>
  <c r="K2905" i="1"/>
  <c r="J2905" i="1" l="1"/>
  <c r="L2905" i="1" s="1"/>
  <c r="Y2905" i="1" s="1"/>
  <c r="W2906" i="1" s="1"/>
  <c r="AM2906" i="1" l="1"/>
  <c r="AN2906" i="1" s="1"/>
  <c r="AL2906" i="1"/>
  <c r="AB2906" i="1"/>
  <c r="X2906" i="1"/>
  <c r="AA2906" i="1"/>
  <c r="Z2906" i="1"/>
  <c r="I2906" i="1"/>
  <c r="K2906" i="1" l="1"/>
  <c r="J2906" i="1" s="1"/>
  <c r="F2906" i="1"/>
  <c r="L2906" i="1" l="1"/>
  <c r="I2907" i="1" l="1"/>
  <c r="Y2906" i="1"/>
  <c r="W2907" i="1" s="1"/>
  <c r="K2907" i="1"/>
  <c r="F2907" i="1"/>
  <c r="AM2907" i="1" l="1"/>
  <c r="AN2907" i="1" s="1"/>
  <c r="AL2907" i="1"/>
  <c r="AB2907" i="1"/>
  <c r="X2907" i="1"/>
  <c r="AA2907" i="1"/>
  <c r="Z2907" i="1"/>
  <c r="J2907" i="1"/>
  <c r="L2907" i="1" s="1"/>
  <c r="Y2907" i="1" l="1"/>
  <c r="W2908" i="1" s="1"/>
  <c r="I2908" i="1"/>
  <c r="AM2908" i="1" l="1"/>
  <c r="AN2908" i="1" s="1"/>
  <c r="AL2908" i="1"/>
  <c r="AB2908" i="1"/>
  <c r="X2908" i="1"/>
  <c r="AA2908" i="1"/>
  <c r="Z2908" i="1"/>
  <c r="F2908" i="1"/>
  <c r="K2908" i="1"/>
  <c r="J2908" i="1" s="1"/>
  <c r="L2908" i="1" l="1"/>
  <c r="I2909" i="1" s="1"/>
  <c r="Y2908" i="1" l="1"/>
  <c r="W2909" i="1" s="1"/>
  <c r="F2909" i="1"/>
  <c r="K2909" i="1"/>
  <c r="AM2909" i="1" l="1"/>
  <c r="AN2909" i="1" s="1"/>
  <c r="AL2909" i="1"/>
  <c r="AB2909" i="1"/>
  <c r="Z2909" i="1"/>
  <c r="X2909" i="1"/>
  <c r="AA2909" i="1"/>
  <c r="J2909" i="1"/>
  <c r="L2909" i="1" s="1"/>
  <c r="I2910" i="1" s="1"/>
  <c r="Y2909" i="1" l="1"/>
  <c r="W2910" i="1" s="1"/>
  <c r="K2910" i="1"/>
  <c r="F2910" i="1"/>
  <c r="AM2910" i="1" l="1"/>
  <c r="AN2910" i="1" s="1"/>
  <c r="AL2910" i="1"/>
  <c r="AB2910" i="1"/>
  <c r="X2910" i="1"/>
  <c r="Z2910" i="1"/>
  <c r="AA2910" i="1"/>
  <c r="J2910" i="1"/>
  <c r="L2910" i="1" s="1"/>
  <c r="Y2910" i="1" l="1"/>
  <c r="W2911" i="1" s="1"/>
  <c r="I2911" i="1"/>
  <c r="AM2911" i="1" l="1"/>
  <c r="AN2911" i="1" s="1"/>
  <c r="AL2911" i="1"/>
  <c r="AB2911" i="1"/>
  <c r="X2911" i="1"/>
  <c r="AA2911" i="1"/>
  <c r="Z2911" i="1"/>
  <c r="K2911" i="1"/>
  <c r="F2911" i="1"/>
  <c r="J2911" i="1" l="1"/>
  <c r="L2911" i="1" s="1"/>
  <c r="Y2911" i="1" s="1"/>
  <c r="W2912" i="1" s="1"/>
  <c r="AM2912" i="1" l="1"/>
  <c r="AN2912" i="1" s="1"/>
  <c r="AL2912" i="1"/>
  <c r="AB2912" i="1"/>
  <c r="X2912" i="1"/>
  <c r="AA2912" i="1"/>
  <c r="Z2912" i="1"/>
  <c r="I2912" i="1"/>
  <c r="F2912" i="1" l="1"/>
  <c r="K2912" i="1"/>
  <c r="J2912" i="1" l="1"/>
  <c r="L2912" i="1" s="1"/>
  <c r="Y2912" i="1" s="1"/>
  <c r="W2913" i="1" s="1"/>
  <c r="AM2913" i="1" l="1"/>
  <c r="AN2913" i="1" s="1"/>
  <c r="AL2913" i="1"/>
  <c r="X2913" i="1"/>
  <c r="AA2913" i="1"/>
  <c r="Z2913" i="1"/>
  <c r="AB2913" i="1"/>
  <c r="I2913" i="1"/>
  <c r="K2913" i="1" l="1"/>
  <c r="F2913" i="1"/>
  <c r="J2913" i="1" l="1"/>
  <c r="L2913" i="1" s="1"/>
  <c r="Y2913" i="1" s="1"/>
  <c r="W2914" i="1" s="1"/>
  <c r="AM2914" i="1" l="1"/>
  <c r="AN2914" i="1" s="1"/>
  <c r="AL2914" i="1"/>
  <c r="AB2914" i="1"/>
  <c r="Z2914" i="1"/>
  <c r="X2914" i="1"/>
  <c r="AA2914" i="1"/>
  <c r="I2914" i="1"/>
  <c r="K2914" i="1" s="1"/>
  <c r="F2914" i="1" l="1"/>
  <c r="J2914" i="1"/>
  <c r="L2914" i="1" s="1"/>
  <c r="Y2914" i="1" s="1"/>
  <c r="W2915" i="1" s="1"/>
  <c r="AM2915" i="1" l="1"/>
  <c r="AN2915" i="1" s="1"/>
  <c r="AL2915" i="1"/>
  <c r="AB2915" i="1"/>
  <c r="AA2915" i="1"/>
  <c r="Z2915" i="1"/>
  <c r="X2915" i="1"/>
  <c r="I2915" i="1"/>
  <c r="K2915" i="1" l="1"/>
  <c r="F2915" i="1"/>
  <c r="J2915" i="1" l="1"/>
  <c r="L2915" i="1" s="1"/>
  <c r="Y2915" i="1" s="1"/>
  <c r="W2916" i="1" s="1"/>
  <c r="AM2916" i="1" l="1"/>
  <c r="AN2916" i="1" s="1"/>
  <c r="AL2916" i="1"/>
  <c r="AB2916" i="1"/>
  <c r="X2916" i="1"/>
  <c r="Z2916" i="1"/>
  <c r="AA2916" i="1"/>
  <c r="I2916" i="1"/>
  <c r="F2916" i="1" l="1"/>
  <c r="K2916" i="1"/>
  <c r="J2916" i="1" l="1"/>
  <c r="L2916" i="1" s="1"/>
  <c r="I2917" i="1" l="1"/>
  <c r="Y2916" i="1"/>
  <c r="W2917" i="1" s="1"/>
  <c r="K2917" i="1"/>
  <c r="F2917" i="1"/>
  <c r="AM2917" i="1" l="1"/>
  <c r="AN2917" i="1" s="1"/>
  <c r="AL2917" i="1"/>
  <c r="AB2917" i="1"/>
  <c r="X2917" i="1"/>
  <c r="Z2917" i="1"/>
  <c r="AA2917" i="1"/>
  <c r="J2917" i="1"/>
  <c r="L2917" i="1" s="1"/>
  <c r="Y2917" i="1" l="1"/>
  <c r="W2918" i="1" s="1"/>
  <c r="I2918" i="1"/>
  <c r="AM2918" i="1" l="1"/>
  <c r="AN2918" i="1" s="1"/>
  <c r="AL2918" i="1"/>
  <c r="AB2918" i="1"/>
  <c r="X2918" i="1"/>
  <c r="Z2918" i="1"/>
  <c r="AA2918" i="1"/>
  <c r="K2918" i="1"/>
  <c r="F2918" i="1"/>
  <c r="J2918" i="1" l="1"/>
  <c r="L2918" i="1" s="1"/>
  <c r="Y2918" i="1" s="1"/>
  <c r="W2919" i="1" s="1"/>
  <c r="AM2919" i="1" l="1"/>
  <c r="AN2919" i="1" s="1"/>
  <c r="AL2919" i="1"/>
  <c r="AB2919" i="1"/>
  <c r="X2919" i="1"/>
  <c r="Z2919" i="1"/>
  <c r="AA2919" i="1"/>
  <c r="I2919" i="1"/>
  <c r="F2919" i="1" l="1"/>
  <c r="K2919" i="1"/>
  <c r="J2919" i="1" l="1"/>
  <c r="L2919" i="1" s="1"/>
  <c r="Y2919" i="1" s="1"/>
  <c r="W2920" i="1" s="1"/>
  <c r="AM2920" i="1" l="1"/>
  <c r="AN2920" i="1" s="1"/>
  <c r="AL2920" i="1"/>
  <c r="X2920" i="1"/>
  <c r="AA2920" i="1"/>
  <c r="AB2920" i="1"/>
  <c r="Z2920" i="1"/>
  <c r="I2920" i="1"/>
  <c r="K2920" i="1" l="1"/>
  <c r="F2920" i="1"/>
  <c r="J2920" i="1" l="1"/>
  <c r="L2920" i="1" s="1"/>
  <c r="Y2920" i="1" s="1"/>
  <c r="W2921" i="1" s="1"/>
  <c r="AM2921" i="1" l="1"/>
  <c r="AN2921" i="1" s="1"/>
  <c r="AL2921" i="1"/>
  <c r="AB2921" i="1"/>
  <c r="Z2921" i="1"/>
  <c r="X2921" i="1"/>
  <c r="AA2921" i="1"/>
  <c r="I2921" i="1"/>
  <c r="K2921" i="1" l="1"/>
  <c r="J2921" i="1" s="1"/>
  <c r="F2921" i="1"/>
  <c r="L2921" i="1" l="1"/>
  <c r="I2922" i="1" l="1"/>
  <c r="F2922" i="1" s="1"/>
  <c r="Y2921" i="1"/>
  <c r="W2922" i="1" s="1"/>
  <c r="K2922" i="1"/>
  <c r="AM2922" i="1" l="1"/>
  <c r="AN2922" i="1" s="1"/>
  <c r="AL2922" i="1"/>
  <c r="AB2922" i="1"/>
  <c r="X2922" i="1"/>
  <c r="Z2922" i="1"/>
  <c r="AA2922" i="1"/>
  <c r="J2922" i="1"/>
  <c r="L2922" i="1" s="1"/>
  <c r="Y2922" i="1" l="1"/>
  <c r="W2923" i="1" s="1"/>
  <c r="I2923" i="1"/>
  <c r="AM2923" i="1" l="1"/>
  <c r="AN2923" i="1" s="1"/>
  <c r="AL2923" i="1"/>
  <c r="AB2923" i="1"/>
  <c r="X2923" i="1"/>
  <c r="Z2923" i="1"/>
  <c r="AA2923" i="1"/>
  <c r="F2923" i="1"/>
  <c r="K2923" i="1"/>
  <c r="J2923" i="1" s="1"/>
  <c r="L2923" i="1" l="1"/>
  <c r="I2924" i="1" s="1"/>
  <c r="Y2923" i="1" l="1"/>
  <c r="W2924" i="1" s="1"/>
  <c r="K2924" i="1"/>
  <c r="F2924" i="1"/>
  <c r="AM2924" i="1" l="1"/>
  <c r="AN2924" i="1" s="1"/>
  <c r="AL2924" i="1"/>
  <c r="AB2924" i="1"/>
  <c r="X2924" i="1"/>
  <c r="Z2924" i="1"/>
  <c r="AA2924" i="1"/>
  <c r="J2924" i="1"/>
  <c r="L2924" i="1" s="1"/>
  <c r="Y2924" i="1" l="1"/>
  <c r="W2925" i="1" s="1"/>
  <c r="I2925" i="1"/>
  <c r="AM2925" i="1" l="1"/>
  <c r="AN2925" i="1" s="1"/>
  <c r="AL2925" i="1"/>
  <c r="AB2925" i="1"/>
  <c r="Z2925" i="1"/>
  <c r="X2925" i="1"/>
  <c r="AA2925" i="1"/>
  <c r="F2925" i="1"/>
  <c r="K2925" i="1"/>
  <c r="J2925" i="1" l="1"/>
  <c r="L2925" i="1" s="1"/>
  <c r="Y2925" i="1" s="1"/>
  <c r="W2926" i="1" s="1"/>
  <c r="AM2926" i="1" l="1"/>
  <c r="AN2926" i="1" s="1"/>
  <c r="AL2926" i="1"/>
  <c r="X2926" i="1"/>
  <c r="AA2926" i="1"/>
  <c r="AB2926" i="1"/>
  <c r="Z2926" i="1"/>
  <c r="I2926" i="1"/>
  <c r="F2926" i="1" l="1"/>
  <c r="K2926" i="1"/>
  <c r="J2926" i="1" l="1"/>
  <c r="L2926" i="1" s="1"/>
  <c r="Y2926" i="1" s="1"/>
  <c r="W2927" i="1" s="1"/>
  <c r="AM2927" i="1" l="1"/>
  <c r="AN2927" i="1" s="1"/>
  <c r="AL2927" i="1"/>
  <c r="AB2927" i="1"/>
  <c r="X2927" i="1"/>
  <c r="Z2927" i="1"/>
  <c r="AA2927" i="1"/>
  <c r="I2927" i="1"/>
  <c r="K2927" i="1" l="1"/>
  <c r="F2927" i="1"/>
  <c r="J2927" i="1" l="1"/>
  <c r="L2927" i="1" s="1"/>
  <c r="Y2927" i="1" s="1"/>
  <c r="W2928" i="1" s="1"/>
  <c r="AM2928" i="1" l="1"/>
  <c r="AN2928" i="1" s="1"/>
  <c r="AL2928" i="1"/>
  <c r="AB2928" i="1"/>
  <c r="X2928" i="1"/>
  <c r="Z2928" i="1"/>
  <c r="AA2928" i="1"/>
  <c r="I2928" i="1"/>
  <c r="K2928" i="1" l="1"/>
  <c r="F2928" i="1"/>
  <c r="J2928" i="1" l="1"/>
  <c r="L2928" i="1" s="1"/>
  <c r="Y2928" i="1" s="1"/>
  <c r="W2929" i="1" s="1"/>
  <c r="AM2929" i="1" l="1"/>
  <c r="AN2929" i="1" s="1"/>
  <c r="AL2929" i="1"/>
  <c r="AB2929" i="1"/>
  <c r="AA2929" i="1"/>
  <c r="Z2929" i="1"/>
  <c r="X2929" i="1"/>
  <c r="I2929" i="1"/>
  <c r="F2929" i="1" l="1"/>
  <c r="K2929" i="1"/>
  <c r="J2929" i="1" l="1"/>
  <c r="L2929" i="1"/>
  <c r="I2930" i="1" l="1"/>
  <c r="Y2929" i="1"/>
  <c r="W2930" i="1" s="1"/>
  <c r="F2930" i="1"/>
  <c r="K2930" i="1"/>
  <c r="AM2930" i="1" l="1"/>
  <c r="AN2930" i="1" s="1"/>
  <c r="AL2930" i="1"/>
  <c r="AB2930" i="1"/>
  <c r="X2930" i="1"/>
  <c r="Z2930" i="1"/>
  <c r="AA2930" i="1"/>
  <c r="J2930" i="1"/>
  <c r="L2930" i="1" s="1"/>
  <c r="Y2930" i="1" l="1"/>
  <c r="W2931" i="1" s="1"/>
  <c r="I2931" i="1"/>
  <c r="AM2931" i="1" l="1"/>
  <c r="AN2931" i="1" s="1"/>
  <c r="AL2931" i="1"/>
  <c r="AB2931" i="1"/>
  <c r="AA2931" i="1"/>
  <c r="X2931" i="1"/>
  <c r="Z2931" i="1"/>
  <c r="F2931" i="1"/>
  <c r="K2931" i="1"/>
  <c r="J2931" i="1" l="1"/>
  <c r="L2931" i="1" s="1"/>
  <c r="Y2931" i="1" s="1"/>
  <c r="W2932" i="1" s="1"/>
  <c r="AM2932" i="1" l="1"/>
  <c r="AN2932" i="1" s="1"/>
  <c r="AL2932" i="1"/>
  <c r="AB2932" i="1"/>
  <c r="X2932" i="1"/>
  <c r="Z2932" i="1"/>
  <c r="AA2932" i="1"/>
  <c r="I2932" i="1"/>
  <c r="F2932" i="1" l="1"/>
  <c r="K2932" i="1"/>
  <c r="J2932" i="1" l="1"/>
  <c r="L2932" i="1" s="1"/>
  <c r="Y2932" i="1" s="1"/>
  <c r="W2933" i="1" s="1"/>
  <c r="AM2933" i="1" l="1"/>
  <c r="AB2933" i="1"/>
  <c r="X2933" i="1"/>
  <c r="AA2933" i="1"/>
  <c r="Z2933" i="1"/>
  <c r="I2933" i="1"/>
  <c r="AL2933" i="1" l="1"/>
  <c r="AN2933" i="1"/>
  <c r="F2933" i="1"/>
  <c r="K2933" i="1"/>
  <c r="J2933" i="1" l="1"/>
  <c r="L2933" i="1" s="1"/>
  <c r="Y2933" i="1" s="1"/>
  <c r="W2934" i="1" s="1"/>
  <c r="AM2934" i="1" l="1"/>
  <c r="AN2934" i="1" s="1"/>
  <c r="AL2934" i="1"/>
  <c r="AB2934" i="1"/>
  <c r="Z2934" i="1"/>
  <c r="X2934" i="1"/>
  <c r="AA2934" i="1"/>
  <c r="I2934" i="1"/>
  <c r="K2934" i="1" l="1"/>
  <c r="F2934" i="1"/>
  <c r="J2934" i="1"/>
  <c r="L2934" i="1" l="1"/>
  <c r="I2935" i="1" l="1"/>
  <c r="Y2934" i="1"/>
  <c r="W2935" i="1" s="1"/>
  <c r="K2935" i="1"/>
  <c r="F2935" i="1"/>
  <c r="AM2935" i="1" l="1"/>
  <c r="AN2935" i="1" s="1"/>
  <c r="AL2935" i="1"/>
  <c r="AB2935" i="1"/>
  <c r="X2935" i="1"/>
  <c r="Z2935" i="1"/>
  <c r="AA2935" i="1"/>
  <c r="J2935" i="1"/>
  <c r="L2935" i="1" s="1"/>
  <c r="Y2935" i="1" l="1"/>
  <c r="W2936" i="1" s="1"/>
  <c r="I2936" i="1"/>
  <c r="AM2936" i="1" l="1"/>
  <c r="AN2936" i="1" s="1"/>
  <c r="AL2936" i="1"/>
  <c r="AB2936" i="1"/>
  <c r="X2936" i="1"/>
  <c r="AA2936" i="1"/>
  <c r="Z2936" i="1"/>
  <c r="K2936" i="1"/>
  <c r="F2936" i="1"/>
  <c r="J2936" i="1" l="1"/>
  <c r="L2936" i="1" s="1"/>
  <c r="Y2936" i="1" s="1"/>
  <c r="W2937" i="1" s="1"/>
  <c r="AM2937" i="1" l="1"/>
  <c r="AN2937" i="1" s="1"/>
  <c r="AL2937" i="1"/>
  <c r="AB2937" i="1"/>
  <c r="AA2937" i="1"/>
  <c r="Z2937" i="1"/>
  <c r="X2937" i="1"/>
  <c r="I2937" i="1"/>
  <c r="F2937" i="1" l="1"/>
  <c r="K2937" i="1"/>
  <c r="J2937" i="1" l="1"/>
  <c r="L2937" i="1" s="1"/>
  <c r="Y2937" i="1" s="1"/>
  <c r="W2938" i="1" s="1"/>
  <c r="AM2938" i="1" l="1"/>
  <c r="AN2938" i="1" s="1"/>
  <c r="AL2938" i="1"/>
  <c r="AB2938" i="1"/>
  <c r="X2938" i="1"/>
  <c r="Z2938" i="1"/>
  <c r="AA2938" i="1"/>
  <c r="I2938" i="1"/>
  <c r="K2938" i="1" l="1"/>
  <c r="F2938" i="1"/>
  <c r="J2938" i="1" l="1"/>
  <c r="L2938" i="1" s="1"/>
  <c r="Y2938" i="1" s="1"/>
  <c r="W2939" i="1" s="1"/>
  <c r="AM2939" i="1" l="1"/>
  <c r="AN2939" i="1" s="1"/>
  <c r="AL2939" i="1"/>
  <c r="AB2939" i="1"/>
  <c r="X2939" i="1"/>
  <c r="AA2939" i="1"/>
  <c r="Z2939" i="1"/>
  <c r="I2939" i="1"/>
  <c r="F2939" i="1" l="1"/>
  <c r="K2939" i="1"/>
  <c r="J2939" i="1" l="1"/>
  <c r="L2939" i="1" s="1"/>
  <c r="Y2939" i="1" s="1"/>
  <c r="W2940" i="1" s="1"/>
  <c r="AM2940" i="1" l="1"/>
  <c r="AN2940" i="1" s="1"/>
  <c r="AL2940" i="1"/>
  <c r="AB2940" i="1"/>
  <c r="X2940" i="1"/>
  <c r="AA2940" i="1"/>
  <c r="Z2940" i="1"/>
  <c r="I2940" i="1"/>
  <c r="K2940" i="1" l="1"/>
  <c r="J2940" i="1" s="1"/>
  <c r="F2940" i="1"/>
  <c r="L2940" i="1" l="1"/>
  <c r="I2941" i="1" l="1"/>
  <c r="Y2940" i="1"/>
  <c r="W2941" i="1" s="1"/>
  <c r="F2941" i="1"/>
  <c r="K2941" i="1"/>
  <c r="AM2941" i="1" l="1"/>
  <c r="AN2941" i="1" s="1"/>
  <c r="AL2941" i="1"/>
  <c r="X2941" i="1"/>
  <c r="Z2941" i="1"/>
  <c r="AB2941" i="1"/>
  <c r="AA2941" i="1"/>
  <c r="J2941" i="1"/>
  <c r="L2941" i="1" s="1"/>
  <c r="I2942" i="1" s="1"/>
  <c r="Y2941" i="1" l="1"/>
  <c r="W2942" i="1" s="1"/>
  <c r="K2942" i="1"/>
  <c r="J2942" i="1" s="1"/>
  <c r="F2942" i="1"/>
  <c r="AM2942" i="1" l="1"/>
  <c r="AN2942" i="1" s="1"/>
  <c r="AL2942" i="1"/>
  <c r="AB2942" i="1"/>
  <c r="X2942" i="1"/>
  <c r="Z2942" i="1"/>
  <c r="AA2942" i="1"/>
  <c r="L2942" i="1"/>
  <c r="I2943" i="1" s="1"/>
  <c r="Y2942" i="1" l="1"/>
  <c r="W2943" i="1" s="1"/>
  <c r="F2943" i="1"/>
  <c r="K2943" i="1"/>
  <c r="AM2943" i="1" l="1"/>
  <c r="AN2943" i="1" s="1"/>
  <c r="AB2943" i="1"/>
  <c r="Z2943" i="1"/>
  <c r="AA2943" i="1"/>
  <c r="X2943" i="1"/>
  <c r="J2943" i="1"/>
  <c r="L2943" i="1" s="1"/>
  <c r="AL2943" i="1" l="1"/>
  <c r="Y2943" i="1"/>
  <c r="W2944" i="1" s="1"/>
  <c r="AB2944" i="1" s="1"/>
  <c r="I2944" i="1"/>
  <c r="X2944" i="1" l="1"/>
  <c r="AA2944" i="1"/>
  <c r="Z2944" i="1"/>
  <c r="AM2944" i="1"/>
  <c r="AN2944" i="1" s="1"/>
  <c r="AL2944" i="1"/>
  <c r="F2944" i="1"/>
  <c r="K2944" i="1"/>
  <c r="J2944" i="1" l="1"/>
  <c r="L2944" i="1" s="1"/>
  <c r="Y2944" i="1" s="1"/>
  <c r="W2945" i="1" s="1"/>
  <c r="AM2945" i="1" l="1"/>
  <c r="AN2945" i="1" s="1"/>
  <c r="AL2945" i="1"/>
  <c r="AB2945" i="1"/>
  <c r="AA2945" i="1"/>
  <c r="X2945" i="1"/>
  <c r="Z2945" i="1"/>
  <c r="I2945" i="1"/>
  <c r="K2945" i="1" l="1"/>
  <c r="J2945" i="1" s="1"/>
  <c r="F2945" i="1"/>
  <c r="L2945" i="1" l="1"/>
  <c r="I2946" i="1" l="1"/>
  <c r="Y2945" i="1"/>
  <c r="W2946" i="1" s="1"/>
  <c r="F2946" i="1"/>
  <c r="K2946" i="1"/>
  <c r="AM2946" i="1" l="1"/>
  <c r="AN2946" i="1" s="1"/>
  <c r="AL2946" i="1"/>
  <c r="AB2946" i="1"/>
  <c r="X2946" i="1"/>
  <c r="Z2946" i="1"/>
  <c r="AA2946" i="1"/>
  <c r="J2946" i="1"/>
  <c r="L2946" i="1" s="1"/>
  <c r="Y2946" i="1" l="1"/>
  <c r="W2947" i="1" s="1"/>
  <c r="I2947" i="1"/>
  <c r="AM2947" i="1" l="1"/>
  <c r="AN2947" i="1" s="1"/>
  <c r="AL2947" i="1"/>
  <c r="AB2947" i="1"/>
  <c r="X2947" i="1"/>
  <c r="AA2947" i="1"/>
  <c r="Z2947" i="1"/>
  <c r="F2947" i="1"/>
  <c r="K2947" i="1"/>
  <c r="J2947" i="1" l="1"/>
  <c r="L2947" i="1" s="1"/>
  <c r="Y2947" i="1" s="1"/>
  <c r="W2948" i="1" s="1"/>
  <c r="AM2948" i="1" l="1"/>
  <c r="AN2948" i="1" s="1"/>
  <c r="AL2948" i="1"/>
  <c r="AB2948" i="1"/>
  <c r="Z2948" i="1"/>
  <c r="AA2948" i="1"/>
  <c r="X2948" i="1"/>
  <c r="I2948" i="1"/>
  <c r="F2948" i="1" l="1"/>
  <c r="K2948" i="1"/>
  <c r="J2948" i="1" l="1"/>
  <c r="L2948" i="1" s="1"/>
  <c r="Y2948" i="1" s="1"/>
  <c r="W2949" i="1" s="1"/>
  <c r="AM2949" i="1" l="1"/>
  <c r="AN2949" i="1" s="1"/>
  <c r="AL2949" i="1"/>
  <c r="AB2949" i="1"/>
  <c r="X2949" i="1"/>
  <c r="AA2949" i="1"/>
  <c r="Z2949" i="1"/>
  <c r="I2949" i="1"/>
  <c r="F2949" i="1" l="1"/>
  <c r="K2949" i="1"/>
  <c r="J2949" i="1" l="1"/>
  <c r="L2949" i="1" s="1"/>
  <c r="Y2949" i="1" s="1"/>
  <c r="W2950" i="1" s="1"/>
  <c r="AM2950" i="1" l="1"/>
  <c r="AN2950" i="1" s="1"/>
  <c r="AL2950" i="1"/>
  <c r="AB2950" i="1"/>
  <c r="X2950" i="1"/>
  <c r="AA2950" i="1"/>
  <c r="Z2950" i="1"/>
  <c r="I2950" i="1"/>
  <c r="K2950" i="1" l="1"/>
  <c r="J2950" i="1" s="1"/>
  <c r="F2950" i="1"/>
  <c r="L2950" i="1" l="1"/>
  <c r="Y2950" i="1" s="1"/>
  <c r="W2951" i="1" s="1"/>
  <c r="I2951" i="1"/>
  <c r="AM2951" i="1" l="1"/>
  <c r="AN2951" i="1" s="1"/>
  <c r="AL2951" i="1"/>
  <c r="AB2951" i="1"/>
  <c r="X2951" i="1"/>
  <c r="AA2951" i="1"/>
  <c r="Z2951" i="1"/>
  <c r="F2951" i="1"/>
  <c r="K2951" i="1"/>
  <c r="J2951" i="1" l="1"/>
  <c r="L2951" i="1" s="1"/>
  <c r="Y2951" i="1" s="1"/>
  <c r="W2952" i="1" s="1"/>
  <c r="AM2952" i="1" l="1"/>
  <c r="AN2952" i="1" s="1"/>
  <c r="AL2952" i="1"/>
  <c r="AB2952" i="1"/>
  <c r="X2952" i="1"/>
  <c r="Z2952" i="1"/>
  <c r="AA2952" i="1"/>
  <c r="I2952" i="1"/>
  <c r="F2952" i="1" l="1"/>
  <c r="K2952" i="1"/>
  <c r="J2952" i="1" l="1"/>
  <c r="L2952" i="1" s="1"/>
  <c r="Y2952" i="1" s="1"/>
  <c r="W2953" i="1" s="1"/>
  <c r="AM2953" i="1" l="1"/>
  <c r="AN2953" i="1" s="1"/>
  <c r="AL2953" i="1"/>
  <c r="AB2953" i="1"/>
  <c r="X2953" i="1"/>
  <c r="Z2953" i="1"/>
  <c r="AA2953" i="1"/>
  <c r="I2953" i="1"/>
  <c r="K2953" i="1" l="1"/>
  <c r="F2953" i="1"/>
  <c r="J2953" i="1" l="1"/>
  <c r="L2953" i="1" s="1"/>
  <c r="Y2953" i="1" s="1"/>
  <c r="W2954" i="1" s="1"/>
  <c r="AM2954" i="1" l="1"/>
  <c r="AN2954" i="1" s="1"/>
  <c r="AL2954" i="1"/>
  <c r="AB2954" i="1"/>
  <c r="X2954" i="1"/>
  <c r="AA2954" i="1"/>
  <c r="Z2954" i="1"/>
  <c r="I2954" i="1"/>
  <c r="F2954" i="1" l="1"/>
  <c r="K2954" i="1"/>
  <c r="J2954" i="1" l="1"/>
  <c r="L2954" i="1"/>
  <c r="I2955" i="1" l="1"/>
  <c r="Y2954" i="1"/>
  <c r="W2955" i="1" s="1"/>
  <c r="F2955" i="1"/>
  <c r="K2955" i="1"/>
  <c r="AM2955" i="1" l="1"/>
  <c r="AN2955" i="1" s="1"/>
  <c r="AL2955" i="1"/>
  <c r="AB2955" i="1"/>
  <c r="X2955" i="1"/>
  <c r="Z2955" i="1"/>
  <c r="AA2955" i="1"/>
  <c r="J2955" i="1"/>
  <c r="L2955" i="1" s="1"/>
  <c r="Y2955" i="1" l="1"/>
  <c r="W2956" i="1" s="1"/>
  <c r="I2956" i="1"/>
  <c r="AM2956" i="1" l="1"/>
  <c r="AN2956" i="1" s="1"/>
  <c r="AL2956" i="1"/>
  <c r="AB2956" i="1"/>
  <c r="AA2956" i="1"/>
  <c r="Z2956" i="1"/>
  <c r="X2956" i="1"/>
  <c r="K2956" i="1"/>
  <c r="F2956" i="1"/>
  <c r="J2956" i="1" l="1"/>
  <c r="L2956" i="1" s="1"/>
  <c r="Y2956" i="1" s="1"/>
  <c r="W2957" i="1" s="1"/>
  <c r="AM2957" i="1" l="1"/>
  <c r="AN2957" i="1" s="1"/>
  <c r="AL2957" i="1"/>
  <c r="AB2957" i="1"/>
  <c r="X2957" i="1"/>
  <c r="AA2957" i="1"/>
  <c r="Z2957" i="1"/>
  <c r="I2957" i="1"/>
  <c r="K2957" i="1" l="1"/>
  <c r="F2957" i="1"/>
  <c r="J2957" i="1" l="1"/>
  <c r="L2957" i="1" s="1"/>
  <c r="Y2957" i="1" s="1"/>
  <c r="W2958" i="1" s="1"/>
  <c r="AM2958" i="1" l="1"/>
  <c r="AN2958" i="1" s="1"/>
  <c r="AL2958" i="1"/>
  <c r="AB2958" i="1"/>
  <c r="Z2958" i="1"/>
  <c r="AA2958" i="1"/>
  <c r="X2958" i="1"/>
  <c r="I2958" i="1"/>
  <c r="K2958" i="1" l="1"/>
  <c r="F2958" i="1"/>
  <c r="J2958" i="1" l="1"/>
  <c r="L2958" i="1" s="1"/>
  <c r="Y2958" i="1" s="1"/>
  <c r="W2959" i="1" s="1"/>
  <c r="AM2959" i="1" l="1"/>
  <c r="AN2959" i="1" s="1"/>
  <c r="AL2959" i="1"/>
  <c r="AB2959" i="1"/>
  <c r="X2959" i="1"/>
  <c r="Z2959" i="1"/>
  <c r="AA2959" i="1"/>
  <c r="I2959" i="1"/>
  <c r="F2959" i="1" s="1"/>
  <c r="K2959" i="1" l="1"/>
  <c r="J2959" i="1" s="1"/>
  <c r="L2959" i="1" l="1"/>
  <c r="I2960" i="1" l="1"/>
  <c r="Y2959" i="1"/>
  <c r="W2960" i="1" s="1"/>
  <c r="K2960" i="1"/>
  <c r="F2960" i="1"/>
  <c r="AM2960" i="1" l="1"/>
  <c r="AN2960" i="1" s="1"/>
  <c r="AL2960" i="1"/>
  <c r="AB2960" i="1"/>
  <c r="X2960" i="1"/>
  <c r="AA2960" i="1"/>
  <c r="Z2960" i="1"/>
  <c r="J2960" i="1"/>
  <c r="L2960" i="1" s="1"/>
  <c r="Y2960" i="1" l="1"/>
  <c r="W2961" i="1" s="1"/>
  <c r="I2961" i="1"/>
  <c r="AM2961" i="1" l="1"/>
  <c r="AN2961" i="1" s="1"/>
  <c r="AL2961" i="1"/>
  <c r="AB2961" i="1"/>
  <c r="AA2961" i="1"/>
  <c r="Z2961" i="1"/>
  <c r="X2961" i="1"/>
  <c r="K2961" i="1"/>
  <c r="J2961" i="1" s="1"/>
  <c r="F2961" i="1"/>
  <c r="L2961" i="1" l="1"/>
  <c r="Y2961" i="1" s="1"/>
  <c r="W2962" i="1" s="1"/>
  <c r="AM2962" i="1" l="1"/>
  <c r="AN2962" i="1" s="1"/>
  <c r="AL2962" i="1"/>
  <c r="AB2962" i="1"/>
  <c r="X2962" i="1"/>
  <c r="Z2962" i="1"/>
  <c r="AA2962" i="1"/>
  <c r="I2962" i="1"/>
  <c r="F2962" i="1" s="1"/>
  <c r="K2962" i="1" l="1"/>
  <c r="J2962" i="1"/>
  <c r="L2962" i="1" s="1"/>
  <c r="Y2962" i="1" s="1"/>
  <c r="W2963" i="1" s="1"/>
  <c r="AM2963" i="1" l="1"/>
  <c r="AN2963" i="1" s="1"/>
  <c r="AL2963" i="1"/>
  <c r="AB2963" i="1"/>
  <c r="X2963" i="1"/>
  <c r="AA2963" i="1"/>
  <c r="Z2963" i="1"/>
  <c r="I2963" i="1"/>
  <c r="F2963" i="1" l="1"/>
  <c r="K2963" i="1"/>
  <c r="J2963" i="1" l="1"/>
  <c r="L2963" i="1" s="1"/>
  <c r="I2964" i="1" l="1"/>
  <c r="K2964" i="1" s="1"/>
  <c r="Y2963" i="1"/>
  <c r="W2964" i="1" s="1"/>
  <c r="F2964" i="1"/>
  <c r="J2964" i="1"/>
  <c r="L2964" i="1" s="1"/>
  <c r="AM2964" i="1" l="1"/>
  <c r="AN2964" i="1" s="1"/>
  <c r="AL2964" i="1"/>
  <c r="AB2964" i="1"/>
  <c r="X2964" i="1"/>
  <c r="AA2964" i="1"/>
  <c r="Z2964" i="1"/>
  <c r="I2965" i="1"/>
  <c r="K2965" i="1" s="1"/>
  <c r="Y2964" i="1" l="1"/>
  <c r="W2965" i="1" s="1"/>
  <c r="F2965" i="1"/>
  <c r="J2965" i="1"/>
  <c r="L2965" i="1" s="1"/>
  <c r="AM2965" i="1" l="1"/>
  <c r="AN2965" i="1" s="1"/>
  <c r="AL2965" i="1"/>
  <c r="AB2965" i="1"/>
  <c r="X2965" i="1"/>
  <c r="Z2965" i="1"/>
  <c r="AA2965" i="1"/>
  <c r="I2966" i="1"/>
  <c r="Y2965" i="1" l="1"/>
  <c r="W2966" i="1" s="1"/>
  <c r="K2966" i="1"/>
  <c r="F2966" i="1"/>
  <c r="AM2966" i="1" l="1"/>
  <c r="AN2966" i="1" s="1"/>
  <c r="AL2966" i="1"/>
  <c r="AB2966" i="1"/>
  <c r="Z2966" i="1"/>
  <c r="X2966" i="1"/>
  <c r="AA2966" i="1"/>
  <c r="J2966" i="1"/>
  <c r="L2966" i="1" s="1"/>
  <c r="Y2966" i="1" l="1"/>
  <c r="W2967" i="1" s="1"/>
  <c r="I2967" i="1"/>
  <c r="AM2967" i="1" l="1"/>
  <c r="AN2967" i="1" s="1"/>
  <c r="AL2967" i="1"/>
  <c r="AB2967" i="1"/>
  <c r="Z2967" i="1"/>
  <c r="AA2967" i="1"/>
  <c r="X2967" i="1"/>
  <c r="F2967" i="1"/>
  <c r="K2967" i="1"/>
  <c r="J2967" i="1" l="1"/>
  <c r="L2967" i="1" s="1"/>
  <c r="Y2967" i="1" s="1"/>
  <c r="W2968" i="1" s="1"/>
  <c r="AM2968" i="1" l="1"/>
  <c r="AN2968" i="1" s="1"/>
  <c r="AL2968" i="1"/>
  <c r="AB2968" i="1"/>
  <c r="Z2968" i="1"/>
  <c r="X2968" i="1"/>
  <c r="AA2968" i="1"/>
  <c r="I2968" i="1"/>
  <c r="F2968" i="1" l="1"/>
  <c r="K2968" i="1"/>
  <c r="J2968" i="1" s="1"/>
  <c r="L2968" i="1" l="1"/>
  <c r="I2969" i="1" l="1"/>
  <c r="Y2968" i="1"/>
  <c r="W2969" i="1" s="1"/>
  <c r="F2969" i="1"/>
  <c r="K2969" i="1"/>
  <c r="AM2969" i="1" l="1"/>
  <c r="AN2969" i="1" s="1"/>
  <c r="AL2969" i="1"/>
  <c r="AB2969" i="1"/>
  <c r="AA2969" i="1"/>
  <c r="X2969" i="1"/>
  <c r="Z2969" i="1"/>
  <c r="J2969" i="1"/>
  <c r="L2969" i="1" s="1"/>
  <c r="Y2969" i="1" l="1"/>
  <c r="W2970" i="1" s="1"/>
  <c r="I2970" i="1"/>
  <c r="AM2970" i="1" l="1"/>
  <c r="AN2970" i="1" s="1"/>
  <c r="AL2970" i="1"/>
  <c r="AB2970" i="1"/>
  <c r="X2970" i="1"/>
  <c r="AA2970" i="1"/>
  <c r="Z2970" i="1"/>
  <c r="F2970" i="1"/>
  <c r="K2970" i="1"/>
  <c r="J2970" i="1" l="1"/>
  <c r="L2970" i="1" s="1"/>
  <c r="Y2970" i="1" s="1"/>
</calcChain>
</file>

<file path=xl/sharedStrings.xml><?xml version="1.0" encoding="utf-8"?>
<sst xmlns="http://schemas.openxmlformats.org/spreadsheetml/2006/main" count="521" uniqueCount="192">
  <si>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</si>
  <si>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</si>
  <si>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</si>
  <si>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</si>
  <si>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</si>
  <si>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</si>
  <si>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</si>
  <si>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</si>
  <si>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</si>
  <si>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</si>
  <si>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</si>
  <si>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</si>
  <si>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</si>
  <si>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</si>
  <si>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</si>
  <si>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</si>
  <si>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</si>
  <si>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</si>
  <si>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</si>
  <si>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</si>
  <si>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</si>
  <si>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</si>
  <si>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</si>
  <si>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</si>
  <si>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</si>
  <si>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</si>
  <si>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</si>
  <si>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</si>
  <si>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</si>
  <si>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</si>
  <si>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</si>
  <si>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</si>
  <si>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</si>
  <si>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</si>
  <si>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</si>
  <si>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</si>
  <si>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</si>
  <si>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</si>
  <si>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</si>
  <si>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</si>
  <si>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</si>
  <si>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</si>
  <si>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</si>
  <si>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Galvanisé</t>
  </si>
  <si>
    <t>oui</t>
  </si>
  <si>
    <t>non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</si>
  <si>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</si>
  <si>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</si>
  <si>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</si>
  <si>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</si>
  <si>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</si>
  <si>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</si>
  <si>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</si>
  <si>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</si>
  <si>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</si>
  <si>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</si>
  <si>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</si>
  <si>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</si>
  <si>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</si>
  <si>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</si>
  <si>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</si>
  <si>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</si>
  <si>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</si>
  <si>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</si>
  <si>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</si>
  <si>
    <t>VRd</t>
  </si>
  <si>
    <t>(kN)</t>
  </si>
  <si>
    <t>Effort tranchant maxi</t>
  </si>
  <si>
    <t>kN</t>
  </si>
  <si>
    <t>Av</t>
  </si>
  <si>
    <t>cm2</t>
  </si>
  <si>
    <t>ky</t>
  </si>
  <si>
    <t>kE</t>
  </si>
  <si>
    <t>Dalle mixte</t>
  </si>
  <si>
    <t>Epaisseur totale</t>
  </si>
  <si>
    <t>Bac</t>
  </si>
  <si>
    <t>ep</t>
  </si>
  <si>
    <t>bt</t>
  </si>
  <si>
    <t>bb</t>
  </si>
  <si>
    <t>tp</t>
  </si>
  <si>
    <t>hp</t>
  </si>
  <si>
    <t>Cofraplus 60</t>
  </si>
  <si>
    <t>Epaisseur active</t>
  </si>
  <si>
    <t>Fck</t>
  </si>
  <si>
    <t>Semelle sup</t>
  </si>
  <si>
    <t>Massivetés</t>
  </si>
  <si>
    <t>Sem Sup</t>
  </si>
  <si>
    <t>Âme</t>
  </si>
  <si>
    <t>Sem inf</t>
  </si>
  <si>
    <t>âme</t>
  </si>
  <si>
    <t>semelle inférieure</t>
  </si>
  <si>
    <t>Temp</t>
  </si>
  <si>
    <t>sem inf</t>
  </si>
  <si>
    <t>Sem sup</t>
  </si>
  <si>
    <t>Températures tabulées</t>
  </si>
  <si>
    <t>hp/tc</t>
  </si>
  <si>
    <t>hceff</t>
  </si>
  <si>
    <t>ztop</t>
  </si>
  <si>
    <t>i</t>
  </si>
  <si>
    <t>R30</t>
  </si>
  <si>
    <t>R60</t>
  </si>
  <si>
    <t>R90</t>
  </si>
  <si>
    <t>R120</t>
  </si>
  <si>
    <t>R180</t>
  </si>
  <si>
    <t>R240</t>
  </si>
  <si>
    <t>Coefficients de réduction</t>
  </si>
  <si>
    <t>Dalle</t>
  </si>
  <si>
    <t>z</t>
  </si>
  <si>
    <t>k</t>
  </si>
  <si>
    <t>f</t>
  </si>
  <si>
    <t>Ai</t>
  </si>
  <si>
    <t>beff</t>
  </si>
  <si>
    <t>Ni</t>
  </si>
  <si>
    <t>Alpha</t>
  </si>
  <si>
    <t>SNi</t>
  </si>
  <si>
    <t>Sni</t>
  </si>
  <si>
    <t>bas</t>
  </si>
  <si>
    <t>haut</t>
  </si>
  <si>
    <t>MplRd</t>
  </si>
  <si>
    <t>zANP</t>
  </si>
  <si>
    <t>dz</t>
  </si>
  <si>
    <t>Ni dzi</t>
  </si>
  <si>
    <t>Connecteurs</t>
  </si>
  <si>
    <t>Béton</t>
  </si>
  <si>
    <t>ThetaV</t>
  </si>
  <si>
    <t>ku</t>
  </si>
  <si>
    <t>ThetaVc</t>
  </si>
  <si>
    <t>kc</t>
  </si>
  <si>
    <t>Ecm</t>
  </si>
  <si>
    <t>GPa</t>
  </si>
  <si>
    <t>hsc</t>
  </si>
  <si>
    <t>d</t>
  </si>
  <si>
    <t>fu</t>
  </si>
  <si>
    <t>nr</t>
  </si>
  <si>
    <t>PRd</t>
  </si>
  <si>
    <t>PRds</t>
  </si>
  <si>
    <t>PRdc</t>
  </si>
  <si>
    <t>kt</t>
  </si>
  <si>
    <t>ktmax</t>
  </si>
  <si>
    <t>b0</t>
  </si>
  <si>
    <t>Prdc</t>
  </si>
  <si>
    <t>Spray</t>
  </si>
  <si>
    <t>Intumescent</t>
  </si>
  <si>
    <t>Protection</t>
  </si>
  <si>
    <t>Masse volumique RhoP</t>
  </si>
  <si>
    <t>LambdaP</t>
  </si>
  <si>
    <t>W/mK</t>
  </si>
  <si>
    <t>Cp</t>
  </si>
  <si>
    <t>J/kgK</t>
  </si>
  <si>
    <t>Epaisseur dp</t>
  </si>
  <si>
    <t>Ecreter valeurs négatives ?</t>
  </si>
  <si>
    <t>Board_</t>
  </si>
  <si>
    <t>Phi</t>
  </si>
  <si>
    <t>PRS</t>
  </si>
  <si>
    <t>Fa</t>
  </si>
  <si>
    <t>Fc</t>
  </si>
  <si>
    <t>Fconnex</t>
  </si>
  <si>
    <t>Résistance à la compression</t>
  </si>
  <si>
    <t>Cumul</t>
  </si>
  <si>
    <t>Nombre de nervures/demi poutre</t>
  </si>
  <si>
    <t>Eta</t>
  </si>
  <si>
    <t>Na</t>
  </si>
  <si>
    <t>Ni réel</t>
  </si>
  <si>
    <t>Decal</t>
  </si>
  <si>
    <t>z réel</t>
  </si>
  <si>
    <t>SigmaPRd</t>
  </si>
  <si>
    <t>ep comp</t>
  </si>
  <si>
    <t>Epaisseur de dalle comprimée</t>
  </si>
  <si>
    <t>PhiVoid</t>
  </si>
  <si>
    <t>CRed1</t>
  </si>
  <si>
    <t>CRed2</t>
  </si>
  <si>
    <t>creux</t>
  </si>
  <si>
    <t>ThetaG40</t>
  </si>
  <si>
    <t>ThetaG120</t>
  </si>
  <si>
    <t>METHODE DU CREUX D'ONDES</t>
  </si>
  <si>
    <t>SemSupCO</t>
  </si>
  <si>
    <t>Flux conv</t>
  </si>
  <si>
    <t>Flux radiatif</t>
  </si>
  <si>
    <t>hnetc</t>
  </si>
  <si>
    <t>hnetr</t>
  </si>
  <si>
    <t>Emissivité acier</t>
  </si>
  <si>
    <t>Theta0</t>
  </si>
  <si>
    <t>h200</t>
  </si>
  <si>
    <t>h300</t>
  </si>
  <si>
    <t>h400</t>
  </si>
  <si>
    <t>h500</t>
  </si>
  <si>
    <t>ATheta</t>
  </si>
  <si>
    <t>Atheta</t>
  </si>
  <si>
    <t>min</t>
  </si>
  <si>
    <t>Theta modif</t>
  </si>
  <si>
    <t>Theta Cavité</t>
  </si>
  <si>
    <t>METHODE CREUX DONDES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</si>
</sst>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"/>
  </numFmts>
  <fonts count="11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sz val="11"/>
      <color theme="0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6" borderId="5" xfId="0" applyFill="1" applyBorder="1"/>
    <xf numFmtId="0" fontId="0" fillId="6" borderId="6" xfId="0" applyFill="1" applyBorder="1"/>
    <xf numFmtId="0" fontId="0" fillId="6" borderId="7" xfId="0" applyFill="1" applyBorder="1"/>
    <xf numFmtId="0" fontId="3" fillId="1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2" borderId="5" xfId="0" applyFill="1" applyBorder="1"/>
    <xf numFmtId="0" fontId="0" fillId="12" borderId="6" xfId="0" applyFill="1" applyBorder="1"/>
    <xf numFmtId="0" fontId="0" fillId="12" borderId="7" xfId="0" applyFill="1" applyBorder="1"/>
    <xf numFmtId="0" fontId="0" fillId="13" borderId="5" xfId="0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 vertical="center"/>
    </xf>
    <xf numFmtId="2" fontId="0" fillId="13" borderId="6" xfId="0" applyNumberFormat="1" applyFill="1" applyBorder="1" applyAlignment="1">
      <alignment horizontal="center"/>
    </xf>
    <xf numFmtId="2" fontId="0" fillId="13" borderId="7" xfId="0" applyNumberFormat="1" applyFill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4" fillId="12" borderId="5" xfId="0" applyFont="1" applyFill="1" applyBorder="1"/>
    <xf numFmtId="164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17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/>
    </xf>
    <xf numFmtId="166" fontId="0" fillId="0" borderId="7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0" fontId="0" fillId="16" borderId="5" xfId="0" applyFill="1" applyBorder="1"/>
    <xf numFmtId="0" fontId="0" fillId="16" borderId="6" xfId="0" applyFill="1" applyBorder="1"/>
    <xf numFmtId="0" fontId="0" fillId="15" borderId="5" xfId="0" applyFill="1" applyBorder="1"/>
    <xf numFmtId="0" fontId="0" fillId="15" borderId="7" xfId="0" applyFill="1" applyBorder="1"/>
    <xf numFmtId="0" fontId="7" fillId="14" borderId="0" xfId="0" applyFont="1" applyFill="1" applyAlignment="1">
      <alignment horizontal="left"/>
    </xf>
    <xf numFmtId="0" fontId="4" fillId="14" borderId="0" xfId="0" applyFont="1" applyFill="1" applyAlignment="1">
      <alignment horizontal="left" vertical="center"/>
    </xf>
    <xf numFmtId="0" fontId="2" fillId="4" borderId="1" xfId="0" applyFont="1" applyFill="1" applyBorder="1"/>
    <xf numFmtId="0" fontId="8" fillId="3" borderId="1" xfId="0" applyFont="1" applyFill="1" applyBorder="1" applyAlignment="1">
      <alignment horizontal="center"/>
    </xf>
    <xf numFmtId="166" fontId="0" fillId="0" borderId="1" xfId="0" applyNumberFormat="1" applyBorder="1" applyAlignment="1">
      <alignment horizontal="center" vertical="center"/>
    </xf>
    <xf numFmtId="0" fontId="4" fillId="17" borderId="5" xfId="0" applyFont="1" applyFill="1" applyBorder="1"/>
    <xf numFmtId="0" fontId="0" fillId="17" borderId="6" xfId="0" applyFill="1" applyBorder="1"/>
    <xf numFmtId="2" fontId="0" fillId="4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2" fontId="0" fillId="3" borderId="1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5" fontId="0" fillId="9" borderId="4" xfId="0" applyNumberFormat="1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/>
    </xf>
    <xf numFmtId="166" fontId="0" fillId="5" borderId="5" xfId="0" applyNumberFormat="1" applyFill="1" applyBorder="1" applyAlignment="1">
      <alignment horizontal="center" vertical="center"/>
    </xf>
    <xf numFmtId="164" fontId="0" fillId="5" borderId="6" xfId="0" applyNumberFormat="1" applyFill="1" applyBorder="1" applyAlignment="1">
      <alignment horizontal="center" vertical="center"/>
    </xf>
    <xf numFmtId="166" fontId="0" fillId="5" borderId="6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9" borderId="5" xfId="0" applyFill="1" applyBorder="1"/>
    <xf numFmtId="0" fontId="0" fillId="19" borderId="6" xfId="0" applyFill="1" applyBorder="1"/>
    <xf numFmtId="0" fontId="0" fillId="19" borderId="7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20" borderId="5" xfId="0" applyFill="1" applyBorder="1" applyAlignment="1">
      <alignment horizontal="left" vertical="center"/>
    </xf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8" borderId="8" xfId="0" applyFill="1" applyBorder="1" applyAlignment="1">
      <alignment horizontal="center" vertical="center"/>
    </xf>
    <xf numFmtId="0" fontId="0" fillId="8" borderId="9" xfId="0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21" borderId="2" xfId="0" applyFill="1" applyBorder="1" applyAlignment="1">
      <alignment horizontal="center" vertical="center"/>
    </xf>
    <xf numFmtId="0" fontId="0" fillId="21" borderId="3" xfId="0" applyFill="1" applyBorder="1"/>
    <xf numFmtId="0" fontId="0" fillId="21" borderId="4" xfId="0" applyFill="1" applyBorder="1"/>
    <xf numFmtId="0" fontId="0" fillId="22" borderId="2" xfId="0" applyFill="1" applyBorder="1" applyAlignment="1">
      <alignment horizontal="center" vertical="center"/>
    </xf>
    <xf numFmtId="0" fontId="0" fillId="22" borderId="3" xfId="0" applyFill="1" applyBorder="1" applyAlignment="1">
      <alignment horizontal="center" vertical="center"/>
    </xf>
    <xf numFmtId="0" fontId="0" fillId="22" borderId="4" xfId="0" applyFill="1" applyBorder="1" applyAlignment="1">
      <alignment horizontal="center" vertical="center"/>
    </xf>
    <xf numFmtId="165" fontId="0" fillId="5" borderId="6" xfId="0" applyNumberFormat="1" applyFill="1" applyBorder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0" fontId="9" fillId="0" borderId="0" xfId="0" applyFont="1"/>
    <xf numFmtId="166" fontId="0" fillId="0" borderId="0" xfId="0" applyNumberFormat="1"/>
    <xf numFmtId="0" fontId="0" fillId="4" borderId="2" xfId="0" applyFill="1" applyBorder="1"/>
    <xf numFmtId="0" fontId="0" fillId="23" borderId="2" xfId="0" applyFill="1" applyBorder="1" applyAlignment="1">
      <alignment horizontal="center" vertical="center"/>
    </xf>
    <xf numFmtId="0" fontId="0" fillId="23" borderId="4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2" fontId="0" fillId="5" borderId="5" xfId="0" applyNumberFormat="1" applyFill="1" applyBorder="1" applyAlignment="1">
      <alignment horizontal="center" vertical="center"/>
    </xf>
    <xf numFmtId="2" fontId="0" fillId="5" borderId="6" xfId="0" applyNumberForma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Calculs!$AO$18:$AO$1458</c:f>
              <c:numCache>
                <c:formatCode>General</c:formatCode>
                <c:ptCount val="144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245</c:v>
                </c:pt>
                <c:pt idx="50">
                  <c:v>250</c:v>
                </c:pt>
                <c:pt idx="51">
                  <c:v>255</c:v>
                </c:pt>
                <c:pt idx="52">
                  <c:v>260</c:v>
                </c:pt>
                <c:pt idx="53">
                  <c:v>265</c:v>
                </c:pt>
                <c:pt idx="54">
                  <c:v>270</c:v>
                </c:pt>
                <c:pt idx="55">
                  <c:v>275</c:v>
                </c:pt>
                <c:pt idx="56">
                  <c:v>280</c:v>
                </c:pt>
                <c:pt idx="57">
                  <c:v>285</c:v>
                </c:pt>
                <c:pt idx="58">
                  <c:v>290</c:v>
                </c:pt>
                <c:pt idx="59">
                  <c:v>295</c:v>
                </c:pt>
                <c:pt idx="60">
                  <c:v>300</c:v>
                </c:pt>
                <c:pt idx="61">
                  <c:v>305</c:v>
                </c:pt>
                <c:pt idx="62">
                  <c:v>310</c:v>
                </c:pt>
                <c:pt idx="63">
                  <c:v>315</c:v>
                </c:pt>
                <c:pt idx="64">
                  <c:v>320</c:v>
                </c:pt>
                <c:pt idx="65">
                  <c:v>325</c:v>
                </c:pt>
                <c:pt idx="66">
                  <c:v>330</c:v>
                </c:pt>
                <c:pt idx="67">
                  <c:v>335</c:v>
                </c:pt>
                <c:pt idx="68">
                  <c:v>340</c:v>
                </c:pt>
                <c:pt idx="69">
                  <c:v>345</c:v>
                </c:pt>
                <c:pt idx="70">
                  <c:v>350</c:v>
                </c:pt>
                <c:pt idx="71">
                  <c:v>355</c:v>
                </c:pt>
                <c:pt idx="72">
                  <c:v>360</c:v>
                </c:pt>
                <c:pt idx="73">
                  <c:v>365</c:v>
                </c:pt>
                <c:pt idx="74">
                  <c:v>370</c:v>
                </c:pt>
                <c:pt idx="75">
                  <c:v>375</c:v>
                </c:pt>
                <c:pt idx="76">
                  <c:v>380</c:v>
                </c:pt>
                <c:pt idx="77">
                  <c:v>385</c:v>
                </c:pt>
                <c:pt idx="78">
                  <c:v>390</c:v>
                </c:pt>
                <c:pt idx="79">
                  <c:v>395</c:v>
                </c:pt>
                <c:pt idx="80">
                  <c:v>400</c:v>
                </c:pt>
                <c:pt idx="81">
                  <c:v>405</c:v>
                </c:pt>
                <c:pt idx="82">
                  <c:v>410</c:v>
                </c:pt>
                <c:pt idx="83">
                  <c:v>415</c:v>
                </c:pt>
                <c:pt idx="84">
                  <c:v>420</c:v>
                </c:pt>
                <c:pt idx="85">
                  <c:v>425</c:v>
                </c:pt>
                <c:pt idx="86">
                  <c:v>430</c:v>
                </c:pt>
                <c:pt idx="87">
                  <c:v>435</c:v>
                </c:pt>
                <c:pt idx="88">
                  <c:v>440</c:v>
                </c:pt>
                <c:pt idx="89">
                  <c:v>445</c:v>
                </c:pt>
                <c:pt idx="90">
                  <c:v>450</c:v>
                </c:pt>
                <c:pt idx="91">
                  <c:v>455</c:v>
                </c:pt>
                <c:pt idx="92">
                  <c:v>460</c:v>
                </c:pt>
                <c:pt idx="93">
                  <c:v>465</c:v>
                </c:pt>
                <c:pt idx="94">
                  <c:v>470</c:v>
                </c:pt>
                <c:pt idx="95">
                  <c:v>475</c:v>
                </c:pt>
                <c:pt idx="96">
                  <c:v>480</c:v>
                </c:pt>
                <c:pt idx="97">
                  <c:v>485</c:v>
                </c:pt>
                <c:pt idx="98">
                  <c:v>490</c:v>
                </c:pt>
                <c:pt idx="99">
                  <c:v>495</c:v>
                </c:pt>
                <c:pt idx="100">
                  <c:v>500</c:v>
                </c:pt>
                <c:pt idx="101">
                  <c:v>505</c:v>
                </c:pt>
                <c:pt idx="102">
                  <c:v>510</c:v>
                </c:pt>
                <c:pt idx="103">
                  <c:v>515</c:v>
                </c:pt>
                <c:pt idx="104">
                  <c:v>520</c:v>
                </c:pt>
                <c:pt idx="105">
                  <c:v>525</c:v>
                </c:pt>
                <c:pt idx="106">
                  <c:v>530</c:v>
                </c:pt>
                <c:pt idx="107">
                  <c:v>535</c:v>
                </c:pt>
                <c:pt idx="108">
                  <c:v>540</c:v>
                </c:pt>
                <c:pt idx="109">
                  <c:v>545</c:v>
                </c:pt>
                <c:pt idx="110">
                  <c:v>550</c:v>
                </c:pt>
                <c:pt idx="111">
                  <c:v>555</c:v>
                </c:pt>
                <c:pt idx="112">
                  <c:v>560</c:v>
                </c:pt>
                <c:pt idx="113">
                  <c:v>565</c:v>
                </c:pt>
                <c:pt idx="114">
                  <c:v>570</c:v>
                </c:pt>
                <c:pt idx="115">
                  <c:v>575</c:v>
                </c:pt>
                <c:pt idx="116">
                  <c:v>580</c:v>
                </c:pt>
                <c:pt idx="117">
                  <c:v>585</c:v>
                </c:pt>
                <c:pt idx="118">
                  <c:v>590</c:v>
                </c:pt>
                <c:pt idx="119">
                  <c:v>595</c:v>
                </c:pt>
                <c:pt idx="120">
                  <c:v>600</c:v>
                </c:pt>
                <c:pt idx="121">
                  <c:v>605</c:v>
                </c:pt>
                <c:pt idx="122">
                  <c:v>610</c:v>
                </c:pt>
                <c:pt idx="123">
                  <c:v>615</c:v>
                </c:pt>
                <c:pt idx="124">
                  <c:v>620</c:v>
                </c:pt>
                <c:pt idx="125">
                  <c:v>625</c:v>
                </c:pt>
                <c:pt idx="126">
                  <c:v>630</c:v>
                </c:pt>
                <c:pt idx="127">
                  <c:v>635</c:v>
                </c:pt>
                <c:pt idx="128">
                  <c:v>640</c:v>
                </c:pt>
                <c:pt idx="129">
                  <c:v>645</c:v>
                </c:pt>
                <c:pt idx="130">
                  <c:v>650</c:v>
                </c:pt>
                <c:pt idx="131">
                  <c:v>655</c:v>
                </c:pt>
                <c:pt idx="132">
                  <c:v>660</c:v>
                </c:pt>
                <c:pt idx="133">
                  <c:v>665</c:v>
                </c:pt>
                <c:pt idx="134">
                  <c:v>670</c:v>
                </c:pt>
                <c:pt idx="135">
                  <c:v>675</c:v>
                </c:pt>
                <c:pt idx="136">
                  <c:v>680</c:v>
                </c:pt>
                <c:pt idx="137">
                  <c:v>685</c:v>
                </c:pt>
                <c:pt idx="138">
                  <c:v>690</c:v>
                </c:pt>
                <c:pt idx="139">
                  <c:v>695</c:v>
                </c:pt>
                <c:pt idx="140">
                  <c:v>700</c:v>
                </c:pt>
                <c:pt idx="141">
                  <c:v>705</c:v>
                </c:pt>
                <c:pt idx="142">
                  <c:v>710</c:v>
                </c:pt>
                <c:pt idx="143">
                  <c:v>715</c:v>
                </c:pt>
                <c:pt idx="144">
                  <c:v>720</c:v>
                </c:pt>
                <c:pt idx="145">
                  <c:v>725</c:v>
                </c:pt>
                <c:pt idx="146">
                  <c:v>730</c:v>
                </c:pt>
                <c:pt idx="147">
                  <c:v>735</c:v>
                </c:pt>
                <c:pt idx="148">
                  <c:v>740</c:v>
                </c:pt>
                <c:pt idx="149">
                  <c:v>745</c:v>
                </c:pt>
                <c:pt idx="150">
                  <c:v>750</c:v>
                </c:pt>
                <c:pt idx="151">
                  <c:v>755</c:v>
                </c:pt>
                <c:pt idx="152">
                  <c:v>760</c:v>
                </c:pt>
                <c:pt idx="153">
                  <c:v>765</c:v>
                </c:pt>
                <c:pt idx="154">
                  <c:v>770</c:v>
                </c:pt>
                <c:pt idx="155">
                  <c:v>775</c:v>
                </c:pt>
                <c:pt idx="156">
                  <c:v>780</c:v>
                </c:pt>
                <c:pt idx="157">
                  <c:v>785</c:v>
                </c:pt>
                <c:pt idx="158">
                  <c:v>790</c:v>
                </c:pt>
                <c:pt idx="159">
                  <c:v>795</c:v>
                </c:pt>
                <c:pt idx="160">
                  <c:v>800</c:v>
                </c:pt>
                <c:pt idx="161">
                  <c:v>805</c:v>
                </c:pt>
                <c:pt idx="162">
                  <c:v>810</c:v>
                </c:pt>
                <c:pt idx="163">
                  <c:v>815</c:v>
                </c:pt>
                <c:pt idx="164">
                  <c:v>820</c:v>
                </c:pt>
                <c:pt idx="165">
                  <c:v>825</c:v>
                </c:pt>
                <c:pt idx="166">
                  <c:v>830</c:v>
                </c:pt>
                <c:pt idx="167">
                  <c:v>835</c:v>
                </c:pt>
                <c:pt idx="168">
                  <c:v>840</c:v>
                </c:pt>
                <c:pt idx="169">
                  <c:v>845</c:v>
                </c:pt>
                <c:pt idx="170">
                  <c:v>850</c:v>
                </c:pt>
                <c:pt idx="171">
                  <c:v>855</c:v>
                </c:pt>
                <c:pt idx="172">
                  <c:v>860</c:v>
                </c:pt>
                <c:pt idx="173">
                  <c:v>865</c:v>
                </c:pt>
                <c:pt idx="174">
                  <c:v>870</c:v>
                </c:pt>
                <c:pt idx="175">
                  <c:v>875</c:v>
                </c:pt>
                <c:pt idx="176">
                  <c:v>880</c:v>
                </c:pt>
                <c:pt idx="177">
                  <c:v>885</c:v>
                </c:pt>
                <c:pt idx="178">
                  <c:v>890</c:v>
                </c:pt>
                <c:pt idx="179">
                  <c:v>895</c:v>
                </c:pt>
                <c:pt idx="180">
                  <c:v>900</c:v>
                </c:pt>
                <c:pt idx="181">
                  <c:v>905</c:v>
                </c:pt>
                <c:pt idx="182">
                  <c:v>910</c:v>
                </c:pt>
                <c:pt idx="183">
                  <c:v>915</c:v>
                </c:pt>
                <c:pt idx="184">
                  <c:v>920</c:v>
                </c:pt>
                <c:pt idx="185">
                  <c:v>925</c:v>
                </c:pt>
                <c:pt idx="186">
                  <c:v>930</c:v>
                </c:pt>
                <c:pt idx="187">
                  <c:v>935</c:v>
                </c:pt>
                <c:pt idx="188">
                  <c:v>940</c:v>
                </c:pt>
                <c:pt idx="189">
                  <c:v>945</c:v>
                </c:pt>
                <c:pt idx="190">
                  <c:v>950</c:v>
                </c:pt>
                <c:pt idx="191">
                  <c:v>955</c:v>
                </c:pt>
                <c:pt idx="192">
                  <c:v>960</c:v>
                </c:pt>
                <c:pt idx="193">
                  <c:v>965</c:v>
                </c:pt>
                <c:pt idx="194">
                  <c:v>970</c:v>
                </c:pt>
                <c:pt idx="195">
                  <c:v>975</c:v>
                </c:pt>
                <c:pt idx="196">
                  <c:v>980</c:v>
                </c:pt>
                <c:pt idx="197">
                  <c:v>985</c:v>
                </c:pt>
                <c:pt idx="198">
                  <c:v>990</c:v>
                </c:pt>
                <c:pt idx="199">
                  <c:v>995</c:v>
                </c:pt>
                <c:pt idx="200">
                  <c:v>1000</c:v>
                </c:pt>
                <c:pt idx="201">
                  <c:v>1005</c:v>
                </c:pt>
                <c:pt idx="202">
                  <c:v>1010</c:v>
                </c:pt>
                <c:pt idx="203">
                  <c:v>1015</c:v>
                </c:pt>
                <c:pt idx="204">
                  <c:v>1020</c:v>
                </c:pt>
                <c:pt idx="205">
                  <c:v>1025</c:v>
                </c:pt>
                <c:pt idx="206">
                  <c:v>1030</c:v>
                </c:pt>
                <c:pt idx="207">
                  <c:v>1035</c:v>
                </c:pt>
                <c:pt idx="208">
                  <c:v>1040</c:v>
                </c:pt>
                <c:pt idx="209">
                  <c:v>1045</c:v>
                </c:pt>
                <c:pt idx="210">
                  <c:v>1050</c:v>
                </c:pt>
                <c:pt idx="211">
                  <c:v>1055</c:v>
                </c:pt>
                <c:pt idx="212">
                  <c:v>1060</c:v>
                </c:pt>
                <c:pt idx="213">
                  <c:v>1065</c:v>
                </c:pt>
                <c:pt idx="214">
                  <c:v>1070</c:v>
                </c:pt>
                <c:pt idx="215">
                  <c:v>1075</c:v>
                </c:pt>
                <c:pt idx="216">
                  <c:v>1080</c:v>
                </c:pt>
                <c:pt idx="217">
                  <c:v>1085</c:v>
                </c:pt>
                <c:pt idx="218">
                  <c:v>1090</c:v>
                </c:pt>
                <c:pt idx="219">
                  <c:v>1095</c:v>
                </c:pt>
                <c:pt idx="220">
                  <c:v>1100</c:v>
                </c:pt>
                <c:pt idx="221">
                  <c:v>1105</c:v>
                </c:pt>
                <c:pt idx="222">
                  <c:v>1110</c:v>
                </c:pt>
                <c:pt idx="223">
                  <c:v>1115</c:v>
                </c:pt>
                <c:pt idx="224">
                  <c:v>1120</c:v>
                </c:pt>
                <c:pt idx="225">
                  <c:v>1125</c:v>
                </c:pt>
                <c:pt idx="226">
                  <c:v>1130</c:v>
                </c:pt>
                <c:pt idx="227">
                  <c:v>1135</c:v>
                </c:pt>
                <c:pt idx="228">
                  <c:v>1140</c:v>
                </c:pt>
                <c:pt idx="229">
                  <c:v>1145</c:v>
                </c:pt>
                <c:pt idx="230">
                  <c:v>1150</c:v>
                </c:pt>
                <c:pt idx="231">
                  <c:v>1155</c:v>
                </c:pt>
                <c:pt idx="232">
                  <c:v>1160</c:v>
                </c:pt>
                <c:pt idx="233">
                  <c:v>1165</c:v>
                </c:pt>
                <c:pt idx="234">
                  <c:v>1170</c:v>
                </c:pt>
                <c:pt idx="235">
                  <c:v>1175</c:v>
                </c:pt>
                <c:pt idx="236">
                  <c:v>1180</c:v>
                </c:pt>
                <c:pt idx="237">
                  <c:v>1185</c:v>
                </c:pt>
                <c:pt idx="238">
                  <c:v>1190</c:v>
                </c:pt>
                <c:pt idx="239">
                  <c:v>1195</c:v>
                </c:pt>
                <c:pt idx="240">
                  <c:v>1200</c:v>
                </c:pt>
                <c:pt idx="241">
                  <c:v>1205</c:v>
                </c:pt>
                <c:pt idx="242">
                  <c:v>1210</c:v>
                </c:pt>
                <c:pt idx="243">
                  <c:v>1215</c:v>
                </c:pt>
                <c:pt idx="244">
                  <c:v>1220</c:v>
                </c:pt>
                <c:pt idx="245">
                  <c:v>1225</c:v>
                </c:pt>
                <c:pt idx="246">
                  <c:v>1230</c:v>
                </c:pt>
                <c:pt idx="247">
                  <c:v>1235</c:v>
                </c:pt>
                <c:pt idx="248">
                  <c:v>1240</c:v>
                </c:pt>
                <c:pt idx="249">
                  <c:v>1245</c:v>
                </c:pt>
                <c:pt idx="250">
                  <c:v>1250</c:v>
                </c:pt>
                <c:pt idx="251">
                  <c:v>1255</c:v>
                </c:pt>
                <c:pt idx="252">
                  <c:v>1260</c:v>
                </c:pt>
                <c:pt idx="253">
                  <c:v>1265</c:v>
                </c:pt>
                <c:pt idx="254">
                  <c:v>1270</c:v>
                </c:pt>
                <c:pt idx="255">
                  <c:v>1275</c:v>
                </c:pt>
                <c:pt idx="256">
                  <c:v>1280</c:v>
                </c:pt>
                <c:pt idx="257">
                  <c:v>1285</c:v>
                </c:pt>
                <c:pt idx="258">
                  <c:v>1290</c:v>
                </c:pt>
                <c:pt idx="259">
                  <c:v>1295</c:v>
                </c:pt>
                <c:pt idx="260">
                  <c:v>1300</c:v>
                </c:pt>
                <c:pt idx="261">
                  <c:v>1305</c:v>
                </c:pt>
                <c:pt idx="262">
                  <c:v>1310</c:v>
                </c:pt>
                <c:pt idx="263">
                  <c:v>1315</c:v>
                </c:pt>
                <c:pt idx="264">
                  <c:v>1320</c:v>
                </c:pt>
                <c:pt idx="265">
                  <c:v>1325</c:v>
                </c:pt>
                <c:pt idx="266">
                  <c:v>1330</c:v>
                </c:pt>
                <c:pt idx="267">
                  <c:v>1335</c:v>
                </c:pt>
                <c:pt idx="268">
                  <c:v>1340</c:v>
                </c:pt>
                <c:pt idx="269">
                  <c:v>1345</c:v>
                </c:pt>
                <c:pt idx="270">
                  <c:v>1350</c:v>
                </c:pt>
                <c:pt idx="271">
                  <c:v>1355</c:v>
                </c:pt>
                <c:pt idx="272">
                  <c:v>1360</c:v>
                </c:pt>
                <c:pt idx="273">
                  <c:v>1365</c:v>
                </c:pt>
                <c:pt idx="274">
                  <c:v>1370</c:v>
                </c:pt>
                <c:pt idx="275">
                  <c:v>1375</c:v>
                </c:pt>
                <c:pt idx="276">
                  <c:v>1380</c:v>
                </c:pt>
                <c:pt idx="277">
                  <c:v>1385</c:v>
                </c:pt>
                <c:pt idx="278">
                  <c:v>1390</c:v>
                </c:pt>
                <c:pt idx="279">
                  <c:v>1395</c:v>
                </c:pt>
                <c:pt idx="280">
                  <c:v>1400</c:v>
                </c:pt>
                <c:pt idx="281">
                  <c:v>1405</c:v>
                </c:pt>
                <c:pt idx="282">
                  <c:v>1410</c:v>
                </c:pt>
                <c:pt idx="283">
                  <c:v>1415</c:v>
                </c:pt>
                <c:pt idx="284">
                  <c:v>1420</c:v>
                </c:pt>
                <c:pt idx="285">
                  <c:v>1425</c:v>
                </c:pt>
                <c:pt idx="286">
                  <c:v>1430</c:v>
                </c:pt>
                <c:pt idx="287">
                  <c:v>1435</c:v>
                </c:pt>
                <c:pt idx="288">
                  <c:v>1440</c:v>
                </c:pt>
                <c:pt idx="289">
                  <c:v>1445</c:v>
                </c:pt>
                <c:pt idx="290">
                  <c:v>1450</c:v>
                </c:pt>
                <c:pt idx="291">
                  <c:v>1455</c:v>
                </c:pt>
                <c:pt idx="292">
                  <c:v>1460</c:v>
                </c:pt>
                <c:pt idx="293">
                  <c:v>1465</c:v>
                </c:pt>
                <c:pt idx="294">
                  <c:v>1470</c:v>
                </c:pt>
                <c:pt idx="295">
                  <c:v>1475</c:v>
                </c:pt>
                <c:pt idx="296">
                  <c:v>1480</c:v>
                </c:pt>
                <c:pt idx="297">
                  <c:v>1485</c:v>
                </c:pt>
                <c:pt idx="298">
                  <c:v>1490</c:v>
                </c:pt>
                <c:pt idx="299">
                  <c:v>1495</c:v>
                </c:pt>
                <c:pt idx="300">
                  <c:v>1500</c:v>
                </c:pt>
                <c:pt idx="301">
                  <c:v>1505</c:v>
                </c:pt>
                <c:pt idx="302">
                  <c:v>1510</c:v>
                </c:pt>
                <c:pt idx="303">
                  <c:v>1515</c:v>
                </c:pt>
                <c:pt idx="304">
                  <c:v>1520</c:v>
                </c:pt>
                <c:pt idx="305">
                  <c:v>1525</c:v>
                </c:pt>
                <c:pt idx="306">
                  <c:v>1530</c:v>
                </c:pt>
                <c:pt idx="307">
                  <c:v>1535</c:v>
                </c:pt>
                <c:pt idx="308">
                  <c:v>1540</c:v>
                </c:pt>
                <c:pt idx="309">
                  <c:v>1545</c:v>
                </c:pt>
                <c:pt idx="310">
                  <c:v>1550</c:v>
                </c:pt>
                <c:pt idx="311">
                  <c:v>1555</c:v>
                </c:pt>
                <c:pt idx="312">
                  <c:v>1560</c:v>
                </c:pt>
                <c:pt idx="313">
                  <c:v>1565</c:v>
                </c:pt>
                <c:pt idx="314">
                  <c:v>1570</c:v>
                </c:pt>
                <c:pt idx="315">
                  <c:v>1575</c:v>
                </c:pt>
                <c:pt idx="316">
                  <c:v>1580</c:v>
                </c:pt>
                <c:pt idx="317">
                  <c:v>1585</c:v>
                </c:pt>
                <c:pt idx="318">
                  <c:v>1590</c:v>
                </c:pt>
                <c:pt idx="319">
                  <c:v>1595</c:v>
                </c:pt>
                <c:pt idx="320">
                  <c:v>1600</c:v>
                </c:pt>
                <c:pt idx="321">
                  <c:v>1605</c:v>
                </c:pt>
                <c:pt idx="322">
                  <c:v>1610</c:v>
                </c:pt>
                <c:pt idx="323">
                  <c:v>1615</c:v>
                </c:pt>
                <c:pt idx="324">
                  <c:v>1620</c:v>
                </c:pt>
                <c:pt idx="325">
                  <c:v>1625</c:v>
                </c:pt>
                <c:pt idx="326">
                  <c:v>1630</c:v>
                </c:pt>
                <c:pt idx="327">
                  <c:v>1635</c:v>
                </c:pt>
                <c:pt idx="328">
                  <c:v>1640</c:v>
                </c:pt>
                <c:pt idx="329">
                  <c:v>1645</c:v>
                </c:pt>
                <c:pt idx="330">
                  <c:v>1650</c:v>
                </c:pt>
                <c:pt idx="331">
                  <c:v>1655</c:v>
                </c:pt>
                <c:pt idx="332">
                  <c:v>1660</c:v>
                </c:pt>
                <c:pt idx="333">
                  <c:v>1665</c:v>
                </c:pt>
                <c:pt idx="334">
                  <c:v>1670</c:v>
                </c:pt>
                <c:pt idx="335">
                  <c:v>1675</c:v>
                </c:pt>
                <c:pt idx="336">
                  <c:v>1680</c:v>
                </c:pt>
                <c:pt idx="337">
                  <c:v>1685</c:v>
                </c:pt>
                <c:pt idx="338">
                  <c:v>1690</c:v>
                </c:pt>
                <c:pt idx="339">
                  <c:v>1695</c:v>
                </c:pt>
                <c:pt idx="340">
                  <c:v>1700</c:v>
                </c:pt>
                <c:pt idx="341">
                  <c:v>1705</c:v>
                </c:pt>
                <c:pt idx="342">
                  <c:v>1710</c:v>
                </c:pt>
                <c:pt idx="343">
                  <c:v>1715</c:v>
                </c:pt>
                <c:pt idx="344">
                  <c:v>1720</c:v>
                </c:pt>
                <c:pt idx="345">
                  <c:v>1725</c:v>
                </c:pt>
                <c:pt idx="346">
                  <c:v>1730</c:v>
                </c:pt>
                <c:pt idx="347">
                  <c:v>1735</c:v>
                </c:pt>
                <c:pt idx="348">
                  <c:v>1740</c:v>
                </c:pt>
                <c:pt idx="349">
                  <c:v>1745</c:v>
                </c:pt>
                <c:pt idx="350">
                  <c:v>1750</c:v>
                </c:pt>
                <c:pt idx="351">
                  <c:v>1755</c:v>
                </c:pt>
                <c:pt idx="352">
                  <c:v>1760</c:v>
                </c:pt>
                <c:pt idx="353">
                  <c:v>1765</c:v>
                </c:pt>
                <c:pt idx="354">
                  <c:v>1770</c:v>
                </c:pt>
                <c:pt idx="355">
                  <c:v>1775</c:v>
                </c:pt>
                <c:pt idx="356">
                  <c:v>1780</c:v>
                </c:pt>
                <c:pt idx="357">
                  <c:v>1785</c:v>
                </c:pt>
                <c:pt idx="358">
                  <c:v>1790</c:v>
                </c:pt>
                <c:pt idx="359">
                  <c:v>1795</c:v>
                </c:pt>
                <c:pt idx="360">
                  <c:v>1800</c:v>
                </c:pt>
                <c:pt idx="361">
                  <c:v>1805</c:v>
                </c:pt>
                <c:pt idx="362">
                  <c:v>1810</c:v>
                </c:pt>
                <c:pt idx="363">
                  <c:v>1815</c:v>
                </c:pt>
                <c:pt idx="364">
                  <c:v>1820</c:v>
                </c:pt>
                <c:pt idx="365">
                  <c:v>1825</c:v>
                </c:pt>
                <c:pt idx="366">
                  <c:v>1830</c:v>
                </c:pt>
                <c:pt idx="367">
                  <c:v>1835</c:v>
                </c:pt>
                <c:pt idx="368">
                  <c:v>1840</c:v>
                </c:pt>
                <c:pt idx="369">
                  <c:v>1845</c:v>
                </c:pt>
                <c:pt idx="370">
                  <c:v>1850</c:v>
                </c:pt>
                <c:pt idx="371">
                  <c:v>1855</c:v>
                </c:pt>
                <c:pt idx="372">
                  <c:v>1860</c:v>
                </c:pt>
                <c:pt idx="373">
                  <c:v>1865</c:v>
                </c:pt>
                <c:pt idx="374">
                  <c:v>1870</c:v>
                </c:pt>
                <c:pt idx="375">
                  <c:v>1875</c:v>
                </c:pt>
                <c:pt idx="376">
                  <c:v>1880</c:v>
                </c:pt>
                <c:pt idx="377">
                  <c:v>1885</c:v>
                </c:pt>
                <c:pt idx="378">
                  <c:v>1890</c:v>
                </c:pt>
                <c:pt idx="379">
                  <c:v>1895</c:v>
                </c:pt>
                <c:pt idx="380">
                  <c:v>1900</c:v>
                </c:pt>
                <c:pt idx="381">
                  <c:v>1905</c:v>
                </c:pt>
                <c:pt idx="382">
                  <c:v>1910</c:v>
                </c:pt>
                <c:pt idx="383">
                  <c:v>1915</c:v>
                </c:pt>
                <c:pt idx="384">
                  <c:v>1920</c:v>
                </c:pt>
                <c:pt idx="385">
                  <c:v>1925</c:v>
                </c:pt>
                <c:pt idx="386">
                  <c:v>1930</c:v>
                </c:pt>
                <c:pt idx="387">
                  <c:v>1935</c:v>
                </c:pt>
                <c:pt idx="388">
                  <c:v>1940</c:v>
                </c:pt>
                <c:pt idx="389">
                  <c:v>1945</c:v>
                </c:pt>
                <c:pt idx="390">
                  <c:v>1950</c:v>
                </c:pt>
                <c:pt idx="391">
                  <c:v>1955</c:v>
                </c:pt>
                <c:pt idx="392">
                  <c:v>1960</c:v>
                </c:pt>
                <c:pt idx="393">
                  <c:v>1965</c:v>
                </c:pt>
                <c:pt idx="394">
                  <c:v>1970</c:v>
                </c:pt>
                <c:pt idx="395">
                  <c:v>1975</c:v>
                </c:pt>
                <c:pt idx="396">
                  <c:v>1980</c:v>
                </c:pt>
                <c:pt idx="397">
                  <c:v>1985</c:v>
                </c:pt>
                <c:pt idx="398">
                  <c:v>1990</c:v>
                </c:pt>
                <c:pt idx="399">
                  <c:v>1995</c:v>
                </c:pt>
                <c:pt idx="400">
                  <c:v>2000</c:v>
                </c:pt>
                <c:pt idx="401">
                  <c:v>2005</c:v>
                </c:pt>
                <c:pt idx="402">
                  <c:v>2010</c:v>
                </c:pt>
                <c:pt idx="403">
                  <c:v>2015</c:v>
                </c:pt>
                <c:pt idx="404">
                  <c:v>2020</c:v>
                </c:pt>
                <c:pt idx="405">
                  <c:v>2025</c:v>
                </c:pt>
                <c:pt idx="406">
                  <c:v>2030</c:v>
                </c:pt>
                <c:pt idx="407">
                  <c:v>2035</c:v>
                </c:pt>
                <c:pt idx="408">
                  <c:v>2040</c:v>
                </c:pt>
                <c:pt idx="409">
                  <c:v>2045</c:v>
                </c:pt>
                <c:pt idx="410">
                  <c:v>2050</c:v>
                </c:pt>
                <c:pt idx="411">
                  <c:v>2055</c:v>
                </c:pt>
                <c:pt idx="412">
                  <c:v>2060</c:v>
                </c:pt>
                <c:pt idx="413">
                  <c:v>2065</c:v>
                </c:pt>
                <c:pt idx="414">
                  <c:v>2070</c:v>
                </c:pt>
                <c:pt idx="415">
                  <c:v>2075</c:v>
                </c:pt>
                <c:pt idx="416">
                  <c:v>2080</c:v>
                </c:pt>
                <c:pt idx="417">
                  <c:v>2085</c:v>
                </c:pt>
                <c:pt idx="418">
                  <c:v>2090</c:v>
                </c:pt>
                <c:pt idx="419">
                  <c:v>2095</c:v>
                </c:pt>
                <c:pt idx="420">
                  <c:v>2100</c:v>
                </c:pt>
                <c:pt idx="421">
                  <c:v>2105</c:v>
                </c:pt>
                <c:pt idx="422">
                  <c:v>2110</c:v>
                </c:pt>
                <c:pt idx="423">
                  <c:v>2115</c:v>
                </c:pt>
                <c:pt idx="424">
                  <c:v>2120</c:v>
                </c:pt>
                <c:pt idx="425">
                  <c:v>2125</c:v>
                </c:pt>
                <c:pt idx="426">
                  <c:v>2130</c:v>
                </c:pt>
                <c:pt idx="427">
                  <c:v>2135</c:v>
                </c:pt>
                <c:pt idx="428">
                  <c:v>2140</c:v>
                </c:pt>
                <c:pt idx="429">
                  <c:v>2145</c:v>
                </c:pt>
                <c:pt idx="430">
                  <c:v>2150</c:v>
                </c:pt>
                <c:pt idx="431">
                  <c:v>2155</c:v>
                </c:pt>
                <c:pt idx="432">
                  <c:v>2160</c:v>
                </c:pt>
                <c:pt idx="433">
                  <c:v>2165</c:v>
                </c:pt>
                <c:pt idx="434">
                  <c:v>2170</c:v>
                </c:pt>
                <c:pt idx="435">
                  <c:v>2175</c:v>
                </c:pt>
                <c:pt idx="436">
                  <c:v>2180</c:v>
                </c:pt>
                <c:pt idx="437">
                  <c:v>2185</c:v>
                </c:pt>
                <c:pt idx="438">
                  <c:v>2190</c:v>
                </c:pt>
                <c:pt idx="439">
                  <c:v>2195</c:v>
                </c:pt>
                <c:pt idx="440">
                  <c:v>2200</c:v>
                </c:pt>
                <c:pt idx="441">
                  <c:v>2205</c:v>
                </c:pt>
                <c:pt idx="442">
                  <c:v>2210</c:v>
                </c:pt>
                <c:pt idx="443">
                  <c:v>2215</c:v>
                </c:pt>
                <c:pt idx="444">
                  <c:v>2220</c:v>
                </c:pt>
                <c:pt idx="445">
                  <c:v>2225</c:v>
                </c:pt>
                <c:pt idx="446">
                  <c:v>2230</c:v>
                </c:pt>
                <c:pt idx="447">
                  <c:v>2235</c:v>
                </c:pt>
                <c:pt idx="448">
                  <c:v>2240</c:v>
                </c:pt>
                <c:pt idx="449">
                  <c:v>2245</c:v>
                </c:pt>
                <c:pt idx="450">
                  <c:v>2250</c:v>
                </c:pt>
                <c:pt idx="451">
                  <c:v>2255</c:v>
                </c:pt>
                <c:pt idx="452">
                  <c:v>2260</c:v>
                </c:pt>
                <c:pt idx="453">
                  <c:v>2265</c:v>
                </c:pt>
                <c:pt idx="454">
                  <c:v>2270</c:v>
                </c:pt>
                <c:pt idx="455">
                  <c:v>2275</c:v>
                </c:pt>
                <c:pt idx="456">
                  <c:v>2280</c:v>
                </c:pt>
                <c:pt idx="457">
                  <c:v>2285</c:v>
                </c:pt>
                <c:pt idx="458">
                  <c:v>2290</c:v>
                </c:pt>
                <c:pt idx="459">
                  <c:v>2295</c:v>
                </c:pt>
                <c:pt idx="460">
                  <c:v>2300</c:v>
                </c:pt>
                <c:pt idx="461">
                  <c:v>2305</c:v>
                </c:pt>
                <c:pt idx="462">
                  <c:v>2310</c:v>
                </c:pt>
                <c:pt idx="463">
                  <c:v>2315</c:v>
                </c:pt>
                <c:pt idx="464">
                  <c:v>2320</c:v>
                </c:pt>
                <c:pt idx="465">
                  <c:v>2325</c:v>
                </c:pt>
                <c:pt idx="466">
                  <c:v>2330</c:v>
                </c:pt>
                <c:pt idx="467">
                  <c:v>2335</c:v>
                </c:pt>
                <c:pt idx="468">
                  <c:v>2340</c:v>
                </c:pt>
                <c:pt idx="469">
                  <c:v>2345</c:v>
                </c:pt>
                <c:pt idx="470">
                  <c:v>2350</c:v>
                </c:pt>
                <c:pt idx="471">
                  <c:v>2355</c:v>
                </c:pt>
                <c:pt idx="472">
                  <c:v>2360</c:v>
                </c:pt>
                <c:pt idx="473">
                  <c:v>2365</c:v>
                </c:pt>
                <c:pt idx="474">
                  <c:v>2370</c:v>
                </c:pt>
                <c:pt idx="475">
                  <c:v>2375</c:v>
                </c:pt>
                <c:pt idx="476">
                  <c:v>2380</c:v>
                </c:pt>
                <c:pt idx="477">
                  <c:v>2385</c:v>
                </c:pt>
                <c:pt idx="478">
                  <c:v>2390</c:v>
                </c:pt>
                <c:pt idx="479">
                  <c:v>2395</c:v>
                </c:pt>
                <c:pt idx="480">
                  <c:v>2400</c:v>
                </c:pt>
                <c:pt idx="481">
                  <c:v>2405</c:v>
                </c:pt>
                <c:pt idx="482">
                  <c:v>2410</c:v>
                </c:pt>
                <c:pt idx="483">
                  <c:v>2415</c:v>
                </c:pt>
                <c:pt idx="484">
                  <c:v>2420</c:v>
                </c:pt>
                <c:pt idx="485">
                  <c:v>2425</c:v>
                </c:pt>
                <c:pt idx="486">
                  <c:v>2430</c:v>
                </c:pt>
                <c:pt idx="487">
                  <c:v>2435</c:v>
                </c:pt>
                <c:pt idx="488">
                  <c:v>2440</c:v>
                </c:pt>
                <c:pt idx="489">
                  <c:v>2445</c:v>
                </c:pt>
                <c:pt idx="490">
                  <c:v>2450</c:v>
                </c:pt>
                <c:pt idx="491">
                  <c:v>2455</c:v>
                </c:pt>
                <c:pt idx="492">
                  <c:v>2460</c:v>
                </c:pt>
                <c:pt idx="493">
                  <c:v>2465</c:v>
                </c:pt>
                <c:pt idx="494">
                  <c:v>2470</c:v>
                </c:pt>
                <c:pt idx="495">
                  <c:v>2475</c:v>
                </c:pt>
                <c:pt idx="496">
                  <c:v>2480</c:v>
                </c:pt>
                <c:pt idx="497">
                  <c:v>2485</c:v>
                </c:pt>
                <c:pt idx="498">
                  <c:v>2490</c:v>
                </c:pt>
                <c:pt idx="499">
                  <c:v>2495</c:v>
                </c:pt>
                <c:pt idx="500">
                  <c:v>2500</c:v>
                </c:pt>
                <c:pt idx="501">
                  <c:v>2505</c:v>
                </c:pt>
                <c:pt idx="502">
                  <c:v>2510</c:v>
                </c:pt>
                <c:pt idx="503">
                  <c:v>2515</c:v>
                </c:pt>
                <c:pt idx="504">
                  <c:v>2520</c:v>
                </c:pt>
                <c:pt idx="505">
                  <c:v>2525</c:v>
                </c:pt>
                <c:pt idx="506">
                  <c:v>2530</c:v>
                </c:pt>
                <c:pt idx="507">
                  <c:v>2535</c:v>
                </c:pt>
                <c:pt idx="508">
                  <c:v>2540</c:v>
                </c:pt>
                <c:pt idx="509">
                  <c:v>2545</c:v>
                </c:pt>
                <c:pt idx="510">
                  <c:v>2550</c:v>
                </c:pt>
                <c:pt idx="511">
                  <c:v>2555</c:v>
                </c:pt>
                <c:pt idx="512">
                  <c:v>2560</c:v>
                </c:pt>
                <c:pt idx="513">
                  <c:v>2565</c:v>
                </c:pt>
                <c:pt idx="514">
                  <c:v>2570</c:v>
                </c:pt>
                <c:pt idx="515">
                  <c:v>2575</c:v>
                </c:pt>
                <c:pt idx="516">
                  <c:v>2580</c:v>
                </c:pt>
                <c:pt idx="517">
                  <c:v>2585</c:v>
                </c:pt>
                <c:pt idx="518">
                  <c:v>2590</c:v>
                </c:pt>
                <c:pt idx="519">
                  <c:v>2595</c:v>
                </c:pt>
                <c:pt idx="520">
                  <c:v>2600</c:v>
                </c:pt>
                <c:pt idx="521">
                  <c:v>2605</c:v>
                </c:pt>
                <c:pt idx="522">
                  <c:v>2610</c:v>
                </c:pt>
                <c:pt idx="523">
                  <c:v>2615</c:v>
                </c:pt>
                <c:pt idx="524">
                  <c:v>2620</c:v>
                </c:pt>
                <c:pt idx="525">
                  <c:v>2625</c:v>
                </c:pt>
                <c:pt idx="526">
                  <c:v>2630</c:v>
                </c:pt>
                <c:pt idx="527">
                  <c:v>2635</c:v>
                </c:pt>
                <c:pt idx="528">
                  <c:v>2640</c:v>
                </c:pt>
                <c:pt idx="529">
                  <c:v>2645</c:v>
                </c:pt>
                <c:pt idx="530">
                  <c:v>2650</c:v>
                </c:pt>
                <c:pt idx="531">
                  <c:v>2655</c:v>
                </c:pt>
                <c:pt idx="532">
                  <c:v>2660</c:v>
                </c:pt>
                <c:pt idx="533">
                  <c:v>2665</c:v>
                </c:pt>
                <c:pt idx="534">
                  <c:v>2670</c:v>
                </c:pt>
                <c:pt idx="535">
                  <c:v>2675</c:v>
                </c:pt>
                <c:pt idx="536">
                  <c:v>2680</c:v>
                </c:pt>
                <c:pt idx="537">
                  <c:v>2685</c:v>
                </c:pt>
                <c:pt idx="538">
                  <c:v>2690</c:v>
                </c:pt>
                <c:pt idx="539">
                  <c:v>2695</c:v>
                </c:pt>
                <c:pt idx="540">
                  <c:v>2700</c:v>
                </c:pt>
                <c:pt idx="541">
                  <c:v>2705</c:v>
                </c:pt>
                <c:pt idx="542">
                  <c:v>2710</c:v>
                </c:pt>
                <c:pt idx="543">
                  <c:v>2715</c:v>
                </c:pt>
                <c:pt idx="544">
                  <c:v>2720</c:v>
                </c:pt>
                <c:pt idx="545">
                  <c:v>2725</c:v>
                </c:pt>
                <c:pt idx="546">
                  <c:v>2730</c:v>
                </c:pt>
                <c:pt idx="547">
                  <c:v>2735</c:v>
                </c:pt>
                <c:pt idx="548">
                  <c:v>2740</c:v>
                </c:pt>
                <c:pt idx="549">
                  <c:v>2745</c:v>
                </c:pt>
                <c:pt idx="550">
                  <c:v>2750</c:v>
                </c:pt>
                <c:pt idx="551">
                  <c:v>2755</c:v>
                </c:pt>
                <c:pt idx="552">
                  <c:v>2760</c:v>
                </c:pt>
                <c:pt idx="553">
                  <c:v>2765</c:v>
                </c:pt>
                <c:pt idx="554">
                  <c:v>2770</c:v>
                </c:pt>
                <c:pt idx="555">
                  <c:v>2775</c:v>
                </c:pt>
                <c:pt idx="556">
                  <c:v>2780</c:v>
                </c:pt>
                <c:pt idx="557">
                  <c:v>2785</c:v>
                </c:pt>
                <c:pt idx="558">
                  <c:v>2790</c:v>
                </c:pt>
                <c:pt idx="559">
                  <c:v>2795</c:v>
                </c:pt>
                <c:pt idx="560">
                  <c:v>2800</c:v>
                </c:pt>
                <c:pt idx="561">
                  <c:v>2805</c:v>
                </c:pt>
                <c:pt idx="562">
                  <c:v>2810</c:v>
                </c:pt>
                <c:pt idx="563">
                  <c:v>2815</c:v>
                </c:pt>
                <c:pt idx="564">
                  <c:v>2820</c:v>
                </c:pt>
                <c:pt idx="565">
                  <c:v>2825</c:v>
                </c:pt>
                <c:pt idx="566">
                  <c:v>2830</c:v>
                </c:pt>
                <c:pt idx="567">
                  <c:v>2835</c:v>
                </c:pt>
                <c:pt idx="568">
                  <c:v>2840</c:v>
                </c:pt>
                <c:pt idx="569">
                  <c:v>2845</c:v>
                </c:pt>
                <c:pt idx="570">
                  <c:v>2850</c:v>
                </c:pt>
                <c:pt idx="571">
                  <c:v>2855</c:v>
                </c:pt>
                <c:pt idx="572">
                  <c:v>2860</c:v>
                </c:pt>
                <c:pt idx="573">
                  <c:v>2865</c:v>
                </c:pt>
                <c:pt idx="574">
                  <c:v>2870</c:v>
                </c:pt>
                <c:pt idx="575">
                  <c:v>2875</c:v>
                </c:pt>
                <c:pt idx="576">
                  <c:v>2880</c:v>
                </c:pt>
                <c:pt idx="577">
                  <c:v>2885</c:v>
                </c:pt>
                <c:pt idx="578">
                  <c:v>2890</c:v>
                </c:pt>
                <c:pt idx="579">
                  <c:v>2895</c:v>
                </c:pt>
                <c:pt idx="580">
                  <c:v>2900</c:v>
                </c:pt>
                <c:pt idx="581">
                  <c:v>2905</c:v>
                </c:pt>
                <c:pt idx="582">
                  <c:v>2910</c:v>
                </c:pt>
                <c:pt idx="583">
                  <c:v>2915</c:v>
                </c:pt>
                <c:pt idx="584">
                  <c:v>2920</c:v>
                </c:pt>
                <c:pt idx="585">
                  <c:v>2925</c:v>
                </c:pt>
                <c:pt idx="586">
                  <c:v>2930</c:v>
                </c:pt>
                <c:pt idx="587">
                  <c:v>2935</c:v>
                </c:pt>
                <c:pt idx="588">
                  <c:v>2940</c:v>
                </c:pt>
                <c:pt idx="589">
                  <c:v>2945</c:v>
                </c:pt>
                <c:pt idx="590">
                  <c:v>2950</c:v>
                </c:pt>
                <c:pt idx="591">
                  <c:v>2955</c:v>
                </c:pt>
                <c:pt idx="592">
                  <c:v>2960</c:v>
                </c:pt>
                <c:pt idx="593">
                  <c:v>2965</c:v>
                </c:pt>
                <c:pt idx="594">
                  <c:v>2970</c:v>
                </c:pt>
                <c:pt idx="595">
                  <c:v>2975</c:v>
                </c:pt>
                <c:pt idx="596">
                  <c:v>2980</c:v>
                </c:pt>
                <c:pt idx="597">
                  <c:v>2985</c:v>
                </c:pt>
                <c:pt idx="598">
                  <c:v>2990</c:v>
                </c:pt>
                <c:pt idx="599">
                  <c:v>2995</c:v>
                </c:pt>
                <c:pt idx="600">
                  <c:v>3000</c:v>
                </c:pt>
                <c:pt idx="601">
                  <c:v>3005</c:v>
                </c:pt>
                <c:pt idx="602">
                  <c:v>3010</c:v>
                </c:pt>
                <c:pt idx="603">
                  <c:v>3015</c:v>
                </c:pt>
                <c:pt idx="604">
                  <c:v>3020</c:v>
                </c:pt>
                <c:pt idx="605">
                  <c:v>3025</c:v>
                </c:pt>
                <c:pt idx="606">
                  <c:v>3030</c:v>
                </c:pt>
                <c:pt idx="607">
                  <c:v>3035</c:v>
                </c:pt>
                <c:pt idx="608">
                  <c:v>3040</c:v>
                </c:pt>
                <c:pt idx="609">
                  <c:v>3045</c:v>
                </c:pt>
                <c:pt idx="610">
                  <c:v>3050</c:v>
                </c:pt>
                <c:pt idx="611">
                  <c:v>3055</c:v>
                </c:pt>
                <c:pt idx="612">
                  <c:v>3060</c:v>
                </c:pt>
                <c:pt idx="613">
                  <c:v>3065</c:v>
                </c:pt>
                <c:pt idx="614">
                  <c:v>3070</c:v>
                </c:pt>
                <c:pt idx="615">
                  <c:v>3075</c:v>
                </c:pt>
                <c:pt idx="616">
                  <c:v>3080</c:v>
                </c:pt>
                <c:pt idx="617">
                  <c:v>3085</c:v>
                </c:pt>
                <c:pt idx="618">
                  <c:v>3090</c:v>
                </c:pt>
                <c:pt idx="619">
                  <c:v>3095</c:v>
                </c:pt>
                <c:pt idx="620">
                  <c:v>3100</c:v>
                </c:pt>
                <c:pt idx="621">
                  <c:v>3105</c:v>
                </c:pt>
                <c:pt idx="622">
                  <c:v>3110</c:v>
                </c:pt>
                <c:pt idx="623">
                  <c:v>3115</c:v>
                </c:pt>
                <c:pt idx="624">
                  <c:v>3120</c:v>
                </c:pt>
                <c:pt idx="625">
                  <c:v>3125</c:v>
                </c:pt>
                <c:pt idx="626">
                  <c:v>3130</c:v>
                </c:pt>
                <c:pt idx="627">
                  <c:v>3135</c:v>
                </c:pt>
                <c:pt idx="628">
                  <c:v>3140</c:v>
                </c:pt>
                <c:pt idx="629">
                  <c:v>3145</c:v>
                </c:pt>
                <c:pt idx="630">
                  <c:v>3150</c:v>
                </c:pt>
                <c:pt idx="631">
                  <c:v>3155</c:v>
                </c:pt>
                <c:pt idx="632">
                  <c:v>3160</c:v>
                </c:pt>
                <c:pt idx="633">
                  <c:v>3165</c:v>
                </c:pt>
                <c:pt idx="634">
                  <c:v>3170</c:v>
                </c:pt>
                <c:pt idx="635">
                  <c:v>3175</c:v>
                </c:pt>
                <c:pt idx="636">
                  <c:v>3180</c:v>
                </c:pt>
                <c:pt idx="637">
                  <c:v>3185</c:v>
                </c:pt>
                <c:pt idx="638">
                  <c:v>3190</c:v>
                </c:pt>
                <c:pt idx="639">
                  <c:v>3195</c:v>
                </c:pt>
                <c:pt idx="640">
                  <c:v>3200</c:v>
                </c:pt>
                <c:pt idx="641">
                  <c:v>3205</c:v>
                </c:pt>
                <c:pt idx="642">
                  <c:v>3210</c:v>
                </c:pt>
                <c:pt idx="643">
                  <c:v>3215</c:v>
                </c:pt>
                <c:pt idx="644">
                  <c:v>3220</c:v>
                </c:pt>
                <c:pt idx="645">
                  <c:v>3225</c:v>
                </c:pt>
                <c:pt idx="646">
                  <c:v>3230</c:v>
                </c:pt>
                <c:pt idx="647">
                  <c:v>3235</c:v>
                </c:pt>
                <c:pt idx="648">
                  <c:v>3240</c:v>
                </c:pt>
                <c:pt idx="649">
                  <c:v>3245</c:v>
                </c:pt>
                <c:pt idx="650">
                  <c:v>3250</c:v>
                </c:pt>
                <c:pt idx="651">
                  <c:v>3255</c:v>
                </c:pt>
                <c:pt idx="652">
                  <c:v>3260</c:v>
                </c:pt>
                <c:pt idx="653">
                  <c:v>3265</c:v>
                </c:pt>
                <c:pt idx="654">
                  <c:v>3270</c:v>
                </c:pt>
                <c:pt idx="655">
                  <c:v>3275</c:v>
                </c:pt>
                <c:pt idx="656">
                  <c:v>3280</c:v>
                </c:pt>
                <c:pt idx="657">
                  <c:v>3285</c:v>
                </c:pt>
                <c:pt idx="658">
                  <c:v>3290</c:v>
                </c:pt>
                <c:pt idx="659">
                  <c:v>3295</c:v>
                </c:pt>
                <c:pt idx="660">
                  <c:v>3300</c:v>
                </c:pt>
                <c:pt idx="661">
                  <c:v>3305</c:v>
                </c:pt>
                <c:pt idx="662">
                  <c:v>3310</c:v>
                </c:pt>
                <c:pt idx="663">
                  <c:v>3315</c:v>
                </c:pt>
                <c:pt idx="664">
                  <c:v>3320</c:v>
                </c:pt>
                <c:pt idx="665">
                  <c:v>3325</c:v>
                </c:pt>
                <c:pt idx="666">
                  <c:v>3330</c:v>
                </c:pt>
                <c:pt idx="667">
                  <c:v>3335</c:v>
                </c:pt>
                <c:pt idx="668">
                  <c:v>3340</c:v>
                </c:pt>
                <c:pt idx="669">
                  <c:v>3345</c:v>
                </c:pt>
                <c:pt idx="670">
                  <c:v>3350</c:v>
                </c:pt>
                <c:pt idx="671">
                  <c:v>3355</c:v>
                </c:pt>
                <c:pt idx="672">
                  <c:v>3360</c:v>
                </c:pt>
                <c:pt idx="673">
                  <c:v>3365</c:v>
                </c:pt>
                <c:pt idx="674">
                  <c:v>3370</c:v>
                </c:pt>
                <c:pt idx="675">
                  <c:v>3375</c:v>
                </c:pt>
                <c:pt idx="676">
                  <c:v>3380</c:v>
                </c:pt>
                <c:pt idx="677">
                  <c:v>3385</c:v>
                </c:pt>
                <c:pt idx="678">
                  <c:v>3390</c:v>
                </c:pt>
                <c:pt idx="679">
                  <c:v>3395</c:v>
                </c:pt>
                <c:pt idx="680">
                  <c:v>3400</c:v>
                </c:pt>
                <c:pt idx="681">
                  <c:v>3405</c:v>
                </c:pt>
                <c:pt idx="682">
                  <c:v>3410</c:v>
                </c:pt>
                <c:pt idx="683">
                  <c:v>3415</c:v>
                </c:pt>
                <c:pt idx="684">
                  <c:v>3420</c:v>
                </c:pt>
                <c:pt idx="685">
                  <c:v>3425</c:v>
                </c:pt>
                <c:pt idx="686">
                  <c:v>3430</c:v>
                </c:pt>
                <c:pt idx="687">
                  <c:v>3435</c:v>
                </c:pt>
                <c:pt idx="688">
                  <c:v>3440</c:v>
                </c:pt>
                <c:pt idx="689">
                  <c:v>3445</c:v>
                </c:pt>
                <c:pt idx="690">
                  <c:v>3450</c:v>
                </c:pt>
                <c:pt idx="691">
                  <c:v>3455</c:v>
                </c:pt>
                <c:pt idx="692">
                  <c:v>3460</c:v>
                </c:pt>
                <c:pt idx="693">
                  <c:v>3465</c:v>
                </c:pt>
                <c:pt idx="694">
                  <c:v>3470</c:v>
                </c:pt>
                <c:pt idx="695">
                  <c:v>3475</c:v>
                </c:pt>
                <c:pt idx="696">
                  <c:v>3480</c:v>
                </c:pt>
                <c:pt idx="697">
                  <c:v>3485</c:v>
                </c:pt>
                <c:pt idx="698">
                  <c:v>3490</c:v>
                </c:pt>
                <c:pt idx="699">
                  <c:v>3495</c:v>
                </c:pt>
                <c:pt idx="700">
                  <c:v>3500</c:v>
                </c:pt>
                <c:pt idx="701">
                  <c:v>3505</c:v>
                </c:pt>
                <c:pt idx="702">
                  <c:v>3510</c:v>
                </c:pt>
                <c:pt idx="703">
                  <c:v>3515</c:v>
                </c:pt>
                <c:pt idx="704">
                  <c:v>3520</c:v>
                </c:pt>
                <c:pt idx="705">
                  <c:v>3525</c:v>
                </c:pt>
                <c:pt idx="706">
                  <c:v>3530</c:v>
                </c:pt>
                <c:pt idx="707">
                  <c:v>3535</c:v>
                </c:pt>
                <c:pt idx="708">
                  <c:v>3540</c:v>
                </c:pt>
                <c:pt idx="709">
                  <c:v>3545</c:v>
                </c:pt>
                <c:pt idx="710">
                  <c:v>3550</c:v>
                </c:pt>
                <c:pt idx="711">
                  <c:v>3555</c:v>
                </c:pt>
                <c:pt idx="712">
                  <c:v>3560</c:v>
                </c:pt>
                <c:pt idx="713">
                  <c:v>3565</c:v>
                </c:pt>
                <c:pt idx="714">
                  <c:v>3570</c:v>
                </c:pt>
                <c:pt idx="715">
                  <c:v>3575</c:v>
                </c:pt>
                <c:pt idx="716">
                  <c:v>3580</c:v>
                </c:pt>
                <c:pt idx="717">
                  <c:v>3585</c:v>
                </c:pt>
                <c:pt idx="718">
                  <c:v>3590</c:v>
                </c:pt>
                <c:pt idx="719">
                  <c:v>3595</c:v>
                </c:pt>
                <c:pt idx="720">
                  <c:v>3600</c:v>
                </c:pt>
                <c:pt idx="721">
                  <c:v>3605</c:v>
                </c:pt>
                <c:pt idx="722">
                  <c:v>3610</c:v>
                </c:pt>
                <c:pt idx="723">
                  <c:v>3615</c:v>
                </c:pt>
                <c:pt idx="724">
                  <c:v>3620</c:v>
                </c:pt>
                <c:pt idx="725">
                  <c:v>3625</c:v>
                </c:pt>
                <c:pt idx="726">
                  <c:v>3630</c:v>
                </c:pt>
                <c:pt idx="727">
                  <c:v>3635</c:v>
                </c:pt>
                <c:pt idx="728">
                  <c:v>3640</c:v>
                </c:pt>
                <c:pt idx="729">
                  <c:v>3645</c:v>
                </c:pt>
                <c:pt idx="730">
                  <c:v>3650</c:v>
                </c:pt>
                <c:pt idx="731">
                  <c:v>3655</c:v>
                </c:pt>
                <c:pt idx="732">
                  <c:v>3660</c:v>
                </c:pt>
                <c:pt idx="733">
                  <c:v>3665</c:v>
                </c:pt>
                <c:pt idx="734">
                  <c:v>3670</c:v>
                </c:pt>
                <c:pt idx="735">
                  <c:v>3675</c:v>
                </c:pt>
                <c:pt idx="736">
                  <c:v>3680</c:v>
                </c:pt>
                <c:pt idx="737">
                  <c:v>3685</c:v>
                </c:pt>
                <c:pt idx="738">
                  <c:v>3690</c:v>
                </c:pt>
                <c:pt idx="739">
                  <c:v>3695</c:v>
                </c:pt>
                <c:pt idx="740">
                  <c:v>3700</c:v>
                </c:pt>
                <c:pt idx="741">
                  <c:v>3705</c:v>
                </c:pt>
                <c:pt idx="742">
                  <c:v>3710</c:v>
                </c:pt>
                <c:pt idx="743">
                  <c:v>3715</c:v>
                </c:pt>
                <c:pt idx="744">
                  <c:v>3720</c:v>
                </c:pt>
                <c:pt idx="745">
                  <c:v>3725</c:v>
                </c:pt>
                <c:pt idx="746">
                  <c:v>3730</c:v>
                </c:pt>
                <c:pt idx="747">
                  <c:v>3735</c:v>
                </c:pt>
                <c:pt idx="748">
                  <c:v>3740</c:v>
                </c:pt>
                <c:pt idx="749">
                  <c:v>3745</c:v>
                </c:pt>
                <c:pt idx="750">
                  <c:v>3750</c:v>
                </c:pt>
                <c:pt idx="751">
                  <c:v>3755</c:v>
                </c:pt>
                <c:pt idx="752">
                  <c:v>3760</c:v>
                </c:pt>
                <c:pt idx="753">
                  <c:v>3765</c:v>
                </c:pt>
                <c:pt idx="754">
                  <c:v>3770</c:v>
                </c:pt>
                <c:pt idx="755">
                  <c:v>3775</c:v>
                </c:pt>
                <c:pt idx="756">
                  <c:v>3780</c:v>
                </c:pt>
                <c:pt idx="757">
                  <c:v>3785</c:v>
                </c:pt>
                <c:pt idx="758">
                  <c:v>3790</c:v>
                </c:pt>
                <c:pt idx="759">
                  <c:v>3795</c:v>
                </c:pt>
                <c:pt idx="760">
                  <c:v>3800</c:v>
                </c:pt>
                <c:pt idx="761">
                  <c:v>3805</c:v>
                </c:pt>
                <c:pt idx="762">
                  <c:v>3810</c:v>
                </c:pt>
                <c:pt idx="763">
                  <c:v>3815</c:v>
                </c:pt>
                <c:pt idx="764">
                  <c:v>3820</c:v>
                </c:pt>
                <c:pt idx="765">
                  <c:v>3825</c:v>
                </c:pt>
                <c:pt idx="766">
                  <c:v>3830</c:v>
                </c:pt>
                <c:pt idx="767">
                  <c:v>3835</c:v>
                </c:pt>
                <c:pt idx="768">
                  <c:v>3840</c:v>
                </c:pt>
                <c:pt idx="769">
                  <c:v>3845</c:v>
                </c:pt>
                <c:pt idx="770">
                  <c:v>3850</c:v>
                </c:pt>
                <c:pt idx="771">
                  <c:v>3855</c:v>
                </c:pt>
                <c:pt idx="772">
                  <c:v>3860</c:v>
                </c:pt>
                <c:pt idx="773">
                  <c:v>3865</c:v>
                </c:pt>
                <c:pt idx="774">
                  <c:v>3870</c:v>
                </c:pt>
                <c:pt idx="775">
                  <c:v>3875</c:v>
                </c:pt>
                <c:pt idx="776">
                  <c:v>3880</c:v>
                </c:pt>
                <c:pt idx="777">
                  <c:v>3885</c:v>
                </c:pt>
                <c:pt idx="778">
                  <c:v>3890</c:v>
                </c:pt>
                <c:pt idx="779">
                  <c:v>3895</c:v>
                </c:pt>
                <c:pt idx="780">
                  <c:v>3900</c:v>
                </c:pt>
                <c:pt idx="781">
                  <c:v>3905</c:v>
                </c:pt>
                <c:pt idx="782">
                  <c:v>3910</c:v>
                </c:pt>
                <c:pt idx="783">
                  <c:v>3915</c:v>
                </c:pt>
                <c:pt idx="784">
                  <c:v>3920</c:v>
                </c:pt>
                <c:pt idx="785">
                  <c:v>3925</c:v>
                </c:pt>
                <c:pt idx="786">
                  <c:v>3930</c:v>
                </c:pt>
                <c:pt idx="787">
                  <c:v>3935</c:v>
                </c:pt>
                <c:pt idx="788">
                  <c:v>3940</c:v>
                </c:pt>
                <c:pt idx="789">
                  <c:v>3945</c:v>
                </c:pt>
                <c:pt idx="790">
                  <c:v>3950</c:v>
                </c:pt>
                <c:pt idx="791">
                  <c:v>3955</c:v>
                </c:pt>
                <c:pt idx="792">
                  <c:v>3960</c:v>
                </c:pt>
                <c:pt idx="793">
                  <c:v>3965</c:v>
                </c:pt>
                <c:pt idx="794">
                  <c:v>3970</c:v>
                </c:pt>
                <c:pt idx="795">
                  <c:v>3975</c:v>
                </c:pt>
                <c:pt idx="796">
                  <c:v>3980</c:v>
                </c:pt>
                <c:pt idx="797">
                  <c:v>3985</c:v>
                </c:pt>
                <c:pt idx="798">
                  <c:v>3990</c:v>
                </c:pt>
                <c:pt idx="799">
                  <c:v>3995</c:v>
                </c:pt>
                <c:pt idx="800">
                  <c:v>4000</c:v>
                </c:pt>
                <c:pt idx="801">
                  <c:v>4005</c:v>
                </c:pt>
                <c:pt idx="802">
                  <c:v>4010</c:v>
                </c:pt>
                <c:pt idx="803">
                  <c:v>4015</c:v>
                </c:pt>
                <c:pt idx="804">
                  <c:v>4020</c:v>
                </c:pt>
                <c:pt idx="805">
                  <c:v>4025</c:v>
                </c:pt>
                <c:pt idx="806">
                  <c:v>4030</c:v>
                </c:pt>
                <c:pt idx="807">
                  <c:v>4035</c:v>
                </c:pt>
                <c:pt idx="808">
                  <c:v>4040</c:v>
                </c:pt>
                <c:pt idx="809">
                  <c:v>4045</c:v>
                </c:pt>
                <c:pt idx="810">
                  <c:v>4050</c:v>
                </c:pt>
                <c:pt idx="811">
                  <c:v>4055</c:v>
                </c:pt>
                <c:pt idx="812">
                  <c:v>4060</c:v>
                </c:pt>
                <c:pt idx="813">
                  <c:v>4065</c:v>
                </c:pt>
                <c:pt idx="814">
                  <c:v>4070</c:v>
                </c:pt>
                <c:pt idx="815">
                  <c:v>4075</c:v>
                </c:pt>
                <c:pt idx="816">
                  <c:v>4080</c:v>
                </c:pt>
                <c:pt idx="817">
                  <c:v>4085</c:v>
                </c:pt>
                <c:pt idx="818">
                  <c:v>4090</c:v>
                </c:pt>
                <c:pt idx="819">
                  <c:v>4095</c:v>
                </c:pt>
                <c:pt idx="820">
                  <c:v>4100</c:v>
                </c:pt>
                <c:pt idx="821">
                  <c:v>4105</c:v>
                </c:pt>
                <c:pt idx="822">
                  <c:v>4110</c:v>
                </c:pt>
                <c:pt idx="823">
                  <c:v>4115</c:v>
                </c:pt>
                <c:pt idx="824">
                  <c:v>4120</c:v>
                </c:pt>
                <c:pt idx="825">
                  <c:v>4125</c:v>
                </c:pt>
                <c:pt idx="826">
                  <c:v>4130</c:v>
                </c:pt>
                <c:pt idx="827">
                  <c:v>4135</c:v>
                </c:pt>
                <c:pt idx="828">
                  <c:v>4140</c:v>
                </c:pt>
                <c:pt idx="829">
                  <c:v>4145</c:v>
                </c:pt>
                <c:pt idx="830">
                  <c:v>4150</c:v>
                </c:pt>
                <c:pt idx="831">
                  <c:v>4155</c:v>
                </c:pt>
                <c:pt idx="832">
                  <c:v>4160</c:v>
                </c:pt>
                <c:pt idx="833">
                  <c:v>4165</c:v>
                </c:pt>
                <c:pt idx="834">
                  <c:v>4170</c:v>
                </c:pt>
                <c:pt idx="835">
                  <c:v>4175</c:v>
                </c:pt>
                <c:pt idx="836">
                  <c:v>4180</c:v>
                </c:pt>
                <c:pt idx="837">
                  <c:v>4185</c:v>
                </c:pt>
                <c:pt idx="838">
                  <c:v>4190</c:v>
                </c:pt>
                <c:pt idx="839">
                  <c:v>4195</c:v>
                </c:pt>
                <c:pt idx="840">
                  <c:v>4200</c:v>
                </c:pt>
                <c:pt idx="841">
                  <c:v>4205</c:v>
                </c:pt>
                <c:pt idx="842">
                  <c:v>4210</c:v>
                </c:pt>
                <c:pt idx="843">
                  <c:v>4215</c:v>
                </c:pt>
                <c:pt idx="844">
                  <c:v>4220</c:v>
                </c:pt>
                <c:pt idx="845">
                  <c:v>4225</c:v>
                </c:pt>
                <c:pt idx="846">
                  <c:v>4230</c:v>
                </c:pt>
                <c:pt idx="847">
                  <c:v>4235</c:v>
                </c:pt>
                <c:pt idx="848">
                  <c:v>4240</c:v>
                </c:pt>
                <c:pt idx="849">
                  <c:v>4245</c:v>
                </c:pt>
                <c:pt idx="850">
                  <c:v>4250</c:v>
                </c:pt>
                <c:pt idx="851">
                  <c:v>4255</c:v>
                </c:pt>
                <c:pt idx="852">
                  <c:v>4260</c:v>
                </c:pt>
                <c:pt idx="853">
                  <c:v>4265</c:v>
                </c:pt>
                <c:pt idx="854">
                  <c:v>4270</c:v>
                </c:pt>
                <c:pt idx="855">
                  <c:v>4275</c:v>
                </c:pt>
                <c:pt idx="856">
                  <c:v>4280</c:v>
                </c:pt>
                <c:pt idx="857">
                  <c:v>4285</c:v>
                </c:pt>
                <c:pt idx="858">
                  <c:v>4290</c:v>
                </c:pt>
                <c:pt idx="859">
                  <c:v>4295</c:v>
                </c:pt>
                <c:pt idx="860">
                  <c:v>4300</c:v>
                </c:pt>
                <c:pt idx="861">
                  <c:v>4305</c:v>
                </c:pt>
                <c:pt idx="862">
                  <c:v>4310</c:v>
                </c:pt>
                <c:pt idx="863">
                  <c:v>4315</c:v>
                </c:pt>
                <c:pt idx="864">
                  <c:v>4320</c:v>
                </c:pt>
                <c:pt idx="865">
                  <c:v>4325</c:v>
                </c:pt>
                <c:pt idx="866">
                  <c:v>4330</c:v>
                </c:pt>
                <c:pt idx="867">
                  <c:v>4335</c:v>
                </c:pt>
                <c:pt idx="868">
                  <c:v>4340</c:v>
                </c:pt>
                <c:pt idx="869">
                  <c:v>4345</c:v>
                </c:pt>
                <c:pt idx="870">
                  <c:v>4350</c:v>
                </c:pt>
                <c:pt idx="871">
                  <c:v>4355</c:v>
                </c:pt>
                <c:pt idx="872">
                  <c:v>4360</c:v>
                </c:pt>
                <c:pt idx="873">
                  <c:v>4365</c:v>
                </c:pt>
                <c:pt idx="874">
                  <c:v>4370</c:v>
                </c:pt>
                <c:pt idx="875">
                  <c:v>4375</c:v>
                </c:pt>
                <c:pt idx="876">
                  <c:v>4380</c:v>
                </c:pt>
                <c:pt idx="877">
                  <c:v>4385</c:v>
                </c:pt>
                <c:pt idx="878">
                  <c:v>4390</c:v>
                </c:pt>
                <c:pt idx="879">
                  <c:v>4395</c:v>
                </c:pt>
                <c:pt idx="880">
                  <c:v>4400</c:v>
                </c:pt>
                <c:pt idx="881">
                  <c:v>4405</c:v>
                </c:pt>
                <c:pt idx="882">
                  <c:v>4410</c:v>
                </c:pt>
                <c:pt idx="883">
                  <c:v>4415</c:v>
                </c:pt>
                <c:pt idx="884">
                  <c:v>4420</c:v>
                </c:pt>
                <c:pt idx="885">
                  <c:v>4425</c:v>
                </c:pt>
                <c:pt idx="886">
                  <c:v>4430</c:v>
                </c:pt>
                <c:pt idx="887">
                  <c:v>4435</c:v>
                </c:pt>
                <c:pt idx="888">
                  <c:v>4440</c:v>
                </c:pt>
                <c:pt idx="889">
                  <c:v>4445</c:v>
                </c:pt>
                <c:pt idx="890">
                  <c:v>4450</c:v>
                </c:pt>
                <c:pt idx="891">
                  <c:v>4455</c:v>
                </c:pt>
                <c:pt idx="892">
                  <c:v>4460</c:v>
                </c:pt>
                <c:pt idx="893">
                  <c:v>4465</c:v>
                </c:pt>
                <c:pt idx="894">
                  <c:v>4470</c:v>
                </c:pt>
                <c:pt idx="895">
                  <c:v>4475</c:v>
                </c:pt>
                <c:pt idx="896">
                  <c:v>4480</c:v>
                </c:pt>
                <c:pt idx="897">
                  <c:v>4485</c:v>
                </c:pt>
                <c:pt idx="898">
                  <c:v>4490</c:v>
                </c:pt>
                <c:pt idx="899">
                  <c:v>4495</c:v>
                </c:pt>
                <c:pt idx="900">
                  <c:v>4500</c:v>
                </c:pt>
                <c:pt idx="901">
                  <c:v>4505</c:v>
                </c:pt>
                <c:pt idx="902">
                  <c:v>4510</c:v>
                </c:pt>
                <c:pt idx="903">
                  <c:v>4515</c:v>
                </c:pt>
                <c:pt idx="904">
                  <c:v>4520</c:v>
                </c:pt>
                <c:pt idx="905">
                  <c:v>4525</c:v>
                </c:pt>
                <c:pt idx="906">
                  <c:v>4530</c:v>
                </c:pt>
                <c:pt idx="907">
                  <c:v>4535</c:v>
                </c:pt>
                <c:pt idx="908">
                  <c:v>4540</c:v>
                </c:pt>
                <c:pt idx="909">
                  <c:v>4545</c:v>
                </c:pt>
                <c:pt idx="910">
                  <c:v>4550</c:v>
                </c:pt>
                <c:pt idx="911">
                  <c:v>4555</c:v>
                </c:pt>
                <c:pt idx="912">
                  <c:v>4560</c:v>
                </c:pt>
                <c:pt idx="913">
                  <c:v>4565</c:v>
                </c:pt>
                <c:pt idx="914">
                  <c:v>4570</c:v>
                </c:pt>
                <c:pt idx="915">
                  <c:v>4575</c:v>
                </c:pt>
                <c:pt idx="916">
                  <c:v>4580</c:v>
                </c:pt>
                <c:pt idx="917">
                  <c:v>4585</c:v>
                </c:pt>
                <c:pt idx="918">
                  <c:v>4590</c:v>
                </c:pt>
                <c:pt idx="919">
                  <c:v>4595</c:v>
                </c:pt>
                <c:pt idx="920">
                  <c:v>4600</c:v>
                </c:pt>
                <c:pt idx="921">
                  <c:v>4605</c:v>
                </c:pt>
                <c:pt idx="922">
                  <c:v>4610</c:v>
                </c:pt>
                <c:pt idx="923">
                  <c:v>4615</c:v>
                </c:pt>
                <c:pt idx="924">
                  <c:v>4620</c:v>
                </c:pt>
                <c:pt idx="925">
                  <c:v>4625</c:v>
                </c:pt>
                <c:pt idx="926">
                  <c:v>4630</c:v>
                </c:pt>
                <c:pt idx="927">
                  <c:v>4635</c:v>
                </c:pt>
                <c:pt idx="928">
                  <c:v>4640</c:v>
                </c:pt>
                <c:pt idx="929">
                  <c:v>4645</c:v>
                </c:pt>
                <c:pt idx="930">
                  <c:v>4650</c:v>
                </c:pt>
                <c:pt idx="931">
                  <c:v>4655</c:v>
                </c:pt>
                <c:pt idx="932">
                  <c:v>4660</c:v>
                </c:pt>
                <c:pt idx="933">
                  <c:v>4665</c:v>
                </c:pt>
                <c:pt idx="934">
                  <c:v>4670</c:v>
                </c:pt>
                <c:pt idx="935">
                  <c:v>4675</c:v>
                </c:pt>
                <c:pt idx="936">
                  <c:v>4680</c:v>
                </c:pt>
                <c:pt idx="937">
                  <c:v>4685</c:v>
                </c:pt>
                <c:pt idx="938">
                  <c:v>4690</c:v>
                </c:pt>
                <c:pt idx="939">
                  <c:v>4695</c:v>
                </c:pt>
                <c:pt idx="940">
                  <c:v>4700</c:v>
                </c:pt>
                <c:pt idx="941">
                  <c:v>4705</c:v>
                </c:pt>
                <c:pt idx="942">
                  <c:v>4710</c:v>
                </c:pt>
                <c:pt idx="943">
                  <c:v>4715</c:v>
                </c:pt>
                <c:pt idx="944">
                  <c:v>4720</c:v>
                </c:pt>
                <c:pt idx="945">
                  <c:v>4725</c:v>
                </c:pt>
                <c:pt idx="946">
                  <c:v>4730</c:v>
                </c:pt>
                <c:pt idx="947">
                  <c:v>4735</c:v>
                </c:pt>
                <c:pt idx="948">
                  <c:v>4740</c:v>
                </c:pt>
                <c:pt idx="949">
                  <c:v>4745</c:v>
                </c:pt>
                <c:pt idx="950">
                  <c:v>4750</c:v>
                </c:pt>
                <c:pt idx="951">
                  <c:v>4755</c:v>
                </c:pt>
                <c:pt idx="952">
                  <c:v>4760</c:v>
                </c:pt>
                <c:pt idx="953">
                  <c:v>4765</c:v>
                </c:pt>
                <c:pt idx="954">
                  <c:v>4770</c:v>
                </c:pt>
                <c:pt idx="955">
                  <c:v>4775</c:v>
                </c:pt>
                <c:pt idx="956">
                  <c:v>4780</c:v>
                </c:pt>
                <c:pt idx="957">
                  <c:v>4785</c:v>
                </c:pt>
                <c:pt idx="958">
                  <c:v>4790</c:v>
                </c:pt>
                <c:pt idx="959">
                  <c:v>4795</c:v>
                </c:pt>
                <c:pt idx="960">
                  <c:v>4800</c:v>
                </c:pt>
                <c:pt idx="961">
                  <c:v>4805</c:v>
                </c:pt>
                <c:pt idx="962">
                  <c:v>4810</c:v>
                </c:pt>
                <c:pt idx="963">
                  <c:v>4815</c:v>
                </c:pt>
                <c:pt idx="964">
                  <c:v>4820</c:v>
                </c:pt>
                <c:pt idx="965">
                  <c:v>4825</c:v>
                </c:pt>
                <c:pt idx="966">
                  <c:v>4830</c:v>
                </c:pt>
                <c:pt idx="967">
                  <c:v>4835</c:v>
                </c:pt>
                <c:pt idx="968">
                  <c:v>4840</c:v>
                </c:pt>
                <c:pt idx="969">
                  <c:v>4845</c:v>
                </c:pt>
                <c:pt idx="970">
                  <c:v>4850</c:v>
                </c:pt>
                <c:pt idx="971">
                  <c:v>4855</c:v>
                </c:pt>
                <c:pt idx="972">
                  <c:v>4860</c:v>
                </c:pt>
                <c:pt idx="973">
                  <c:v>4865</c:v>
                </c:pt>
                <c:pt idx="974">
                  <c:v>4870</c:v>
                </c:pt>
                <c:pt idx="975">
                  <c:v>4875</c:v>
                </c:pt>
                <c:pt idx="976">
                  <c:v>4880</c:v>
                </c:pt>
                <c:pt idx="977">
                  <c:v>4885</c:v>
                </c:pt>
                <c:pt idx="978">
                  <c:v>4890</c:v>
                </c:pt>
                <c:pt idx="979">
                  <c:v>4895</c:v>
                </c:pt>
                <c:pt idx="980">
                  <c:v>4900</c:v>
                </c:pt>
                <c:pt idx="981">
                  <c:v>4905</c:v>
                </c:pt>
                <c:pt idx="982">
                  <c:v>4910</c:v>
                </c:pt>
                <c:pt idx="983">
                  <c:v>4915</c:v>
                </c:pt>
                <c:pt idx="984">
                  <c:v>4920</c:v>
                </c:pt>
                <c:pt idx="985">
                  <c:v>4925</c:v>
                </c:pt>
                <c:pt idx="986">
                  <c:v>4930</c:v>
                </c:pt>
                <c:pt idx="987">
                  <c:v>4935</c:v>
                </c:pt>
                <c:pt idx="988">
                  <c:v>4940</c:v>
                </c:pt>
                <c:pt idx="989">
                  <c:v>4945</c:v>
                </c:pt>
                <c:pt idx="990">
                  <c:v>4950</c:v>
                </c:pt>
                <c:pt idx="991">
                  <c:v>4955</c:v>
                </c:pt>
                <c:pt idx="992">
                  <c:v>4960</c:v>
                </c:pt>
                <c:pt idx="993">
                  <c:v>4965</c:v>
                </c:pt>
                <c:pt idx="994">
                  <c:v>4970</c:v>
                </c:pt>
                <c:pt idx="995">
                  <c:v>4975</c:v>
                </c:pt>
                <c:pt idx="996">
                  <c:v>4980</c:v>
                </c:pt>
                <c:pt idx="997">
                  <c:v>4985</c:v>
                </c:pt>
                <c:pt idx="998">
                  <c:v>4990</c:v>
                </c:pt>
                <c:pt idx="999">
                  <c:v>4995</c:v>
                </c:pt>
                <c:pt idx="1000">
                  <c:v>5000</c:v>
                </c:pt>
                <c:pt idx="1001">
                  <c:v>5005</c:v>
                </c:pt>
                <c:pt idx="1002">
                  <c:v>5010</c:v>
                </c:pt>
                <c:pt idx="1003">
                  <c:v>5015</c:v>
                </c:pt>
                <c:pt idx="1004">
                  <c:v>5020</c:v>
                </c:pt>
                <c:pt idx="1005">
                  <c:v>5025</c:v>
                </c:pt>
                <c:pt idx="1006">
                  <c:v>5030</c:v>
                </c:pt>
                <c:pt idx="1007">
                  <c:v>5035</c:v>
                </c:pt>
                <c:pt idx="1008">
                  <c:v>5040</c:v>
                </c:pt>
                <c:pt idx="1009">
                  <c:v>5045</c:v>
                </c:pt>
                <c:pt idx="1010">
                  <c:v>5050</c:v>
                </c:pt>
                <c:pt idx="1011">
                  <c:v>5055</c:v>
                </c:pt>
                <c:pt idx="1012">
                  <c:v>5060</c:v>
                </c:pt>
                <c:pt idx="1013">
                  <c:v>5065</c:v>
                </c:pt>
                <c:pt idx="1014">
                  <c:v>5070</c:v>
                </c:pt>
                <c:pt idx="1015">
                  <c:v>5075</c:v>
                </c:pt>
                <c:pt idx="1016">
                  <c:v>5080</c:v>
                </c:pt>
                <c:pt idx="1017">
                  <c:v>5085</c:v>
                </c:pt>
                <c:pt idx="1018">
                  <c:v>5090</c:v>
                </c:pt>
                <c:pt idx="1019">
                  <c:v>5095</c:v>
                </c:pt>
                <c:pt idx="1020">
                  <c:v>5100</c:v>
                </c:pt>
                <c:pt idx="1021">
                  <c:v>5105</c:v>
                </c:pt>
                <c:pt idx="1022">
                  <c:v>5110</c:v>
                </c:pt>
                <c:pt idx="1023">
                  <c:v>5115</c:v>
                </c:pt>
                <c:pt idx="1024">
                  <c:v>5120</c:v>
                </c:pt>
                <c:pt idx="1025">
                  <c:v>5125</c:v>
                </c:pt>
                <c:pt idx="1026">
                  <c:v>5130</c:v>
                </c:pt>
                <c:pt idx="1027">
                  <c:v>5135</c:v>
                </c:pt>
                <c:pt idx="1028">
                  <c:v>5140</c:v>
                </c:pt>
                <c:pt idx="1029">
                  <c:v>5145</c:v>
                </c:pt>
                <c:pt idx="1030">
                  <c:v>5150</c:v>
                </c:pt>
                <c:pt idx="1031">
                  <c:v>5155</c:v>
                </c:pt>
                <c:pt idx="1032">
                  <c:v>5160</c:v>
                </c:pt>
                <c:pt idx="1033">
                  <c:v>5165</c:v>
                </c:pt>
                <c:pt idx="1034">
                  <c:v>5170</c:v>
                </c:pt>
                <c:pt idx="1035">
                  <c:v>5175</c:v>
                </c:pt>
                <c:pt idx="1036">
                  <c:v>5180</c:v>
                </c:pt>
                <c:pt idx="1037">
                  <c:v>5185</c:v>
                </c:pt>
                <c:pt idx="1038">
                  <c:v>5190</c:v>
                </c:pt>
                <c:pt idx="1039">
                  <c:v>5195</c:v>
                </c:pt>
                <c:pt idx="1040">
                  <c:v>5200</c:v>
                </c:pt>
                <c:pt idx="1041">
                  <c:v>5205</c:v>
                </c:pt>
                <c:pt idx="1042">
                  <c:v>5210</c:v>
                </c:pt>
                <c:pt idx="1043">
                  <c:v>5215</c:v>
                </c:pt>
                <c:pt idx="1044">
                  <c:v>5220</c:v>
                </c:pt>
                <c:pt idx="1045">
                  <c:v>5225</c:v>
                </c:pt>
                <c:pt idx="1046">
                  <c:v>5230</c:v>
                </c:pt>
                <c:pt idx="1047">
                  <c:v>5235</c:v>
                </c:pt>
                <c:pt idx="1048">
                  <c:v>5240</c:v>
                </c:pt>
                <c:pt idx="1049">
                  <c:v>5245</c:v>
                </c:pt>
                <c:pt idx="1050">
                  <c:v>5250</c:v>
                </c:pt>
                <c:pt idx="1051">
                  <c:v>5255</c:v>
                </c:pt>
                <c:pt idx="1052">
                  <c:v>5260</c:v>
                </c:pt>
                <c:pt idx="1053">
                  <c:v>5265</c:v>
                </c:pt>
                <c:pt idx="1054">
                  <c:v>5270</c:v>
                </c:pt>
                <c:pt idx="1055">
                  <c:v>5275</c:v>
                </c:pt>
                <c:pt idx="1056">
                  <c:v>5280</c:v>
                </c:pt>
                <c:pt idx="1057">
                  <c:v>5285</c:v>
                </c:pt>
                <c:pt idx="1058">
                  <c:v>5290</c:v>
                </c:pt>
                <c:pt idx="1059">
                  <c:v>5295</c:v>
                </c:pt>
                <c:pt idx="1060">
                  <c:v>5300</c:v>
                </c:pt>
                <c:pt idx="1061">
                  <c:v>5305</c:v>
                </c:pt>
                <c:pt idx="1062">
                  <c:v>5310</c:v>
                </c:pt>
                <c:pt idx="1063">
                  <c:v>5315</c:v>
                </c:pt>
                <c:pt idx="1064">
                  <c:v>5320</c:v>
                </c:pt>
                <c:pt idx="1065">
                  <c:v>5325</c:v>
                </c:pt>
                <c:pt idx="1066">
                  <c:v>5330</c:v>
                </c:pt>
                <c:pt idx="1067">
                  <c:v>5335</c:v>
                </c:pt>
                <c:pt idx="1068">
                  <c:v>5340</c:v>
                </c:pt>
                <c:pt idx="1069">
                  <c:v>5345</c:v>
                </c:pt>
                <c:pt idx="1070">
                  <c:v>5350</c:v>
                </c:pt>
                <c:pt idx="1071">
                  <c:v>5355</c:v>
                </c:pt>
                <c:pt idx="1072">
                  <c:v>5360</c:v>
                </c:pt>
                <c:pt idx="1073">
                  <c:v>5365</c:v>
                </c:pt>
                <c:pt idx="1074">
                  <c:v>5370</c:v>
                </c:pt>
                <c:pt idx="1075">
                  <c:v>5375</c:v>
                </c:pt>
                <c:pt idx="1076">
                  <c:v>5380</c:v>
                </c:pt>
                <c:pt idx="1077">
                  <c:v>5385</c:v>
                </c:pt>
                <c:pt idx="1078">
                  <c:v>5390</c:v>
                </c:pt>
                <c:pt idx="1079">
                  <c:v>5395</c:v>
                </c:pt>
                <c:pt idx="1080">
                  <c:v>5400</c:v>
                </c:pt>
                <c:pt idx="1081">
                  <c:v>5405</c:v>
                </c:pt>
                <c:pt idx="1082">
                  <c:v>5410</c:v>
                </c:pt>
                <c:pt idx="1083">
                  <c:v>5415</c:v>
                </c:pt>
                <c:pt idx="1084">
                  <c:v>5420</c:v>
                </c:pt>
                <c:pt idx="1085">
                  <c:v>5425</c:v>
                </c:pt>
                <c:pt idx="1086">
                  <c:v>5430</c:v>
                </c:pt>
                <c:pt idx="1087">
                  <c:v>5435</c:v>
                </c:pt>
                <c:pt idx="1088">
                  <c:v>5440</c:v>
                </c:pt>
                <c:pt idx="1089">
                  <c:v>5445</c:v>
                </c:pt>
                <c:pt idx="1090">
                  <c:v>5450</c:v>
                </c:pt>
                <c:pt idx="1091">
                  <c:v>5455</c:v>
                </c:pt>
                <c:pt idx="1092">
                  <c:v>5460</c:v>
                </c:pt>
                <c:pt idx="1093">
                  <c:v>5465</c:v>
                </c:pt>
                <c:pt idx="1094">
                  <c:v>5470</c:v>
                </c:pt>
                <c:pt idx="1095">
                  <c:v>5475</c:v>
                </c:pt>
                <c:pt idx="1096">
                  <c:v>5480</c:v>
                </c:pt>
                <c:pt idx="1097">
                  <c:v>5485</c:v>
                </c:pt>
                <c:pt idx="1098">
                  <c:v>5490</c:v>
                </c:pt>
                <c:pt idx="1099">
                  <c:v>5495</c:v>
                </c:pt>
                <c:pt idx="1100">
                  <c:v>5500</c:v>
                </c:pt>
                <c:pt idx="1101">
                  <c:v>5505</c:v>
                </c:pt>
                <c:pt idx="1102">
                  <c:v>5510</c:v>
                </c:pt>
                <c:pt idx="1103">
                  <c:v>5515</c:v>
                </c:pt>
                <c:pt idx="1104">
                  <c:v>5520</c:v>
                </c:pt>
                <c:pt idx="1105">
                  <c:v>5525</c:v>
                </c:pt>
                <c:pt idx="1106">
                  <c:v>5530</c:v>
                </c:pt>
                <c:pt idx="1107">
                  <c:v>5535</c:v>
                </c:pt>
                <c:pt idx="1108">
                  <c:v>5540</c:v>
                </c:pt>
                <c:pt idx="1109">
                  <c:v>5545</c:v>
                </c:pt>
                <c:pt idx="1110">
                  <c:v>5550</c:v>
                </c:pt>
                <c:pt idx="1111">
                  <c:v>5555</c:v>
                </c:pt>
                <c:pt idx="1112">
                  <c:v>5560</c:v>
                </c:pt>
                <c:pt idx="1113">
                  <c:v>5565</c:v>
                </c:pt>
                <c:pt idx="1114">
                  <c:v>5570</c:v>
                </c:pt>
                <c:pt idx="1115">
                  <c:v>5575</c:v>
                </c:pt>
                <c:pt idx="1116">
                  <c:v>5580</c:v>
                </c:pt>
                <c:pt idx="1117">
                  <c:v>5585</c:v>
                </c:pt>
                <c:pt idx="1118">
                  <c:v>5590</c:v>
                </c:pt>
                <c:pt idx="1119">
                  <c:v>5595</c:v>
                </c:pt>
                <c:pt idx="1120">
                  <c:v>5600</c:v>
                </c:pt>
                <c:pt idx="1121">
                  <c:v>5605</c:v>
                </c:pt>
                <c:pt idx="1122">
                  <c:v>5610</c:v>
                </c:pt>
                <c:pt idx="1123">
                  <c:v>5615</c:v>
                </c:pt>
                <c:pt idx="1124">
                  <c:v>5620</c:v>
                </c:pt>
                <c:pt idx="1125">
                  <c:v>5625</c:v>
                </c:pt>
                <c:pt idx="1126">
                  <c:v>5630</c:v>
                </c:pt>
                <c:pt idx="1127">
                  <c:v>5635</c:v>
                </c:pt>
                <c:pt idx="1128">
                  <c:v>5640</c:v>
                </c:pt>
                <c:pt idx="1129">
                  <c:v>5645</c:v>
                </c:pt>
                <c:pt idx="1130">
                  <c:v>5650</c:v>
                </c:pt>
                <c:pt idx="1131">
                  <c:v>5655</c:v>
                </c:pt>
                <c:pt idx="1132">
                  <c:v>5660</c:v>
                </c:pt>
                <c:pt idx="1133">
                  <c:v>5665</c:v>
                </c:pt>
                <c:pt idx="1134">
                  <c:v>5670</c:v>
                </c:pt>
                <c:pt idx="1135">
                  <c:v>5675</c:v>
                </c:pt>
                <c:pt idx="1136">
                  <c:v>5680</c:v>
                </c:pt>
                <c:pt idx="1137">
                  <c:v>5685</c:v>
                </c:pt>
                <c:pt idx="1138">
                  <c:v>5690</c:v>
                </c:pt>
                <c:pt idx="1139">
                  <c:v>5695</c:v>
                </c:pt>
                <c:pt idx="1140">
                  <c:v>5700</c:v>
                </c:pt>
                <c:pt idx="1141">
                  <c:v>5705</c:v>
                </c:pt>
                <c:pt idx="1142">
                  <c:v>5710</c:v>
                </c:pt>
                <c:pt idx="1143">
                  <c:v>5715</c:v>
                </c:pt>
                <c:pt idx="1144">
                  <c:v>5720</c:v>
                </c:pt>
                <c:pt idx="1145">
                  <c:v>5725</c:v>
                </c:pt>
                <c:pt idx="1146">
                  <c:v>5730</c:v>
                </c:pt>
                <c:pt idx="1147">
                  <c:v>5735</c:v>
                </c:pt>
                <c:pt idx="1148">
                  <c:v>5740</c:v>
                </c:pt>
                <c:pt idx="1149">
                  <c:v>5745</c:v>
                </c:pt>
                <c:pt idx="1150">
                  <c:v>5750</c:v>
                </c:pt>
                <c:pt idx="1151">
                  <c:v>5755</c:v>
                </c:pt>
                <c:pt idx="1152">
                  <c:v>5760</c:v>
                </c:pt>
                <c:pt idx="1153">
                  <c:v>5765</c:v>
                </c:pt>
                <c:pt idx="1154">
                  <c:v>5770</c:v>
                </c:pt>
                <c:pt idx="1155">
                  <c:v>5775</c:v>
                </c:pt>
                <c:pt idx="1156">
                  <c:v>5780</c:v>
                </c:pt>
                <c:pt idx="1157">
                  <c:v>5785</c:v>
                </c:pt>
                <c:pt idx="1158">
                  <c:v>5790</c:v>
                </c:pt>
                <c:pt idx="1159">
                  <c:v>5795</c:v>
                </c:pt>
                <c:pt idx="1160">
                  <c:v>5800</c:v>
                </c:pt>
                <c:pt idx="1161">
                  <c:v>5805</c:v>
                </c:pt>
                <c:pt idx="1162">
                  <c:v>5810</c:v>
                </c:pt>
                <c:pt idx="1163">
                  <c:v>5815</c:v>
                </c:pt>
                <c:pt idx="1164">
                  <c:v>5820</c:v>
                </c:pt>
                <c:pt idx="1165">
                  <c:v>5825</c:v>
                </c:pt>
                <c:pt idx="1166">
                  <c:v>5830</c:v>
                </c:pt>
                <c:pt idx="1167">
                  <c:v>5835</c:v>
                </c:pt>
                <c:pt idx="1168">
                  <c:v>5840</c:v>
                </c:pt>
                <c:pt idx="1169">
                  <c:v>5845</c:v>
                </c:pt>
                <c:pt idx="1170">
                  <c:v>5850</c:v>
                </c:pt>
                <c:pt idx="1171">
                  <c:v>5855</c:v>
                </c:pt>
                <c:pt idx="1172">
                  <c:v>5860</c:v>
                </c:pt>
                <c:pt idx="1173">
                  <c:v>5865</c:v>
                </c:pt>
                <c:pt idx="1174">
                  <c:v>5870</c:v>
                </c:pt>
                <c:pt idx="1175">
                  <c:v>5875</c:v>
                </c:pt>
                <c:pt idx="1176">
                  <c:v>5880</c:v>
                </c:pt>
                <c:pt idx="1177">
                  <c:v>5885</c:v>
                </c:pt>
                <c:pt idx="1178">
                  <c:v>5890</c:v>
                </c:pt>
                <c:pt idx="1179">
                  <c:v>5895</c:v>
                </c:pt>
                <c:pt idx="1180">
                  <c:v>5900</c:v>
                </c:pt>
                <c:pt idx="1181">
                  <c:v>5905</c:v>
                </c:pt>
                <c:pt idx="1182">
                  <c:v>5910</c:v>
                </c:pt>
                <c:pt idx="1183">
                  <c:v>5915</c:v>
                </c:pt>
                <c:pt idx="1184">
                  <c:v>5920</c:v>
                </c:pt>
                <c:pt idx="1185">
                  <c:v>5925</c:v>
                </c:pt>
                <c:pt idx="1186">
                  <c:v>5930</c:v>
                </c:pt>
                <c:pt idx="1187">
                  <c:v>5935</c:v>
                </c:pt>
                <c:pt idx="1188">
                  <c:v>5940</c:v>
                </c:pt>
                <c:pt idx="1189">
                  <c:v>5945</c:v>
                </c:pt>
                <c:pt idx="1190">
                  <c:v>5950</c:v>
                </c:pt>
                <c:pt idx="1191">
                  <c:v>5955</c:v>
                </c:pt>
                <c:pt idx="1192">
                  <c:v>5960</c:v>
                </c:pt>
                <c:pt idx="1193">
                  <c:v>5965</c:v>
                </c:pt>
                <c:pt idx="1194">
                  <c:v>5970</c:v>
                </c:pt>
                <c:pt idx="1195">
                  <c:v>5975</c:v>
                </c:pt>
                <c:pt idx="1196">
                  <c:v>5980</c:v>
                </c:pt>
                <c:pt idx="1197">
                  <c:v>5985</c:v>
                </c:pt>
                <c:pt idx="1198">
                  <c:v>5990</c:v>
                </c:pt>
                <c:pt idx="1199">
                  <c:v>5995</c:v>
                </c:pt>
                <c:pt idx="1200">
                  <c:v>6000</c:v>
                </c:pt>
                <c:pt idx="1201">
                  <c:v>6005</c:v>
                </c:pt>
                <c:pt idx="1202">
                  <c:v>6010</c:v>
                </c:pt>
                <c:pt idx="1203">
                  <c:v>6015</c:v>
                </c:pt>
                <c:pt idx="1204">
                  <c:v>6020</c:v>
                </c:pt>
                <c:pt idx="1205">
                  <c:v>6025</c:v>
                </c:pt>
                <c:pt idx="1206">
                  <c:v>6030</c:v>
                </c:pt>
                <c:pt idx="1207">
                  <c:v>6035</c:v>
                </c:pt>
                <c:pt idx="1208">
                  <c:v>6040</c:v>
                </c:pt>
                <c:pt idx="1209">
                  <c:v>6045</c:v>
                </c:pt>
                <c:pt idx="1210">
                  <c:v>6050</c:v>
                </c:pt>
                <c:pt idx="1211">
                  <c:v>6055</c:v>
                </c:pt>
                <c:pt idx="1212">
                  <c:v>6060</c:v>
                </c:pt>
                <c:pt idx="1213">
                  <c:v>6065</c:v>
                </c:pt>
                <c:pt idx="1214">
                  <c:v>6070</c:v>
                </c:pt>
                <c:pt idx="1215">
                  <c:v>6075</c:v>
                </c:pt>
                <c:pt idx="1216">
                  <c:v>6080</c:v>
                </c:pt>
                <c:pt idx="1217">
                  <c:v>6085</c:v>
                </c:pt>
                <c:pt idx="1218">
                  <c:v>6090</c:v>
                </c:pt>
                <c:pt idx="1219">
                  <c:v>6095</c:v>
                </c:pt>
                <c:pt idx="1220">
                  <c:v>6100</c:v>
                </c:pt>
                <c:pt idx="1221">
                  <c:v>6105</c:v>
                </c:pt>
                <c:pt idx="1222">
                  <c:v>6110</c:v>
                </c:pt>
                <c:pt idx="1223">
                  <c:v>6115</c:v>
                </c:pt>
                <c:pt idx="1224">
                  <c:v>6120</c:v>
                </c:pt>
                <c:pt idx="1225">
                  <c:v>6125</c:v>
                </c:pt>
                <c:pt idx="1226">
                  <c:v>6130</c:v>
                </c:pt>
                <c:pt idx="1227">
                  <c:v>6135</c:v>
                </c:pt>
                <c:pt idx="1228">
                  <c:v>6140</c:v>
                </c:pt>
                <c:pt idx="1229">
                  <c:v>6145</c:v>
                </c:pt>
                <c:pt idx="1230">
                  <c:v>6150</c:v>
                </c:pt>
                <c:pt idx="1231">
                  <c:v>6155</c:v>
                </c:pt>
                <c:pt idx="1232">
                  <c:v>6160</c:v>
                </c:pt>
                <c:pt idx="1233">
                  <c:v>6165</c:v>
                </c:pt>
                <c:pt idx="1234">
                  <c:v>6170</c:v>
                </c:pt>
                <c:pt idx="1235">
                  <c:v>6175</c:v>
                </c:pt>
                <c:pt idx="1236">
                  <c:v>6180</c:v>
                </c:pt>
                <c:pt idx="1237">
                  <c:v>6185</c:v>
                </c:pt>
                <c:pt idx="1238">
                  <c:v>6190</c:v>
                </c:pt>
                <c:pt idx="1239">
                  <c:v>6195</c:v>
                </c:pt>
                <c:pt idx="1240">
                  <c:v>6200</c:v>
                </c:pt>
                <c:pt idx="1241">
                  <c:v>6205</c:v>
                </c:pt>
                <c:pt idx="1242">
                  <c:v>6210</c:v>
                </c:pt>
                <c:pt idx="1243">
                  <c:v>6215</c:v>
                </c:pt>
                <c:pt idx="1244">
                  <c:v>6220</c:v>
                </c:pt>
                <c:pt idx="1245">
                  <c:v>6225</c:v>
                </c:pt>
                <c:pt idx="1246">
                  <c:v>6230</c:v>
                </c:pt>
                <c:pt idx="1247">
                  <c:v>6235</c:v>
                </c:pt>
                <c:pt idx="1248">
                  <c:v>6240</c:v>
                </c:pt>
                <c:pt idx="1249">
                  <c:v>6245</c:v>
                </c:pt>
                <c:pt idx="1250">
                  <c:v>6250</c:v>
                </c:pt>
                <c:pt idx="1251">
                  <c:v>6255</c:v>
                </c:pt>
                <c:pt idx="1252">
                  <c:v>6260</c:v>
                </c:pt>
                <c:pt idx="1253">
                  <c:v>6265</c:v>
                </c:pt>
                <c:pt idx="1254">
                  <c:v>6270</c:v>
                </c:pt>
                <c:pt idx="1255">
                  <c:v>6275</c:v>
                </c:pt>
                <c:pt idx="1256">
                  <c:v>6280</c:v>
                </c:pt>
                <c:pt idx="1257">
                  <c:v>6285</c:v>
                </c:pt>
                <c:pt idx="1258">
                  <c:v>6290</c:v>
                </c:pt>
                <c:pt idx="1259">
                  <c:v>6295</c:v>
                </c:pt>
                <c:pt idx="1260">
                  <c:v>6300</c:v>
                </c:pt>
                <c:pt idx="1261">
                  <c:v>6305</c:v>
                </c:pt>
                <c:pt idx="1262">
                  <c:v>6310</c:v>
                </c:pt>
                <c:pt idx="1263">
                  <c:v>6315</c:v>
                </c:pt>
                <c:pt idx="1264">
                  <c:v>6320</c:v>
                </c:pt>
                <c:pt idx="1265">
                  <c:v>6325</c:v>
                </c:pt>
                <c:pt idx="1266">
                  <c:v>6330</c:v>
                </c:pt>
                <c:pt idx="1267">
                  <c:v>6335</c:v>
                </c:pt>
                <c:pt idx="1268">
                  <c:v>6340</c:v>
                </c:pt>
                <c:pt idx="1269">
                  <c:v>6345</c:v>
                </c:pt>
                <c:pt idx="1270">
                  <c:v>6350</c:v>
                </c:pt>
                <c:pt idx="1271">
                  <c:v>6355</c:v>
                </c:pt>
                <c:pt idx="1272">
                  <c:v>6360</c:v>
                </c:pt>
                <c:pt idx="1273">
                  <c:v>6365</c:v>
                </c:pt>
                <c:pt idx="1274">
                  <c:v>6370</c:v>
                </c:pt>
                <c:pt idx="1275">
                  <c:v>6375</c:v>
                </c:pt>
                <c:pt idx="1276">
                  <c:v>6380</c:v>
                </c:pt>
                <c:pt idx="1277">
                  <c:v>6385</c:v>
                </c:pt>
                <c:pt idx="1278">
                  <c:v>6390</c:v>
                </c:pt>
                <c:pt idx="1279">
                  <c:v>6395</c:v>
                </c:pt>
                <c:pt idx="1280">
                  <c:v>6400</c:v>
                </c:pt>
                <c:pt idx="1281">
                  <c:v>6405</c:v>
                </c:pt>
                <c:pt idx="1282">
                  <c:v>6410</c:v>
                </c:pt>
                <c:pt idx="1283">
                  <c:v>6415</c:v>
                </c:pt>
                <c:pt idx="1284">
                  <c:v>6420</c:v>
                </c:pt>
                <c:pt idx="1285">
                  <c:v>6425</c:v>
                </c:pt>
                <c:pt idx="1286">
                  <c:v>6430</c:v>
                </c:pt>
                <c:pt idx="1287">
                  <c:v>6435</c:v>
                </c:pt>
                <c:pt idx="1288">
                  <c:v>6440</c:v>
                </c:pt>
                <c:pt idx="1289">
                  <c:v>6445</c:v>
                </c:pt>
                <c:pt idx="1290">
                  <c:v>6450</c:v>
                </c:pt>
                <c:pt idx="1291">
                  <c:v>6455</c:v>
                </c:pt>
                <c:pt idx="1292">
                  <c:v>6460</c:v>
                </c:pt>
                <c:pt idx="1293">
                  <c:v>6465</c:v>
                </c:pt>
                <c:pt idx="1294">
                  <c:v>6470</c:v>
                </c:pt>
                <c:pt idx="1295">
                  <c:v>6475</c:v>
                </c:pt>
                <c:pt idx="1296">
                  <c:v>6480</c:v>
                </c:pt>
                <c:pt idx="1297">
                  <c:v>6485</c:v>
                </c:pt>
                <c:pt idx="1298">
                  <c:v>6490</c:v>
                </c:pt>
                <c:pt idx="1299">
                  <c:v>6495</c:v>
                </c:pt>
                <c:pt idx="1300">
                  <c:v>6500</c:v>
                </c:pt>
                <c:pt idx="1301">
                  <c:v>6505</c:v>
                </c:pt>
                <c:pt idx="1302">
                  <c:v>6510</c:v>
                </c:pt>
                <c:pt idx="1303">
                  <c:v>6515</c:v>
                </c:pt>
                <c:pt idx="1304">
                  <c:v>6520</c:v>
                </c:pt>
                <c:pt idx="1305">
                  <c:v>6525</c:v>
                </c:pt>
                <c:pt idx="1306">
                  <c:v>6530</c:v>
                </c:pt>
                <c:pt idx="1307">
                  <c:v>6535</c:v>
                </c:pt>
                <c:pt idx="1308">
                  <c:v>6540</c:v>
                </c:pt>
                <c:pt idx="1309">
                  <c:v>6545</c:v>
                </c:pt>
                <c:pt idx="1310">
                  <c:v>6550</c:v>
                </c:pt>
                <c:pt idx="1311">
                  <c:v>6555</c:v>
                </c:pt>
                <c:pt idx="1312">
                  <c:v>6560</c:v>
                </c:pt>
                <c:pt idx="1313">
                  <c:v>6565</c:v>
                </c:pt>
                <c:pt idx="1314">
                  <c:v>6570</c:v>
                </c:pt>
                <c:pt idx="1315">
                  <c:v>6575</c:v>
                </c:pt>
                <c:pt idx="1316">
                  <c:v>6580</c:v>
                </c:pt>
                <c:pt idx="1317">
                  <c:v>6585</c:v>
                </c:pt>
                <c:pt idx="1318">
                  <c:v>6590</c:v>
                </c:pt>
                <c:pt idx="1319">
                  <c:v>6595</c:v>
                </c:pt>
                <c:pt idx="1320">
                  <c:v>6600</c:v>
                </c:pt>
                <c:pt idx="1321">
                  <c:v>6605</c:v>
                </c:pt>
                <c:pt idx="1322">
                  <c:v>6610</c:v>
                </c:pt>
                <c:pt idx="1323">
                  <c:v>6615</c:v>
                </c:pt>
                <c:pt idx="1324">
                  <c:v>6620</c:v>
                </c:pt>
                <c:pt idx="1325">
                  <c:v>6625</c:v>
                </c:pt>
                <c:pt idx="1326">
                  <c:v>6630</c:v>
                </c:pt>
                <c:pt idx="1327">
                  <c:v>6635</c:v>
                </c:pt>
                <c:pt idx="1328">
                  <c:v>6640</c:v>
                </c:pt>
                <c:pt idx="1329">
                  <c:v>6645</c:v>
                </c:pt>
                <c:pt idx="1330">
                  <c:v>6650</c:v>
                </c:pt>
                <c:pt idx="1331">
                  <c:v>6655</c:v>
                </c:pt>
                <c:pt idx="1332">
                  <c:v>6660</c:v>
                </c:pt>
                <c:pt idx="1333">
                  <c:v>6665</c:v>
                </c:pt>
                <c:pt idx="1334">
                  <c:v>6670</c:v>
                </c:pt>
                <c:pt idx="1335">
                  <c:v>6675</c:v>
                </c:pt>
                <c:pt idx="1336">
                  <c:v>6680</c:v>
                </c:pt>
                <c:pt idx="1337">
                  <c:v>6685</c:v>
                </c:pt>
                <c:pt idx="1338">
                  <c:v>6690</c:v>
                </c:pt>
                <c:pt idx="1339">
                  <c:v>6695</c:v>
                </c:pt>
                <c:pt idx="1340">
                  <c:v>6700</c:v>
                </c:pt>
                <c:pt idx="1341">
                  <c:v>6705</c:v>
                </c:pt>
                <c:pt idx="1342">
                  <c:v>6710</c:v>
                </c:pt>
                <c:pt idx="1343">
                  <c:v>6715</c:v>
                </c:pt>
                <c:pt idx="1344">
                  <c:v>6720</c:v>
                </c:pt>
                <c:pt idx="1345">
                  <c:v>6725</c:v>
                </c:pt>
                <c:pt idx="1346">
                  <c:v>6730</c:v>
                </c:pt>
                <c:pt idx="1347">
                  <c:v>6735</c:v>
                </c:pt>
                <c:pt idx="1348">
                  <c:v>6740</c:v>
                </c:pt>
                <c:pt idx="1349">
                  <c:v>6745</c:v>
                </c:pt>
                <c:pt idx="1350">
                  <c:v>6750</c:v>
                </c:pt>
                <c:pt idx="1351">
                  <c:v>6755</c:v>
                </c:pt>
                <c:pt idx="1352">
                  <c:v>6760</c:v>
                </c:pt>
                <c:pt idx="1353">
                  <c:v>6765</c:v>
                </c:pt>
                <c:pt idx="1354">
                  <c:v>6770</c:v>
                </c:pt>
                <c:pt idx="1355">
                  <c:v>6775</c:v>
                </c:pt>
                <c:pt idx="1356">
                  <c:v>6780</c:v>
                </c:pt>
                <c:pt idx="1357">
                  <c:v>6785</c:v>
                </c:pt>
                <c:pt idx="1358">
                  <c:v>6790</c:v>
                </c:pt>
                <c:pt idx="1359">
                  <c:v>6795</c:v>
                </c:pt>
                <c:pt idx="1360">
                  <c:v>6800</c:v>
                </c:pt>
                <c:pt idx="1361">
                  <c:v>6805</c:v>
                </c:pt>
                <c:pt idx="1362">
                  <c:v>6810</c:v>
                </c:pt>
                <c:pt idx="1363">
                  <c:v>6815</c:v>
                </c:pt>
                <c:pt idx="1364">
                  <c:v>6820</c:v>
                </c:pt>
                <c:pt idx="1365">
                  <c:v>6825</c:v>
                </c:pt>
                <c:pt idx="1366">
                  <c:v>6830</c:v>
                </c:pt>
                <c:pt idx="1367">
                  <c:v>6835</c:v>
                </c:pt>
                <c:pt idx="1368">
                  <c:v>6840</c:v>
                </c:pt>
                <c:pt idx="1369">
                  <c:v>6845</c:v>
                </c:pt>
                <c:pt idx="1370">
                  <c:v>6850</c:v>
                </c:pt>
                <c:pt idx="1371">
                  <c:v>6855</c:v>
                </c:pt>
                <c:pt idx="1372">
                  <c:v>6860</c:v>
                </c:pt>
                <c:pt idx="1373">
                  <c:v>6865</c:v>
                </c:pt>
                <c:pt idx="1374">
                  <c:v>6870</c:v>
                </c:pt>
                <c:pt idx="1375">
                  <c:v>6875</c:v>
                </c:pt>
                <c:pt idx="1376">
                  <c:v>6880</c:v>
                </c:pt>
                <c:pt idx="1377">
                  <c:v>6885</c:v>
                </c:pt>
                <c:pt idx="1378">
                  <c:v>6890</c:v>
                </c:pt>
                <c:pt idx="1379">
                  <c:v>6895</c:v>
                </c:pt>
                <c:pt idx="1380">
                  <c:v>6900</c:v>
                </c:pt>
                <c:pt idx="1381">
                  <c:v>6905</c:v>
                </c:pt>
                <c:pt idx="1382">
                  <c:v>6910</c:v>
                </c:pt>
                <c:pt idx="1383">
                  <c:v>6915</c:v>
                </c:pt>
                <c:pt idx="1384">
                  <c:v>6920</c:v>
                </c:pt>
                <c:pt idx="1385">
                  <c:v>6925</c:v>
                </c:pt>
                <c:pt idx="1386">
                  <c:v>6930</c:v>
                </c:pt>
                <c:pt idx="1387">
                  <c:v>6935</c:v>
                </c:pt>
                <c:pt idx="1388">
                  <c:v>6940</c:v>
                </c:pt>
                <c:pt idx="1389">
                  <c:v>6945</c:v>
                </c:pt>
                <c:pt idx="1390">
                  <c:v>6950</c:v>
                </c:pt>
                <c:pt idx="1391">
                  <c:v>6955</c:v>
                </c:pt>
                <c:pt idx="1392">
                  <c:v>6960</c:v>
                </c:pt>
                <c:pt idx="1393">
                  <c:v>6965</c:v>
                </c:pt>
                <c:pt idx="1394">
                  <c:v>6970</c:v>
                </c:pt>
                <c:pt idx="1395">
                  <c:v>6975</c:v>
                </c:pt>
                <c:pt idx="1396">
                  <c:v>6980</c:v>
                </c:pt>
                <c:pt idx="1397">
                  <c:v>6985</c:v>
                </c:pt>
                <c:pt idx="1398">
                  <c:v>6990</c:v>
                </c:pt>
                <c:pt idx="1399">
                  <c:v>6995</c:v>
                </c:pt>
                <c:pt idx="1400">
                  <c:v>7000</c:v>
                </c:pt>
                <c:pt idx="1401">
                  <c:v>7005</c:v>
                </c:pt>
                <c:pt idx="1402">
                  <c:v>7010</c:v>
                </c:pt>
                <c:pt idx="1403">
                  <c:v>7015</c:v>
                </c:pt>
                <c:pt idx="1404">
                  <c:v>7020</c:v>
                </c:pt>
                <c:pt idx="1405">
                  <c:v>7025</c:v>
                </c:pt>
                <c:pt idx="1406">
                  <c:v>7030</c:v>
                </c:pt>
                <c:pt idx="1407">
                  <c:v>7035</c:v>
                </c:pt>
                <c:pt idx="1408">
                  <c:v>7040</c:v>
                </c:pt>
                <c:pt idx="1409">
                  <c:v>7045</c:v>
                </c:pt>
                <c:pt idx="1410">
                  <c:v>7050</c:v>
                </c:pt>
                <c:pt idx="1411">
                  <c:v>7055</c:v>
                </c:pt>
                <c:pt idx="1412">
                  <c:v>7060</c:v>
                </c:pt>
                <c:pt idx="1413">
                  <c:v>7065</c:v>
                </c:pt>
                <c:pt idx="1414">
                  <c:v>7070</c:v>
                </c:pt>
                <c:pt idx="1415">
                  <c:v>7075</c:v>
                </c:pt>
                <c:pt idx="1416">
                  <c:v>7080</c:v>
                </c:pt>
                <c:pt idx="1417">
                  <c:v>7085</c:v>
                </c:pt>
                <c:pt idx="1418">
                  <c:v>7090</c:v>
                </c:pt>
                <c:pt idx="1419">
                  <c:v>7095</c:v>
                </c:pt>
                <c:pt idx="1420">
                  <c:v>7100</c:v>
                </c:pt>
                <c:pt idx="1421">
                  <c:v>7105</c:v>
                </c:pt>
                <c:pt idx="1422">
                  <c:v>7110</c:v>
                </c:pt>
                <c:pt idx="1423">
                  <c:v>7115</c:v>
                </c:pt>
                <c:pt idx="1424">
                  <c:v>7120</c:v>
                </c:pt>
                <c:pt idx="1425">
                  <c:v>7125</c:v>
                </c:pt>
                <c:pt idx="1426">
                  <c:v>7130</c:v>
                </c:pt>
                <c:pt idx="1427">
                  <c:v>7135</c:v>
                </c:pt>
                <c:pt idx="1428">
                  <c:v>7140</c:v>
                </c:pt>
                <c:pt idx="1429">
                  <c:v>7145</c:v>
                </c:pt>
                <c:pt idx="1430">
                  <c:v>7150</c:v>
                </c:pt>
                <c:pt idx="1431">
                  <c:v>7155</c:v>
                </c:pt>
                <c:pt idx="1432">
                  <c:v>7160</c:v>
                </c:pt>
                <c:pt idx="1433">
                  <c:v>7165</c:v>
                </c:pt>
                <c:pt idx="1434">
                  <c:v>7170</c:v>
                </c:pt>
                <c:pt idx="1435">
                  <c:v>7175</c:v>
                </c:pt>
                <c:pt idx="1436">
                  <c:v>7180</c:v>
                </c:pt>
                <c:pt idx="1437">
                  <c:v>7185</c:v>
                </c:pt>
                <c:pt idx="1438">
                  <c:v>7190</c:v>
                </c:pt>
                <c:pt idx="1439">
                  <c:v>7195</c:v>
                </c:pt>
                <c:pt idx="1440">
                  <c:v>7200</c:v>
                </c:pt>
              </c:numCache>
            </c:numRef>
          </c:xVal>
          <c:yVal>
            <c:numRef>
              <c:f>Calculs!$AP$18:$AP$1458</c:f>
              <c:numCache>
                <c:formatCode>0.0</c:formatCode>
                <c:ptCount val="1441"/>
                <c:pt idx="0">
                  <c:v>20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20</c:v>
                </c:pt>
                <c:pt idx="17">
                  <c:v>20</c:v>
                </c:pt>
                <c:pt idx="18">
                  <c:v>20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20.013868785182968</c:v>
                </c:pt>
                <c:pt idx="29">
                  <c:v>20.044683488236714</c:v>
                </c:pt>
                <c:pt idx="30">
                  <c:v>20.091446455865245</c:v>
                </c:pt>
                <c:pt idx="31">
                  <c:v>20.153250162027284</c:v>
                </c:pt>
                <c:pt idx="32">
                  <c:v>20.229266335660746</c:v>
                </c:pt>
                <c:pt idx="33">
                  <c:v>20.318736700724052</c:v>
                </c:pt>
                <c:pt idx="34">
                  <c:v>20.420965048123193</c:v>
                </c:pt>
                <c:pt idx="35">
                  <c:v>20.535310414595447</c:v>
                </c:pt>
                <c:pt idx="36">
                  <c:v>20.661181186885418</c:v>
                </c:pt>
                <c:pt idx="37">
                  <c:v>20.798029983536139</c:v>
                </c:pt>
                <c:pt idx="38">
                  <c:v>20.945349193509916</c:v>
                </c:pt>
                <c:pt idx="39">
                  <c:v>21.102667072276979</c:v>
                </c:pt>
                <c:pt idx="40">
                  <c:v>21.269544313187701</c:v>
                </c:pt>
                <c:pt idx="41">
                  <c:v>21.445571025800174</c:v>
                </c:pt>
                <c:pt idx="42">
                  <c:v>21.630364064077686</c:v>
                </c:pt>
                <c:pt idx="43">
                  <c:v>21.823564656541109</c:v>
                </c:pt>
                <c:pt idx="44">
                  <c:v>22.024836297981878</c:v>
                </c:pt>
                <c:pt idx="45">
                  <c:v>22.233862868537805</c:v>
                </c:pt>
                <c:pt idx="46">
                  <c:v>22.450346951064994</c:v>
                </c:pt>
                <c:pt idx="47">
                  <c:v>22.674008322005285</c:v>
                </c:pt>
                <c:pt idx="48">
                  <c:v>22.904582594512455</c:v>
                </c:pt>
                <c:pt idx="49">
                  <c:v>23.141819995588197</c:v>
                </c:pt>
                <c:pt idx="50">
                  <c:v>23.385484261494746</c:v>
                </c:pt>
                <c:pt idx="51">
                  <c:v>23.635351637836177</c:v>
                </c:pt>
                <c:pt idx="52">
                  <c:v>23.891209972503336</c:v>
                </c:pt>
                <c:pt idx="53">
                  <c:v>24.152857891210708</c:v>
                </c:pt>
                <c:pt idx="54">
                  <c:v>24.420104046662932</c:v>
                </c:pt>
                <c:pt idx="55">
                  <c:v>24.692766433510283</c:v>
                </c:pt>
                <c:pt idx="56">
                  <c:v>24.970671762215066</c:v>
                </c:pt>
                <c:pt idx="57">
                  <c:v>25.253654885781199</c:v>
                </c:pt>
                <c:pt idx="58">
                  <c:v>25.541558274015813</c:v>
                </c:pt>
                <c:pt idx="59">
                  <c:v>25.83423153061268</c:v>
                </c:pt>
                <c:pt idx="60">
                  <c:v>26.131530948886898</c:v>
                </c:pt>
                <c:pt idx="61">
                  <c:v>26.433319102459443</c:v>
                </c:pt>
                <c:pt idx="62">
                  <c:v>26.739464467600499</c:v>
                </c:pt>
                <c:pt idx="63">
                  <c:v>27.049841074298715</c:v>
                </c:pt>
                <c:pt idx="64">
                  <c:v>27.364328183438257</c:v>
                </c:pt>
                <c:pt idx="65">
                  <c:v>27.682809987741624</c:v>
                </c:pt>
                <c:pt idx="66">
                  <c:v>28.005175334379608</c:v>
                </c:pt>
                <c:pt idx="67">
                  <c:v>28.33131746736457</c:v>
                </c:pt>
                <c:pt idx="68">
                  <c:v>28.661133788032949</c:v>
                </c:pt>
                <c:pt idx="69">
                  <c:v>28.994525632091143</c:v>
                </c:pt>
                <c:pt idx="70">
                  <c:v>29.331398061848368</c:v>
                </c:pt>
                <c:pt idx="71">
                  <c:v>29.671659672392543</c:v>
                </c:pt>
                <c:pt idx="72">
                  <c:v>30.015222410583689</c:v>
                </c:pt>
                <c:pt idx="73">
                  <c:v>30.362001405844907</c:v>
                </c:pt>
                <c:pt idx="74">
                  <c:v>30.711914811825007</c:v>
                </c:pt>
                <c:pt idx="75">
                  <c:v>31.064883658091528</c:v>
                </c:pt>
                <c:pt idx="76">
                  <c:v>31.420831711088496</c:v>
                </c:pt>
                <c:pt idx="77">
                  <c:v>31.779685343661104</c:v>
                </c:pt>
                <c:pt idx="78">
                  <c:v>32.141373412510809</c:v>
                </c:pt>
                <c:pt idx="79">
                  <c:v>32.50582714299928</c:v>
                </c:pt>
                <c:pt idx="80">
                  <c:v>32.872980020769077</c:v>
                </c:pt>
                <c:pt idx="81">
                  <c:v>33.242767689694197</c:v>
                </c:pt>
                <c:pt idx="82">
                  <c:v>33.615127855713801</c:v>
                </c:pt>
                <c:pt idx="83">
                  <c:v>33.990000196139114</c:v>
                </c:pt>
                <c:pt idx="84">
                  <c:v>34.367326274057099</c:v>
                </c:pt>
                <c:pt idx="85">
                  <c:v>34.747049457484422</c:v>
                </c:pt>
                <c:pt idx="86">
                  <c:v>35.129114842952632</c:v>
                </c:pt>
                <c:pt idx="87">
                  <c:v>35.513469183230832</c:v>
                </c:pt>
                <c:pt idx="88">
                  <c:v>35.90006081891427</c:v>
                </c:pt>
                <c:pt idx="89">
                  <c:v>36.288839613628753</c:v>
                </c:pt>
                <c:pt idx="90">
                  <c:v>36.679756892619004</c:v>
                </c:pt>
                <c:pt idx="91">
                  <c:v>37.072765384506958</c:v>
                </c:pt>
                <c:pt idx="92">
                  <c:v>37.467819166021499</c:v>
                </c:pt>
                <c:pt idx="93">
                  <c:v>37.864873609515776</c:v>
                </c:pt>
                <c:pt idx="94">
                  <c:v>38.26388533310152</c:v>
                </c:pt>
                <c:pt idx="95">
                  <c:v>38.664812153241968</c:v>
                </c:pt>
                <c:pt idx="96">
                  <c:v>39.06761303965623</c:v>
                </c:pt>
                <c:pt idx="97">
                  <c:v>39.472248072398187</c:v>
                </c:pt>
                <c:pt idx="98">
                  <c:v>39.878678400982544</c:v>
                </c:pt>
                <c:pt idx="99">
                  <c:v>40.286866205439395</c:v>
                </c:pt>
                <c:pt idx="100">
                  <c:v>40.696774659186637</c:v>
                </c:pt>
                <c:pt idx="101">
                  <c:v>41.108367893617121</c:v>
                </c:pt>
                <c:pt idx="102">
                  <c:v>41.521610964304145</c:v>
                </c:pt>
                <c:pt idx="103">
                  <c:v>41.936469818735297</c:v>
                </c:pt>
                <c:pt idx="104">
                  <c:v>42.352911265490654</c:v>
                </c:pt>
                <c:pt idx="105">
                  <c:v>42.7709029447864</c:v>
                </c:pt>
                <c:pt idx="106">
                  <c:v>43.190413300310432</c:v>
                </c:pt>
                <c:pt idx="107">
                  <c:v>43.611411552280757</c:v>
                </c:pt>
                <c:pt idx="108">
                  <c:v>44.033867671662144</c:v>
                </c:pt>
                <c:pt idx="109">
                  <c:v>44.457752355480167</c:v>
                </c:pt>
                <c:pt idx="110">
                  <c:v>44.883037003175936</c:v>
                </c:pt>
                <c:pt idx="111">
                  <c:v>45.309693693947793</c:v>
                </c:pt>
                <c:pt idx="112">
                  <c:v>45.737695165029912</c:v>
                </c:pt>
                <c:pt idx="113">
                  <c:v>46.167014790860399</c:v>
                </c:pt>
                <c:pt idx="114">
                  <c:v>46.597626563094636</c:v>
                </c:pt>
                <c:pt idx="115">
                  <c:v>47.029505071421774</c:v>
                </c:pt>
                <c:pt idx="116">
                  <c:v>47.462625485145217</c:v>
                </c:pt>
                <c:pt idx="117">
                  <c:v>47.896963535489796</c:v>
                </c:pt>
                <c:pt idx="118">
                  <c:v>48.332495498600686</c:v>
                </c:pt>
                <c:pt idx="119">
                  <c:v>48.769198179201048</c:v>
                </c:pt>
                <c:pt idx="120">
                  <c:v>49.20704889487719</c:v>
                </c:pt>
                <c:pt idx="121">
                  <c:v>49.646025460961795</c:v>
                </c:pt>
                <c:pt idx="122">
                  <c:v>50.086106175987446</c:v>
                </c:pt>
                <c:pt idx="123">
                  <c:v>50.527269807684142</c:v>
                </c:pt>
                <c:pt idx="124">
                  <c:v>50.969495579495913</c:v>
                </c:pt>
                <c:pt idx="125">
                  <c:v>51.412763157593069</c:v>
                </c:pt>
                <c:pt idx="126">
                  <c:v>51.857052638357679</c:v>
                </c:pt>
                <c:pt idx="127">
                  <c:v>52.302344536321364</c:v>
                </c:pt>
                <c:pt idx="128">
                  <c:v>52.748619772535321</c:v>
                </c:pt>
                <c:pt idx="129">
                  <c:v>53.195859663353573</c:v>
                </c:pt>
                <c:pt idx="130">
                  <c:v>53.644045909611627</c:v>
                </c:pt>
                <c:pt idx="131">
                  <c:v>54.093160586183366</c:v>
                </c:pt>
                <c:pt idx="132">
                  <c:v>54.5431861319001</c:v>
                </c:pt>
                <c:pt idx="133">
                  <c:v>54.994105339816251</c:v>
                </c:pt>
                <c:pt idx="134">
                  <c:v>55.445901347807336</c:v>
                </c:pt>
                <c:pt idx="135">
                  <c:v>55.898557629486078</c:v>
                </c:pt>
                <c:pt idx="136">
                  <c:v>56.352057985423713</c:v>
                </c:pt>
                <c:pt idx="137">
                  <c:v>56.806386534663744</c:v>
                </c:pt>
                <c:pt idx="138">
                  <c:v>57.261527706516461</c:v>
                </c:pt>
                <c:pt idx="139">
                  <c:v>57.71746623262252</c:v>
                </c:pt>
                <c:pt idx="140">
                  <c:v>58.174187139275134</c:v>
                </c:pt>
                <c:pt idx="141">
                  <c:v>58.631675739990285</c:v>
                </c:pt>
                <c:pt idx="142">
                  <c:v>59.089917628315298</c:v>
                </c:pt>
                <c:pt idx="143">
                  <c:v>59.548898670866393</c:v>
                </c:pt>
                <c:pt idx="144">
                  <c:v>60.008605000586236</c:v>
                </c:pt>
                <c:pt idx="145">
                  <c:v>60.469023010213007</c:v>
                </c:pt>
                <c:pt idx="146">
                  <c:v>60.930139345952895</c:v>
                </c:pt>
                <c:pt idx="147">
                  <c:v>61.391940901348207</c:v>
                </c:pt>
                <c:pt idx="148">
                  <c:v>61.854414811333697</c:v>
                </c:pt>
                <c:pt idx="149">
                  <c:v>62.31754844647412</c:v>
                </c:pt>
                <c:pt idx="150">
                  <c:v>62.781329407376091</c:v>
                </c:pt>
                <c:pt idx="151">
                  <c:v>63.24574551926797</c:v>
                </c:pt>
                <c:pt idx="152">
                  <c:v>63.710784826741403</c:v>
                </c:pt>
                <c:pt idx="153">
                  <c:v>64.1764355886488</c:v>
                </c:pt>
                <c:pt idx="154">
                  <c:v>64.642686273151028</c:v>
                </c:pt>
                <c:pt idx="155">
                  <c:v>65.109525552909716</c:v>
                </c:pt>
                <c:pt idx="156">
                  <c:v>65.576942300419375</c:v>
                </c:pt>
                <c:pt idx="157">
                  <c:v>66.044925583474026</c:v>
                </c:pt>
                <c:pt idx="158">
                  <c:v>66.513464660763717</c:v>
                </c:pt>
                <c:pt idx="159">
                  <c:v>66.982548977596466</c:v>
                </c:pt>
                <c:pt idx="160">
                  <c:v>67.452168161741056</c:v>
                </c:pt>
                <c:pt idx="161">
                  <c:v>67.922312019386624</c:v>
                </c:pt>
                <c:pt idx="162">
                  <c:v>68.39297053121517</c:v>
                </c:pt>
                <c:pt idx="163">
                  <c:v>68.864133848582796</c:v>
                </c:pt>
                <c:pt idx="164">
                  <c:v>69.335792289806207</c:v>
                </c:pt>
                <c:pt idx="165">
                  <c:v>69.807936336550966</c:v>
                </c:pt>
                <c:pt idx="166">
                  <c:v>70.280556630317989</c:v>
                </c:pt>
                <c:pt idx="167">
                  <c:v>70.753643969025021</c:v>
                </c:pt>
                <c:pt idx="168">
                  <c:v>71.227189303679907</c:v>
                </c:pt>
                <c:pt idx="169">
                  <c:v>71.701183735142905</c:v>
                </c:pt>
                <c:pt idx="170">
                  <c:v>72.175618510974729</c:v>
                </c:pt>
                <c:pt idx="171">
                  <c:v>72.650485022367832</c:v>
                </c:pt>
                <c:pt idx="172">
                  <c:v>73.125774801158258</c:v>
                </c:pt>
                <c:pt idx="173">
                  <c:v>73.601479516915163</c:v>
                </c:pt>
                <c:pt idx="174">
                  <c:v>74.077590974106002</c:v>
                </c:pt>
                <c:pt idx="175">
                  <c:v>74.554101109334567</c:v>
                </c:pt>
                <c:pt idx="176">
                  <c:v>75.031001988649848</c:v>
                </c:pt>
                <c:pt idx="177">
                  <c:v>75.508285804923361</c:v>
                </c:pt>
                <c:pt idx="178">
                  <c:v>75.985944875292901</c:v>
                </c:pt>
                <c:pt idx="179">
                  <c:v>76.463971638670586</c:v>
                </c:pt>
                <c:pt idx="180">
                  <c:v>76.942358653313377</c:v>
                </c:pt>
                <c:pt idx="181">
                  <c:v>77.421098594453881</c:v>
                </c:pt>
                <c:pt idx="182">
                  <c:v>77.900184251989899</c:v>
                </c:pt>
                <c:pt idx="183">
                  <c:v>78.379608528230833</c:v>
                </c:pt>
                <c:pt idx="184">
                  <c:v>78.859364435699192</c:v>
                </c:pt>
                <c:pt idx="185">
                  <c:v>79.339445094985564</c:v>
                </c:pt>
                <c:pt idx="186">
                  <c:v>79.819843732655627</c:v>
                </c:pt>
                <c:pt idx="187">
                  <c:v>80.300553679207439</c:v>
                </c:pt>
                <c:pt idx="188">
                  <c:v>80.781568367077611</c:v>
                </c:pt>
                <c:pt idx="189">
                  <c:v>81.262881328695102</c:v>
                </c:pt>
                <c:pt idx="190">
                  <c:v>81.744486194580986</c:v>
                </c:pt>
                <c:pt idx="191">
                  <c:v>82.226376691493044</c:v>
                </c:pt>
                <c:pt idx="192">
                  <c:v>82.708546640613804</c:v>
                </c:pt>
                <c:pt idx="193">
                  <c:v>83.190989955780907</c:v>
                </c:pt>
                <c:pt idx="194">
                  <c:v>83.673700641758472</c:v>
                </c:pt>
                <c:pt idx="195">
                  <c:v>84.156672792548321</c:v>
                </c:pt>
                <c:pt idx="196">
                  <c:v>84.639900589740066</c:v>
                </c:pt>
                <c:pt idx="197">
                  <c:v>85.123378300898779</c:v>
                </c:pt>
                <c:pt idx="198">
                  <c:v>85.607100277989417</c:v>
                </c:pt>
                <c:pt idx="199">
                  <c:v>86.091060955836795</c:v>
                </c:pt>
                <c:pt idx="200">
                  <c:v>86.575254850620254</c:v>
                </c:pt>
                <c:pt idx="201">
                  <c:v>87.059676558401975</c:v>
                </c:pt>
                <c:pt idx="202">
                  <c:v>87.544320753688226</c:v>
                </c:pt>
                <c:pt idx="203">
                  <c:v>88.029182188022318</c:v>
                </c:pt>
                <c:pt idx="204">
                  <c:v>88.514255688608714</c:v>
                </c:pt>
                <c:pt idx="205">
                  <c:v>88.999536156967437</c:v>
                </c:pt>
                <c:pt idx="206">
                  <c:v>89.485018567617672</c:v>
                </c:pt>
                <c:pt idx="207">
                  <c:v>89.970697966790183</c:v>
                </c:pt>
                <c:pt idx="208">
                  <c:v>90.456569471167526</c:v>
                </c:pt>
                <c:pt idx="209">
                  <c:v>90.942628266651383</c:v>
                </c:pt>
                <c:pt idx="210">
                  <c:v>91.428869607156471</c:v>
                </c:pt>
                <c:pt idx="211">
                  <c:v>91.915288813429939</c:v>
                </c:pt>
                <c:pt idx="212">
                  <c:v>92.401881271896144</c:v>
                </c:pt>
                <c:pt idx="213">
                  <c:v>92.888642433525661</c:v>
                </c:pt>
                <c:pt idx="214">
                  <c:v>93.375567812728178</c:v>
                </c:pt>
                <c:pt idx="215">
                  <c:v>93.8626529862686</c:v>
                </c:pt>
                <c:pt idx="216">
                  <c:v>94.34989359220576</c:v>
                </c:pt>
                <c:pt idx="217">
                  <c:v>94.837285328853199</c:v>
                </c:pt>
                <c:pt idx="218">
                  <c:v>95.324823953761367</c:v>
                </c:pt>
                <c:pt idx="219">
                  <c:v>95.81250528272092</c:v>
                </c:pt>
                <c:pt idx="220">
                  <c:v>96.300325188786289</c:v>
                </c:pt>
                <c:pt idx="221">
                  <c:v>96.788279601319303</c:v>
                </c:pt>
                <c:pt idx="222">
                  <c:v>97.276364505052229</c:v>
                </c:pt>
                <c:pt idx="223">
                  <c:v>97.764575939169703</c:v>
                </c:pt>
                <c:pt idx="224">
                  <c:v>98.252909996409258</c:v>
                </c:pt>
                <c:pt idx="225">
                  <c:v>98.741362822179823</c:v>
                </c:pt>
                <c:pt idx="226">
                  <c:v>99.229930613697888</c:v>
                </c:pt>
                <c:pt idx="227">
                  <c:v>99.718609619140892</c:v>
                </c:pt>
                <c:pt idx="228">
                  <c:v>100.20739613681721</c:v>
                </c:pt>
                <c:pt idx="229">
                  <c:v>100.69628651435281</c:v>
                </c:pt>
                <c:pt idx="230">
                  <c:v>101.18527714789359</c:v>
                </c:pt>
                <c:pt idx="231">
                  <c:v>101.67436448132358</c:v>
                </c:pt>
                <c:pt idx="232">
                  <c:v>102.16354500549822</c:v>
                </c:pt>
                <c:pt idx="233">
                  <c:v>102.65281525749262</c:v>
                </c:pt>
                <c:pt idx="234">
                  <c:v>103.14217181986429</c:v>
                </c:pt>
                <c:pt idx="235">
                  <c:v>103.6316113199301</c:v>
                </c:pt>
                <c:pt idx="236">
                  <c:v>104.12113042905716</c:v>
                </c:pt>
                <c:pt idx="237">
                  <c:v>104.61072586196718</c:v>
                </c:pt>
                <c:pt idx="238">
                  <c:v>105.10039437605408</c:v>
                </c:pt>
                <c:pt idx="239">
                  <c:v>105.59013277071462</c:v>
                </c:pt>
                <c:pt idx="240">
                  <c:v>106.07993788669154</c:v>
                </c:pt>
                <c:pt idx="241">
                  <c:v>106.56980660542921</c:v>
                </c:pt>
                <c:pt idx="242">
                  <c:v>107.05973584844121</c:v>
                </c:pt>
                <c:pt idx="243">
                  <c:v>107.54972257668986</c:v>
                </c:pt>
                <c:pt idx="244">
                  <c:v>108.0397637899772</c:v>
                </c:pt>
                <c:pt idx="245">
                  <c:v>108.52985652634727</c:v>
                </c:pt>
                <c:pt idx="246">
                  <c:v>109.0199978614995</c:v>
                </c:pt>
                <c:pt idx="247">
                  <c:v>109.51018490821276</c:v>
                </c:pt>
                <c:pt idx="248">
                  <c:v>110.0004148157801</c:v>
                </c:pt>
                <c:pt idx="249">
                  <c:v>110.49068476945376</c:v>
                </c:pt>
                <c:pt idx="250">
                  <c:v>110.98099198990025</c:v>
                </c:pt>
                <c:pt idx="251">
                  <c:v>111.47133373266537</c:v>
                </c:pt>
                <c:pt idx="252">
                  <c:v>111.96170728764882</c:v>
                </c:pt>
                <c:pt idx="253">
                  <c:v>112.45210997858837</c:v>
                </c:pt>
                <c:pt idx="254">
                  <c:v>112.94253916255319</c:v>
                </c:pt>
                <c:pt idx="255">
                  <c:v>113.4329922294463</c:v>
                </c:pt>
                <c:pt idx="256">
                  <c:v>113.92346660151581</c:v>
                </c:pt>
                <c:pt idx="257">
                  <c:v>114.41395973287497</c:v>
                </c:pt>
                <c:pt idx="258">
                  <c:v>114.90446910903053</c:v>
                </c:pt>
                <c:pt idx="259">
                  <c:v>115.39499224641959</c:v>
                </c:pt>
                <c:pt idx="260">
                  <c:v>115.88552669195447</c:v>
                </c:pt>
                <c:pt idx="261">
                  <c:v>116.37607002257555</c:v>
                </c:pt>
                <c:pt idx="262">
                  <c:v>116.86661984481204</c:v>
                </c:pt>
                <c:pt idx="263">
                  <c:v>117.35717379435025</c:v>
                </c:pt>
                <c:pt idx="264">
                  <c:v>117.84772953560935</c:v>
                </c:pt>
                <c:pt idx="265">
                  <c:v>118.33828476132459</c:v>
                </c:pt>
                <c:pt idx="266">
                  <c:v>118.82883719213758</c:v>
                </c:pt>
                <c:pt idx="267">
                  <c:v>119.3193845761936</c:v>
                </c:pt>
                <c:pt idx="268">
                  <c:v>119.80992468874587</c:v>
                </c:pt>
                <c:pt idx="269">
                  <c:v>120.30045533176649</c:v>
                </c:pt>
                <c:pt idx="270">
                  <c:v>120.79097433356408</c:v>
                </c:pt>
                <c:pt idx="271">
                  <c:v>121.28147954840783</c:v>
                </c:pt>
                <c:pt idx="272">
                  <c:v>121.77196885615794</c:v>
                </c:pt>
                <c:pt idx="273">
                  <c:v>122.26244016190221</c:v>
                </c:pt>
                <c:pt idx="274">
                  <c:v>122.75289139559882</c:v>
                </c:pt>
                <c:pt idx="275">
                  <c:v>123.2433205117251</c:v>
                </c:pt>
                <c:pt idx="276">
                  <c:v>123.733725488932</c:v>
                </c:pt>
                <c:pt idx="277">
                  <c:v>124.22410432970447</c:v>
                </c:pt>
                <c:pt idx="278">
                  <c:v>124.71445506002745</c:v>
                </c:pt>
                <c:pt idx="279">
                  <c:v>125.20477572905725</c:v>
                </c:pt>
                <c:pt idx="280">
                  <c:v>125.6950644087985</c:v>
                </c:pt>
                <c:pt idx="281">
                  <c:v>126.18531919378636</c:v>
                </c:pt>
                <c:pt idx="282">
                  <c:v>126.6755382007738</c:v>
                </c:pt>
                <c:pt idx="283">
                  <c:v>127.16571956842427</c:v>
                </c:pt>
                <c:pt idx="284">
                  <c:v>127.65586145700905</c:v>
                </c:pt>
                <c:pt idx="285">
                  <c:v>128.14596204810977</c:v>
                </c:pt>
                <c:pt idx="286">
                  <c:v>128.63601954432559</c:v>
                </c:pt>
                <c:pt idx="287">
                  <c:v>129.12603216898515</c:v>
                </c:pt>
                <c:pt idx="288">
                  <c:v>129.6159981658632</c:v>
                </c:pt>
                <c:pt idx="289">
                  <c:v>130.10591579890172</c:v>
                </c:pt>
                <c:pt idx="290">
                  <c:v>130.59578335193547</c:v>
                </c:pt>
                <c:pt idx="291">
                  <c:v>131.08559912842202</c:v>
                </c:pt>
                <c:pt idx="292">
                  <c:v>131.57536145117604</c:v>
                </c:pt>
                <c:pt idx="293">
                  <c:v>132.06506866210768</c:v>
                </c:pt>
                <c:pt idx="294">
                  <c:v>132.55471912196532</c:v>
                </c:pt>
                <c:pt idx="295">
                  <c:v>133.04431121008213</c:v>
                </c:pt>
                <c:pt idx="296">
                  <c:v>133.53384332412682</c:v>
                </c:pt>
                <c:pt idx="297">
                  <c:v>134.02331387985816</c:v>
                </c:pt>
                <c:pt idx="298">
                  <c:v>134.51272131088345</c:v>
                </c:pt>
                <c:pt idx="299">
                  <c:v>135.00206406842062</c:v>
                </c:pt>
                <c:pt idx="300">
                  <c:v>135.49134062106421</c:v>
                </c:pt>
                <c:pt idx="301">
                  <c:v>135.98054945455479</c:v>
                </c:pt>
                <c:pt idx="302">
                  <c:v>136.4696890715521</c:v>
                </c:pt>
                <c:pt idx="303">
                  <c:v>136.95875799141163</c:v>
                </c:pt>
                <c:pt idx="304">
                  <c:v>137.44775474996462</c:v>
                </c:pt>
                <c:pt idx="305">
                  <c:v>137.93667789930143</c:v>
                </c:pt>
                <c:pt idx="306">
                  <c:v>138.42552600755835</c:v>
                </c:pt>
                <c:pt idx="307">
                  <c:v>138.91429765870748</c:v>
                </c:pt>
                <c:pt idx="308">
                  <c:v>139.40299145234997</c:v>
                </c:pt>
                <c:pt idx="309">
                  <c:v>139.89160600351221</c:v>
                </c:pt>
                <c:pt idx="310">
                  <c:v>140.3801399424454</c:v>
                </c:pt>
                <c:pt idx="311">
                  <c:v>140.8685919144279</c:v>
                </c:pt>
                <c:pt idx="312">
                  <c:v>141.35696057957057</c:v>
                </c:pt>
                <c:pt idx="313">
                  <c:v>141.84524461262527</c:v>
                </c:pt>
                <c:pt idx="314">
                  <c:v>142.33344270279588</c:v>
                </c:pt>
                <c:pt idx="315">
                  <c:v>142.82155355355249</c:v>
                </c:pt>
                <c:pt idx="316">
                  <c:v>143.30957588244814</c:v>
                </c:pt>
                <c:pt idx="317">
                  <c:v>143.79750842093841</c:v>
                </c:pt>
                <c:pt idx="318">
                  <c:v>144.28534991420355</c:v>
                </c:pt>
                <c:pt idx="319">
                  <c:v>144.77309912097343</c:v>
                </c:pt>
                <c:pt idx="320">
                  <c:v>145.26075481335494</c:v>
                </c:pt>
                <c:pt idx="321">
                  <c:v>145.74831577666194</c:v>
                </c:pt>
                <c:pt idx="322">
                  <c:v>146.23578080924787</c:v>
                </c:pt>
                <c:pt idx="323">
                  <c:v>146.72314872234054</c:v>
                </c:pt>
                <c:pt idx="324">
                  <c:v>147.21041833987965</c:v>
                </c:pt>
                <c:pt idx="325">
                  <c:v>147.6975884983564</c:v>
                </c:pt>
                <c:pt idx="326">
                  <c:v>148.18465804665561</c:v>
                </c:pt>
                <c:pt idx="327">
                  <c:v>148.67162584590014</c:v>
                </c:pt>
                <c:pt idx="328">
                  <c:v>149.15849076929743</c:v>
                </c:pt>
                <c:pt idx="329">
                  <c:v>149.6452517019884</c:v>
                </c:pt>
                <c:pt idx="330">
                  <c:v>150.13190754089851</c:v>
                </c:pt>
                <c:pt idx="331">
                  <c:v>150.61845719459086</c:v>
                </c:pt>
                <c:pt idx="332">
                  <c:v>151.10489958312149</c:v>
                </c:pt>
                <c:pt idx="333">
                  <c:v>151.59123363789681</c:v>
                </c:pt>
                <c:pt idx="334">
                  <c:v>152.07745830153294</c:v>
                </c:pt>
                <c:pt idx="335">
                  <c:v>152.56357252771713</c:v>
                </c:pt>
                <c:pt idx="336">
                  <c:v>153.04957528107116</c:v>
                </c:pt>
                <c:pt idx="337">
                  <c:v>153.53546553701659</c:v>
                </c:pt>
                <c:pt idx="338">
                  <c:v>154.02124228164215</c:v>
                </c:pt>
                <c:pt idx="339">
                  <c:v>154.50690451157269</c:v>
                </c:pt>
                <c:pt idx="340">
                  <c:v>154.99245123384026</c:v>
                </c:pt>
                <c:pt idx="341">
                  <c:v>155.47788146575681</c:v>
                </c:pt>
                <c:pt idx="342">
                  <c:v>155.9631942347888</c:v>
                </c:pt>
                <c:pt idx="343">
                  <c:v>156.44838857843354</c:v>
                </c:pt>
                <c:pt idx="344">
                  <c:v>156.93346354409721</c:v>
                </c:pt>
                <c:pt idx="345">
                  <c:v>157.41841818897461</c:v>
                </c:pt>
                <c:pt idx="346">
                  <c:v>157.90325157993072</c:v>
                </c:pt>
                <c:pt idx="347">
                  <c:v>158.38796279338362</c:v>
                </c:pt>
                <c:pt idx="348">
                  <c:v>158.87255091518935</c:v>
                </c:pt>
                <c:pt idx="349">
                  <c:v>159.35701504052813</c:v>
                </c:pt>
                <c:pt idx="350">
                  <c:v>159.84135427379223</c:v>
                </c:pt>
                <c:pt idx="351">
                  <c:v>160.32556772847553</c:v>
                </c:pt>
                <c:pt idx="352">
                  <c:v>160.80965452706434</c:v>
                </c:pt>
                <c:pt idx="353">
                  <c:v>161.29361380092985</c:v>
                </c:pt>
                <c:pt idx="354">
                  <c:v>161.77744469022218</c:v>
                </c:pt>
                <c:pt idx="355">
                  <c:v>162.26114634376563</c:v>
                </c:pt>
                <c:pt idx="356">
                  <c:v>162.74471791895556</c:v>
                </c:pt>
                <c:pt idx="357">
                  <c:v>163.22815858165654</c:v>
                </c:pt>
                <c:pt idx="358">
                  <c:v>163.71146750610208</c:v>
                </c:pt>
                <c:pt idx="359">
                  <c:v>164.19464387479542</c:v>
                </c:pt>
                <c:pt idx="360">
                  <c:v>164.67768687841195</c:v>
                </c:pt>
                <c:pt idx="361">
                  <c:v>165.16059571570281</c:v>
                </c:pt>
                <c:pt idx="362">
                  <c:v>165.64336959339985</c:v>
                </c:pt>
                <c:pt idx="363">
                  <c:v>166.1260077261218</c:v>
                </c:pt>
                <c:pt idx="364">
                  <c:v>166.60850933628177</c:v>
                </c:pt>
                <c:pt idx="365">
                  <c:v>167.09087365399589</c:v>
                </c:pt>
                <c:pt idx="366">
                  <c:v>167.57309991699336</c:v>
                </c:pt>
                <c:pt idx="367">
                  <c:v>168.05518737052756</c:v>
                </c:pt>
                <c:pt idx="368">
                  <c:v>168.53713526728836</c:v>
                </c:pt>
                <c:pt idx="369">
                  <c:v>169.01894286731559</c:v>
                </c:pt>
                <c:pt idx="370">
                  <c:v>169.50060943791377</c:v>
                </c:pt>
                <c:pt idx="371">
                  <c:v>169.98213425356786</c:v>
                </c:pt>
                <c:pt idx="372">
                  <c:v>170.46351659586009</c:v>
                </c:pt>
                <c:pt idx="373">
                  <c:v>170.94475575338808</c:v>
                </c:pt>
                <c:pt idx="374">
                  <c:v>171.42585102168383</c:v>
                </c:pt>
                <c:pt idx="375">
                  <c:v>171.90680170313397</c:v>
                </c:pt>
                <c:pt idx="376">
                  <c:v>172.38760710690082</c:v>
                </c:pt>
                <c:pt idx="377">
                  <c:v>172.86826654884476</c:v>
                </c:pt>
                <c:pt idx="378">
                  <c:v>173.3487793514474</c:v>
                </c:pt>
                <c:pt idx="379">
                  <c:v>173.82914484373592</c:v>
                </c:pt>
                <c:pt idx="380">
                  <c:v>174.30936236120826</c:v>
                </c:pt>
                <c:pt idx="381">
                  <c:v>174.78943124575935</c:v>
                </c:pt>
                <c:pt idx="382">
                  <c:v>175.26935084560836</c:v>
                </c:pt>
                <c:pt idx="383">
                  <c:v>175.74912051522676</c:v>
                </c:pt>
                <c:pt idx="384">
                  <c:v>176.22873961526747</c:v>
                </c:pt>
                <c:pt idx="385">
                  <c:v>176.70820751249474</c:v>
                </c:pt>
                <c:pt idx="386">
                  <c:v>177.18752357971519</c:v>
                </c:pt>
                <c:pt idx="387">
                  <c:v>177.66668719570947</c:v>
                </c:pt>
                <c:pt idx="388">
                  <c:v>178.14569774516499</c:v>
                </c:pt>
                <c:pt idx="389">
                  <c:v>178.62455461860947</c:v>
                </c:pt>
                <c:pt idx="390">
                  <c:v>179.10325721234526</c:v>
                </c:pt>
                <c:pt idx="391">
                  <c:v>179.58180492838468</c:v>
                </c:pt>
                <c:pt idx="392">
                  <c:v>180.06019717438602</c:v>
                </c:pt>
                <c:pt idx="393">
                  <c:v>180.53843336359037</c:v>
                </c:pt>
                <c:pt idx="394">
                  <c:v>181.01651291475943</c:v>
                </c:pt>
                <c:pt idx="395">
                  <c:v>181.4944352521139</c:v>
                </c:pt>
                <c:pt idx="396">
                  <c:v>181.97219980527277</c:v>
                </c:pt>
                <c:pt idx="397">
                  <c:v>182.44980600919337</c:v>
                </c:pt>
                <c:pt idx="398">
                  <c:v>182.92725330411218</c:v>
                </c:pt>
                <c:pt idx="399">
                  <c:v>183.40454113548643</c:v>
                </c:pt>
                <c:pt idx="400">
                  <c:v>183.88166895393618</c:v>
                </c:pt>
                <c:pt idx="401">
                  <c:v>184.35863621518763</c:v>
                </c:pt>
                <c:pt idx="402">
                  <c:v>184.83544238001667</c:v>
                </c:pt>
                <c:pt idx="403">
                  <c:v>185.3120869141934</c:v>
                </c:pt>
                <c:pt idx="404">
                  <c:v>185.78856928842725</c:v>
                </c:pt>
                <c:pt idx="405">
                  <c:v>186.26488897831288</c:v>
                </c:pt>
                <c:pt idx="406">
                  <c:v>186.74104546427657</c:v>
                </c:pt>
                <c:pt idx="407">
                  <c:v>187.21703823152356</c:v>
                </c:pt>
                <c:pt idx="408">
                  <c:v>187.69286676998581</c:v>
                </c:pt>
                <c:pt idx="409">
                  <c:v>188.16853057427051</c:v>
                </c:pt>
                <c:pt idx="410">
                  <c:v>188.64402914360929</c:v>
                </c:pt>
                <c:pt idx="411">
                  <c:v>189.11936198180786</c:v>
                </c:pt>
                <c:pt idx="412">
                  <c:v>189.59452859719656</c:v>
                </c:pt>
                <c:pt idx="413">
                  <c:v>190.06952850258131</c:v>
                </c:pt>
                <c:pt idx="414">
                  <c:v>190.54436121519524</c:v>
                </c:pt>
                <c:pt idx="415">
                  <c:v>191.01902625665093</c:v>
                </c:pt>
                <c:pt idx="416">
                  <c:v>191.49352315289323</c:v>
                </c:pt>
                <c:pt idx="417">
                  <c:v>191.96785143415261</c:v>
                </c:pt>
                <c:pt idx="418">
                  <c:v>192.44201063489922</c:v>
                </c:pt>
                <c:pt idx="419">
                  <c:v>192.9160002937974</c:v>
                </c:pt>
                <c:pt idx="420">
                  <c:v>193.38981995366072</c:v>
                </c:pt>
                <c:pt idx="421">
                  <c:v>193.86346916140778</c:v>
                </c:pt>
                <c:pt idx="422">
                  <c:v>194.33694746801825</c:v>
                </c:pt>
                <c:pt idx="423">
                  <c:v>194.81025442848974</c:v>
                </c:pt>
                <c:pt idx="424">
                  <c:v>195.28338960179497</c:v>
                </c:pt>
                <c:pt idx="425">
                  <c:v>195.75635255083961</c:v>
                </c:pt>
                <c:pt idx="426">
                  <c:v>196.22914284242057</c:v>
                </c:pt>
                <c:pt idx="427">
                  <c:v>196.70176004718482</c:v>
                </c:pt>
                <c:pt idx="428">
                  <c:v>197.17420373958876</c:v>
                </c:pt>
                <c:pt idx="429">
                  <c:v>197.64647349785793</c:v>
                </c:pt>
                <c:pt idx="430">
                  <c:v>198.11856890394733</c:v>
                </c:pt>
                <c:pt idx="431">
                  <c:v>198.59048954350231</c:v>
                </c:pt>
                <c:pt idx="432">
                  <c:v>199.06223500581973</c:v>
                </c:pt>
                <c:pt idx="433">
                  <c:v>199.53380488380967</c:v>
                </c:pt>
                <c:pt idx="434">
                  <c:v>200.00519877395772</c:v>
                </c:pt>
                <c:pt idx="435">
                  <c:v>200.47641627628749</c:v>
                </c:pt>
                <c:pt idx="436">
                  <c:v>200.94745699432389</c:v>
                </c:pt>
                <c:pt idx="437">
                  <c:v>201.41832053505649</c:v>
                </c:pt>
                <c:pt idx="438">
                  <c:v>201.88900650890363</c:v>
                </c:pt>
                <c:pt idx="439">
                  <c:v>202.35951452967677</c:v>
                </c:pt>
                <c:pt idx="440">
                  <c:v>202.8298442145454</c:v>
                </c:pt>
                <c:pt idx="441">
                  <c:v>203.29999518400217</c:v>
                </c:pt>
                <c:pt idx="442">
                  <c:v>203.76996706182877</c:v>
                </c:pt>
                <c:pt idx="443">
                  <c:v>204.23975947506185</c:v>
                </c:pt>
                <c:pt idx="444">
                  <c:v>204.70937205395961</c:v>
                </c:pt>
                <c:pt idx="445">
                  <c:v>205.1788044319687</c:v>
                </c:pt>
                <c:pt idx="446">
                  <c:v>205.64805624569144</c:v>
                </c:pt>
                <c:pt idx="447">
                  <c:v>206.1171271348536</c:v>
                </c:pt>
                <c:pt idx="448">
                  <c:v>206.58601674227239</c:v>
                </c:pt>
                <c:pt idx="449">
                  <c:v>207.05472471382501</c:v>
                </c:pt>
                <c:pt idx="450">
                  <c:v>207.52325069841734</c:v>
                </c:pt>
                <c:pt idx="451">
                  <c:v>207.99159434795328</c:v>
                </c:pt>
                <c:pt idx="452">
                  <c:v>208.45975531730417</c:v>
                </c:pt>
                <c:pt idx="453">
                  <c:v>208.92773326427883</c:v>
                </c:pt>
                <c:pt idx="454">
                  <c:v>209.39552784959375</c:v>
                </c:pt>
                <c:pt idx="455">
                  <c:v>209.86313873684378</c:v>
                </c:pt>
                <c:pt idx="456">
                  <c:v>210.33056559247311</c:v>
                </c:pt>
                <c:pt idx="457">
                  <c:v>210.79780808574651</c:v>
                </c:pt>
                <c:pt idx="458">
                  <c:v>211.26486588872109</c:v>
                </c:pt>
                <c:pt idx="459">
                  <c:v>211.73173867621824</c:v>
                </c:pt>
                <c:pt idx="460">
                  <c:v>212.19842612579592</c:v>
                </c:pt>
                <c:pt idx="461">
                  <c:v>212.66492791772137</c:v>
                </c:pt>
                <c:pt idx="462">
                  <c:v>213.13124373494406</c:v>
                </c:pt>
                <c:pt idx="463">
                  <c:v>213.59737326306896</c:v>
                </c:pt>
                <c:pt idx="464">
                  <c:v>214.06331619033011</c:v>
                </c:pt>
                <c:pt idx="465">
                  <c:v>214.52907220756461</c:v>
                </c:pt>
                <c:pt idx="466">
                  <c:v>214.99464100818676</c:v>
                </c:pt>
                <c:pt idx="467">
                  <c:v>215.46002228816263</c:v>
                </c:pt>
                <c:pt idx="468">
                  <c:v>215.92521574598487</c:v>
                </c:pt>
                <c:pt idx="469">
                  <c:v>216.39022108264771</c:v>
                </c:pt>
                <c:pt idx="470">
                  <c:v>216.85503800162255</c:v>
                </c:pt>
                <c:pt idx="471">
                  <c:v>217.31966620883347</c:v>
                </c:pt>
                <c:pt idx="472">
                  <c:v>217.78410541263327</c:v>
                </c:pt>
                <c:pt idx="473">
                  <c:v>218.24835532377978</c:v>
                </c:pt>
                <c:pt idx="474">
                  <c:v>218.71241565541223</c:v>
                </c:pt>
                <c:pt idx="475">
                  <c:v>219.17628612302821</c:v>
                </c:pt>
                <c:pt idx="476">
                  <c:v>219.63996644446064</c:v>
                </c:pt>
                <c:pt idx="477">
                  <c:v>220.10345633985514</c:v>
                </c:pt>
                <c:pt idx="478">
                  <c:v>220.5667555316476</c:v>
                </c:pt>
                <c:pt idx="479">
                  <c:v>221.02986374454207</c:v>
                </c:pt>
                <c:pt idx="480">
                  <c:v>221.49278070548883</c:v>
                </c:pt>
                <c:pt idx="481">
                  <c:v>221.95550614366275</c:v>
                </c:pt>
                <c:pt idx="482">
                  <c:v>222.41803979044198</c:v>
                </c:pt>
                <c:pt idx="483">
                  <c:v>222.88038137938673</c:v>
                </c:pt>
                <c:pt idx="484">
                  <c:v>223.34253064621842</c:v>
                </c:pt>
                <c:pt idx="485">
                  <c:v>223.80448732879901</c:v>
                </c:pt>
                <c:pt idx="486">
                  <c:v>224.2662511671106</c:v>
                </c:pt>
                <c:pt idx="487">
                  <c:v>224.7278219032352</c:v>
                </c:pt>
                <c:pt idx="488">
                  <c:v>225.18919928133485</c:v>
                </c:pt>
                <c:pt idx="489">
                  <c:v>225.65038304763189</c:v>
                </c:pt>
                <c:pt idx="490">
                  <c:v>226.11137295038941</c:v>
                </c:pt>
                <c:pt idx="491">
                  <c:v>226.57216873989199</c:v>
                </c:pt>
                <c:pt idx="492">
                  <c:v>227.03277016842679</c:v>
                </c:pt>
                <c:pt idx="493">
                  <c:v>227.49317699026452</c:v>
                </c:pt>
                <c:pt idx="494">
                  <c:v>227.95338896164097</c:v>
                </c:pt>
                <c:pt idx="495">
                  <c:v>228.41340584073853</c:v>
                </c:pt>
                <c:pt idx="496">
                  <c:v>228.87322738766807</c:v>
                </c:pt>
                <c:pt idx="497">
                  <c:v>229.33285336445087</c:v>
                </c:pt>
                <c:pt idx="498">
                  <c:v>229.79228353500093</c:v>
                </c:pt>
                <c:pt idx="499">
                  <c:v>230.2515176651074</c:v>
                </c:pt>
                <c:pt idx="500">
                  <c:v>230.71055552241711</c:v>
                </c:pt>
                <c:pt idx="501">
                  <c:v>231.16939687641749</c:v>
                </c:pt>
                <c:pt idx="502">
                  <c:v>231.62804149841958</c:v>
                </c:pt>
                <c:pt idx="503">
                  <c:v>232.08648916154118</c:v>
                </c:pt>
                <c:pt idx="504">
                  <c:v>232.54473964069038</c:v>
                </c:pt>
                <c:pt idx="505">
                  <c:v>233.002792712549</c:v>
                </c:pt>
                <c:pt idx="506">
                  <c:v>233.4606481555565</c:v>
                </c:pt>
                <c:pt idx="507">
                  <c:v>233.9183057498939</c:v>
                </c:pt>
                <c:pt idx="508">
                  <c:v>234.37576527746793</c:v>
                </c:pt>
                <c:pt idx="509">
                  <c:v>234.83302652189533</c:v>
                </c:pt>
                <c:pt idx="510">
                  <c:v>235.29008926848749</c:v>
                </c:pt>
                <c:pt idx="511">
                  <c:v>235.74695330423492</c:v>
                </c:pt>
                <c:pt idx="512">
                  <c:v>236.20361841779226</c:v>
                </c:pt>
                <c:pt idx="513">
                  <c:v>236.66008439946327</c:v>
                </c:pt>
                <c:pt idx="514">
                  <c:v>237.11635104118608</c:v>
                </c:pt>
                <c:pt idx="515">
                  <c:v>237.57241813651839</c:v>
                </c:pt>
                <c:pt idx="516">
                  <c:v>238.02828548062323</c:v>
                </c:pt>
                <c:pt idx="517">
                  <c:v>238.48395287025448</c:v>
                </c:pt>
                <c:pt idx="518">
                  <c:v>238.93942010374283</c:v>
                </c:pt>
                <c:pt idx="519">
                  <c:v>239.3946869809817</c:v>
                </c:pt>
                <c:pt idx="520">
                  <c:v>239.84975330341354</c:v>
                </c:pt>
                <c:pt idx="521">
                  <c:v>240.30461887401603</c:v>
                </c:pt>
                <c:pt idx="522">
                  <c:v>240.75928349728869</c:v>
                </c:pt>
                <c:pt idx="523">
                  <c:v>241.21374697923943</c:v>
                </c:pt>
                <c:pt idx="524">
                  <c:v>241.66800912737136</c:v>
                </c:pt>
                <c:pt idx="525">
                  <c:v>242.12206975066974</c:v>
                </c:pt>
                <c:pt idx="526">
                  <c:v>242.5759286595891</c:v>
                </c:pt>
                <c:pt idx="527">
                  <c:v>243.02958566604036</c:v>
                </c:pt>
                <c:pt idx="528">
                  <c:v>243.48304058337837</c:v>
                </c:pt>
                <c:pt idx="529">
                  <c:v>243.93629322638927</c:v>
                </c:pt>
                <c:pt idx="530">
                  <c:v>244.38934341127822</c:v>
                </c:pt>
                <c:pt idx="531">
                  <c:v>244.84219095565726</c:v>
                </c:pt>
                <c:pt idx="532">
                  <c:v>245.29483567853305</c:v>
                </c:pt>
                <c:pt idx="533">
                  <c:v>245.74727740029513</c:v>
                </c:pt>
                <c:pt idx="534">
                  <c:v>246.1995159427041</c:v>
                </c:pt>
                <c:pt idx="535">
                  <c:v>246.65155112887982</c:v>
                </c:pt>
                <c:pt idx="536">
                  <c:v>247.10338278329004</c:v>
                </c:pt>
                <c:pt idx="537">
                  <c:v>247.55501073173892</c:v>
                </c:pt>
                <c:pt idx="538">
                  <c:v>248.00643480135574</c:v>
                </c:pt>
                <c:pt idx="539">
                  <c:v>248.45765482058374</c:v>
                </c:pt>
                <c:pt idx="540">
                  <c:v>248.90867061916921</c:v>
                </c:pt>
                <c:pt idx="541">
                  <c:v>249.35948202815047</c:v>
                </c:pt>
                <c:pt idx="542">
                  <c:v>249.81008887984711</c:v>
                </c:pt>
                <c:pt idx="543">
                  <c:v>250.26049100784937</c:v>
                </c:pt>
                <c:pt idx="544">
                  <c:v>250.7106882470076</c:v>
                </c:pt>
                <c:pt idx="545">
                  <c:v>251.16068043342179</c:v>
                </c:pt>
                <c:pt idx="546">
                  <c:v>251.61046740443138</c:v>
                </c:pt>
                <c:pt idx="547">
                  <c:v>252.06004899860488</c:v>
                </c:pt>
                <c:pt idx="548">
                  <c:v>252.50997453467463</c:v>
                </c:pt>
                <c:pt idx="549">
                  <c:v>252.9761596621164</c:v>
                </c:pt>
                <c:pt idx="550">
                  <c:v>253.44218322376435</c:v>
                </c:pt>
                <c:pt idx="551">
                  <c:v>253.908044927643</c:v>
                </c:pt>
                <c:pt idx="552">
                  <c:v>254.37374448300832</c:v>
                </c:pt>
                <c:pt idx="553">
                  <c:v>254.83928160034057</c:v>
                </c:pt>
                <c:pt idx="554">
                  <c:v>255.3046559913366</c:v>
                </c:pt>
                <c:pt idx="555">
                  <c:v>255.76986736890316</c:v>
                </c:pt>
                <c:pt idx="556">
                  <c:v>256.23491544714926</c:v>
                </c:pt>
                <c:pt idx="557">
                  <c:v>256.6997999413793</c:v>
                </c:pt>
                <c:pt idx="558">
                  <c:v>257.16452056808623</c:v>
                </c:pt>
                <c:pt idx="559">
                  <c:v>257.62907704494461</c:v>
                </c:pt>
                <c:pt idx="560">
                  <c:v>258.09346909080358</c:v>
                </c:pt>
                <c:pt idx="561">
                  <c:v>258.55769642568072</c:v>
                </c:pt>
                <c:pt idx="562">
                  <c:v>259.02175877075507</c:v>
                </c:pt>
                <c:pt idx="563">
                  <c:v>259.48565584836075</c:v>
                </c:pt>
                <c:pt idx="564">
                  <c:v>259.94938738198044</c:v>
                </c:pt>
                <c:pt idx="565">
                  <c:v>260.41295309623911</c:v>
                </c:pt>
                <c:pt idx="566">
                  <c:v>260.87635271689817</c:v>
                </c:pt>
                <c:pt idx="567">
                  <c:v>261.33958597084859</c:v>
                </c:pt>
                <c:pt idx="568">
                  <c:v>261.80265258610547</c:v>
                </c:pt>
                <c:pt idx="569">
                  <c:v>262.26555229180167</c:v>
                </c:pt>
                <c:pt idx="570">
                  <c:v>262.72828481818209</c:v>
                </c:pt>
                <c:pt idx="571">
                  <c:v>263.1908498965978</c:v>
                </c:pt>
                <c:pt idx="572">
                  <c:v>263.65324725950018</c:v>
                </c:pt>
                <c:pt idx="573">
                  <c:v>264.11547664043559</c:v>
                </c:pt>
                <c:pt idx="574">
                  <c:v>264.57753777403929</c:v>
                </c:pt>
                <c:pt idx="575">
                  <c:v>265.03943039603024</c:v>
                </c:pt>
                <c:pt idx="576">
                  <c:v>265.50115424320586</c:v>
                </c:pt>
                <c:pt idx="577">
                  <c:v>265.96270905343601</c:v>
                </c:pt>
                <c:pt idx="578">
                  <c:v>266.42409456565827</c:v>
                </c:pt>
                <c:pt idx="579">
                  <c:v>266.88531051987252</c:v>
                </c:pt>
                <c:pt idx="580">
                  <c:v>267.34635665713591</c:v>
                </c:pt>
                <c:pt idx="581">
                  <c:v>267.80723271955748</c:v>
                </c:pt>
                <c:pt idx="582">
                  <c:v>268.26793845029351</c:v>
                </c:pt>
                <c:pt idx="583">
                  <c:v>268.72847359354228</c:v>
                </c:pt>
                <c:pt idx="584">
                  <c:v>269.1888378945394</c:v>
                </c:pt>
                <c:pt idx="585">
                  <c:v>269.64903109955293</c:v>
                </c:pt>
                <c:pt idx="586">
                  <c:v>270.10905295587855</c:v>
                </c:pt>
                <c:pt idx="587">
                  <c:v>270.56890321183499</c:v>
                </c:pt>
                <c:pt idx="588">
                  <c:v>271.02858161675937</c:v>
                </c:pt>
                <c:pt idx="589">
                  <c:v>271.48808792100277</c:v>
                </c:pt>
                <c:pt idx="590">
                  <c:v>271.94742187592539</c:v>
                </c:pt>
                <c:pt idx="591">
                  <c:v>272.40658323389249</c:v>
                </c:pt>
                <c:pt idx="592">
                  <c:v>272.86557174826993</c:v>
                </c:pt>
                <c:pt idx="593">
                  <c:v>273.32438717341978</c:v>
                </c:pt>
                <c:pt idx="594">
                  <c:v>273.78302926469598</c:v>
                </c:pt>
                <c:pt idx="595">
                  <c:v>274.24149777844036</c:v>
                </c:pt>
                <c:pt idx="596">
                  <c:v>274.69979247197841</c:v>
                </c:pt>
                <c:pt idx="597">
                  <c:v>275.15791310361516</c:v>
                </c:pt>
                <c:pt idx="598">
                  <c:v>275.61585943263123</c:v>
                </c:pt>
                <c:pt idx="599">
                  <c:v>276.07363121927875</c:v>
                </c:pt>
                <c:pt idx="600">
                  <c:v>276.53122822477746</c:v>
                </c:pt>
                <c:pt idx="601">
                  <c:v>276.9886502113111</c:v>
                </c:pt>
                <c:pt idx="602">
                  <c:v>277.44589694202318</c:v>
                </c:pt>
                <c:pt idx="603">
                  <c:v>277.90296818101336</c:v>
                </c:pt>
                <c:pt idx="604">
                  <c:v>278.3598636933342</c:v>
                </c:pt>
                <c:pt idx="605">
                  <c:v>278.8165832449867</c:v>
                </c:pt>
                <c:pt idx="606">
                  <c:v>279.27312660291733</c:v>
                </c:pt>
                <c:pt idx="607">
                  <c:v>279.729493535014</c:v>
                </c:pt>
                <c:pt idx="608">
                  <c:v>280.18568381010306</c:v>
                </c:pt>
                <c:pt idx="609">
                  <c:v>280.6416971979454</c:v>
                </c:pt>
                <c:pt idx="610">
                  <c:v>281.09753346923316</c:v>
                </c:pt>
                <c:pt idx="611">
                  <c:v>281.55319239558645</c:v>
                </c:pt>
                <c:pt idx="612">
                  <c:v>282.00867374955004</c:v>
                </c:pt>
                <c:pt idx="613">
                  <c:v>282.46397730458978</c:v>
                </c:pt>
                <c:pt idx="614">
                  <c:v>282.9191028350898</c:v>
                </c:pt>
                <c:pt idx="615">
                  <c:v>283.37405011634877</c:v>
                </c:pt>
                <c:pt idx="616">
                  <c:v>283.82881892457738</c:v>
                </c:pt>
                <c:pt idx="617">
                  <c:v>284.28340903689491</c:v>
                </c:pt>
                <c:pt idx="618">
                  <c:v>284.73782023132588</c:v>
                </c:pt>
                <c:pt idx="619">
                  <c:v>285.19205228679755</c:v>
                </c:pt>
                <c:pt idx="620">
                  <c:v>285.64610498313652</c:v>
                </c:pt>
                <c:pt idx="621">
                  <c:v>286.09997810106614</c:v>
                </c:pt>
                <c:pt idx="622">
                  <c:v>286.55367142220319</c:v>
                </c:pt>
                <c:pt idx="623">
                  <c:v>287.00718472905544</c:v>
                </c:pt>
                <c:pt idx="624">
                  <c:v>287.46051780501841</c:v>
                </c:pt>
                <c:pt idx="625">
                  <c:v>287.91367043437288</c:v>
                </c:pt>
                <c:pt idx="626">
                  <c:v>288.36664240228191</c:v>
                </c:pt>
                <c:pt idx="627">
                  <c:v>288.81943349478848</c:v>
                </c:pt>
                <c:pt idx="628">
                  <c:v>289.27204349881231</c:v>
                </c:pt>
                <c:pt idx="629">
                  <c:v>289.72447220214747</c:v>
                </c:pt>
                <c:pt idx="630">
                  <c:v>290.17671939345973</c:v>
                </c:pt>
                <c:pt idx="631">
                  <c:v>290.62878486228419</c:v>
                </c:pt>
                <c:pt idx="632">
                  <c:v>291.08066839902216</c:v>
                </c:pt>
                <c:pt idx="633">
                  <c:v>291.53236979493943</c:v>
                </c:pt>
                <c:pt idx="634">
                  <c:v>291.98388884216308</c:v>
                </c:pt>
                <c:pt idx="635">
                  <c:v>292.4352253336794</c:v>
                </c:pt>
                <c:pt idx="636">
                  <c:v>292.88637906333145</c:v>
                </c:pt>
                <c:pt idx="637">
                  <c:v>293.33734982581637</c:v>
                </c:pt>
                <c:pt idx="638">
                  <c:v>293.78813741668358</c:v>
                </c:pt>
                <c:pt idx="639">
                  <c:v>294.23874163233194</c:v>
                </c:pt>
                <c:pt idx="640">
                  <c:v>294.68916227000767</c:v>
                </c:pt>
                <c:pt idx="641">
                  <c:v>295.13939912780199</c:v>
                </c:pt>
                <c:pt idx="642">
                  <c:v>295.58945200464905</c:v>
                </c:pt>
                <c:pt idx="643">
                  <c:v>296.03932070032351</c:v>
                </c:pt>
                <c:pt idx="644">
                  <c:v>296.48900501543864</c:v>
                </c:pt>
                <c:pt idx="645">
                  <c:v>296.93850475144359</c:v>
                </c:pt>
                <c:pt idx="646">
                  <c:v>297.38781971062207</c:v>
                </c:pt>
                <c:pt idx="647">
                  <c:v>297.83694969608956</c:v>
                </c:pt>
                <c:pt idx="648">
                  <c:v>298.28589451179147</c:v>
                </c:pt>
                <c:pt idx="649">
                  <c:v>298.73465396250128</c:v>
                </c:pt>
                <c:pt idx="650">
                  <c:v>299.18322785381821</c:v>
                </c:pt>
                <c:pt idx="651">
                  <c:v>299.63161599216534</c:v>
                </c:pt>
                <c:pt idx="652">
                  <c:v>300.07981818478765</c:v>
                </c:pt>
                <c:pt idx="653">
                  <c:v>300.52783423975006</c:v>
                </c:pt>
                <c:pt idx="654">
                  <c:v>300.97566396593555</c:v>
                </c:pt>
                <c:pt idx="655">
                  <c:v>301.42330717304299</c:v>
                </c:pt>
                <c:pt idx="656">
                  <c:v>301.87076367158573</c:v>
                </c:pt>
                <c:pt idx="657">
                  <c:v>302.31803327288924</c:v>
                </c:pt>
                <c:pt idx="658">
                  <c:v>302.76511578908946</c:v>
                </c:pt>
                <c:pt idx="659">
                  <c:v>303.21201103313126</c:v>
                </c:pt>
                <c:pt idx="660">
                  <c:v>303.65871881876603</c:v>
                </c:pt>
                <c:pt idx="661">
                  <c:v>304.10523896055065</c:v>
                </c:pt>
                <c:pt idx="662">
                  <c:v>304.55157127384496</c:v>
                </c:pt>
                <c:pt idx="663">
                  <c:v>304.99771557481074</c:v>
                </c:pt>
                <c:pt idx="664">
                  <c:v>305.44367168040947</c:v>
                </c:pt>
                <c:pt idx="665">
                  <c:v>305.88943940840073</c:v>
                </c:pt>
                <c:pt idx="666">
                  <c:v>306.33501857734097</c:v>
                </c:pt>
                <c:pt idx="667">
                  <c:v>306.78040900658112</c:v>
                </c:pt>
                <c:pt idx="668">
                  <c:v>307.22561051626531</c:v>
                </c:pt>
                <c:pt idx="669">
                  <c:v>307.67062292732959</c:v>
                </c:pt>
                <c:pt idx="670">
                  <c:v>308.11544606149977</c:v>
                </c:pt>
                <c:pt idx="671">
                  <c:v>308.56007974129011</c:v>
                </c:pt>
                <c:pt idx="672">
                  <c:v>309.00452379000149</c:v>
                </c:pt>
                <c:pt idx="673">
                  <c:v>309.44877803172034</c:v>
                </c:pt>
                <c:pt idx="674">
                  <c:v>309.89284229131653</c:v>
                </c:pt>
                <c:pt idx="675">
                  <c:v>310.33671639444253</c:v>
                </c:pt>
                <c:pt idx="676">
                  <c:v>310.78040016753101</c:v>
                </c:pt>
                <c:pt idx="677">
                  <c:v>311.22389343779423</c:v>
                </c:pt>
                <c:pt idx="678">
                  <c:v>311.66719603322207</c:v>
                </c:pt>
                <c:pt idx="679">
                  <c:v>312.11030778258055</c:v>
                </c:pt>
                <c:pt idx="680">
                  <c:v>312.55322851541069</c:v>
                </c:pt>
                <c:pt idx="681">
                  <c:v>312.99595806202683</c:v>
                </c:pt>
                <c:pt idx="682">
                  <c:v>313.43849625351527</c:v>
                </c:pt>
                <c:pt idx="683">
                  <c:v>313.88084292173289</c:v>
                </c:pt>
                <c:pt idx="684">
                  <c:v>314.32299789930579</c:v>
                </c:pt>
                <c:pt idx="685">
                  <c:v>314.76496101962783</c:v>
                </c:pt>
                <c:pt idx="686">
                  <c:v>315.2067321168592</c:v>
                </c:pt>
                <c:pt idx="687">
                  <c:v>315.64831102592558</c:v>
                </c:pt>
                <c:pt idx="688">
                  <c:v>316.08969758251595</c:v>
                </c:pt>
                <c:pt idx="689">
                  <c:v>316.53089162308191</c:v>
                </c:pt>
                <c:pt idx="690">
                  <c:v>316.9718929848363</c:v>
                </c:pt>
                <c:pt idx="691">
                  <c:v>317.41270150575156</c:v>
                </c:pt>
                <c:pt idx="692">
                  <c:v>317.85331702455869</c:v>
                </c:pt>
                <c:pt idx="693">
                  <c:v>318.29373938074616</c:v>
                </c:pt>
                <c:pt idx="694">
                  <c:v>318.73396841455809</c:v>
                </c:pt>
                <c:pt idx="695">
                  <c:v>319.17400396699355</c:v>
                </c:pt>
                <c:pt idx="696">
                  <c:v>319.61384587980501</c:v>
                </c:pt>
                <c:pt idx="697">
                  <c:v>320.05349399549732</c:v>
                </c:pt>
                <c:pt idx="698">
                  <c:v>320.49294815732605</c:v>
                </c:pt>
                <c:pt idx="699">
                  <c:v>320.93220820929679</c:v>
                </c:pt>
                <c:pt idx="700">
                  <c:v>321.37127399616372</c:v>
                </c:pt>
                <c:pt idx="701">
                  <c:v>321.81014536342838</c:v>
                </c:pt>
                <c:pt idx="702">
                  <c:v>322.24882215733845</c:v>
                </c:pt>
                <c:pt idx="703">
                  <c:v>322.68730422488682</c:v>
                </c:pt>
                <c:pt idx="704">
                  <c:v>323.12559141381001</c:v>
                </c:pt>
                <c:pt idx="705">
                  <c:v>323.56368357258754</c:v>
                </c:pt>
                <c:pt idx="706">
                  <c:v>324.00158055044011</c:v>
                </c:pt>
                <c:pt idx="707">
                  <c:v>324.43928219732925</c:v>
                </c:pt>
                <c:pt idx="708">
                  <c:v>324.87678836395554</c:v>
                </c:pt>
                <c:pt idx="709">
                  <c:v>325.31409890175769</c:v>
                </c:pt>
                <c:pt idx="710">
                  <c:v>325.75121366291143</c:v>
                </c:pt>
                <c:pt idx="711">
                  <c:v>326.18813250032855</c:v>
                </c:pt>
                <c:pt idx="712">
                  <c:v>326.62485526765562</c:v>
                </c:pt>
                <c:pt idx="713">
                  <c:v>327.06138181927281</c:v>
                </c:pt>
                <c:pt idx="714">
                  <c:v>327.49771201029307</c:v>
                </c:pt>
                <c:pt idx="715">
                  <c:v>327.93384569656075</c:v>
                </c:pt>
                <c:pt idx="716">
                  <c:v>328.36978273465076</c:v>
                </c:pt>
                <c:pt idx="717">
                  <c:v>328.80552298186745</c:v>
                </c:pt>
                <c:pt idx="718">
                  <c:v>329.24106629624339</c:v>
                </c:pt>
                <c:pt idx="719">
                  <c:v>329.67641253653858</c:v>
                </c:pt>
                <c:pt idx="720">
                  <c:v>330.1115615622391</c:v>
                </c:pt>
                <c:pt idx="721">
                  <c:v>334.03886790843876</c:v>
                </c:pt>
                <c:pt idx="722">
                  <c:v>334.49639361563737</c:v>
                </c:pt>
                <c:pt idx="723">
                  <c:v>334.95374478934599</c:v>
                </c:pt>
                <c:pt idx="724">
                  <c:v>335.41092118897689</c:v>
                </c:pt>
                <c:pt idx="725">
                  <c:v>335.86792257493642</c:v>
                </c:pt>
                <c:pt idx="726">
                  <c:v>336.32474870862399</c:v>
                </c:pt>
                <c:pt idx="727">
                  <c:v>336.78139935243178</c:v>
                </c:pt>
                <c:pt idx="728">
                  <c:v>337.23787426974377</c:v>
                </c:pt>
                <c:pt idx="729">
                  <c:v>337.69417322493553</c:v>
                </c:pt>
                <c:pt idx="730">
                  <c:v>338.15029598337316</c:v>
                </c:pt>
                <c:pt idx="731">
                  <c:v>338.60624231141281</c:v>
                </c:pt>
                <c:pt idx="732">
                  <c:v>339.06201197639984</c:v>
                </c:pt>
                <c:pt idx="733">
                  <c:v>339.51760474666821</c:v>
                </c:pt>
                <c:pt idx="734">
                  <c:v>339.97302039154005</c:v>
                </c:pt>
                <c:pt idx="735">
                  <c:v>340.42825868132445</c:v>
                </c:pt>
                <c:pt idx="736">
                  <c:v>340.88331938731727</c:v>
                </c:pt>
                <c:pt idx="737">
                  <c:v>341.33820228180002</c:v>
                </c:pt>
                <c:pt idx="738">
                  <c:v>341.79290713803965</c:v>
                </c:pt>
                <c:pt idx="739">
                  <c:v>342.2474337302873</c:v>
                </c:pt>
                <c:pt idx="740">
                  <c:v>342.70178183377772</c:v>
                </c:pt>
                <c:pt idx="741">
                  <c:v>343.15595122472911</c:v>
                </c:pt>
                <c:pt idx="742">
                  <c:v>343.60994168034125</c:v>
                </c:pt>
                <c:pt idx="743">
                  <c:v>344.06375297879612</c:v>
                </c:pt>
                <c:pt idx="744">
                  <c:v>344.517384899256</c:v>
                </c:pt>
                <c:pt idx="745">
                  <c:v>344.97083722186329</c:v>
                </c:pt>
                <c:pt idx="746">
                  <c:v>345.42410972773968</c:v>
                </c:pt>
                <c:pt idx="747">
                  <c:v>345.87720219898551</c:v>
                </c:pt>
                <c:pt idx="748">
                  <c:v>346.33011441867865</c:v>
                </c:pt>
                <c:pt idx="749">
                  <c:v>346.78284617087405</c:v>
                </c:pt>
                <c:pt idx="750">
                  <c:v>347.23539724060271</c:v>
                </c:pt>
                <c:pt idx="751">
                  <c:v>347.68776741387114</c:v>
                </c:pt>
                <c:pt idx="752">
                  <c:v>348.13995647766046</c:v>
                </c:pt>
                <c:pt idx="753">
                  <c:v>348.59196421992539</c:v>
                </c:pt>
                <c:pt idx="754">
                  <c:v>349.04379042959397</c:v>
                </c:pt>
                <c:pt idx="755">
                  <c:v>349.49543489656622</c:v>
                </c:pt>
                <c:pt idx="756">
                  <c:v>349.94689741171345</c:v>
                </c:pt>
                <c:pt idx="757">
                  <c:v>350.39817776687767</c:v>
                </c:pt>
                <c:pt idx="758">
                  <c:v>350.84927575487046</c:v>
                </c:pt>
                <c:pt idx="759">
                  <c:v>351.30019116947238</c:v>
                </c:pt>
                <c:pt idx="760">
                  <c:v>351.75092380543197</c:v>
                </c:pt>
                <c:pt idx="761">
                  <c:v>352.20147345846482</c:v>
                </c:pt>
                <c:pt idx="762">
                  <c:v>352.65183992525294</c:v>
                </c:pt>
                <c:pt idx="763">
                  <c:v>353.10202300344366</c:v>
                </c:pt>
                <c:pt idx="764">
                  <c:v>353.55202249164921</c:v>
                </c:pt>
                <c:pt idx="765">
                  <c:v>354.00183818944498</c:v>
                </c:pt>
                <c:pt idx="766">
                  <c:v>354.45146989736958</c:v>
                </c:pt>
                <c:pt idx="767">
                  <c:v>354.90091741692333</c:v>
                </c:pt>
                <c:pt idx="768">
                  <c:v>355.35018055056753</c:v>
                </c:pt>
                <c:pt idx="769">
                  <c:v>355.79925910172381</c:v>
                </c:pt>
                <c:pt idx="770">
                  <c:v>356.24815287477259</c:v>
                </c:pt>
                <c:pt idx="771">
                  <c:v>356.69686167505296</c:v>
                </c:pt>
                <c:pt idx="772">
                  <c:v>357.14538530886097</c:v>
                </c:pt>
                <c:pt idx="773">
                  <c:v>357.59372358344939</c:v>
                </c:pt>
                <c:pt idx="774">
                  <c:v>358.04187630702614</c:v>
                </c:pt>
                <c:pt idx="775">
                  <c:v>358.48984328875378</c:v>
                </c:pt>
                <c:pt idx="776">
                  <c:v>358.93762433874861</c:v>
                </c:pt>
                <c:pt idx="777">
                  <c:v>359.38521926807914</c:v>
                </c:pt>
                <c:pt idx="778">
                  <c:v>359.83262788876578</c:v>
                </c:pt>
                <c:pt idx="779">
                  <c:v>360.27985001377948</c:v>
                </c:pt>
                <c:pt idx="780">
                  <c:v>360.72688545704079</c:v>
                </c:pt>
                <c:pt idx="781">
                  <c:v>361.17373403341895</c:v>
                </c:pt>
                <c:pt idx="782">
                  <c:v>361.62039555873093</c:v>
                </c:pt>
                <c:pt idx="783">
                  <c:v>362.06686984974021</c:v>
                </c:pt>
                <c:pt idx="784">
                  <c:v>362.5131567241562</c:v>
                </c:pt>
                <c:pt idx="785">
                  <c:v>362.95925600063254</c:v>
                </c:pt>
                <c:pt idx="786">
                  <c:v>363.40516749876667</c:v>
                </c:pt>
                <c:pt idx="787">
                  <c:v>363.85089103909871</c:v>
                </c:pt>
                <c:pt idx="788">
                  <c:v>364.29642644311019</c:v>
                </c:pt>
                <c:pt idx="789">
                  <c:v>364.74177353322295</c:v>
                </c:pt>
                <c:pt idx="790">
                  <c:v>365.18693213279863</c:v>
                </c:pt>
                <c:pt idx="791">
                  <c:v>365.63190206613683</c:v>
                </c:pt>
                <c:pt idx="792">
                  <c:v>366.07668315847485</c:v>
                </c:pt>
                <c:pt idx="793">
                  <c:v>366.52127523598574</c:v>
                </c:pt>
                <c:pt idx="794">
                  <c:v>366.96567812577825</c:v>
                </c:pt>
                <c:pt idx="795">
                  <c:v>367.40989165589463</c:v>
                </c:pt>
                <c:pt idx="796">
                  <c:v>367.85391565531035</c:v>
                </c:pt>
                <c:pt idx="797">
                  <c:v>368.29774995393279</c:v>
                </c:pt>
                <c:pt idx="798">
                  <c:v>368.74139438259999</c:v>
                </c:pt>
                <c:pt idx="799">
                  <c:v>369.18484877307964</c:v>
                </c:pt>
                <c:pt idx="800">
                  <c:v>369.62811295806796</c:v>
                </c:pt>
                <c:pt idx="801">
                  <c:v>370.07118677118831</c:v>
                </c:pt>
                <c:pt idx="802">
                  <c:v>370.5140700469907</c:v>
                </c:pt>
                <c:pt idx="803">
                  <c:v>370.95676262094986</c:v>
                </c:pt>
                <c:pt idx="804">
                  <c:v>371.39926432946464</c:v>
                </c:pt>
                <c:pt idx="805">
                  <c:v>371.8415750098568</c:v>
                </c:pt>
                <c:pt idx="806">
                  <c:v>372.28369450036945</c:v>
                </c:pt>
                <c:pt idx="807">
                  <c:v>372.72562264016636</c:v>
                </c:pt>
                <c:pt idx="808">
                  <c:v>373.16735926933052</c:v>
                </c:pt>
                <c:pt idx="809">
                  <c:v>373.60890422886297</c:v>
                </c:pt>
                <c:pt idx="810">
                  <c:v>374.05025736068183</c:v>
                </c:pt>
                <c:pt idx="811">
                  <c:v>374.49141850762066</c:v>
                </c:pt>
                <c:pt idx="812">
                  <c:v>374.93238751342778</c:v>
                </c:pt>
                <c:pt idx="813">
                  <c:v>375.37316422276473</c:v>
                </c:pt>
                <c:pt idx="814">
                  <c:v>375.8137484812051</c:v>
                </c:pt>
                <c:pt idx="815">
                  <c:v>376.25414013523334</c:v>
                </c:pt>
                <c:pt idx="816">
                  <c:v>376.69433903224348</c:v>
                </c:pt>
                <c:pt idx="817">
                  <c:v>377.13434502053821</c:v>
                </c:pt>
                <c:pt idx="818">
                  <c:v>377.57415794932706</c:v>
                </c:pt>
                <c:pt idx="819">
                  <c:v>378.01377766872571</c:v>
                </c:pt>
                <c:pt idx="820">
                  <c:v>378.45320402975432</c:v>
                </c:pt>
                <c:pt idx="821">
                  <c:v>378.89243688433663</c:v>
                </c:pt>
                <c:pt idx="822">
                  <c:v>379.3314760852985</c:v>
                </c:pt>
                <c:pt idx="823">
                  <c:v>379.77032148636647</c:v>
                </c:pt>
                <c:pt idx="824">
                  <c:v>380.20897294216684</c:v>
                </c:pt>
                <c:pt idx="825">
                  <c:v>380.6474303082241</c:v>
                </c:pt>
                <c:pt idx="826">
                  <c:v>381.08569344095991</c:v>
                </c:pt>
                <c:pt idx="827">
                  <c:v>381.52376219769138</c:v>
                </c:pt>
                <c:pt idx="828">
                  <c:v>381.96163643663027</c:v>
                </c:pt>
                <c:pt idx="829">
                  <c:v>382.39931601688141</c:v>
                </c:pt>
                <c:pt idx="830">
                  <c:v>382.83680079844135</c:v>
                </c:pt>
                <c:pt idx="831">
                  <c:v>383.27409064219722</c:v>
                </c:pt>
                <c:pt idx="832">
                  <c:v>383.71118540992524</c:v>
                </c:pt>
                <c:pt idx="833">
                  <c:v>384.1480849642893</c:v>
                </c:pt>
                <c:pt idx="834">
                  <c:v>384.5847891688399</c:v>
                </c:pt>
                <c:pt idx="835">
                  <c:v>385.02129788801284</c:v>
                </c:pt>
                <c:pt idx="836">
                  <c:v>385.45761098712745</c:v>
                </c:pt>
                <c:pt idx="837">
                  <c:v>385.89372833238548</c:v>
                </c:pt>
                <c:pt idx="838">
                  <c:v>386.32964979087006</c:v>
                </c:pt>
                <c:pt idx="839">
                  <c:v>386.76537523054378</c:v>
                </c:pt>
                <c:pt idx="840">
                  <c:v>387.20090452024738</c:v>
                </c:pt>
                <c:pt idx="841">
                  <c:v>387.63623752969903</c:v>
                </c:pt>
                <c:pt idx="842">
                  <c:v>388.07137412949226</c:v>
                </c:pt>
                <c:pt idx="843">
                  <c:v>388.50631419109465</c:v>
                </c:pt>
                <c:pt idx="844">
                  <c:v>388.94105758684668</c:v>
                </c:pt>
                <c:pt idx="845">
                  <c:v>389.37560418996048</c:v>
                </c:pt>
                <c:pt idx="846">
                  <c:v>389.80995387451765</c:v>
                </c:pt>
                <c:pt idx="847">
                  <c:v>390.24410651546896</c:v>
                </c:pt>
                <c:pt idx="848">
                  <c:v>390.6780619886319</c:v>
                </c:pt>
                <c:pt idx="849">
                  <c:v>391.11182017069001</c:v>
                </c:pt>
                <c:pt idx="850">
                  <c:v>391.54538093919092</c:v>
                </c:pt>
                <c:pt idx="851">
                  <c:v>391.97874417254542</c:v>
                </c:pt>
                <c:pt idx="852">
                  <c:v>392.41190975002564</c:v>
                </c:pt>
                <c:pt idx="853">
                  <c:v>392.84487755176377</c:v>
                </c:pt>
                <c:pt idx="854">
                  <c:v>393.27764745875044</c:v>
                </c:pt>
                <c:pt idx="855">
                  <c:v>393.7102193528338</c:v>
                </c:pt>
                <c:pt idx="856">
                  <c:v>394.14259311671731</c:v>
                </c:pt>
                <c:pt idx="857">
                  <c:v>394.57476863395874</c:v>
                </c:pt>
                <c:pt idx="858">
                  <c:v>395.00674578896883</c:v>
                </c:pt>
                <c:pt idx="859">
                  <c:v>395.43852446700947</c:v>
                </c:pt>
                <c:pt idx="860">
                  <c:v>395.87010455419221</c:v>
                </c:pt>
                <c:pt idx="861">
                  <c:v>396.30148593747737</c:v>
                </c:pt>
                <c:pt idx="862">
                  <c:v>396.73266850467178</c:v>
                </c:pt>
                <c:pt idx="863">
                  <c:v>397.16365214442777</c:v>
                </c:pt>
                <c:pt idx="864">
                  <c:v>397.59443674624157</c:v>
                </c:pt>
                <c:pt idx="865">
                  <c:v>398.02502220045193</c:v>
                </c:pt>
                <c:pt idx="866">
                  <c:v>398.45540839823821</c:v>
                </c:pt>
                <c:pt idx="867">
                  <c:v>398.88559523161939</c:v>
                </c:pt>
                <c:pt idx="868">
                  <c:v>399.31558259345235</c:v>
                </c:pt>
                <c:pt idx="869">
                  <c:v>399.74537037743033</c:v>
                </c:pt>
                <c:pt idx="870">
                  <c:v>400.17495847808124</c:v>
                </c:pt>
                <c:pt idx="871">
                  <c:v>400.60434679076644</c:v>
                </c:pt>
                <c:pt idx="872">
                  <c:v>401.03353521167935</c:v>
                </c:pt>
                <c:pt idx="873">
                  <c:v>401.46252363784339</c:v>
                </c:pt>
                <c:pt idx="874">
                  <c:v>401.89131196711077</c:v>
                </c:pt>
                <c:pt idx="875">
                  <c:v>402.31990009816087</c:v>
                </c:pt>
                <c:pt idx="876">
                  <c:v>402.74828793049909</c:v>
                </c:pt>
                <c:pt idx="877">
                  <c:v>403.17647536445452</c:v>
                </c:pt>
                <c:pt idx="878">
                  <c:v>403.60446230117913</c:v>
                </c:pt>
                <c:pt idx="879">
                  <c:v>404.03224864264581</c:v>
                </c:pt>
                <c:pt idx="880">
                  <c:v>404.45983429164687</c:v>
                </c:pt>
                <c:pt idx="881">
                  <c:v>404.88721915179258</c:v>
                </c:pt>
                <c:pt idx="882">
                  <c:v>405.31440312750982</c:v>
                </c:pt>
                <c:pt idx="883">
                  <c:v>405.74138612403982</c:v>
                </c:pt>
                <c:pt idx="884">
                  <c:v>406.16816804743718</c:v>
                </c:pt>
                <c:pt idx="885">
                  <c:v>406.5947488045685</c:v>
                </c:pt>
                <c:pt idx="886">
                  <c:v>407.02112830310983</c:v>
                </c:pt>
                <c:pt idx="887">
                  <c:v>407.44730645154618</c:v>
                </c:pt>
                <c:pt idx="888">
                  <c:v>407.8732831591692</c:v>
                </c:pt>
                <c:pt idx="889">
                  <c:v>408.29905833607609</c:v>
                </c:pt>
                <c:pt idx="890">
                  <c:v>408.7246318931675</c:v>
                </c:pt>
                <c:pt idx="891">
                  <c:v>409.15000374214645</c:v>
                </c:pt>
                <c:pt idx="892">
                  <c:v>409.57517379551626</c:v>
                </c:pt>
                <c:pt idx="893">
                  <c:v>410.00014196657946</c:v>
                </c:pt>
                <c:pt idx="894">
                  <c:v>410.42490816943553</c:v>
                </c:pt>
                <c:pt idx="895">
                  <c:v>410.84947231898008</c:v>
                </c:pt>
                <c:pt idx="896">
                  <c:v>411.27383433090256</c:v>
                </c:pt>
                <c:pt idx="897">
                  <c:v>411.69799412168493</c:v>
                </c:pt>
                <c:pt idx="898">
                  <c:v>412.12195160860017</c:v>
                </c:pt>
                <c:pt idx="899">
                  <c:v>412.54570670971037</c:v>
                </c:pt>
                <c:pt idx="900">
                  <c:v>412.96925934386536</c:v>
                </c:pt>
                <c:pt idx="901">
                  <c:v>413.39260943070093</c:v>
                </c:pt>
                <c:pt idx="902">
                  <c:v>413.8157568906372</c:v>
                </c:pt>
                <c:pt idx="903">
                  <c:v>414.23870164487732</c:v>
                </c:pt>
                <c:pt idx="904">
                  <c:v>414.66144361540506</c:v>
                </c:pt>
                <c:pt idx="905">
                  <c:v>415.08398272498431</c:v>
                </c:pt>
                <c:pt idx="906">
                  <c:v>415.50631889715635</c:v>
                </c:pt>
                <c:pt idx="907">
                  <c:v>415.92844578938832</c:v>
                </c:pt>
                <c:pt idx="908">
                  <c:v>416.35037949138501</c:v>
                </c:pt>
                <c:pt idx="909">
                  <c:v>416.7721198381912</c:v>
                </c:pt>
                <c:pt idx="910">
                  <c:v>417.1936666649205</c:v>
                </c:pt>
                <c:pt idx="911">
                  <c:v>417.61501980675149</c:v>
                </c:pt>
                <c:pt idx="912">
                  <c:v>418.03617909892364</c:v>
                </c:pt>
                <c:pt idx="913">
                  <c:v>418.45714437673348</c:v>
                </c:pt>
                <c:pt idx="914">
                  <c:v>418.87791547553024</c:v>
                </c:pt>
                <c:pt idx="915">
                  <c:v>419.29849223071199</c:v>
                </c:pt>
                <c:pt idx="916">
                  <c:v>419.71887447772116</c:v>
                </c:pt>
                <c:pt idx="917">
                  <c:v>420.13906205204046</c:v>
                </c:pt>
                <c:pt idx="918">
                  <c:v>420.55905478918856</c:v>
                </c:pt>
                <c:pt idx="919">
                  <c:v>420.97885252471571</c:v>
                </c:pt>
                <c:pt idx="920">
                  <c:v>421.39845509419933</c:v>
                </c:pt>
                <c:pt idx="921">
                  <c:v>421.81786233323925</c:v>
                </c:pt>
                <c:pt idx="922">
                  <c:v>422.2370740774536</c:v>
                </c:pt>
                <c:pt idx="923">
                  <c:v>422.65609016247402</c:v>
                </c:pt>
                <c:pt idx="924">
                  <c:v>423.07491042394059</c:v>
                </c:pt>
                <c:pt idx="925">
                  <c:v>423.49353469749775</c:v>
                </c:pt>
                <c:pt idx="926">
                  <c:v>423.91196281878905</c:v>
                </c:pt>
                <c:pt idx="927">
                  <c:v>424.33019462345254</c:v>
                </c:pt>
                <c:pt idx="928">
                  <c:v>424.74822994711531</c:v>
                </c:pt>
                <c:pt idx="929">
                  <c:v>425.16606862538941</c:v>
                </c:pt>
                <c:pt idx="930">
                  <c:v>425.58371049386579</c:v>
                </c:pt>
                <c:pt idx="931">
                  <c:v>426.00115538810979</c:v>
                </c:pt>
                <c:pt idx="932">
                  <c:v>426.41840314365572</c:v>
                </c:pt>
                <c:pt idx="933">
                  <c:v>426.83545359600168</c:v>
                </c:pt>
                <c:pt idx="934">
                  <c:v>427.252306580604</c:v>
                </c:pt>
                <c:pt idx="935">
                  <c:v>427.66896193287187</c:v>
                </c:pt>
                <c:pt idx="936">
                  <c:v>428.08541948816224</c:v>
                </c:pt>
                <c:pt idx="937">
                  <c:v>428.5016790817736</c:v>
                </c:pt>
                <c:pt idx="938">
                  <c:v>428.9177405489408</c:v>
                </c:pt>
                <c:pt idx="939">
                  <c:v>429.33360372482917</c:v>
                </c:pt>
                <c:pt idx="940">
                  <c:v>429.74926844452858</c:v>
                </c:pt>
                <c:pt idx="941">
                  <c:v>430.16473454304804</c:v>
                </c:pt>
                <c:pt idx="942">
                  <c:v>430.58000185530915</c:v>
                </c:pt>
                <c:pt idx="943">
                  <c:v>430.99507021614039</c:v>
                </c:pt>
                <c:pt idx="944">
                  <c:v>431.40993946027089</c:v>
                </c:pt>
                <c:pt idx="945">
                  <c:v>431.82460942232456</c:v>
                </c:pt>
                <c:pt idx="946">
                  <c:v>432.23907993681297</c:v>
                </c:pt>
                <c:pt idx="947">
                  <c:v>432.65335083813022</c:v>
                </c:pt>
                <c:pt idx="948">
                  <c:v>433.06742196054523</c:v>
                </c:pt>
                <c:pt idx="949">
                  <c:v>433.48129313819612</c:v>
                </c:pt>
                <c:pt idx="950">
                  <c:v>433.89496420508311</c:v>
                </c:pt>
                <c:pt idx="951">
                  <c:v>434.30843499506182</c:v>
                </c:pt>
                <c:pt idx="952">
                  <c:v>434.72170534183681</c:v>
                </c:pt>
                <c:pt idx="953">
                  <c:v>435.13477507895425</c:v>
                </c:pt>
                <c:pt idx="954">
                  <c:v>435.54764403979527</c:v>
                </c:pt>
                <c:pt idx="955">
                  <c:v>435.96031205756861</c:v>
                </c:pt>
                <c:pt idx="956">
                  <c:v>436.37277896530367</c:v>
                </c:pt>
                <c:pt idx="957">
                  <c:v>436.78504459584292</c:v>
                </c:pt>
                <c:pt idx="958">
                  <c:v>437.19710878183508</c:v>
                </c:pt>
                <c:pt idx="959">
                  <c:v>437.60897135572702</c:v>
                </c:pt>
                <c:pt idx="960">
                  <c:v>438.02063214975664</c:v>
                </c:pt>
                <c:pt idx="961">
                  <c:v>438.43209099594503</c:v>
                </c:pt>
                <c:pt idx="962">
                  <c:v>438.8433477260885</c:v>
                </c:pt>
                <c:pt idx="963">
                  <c:v>439.25440217175128</c:v>
                </c:pt>
                <c:pt idx="964">
                  <c:v>439.66525416425685</c:v>
                </c:pt>
                <c:pt idx="965">
                  <c:v>440.07590353468026</c:v>
                </c:pt>
                <c:pt idx="966">
                  <c:v>440.48635011383993</c:v>
                </c:pt>
                <c:pt idx="967">
                  <c:v>440.8965937322892</c:v>
                </c:pt>
                <c:pt idx="968">
                  <c:v>441.30663422030801</c:v>
                </c:pt>
                <c:pt idx="969">
                  <c:v>441.71647140789423</c:v>
                </c:pt>
                <c:pt idx="970">
                  <c:v>442.12610512475521</c:v>
                </c:pt>
                <c:pt idx="971">
                  <c:v>442.53553520029891</c:v>
                </c:pt>
                <c:pt idx="972">
                  <c:v>442.94476146362518</c:v>
                </c:pt>
                <c:pt idx="973">
                  <c:v>443.35378374351637</c:v>
                </c:pt>
                <c:pt idx="974">
                  <c:v>443.76260186842876</c:v>
                </c:pt>
                <c:pt idx="975">
                  <c:v>444.17121566648291</c:v>
                </c:pt>
                <c:pt idx="976">
                  <c:v>444.57962496545451</c:v>
                </c:pt>
                <c:pt idx="977">
                  <c:v>444.98782959276474</c:v>
                </c:pt>
                <c:pt idx="978">
                  <c:v>445.39582937547095</c:v>
                </c:pt>
                <c:pt idx="979">
                  <c:v>445.80362414025655</c:v>
                </c:pt>
                <c:pt idx="980">
                  <c:v>446.21121371342144</c:v>
                </c:pt>
                <c:pt idx="981">
                  <c:v>446.61859792087182</c:v>
                </c:pt>
                <c:pt idx="982">
                  <c:v>447.0257765881102</c:v>
                </c:pt>
                <c:pt idx="983">
                  <c:v>447.43274954022519</c:v>
                </c:pt>
                <c:pt idx="984">
                  <c:v>447.83951660188086</c:v>
                </c:pt>
                <c:pt idx="985">
                  <c:v>448.24607759730634</c:v>
                </c:pt>
                <c:pt idx="986">
                  <c:v>448.6524323502851</c:v>
                </c:pt>
                <c:pt idx="987">
                  <c:v>449.05858068414426</c:v>
                </c:pt>
                <c:pt idx="988">
                  <c:v>449.46452242174354</c:v>
                </c:pt>
                <c:pt idx="989">
                  <c:v>449.87025738546407</c:v>
                </c:pt>
                <c:pt idx="990">
                  <c:v>450.27578539719724</c:v>
                </c:pt>
                <c:pt idx="991">
                  <c:v>450.68110627833312</c:v>
                </c:pt>
                <c:pt idx="992">
                  <c:v>451.08621984974928</c:v>
                </c:pt>
                <c:pt idx="993">
                  <c:v>451.49112593179854</c:v>
                </c:pt>
                <c:pt idx="994">
                  <c:v>451.89582434429752</c:v>
                </c:pt>
                <c:pt idx="995">
                  <c:v>452.3003149065147</c:v>
                </c:pt>
                <c:pt idx="996">
                  <c:v>452.70459743715747</c:v>
                </c:pt>
                <c:pt idx="997">
                  <c:v>453.10867175436073</c:v>
                </c:pt>
                <c:pt idx="998">
                  <c:v>453.51253767567385</c:v>
                </c:pt>
                <c:pt idx="999">
                  <c:v>453.91619501804809</c:v>
                </c:pt>
                <c:pt idx="1000">
                  <c:v>454.31964359782381</c:v>
                </c:pt>
                <c:pt idx="1001">
                  <c:v>454.72288323071723</c:v>
                </c:pt>
                <c:pt idx="1002">
                  <c:v>455.12591373180749</c:v>
                </c:pt>
                <c:pt idx="1003">
                  <c:v>455.52873491552333</c:v>
                </c:pt>
                <c:pt idx="1004">
                  <c:v>455.93134659562912</c:v>
                </c:pt>
                <c:pt idx="1005">
                  <c:v>456.33374858521159</c:v>
                </c:pt>
                <c:pt idx="1006">
                  <c:v>456.73594069666569</c:v>
                </c:pt>
                <c:pt idx="1007">
                  <c:v>457.13792274168065</c:v>
                </c:pt>
                <c:pt idx="1008">
                  <c:v>457.53969453122539</c:v>
                </c:pt>
                <c:pt idx="1009">
                  <c:v>457.94125587553435</c:v>
                </c:pt>
                <c:pt idx="1010">
                  <c:v>458.34260658409272</c:v>
                </c:pt>
                <c:pt idx="1011">
                  <c:v>458.74374646562148</c:v>
                </c:pt>
                <c:pt idx="1012">
                  <c:v>459.14467532806265</c:v>
                </c:pt>
                <c:pt idx="1013">
                  <c:v>459.54539297856354</c:v>
                </c:pt>
                <c:pt idx="1014">
                  <c:v>459.94589922346182</c:v>
                </c:pt>
                <c:pt idx="1015">
                  <c:v>460.34619386826944</c:v>
                </c:pt>
                <c:pt idx="1016">
                  <c:v>460.74627671765694</c:v>
                </c:pt>
                <c:pt idx="1017">
                  <c:v>461.14614757543723</c:v>
                </c:pt>
                <c:pt idx="1018">
                  <c:v>461.54580624454968</c:v>
                </c:pt>
                <c:pt idx="1019">
                  <c:v>461.94525252704301</c:v>
                </c:pt>
                <c:pt idx="1020">
                  <c:v>462.34448622405904</c:v>
                </c:pt>
                <c:pt idx="1021">
                  <c:v>462.74350713581555</c:v>
                </c:pt>
                <c:pt idx="1022">
                  <c:v>463.14231506158876</c:v>
                </c:pt>
                <c:pt idx="1023">
                  <c:v>463.54090979969675</c:v>
                </c:pt>
                <c:pt idx="1024">
                  <c:v>463.93929114748113</c:v>
                </c:pt>
                <c:pt idx="1025">
                  <c:v>464.3374589012891</c:v>
                </c:pt>
                <c:pt idx="1026">
                  <c:v>464.73541285645587</c:v>
                </c:pt>
                <c:pt idx="1027">
                  <c:v>465.13315280728591</c:v>
                </c:pt>
                <c:pt idx="1028">
                  <c:v>465.53067854703454</c:v>
                </c:pt>
                <c:pt idx="1029">
                  <c:v>465.92798986788904</c:v>
                </c:pt>
                <c:pt idx="1030">
                  <c:v>466.32508656094916</c:v>
                </c:pt>
                <c:pt idx="1031">
                  <c:v>466.72196841620871</c:v>
                </c:pt>
                <c:pt idx="1032">
                  <c:v>467.11863522253486</c:v>
                </c:pt>
                <c:pt idx="1033">
                  <c:v>467.51508676764917</c:v>
                </c:pt>
                <c:pt idx="1034">
                  <c:v>467.91132283810691</c:v>
                </c:pt>
                <c:pt idx="1035">
                  <c:v>468.30734321927679</c:v>
                </c:pt>
                <c:pt idx="1036">
                  <c:v>468.70314769532064</c:v>
                </c:pt>
                <c:pt idx="1037">
                  <c:v>469.09873604917209</c:v>
                </c:pt>
                <c:pt idx="1038">
                  <c:v>469.49410806251535</c:v>
                </c:pt>
                <c:pt idx="1039">
                  <c:v>469.8892635157639</c:v>
                </c:pt>
                <c:pt idx="1040">
                  <c:v>470.28420218803876</c:v>
                </c:pt>
                <c:pt idx="1041">
                  <c:v>470.67892385714623</c:v>
                </c:pt>
                <c:pt idx="1042">
                  <c:v>471.07342829955564</c:v>
                </c:pt>
                <c:pt idx="1043">
                  <c:v>471.46771529037704</c:v>
                </c:pt>
                <c:pt idx="1044">
                  <c:v>471.86178460333764</c:v>
                </c:pt>
                <c:pt idx="1045">
                  <c:v>472.25563601075874</c:v>
                </c:pt>
                <c:pt idx="1046">
                  <c:v>472.64926928353253</c:v>
                </c:pt>
                <c:pt idx="1047">
                  <c:v>473.0426841910982</c:v>
                </c:pt>
                <c:pt idx="1048">
                  <c:v>473.43588050141744</c:v>
                </c:pt>
                <c:pt idx="1049">
                  <c:v>473.77921262202301</c:v>
                </c:pt>
                <c:pt idx="1050">
                  <c:v>474.12060334856926</c:v>
                </c:pt>
                <c:pt idx="1051">
                  <c:v>474.46166919678251</c:v>
                </c:pt>
                <c:pt idx="1052">
                  <c:v>474.80241016207049</c:v>
                </c:pt>
                <c:pt idx="1053">
                  <c:v>475.14282623966449</c:v>
                </c:pt>
                <c:pt idx="1054">
                  <c:v>475.48291742460577</c:v>
                </c:pt>
                <c:pt idx="1055">
                  <c:v>475.82268371173103</c:v>
                </c:pt>
                <c:pt idx="1056">
                  <c:v>476.16212509565798</c:v>
                </c:pt>
                <c:pt idx="1057">
                  <c:v>476.50124157077124</c:v>
                </c:pt>
                <c:pt idx="1058">
                  <c:v>476.84003313120763</c:v>
                </c:pt>
                <c:pt idx="1059">
                  <c:v>477.17849977084137</c:v>
                </c:pt>
                <c:pt idx="1060">
                  <c:v>477.51664148326932</c:v>
                </c:pt>
                <c:pt idx="1061">
                  <c:v>477.85445826179625</c:v>
                </c:pt>
                <c:pt idx="1062">
                  <c:v>478.19195009941922</c:v>
                </c:pt>
                <c:pt idx="1063">
                  <c:v>478.52911698881314</c:v>
                </c:pt>
                <c:pt idx="1064">
                  <c:v>478.86595892231469</c:v>
                </c:pt>
                <c:pt idx="1065">
                  <c:v>479.20247589190734</c:v>
                </c:pt>
                <c:pt idx="1066">
                  <c:v>479.53866788920533</c:v>
                </c:pt>
                <c:pt idx="1067">
                  <c:v>479.87453490543845</c:v>
                </c:pt>
                <c:pt idx="1068">
                  <c:v>480.21007693143576</c:v>
                </c:pt>
                <c:pt idx="1069">
                  <c:v>480.54529395760966</c:v>
                </c:pt>
                <c:pt idx="1070">
                  <c:v>480.88018597393983</c:v>
                </c:pt>
                <c:pt idx="1071">
                  <c:v>481.21475296995715</c:v>
                </c:pt>
                <c:pt idx="1072">
                  <c:v>481.54899493472681</c:v>
                </c:pt>
                <c:pt idx="1073">
                  <c:v>481.88291185683215</c:v>
                </c:pt>
                <c:pt idx="1074">
                  <c:v>482.21650372435806</c:v>
                </c:pt>
                <c:pt idx="1075">
                  <c:v>482.54977052487385</c:v>
                </c:pt>
                <c:pt idx="1076">
                  <c:v>482.88271224541649</c:v>
                </c:pt>
                <c:pt idx="1077">
                  <c:v>483.21532887247378</c:v>
                </c:pt>
                <c:pt idx="1078">
                  <c:v>483.54762039196646</c:v>
                </c:pt>
                <c:pt idx="1079">
                  <c:v>483.87958678923195</c:v>
                </c:pt>
                <c:pt idx="1080">
                  <c:v>484.21122804900574</c:v>
                </c:pt>
                <c:pt idx="1081">
                  <c:v>491.80753854609571</c:v>
                </c:pt>
                <c:pt idx="1082">
                  <c:v>492.14522255178639</c:v>
                </c:pt>
                <c:pt idx="1083">
                  <c:v>492.48256295143744</c:v>
                </c:pt>
                <c:pt idx="1084">
                  <c:v>492.81955965055408</c:v>
                </c:pt>
                <c:pt idx="1085">
                  <c:v>493.15621255329961</c:v>
                </c:pt>
                <c:pt idx="1086">
                  <c:v>493.49252156246837</c:v>
                </c:pt>
                <c:pt idx="1087">
                  <c:v>493.82848657945794</c:v>
                </c:pt>
                <c:pt idx="1088">
                  <c:v>494.16410750424126</c:v>
                </c:pt>
                <c:pt idx="1089">
                  <c:v>494.49938423533865</c:v>
                </c:pt>
                <c:pt idx="1090">
                  <c:v>494.83431666978953</c:v>
                </c:pt>
                <c:pt idx="1091">
                  <c:v>495.16890470312364</c:v>
                </c:pt>
                <c:pt idx="1092">
                  <c:v>495.50314822933228</c:v>
                </c:pt>
                <c:pt idx="1093">
                  <c:v>495.83704714083973</c:v>
                </c:pt>
                <c:pt idx="1094">
                  <c:v>496.17060132847348</c:v>
                </c:pt>
                <c:pt idx="1095">
                  <c:v>496.50381068143503</c:v>
                </c:pt>
                <c:pt idx="1096">
                  <c:v>496.83667508727069</c:v>
                </c:pt>
                <c:pt idx="1097">
                  <c:v>497.16919443184082</c:v>
                </c:pt>
                <c:pt idx="1098">
                  <c:v>497.50136859929086</c:v>
                </c:pt>
                <c:pt idx="1099">
                  <c:v>497.83319747202006</c:v>
                </c:pt>
                <c:pt idx="1100">
                  <c:v>498.16468093065163</c:v>
                </c:pt>
                <c:pt idx="1101">
                  <c:v>498.49581885400221</c:v>
                </c:pt>
                <c:pt idx="1102">
                  <c:v>498.8266111190506</c:v>
                </c:pt>
                <c:pt idx="1103">
                  <c:v>499.15705760090674</c:v>
                </c:pt>
                <c:pt idx="1104">
                  <c:v>499.48715817278105</c:v>
                </c:pt>
                <c:pt idx="1105">
                  <c:v>499.8169127059524</c:v>
                </c:pt>
                <c:pt idx="1106">
                  <c:v>500.14632106973698</c:v>
                </c:pt>
                <c:pt idx="1107">
                  <c:v>500.47538313145623</c:v>
                </c:pt>
                <c:pt idx="1108">
                  <c:v>500.80409875640527</c:v>
                </c:pt>
                <c:pt idx="1109">
                  <c:v>501.13246780782049</c:v>
                </c:pt>
                <c:pt idx="1110">
                  <c:v>501.46049014684786</c:v>
                </c:pt>
                <c:pt idx="1111">
                  <c:v>501.78816563250996</c:v>
                </c:pt>
                <c:pt idx="1112">
                  <c:v>502.1154941216742</c:v>
                </c:pt>
                <c:pt idx="1113">
                  <c:v>502.44247546901948</c:v>
                </c:pt>
                <c:pt idx="1114">
                  <c:v>502.76910952700422</c:v>
                </c:pt>
                <c:pt idx="1115">
                  <c:v>503.09539614583281</c:v>
                </c:pt>
                <c:pt idx="1116">
                  <c:v>503.42133517342319</c:v>
                </c:pt>
                <c:pt idx="1117">
                  <c:v>503.7469264553738</c:v>
                </c:pt>
                <c:pt idx="1118">
                  <c:v>504.07216983493015</c:v>
                </c:pt>
                <c:pt idx="1119">
                  <c:v>504.39706515295194</c:v>
                </c:pt>
                <c:pt idx="1120">
                  <c:v>504.72161224788005</c:v>
                </c:pt>
                <c:pt idx="1121">
                  <c:v>505.04581095570256</c:v>
                </c:pt>
                <c:pt idx="1122">
                  <c:v>505.36966110992222</c:v>
                </c:pt>
                <c:pt idx="1123">
                  <c:v>505.6931625415229</c:v>
                </c:pt>
                <c:pt idx="1124">
                  <c:v>506.01631507893592</c:v>
                </c:pt>
                <c:pt idx="1125">
                  <c:v>506.33911854800721</c:v>
                </c:pt>
                <c:pt idx="1126">
                  <c:v>506.66157277196419</c:v>
                </c:pt>
                <c:pt idx="1127">
                  <c:v>506.98367757138186</c:v>
                </c:pt>
                <c:pt idx="1128">
                  <c:v>507.30543276415017</c:v>
                </c:pt>
                <c:pt idx="1129">
                  <c:v>507.62683816544103</c:v>
                </c:pt>
                <c:pt idx="1130">
                  <c:v>507.94789358767486</c:v>
                </c:pt>
                <c:pt idx="1131">
                  <c:v>508.26859884048821</c:v>
                </c:pt>
                <c:pt idx="1132">
                  <c:v>508.58895373070089</c:v>
                </c:pt>
                <c:pt idx="1133">
                  <c:v>508.90895806228315</c:v>
                </c:pt>
                <c:pt idx="1134">
                  <c:v>509.22861163632399</c:v>
                </c:pt>
                <c:pt idx="1135">
                  <c:v>509.54791425099836</c:v>
                </c:pt>
                <c:pt idx="1136">
                  <c:v>509.8668657015354</c:v>
                </c:pt>
                <c:pt idx="1137">
                  <c:v>510.18546578018703</c:v>
                </c:pt>
                <c:pt idx="1138">
                  <c:v>510.50371427619638</c:v>
                </c:pt>
                <c:pt idx="1139">
                  <c:v>510.82161097576716</c:v>
                </c:pt>
                <c:pt idx="1140">
                  <c:v>511.13915566203201</c:v>
                </c:pt>
                <c:pt idx="1141">
                  <c:v>511.45634811502333</c:v>
                </c:pt>
                <c:pt idx="1142">
                  <c:v>511.77318811164287</c:v>
                </c:pt>
                <c:pt idx="1143">
                  <c:v>512.08967542563175</c:v>
                </c:pt>
                <c:pt idx="1144">
                  <c:v>512.40580982754261</c:v>
                </c:pt>
                <c:pt idx="1145">
                  <c:v>512.7215910847101</c:v>
                </c:pt>
                <c:pt idx="1146">
                  <c:v>513.03701896122357</c:v>
                </c:pt>
                <c:pt idx="1147">
                  <c:v>513.35209321789978</c:v>
                </c:pt>
                <c:pt idx="1148">
                  <c:v>513.66681361225574</c:v>
                </c:pt>
                <c:pt idx="1149">
                  <c:v>513.98117989848288</c:v>
                </c:pt>
                <c:pt idx="1150">
                  <c:v>514.29519182742251</c:v>
                </c:pt>
                <c:pt idx="1151">
                  <c:v>514.60884914654002</c:v>
                </c:pt>
                <c:pt idx="1152">
                  <c:v>514.92215159990224</c:v>
                </c:pt>
                <c:pt idx="1153">
                  <c:v>515.23509892815389</c:v>
                </c:pt>
                <c:pt idx="1154">
                  <c:v>515.54769086849637</c:v>
                </c:pt>
                <c:pt idx="1155">
                  <c:v>515.85992715466591</c:v>
                </c:pt>
                <c:pt idx="1156">
                  <c:v>516.17180751691444</c:v>
                </c:pt>
                <c:pt idx="1157">
                  <c:v>516.48333168199042</c:v>
                </c:pt>
                <c:pt idx="1158">
                  <c:v>516.7944993731212</c:v>
                </c:pt>
                <c:pt idx="1159">
                  <c:v>517.10531030999607</c:v>
                </c:pt>
                <c:pt idx="1160">
                  <c:v>517.41576420875185</c:v>
                </c:pt>
                <c:pt idx="1161">
                  <c:v>517.72586078195832</c:v>
                </c:pt>
                <c:pt idx="1162">
                  <c:v>518.03559973860604</c:v>
                </c:pt>
                <c:pt idx="1163">
                  <c:v>518.34498078409513</c:v>
                </c:pt>
                <c:pt idx="1164">
                  <c:v>518.65400362022581</c:v>
                </c:pt>
                <c:pt idx="1165">
                  <c:v>518.96266794519045</c:v>
                </c:pt>
                <c:pt idx="1166">
                  <c:v>519.27097345356776</c:v>
                </c:pt>
                <c:pt idx="1167">
                  <c:v>519.57891983631805</c:v>
                </c:pt>
                <c:pt idx="1168">
                  <c:v>519.88650678078045</c:v>
                </c:pt>
                <c:pt idx="1169">
                  <c:v>520.19373397067272</c:v>
                </c:pt>
                <c:pt idx="1170">
                  <c:v>520.50060108609307</c:v>
                </c:pt>
                <c:pt idx="1171">
                  <c:v>520.80710780352263</c:v>
                </c:pt>
                <c:pt idx="1172">
                  <c:v>521.11325379583195</c:v>
                </c:pt>
                <c:pt idx="1173">
                  <c:v>521.4190387322891</c:v>
                </c:pt>
                <c:pt idx="1174">
                  <c:v>521.72446227856994</c:v>
                </c:pt>
                <c:pt idx="1175">
                  <c:v>522.02952409677141</c:v>
                </c:pt>
                <c:pt idx="1176">
                  <c:v>522.334223845427</c:v>
                </c:pt>
                <c:pt idx="1177">
                  <c:v>522.6385611795248</c:v>
                </c:pt>
                <c:pt idx="1178">
                  <c:v>522.94253575052949</c:v>
                </c:pt>
                <c:pt idx="1179">
                  <c:v>523.24614720640625</c:v>
                </c:pt>
                <c:pt idx="1180">
                  <c:v>523.54939519164736</c:v>
                </c:pt>
                <c:pt idx="1181">
                  <c:v>523.85227934730392</c:v>
                </c:pt>
                <c:pt idx="1182">
                  <c:v>524.15479931101822</c:v>
                </c:pt>
                <c:pt idx="1183">
                  <c:v>524.45695471706222</c:v>
                </c:pt>
                <c:pt idx="1184">
                  <c:v>524.75874519637762</c:v>
                </c:pt>
                <c:pt idx="1185">
                  <c:v>525.0601703766207</c:v>
                </c:pt>
                <c:pt idx="1186">
                  <c:v>525.36122988221064</c:v>
                </c:pt>
                <c:pt idx="1187">
                  <c:v>525.66192333438164</c:v>
                </c:pt>
                <c:pt idx="1188">
                  <c:v>525.96225035123996</c:v>
                </c:pt>
                <c:pt idx="1189">
                  <c:v>526.262210547824</c:v>
                </c:pt>
                <c:pt idx="1190">
                  <c:v>526.56180353617037</c:v>
                </c:pt>
                <c:pt idx="1191">
                  <c:v>526.86102892538281</c:v>
                </c:pt>
                <c:pt idx="1192">
                  <c:v>527.15988632170752</c:v>
                </c:pt>
                <c:pt idx="1193">
                  <c:v>527.45837532861208</c:v>
                </c:pt>
                <c:pt idx="1194">
                  <c:v>527.75649554686981</c:v>
                </c:pt>
                <c:pt idx="1195">
                  <c:v>528.05424657464982</c:v>
                </c:pt>
                <c:pt idx="1196">
                  <c:v>528.35162800761225</c:v>
                </c:pt>
                <c:pt idx="1197">
                  <c:v>528.64863943900855</c:v>
                </c:pt>
                <c:pt idx="1198">
                  <c:v>528.94528045978757</c:v>
                </c:pt>
                <c:pt idx="1199">
                  <c:v>529.24155065870855</c:v>
                </c:pt>
                <c:pt idx="1200">
                  <c:v>529.53744962245912</c:v>
                </c:pt>
                <c:pt idx="1201">
                  <c:v>529.83297693577958</c:v>
                </c:pt>
                <c:pt idx="1202">
                  <c:v>530.12813218159442</c:v>
                </c:pt>
                <c:pt idx="1203">
                  <c:v>530.42291494114966</c:v>
                </c:pt>
                <c:pt idx="1204">
                  <c:v>530.71732479415721</c:v>
                </c:pt>
                <c:pt idx="1205">
                  <c:v>531.01136131894646</c:v>
                </c:pt>
                <c:pt idx="1206">
                  <c:v>531.30502409262272</c:v>
                </c:pt>
                <c:pt idx="1207">
                  <c:v>531.59831269123345</c:v>
                </c:pt>
                <c:pt idx="1208">
                  <c:v>531.89122668994048</c:v>
                </c:pt>
                <c:pt idx="1209">
                  <c:v>532.18376566320308</c:v>
                </c:pt>
                <c:pt idx="1210">
                  <c:v>532.47592918496503</c:v>
                </c:pt>
                <c:pt idx="1211">
                  <c:v>532.76771682885294</c:v>
                </c:pt>
                <c:pt idx="1212">
                  <c:v>533.05912816838156</c:v>
                </c:pt>
                <c:pt idx="1213">
                  <c:v>533.35016277716682</c:v>
                </c:pt>
                <c:pt idx="1214">
                  <c:v>533.64088617052823</c:v>
                </c:pt>
                <c:pt idx="1215">
                  <c:v>533.93135623704711</c:v>
                </c:pt>
                <c:pt idx="1216">
                  <c:v>534.22157313132686</c:v>
                </c:pt>
                <c:pt idx="1217">
                  <c:v>534.51153700810846</c:v>
                </c:pt>
                <c:pt idx="1218">
                  <c:v>534.80124802226999</c:v>
                </c:pt>
                <c:pt idx="1219">
                  <c:v>535.09070632882572</c:v>
                </c:pt>
                <c:pt idx="1220">
                  <c:v>535.37991208292567</c:v>
                </c:pt>
                <c:pt idx="1221">
                  <c:v>535.6688654398547</c:v>
                </c:pt>
                <c:pt idx="1222">
                  <c:v>535.95756655503158</c:v>
                </c:pt>
                <c:pt idx="1223">
                  <c:v>536.24601558400855</c:v>
                </c:pt>
                <c:pt idx="1224">
                  <c:v>536.53421268247075</c:v>
                </c:pt>
                <c:pt idx="1225">
                  <c:v>536.82215800623476</c:v>
                </c:pt>
                <c:pt idx="1226">
                  <c:v>537.10985171124878</c:v>
                </c:pt>
                <c:pt idx="1227">
                  <c:v>537.39729395359132</c:v>
                </c:pt>
                <c:pt idx="1228">
                  <c:v>537.68448488947058</c:v>
                </c:pt>
                <c:pt idx="1229">
                  <c:v>537.97142467522383</c:v>
                </c:pt>
                <c:pt idx="1230">
                  <c:v>538.25811346731666</c:v>
                </c:pt>
                <c:pt idx="1231">
                  <c:v>538.54455142234224</c:v>
                </c:pt>
                <c:pt idx="1232">
                  <c:v>538.83073869702048</c:v>
                </c:pt>
                <c:pt idx="1233">
                  <c:v>539.1166754481975</c:v>
                </c:pt>
                <c:pt idx="1234">
                  <c:v>539.4023618328448</c:v>
                </c:pt>
                <c:pt idx="1235">
                  <c:v>539.68779800805862</c:v>
                </c:pt>
                <c:pt idx="1236">
                  <c:v>539.97298413105909</c:v>
                </c:pt>
                <c:pt idx="1237">
                  <c:v>540.25792035918937</c:v>
                </c:pt>
                <c:pt idx="1238">
                  <c:v>540.54260684991561</c:v>
                </c:pt>
                <c:pt idx="1239">
                  <c:v>540.82704376082552</c:v>
                </c:pt>
                <c:pt idx="1240">
                  <c:v>541.11123124962785</c:v>
                </c:pt>
                <c:pt idx="1241">
                  <c:v>541.39516947415166</c:v>
                </c:pt>
                <c:pt idx="1242">
                  <c:v>541.67885859234593</c:v>
                </c:pt>
                <c:pt idx="1243">
                  <c:v>541.96229876227858</c:v>
                </c:pt>
                <c:pt idx="1244">
                  <c:v>542.24549014213517</c:v>
                </c:pt>
                <c:pt idx="1245">
                  <c:v>542.52843289021962</c:v>
                </c:pt>
                <c:pt idx="1246">
                  <c:v>542.81112716495204</c:v>
                </c:pt>
                <c:pt idx="1247">
                  <c:v>543.09357312486907</c:v>
                </c:pt>
                <c:pt idx="1248">
                  <c:v>543.37577092862216</c:v>
                </c:pt>
                <c:pt idx="1249">
                  <c:v>543.65772073497794</c:v>
                </c:pt>
                <c:pt idx="1250">
                  <c:v>543.93942270281707</c:v>
                </c:pt>
                <c:pt idx="1251">
                  <c:v>544.22087699113297</c:v>
                </c:pt>
                <c:pt idx="1252">
                  <c:v>544.50208375903219</c:v>
                </c:pt>
                <c:pt idx="1253">
                  <c:v>544.78304316573258</c:v>
                </c:pt>
                <c:pt idx="1254">
                  <c:v>545.0637553705634</c:v>
                </c:pt>
                <c:pt idx="1255">
                  <c:v>545.34422053296441</c:v>
                </c:pt>
                <c:pt idx="1256">
                  <c:v>545.62443881248498</c:v>
                </c:pt>
                <c:pt idx="1257">
                  <c:v>545.9044103687836</c:v>
                </c:pt>
                <c:pt idx="1258">
                  <c:v>546.18413536162711</c:v>
                </c:pt>
                <c:pt idx="1259">
                  <c:v>546.46361395088979</c:v>
                </c:pt>
                <c:pt idx="1260">
                  <c:v>546.74284629655301</c:v>
                </c:pt>
                <c:pt idx="1261">
                  <c:v>547.02183255870443</c:v>
                </c:pt>
                <c:pt idx="1262">
                  <c:v>547.30057289753699</c:v>
                </c:pt>
                <c:pt idx="1263">
                  <c:v>547.5790674733488</c:v>
                </c:pt>
                <c:pt idx="1264">
                  <c:v>547.85731644654174</c:v>
                </c:pt>
                <c:pt idx="1265">
                  <c:v>548.13531997762163</c:v>
                </c:pt>
                <c:pt idx="1266">
                  <c:v>548.41307822719637</c:v>
                </c:pt>
                <c:pt idx="1267">
                  <c:v>548.69059135597661</c:v>
                </c:pt>
                <c:pt idx="1268">
                  <c:v>548.9678595247741</c:v>
                </c:pt>
                <c:pt idx="1269">
                  <c:v>549.24488289450096</c:v>
                </c:pt>
                <c:pt idx="1270">
                  <c:v>549.5216616261697</c:v>
                </c:pt>
                <c:pt idx="1271">
                  <c:v>549.79819588089197</c:v>
                </c:pt>
                <c:pt idx="1272">
                  <c:v>550.07448581987796</c:v>
                </c:pt>
                <c:pt idx="1273">
                  <c:v>550.35053160443613</c:v>
                </c:pt>
                <c:pt idx="1274">
                  <c:v>550.62633339597164</c:v>
                </c:pt>
                <c:pt idx="1275">
                  <c:v>550.90189135598644</c:v>
                </c:pt>
                <c:pt idx="1276">
                  <c:v>551.17720564607862</c:v>
                </c:pt>
                <c:pt idx="1277">
                  <c:v>551.452276427941</c:v>
                </c:pt>
                <c:pt idx="1278">
                  <c:v>551.72710386336109</c:v>
                </c:pt>
                <c:pt idx="1279">
                  <c:v>552.00168811422043</c:v>
                </c:pt>
                <c:pt idx="1280">
                  <c:v>552.2760293424933</c:v>
                </c:pt>
                <c:pt idx="1281">
                  <c:v>552.55012771024656</c:v>
                </c:pt>
                <c:pt idx="1282">
                  <c:v>552.82398337963923</c:v>
                </c:pt>
                <c:pt idx="1283">
                  <c:v>553.09759651292097</c:v>
                </c:pt>
                <c:pt idx="1284">
                  <c:v>553.3709672724317</c:v>
                </c:pt>
                <c:pt idx="1285">
                  <c:v>553.64409582060182</c:v>
                </c:pt>
                <c:pt idx="1286">
                  <c:v>553.91698231995019</c:v>
                </c:pt>
                <c:pt idx="1287">
                  <c:v>554.18962693308436</c:v>
                </c:pt>
                <c:pt idx="1288">
                  <c:v>554.46202982269938</c:v>
                </c:pt>
                <c:pt idx="1289">
                  <c:v>554.73419115157753</c:v>
                </c:pt>
                <c:pt idx="1290">
                  <c:v>555.00611108258738</c:v>
                </c:pt>
                <c:pt idx="1291">
                  <c:v>555.27778977868343</c:v>
                </c:pt>
                <c:pt idx="1292">
                  <c:v>555.54922740290499</c:v>
                </c:pt>
                <c:pt idx="1293">
                  <c:v>555.82042411837574</c:v>
                </c:pt>
                <c:pt idx="1294">
                  <c:v>556.09138008830337</c:v>
                </c:pt>
                <c:pt idx="1295">
                  <c:v>556.36209547597821</c:v>
                </c:pt>
                <c:pt idx="1296">
                  <c:v>556.63257044477314</c:v>
                </c:pt>
                <c:pt idx="1297">
                  <c:v>556.902805158143</c:v>
                </c:pt>
                <c:pt idx="1298">
                  <c:v>557.17279977962335</c:v>
                </c:pt>
                <c:pt idx="1299">
                  <c:v>557.44255447283035</c:v>
                </c:pt>
                <c:pt idx="1300">
                  <c:v>557.71206940145976</c:v>
                </c:pt>
                <c:pt idx="1301">
                  <c:v>557.98134472928655</c:v>
                </c:pt>
                <c:pt idx="1302">
                  <c:v>558.25038062016404</c:v>
                </c:pt>
                <c:pt idx="1303">
                  <c:v>558.5191772380233</c:v>
                </c:pt>
                <c:pt idx="1304">
                  <c:v>558.78773474687262</c:v>
                </c:pt>
                <c:pt idx="1305">
                  <c:v>559.05605331079676</c:v>
                </c:pt>
                <c:pt idx="1306">
                  <c:v>559.32413309395599</c:v>
                </c:pt>
                <c:pt idx="1307">
                  <c:v>559.59197426058586</c:v>
                </c:pt>
                <c:pt idx="1308">
                  <c:v>559.85957697499668</c:v>
                </c:pt>
                <c:pt idx="1309">
                  <c:v>560.12694140157248</c:v>
                </c:pt>
                <c:pt idx="1310">
                  <c:v>560.39406770477035</c:v>
                </c:pt>
                <c:pt idx="1311">
                  <c:v>560.66095604911982</c:v>
                </c:pt>
                <c:pt idx="1312">
                  <c:v>560.92760659922271</c:v>
                </c:pt>
                <c:pt idx="1313">
                  <c:v>561.19401951975192</c:v>
                </c:pt>
                <c:pt idx="1314">
                  <c:v>561.4601949754508</c:v>
                </c:pt>
                <c:pt idx="1315">
                  <c:v>561.726133131133</c:v>
                </c:pt>
                <c:pt idx="1316">
                  <c:v>561.99183415168125</c:v>
                </c:pt>
                <c:pt idx="1317">
                  <c:v>562.25729820204697</c:v>
                </c:pt>
                <c:pt idx="1318">
                  <c:v>562.52252544724956</c:v>
                </c:pt>
                <c:pt idx="1319">
                  <c:v>562.78751605237619</c:v>
                </c:pt>
                <c:pt idx="1320">
                  <c:v>563.05227018258051</c:v>
                </c:pt>
                <c:pt idx="1321">
                  <c:v>563.31678800308248</c:v>
                </c:pt>
                <c:pt idx="1322">
                  <c:v>563.58106967916694</c:v>
                </c:pt>
                <c:pt idx="1323">
                  <c:v>563.84511537618459</c:v>
                </c:pt>
                <c:pt idx="1324">
                  <c:v>564.10892525954978</c:v>
                </c:pt>
                <c:pt idx="1325">
                  <c:v>564.37249949474028</c:v>
                </c:pt>
                <c:pt idx="1326">
                  <c:v>564.63583824729733</c:v>
                </c:pt>
                <c:pt idx="1327">
                  <c:v>564.8989416828241</c:v>
                </c:pt>
                <c:pt idx="1328">
                  <c:v>565.16180996698574</c:v>
                </c:pt>
                <c:pt idx="1329">
                  <c:v>565.42444326550833</c:v>
                </c:pt>
                <c:pt idx="1330">
                  <c:v>565.68684174417842</c:v>
                </c:pt>
                <c:pt idx="1331">
                  <c:v>565.94900556884227</c:v>
                </c:pt>
                <c:pt idx="1332">
                  <c:v>566.21093490540568</c:v>
                </c:pt>
                <c:pt idx="1333">
                  <c:v>566.47262991983268</c:v>
                </c:pt>
                <c:pt idx="1334">
                  <c:v>566.73409077814551</c:v>
                </c:pt>
                <c:pt idx="1335">
                  <c:v>566.99531764642359</c:v>
                </c:pt>
                <c:pt idx="1336">
                  <c:v>567.25631069080305</c:v>
                </c:pt>
                <c:pt idx="1337">
                  <c:v>567.51707007747643</c:v>
                </c:pt>
                <c:pt idx="1338">
                  <c:v>567.77759597269119</c:v>
                </c:pt>
                <c:pt idx="1339">
                  <c:v>568.03788854275012</c:v>
                </c:pt>
                <c:pt idx="1340">
                  <c:v>568.29794795401017</c:v>
                </c:pt>
                <c:pt idx="1341">
                  <c:v>568.55777437288168</c:v>
                </c:pt>
                <c:pt idx="1342">
                  <c:v>568.81736796582857</c:v>
                </c:pt>
                <c:pt idx="1343">
                  <c:v>569.07672889936646</c:v>
                </c:pt>
                <c:pt idx="1344">
                  <c:v>569.33585734006328</c:v>
                </c:pt>
                <c:pt idx="1345">
                  <c:v>569.59475345453814</c:v>
                </c:pt>
                <c:pt idx="1346">
                  <c:v>569.85341740946035</c:v>
                </c:pt>
                <c:pt idx="1347">
                  <c:v>570.11184937154974</c:v>
                </c:pt>
                <c:pt idx="1348">
                  <c:v>570.370049507575</c:v>
                </c:pt>
                <c:pt idx="1349">
                  <c:v>570.62801798435407</c:v>
                </c:pt>
                <c:pt idx="1350">
                  <c:v>570.88575496875251</c:v>
                </c:pt>
                <c:pt idx="1351">
                  <c:v>571.14326062768419</c:v>
                </c:pt>
                <c:pt idx="1352">
                  <c:v>571.40053512810914</c:v>
                </c:pt>
                <c:pt idx="1353">
                  <c:v>571.65757863703448</c:v>
                </c:pt>
                <c:pt idx="1354">
                  <c:v>571.91439132151231</c:v>
                </c:pt>
                <c:pt idx="1355">
                  <c:v>572.17097334864093</c:v>
                </c:pt>
                <c:pt idx="1356">
                  <c:v>572.42732488556237</c:v>
                </c:pt>
                <c:pt idx="1357">
                  <c:v>572.68344609946291</c:v>
                </c:pt>
                <c:pt idx="1358">
                  <c:v>572.93933715757225</c:v>
                </c:pt>
                <c:pt idx="1359">
                  <c:v>573.19499822716307</c:v>
                </c:pt>
                <c:pt idx="1360">
                  <c:v>573.45042947554987</c:v>
                </c:pt>
                <c:pt idx="1361">
                  <c:v>573.70563107008911</c:v>
                </c:pt>
                <c:pt idx="1362">
                  <c:v>573.96073554651662</c:v>
                </c:pt>
                <c:pt idx="1363">
                  <c:v>574.21577504467939</c:v>
                </c:pt>
                <c:pt idx="1364">
                  <c:v>574.47074872331689</c:v>
                </c:pt>
                <c:pt idx="1365">
                  <c:v>574.72565572399947</c:v>
                </c:pt>
                <c:pt idx="1366">
                  <c:v>574.9804951715023</c:v>
                </c:pt>
                <c:pt idx="1367">
                  <c:v>575.23526617418145</c:v>
                </c:pt>
                <c:pt idx="1368">
                  <c:v>575.48996782435438</c:v>
                </c:pt>
                <c:pt idx="1369">
                  <c:v>575.74459919868468</c:v>
                </c:pt>
                <c:pt idx="1370">
                  <c:v>575.99915935856882</c:v>
                </c:pt>
                <c:pt idx="1371">
                  <c:v>576.25364735052563</c:v>
                </c:pt>
                <c:pt idx="1372">
                  <c:v>576.50806220658887</c:v>
                </c:pt>
                <c:pt idx="1373">
                  <c:v>576.76240294470063</c:v>
                </c:pt>
                <c:pt idx="1374">
                  <c:v>577.02228138076282</c:v>
                </c:pt>
                <c:pt idx="1375">
                  <c:v>577.28947917915957</c:v>
                </c:pt>
                <c:pt idx="1376">
                  <c:v>577.5566155501923</c:v>
                </c:pt>
                <c:pt idx="1377">
                  <c:v>577.8236896700389</c:v>
                </c:pt>
                <c:pt idx="1378">
                  <c:v>578.09070070168912</c:v>
                </c:pt>
                <c:pt idx="1379">
                  <c:v>578.35764779530859</c:v>
                </c:pt>
                <c:pt idx="1380">
                  <c:v>578.62453008860143</c:v>
                </c:pt>
                <c:pt idx="1381">
                  <c:v>578.89134670717476</c:v>
                </c:pt>
                <c:pt idx="1382">
                  <c:v>579.15809676490301</c:v>
                </c:pt>
                <c:pt idx="1383">
                  <c:v>579.42477936429145</c:v>
                </c:pt>
                <c:pt idx="1384">
                  <c:v>579.69139359684016</c:v>
                </c:pt>
                <c:pt idx="1385">
                  <c:v>579.95793854340616</c:v>
                </c:pt>
                <c:pt idx="1386">
                  <c:v>580.22441327456636</c:v>
                </c:pt>
                <c:pt idx="1387">
                  <c:v>580.49081685097815</c:v>
                </c:pt>
                <c:pt idx="1388">
                  <c:v>580.75714832373842</c:v>
                </c:pt>
                <c:pt idx="1389">
                  <c:v>581.02340673474203</c:v>
                </c:pt>
                <c:pt idx="1390">
                  <c:v>581.28959111703728</c:v>
                </c:pt>
                <c:pt idx="1391">
                  <c:v>581.55570049518064</c:v>
                </c:pt>
                <c:pt idx="1392">
                  <c:v>581.82173388558817</c:v>
                </c:pt>
                <c:pt idx="1393">
                  <c:v>582.0876902968854</c:v>
                </c:pt>
                <c:pt idx="1394">
                  <c:v>582.35356873025341</c:v>
                </c:pt>
                <c:pt idx="1395">
                  <c:v>582.61936817977426</c:v>
                </c:pt>
                <c:pt idx="1396">
                  <c:v>582.88508763277071</c:v>
                </c:pt>
                <c:pt idx="1397">
                  <c:v>583.15072607014565</c:v>
                </c:pt>
                <c:pt idx="1398">
                  <c:v>583.41628246671553</c:v>
                </c:pt>
                <c:pt idx="1399">
                  <c:v>583.68175579154376</c:v>
                </c:pt>
                <c:pt idx="1400">
                  <c:v>583.9471450082666</c:v>
                </c:pt>
                <c:pt idx="1401">
                  <c:v>584.21244907541927</c:v>
                </c:pt>
                <c:pt idx="1402">
                  <c:v>584.47766694675511</c:v>
                </c:pt>
                <c:pt idx="1403">
                  <c:v>584.74279757156296</c:v>
                </c:pt>
                <c:pt idx="1404">
                  <c:v>585.00783989497995</c:v>
                </c:pt>
                <c:pt idx="1405">
                  <c:v>585.27279285829945</c:v>
                </c:pt>
                <c:pt idx="1406">
                  <c:v>585.53765539927599</c:v>
                </c:pt>
                <c:pt idx="1407">
                  <c:v>585.80242645242527</c:v>
                </c:pt>
                <c:pt idx="1408">
                  <c:v>586.0671049493194</c:v>
                </c:pt>
                <c:pt idx="1409">
                  <c:v>586.33168981887911</c:v>
                </c:pt>
                <c:pt idx="1410">
                  <c:v>586.59617998765975</c:v>
                </c:pt>
                <c:pt idx="1411">
                  <c:v>586.86057438013404</c:v>
                </c:pt>
                <c:pt idx="1412">
                  <c:v>587.12487191896923</c:v>
                </c:pt>
                <c:pt idx="1413">
                  <c:v>587.38907152530089</c:v>
                </c:pt>
                <c:pt idx="1414">
                  <c:v>587.65317211900015</c:v>
                </c:pt>
                <c:pt idx="1415">
                  <c:v>587.91717261893825</c:v>
                </c:pt>
                <c:pt idx="1416">
                  <c:v>588.18107194324455</c:v>
                </c:pt>
                <c:pt idx="1417">
                  <c:v>588.44486900956065</c:v>
                </c:pt>
                <c:pt idx="1418">
                  <c:v>588.70856273528977</c:v>
                </c:pt>
                <c:pt idx="1419">
                  <c:v>588.97215203784094</c:v>
                </c:pt>
                <c:pt idx="1420">
                  <c:v>589.23563583486816</c:v>
                </c:pt>
                <c:pt idx="1421">
                  <c:v>589.49901304450509</c:v>
                </c:pt>
                <c:pt idx="1422">
                  <c:v>589.7622825855949</c:v>
                </c:pt>
                <c:pt idx="1423">
                  <c:v>590.02544337791517</c:v>
                </c:pt>
                <c:pt idx="1424">
                  <c:v>590.28849434239748</c:v>
                </c:pt>
                <c:pt idx="1425">
                  <c:v>590.55143440134259</c:v>
                </c:pt>
                <c:pt idx="1426">
                  <c:v>590.81426247863135</c:v>
                </c:pt>
                <c:pt idx="1427">
                  <c:v>591.07697749992928</c:v>
                </c:pt>
                <c:pt idx="1428">
                  <c:v>591.3395783928878</c:v>
                </c:pt>
                <c:pt idx="1429">
                  <c:v>591.60206408733973</c:v>
                </c:pt>
                <c:pt idx="1430">
                  <c:v>591.86443351549065</c:v>
                </c:pt>
                <c:pt idx="1431">
                  <c:v>592.12668561210569</c:v>
                </c:pt>
                <c:pt idx="1432">
                  <c:v>592.38881931469018</c:v>
                </c:pt>
                <c:pt idx="1433">
                  <c:v>592.65083356366733</c:v>
                </c:pt>
                <c:pt idx="1434">
                  <c:v>592.91272730255116</c:v>
                </c:pt>
                <c:pt idx="1435">
                  <c:v>593.17449947811303</c:v>
                </c:pt>
                <c:pt idx="1436">
                  <c:v>593.43614904054641</c:v>
                </c:pt>
                <c:pt idx="1437">
                  <c:v>593.69767494362441</c:v>
                </c:pt>
                <c:pt idx="1438">
                  <c:v>593.95907614485486</c:v>
                </c:pt>
                <c:pt idx="1439">
                  <c:v>594.22035160563007</c:v>
                </c:pt>
                <c:pt idx="1440">
                  <c:v>594.48150029137241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2A-4D32-935D-BA422FB4F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768928"/>
        <c:axId val="572785728"/>
      </c:scatterChart>
      <c:valAx>
        <c:axId val="572768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785728"/>
        <c:crosses val="autoZero"/>
        <c:crossBetween val="midCat"/>
      </c:valAx>
      <c:valAx>
        <c:axId val="572785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2768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552450</xdr:colOff>
      <xdr:row>374</xdr:row>
      <xdr:rowOff>33337</xdr:rowOff>
    </xdr:from>
    <xdr:to>
      <xdr:col>48</xdr:col>
      <xdr:colOff>552450</xdr:colOff>
      <xdr:row>388</xdr:row>
      <xdr:rowOff>109537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D9BE879-3F8D-B24E-2774-D3A8FC340F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1:AV2970"/>
  <sheetViews>
    <sheetView topLeftCell="H1" workbookViewId="0">
      <pane ySplit="17" topLeftCell="A33" activePane="bottomLeft" state="frozen"/>
      <selection pane="bottomLeft" activeCell="U12" sqref="U12"/>
    </sheetView>
  </sheetViews>
  <sheetFormatPr baseColWidth="10" defaultRowHeight="15" x14ac:dyDescent="0.25"/>
  <cols>
    <col min="8" max="8" width="12" bestFit="1" customWidth="1"/>
    <col min="25" max="25" width="12" bestFit="1" customWidth="1"/>
  </cols>
  <sheetData>
    <row r="1" spans="2:48" x14ac:dyDescent="0.25">
      <c r="T1" s="73" t="s">
        <v>141</v>
      </c>
    </row>
    <row r="2" spans="2:48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5">
        <v>3</v>
      </c>
      <c r="N2" s="31" t="s">
        <v>44</v>
      </c>
      <c r="T2" s="73" t="s">
        <v>142</v>
      </c>
      <c r="AE2" s="2" t="s">
        <v>181</v>
      </c>
      <c r="AF2" s="35">
        <v>400</v>
      </c>
      <c r="AG2" s="35">
        <v>450</v>
      </c>
      <c r="AH2" s="35">
        <v>500</v>
      </c>
    </row>
    <row r="3" spans="2:48" x14ac:dyDescent="0.25">
      <c r="M3" s="25">
        <v>4</v>
      </c>
      <c r="N3" s="31" t="s">
        <v>45</v>
      </c>
      <c r="T3" s="73" t="s">
        <v>151</v>
      </c>
      <c r="AK3" s="93" t="s">
        <v>182</v>
      </c>
      <c r="AL3" s="94"/>
      <c r="AM3" s="95"/>
      <c r="AN3" s="96" t="s">
        <v>183</v>
      </c>
      <c r="AO3" s="97"/>
      <c r="AP3" s="98"/>
      <c r="AQ3" s="99" t="s">
        <v>184</v>
      </c>
      <c r="AR3" s="100"/>
      <c r="AS3" s="101"/>
      <c r="AT3" s="102" t="s">
        <v>185</v>
      </c>
      <c r="AU3" s="103"/>
      <c r="AV3" s="104"/>
    </row>
    <row r="4" spans="2:48" x14ac:dyDescent="0.25">
      <c r="C4" s="2" t="s">
        <v>1</v>
      </c>
      <c r="D4" s="4">
        <v>5</v>
      </c>
      <c r="E4" t="s">
        <v>3</v>
      </c>
      <c r="H4" s="2" t="s">
        <v>23</v>
      </c>
      <c r="I4" s="4" t="s">
        <v>153</v>
      </c>
      <c r="AD4">
        <f>30*60</f>
        <v>1800</v>
      </c>
      <c r="AE4" s="2" t="s">
        <v>99</v>
      </c>
      <c r="AF4" s="105">
        <f>IF(h&lt;=200,Calculs!AK4,IF(h&lt;=300,AK4+(AN4-AK4)/100*(h-200),IF(h&lt;=400,AN4+(AQ4-AN4)/100*(h-300),IF(h&lt;=500,AQ4+(AT4-AQ4)/100*(h-400),AT4))))</f>
        <v>0</v>
      </c>
      <c r="AG4" s="105">
        <f>IF(h&lt;=200,Calculs!AL4,IF(h&lt;=300,AL4+(AO4-AL4)/100*(h-200),IF(h&lt;=400,AO4+(AR4-AO4)/100*(h-300),IF(h&lt;=500,AR4+(AU4-AR4)/100*(h-400),AU4))))</f>
        <v>0</v>
      </c>
      <c r="AH4" s="105">
        <f>IF(h&lt;=200,Calculs!AM4,IF(h&lt;=300,AM4+(AP4-AM4)/100*(h-200),IF(h&lt;=400,AP4+(AS4-AP4)/100*(h-300),IF(h&lt;=500,AS4+(AV4-AS4)/100*(h-400),AV4))))</f>
        <v>0</v>
      </c>
      <c r="AK4" s="105">
        <v>1.4</v>
      </c>
      <c r="AL4" s="105">
        <v>0.65</v>
      </c>
      <c r="AM4" s="105">
        <v>0</v>
      </c>
      <c r="AN4" s="105">
        <v>0</v>
      </c>
      <c r="AO4" s="105">
        <v>0</v>
      </c>
      <c r="AP4" s="105">
        <v>0</v>
      </c>
      <c r="AQ4" s="105">
        <v>0</v>
      </c>
      <c r="AR4" s="105">
        <v>0</v>
      </c>
      <c r="AS4" s="105">
        <v>0</v>
      </c>
      <c r="AT4" s="105">
        <v>0</v>
      </c>
      <c r="AU4" s="105">
        <v>0</v>
      </c>
      <c r="AV4" s="105">
        <v>0</v>
      </c>
    </row>
    <row r="5" spans="2:48" x14ac:dyDescent="0.25">
      <c r="C5" s="2" t="s">
        <v>2</v>
      </c>
      <c r="D5" s="4">
        <v>20</v>
      </c>
      <c r="E5" t="s">
        <v>4</v>
      </c>
      <c r="H5" s="2" t="s">
        <v>24</v>
      </c>
      <c r="I5" s="4">
        <v>300</v>
      </c>
      <c r="J5" t="s">
        <v>29</v>
      </c>
      <c r="L5" s="2" t="s">
        <v>30</v>
      </c>
      <c r="M5" s="4">
        <v>3</v>
      </c>
      <c r="N5" t="s">
        <v>31</v>
      </c>
      <c r="O5" s="39" t="s">
        <v>85</v>
      </c>
      <c r="P5" s="39"/>
      <c r="Q5" s="39"/>
      <c r="S5" s="2" t="s">
        <v>143</v>
      </c>
      <c r="T5" s="74" t="s">
        <v>141</v>
      </c>
      <c r="AD5">
        <f>60*60</f>
        <v>3600</v>
      </c>
      <c r="AE5" s="2" t="s">
        <v>100</v>
      </c>
      <c r="AF5" s="105">
        <f>IF(h&lt;=200,Calculs!AK5,IF(h&lt;=300,AK5+(AN5-AK5)/100*(h-200),IF(h&lt;=400,AN5+(AQ5-AN5)/100*(h-300),IF(h&lt;=500,AQ5+(AT5-AQ5)/100*(h-400),AT5))))</f>
        <v>1</v>
      </c>
      <c r="AG5" s="105">
        <f>IF(h&lt;=200,Calculs!AL5,IF(h&lt;=300,AL5+(AO5-AL5)/100*(h-200),IF(h&lt;=400,AO5+(AR5-AO5)/100*(h-300),IF(h&lt;=500,AR5+(AU5-AR5)/100*(h-400),AU5))))</f>
        <v>-2.2204460492503131E-16</v>
      </c>
      <c r="AH5" s="105">
        <f>IF(h&lt;=200,Calculs!AM5,IF(h&lt;=300,AM5+(AP5-AM5)/100*(h-200),IF(h&lt;=400,AP5+(AS5-AP5)/100*(h-300),IF(h&lt;=500,AS5+(AV5-AS5)/100*(h-400),AV5))))</f>
        <v>0</v>
      </c>
      <c r="AK5" s="105">
        <v>3.2</v>
      </c>
      <c r="AL5" s="105">
        <v>1.8</v>
      </c>
      <c r="AM5" s="105">
        <v>0.75</v>
      </c>
      <c r="AN5" s="105">
        <v>1</v>
      </c>
      <c r="AO5" s="105">
        <v>0</v>
      </c>
      <c r="AP5" s="105">
        <v>0</v>
      </c>
      <c r="AQ5" s="105">
        <v>0</v>
      </c>
      <c r="AR5" s="105">
        <v>0</v>
      </c>
      <c r="AS5" s="105">
        <v>0</v>
      </c>
      <c r="AT5" s="105">
        <v>0</v>
      </c>
      <c r="AU5" s="105">
        <v>0</v>
      </c>
      <c r="AV5" s="105">
        <v>0</v>
      </c>
    </row>
    <row r="6" spans="2:48" x14ac:dyDescent="0.25">
      <c r="C6" s="2" t="s">
        <v>5</v>
      </c>
      <c r="D6" s="4">
        <v>1</v>
      </c>
      <c r="H6" s="2" t="s">
        <v>25</v>
      </c>
      <c r="I6" s="4">
        <v>120</v>
      </c>
      <c r="J6" t="s">
        <v>29</v>
      </c>
      <c r="L6" s="2" t="s">
        <v>32</v>
      </c>
      <c r="M6" s="26">
        <f>2*(h+2*b-tw+(PI()-3)*rr)-IF(Expo=3,b,0)</f>
        <v>944</v>
      </c>
      <c r="N6" t="s">
        <v>29</v>
      </c>
      <c r="O6" s="2" t="s">
        <v>86</v>
      </c>
      <c r="P6" s="28">
        <f>IF(Expo=3,(b+2*tf)/(b*tf),2*(b+tf)/(b*tf))*1000</f>
        <v>83.333333333333329</v>
      </c>
      <c r="Q6" t="s">
        <v>37</v>
      </c>
      <c r="S6" s="2" t="s">
        <v>144</v>
      </c>
      <c r="T6" s="4">
        <v>550</v>
      </c>
      <c r="U6" t="s">
        <v>22</v>
      </c>
      <c r="AD6">
        <f>90*60</f>
        <v>5400</v>
      </c>
      <c r="AE6" s="2" t="s">
        <v>101</v>
      </c>
      <c r="AF6" s="105">
        <f>IF(h&lt;=200,Calculs!AK6,IF(h&lt;=300,AK6+(AN6-AK6)/100*(h-200),IF(h&lt;=400,AN6+(AQ6-AN6)/100*(h-300),IF(h&lt;=500,AQ6+(AT6-AQ6)/100*(h-400),AT6))))</f>
        <v>2</v>
      </c>
      <c r="AG6" s="105">
        <f>IF(h&lt;=200,Calculs!AL6,IF(h&lt;=300,AL6+(AO6-AL6)/100*(h-200),IF(h&lt;=400,AO6+(AR6-AO6)/100*(h-300),IF(h&lt;=500,AR6+(AU6-AR6)/100*(h-400),AU6))))</f>
        <v>1.1000000000000001</v>
      </c>
      <c r="AH6" s="105">
        <f>IF(h&lt;=200,Calculs!AM6,IF(h&lt;=300,AM6+(AP6-AM6)/100*(h-200),IF(h&lt;=400,AP6+(AS6-AP6)/100*(h-300),IF(h&lt;=500,AS6+(AV6-AS6)/100*(h-400),AV6))))</f>
        <v>0.64999999999999991</v>
      </c>
      <c r="AK6" s="105">
        <v>4.5999999999999996</v>
      </c>
      <c r="AL6" s="105">
        <v>2.8</v>
      </c>
      <c r="AM6" s="105">
        <v>1.5</v>
      </c>
      <c r="AN6" s="105">
        <v>2</v>
      </c>
      <c r="AO6" s="105">
        <v>1.1000000000000001</v>
      </c>
      <c r="AP6" s="105">
        <v>0.65</v>
      </c>
      <c r="AQ6" s="105">
        <v>0.6</v>
      </c>
      <c r="AR6" s="105">
        <v>0</v>
      </c>
      <c r="AS6" s="105">
        <v>0</v>
      </c>
      <c r="AT6" s="105">
        <v>0</v>
      </c>
      <c r="AU6" s="105">
        <v>0</v>
      </c>
      <c r="AV6" s="105">
        <v>0</v>
      </c>
    </row>
    <row r="7" spans="2:48" x14ac:dyDescent="0.25">
      <c r="C7" s="2" t="s">
        <v>6</v>
      </c>
      <c r="D7" s="4">
        <v>5.67</v>
      </c>
      <c r="E7" t="s">
        <v>7</v>
      </c>
      <c r="H7" s="2" t="s">
        <v>26</v>
      </c>
      <c r="I7" s="4">
        <v>15</v>
      </c>
      <c r="J7" t="s">
        <v>29</v>
      </c>
      <c r="L7" s="2" t="s">
        <v>33</v>
      </c>
      <c r="M7" s="26">
        <f>2*b*tf+hw*tw+(4-PI())*rr^2</f>
        <v>5760</v>
      </c>
      <c r="N7" t="s">
        <v>35</v>
      </c>
      <c r="O7" s="2" t="s">
        <v>87</v>
      </c>
      <c r="P7" s="28">
        <f>(2*(hw-2*rr)+2*PI()*rr)/(hw*tw+(4-PI())*rr^2)*1000</f>
        <v>250</v>
      </c>
      <c r="Q7" t="s">
        <v>37</v>
      </c>
      <c r="S7" s="2" t="s">
        <v>145</v>
      </c>
      <c r="T7" s="4">
        <v>0.12</v>
      </c>
      <c r="U7" t="s">
        <v>146</v>
      </c>
      <c r="AD7">
        <f>120*60</f>
        <v>7200</v>
      </c>
      <c r="AE7" s="2" t="s">
        <v>102</v>
      </c>
      <c r="AF7" s="105">
        <f>IF(h&lt;=200,Calculs!AK7,IF(h&lt;=300,AK7+(AN7-AK7)/100*(h-200),IF(h&lt;=400,AN7+(AQ7-AN7)/100*(h-300),IF(h&lt;=500,AQ7+(AT7-AQ7)/100*(h-400),AT7))))</f>
        <v>2.6</v>
      </c>
      <c r="AG7" s="105">
        <f>IF(h&lt;=200,Calculs!AL7,IF(h&lt;=300,AL7+(AO7-AL7)/100*(h-200),IF(h&lt;=400,AO7+(AR7-AO7)/100*(h-300),IF(h&lt;=500,AR7+(AU7-AR7)/100*(h-400),AU7))))</f>
        <v>1.6</v>
      </c>
      <c r="AH7" s="105">
        <f>IF(h&lt;=200,Calculs!AM7,IF(h&lt;=300,AM7+(AP7-AM7)/100*(h-200),IF(h&lt;=400,AP7+(AS7-AP7)/100*(h-300),IF(h&lt;=500,AS7+(AV7-AS7)/100*(h-400),AV7))))</f>
        <v>0.87999999999999989</v>
      </c>
      <c r="AK7" s="105">
        <v>5.6</v>
      </c>
      <c r="AL7" s="105">
        <v>3.8</v>
      </c>
      <c r="AM7" s="105">
        <v>2</v>
      </c>
      <c r="AN7" s="105">
        <v>2.6</v>
      </c>
      <c r="AO7" s="105">
        <v>1.6</v>
      </c>
      <c r="AP7" s="105">
        <v>0.88</v>
      </c>
      <c r="AQ7" s="105">
        <v>1.2</v>
      </c>
      <c r="AR7" s="105">
        <v>0.76</v>
      </c>
      <c r="AS7" s="105">
        <v>0.35</v>
      </c>
      <c r="AT7" s="105">
        <v>0</v>
      </c>
      <c r="AU7" s="105">
        <v>0</v>
      </c>
      <c r="AV7" s="105">
        <v>0</v>
      </c>
    </row>
    <row r="8" spans="2:48" x14ac:dyDescent="0.25">
      <c r="C8" s="2" t="s">
        <v>17</v>
      </c>
      <c r="D8" s="4">
        <v>25</v>
      </c>
      <c r="H8" s="2" t="s">
        <v>27</v>
      </c>
      <c r="I8" s="4">
        <v>8</v>
      </c>
      <c r="J8" t="s">
        <v>29</v>
      </c>
      <c r="L8" s="2" t="s">
        <v>34</v>
      </c>
      <c r="M8" s="28">
        <f>p/Aa*1000</f>
        <v>163.88888888888889</v>
      </c>
      <c r="N8" t="s">
        <v>37</v>
      </c>
      <c r="O8" s="2" t="s">
        <v>88</v>
      </c>
      <c r="P8" s="28">
        <f>2000*(b+tf)/(b*tf)</f>
        <v>150</v>
      </c>
      <c r="Q8" t="s">
        <v>37</v>
      </c>
      <c r="S8" s="2" t="s">
        <v>147</v>
      </c>
      <c r="T8" s="4">
        <v>1100</v>
      </c>
      <c r="U8" t="s">
        <v>148</v>
      </c>
    </row>
    <row r="9" spans="2:48" x14ac:dyDescent="0.25">
      <c r="C9" s="2" t="s">
        <v>21</v>
      </c>
      <c r="D9" s="4">
        <v>7850</v>
      </c>
      <c r="E9" t="s">
        <v>22</v>
      </c>
      <c r="H9" s="2" t="s">
        <v>28</v>
      </c>
      <c r="I9" s="4">
        <v>0</v>
      </c>
      <c r="J9" t="s">
        <v>29</v>
      </c>
      <c r="L9" s="2" t="s">
        <v>38</v>
      </c>
      <c r="M9" s="26">
        <f>2*(h+b)-IF(Expo=3,b,0)</f>
        <v>720</v>
      </c>
      <c r="N9" t="s">
        <v>29</v>
      </c>
      <c r="S9" s="2" t="s">
        <v>149</v>
      </c>
      <c r="T9" s="4">
        <v>25</v>
      </c>
      <c r="U9" t="s">
        <v>29</v>
      </c>
    </row>
    <row r="10" spans="2:48" x14ac:dyDescent="0.25">
      <c r="C10" s="2" t="s">
        <v>47</v>
      </c>
      <c r="D10" s="4">
        <v>1</v>
      </c>
      <c r="H10" s="2" t="s">
        <v>36</v>
      </c>
      <c r="I10" s="27">
        <f>h-2*tf</f>
        <v>270</v>
      </c>
      <c r="J10" t="s">
        <v>29</v>
      </c>
      <c r="L10" s="2" t="s">
        <v>39</v>
      </c>
      <c r="M10" s="28">
        <f>pb/Aa*1000</f>
        <v>125</v>
      </c>
      <c r="N10" t="s">
        <v>37</v>
      </c>
      <c r="O10" s="2" t="s">
        <v>175</v>
      </c>
      <c r="P10" s="28">
        <f>(2*bt+bb-ebac)/((bt+bb)*tf)*1000</f>
        <v>23.312883435582823</v>
      </c>
      <c r="Q10" t="s">
        <v>37</v>
      </c>
      <c r="S10" s="2" t="s">
        <v>150</v>
      </c>
      <c r="T10" s="4" t="s">
        <v>44</v>
      </c>
    </row>
    <row r="11" spans="2:48" x14ac:dyDescent="0.25">
      <c r="C11" s="2" t="s">
        <v>180</v>
      </c>
      <c r="D11" s="4">
        <v>0.7</v>
      </c>
      <c r="H11" s="2" t="s">
        <v>43</v>
      </c>
      <c r="I11" s="4" t="s">
        <v>45</v>
      </c>
      <c r="L11" s="2" t="s">
        <v>40</v>
      </c>
      <c r="M11" s="29">
        <f>0.9*(2*tf+b/2+SQRT(hw^2+(b-b)^2/4))/(hw+3/2*b+2*tf-tw)</f>
        <v>0.68644067796610164</v>
      </c>
    </row>
    <row r="12" spans="2:48" x14ac:dyDescent="0.25">
      <c r="C12" s="2"/>
      <c r="D12" s="3"/>
      <c r="M12" s="29">
        <f>0.9*MassiveteBox/Massivete</f>
        <v>0.68644067796610175</v>
      </c>
      <c r="W12" s="90" t="s">
        <v>174</v>
      </c>
      <c r="X12" s="91"/>
      <c r="Y12" s="91"/>
      <c r="Z12" s="91"/>
      <c r="AA12" s="91"/>
      <c r="AB12" s="91"/>
      <c r="AC12" s="92"/>
    </row>
    <row r="13" spans="2:48" x14ac:dyDescent="0.25">
      <c r="C13" s="2"/>
      <c r="D13" s="128">
        <v>1</v>
      </c>
      <c r="E13" s="129">
        <v>2</v>
      </c>
      <c r="F13" s="128">
        <v>3</v>
      </c>
      <c r="G13" s="129">
        <v>4</v>
      </c>
      <c r="H13" s="128">
        <v>5</v>
      </c>
      <c r="I13" s="129">
        <v>6</v>
      </c>
      <c r="J13" s="128">
        <v>7</v>
      </c>
      <c r="K13" s="129">
        <v>8</v>
      </c>
      <c r="L13" s="128">
        <v>9</v>
      </c>
      <c r="M13" s="129">
        <v>10</v>
      </c>
      <c r="N13" s="128">
        <v>11</v>
      </c>
      <c r="O13" s="129">
        <v>12</v>
      </c>
      <c r="P13" s="128">
        <v>13</v>
      </c>
      <c r="Q13" s="129">
        <v>14</v>
      </c>
      <c r="R13" s="128">
        <v>15</v>
      </c>
      <c r="S13" s="129">
        <v>16</v>
      </c>
      <c r="T13" s="128">
        <v>17</v>
      </c>
      <c r="U13" s="129">
        <v>18</v>
      </c>
      <c r="V13" s="128">
        <v>19</v>
      </c>
      <c r="W13" s="129">
        <v>20</v>
      </c>
      <c r="X13" s="128">
        <v>21</v>
      </c>
      <c r="Y13" s="129">
        <v>22</v>
      </c>
      <c r="Z13" s="128">
        <v>23</v>
      </c>
      <c r="AA13" s="129">
        <v>24</v>
      </c>
      <c r="AB13" s="128">
        <v>25</v>
      </c>
      <c r="AC13" s="129">
        <v>26</v>
      </c>
      <c r="AD13" s="128">
        <v>27</v>
      </c>
      <c r="AE13" s="129">
        <v>28</v>
      </c>
      <c r="AF13" s="128">
        <v>29</v>
      </c>
      <c r="AG13" s="129">
        <v>30</v>
      </c>
      <c r="AH13" s="128">
        <v>31</v>
      </c>
      <c r="AI13" s="129">
        <v>32</v>
      </c>
      <c r="AJ13" s="128">
        <v>33</v>
      </c>
      <c r="AK13" s="129">
        <v>34</v>
      </c>
      <c r="AL13" s="128">
        <v>35</v>
      </c>
      <c r="AM13" s="129">
        <v>36</v>
      </c>
    </row>
    <row r="14" spans="2:48" x14ac:dyDescent="0.25">
      <c r="C14" s="2"/>
      <c r="D14" s="3"/>
      <c r="E14" s="3"/>
      <c r="F14" s="3"/>
      <c r="G14" s="3"/>
      <c r="H14" s="3"/>
      <c r="I14" s="36" t="s">
        <v>84</v>
      </c>
      <c r="J14" s="37"/>
      <c r="K14" s="37"/>
      <c r="L14" s="37"/>
      <c r="M14" s="40" t="s">
        <v>89</v>
      </c>
      <c r="N14" s="41"/>
      <c r="O14" s="41"/>
      <c r="P14" s="41"/>
      <c r="Q14" s="43" t="s">
        <v>90</v>
      </c>
      <c r="R14" s="44"/>
      <c r="S14" s="44"/>
      <c r="T14" s="44"/>
      <c r="W14" s="36" t="s">
        <v>84</v>
      </c>
      <c r="X14" s="37"/>
      <c r="Y14" s="37"/>
      <c r="Z14" s="37"/>
      <c r="AA14" s="37"/>
      <c r="AB14" s="40" t="s">
        <v>89</v>
      </c>
      <c r="AC14" s="43" t="s">
        <v>90</v>
      </c>
      <c r="AL14" s="40" t="s">
        <v>89</v>
      </c>
      <c r="AM14" s="43" t="s">
        <v>90</v>
      </c>
    </row>
    <row r="15" spans="2:48" x14ac:dyDescent="0.25">
      <c r="B15" s="5" t="s">
        <v>8</v>
      </c>
      <c r="C15" s="5" t="s">
        <v>8</v>
      </c>
      <c r="D15" s="8" t="s">
        <v>12</v>
      </c>
      <c r="E15" s="8" t="s">
        <v>12</v>
      </c>
      <c r="F15" s="15" t="s">
        <v>91</v>
      </c>
      <c r="G15" s="50" t="s">
        <v>91</v>
      </c>
      <c r="H15" s="53" t="s">
        <v>91</v>
      </c>
      <c r="I15" s="15" t="s">
        <v>15</v>
      </c>
      <c r="J15" s="18"/>
      <c r="K15" s="21" t="s">
        <v>18</v>
      </c>
      <c r="L15" s="18" t="s">
        <v>41</v>
      </c>
      <c r="M15" s="15" t="s">
        <v>15</v>
      </c>
      <c r="N15" s="18"/>
      <c r="O15" s="21" t="s">
        <v>18</v>
      </c>
      <c r="P15" s="18" t="s">
        <v>41</v>
      </c>
      <c r="Q15" s="15" t="s">
        <v>15</v>
      </c>
      <c r="R15" s="18"/>
      <c r="S15" s="21" t="s">
        <v>18</v>
      </c>
      <c r="T15" s="18" t="s">
        <v>41</v>
      </c>
      <c r="W15" s="15" t="s">
        <v>15</v>
      </c>
      <c r="X15" s="21" t="s">
        <v>18</v>
      </c>
      <c r="Y15" s="18" t="s">
        <v>41</v>
      </c>
      <c r="Z15" s="18" t="s">
        <v>176</v>
      </c>
      <c r="AA15" s="18" t="s">
        <v>177</v>
      </c>
      <c r="AB15" s="15" t="s">
        <v>15</v>
      </c>
      <c r="AC15" s="15" t="s">
        <v>15</v>
      </c>
      <c r="AE15" s="118"/>
      <c r="AF15" s="15" t="s">
        <v>2</v>
      </c>
      <c r="AG15" s="115" t="s">
        <v>186</v>
      </c>
      <c r="AH15" s="106" t="s">
        <v>187</v>
      </c>
      <c r="AI15" s="107"/>
      <c r="AJ15" s="107"/>
      <c r="AK15" s="108"/>
      <c r="AL15" s="15" t="s">
        <v>15</v>
      </c>
      <c r="AM15" s="15" t="s">
        <v>15</v>
      </c>
    </row>
    <row r="16" spans="2:48" x14ac:dyDescent="0.25">
      <c r="B16" s="6" t="s">
        <v>9</v>
      </c>
      <c r="C16" s="6" t="s">
        <v>9</v>
      </c>
      <c r="D16" s="9" t="s">
        <v>11</v>
      </c>
      <c r="E16" s="9" t="s">
        <v>171</v>
      </c>
      <c r="F16" s="16" t="s">
        <v>86</v>
      </c>
      <c r="G16" s="51" t="s">
        <v>89</v>
      </c>
      <c r="H16" s="54" t="s">
        <v>92</v>
      </c>
      <c r="I16" s="16" t="s">
        <v>16</v>
      </c>
      <c r="J16" s="19" t="s">
        <v>152</v>
      </c>
      <c r="K16" s="22" t="s">
        <v>19</v>
      </c>
      <c r="L16" s="19" t="s">
        <v>42</v>
      </c>
      <c r="M16" s="16" t="s">
        <v>16</v>
      </c>
      <c r="N16" s="19" t="s">
        <v>152</v>
      </c>
      <c r="O16" s="22" t="s">
        <v>19</v>
      </c>
      <c r="P16" s="19" t="s">
        <v>42</v>
      </c>
      <c r="Q16" s="16" t="s">
        <v>16</v>
      </c>
      <c r="R16" s="19" t="s">
        <v>152</v>
      </c>
      <c r="S16" s="22" t="s">
        <v>19</v>
      </c>
      <c r="T16" s="19" t="s">
        <v>42</v>
      </c>
      <c r="W16" s="16" t="s">
        <v>16</v>
      </c>
      <c r="X16" s="22" t="s">
        <v>19</v>
      </c>
      <c r="Y16" s="19" t="s">
        <v>42</v>
      </c>
      <c r="Z16" s="19" t="s">
        <v>178</v>
      </c>
      <c r="AA16" s="19" t="s">
        <v>179</v>
      </c>
      <c r="AB16" s="16" t="s">
        <v>16</v>
      </c>
      <c r="AC16" s="16" t="s">
        <v>16</v>
      </c>
      <c r="AE16" s="119" t="s">
        <v>9</v>
      </c>
      <c r="AF16" s="16"/>
      <c r="AG16" s="116"/>
      <c r="AH16" s="109" t="s">
        <v>99</v>
      </c>
      <c r="AI16" s="110" t="s">
        <v>100</v>
      </c>
      <c r="AJ16" s="110" t="s">
        <v>101</v>
      </c>
      <c r="AK16" s="111" t="s">
        <v>102</v>
      </c>
      <c r="AL16" s="16" t="s">
        <v>189</v>
      </c>
      <c r="AM16" s="16" t="s">
        <v>16</v>
      </c>
    </row>
    <row r="17" spans="2:42" x14ac:dyDescent="0.25">
      <c r="B17" s="7" t="s">
        <v>10</v>
      </c>
      <c r="C17" s="7" t="s">
        <v>14</v>
      </c>
      <c r="D17" s="10" t="s">
        <v>13</v>
      </c>
      <c r="E17" s="10" t="s">
        <v>13</v>
      </c>
      <c r="F17" s="17" t="s">
        <v>13</v>
      </c>
      <c r="G17" s="52" t="s">
        <v>13</v>
      </c>
      <c r="H17" s="55" t="s">
        <v>13</v>
      </c>
      <c r="I17" s="17" t="s">
        <v>13</v>
      </c>
      <c r="J17" s="20"/>
      <c r="K17" s="23" t="s">
        <v>20</v>
      </c>
      <c r="L17" s="20" t="s">
        <v>13</v>
      </c>
      <c r="M17" s="17" t="s">
        <v>13</v>
      </c>
      <c r="N17" s="20"/>
      <c r="O17" s="23" t="s">
        <v>20</v>
      </c>
      <c r="P17" s="20" t="s">
        <v>13</v>
      </c>
      <c r="Q17" s="17" t="s">
        <v>13</v>
      </c>
      <c r="R17" s="20"/>
      <c r="S17" s="23" t="s">
        <v>20</v>
      </c>
      <c r="T17" s="20" t="s">
        <v>13</v>
      </c>
      <c r="W17" s="17" t="s">
        <v>13</v>
      </c>
      <c r="X17" s="23" t="s">
        <v>20</v>
      </c>
      <c r="Y17" s="20" t="s">
        <v>13</v>
      </c>
      <c r="Z17" s="20"/>
      <c r="AA17" s="20"/>
      <c r="AB17" s="17" t="s">
        <v>13</v>
      </c>
      <c r="AC17" s="17" t="s">
        <v>13</v>
      </c>
      <c r="AE17" s="120" t="s">
        <v>188</v>
      </c>
      <c r="AF17" s="17" t="s">
        <v>13</v>
      </c>
      <c r="AG17" s="117"/>
      <c r="AH17" s="112"/>
      <c r="AI17" s="113"/>
      <c r="AJ17" s="113"/>
      <c r="AK17" s="114"/>
      <c r="AL17" s="17" t="s">
        <v>13</v>
      </c>
      <c r="AM17" s="17" t="s">
        <v>13</v>
      </c>
    </row>
    <row r="18" spans="2:42" x14ac:dyDescent="0.25">
      <c r="B18" s="3">
        <v>0</v>
      </c>
      <c r="C18" s="14">
        <f>B18/60</f>
        <v>0</v>
      </c>
      <c r="D18" s="11">
        <f>20+345*LOG(8*C18+1,10)</f>
        <v>20</v>
      </c>
      <c r="E18" s="11">
        <f t="shared" ref="E18:E81" si="0">IF(B18&lt;=40*60,20+345*CRed_1*LOG(8*C18+1,10),ThetaG40+(ThetaG120-ThetaG40)/80*(C18-40))</f>
        <v>20</v>
      </c>
      <c r="F18" s="11">
        <f>I18</f>
        <v>20</v>
      </c>
      <c r="G18" s="11">
        <f t="shared" ref="G18:G81" si="1">M18</f>
        <v>20</v>
      </c>
      <c r="H18" s="11">
        <f t="shared" ref="H18:H81" si="2">Q18</f>
        <v>20</v>
      </c>
      <c r="I18" s="3">
        <f>Theta0</f>
        <v>20</v>
      </c>
      <c r="J18" s="12">
        <f t="shared" ref="J18:J81" si="3">Cp*RhoP/(K18*RhoA)*dP/1000*MassivSS</f>
        <v>0.36507955924594454</v>
      </c>
      <c r="K18" s="24">
        <f t="shared" ref="K18:K81" si="4">IF(I18&lt;600,425+0.773*I18-1.69/1000*I18^2+2.22/1000^2*I18^3,IF(I18&lt;735,666+13002/(738-I18),IF(I18&lt;900,545+17820/(I18-731),650)))</f>
        <v>439.80176</v>
      </c>
      <c r="L18" s="12">
        <f>LambdaP*MassivSS/(dP/1000)/(K18*RhoA)/(1+J18/3)*(D18-I18)*DeltaT-(EXP(J18/10)-1)*0</f>
        <v>0</v>
      </c>
      <c r="M18" s="3">
        <f>Theta0</f>
        <v>20</v>
      </c>
      <c r="N18" s="12">
        <f t="shared" ref="N18:N81" si="5">Cp*RhoP/(O18*RhoA)*dP/1000*MassivW</f>
        <v>1.0952386777378336</v>
      </c>
      <c r="O18" s="24">
        <f t="shared" ref="O18:O81" si="6">IF(M18&lt;600,425+0.773*M18-1.69/1000*M18^2+2.22/1000^2*M18^3,IF(M18&lt;735,666+13002/(738-M18),IF(M18&lt;900,545+17820/(M18-731),650)))</f>
        <v>439.80176</v>
      </c>
      <c r="P18" s="12">
        <f>LambdaP*MassivW/(dP/1000)/(O18*RhoA)/(1+N18/3)*(D18-M18)*DeltaT-(EXP(N18/10)-1)*0</f>
        <v>0</v>
      </c>
      <c r="Q18" s="3">
        <f>Theta0</f>
        <v>20</v>
      </c>
      <c r="R18" s="12">
        <f t="shared" ref="R18:R81" si="7">Cp*RhoP/(S18*RhoA)*dP/1000*MassivSI</f>
        <v>0.65714320664270021</v>
      </c>
      <c r="S18" s="24">
        <f t="shared" ref="S18:S81" si="8">IF(Q18&lt;600,425+0.773*Q18-1.69/1000*Q18^2+2.22/1000^2*Q18^3,IF(Q18&lt;735,666+13002/(738-Q18),IF(Q18&lt;900,545+17820/(Q18-731),650)))</f>
        <v>439.80176</v>
      </c>
      <c r="T18" s="12">
        <f>LambdaP*MassivSI/(dP/1000)/(S18*RhoA)/(1+R18/3)*(D18-Q18)*DeltaT-(EXP(R18/10)-1)*0</f>
        <v>0</v>
      </c>
      <c r="W18" s="3">
        <f>Theta0</f>
        <v>20</v>
      </c>
      <c r="X18" s="24">
        <f>IF(W18&lt;600,425+0.773*W18-1.69/1000*W18^2+2.22/1000^2*W18^3,IF(W18&lt;735,666+13002/(738-W18),IF(W18&lt;900,545+17820/(W18-731),650)))</f>
        <v>439.80176</v>
      </c>
      <c r="Y18" s="13">
        <f t="shared" ref="Y18:Y81" si="9">MAX(MassivSSCO/(X18*RhoA)*DeltaT*(Z18+AA18),L18)</f>
        <v>0</v>
      </c>
      <c r="Z18" s="3">
        <f t="shared" ref="Z18:Z81" si="10">AlphaC*(E18-W18)</f>
        <v>0</v>
      </c>
      <c r="AA18" s="14">
        <f t="shared" ref="AA18:AA81" si="11">Phi*EpsilonF*0.7*Botzman/10^8*EpsilonA*((E18+273)^4-(W18+273)^4)</f>
        <v>0</v>
      </c>
      <c r="AB18" s="24">
        <f>MAX(M18,AVERAGE(W18,AC18))</f>
        <v>20</v>
      </c>
      <c r="AC18" s="24">
        <f>Q18</f>
        <v>20</v>
      </c>
      <c r="AD18" s="123">
        <f>B18</f>
        <v>0</v>
      </c>
      <c r="AE18" s="14">
        <f>C18</f>
        <v>0</v>
      </c>
      <c r="AF18" s="24">
        <f t="shared" ref="AF18:AF81" si="12">IF(AC18&lt;=450,Thetha0_0,IF(AC18&gt;=650,Thetha0_2,(IF(AC18&lt;=550,Thetha0_0+(Thetha0_1-Thetha0_0)/100*(AC18-450),Thetha0_1+(Thetha0_2-Thetha0_1)/100*(AC18-550)))))</f>
        <v>400</v>
      </c>
      <c r="AG18" s="3">
        <f>IF(C18&lt;=30,AH18,IF(C18&lt;=60,AI18,IF(C18&lt;=90,AJ18,IF(C18&lt;=120,AK18,-1))))</f>
        <v>0</v>
      </c>
      <c r="AH18" s="14">
        <f t="shared" ref="AH18:AH81" si="13">IF(AC18&lt;=450,AthetaR30_0,IF(AC18&gt;=650,AthetaR30_2,(IF(AC18&lt;=550,AthetaR30_0+(AthetaR30_1-AthetaR30_0)/100*(AC18-450),AthetaR30_1+(AthetaR30_2-AthetaR30_1)/100*(AC18-450)))))</f>
        <v>0</v>
      </c>
      <c r="AI18" s="14">
        <f t="shared" ref="AI18:AI81" si="14">IF(AC18&lt;=450,AthetaR60_0,IF(AC18&gt;=650,AthetaR60_2,(IF(AC18&lt;=550,AthetaR60_0+(AthetaR60_1-AthetaR60_0)/100*(AC18-450),AthetaR60_1+(AthetaR60_2-AthetaR60_1)/100*(AC18-450)))))</f>
        <v>1</v>
      </c>
      <c r="AJ18" s="14">
        <f t="shared" ref="AJ18:AJ81" si="15">IF(AC18&lt;=450,AthetaR90_0,IF(AC18&gt;=650,AthetaR90_2,(IF(AC18&lt;=550,AthetaR90_0+(AthetaR90_1-AthetaR90_0)/100*(AC18-450),AthetaR90_1+(AthetaR90_2-AthetaR90_1)/100*(AC18-450)))))</f>
        <v>2</v>
      </c>
      <c r="AK18" s="14">
        <f t="shared" ref="AK18:AK81" si="16">IF(AC18&lt;=450,AthetaR120_0,IF(AC18&gt;=650,AthetaR120_2,(IF(AC18&lt;=550,AthetaR120_0+(AthetaR120_1-AthetaR120_0)/100*(AC18-450),AthetaR120_1+(AthetaR120_2-AthetaR120_1)/100*(AC18-450)))))</f>
        <v>2.6</v>
      </c>
      <c r="AL18" s="24">
        <f>MAX(M18,AVERAGE(W18,AM18))</f>
        <v>20</v>
      </c>
      <c r="AM18" s="14">
        <f>IF(W18&gt;=AF18,(1+(W18-AF18)*AG18/10000)*AC18,AC18)</f>
        <v>20</v>
      </c>
      <c r="AN18" s="138" t="str">
        <f>IF(AM18=AC18,"","modifiée")</f>
        <v/>
      </c>
      <c r="AO18">
        <f>AD18</f>
        <v>0</v>
      </c>
      <c r="AP18" s="124">
        <f>AM18</f>
        <v>20</v>
      </c>
    </row>
    <row r="19" spans="2:42" x14ac:dyDescent="0.25">
      <c r="B19" s="3">
        <f t="shared" ref="B19:B82" si="17">B18+DeltaT</f>
        <v>5</v>
      </c>
      <c r="C19" s="14">
        <f t="shared" ref="C19:C82" si="18">B19/60</f>
        <v>8.3333333333333329E-2</v>
      </c>
      <c r="D19" s="11">
        <f t="shared" ref="D19:D82" si="19">20+345*LOG(8*C19+1,10)</f>
        <v>96.537818617642927</v>
      </c>
      <c r="E19" s="11">
        <f t="shared" si="0"/>
        <v>79.370210770814026</v>
      </c>
      <c r="F19" s="11">
        <f t="shared" ref="F19:F82" si="20">I19</f>
        <v>20</v>
      </c>
      <c r="G19" s="11">
        <f t="shared" si="1"/>
        <v>20</v>
      </c>
      <c r="H19" s="11">
        <f t="shared" si="2"/>
        <v>20</v>
      </c>
      <c r="I19" s="24">
        <f t="shared" ref="I19:I82" si="21">I18+IF(Limit=Oui,MAX(0,L18),L18)</f>
        <v>20</v>
      </c>
      <c r="J19" s="12">
        <f t="shared" si="3"/>
        <v>0.36507955924594454</v>
      </c>
      <c r="K19" s="24">
        <f t="shared" si="4"/>
        <v>439.80176</v>
      </c>
      <c r="L19" s="12">
        <f t="shared" ref="L19:L82" si="22">LambdaP*MassivSS/(dP/1000)/(K19*RhoA)/(1+J19/3)*(D19-I19)*DeltaT-(EXP(J19/10)-1)*(D19-D18)</f>
        <v>-2.806343657723378</v>
      </c>
      <c r="M19" s="24">
        <f t="shared" ref="M19:M82" si="23">M18+IF(Limit=Oui,MAX(0,P18),P18)</f>
        <v>20</v>
      </c>
      <c r="N19" s="12">
        <f t="shared" si="5"/>
        <v>1.0952386777378336</v>
      </c>
      <c r="O19" s="24">
        <f t="shared" si="6"/>
        <v>439.80176</v>
      </c>
      <c r="P19" s="12">
        <f t="shared" ref="P19:P82" si="24">LambdaP*MassivW/(dP/1000)/(O19*RhoA)/(1+N19/3)*(D19-M19)*DeltaT-(EXP(N19/10)-1)*(D19-D18)</f>
        <v>-8.7615587795172196</v>
      </c>
      <c r="Q19" s="24">
        <f t="shared" ref="Q19:Q82" si="25">Q18+IF(Limit=Oui,MAX(0,T18),T18)</f>
        <v>20</v>
      </c>
      <c r="R19" s="12">
        <f t="shared" si="7"/>
        <v>0.65714320664270021</v>
      </c>
      <c r="S19" s="24">
        <f t="shared" si="8"/>
        <v>439.80176</v>
      </c>
      <c r="T19" s="12">
        <f t="shared" ref="T19:T82" si="26">LambdaP*MassivSI/(dP/1000)/(S19*RhoA)/(1+R19/3)*(D19-Q19)*DeltaT-(EXP(R19/10)-1)*(D19-D18)</f>
        <v>-5.133102042377657</v>
      </c>
      <c r="W19" s="24">
        <f t="shared" ref="W19:W82" si="27">W18+IF(Limit=Oui,MAX(0,Y18),Y18)</f>
        <v>20</v>
      </c>
      <c r="X19" s="24">
        <f t="shared" ref="X19:X82" si="28">IF(W19&lt;600,425+0.773*W19-1.69/1000*W19^2+2.22/1000^2*W19^3,IF(W19&lt;735,666+13002/(738-W19),IF(W19&lt;900,545+17820/(W19-731),650)))</f>
        <v>439.80176</v>
      </c>
      <c r="Y19" s="13">
        <f t="shared" si="9"/>
        <v>5.766092672239595E-2</v>
      </c>
      <c r="Z19" s="24">
        <f t="shared" si="10"/>
        <v>1484.2552692703507</v>
      </c>
      <c r="AA19" s="24">
        <f t="shared" si="11"/>
        <v>223.56530502823341</v>
      </c>
      <c r="AB19" s="24">
        <f t="shared" ref="AB19:AB82" si="29">MAX(M19,AVERAGE(W19,AC19))</f>
        <v>20</v>
      </c>
      <c r="AC19" s="24">
        <f t="shared" ref="AC19:AC82" si="30">Q19</f>
        <v>20</v>
      </c>
      <c r="AD19" s="123">
        <f t="shared" ref="AD19:AD82" si="31">B19</f>
        <v>5</v>
      </c>
      <c r="AE19" s="14">
        <f t="shared" ref="AE19:AE82" si="32">C19</f>
        <v>8.3333333333333329E-2</v>
      </c>
      <c r="AF19" s="24">
        <f t="shared" si="12"/>
        <v>400</v>
      </c>
      <c r="AG19" s="3">
        <f t="shared" ref="AG19:AG82" si="33">IF(C19&lt;=30,AH19,IF(C19&lt;=60,AI19,IF(C19&lt;=90,AJ19,IF(C19&lt;=120,AK19,-1))))</f>
        <v>0</v>
      </c>
      <c r="AH19" s="14">
        <f t="shared" si="13"/>
        <v>0</v>
      </c>
      <c r="AI19" s="14">
        <f t="shared" si="14"/>
        <v>1</v>
      </c>
      <c r="AJ19" s="14">
        <f t="shared" si="15"/>
        <v>2</v>
      </c>
      <c r="AK19" s="14">
        <f t="shared" si="16"/>
        <v>2.6</v>
      </c>
      <c r="AL19" s="24">
        <f t="shared" ref="AL19:AL82" si="34">MAX(M19,AVERAGE(W19,AM19))</f>
        <v>20</v>
      </c>
      <c r="AM19" s="14">
        <f t="shared" ref="AM19:AM82" si="35">IF(W19&gt;=AF19,(1+(W19-AF19)*AG19/10000)*AC19,AC19)</f>
        <v>20</v>
      </c>
      <c r="AN19" s="138" t="str">
        <f t="shared" ref="AN19:AN82" si="36">IF(AM19=AC19,"","modifiée")</f>
        <v/>
      </c>
      <c r="AO19">
        <f t="shared" ref="AO19:AO82" si="37">AD19</f>
        <v>5</v>
      </c>
      <c r="AP19" s="124">
        <f t="shared" ref="AP19:AP82" si="38">AM19</f>
        <v>20</v>
      </c>
    </row>
    <row r="20" spans="2:42" x14ac:dyDescent="0.25">
      <c r="B20" s="3">
        <f t="shared" si="17"/>
        <v>10</v>
      </c>
      <c r="C20" s="14">
        <f t="shared" si="18"/>
        <v>0.16666666666666666</v>
      </c>
      <c r="D20" s="11">
        <f t="shared" si="19"/>
        <v>146.95199092663501</v>
      </c>
      <c r="E20" s="11">
        <f t="shared" si="0"/>
        <v>118.47636887512992</v>
      </c>
      <c r="F20" s="11">
        <f t="shared" si="20"/>
        <v>20</v>
      </c>
      <c r="G20" s="11">
        <f t="shared" si="1"/>
        <v>20</v>
      </c>
      <c r="H20" s="11">
        <f t="shared" si="2"/>
        <v>20</v>
      </c>
      <c r="I20" s="24">
        <f t="shared" si="21"/>
        <v>20</v>
      </c>
      <c r="J20" s="12">
        <f t="shared" si="3"/>
        <v>0.36507955924594454</v>
      </c>
      <c r="K20" s="24">
        <f t="shared" si="4"/>
        <v>439.80176</v>
      </c>
      <c r="L20" s="12">
        <f t="shared" si="22"/>
        <v>-1.8089632629709227</v>
      </c>
      <c r="M20" s="24">
        <f t="shared" si="23"/>
        <v>20</v>
      </c>
      <c r="N20" s="12">
        <f t="shared" si="5"/>
        <v>1.0952386777378336</v>
      </c>
      <c r="O20" s="24">
        <f t="shared" si="6"/>
        <v>439.80176</v>
      </c>
      <c r="P20" s="12">
        <f t="shared" si="24"/>
        <v>-5.673650005089816</v>
      </c>
      <c r="Q20" s="24">
        <f t="shared" si="25"/>
        <v>20</v>
      </c>
      <c r="R20" s="12">
        <f t="shared" si="7"/>
        <v>0.65714320664270021</v>
      </c>
      <c r="S20" s="24">
        <f t="shared" si="8"/>
        <v>439.80176</v>
      </c>
      <c r="T20" s="12">
        <f t="shared" si="26"/>
        <v>-3.3156195514444424</v>
      </c>
      <c r="W20" s="24">
        <f t="shared" si="27"/>
        <v>20.057660926722395</v>
      </c>
      <c r="X20" s="24">
        <f t="shared" si="28"/>
        <v>439.84258245082304</v>
      </c>
      <c r="Y20" s="13">
        <f t="shared" si="9"/>
        <v>9.8175871641604476E-2</v>
      </c>
      <c r="Z20" s="24">
        <f t="shared" si="10"/>
        <v>2460.4676987101884</v>
      </c>
      <c r="AA20" s="24">
        <f t="shared" si="11"/>
        <v>447.60794055339943</v>
      </c>
      <c r="AB20" s="24">
        <f t="shared" si="29"/>
        <v>20.028830463361196</v>
      </c>
      <c r="AC20" s="24">
        <f t="shared" si="30"/>
        <v>20</v>
      </c>
      <c r="AD20" s="123">
        <f t="shared" si="31"/>
        <v>10</v>
      </c>
      <c r="AE20" s="14">
        <f t="shared" si="32"/>
        <v>0.16666666666666666</v>
      </c>
      <c r="AF20" s="24">
        <f t="shared" si="12"/>
        <v>400</v>
      </c>
      <c r="AG20" s="3">
        <f t="shared" si="33"/>
        <v>0</v>
      </c>
      <c r="AH20" s="14">
        <f t="shared" si="13"/>
        <v>0</v>
      </c>
      <c r="AI20" s="14">
        <f t="shared" si="14"/>
        <v>1</v>
      </c>
      <c r="AJ20" s="14">
        <f t="shared" si="15"/>
        <v>2</v>
      </c>
      <c r="AK20" s="14">
        <f t="shared" si="16"/>
        <v>2.6</v>
      </c>
      <c r="AL20" s="24">
        <f t="shared" si="34"/>
        <v>20.028830463361196</v>
      </c>
      <c r="AM20" s="14">
        <f t="shared" si="35"/>
        <v>20</v>
      </c>
      <c r="AN20" s="138" t="str">
        <f t="shared" si="36"/>
        <v/>
      </c>
      <c r="AO20">
        <f t="shared" si="37"/>
        <v>10</v>
      </c>
      <c r="AP20" s="124">
        <f t="shared" si="38"/>
        <v>20</v>
      </c>
    </row>
    <row r="21" spans="2:42" x14ac:dyDescent="0.25">
      <c r="B21" s="3">
        <f t="shared" si="17"/>
        <v>15</v>
      </c>
      <c r="C21" s="14">
        <f t="shared" si="18"/>
        <v>0.25</v>
      </c>
      <c r="D21" s="11">
        <f t="shared" si="19"/>
        <v>184.60683287828354</v>
      </c>
      <c r="E21" s="11">
        <f t="shared" si="0"/>
        <v>147.68514361666317</v>
      </c>
      <c r="F21" s="11">
        <f t="shared" si="20"/>
        <v>20</v>
      </c>
      <c r="G21" s="11">
        <f t="shared" si="1"/>
        <v>20</v>
      </c>
      <c r="H21" s="11">
        <f t="shared" si="2"/>
        <v>20</v>
      </c>
      <c r="I21" s="24">
        <f t="shared" si="21"/>
        <v>20</v>
      </c>
      <c r="J21" s="12">
        <f t="shared" si="3"/>
        <v>0.36507955924594454</v>
      </c>
      <c r="K21" s="24">
        <f t="shared" si="4"/>
        <v>439.80176</v>
      </c>
      <c r="L21" s="12">
        <f t="shared" si="22"/>
        <v>-1.3150918624099035</v>
      </c>
      <c r="M21" s="24">
        <f t="shared" si="23"/>
        <v>20</v>
      </c>
      <c r="N21" s="12">
        <f t="shared" si="5"/>
        <v>1.0952386777378336</v>
      </c>
      <c r="O21" s="24">
        <f t="shared" si="6"/>
        <v>439.80176</v>
      </c>
      <c r="P21" s="12">
        <f t="shared" si="24"/>
        <v>-4.1488607719057384</v>
      </c>
      <c r="Q21" s="24">
        <f t="shared" si="25"/>
        <v>20</v>
      </c>
      <c r="R21" s="12">
        <f t="shared" si="7"/>
        <v>0.65714320664270021</v>
      </c>
      <c r="S21" s="24">
        <f t="shared" si="8"/>
        <v>439.80176</v>
      </c>
      <c r="T21" s="12">
        <f t="shared" si="26"/>
        <v>-2.4167766326669904</v>
      </c>
      <c r="W21" s="24">
        <f t="shared" si="27"/>
        <v>20.155836798364</v>
      </c>
      <c r="X21" s="24">
        <f t="shared" si="28"/>
        <v>439.91206462814267</v>
      </c>
      <c r="Y21" s="13">
        <f t="shared" si="9"/>
        <v>0.13006288340068481</v>
      </c>
      <c r="Z21" s="24">
        <f t="shared" si="10"/>
        <v>3188.2326704574793</v>
      </c>
      <c r="AA21" s="24">
        <f t="shared" si="11"/>
        <v>664.97938760560464</v>
      </c>
      <c r="AB21" s="24">
        <f t="shared" si="29"/>
        <v>20.077918399182</v>
      </c>
      <c r="AC21" s="24">
        <f t="shared" si="30"/>
        <v>20</v>
      </c>
      <c r="AD21" s="123">
        <f t="shared" si="31"/>
        <v>15</v>
      </c>
      <c r="AE21" s="14">
        <f t="shared" si="32"/>
        <v>0.25</v>
      </c>
      <c r="AF21" s="24">
        <f t="shared" si="12"/>
        <v>400</v>
      </c>
      <c r="AG21" s="3">
        <f t="shared" si="33"/>
        <v>0</v>
      </c>
      <c r="AH21" s="14">
        <f t="shared" si="13"/>
        <v>0</v>
      </c>
      <c r="AI21" s="14">
        <f t="shared" si="14"/>
        <v>1</v>
      </c>
      <c r="AJ21" s="14">
        <f t="shared" si="15"/>
        <v>2</v>
      </c>
      <c r="AK21" s="14">
        <f t="shared" si="16"/>
        <v>2.6</v>
      </c>
      <c r="AL21" s="24">
        <f t="shared" si="34"/>
        <v>20.077918399182</v>
      </c>
      <c r="AM21" s="14">
        <f t="shared" si="35"/>
        <v>20</v>
      </c>
      <c r="AN21" s="138" t="str">
        <f t="shared" si="36"/>
        <v/>
      </c>
      <c r="AO21">
        <f t="shared" si="37"/>
        <v>15</v>
      </c>
      <c r="AP21" s="124">
        <f t="shared" si="38"/>
        <v>20</v>
      </c>
    </row>
    <row r="22" spans="2:42" x14ac:dyDescent="0.25">
      <c r="B22" s="3">
        <f t="shared" si="17"/>
        <v>20</v>
      </c>
      <c r="C22" s="14">
        <f t="shared" si="18"/>
        <v>0.33333333333333331</v>
      </c>
      <c r="D22" s="11">
        <f t="shared" si="19"/>
        <v>214.67364350130407</v>
      </c>
      <c r="E22" s="11">
        <f t="shared" si="0"/>
        <v>171.00789981922102</v>
      </c>
      <c r="F22" s="11">
        <f t="shared" si="20"/>
        <v>20</v>
      </c>
      <c r="G22" s="11">
        <f t="shared" si="1"/>
        <v>20</v>
      </c>
      <c r="H22" s="11">
        <f t="shared" si="2"/>
        <v>20</v>
      </c>
      <c r="I22" s="24">
        <f t="shared" si="21"/>
        <v>20</v>
      </c>
      <c r="J22" s="12">
        <f t="shared" si="3"/>
        <v>0.36507955924594454</v>
      </c>
      <c r="K22" s="24">
        <f t="shared" si="4"/>
        <v>439.80176</v>
      </c>
      <c r="L22" s="12">
        <f t="shared" si="22"/>
        <v>-1.0174214241010535</v>
      </c>
      <c r="M22" s="24">
        <f t="shared" si="23"/>
        <v>20</v>
      </c>
      <c r="N22" s="12">
        <f t="shared" si="5"/>
        <v>1.0952386777378336</v>
      </c>
      <c r="O22" s="24">
        <f t="shared" si="6"/>
        <v>439.80176</v>
      </c>
      <c r="P22" s="12">
        <f t="shared" si="24"/>
        <v>-3.2322927561901116</v>
      </c>
      <c r="Q22" s="24">
        <f t="shared" si="25"/>
        <v>20</v>
      </c>
      <c r="R22" s="12">
        <f t="shared" si="7"/>
        <v>0.65714320664270021</v>
      </c>
      <c r="S22" s="24">
        <f t="shared" si="8"/>
        <v>439.80176</v>
      </c>
      <c r="T22" s="12">
        <f t="shared" si="26"/>
        <v>-1.8756671602423123</v>
      </c>
      <c r="W22" s="24">
        <f t="shared" si="27"/>
        <v>20.285899681764686</v>
      </c>
      <c r="X22" s="24">
        <f t="shared" si="28"/>
        <v>440.00406807345223</v>
      </c>
      <c r="Y22" s="13">
        <f t="shared" si="9"/>
        <v>0.15666477437267065</v>
      </c>
      <c r="Z22" s="24">
        <f t="shared" si="10"/>
        <v>3768.0500034364086</v>
      </c>
      <c r="AA22" s="24">
        <f t="shared" si="11"/>
        <v>874.23403809215995</v>
      </c>
      <c r="AB22" s="24">
        <f t="shared" si="29"/>
        <v>20.142949840882345</v>
      </c>
      <c r="AC22" s="24">
        <f t="shared" si="30"/>
        <v>20</v>
      </c>
      <c r="AD22" s="123">
        <f t="shared" si="31"/>
        <v>20</v>
      </c>
      <c r="AE22" s="14">
        <f t="shared" si="32"/>
        <v>0.33333333333333331</v>
      </c>
      <c r="AF22" s="24">
        <f t="shared" si="12"/>
        <v>400</v>
      </c>
      <c r="AG22" s="3">
        <f t="shared" si="33"/>
        <v>0</v>
      </c>
      <c r="AH22" s="14">
        <f t="shared" si="13"/>
        <v>0</v>
      </c>
      <c r="AI22" s="14">
        <f t="shared" si="14"/>
        <v>1</v>
      </c>
      <c r="AJ22" s="14">
        <f t="shared" si="15"/>
        <v>2</v>
      </c>
      <c r="AK22" s="14">
        <f t="shared" si="16"/>
        <v>2.6</v>
      </c>
      <c r="AL22" s="24">
        <f t="shared" si="34"/>
        <v>20.142949840882345</v>
      </c>
      <c r="AM22" s="14">
        <f t="shared" si="35"/>
        <v>20</v>
      </c>
      <c r="AN22" s="138" t="str">
        <f t="shared" si="36"/>
        <v/>
      </c>
      <c r="AO22">
        <f t="shared" si="37"/>
        <v>20</v>
      </c>
      <c r="AP22" s="124">
        <f t="shared" si="38"/>
        <v>20</v>
      </c>
    </row>
    <row r="23" spans="2:42" x14ac:dyDescent="0.25">
      <c r="B23" s="3">
        <f t="shared" si="17"/>
        <v>25</v>
      </c>
      <c r="C23" s="14">
        <f t="shared" si="18"/>
        <v>0.41666666666666669</v>
      </c>
      <c r="D23" s="11">
        <f t="shared" si="19"/>
        <v>239.70362366757516</v>
      </c>
      <c r="E23" s="11">
        <f t="shared" si="0"/>
        <v>190.42359816155997</v>
      </c>
      <c r="F23" s="11">
        <f t="shared" si="20"/>
        <v>20</v>
      </c>
      <c r="G23" s="11">
        <f t="shared" si="1"/>
        <v>20</v>
      </c>
      <c r="H23" s="11">
        <f t="shared" si="2"/>
        <v>20</v>
      </c>
      <c r="I23" s="24">
        <f t="shared" si="21"/>
        <v>20</v>
      </c>
      <c r="J23" s="12">
        <f t="shared" si="3"/>
        <v>0.36507955924594454</v>
      </c>
      <c r="K23" s="24">
        <f t="shared" si="4"/>
        <v>439.80176</v>
      </c>
      <c r="L23" s="12">
        <f t="shared" si="22"/>
        <v>-0.81721243154517609</v>
      </c>
      <c r="M23" s="24">
        <f t="shared" si="23"/>
        <v>20</v>
      </c>
      <c r="N23" s="12">
        <f t="shared" si="5"/>
        <v>1.0952386777378336</v>
      </c>
      <c r="O23" s="24">
        <f t="shared" si="6"/>
        <v>439.80176</v>
      </c>
      <c r="P23" s="12">
        <f t="shared" si="24"/>
        <v>-2.61743027511538</v>
      </c>
      <c r="Q23" s="24">
        <f t="shared" si="25"/>
        <v>20</v>
      </c>
      <c r="R23" s="12">
        <f t="shared" si="7"/>
        <v>0.65714320664270021</v>
      </c>
      <c r="S23" s="24">
        <f t="shared" si="8"/>
        <v>439.80176</v>
      </c>
      <c r="T23" s="12">
        <f t="shared" si="26"/>
        <v>-1.5121476737230539</v>
      </c>
      <c r="W23" s="24">
        <f t="shared" si="27"/>
        <v>20.442564456137358</v>
      </c>
      <c r="X23" s="24">
        <f t="shared" si="28"/>
        <v>440.11481923152269</v>
      </c>
      <c r="Y23" s="13">
        <f t="shared" si="9"/>
        <v>0.17965753118409583</v>
      </c>
      <c r="Z23" s="24">
        <f t="shared" si="10"/>
        <v>4249.5258426355658</v>
      </c>
      <c r="AA23" s="24">
        <f t="shared" si="11"/>
        <v>1075.4185840918169</v>
      </c>
      <c r="AB23" s="24">
        <f t="shared" si="29"/>
        <v>20.221282228068681</v>
      </c>
      <c r="AC23" s="24">
        <f t="shared" si="30"/>
        <v>20</v>
      </c>
      <c r="AD23" s="123">
        <f t="shared" si="31"/>
        <v>25</v>
      </c>
      <c r="AE23" s="14">
        <f t="shared" si="32"/>
        <v>0.41666666666666669</v>
      </c>
      <c r="AF23" s="24">
        <f t="shared" si="12"/>
        <v>400</v>
      </c>
      <c r="AG23" s="3">
        <f t="shared" si="33"/>
        <v>0</v>
      </c>
      <c r="AH23" s="14">
        <f t="shared" si="13"/>
        <v>0</v>
      </c>
      <c r="AI23" s="14">
        <f t="shared" si="14"/>
        <v>1</v>
      </c>
      <c r="AJ23" s="14">
        <f t="shared" si="15"/>
        <v>2</v>
      </c>
      <c r="AK23" s="14">
        <f t="shared" si="16"/>
        <v>2.6</v>
      </c>
      <c r="AL23" s="24">
        <f t="shared" si="34"/>
        <v>20.221282228068681</v>
      </c>
      <c r="AM23" s="14">
        <f t="shared" si="35"/>
        <v>20</v>
      </c>
      <c r="AN23" s="138" t="str">
        <f t="shared" si="36"/>
        <v/>
      </c>
      <c r="AO23">
        <f t="shared" si="37"/>
        <v>25</v>
      </c>
      <c r="AP23" s="124">
        <f t="shared" si="38"/>
        <v>20</v>
      </c>
    </row>
    <row r="24" spans="2:42" x14ac:dyDescent="0.25">
      <c r="B24" s="3">
        <f t="shared" si="17"/>
        <v>30</v>
      </c>
      <c r="C24" s="14">
        <f t="shared" si="18"/>
        <v>0.5</v>
      </c>
      <c r="D24" s="11">
        <f t="shared" si="19"/>
        <v>261.1446514959265</v>
      </c>
      <c r="E24" s="11">
        <f t="shared" si="0"/>
        <v>207.05535438747719</v>
      </c>
      <c r="F24" s="11">
        <f t="shared" si="20"/>
        <v>20</v>
      </c>
      <c r="G24" s="11">
        <f t="shared" si="1"/>
        <v>20</v>
      </c>
      <c r="H24" s="11">
        <f t="shared" si="2"/>
        <v>20</v>
      </c>
      <c r="I24" s="24">
        <f t="shared" si="21"/>
        <v>20</v>
      </c>
      <c r="J24" s="12">
        <f t="shared" si="3"/>
        <v>0.36507955924594454</v>
      </c>
      <c r="K24" s="24">
        <f t="shared" si="4"/>
        <v>439.80176</v>
      </c>
      <c r="L24" s="12">
        <f t="shared" si="22"/>
        <v>-0.67269276659009203</v>
      </c>
      <c r="M24" s="24">
        <f t="shared" si="23"/>
        <v>20</v>
      </c>
      <c r="N24" s="12">
        <f t="shared" si="5"/>
        <v>1.0952386777378336</v>
      </c>
      <c r="O24" s="24">
        <f t="shared" si="6"/>
        <v>439.80176</v>
      </c>
      <c r="P24" s="12">
        <f t="shared" si="24"/>
        <v>-2.1747240486272479</v>
      </c>
      <c r="Q24" s="24">
        <f t="shared" si="25"/>
        <v>20</v>
      </c>
      <c r="R24" s="12">
        <f t="shared" si="7"/>
        <v>0.65714320664270021</v>
      </c>
      <c r="S24" s="24">
        <f t="shared" si="8"/>
        <v>439.80176</v>
      </c>
      <c r="T24" s="12">
        <f t="shared" si="26"/>
        <v>-1.2500402621398337</v>
      </c>
      <c r="W24" s="24">
        <f t="shared" si="27"/>
        <v>20.622221987321453</v>
      </c>
      <c r="X24" s="24">
        <f t="shared" si="28"/>
        <v>440.24173079302619</v>
      </c>
      <c r="Y24" s="13">
        <f t="shared" si="9"/>
        <v>0.20000830562378605</v>
      </c>
      <c r="Z24" s="24">
        <f t="shared" si="10"/>
        <v>4660.8283100038934</v>
      </c>
      <c r="AA24" s="24">
        <f t="shared" si="11"/>
        <v>1269.0106362608792</v>
      </c>
      <c r="AB24" s="24">
        <f t="shared" si="29"/>
        <v>20.311110993660726</v>
      </c>
      <c r="AC24" s="24">
        <f t="shared" si="30"/>
        <v>20</v>
      </c>
      <c r="AD24" s="123">
        <f t="shared" si="31"/>
        <v>30</v>
      </c>
      <c r="AE24" s="14">
        <f t="shared" si="32"/>
        <v>0.5</v>
      </c>
      <c r="AF24" s="24">
        <f t="shared" si="12"/>
        <v>400</v>
      </c>
      <c r="AG24" s="3">
        <f t="shared" si="33"/>
        <v>0</v>
      </c>
      <c r="AH24" s="14">
        <f t="shared" si="13"/>
        <v>0</v>
      </c>
      <c r="AI24" s="14">
        <f t="shared" si="14"/>
        <v>1</v>
      </c>
      <c r="AJ24" s="14">
        <f t="shared" si="15"/>
        <v>2</v>
      </c>
      <c r="AK24" s="14">
        <f t="shared" si="16"/>
        <v>2.6</v>
      </c>
      <c r="AL24" s="24">
        <f t="shared" si="34"/>
        <v>20.311110993660726</v>
      </c>
      <c r="AM24" s="14">
        <f t="shared" si="35"/>
        <v>20</v>
      </c>
      <c r="AN24" s="138" t="str">
        <f t="shared" si="36"/>
        <v/>
      </c>
      <c r="AO24">
        <f t="shared" si="37"/>
        <v>30</v>
      </c>
      <c r="AP24" s="124">
        <f t="shared" si="38"/>
        <v>20</v>
      </c>
    </row>
    <row r="25" spans="2:42" x14ac:dyDescent="0.25">
      <c r="B25" s="3">
        <f t="shared" si="17"/>
        <v>35</v>
      </c>
      <c r="C25" s="14">
        <f t="shared" si="18"/>
        <v>0.58333333333333337</v>
      </c>
      <c r="D25" s="11">
        <f t="shared" si="19"/>
        <v>279.89804499722095</v>
      </c>
      <c r="E25" s="11">
        <f t="shared" si="0"/>
        <v>221.60231881563789</v>
      </c>
      <c r="F25" s="11">
        <f t="shared" si="20"/>
        <v>20</v>
      </c>
      <c r="G25" s="11">
        <f t="shared" si="1"/>
        <v>20</v>
      </c>
      <c r="H25" s="11">
        <f t="shared" si="2"/>
        <v>20</v>
      </c>
      <c r="I25" s="24">
        <f t="shared" si="21"/>
        <v>20</v>
      </c>
      <c r="J25" s="12">
        <f t="shared" si="3"/>
        <v>0.36507955924594454</v>
      </c>
      <c r="K25" s="24">
        <f t="shared" si="4"/>
        <v>439.80176</v>
      </c>
      <c r="L25" s="12">
        <f t="shared" si="22"/>
        <v>-0.56307444078913949</v>
      </c>
      <c r="M25" s="24">
        <f t="shared" si="23"/>
        <v>20</v>
      </c>
      <c r="N25" s="12">
        <f t="shared" si="5"/>
        <v>1.0952386777378336</v>
      </c>
      <c r="O25" s="24">
        <f t="shared" si="6"/>
        <v>439.80176</v>
      </c>
      <c r="P25" s="12">
        <f t="shared" si="24"/>
        <v>-1.8397640684046273</v>
      </c>
      <c r="Q25" s="24">
        <f t="shared" si="25"/>
        <v>20</v>
      </c>
      <c r="R25" s="12">
        <f t="shared" si="7"/>
        <v>0.65714320664270021</v>
      </c>
      <c r="S25" s="24">
        <f t="shared" si="8"/>
        <v>439.80176</v>
      </c>
      <c r="T25" s="12">
        <f t="shared" si="26"/>
        <v>-1.0514507312446617</v>
      </c>
      <c r="W25" s="24">
        <f t="shared" si="27"/>
        <v>20.822230292945239</v>
      </c>
      <c r="X25" s="24">
        <f t="shared" si="28"/>
        <v>440.38290040985498</v>
      </c>
      <c r="Y25" s="13">
        <f t="shared" si="9"/>
        <v>0.21832924086104591</v>
      </c>
      <c r="Z25" s="24">
        <f t="shared" si="10"/>
        <v>5019.502213067316</v>
      </c>
      <c r="AA25" s="24">
        <f t="shared" si="11"/>
        <v>1455.5908153235255</v>
      </c>
      <c r="AB25" s="24">
        <f t="shared" si="29"/>
        <v>20.411115146472618</v>
      </c>
      <c r="AC25" s="24">
        <f t="shared" si="30"/>
        <v>20</v>
      </c>
      <c r="AD25" s="123">
        <f t="shared" si="31"/>
        <v>35</v>
      </c>
      <c r="AE25" s="14">
        <f t="shared" si="32"/>
        <v>0.58333333333333337</v>
      </c>
      <c r="AF25" s="24">
        <f t="shared" si="12"/>
        <v>400</v>
      </c>
      <c r="AG25" s="3">
        <f t="shared" si="33"/>
        <v>0</v>
      </c>
      <c r="AH25" s="14">
        <f t="shared" si="13"/>
        <v>0</v>
      </c>
      <c r="AI25" s="14">
        <f t="shared" si="14"/>
        <v>1</v>
      </c>
      <c r="AJ25" s="14">
        <f t="shared" si="15"/>
        <v>2</v>
      </c>
      <c r="AK25" s="14">
        <f t="shared" si="16"/>
        <v>2.6</v>
      </c>
      <c r="AL25" s="24">
        <f t="shared" si="34"/>
        <v>20.411115146472618</v>
      </c>
      <c r="AM25" s="14">
        <f t="shared" si="35"/>
        <v>20</v>
      </c>
      <c r="AN25" s="138" t="str">
        <f t="shared" si="36"/>
        <v/>
      </c>
      <c r="AO25">
        <f t="shared" si="37"/>
        <v>35</v>
      </c>
      <c r="AP25" s="124">
        <f t="shared" si="38"/>
        <v>20</v>
      </c>
    </row>
    <row r="26" spans="2:42" x14ac:dyDescent="0.25">
      <c r="B26" s="3">
        <f t="shared" si="17"/>
        <v>40</v>
      </c>
      <c r="C26" s="14">
        <f t="shared" si="18"/>
        <v>0.66666666666666663</v>
      </c>
      <c r="D26" s="11">
        <f t="shared" si="19"/>
        <v>296.56315945044241</v>
      </c>
      <c r="E26" s="11">
        <f t="shared" si="0"/>
        <v>234.52940996452813</v>
      </c>
      <c r="F26" s="11">
        <f t="shared" si="20"/>
        <v>20</v>
      </c>
      <c r="G26" s="11">
        <f t="shared" si="1"/>
        <v>20</v>
      </c>
      <c r="H26" s="11">
        <f t="shared" si="2"/>
        <v>20</v>
      </c>
      <c r="I26" s="24">
        <f t="shared" si="21"/>
        <v>20</v>
      </c>
      <c r="J26" s="12">
        <f t="shared" si="3"/>
        <v>0.36507955924594454</v>
      </c>
      <c r="K26" s="24">
        <f t="shared" si="4"/>
        <v>439.80176</v>
      </c>
      <c r="L26" s="12">
        <f t="shared" si="22"/>
        <v>-0.47682017028013141</v>
      </c>
      <c r="M26" s="24">
        <f t="shared" si="23"/>
        <v>20</v>
      </c>
      <c r="N26" s="12">
        <f t="shared" si="5"/>
        <v>1.0952386777378336</v>
      </c>
      <c r="O26" s="24">
        <f t="shared" si="6"/>
        <v>439.80176</v>
      </c>
      <c r="P26" s="12">
        <f t="shared" si="24"/>
        <v>-1.5768360979101543</v>
      </c>
      <c r="Q26" s="24">
        <f t="shared" si="25"/>
        <v>20</v>
      </c>
      <c r="R26" s="12">
        <f t="shared" si="7"/>
        <v>0.65714320664270021</v>
      </c>
      <c r="S26" s="24">
        <f t="shared" si="8"/>
        <v>439.80176</v>
      </c>
      <c r="T26" s="12">
        <f t="shared" si="26"/>
        <v>-0.89535662014277151</v>
      </c>
      <c r="W26" s="24">
        <f t="shared" si="27"/>
        <v>21.040559533806285</v>
      </c>
      <c r="X26" s="24">
        <f t="shared" si="28"/>
        <v>440.53685959975741</v>
      </c>
      <c r="Y26" s="13">
        <f t="shared" si="9"/>
        <v>0.23503409152260304</v>
      </c>
      <c r="Z26" s="24">
        <f t="shared" si="10"/>
        <v>5337.2212607680458</v>
      </c>
      <c r="AA26" s="24">
        <f t="shared" si="11"/>
        <v>1635.7322975950663</v>
      </c>
      <c r="AB26" s="24">
        <f t="shared" si="29"/>
        <v>20.520279766903144</v>
      </c>
      <c r="AC26" s="24">
        <f t="shared" si="30"/>
        <v>20</v>
      </c>
      <c r="AD26" s="123">
        <f t="shared" si="31"/>
        <v>40</v>
      </c>
      <c r="AE26" s="14">
        <f t="shared" si="32"/>
        <v>0.66666666666666663</v>
      </c>
      <c r="AF26" s="24">
        <f t="shared" si="12"/>
        <v>400</v>
      </c>
      <c r="AG26" s="3">
        <f t="shared" si="33"/>
        <v>0</v>
      </c>
      <c r="AH26" s="14">
        <f t="shared" si="13"/>
        <v>0</v>
      </c>
      <c r="AI26" s="14">
        <f t="shared" si="14"/>
        <v>1</v>
      </c>
      <c r="AJ26" s="14">
        <f t="shared" si="15"/>
        <v>2</v>
      </c>
      <c r="AK26" s="14">
        <f t="shared" si="16"/>
        <v>2.6</v>
      </c>
      <c r="AL26" s="24">
        <f t="shared" si="34"/>
        <v>20.520279766903144</v>
      </c>
      <c r="AM26" s="14">
        <f t="shared" si="35"/>
        <v>20</v>
      </c>
      <c r="AN26" s="138" t="str">
        <f t="shared" si="36"/>
        <v/>
      </c>
      <c r="AO26">
        <f t="shared" si="37"/>
        <v>40</v>
      </c>
      <c r="AP26" s="124">
        <f t="shared" si="38"/>
        <v>20</v>
      </c>
    </row>
    <row r="27" spans="2:42" x14ac:dyDescent="0.25">
      <c r="B27" s="3">
        <f t="shared" si="17"/>
        <v>45</v>
      </c>
      <c r="C27" s="14">
        <f t="shared" si="18"/>
        <v>0.75</v>
      </c>
      <c r="D27" s="11">
        <f t="shared" si="19"/>
        <v>311.55882380491857</v>
      </c>
      <c r="E27" s="11">
        <f t="shared" si="0"/>
        <v>246.1615124917931</v>
      </c>
      <c r="F27" s="11">
        <f t="shared" si="20"/>
        <v>20</v>
      </c>
      <c r="G27" s="11">
        <f t="shared" si="1"/>
        <v>20</v>
      </c>
      <c r="H27" s="11">
        <f t="shared" si="2"/>
        <v>20</v>
      </c>
      <c r="I27" s="24">
        <f t="shared" si="21"/>
        <v>20</v>
      </c>
      <c r="J27" s="12">
        <f t="shared" si="3"/>
        <v>0.36507955924594454</v>
      </c>
      <c r="K27" s="24">
        <f t="shared" si="4"/>
        <v>439.80176</v>
      </c>
      <c r="L27" s="12">
        <f t="shared" si="22"/>
        <v>-0.40700122003459693</v>
      </c>
      <c r="M27" s="24">
        <f t="shared" si="23"/>
        <v>20</v>
      </c>
      <c r="N27" s="12">
        <f t="shared" si="5"/>
        <v>1.0952386777378336</v>
      </c>
      <c r="O27" s="24">
        <f t="shared" si="6"/>
        <v>439.80176</v>
      </c>
      <c r="P27" s="12">
        <f t="shared" si="24"/>
        <v>-1.3645115938118448</v>
      </c>
      <c r="Q27" s="24">
        <f t="shared" si="25"/>
        <v>20</v>
      </c>
      <c r="R27" s="12">
        <f t="shared" si="7"/>
        <v>0.65714320664270021</v>
      </c>
      <c r="S27" s="24">
        <f t="shared" si="8"/>
        <v>439.80176</v>
      </c>
      <c r="T27" s="12">
        <f t="shared" si="26"/>
        <v>-0.76913803873441011</v>
      </c>
      <c r="W27" s="24">
        <f t="shared" si="27"/>
        <v>21.275593625328888</v>
      </c>
      <c r="X27" s="24">
        <f t="shared" si="28"/>
        <v>440.70243340234026</v>
      </c>
      <c r="Y27" s="13">
        <f t="shared" si="9"/>
        <v>0.25041662642843965</v>
      </c>
      <c r="Z27" s="24">
        <f t="shared" si="10"/>
        <v>5622.147971661605</v>
      </c>
      <c r="AA27" s="24">
        <f t="shared" si="11"/>
        <v>1809.9644304821368</v>
      </c>
      <c r="AB27" s="24">
        <f t="shared" si="29"/>
        <v>20.637796812664444</v>
      </c>
      <c r="AC27" s="24">
        <f t="shared" si="30"/>
        <v>20</v>
      </c>
      <c r="AD27" s="123">
        <f t="shared" si="31"/>
        <v>45</v>
      </c>
      <c r="AE27" s="14">
        <f t="shared" si="32"/>
        <v>0.75</v>
      </c>
      <c r="AF27" s="24">
        <f t="shared" si="12"/>
        <v>400</v>
      </c>
      <c r="AG27" s="3">
        <f t="shared" si="33"/>
        <v>0</v>
      </c>
      <c r="AH27" s="14">
        <f t="shared" si="13"/>
        <v>0</v>
      </c>
      <c r="AI27" s="14">
        <f t="shared" si="14"/>
        <v>1</v>
      </c>
      <c r="AJ27" s="14">
        <f t="shared" si="15"/>
        <v>2</v>
      </c>
      <c r="AK27" s="14">
        <f t="shared" si="16"/>
        <v>2.6</v>
      </c>
      <c r="AL27" s="24">
        <f t="shared" si="34"/>
        <v>20.637796812664444</v>
      </c>
      <c r="AM27" s="14">
        <f t="shared" si="35"/>
        <v>20</v>
      </c>
      <c r="AN27" s="138" t="str">
        <f t="shared" si="36"/>
        <v/>
      </c>
      <c r="AO27">
        <f t="shared" si="37"/>
        <v>45</v>
      </c>
      <c r="AP27" s="124">
        <f t="shared" si="38"/>
        <v>20</v>
      </c>
    </row>
    <row r="28" spans="2:42" x14ac:dyDescent="0.25">
      <c r="B28" s="3">
        <f t="shared" si="17"/>
        <v>50</v>
      </c>
      <c r="C28" s="14">
        <f t="shared" si="18"/>
        <v>0.83333333333333337</v>
      </c>
      <c r="D28" s="11">
        <f t="shared" si="19"/>
        <v>325.18927054778601</v>
      </c>
      <c r="E28" s="11">
        <f t="shared" si="0"/>
        <v>256.7346188415716</v>
      </c>
      <c r="F28" s="11">
        <f t="shared" si="20"/>
        <v>20</v>
      </c>
      <c r="G28" s="11">
        <f t="shared" si="1"/>
        <v>20</v>
      </c>
      <c r="H28" s="11">
        <f t="shared" si="2"/>
        <v>20</v>
      </c>
      <c r="I28" s="24">
        <f t="shared" si="21"/>
        <v>20</v>
      </c>
      <c r="J28" s="12">
        <f t="shared" si="3"/>
        <v>0.36507955924594454</v>
      </c>
      <c r="K28" s="24">
        <f t="shared" si="4"/>
        <v>439.80176</v>
      </c>
      <c r="L28" s="12">
        <f t="shared" si="22"/>
        <v>-0.34919947947628871</v>
      </c>
      <c r="M28" s="24">
        <f t="shared" si="23"/>
        <v>20</v>
      </c>
      <c r="N28" s="12">
        <f t="shared" si="5"/>
        <v>1.0952386777378336</v>
      </c>
      <c r="O28" s="24">
        <f t="shared" si="6"/>
        <v>439.80176</v>
      </c>
      <c r="P28" s="12">
        <f t="shared" si="24"/>
        <v>-1.189139071584421</v>
      </c>
      <c r="Q28" s="24">
        <f t="shared" si="25"/>
        <v>20</v>
      </c>
      <c r="R28" s="12">
        <f t="shared" si="7"/>
        <v>0.65714320664270021</v>
      </c>
      <c r="S28" s="24">
        <f t="shared" si="8"/>
        <v>439.80176</v>
      </c>
      <c r="T28" s="12">
        <f t="shared" si="26"/>
        <v>-0.66475118101288633</v>
      </c>
      <c r="W28" s="24">
        <f t="shared" si="27"/>
        <v>21.526010251757327</v>
      </c>
      <c r="X28" s="24">
        <f t="shared" si="28"/>
        <v>440.87865548045482</v>
      </c>
      <c r="Y28" s="13">
        <f t="shared" si="9"/>
        <v>0.2646935639246808</v>
      </c>
      <c r="Z28" s="24">
        <f t="shared" si="10"/>
        <v>5880.2152147453571</v>
      </c>
      <c r="AA28" s="24">
        <f t="shared" si="11"/>
        <v>1978.763549200291</v>
      </c>
      <c r="AB28" s="24">
        <f t="shared" si="29"/>
        <v>20.763005125878664</v>
      </c>
      <c r="AC28" s="24">
        <f t="shared" si="30"/>
        <v>20</v>
      </c>
      <c r="AD28" s="123">
        <f t="shared" si="31"/>
        <v>50</v>
      </c>
      <c r="AE28" s="14">
        <f t="shared" si="32"/>
        <v>0.83333333333333337</v>
      </c>
      <c r="AF28" s="24">
        <f t="shared" si="12"/>
        <v>400</v>
      </c>
      <c r="AG28" s="3">
        <f t="shared" si="33"/>
        <v>0</v>
      </c>
      <c r="AH28" s="14">
        <f t="shared" si="13"/>
        <v>0</v>
      </c>
      <c r="AI28" s="14">
        <f t="shared" si="14"/>
        <v>1</v>
      </c>
      <c r="AJ28" s="14">
        <f t="shared" si="15"/>
        <v>2</v>
      </c>
      <c r="AK28" s="14">
        <f t="shared" si="16"/>
        <v>2.6</v>
      </c>
      <c r="AL28" s="24">
        <f t="shared" si="34"/>
        <v>20.763005125878664</v>
      </c>
      <c r="AM28" s="14">
        <f t="shared" si="35"/>
        <v>20</v>
      </c>
      <c r="AN28" s="138" t="str">
        <f t="shared" si="36"/>
        <v/>
      </c>
      <c r="AO28">
        <f t="shared" si="37"/>
        <v>50</v>
      </c>
      <c r="AP28" s="124">
        <f t="shared" si="38"/>
        <v>20</v>
      </c>
    </row>
    <row r="29" spans="2:42" x14ac:dyDescent="0.25">
      <c r="B29" s="3">
        <f t="shared" si="17"/>
        <v>55</v>
      </c>
      <c r="C29" s="14">
        <f t="shared" si="18"/>
        <v>0.91666666666666663</v>
      </c>
      <c r="D29" s="11">
        <f t="shared" si="19"/>
        <v>337.68247011356942</v>
      </c>
      <c r="E29" s="11">
        <f t="shared" si="0"/>
        <v>266.42556515829125</v>
      </c>
      <c r="F29" s="11">
        <f t="shared" si="20"/>
        <v>20</v>
      </c>
      <c r="G29" s="11">
        <f t="shared" si="1"/>
        <v>20</v>
      </c>
      <c r="H29" s="11">
        <f t="shared" si="2"/>
        <v>20</v>
      </c>
      <c r="I29" s="24">
        <f t="shared" si="21"/>
        <v>20</v>
      </c>
      <c r="J29" s="12">
        <f t="shared" si="3"/>
        <v>0.36507955924594454</v>
      </c>
      <c r="K29" s="24">
        <f t="shared" si="4"/>
        <v>439.80176</v>
      </c>
      <c r="L29" s="12">
        <f t="shared" si="22"/>
        <v>-0.30046159497844027</v>
      </c>
      <c r="M29" s="24">
        <f t="shared" si="23"/>
        <v>20</v>
      </c>
      <c r="N29" s="12">
        <f t="shared" si="5"/>
        <v>1.0952386777378336</v>
      </c>
      <c r="O29" s="24">
        <f t="shared" si="6"/>
        <v>439.80176</v>
      </c>
      <c r="P29" s="12">
        <f t="shared" si="24"/>
        <v>-1.0416012182931693</v>
      </c>
      <c r="Q29" s="24">
        <f t="shared" si="25"/>
        <v>20</v>
      </c>
      <c r="R29" s="12">
        <f t="shared" si="7"/>
        <v>0.65714320664270021</v>
      </c>
      <c r="S29" s="24">
        <f t="shared" si="8"/>
        <v>439.80176</v>
      </c>
      <c r="T29" s="12">
        <f t="shared" si="26"/>
        <v>-0.57682120748458265</v>
      </c>
      <c r="W29" s="24">
        <f t="shared" si="27"/>
        <v>21.790703815682008</v>
      </c>
      <c r="X29" s="24">
        <f t="shared" si="28"/>
        <v>441.06471358776639</v>
      </c>
      <c r="Y29" s="13">
        <f t="shared" si="9"/>
        <v>0.2780297573994337</v>
      </c>
      <c r="Z29" s="24">
        <f t="shared" si="10"/>
        <v>6115.8715335652314</v>
      </c>
      <c r="AA29" s="24">
        <f t="shared" si="11"/>
        <v>2142.5539665883025</v>
      </c>
      <c r="AB29" s="24">
        <f t="shared" si="29"/>
        <v>20.895351907841004</v>
      </c>
      <c r="AC29" s="24">
        <f t="shared" si="30"/>
        <v>20</v>
      </c>
      <c r="AD29" s="123">
        <f t="shared" si="31"/>
        <v>55</v>
      </c>
      <c r="AE29" s="14">
        <f t="shared" si="32"/>
        <v>0.91666666666666663</v>
      </c>
      <c r="AF29" s="24">
        <f t="shared" si="12"/>
        <v>400</v>
      </c>
      <c r="AG29" s="3">
        <f t="shared" si="33"/>
        <v>0</v>
      </c>
      <c r="AH29" s="14">
        <f t="shared" si="13"/>
        <v>0</v>
      </c>
      <c r="AI29" s="14">
        <f t="shared" si="14"/>
        <v>1</v>
      </c>
      <c r="AJ29" s="14">
        <f t="shared" si="15"/>
        <v>2</v>
      </c>
      <c r="AK29" s="14">
        <f t="shared" si="16"/>
        <v>2.6</v>
      </c>
      <c r="AL29" s="24">
        <f t="shared" si="34"/>
        <v>20.895351907841004</v>
      </c>
      <c r="AM29" s="14">
        <f t="shared" si="35"/>
        <v>20</v>
      </c>
      <c r="AN29" s="138" t="str">
        <f t="shared" si="36"/>
        <v/>
      </c>
      <c r="AO29">
        <f t="shared" si="37"/>
        <v>55</v>
      </c>
      <c r="AP29" s="124">
        <f t="shared" si="38"/>
        <v>20</v>
      </c>
    </row>
    <row r="30" spans="2:42" x14ac:dyDescent="0.25">
      <c r="B30" s="3">
        <f t="shared" si="17"/>
        <v>60</v>
      </c>
      <c r="C30" s="14">
        <f t="shared" si="18"/>
        <v>1</v>
      </c>
      <c r="D30" s="11">
        <f t="shared" si="19"/>
        <v>349.21366575656708</v>
      </c>
      <c r="E30" s="11">
        <f t="shared" si="0"/>
        <v>275.37028723332634</v>
      </c>
      <c r="F30" s="11">
        <f t="shared" si="20"/>
        <v>20</v>
      </c>
      <c r="G30" s="11">
        <f t="shared" si="1"/>
        <v>20</v>
      </c>
      <c r="H30" s="11">
        <f t="shared" si="2"/>
        <v>20</v>
      </c>
      <c r="I30" s="24">
        <f t="shared" si="21"/>
        <v>20</v>
      </c>
      <c r="J30" s="12">
        <f t="shared" si="3"/>
        <v>0.36507955924594454</v>
      </c>
      <c r="K30" s="24">
        <f t="shared" si="4"/>
        <v>439.80176</v>
      </c>
      <c r="L30" s="12">
        <f t="shared" si="22"/>
        <v>-0.2587365306340853</v>
      </c>
      <c r="M30" s="24">
        <f t="shared" si="23"/>
        <v>20</v>
      </c>
      <c r="N30" s="12">
        <f t="shared" si="5"/>
        <v>1.0952386777378336</v>
      </c>
      <c r="O30" s="24">
        <f t="shared" si="6"/>
        <v>439.80176</v>
      </c>
      <c r="P30" s="12">
        <f t="shared" si="24"/>
        <v>-0.91557193245504753</v>
      </c>
      <c r="Q30" s="24">
        <f t="shared" si="25"/>
        <v>20</v>
      </c>
      <c r="R30" s="12">
        <f t="shared" si="7"/>
        <v>0.65714320664270021</v>
      </c>
      <c r="S30" s="24">
        <f t="shared" si="8"/>
        <v>439.80176</v>
      </c>
      <c r="T30" s="12">
        <f t="shared" si="26"/>
        <v>-0.501616905987468</v>
      </c>
      <c r="W30" s="24">
        <f t="shared" si="27"/>
        <v>22.068733573081442</v>
      </c>
      <c r="X30" s="24">
        <f t="shared" si="28"/>
        <v>441.25991285089844</v>
      </c>
      <c r="Y30" s="13">
        <f t="shared" si="9"/>
        <v>0.29055379551275712</v>
      </c>
      <c r="Z30" s="24">
        <f t="shared" si="10"/>
        <v>6332.5388415061225</v>
      </c>
      <c r="AA30" s="24">
        <f t="shared" si="11"/>
        <v>2301.7125268384048</v>
      </c>
      <c r="AB30" s="24">
        <f t="shared" si="29"/>
        <v>21.034366786540723</v>
      </c>
      <c r="AC30" s="24">
        <f t="shared" si="30"/>
        <v>20</v>
      </c>
      <c r="AD30" s="123">
        <f t="shared" si="31"/>
        <v>60</v>
      </c>
      <c r="AE30" s="14">
        <f t="shared" si="32"/>
        <v>1</v>
      </c>
      <c r="AF30" s="24">
        <f t="shared" si="12"/>
        <v>400</v>
      </c>
      <c r="AG30" s="3">
        <f t="shared" si="33"/>
        <v>0</v>
      </c>
      <c r="AH30" s="14">
        <f t="shared" si="13"/>
        <v>0</v>
      </c>
      <c r="AI30" s="14">
        <f t="shared" si="14"/>
        <v>1</v>
      </c>
      <c r="AJ30" s="14">
        <f t="shared" si="15"/>
        <v>2</v>
      </c>
      <c r="AK30" s="14">
        <f t="shared" si="16"/>
        <v>2.6</v>
      </c>
      <c r="AL30" s="24">
        <f t="shared" si="34"/>
        <v>21.034366786540723</v>
      </c>
      <c r="AM30" s="14">
        <f t="shared" si="35"/>
        <v>20</v>
      </c>
      <c r="AN30" s="138" t="str">
        <f t="shared" si="36"/>
        <v/>
      </c>
      <c r="AO30">
        <f t="shared" si="37"/>
        <v>60</v>
      </c>
      <c r="AP30" s="124">
        <f t="shared" si="38"/>
        <v>20</v>
      </c>
    </row>
    <row r="31" spans="2:42" x14ac:dyDescent="0.25">
      <c r="B31" s="3">
        <f t="shared" si="17"/>
        <v>65</v>
      </c>
      <c r="C31" s="14">
        <f t="shared" si="18"/>
        <v>1.0833333333333333</v>
      </c>
      <c r="D31" s="11">
        <f t="shared" si="19"/>
        <v>359.92047639685626</v>
      </c>
      <c r="E31" s="11">
        <f t="shared" si="0"/>
        <v>283.67553574808653</v>
      </c>
      <c r="F31" s="11">
        <f t="shared" si="20"/>
        <v>20</v>
      </c>
      <c r="G31" s="11">
        <f t="shared" si="1"/>
        <v>20</v>
      </c>
      <c r="H31" s="11">
        <f t="shared" si="2"/>
        <v>20</v>
      </c>
      <c r="I31" s="24">
        <f t="shared" si="21"/>
        <v>20</v>
      </c>
      <c r="J31" s="12">
        <f t="shared" si="3"/>
        <v>0.36507955924594454</v>
      </c>
      <c r="K31" s="24">
        <f t="shared" si="4"/>
        <v>439.80176</v>
      </c>
      <c r="L31" s="12">
        <f t="shared" si="22"/>
        <v>-0.22255424408225682</v>
      </c>
      <c r="M31" s="24">
        <f t="shared" si="23"/>
        <v>20</v>
      </c>
      <c r="N31" s="12">
        <f t="shared" si="5"/>
        <v>1.0952386777378336</v>
      </c>
      <c r="O31" s="24">
        <f t="shared" si="6"/>
        <v>439.80176</v>
      </c>
      <c r="P31" s="12">
        <f t="shared" si="24"/>
        <v>-0.8065211171854616</v>
      </c>
      <c r="Q31" s="24">
        <f t="shared" si="25"/>
        <v>20</v>
      </c>
      <c r="R31" s="12">
        <f t="shared" si="7"/>
        <v>0.65714320664270021</v>
      </c>
      <c r="S31" s="24">
        <f t="shared" si="8"/>
        <v>439.80176</v>
      </c>
      <c r="T31" s="12">
        <f t="shared" si="26"/>
        <v>-0.43646505649289263</v>
      </c>
      <c r="W31" s="24">
        <f t="shared" si="27"/>
        <v>22.359287368594199</v>
      </c>
      <c r="X31" s="24">
        <f t="shared" si="28"/>
        <v>441.46365008759193</v>
      </c>
      <c r="Y31" s="13">
        <f t="shared" si="9"/>
        <v>0.30236810239933842</v>
      </c>
      <c r="Z31" s="24">
        <f t="shared" si="10"/>
        <v>6532.9062094873079</v>
      </c>
      <c r="AA31" s="24">
        <f t="shared" si="11"/>
        <v>2456.5740769325153</v>
      </c>
      <c r="AB31" s="24">
        <f t="shared" si="29"/>
        <v>21.179643684297098</v>
      </c>
      <c r="AC31" s="24">
        <f t="shared" si="30"/>
        <v>20</v>
      </c>
      <c r="AD31" s="123">
        <f t="shared" si="31"/>
        <v>65</v>
      </c>
      <c r="AE31" s="14">
        <f t="shared" si="32"/>
        <v>1.0833333333333333</v>
      </c>
      <c r="AF31" s="24">
        <f t="shared" si="12"/>
        <v>400</v>
      </c>
      <c r="AG31" s="3">
        <f t="shared" si="33"/>
        <v>0</v>
      </c>
      <c r="AH31" s="14">
        <f t="shared" si="13"/>
        <v>0</v>
      </c>
      <c r="AI31" s="14">
        <f t="shared" si="14"/>
        <v>1</v>
      </c>
      <c r="AJ31" s="14">
        <f t="shared" si="15"/>
        <v>2</v>
      </c>
      <c r="AK31" s="14">
        <f t="shared" si="16"/>
        <v>2.6</v>
      </c>
      <c r="AL31" s="24">
        <f t="shared" si="34"/>
        <v>21.179643684297098</v>
      </c>
      <c r="AM31" s="14">
        <f t="shared" si="35"/>
        <v>20</v>
      </c>
      <c r="AN31" s="138" t="str">
        <f t="shared" si="36"/>
        <v/>
      </c>
      <c r="AO31">
        <f t="shared" si="37"/>
        <v>65</v>
      </c>
      <c r="AP31" s="124">
        <f t="shared" si="38"/>
        <v>20</v>
      </c>
    </row>
    <row r="32" spans="2:42" x14ac:dyDescent="0.25">
      <c r="B32" s="3">
        <f t="shared" si="17"/>
        <v>70</v>
      </c>
      <c r="C32" s="14">
        <f t="shared" si="18"/>
        <v>1.1666666666666667</v>
      </c>
      <c r="D32" s="11">
        <f t="shared" si="19"/>
        <v>369.91295149454055</v>
      </c>
      <c r="E32" s="11">
        <f t="shared" si="0"/>
        <v>291.42667581696321</v>
      </c>
      <c r="F32" s="11">
        <f t="shared" si="20"/>
        <v>20</v>
      </c>
      <c r="G32" s="11">
        <f t="shared" si="1"/>
        <v>20</v>
      </c>
      <c r="H32" s="11">
        <f t="shared" si="2"/>
        <v>20</v>
      </c>
      <c r="I32" s="24">
        <f t="shared" si="21"/>
        <v>20</v>
      </c>
      <c r="J32" s="12">
        <f t="shared" si="3"/>
        <v>0.36507955924594454</v>
      </c>
      <c r="K32" s="24">
        <f t="shared" si="4"/>
        <v>439.80176</v>
      </c>
      <c r="L32" s="12">
        <f t="shared" si="22"/>
        <v>-0.19083279716485166</v>
      </c>
      <c r="M32" s="24">
        <f t="shared" si="23"/>
        <v>20</v>
      </c>
      <c r="N32" s="12">
        <f t="shared" si="5"/>
        <v>1.0952386777378336</v>
      </c>
      <c r="O32" s="24">
        <f t="shared" si="6"/>
        <v>439.80176</v>
      </c>
      <c r="P32" s="12">
        <f t="shared" si="24"/>
        <v>-0.71111759313778899</v>
      </c>
      <c r="Q32" s="24">
        <f t="shared" si="25"/>
        <v>20</v>
      </c>
      <c r="R32" s="12">
        <f t="shared" si="7"/>
        <v>0.65714320664270021</v>
      </c>
      <c r="S32" s="24">
        <f t="shared" si="8"/>
        <v>439.80176</v>
      </c>
      <c r="T32" s="12">
        <f t="shared" si="26"/>
        <v>-0.37939896417456381</v>
      </c>
      <c r="W32" s="24">
        <f t="shared" si="27"/>
        <v>22.661655470993537</v>
      </c>
      <c r="X32" s="24">
        <f t="shared" si="28"/>
        <v>441.67539527105816</v>
      </c>
      <c r="Y32" s="13">
        <f t="shared" si="9"/>
        <v>0.31355572148474892</v>
      </c>
      <c r="Z32" s="24">
        <f t="shared" si="10"/>
        <v>6719.125508649242</v>
      </c>
      <c r="AA32" s="24">
        <f t="shared" si="11"/>
        <v>2607.4368081078319</v>
      </c>
      <c r="AB32" s="24">
        <f t="shared" si="29"/>
        <v>21.330827735496769</v>
      </c>
      <c r="AC32" s="24">
        <f t="shared" si="30"/>
        <v>20</v>
      </c>
      <c r="AD32" s="123">
        <f t="shared" si="31"/>
        <v>70</v>
      </c>
      <c r="AE32" s="14">
        <f t="shared" si="32"/>
        <v>1.1666666666666667</v>
      </c>
      <c r="AF32" s="24">
        <f t="shared" si="12"/>
        <v>400</v>
      </c>
      <c r="AG32" s="3">
        <f t="shared" si="33"/>
        <v>0</v>
      </c>
      <c r="AH32" s="14">
        <f t="shared" si="13"/>
        <v>0</v>
      </c>
      <c r="AI32" s="14">
        <f t="shared" si="14"/>
        <v>1</v>
      </c>
      <c r="AJ32" s="14">
        <f t="shared" si="15"/>
        <v>2</v>
      </c>
      <c r="AK32" s="14">
        <f t="shared" si="16"/>
        <v>2.6</v>
      </c>
      <c r="AL32" s="24">
        <f t="shared" si="34"/>
        <v>21.330827735496769</v>
      </c>
      <c r="AM32" s="14">
        <f t="shared" si="35"/>
        <v>20</v>
      </c>
      <c r="AN32" s="138" t="str">
        <f t="shared" si="36"/>
        <v/>
      </c>
      <c r="AO32">
        <f t="shared" si="37"/>
        <v>70</v>
      </c>
      <c r="AP32" s="124">
        <f t="shared" si="38"/>
        <v>20</v>
      </c>
    </row>
    <row r="33" spans="2:42" x14ac:dyDescent="0.25">
      <c r="B33" s="3">
        <f t="shared" si="17"/>
        <v>75</v>
      </c>
      <c r="C33" s="14">
        <f t="shared" si="18"/>
        <v>1.25</v>
      </c>
      <c r="D33" s="11">
        <f t="shared" si="19"/>
        <v>379.28047637958758</v>
      </c>
      <c r="E33" s="11">
        <f t="shared" si="0"/>
        <v>298.69304343588419</v>
      </c>
      <c r="F33" s="11">
        <f t="shared" si="20"/>
        <v>20</v>
      </c>
      <c r="G33" s="11">
        <f t="shared" si="1"/>
        <v>20</v>
      </c>
      <c r="H33" s="11">
        <f t="shared" si="2"/>
        <v>20</v>
      </c>
      <c r="I33" s="24">
        <f t="shared" si="21"/>
        <v>20</v>
      </c>
      <c r="J33" s="12">
        <f t="shared" si="3"/>
        <v>0.36507955924594454</v>
      </c>
      <c r="K33" s="24">
        <f t="shared" si="4"/>
        <v>439.80176</v>
      </c>
      <c r="L33" s="12">
        <f t="shared" si="22"/>
        <v>-0.16275768155018425</v>
      </c>
      <c r="M33" s="24">
        <f t="shared" si="23"/>
        <v>20</v>
      </c>
      <c r="N33" s="12">
        <f t="shared" si="5"/>
        <v>1.0952386777378336</v>
      </c>
      <c r="O33" s="24">
        <f t="shared" si="6"/>
        <v>439.80176</v>
      </c>
      <c r="P33" s="12">
        <f t="shared" si="24"/>
        <v>-0.62685575786888914</v>
      </c>
      <c r="Q33" s="24">
        <f t="shared" si="25"/>
        <v>20</v>
      </c>
      <c r="R33" s="12">
        <f t="shared" si="7"/>
        <v>0.65714320664270021</v>
      </c>
      <c r="S33" s="24">
        <f t="shared" si="8"/>
        <v>439.80176</v>
      </c>
      <c r="T33" s="12">
        <f t="shared" si="26"/>
        <v>-0.32893863071535495</v>
      </c>
      <c r="W33" s="24">
        <f t="shared" si="27"/>
        <v>22.975211192478287</v>
      </c>
      <c r="X33" s="24">
        <f t="shared" si="28"/>
        <v>441.89467779485648</v>
      </c>
      <c r="Y33" s="13">
        <f t="shared" si="9"/>
        <v>0.32418501516512305</v>
      </c>
      <c r="Z33" s="24">
        <f t="shared" si="10"/>
        <v>6892.9458060851475</v>
      </c>
      <c r="AA33" s="24">
        <f t="shared" si="11"/>
        <v>2754.5670874827588</v>
      </c>
      <c r="AB33" s="24">
        <f t="shared" si="29"/>
        <v>21.487605596239142</v>
      </c>
      <c r="AC33" s="24">
        <f t="shared" si="30"/>
        <v>20</v>
      </c>
      <c r="AD33" s="123">
        <f t="shared" si="31"/>
        <v>75</v>
      </c>
      <c r="AE33" s="14">
        <f t="shared" si="32"/>
        <v>1.25</v>
      </c>
      <c r="AF33" s="24">
        <f t="shared" si="12"/>
        <v>400</v>
      </c>
      <c r="AG33" s="3">
        <f t="shared" si="33"/>
        <v>0</v>
      </c>
      <c r="AH33" s="14">
        <f t="shared" si="13"/>
        <v>0</v>
      </c>
      <c r="AI33" s="14">
        <f t="shared" si="14"/>
        <v>1</v>
      </c>
      <c r="AJ33" s="14">
        <f t="shared" si="15"/>
        <v>2</v>
      </c>
      <c r="AK33" s="14">
        <f t="shared" si="16"/>
        <v>2.6</v>
      </c>
      <c r="AL33" s="24">
        <f t="shared" si="34"/>
        <v>21.487605596239142</v>
      </c>
      <c r="AM33" s="14">
        <f t="shared" si="35"/>
        <v>20</v>
      </c>
      <c r="AN33" s="138" t="str">
        <f t="shared" si="36"/>
        <v/>
      </c>
      <c r="AO33">
        <f t="shared" si="37"/>
        <v>75</v>
      </c>
      <c r="AP33" s="124">
        <f t="shared" si="38"/>
        <v>20</v>
      </c>
    </row>
    <row r="34" spans="2:42" x14ac:dyDescent="0.25">
      <c r="B34" s="3">
        <f t="shared" si="17"/>
        <v>80</v>
      </c>
      <c r="C34" s="14">
        <f t="shared" si="18"/>
        <v>1.3333333333333333</v>
      </c>
      <c r="D34" s="11">
        <f t="shared" si="19"/>
        <v>388.0966424225615</v>
      </c>
      <c r="E34" s="11">
        <f t="shared" si="0"/>
        <v>305.53172326260716</v>
      </c>
      <c r="F34" s="11">
        <f t="shared" si="20"/>
        <v>20</v>
      </c>
      <c r="G34" s="11">
        <f t="shared" si="1"/>
        <v>20</v>
      </c>
      <c r="H34" s="11">
        <f t="shared" si="2"/>
        <v>20</v>
      </c>
      <c r="I34" s="24">
        <f t="shared" si="21"/>
        <v>20</v>
      </c>
      <c r="J34" s="12">
        <f t="shared" si="3"/>
        <v>0.36507955924594454</v>
      </c>
      <c r="K34" s="24">
        <f t="shared" si="4"/>
        <v>439.80176</v>
      </c>
      <c r="L34" s="12">
        <f t="shared" si="22"/>
        <v>-0.13770363111059761</v>
      </c>
      <c r="M34" s="24">
        <f t="shared" si="23"/>
        <v>20</v>
      </c>
      <c r="N34" s="12">
        <f t="shared" si="5"/>
        <v>1.0952386777378336</v>
      </c>
      <c r="O34" s="24">
        <f t="shared" si="6"/>
        <v>439.80176</v>
      </c>
      <c r="P34" s="12">
        <f t="shared" si="24"/>
        <v>-0.55181382261305711</v>
      </c>
      <c r="Q34" s="24">
        <f t="shared" si="25"/>
        <v>20</v>
      </c>
      <c r="R34" s="12">
        <f t="shared" si="7"/>
        <v>0.65714320664270021</v>
      </c>
      <c r="S34" s="24">
        <f t="shared" si="8"/>
        <v>439.80176</v>
      </c>
      <c r="T34" s="12">
        <f t="shared" si="26"/>
        <v>-0.28394835725503997</v>
      </c>
      <c r="W34" s="24">
        <f t="shared" si="27"/>
        <v>23.299396207643412</v>
      </c>
      <c r="X34" s="24">
        <f t="shared" si="28"/>
        <v>442.12107606405181</v>
      </c>
      <c r="Y34" s="13">
        <f t="shared" si="9"/>
        <v>0.33431300803328967</v>
      </c>
      <c r="Z34" s="24">
        <f t="shared" si="10"/>
        <v>7055.8081763740947</v>
      </c>
      <c r="AA34" s="24">
        <f t="shared" si="11"/>
        <v>2898.2036815676097</v>
      </c>
      <c r="AB34" s="24">
        <f t="shared" si="29"/>
        <v>21.649698103821706</v>
      </c>
      <c r="AC34" s="24">
        <f t="shared" si="30"/>
        <v>20</v>
      </c>
      <c r="AD34" s="123">
        <f t="shared" si="31"/>
        <v>80</v>
      </c>
      <c r="AE34" s="14">
        <f t="shared" si="32"/>
        <v>1.3333333333333333</v>
      </c>
      <c r="AF34" s="24">
        <f t="shared" si="12"/>
        <v>400</v>
      </c>
      <c r="AG34" s="3">
        <f t="shared" si="33"/>
        <v>0</v>
      </c>
      <c r="AH34" s="14">
        <f t="shared" si="13"/>
        <v>0</v>
      </c>
      <c r="AI34" s="14">
        <f t="shared" si="14"/>
        <v>1</v>
      </c>
      <c r="AJ34" s="14">
        <f t="shared" si="15"/>
        <v>2</v>
      </c>
      <c r="AK34" s="14">
        <f t="shared" si="16"/>
        <v>2.6</v>
      </c>
      <c r="AL34" s="24">
        <f t="shared" si="34"/>
        <v>21.649698103821706</v>
      </c>
      <c r="AM34" s="14">
        <f t="shared" si="35"/>
        <v>20</v>
      </c>
      <c r="AN34" s="138" t="str">
        <f t="shared" si="36"/>
        <v/>
      </c>
      <c r="AO34">
        <f t="shared" si="37"/>
        <v>80</v>
      </c>
      <c r="AP34" s="124">
        <f t="shared" si="38"/>
        <v>20</v>
      </c>
    </row>
    <row r="35" spans="2:42" x14ac:dyDescent="0.25">
      <c r="B35" s="3">
        <f t="shared" si="17"/>
        <v>85</v>
      </c>
      <c r="C35" s="14">
        <f t="shared" si="18"/>
        <v>1.4166666666666667</v>
      </c>
      <c r="D35" s="11">
        <f t="shared" si="19"/>
        <v>396.42276192482967</v>
      </c>
      <c r="E35" s="11">
        <f t="shared" si="0"/>
        <v>311.99027510901027</v>
      </c>
      <c r="F35" s="11">
        <f t="shared" si="20"/>
        <v>20</v>
      </c>
      <c r="G35" s="11">
        <f t="shared" si="1"/>
        <v>20</v>
      </c>
      <c r="H35" s="11">
        <f t="shared" si="2"/>
        <v>20</v>
      </c>
      <c r="I35" s="24">
        <f t="shared" si="21"/>
        <v>20</v>
      </c>
      <c r="J35" s="12">
        <f t="shared" si="3"/>
        <v>0.36507955924594454</v>
      </c>
      <c r="K35" s="24">
        <f t="shared" si="4"/>
        <v>439.80176</v>
      </c>
      <c r="L35" s="12">
        <f t="shared" si="22"/>
        <v>-0.11518241385950334</v>
      </c>
      <c r="M35" s="24">
        <f t="shared" si="23"/>
        <v>20</v>
      </c>
      <c r="N35" s="12">
        <f t="shared" si="5"/>
        <v>1.0952386777378336</v>
      </c>
      <c r="O35" s="24">
        <f t="shared" si="6"/>
        <v>439.80176</v>
      </c>
      <c r="P35" s="12">
        <f t="shared" si="24"/>
        <v>-0.48449246818275338</v>
      </c>
      <c r="Q35" s="24">
        <f t="shared" si="25"/>
        <v>20</v>
      </c>
      <c r="R35" s="12">
        <f t="shared" si="7"/>
        <v>0.65714320664270021</v>
      </c>
      <c r="S35" s="24">
        <f t="shared" si="8"/>
        <v>439.80176</v>
      </c>
      <c r="T35" s="12">
        <f t="shared" si="26"/>
        <v>-0.24354168504184215</v>
      </c>
      <c r="W35" s="24">
        <f t="shared" si="27"/>
        <v>23.633709215676703</v>
      </c>
      <c r="X35" s="24">
        <f t="shared" si="28"/>
        <v>442.35420945304247</v>
      </c>
      <c r="Y35" s="13">
        <f t="shared" si="9"/>
        <v>0.34398782029683184</v>
      </c>
      <c r="Z35" s="24">
        <f t="shared" si="10"/>
        <v>7208.9141473333402</v>
      </c>
      <c r="AA35" s="24">
        <f t="shared" si="11"/>
        <v>3038.5613888891712</v>
      </c>
      <c r="AB35" s="24">
        <f t="shared" si="29"/>
        <v>21.816854607838351</v>
      </c>
      <c r="AC35" s="24">
        <f t="shared" si="30"/>
        <v>20</v>
      </c>
      <c r="AD35" s="123">
        <f t="shared" si="31"/>
        <v>85</v>
      </c>
      <c r="AE35" s="14">
        <f t="shared" si="32"/>
        <v>1.4166666666666667</v>
      </c>
      <c r="AF35" s="24">
        <f t="shared" si="12"/>
        <v>400</v>
      </c>
      <c r="AG35" s="3">
        <f t="shared" si="33"/>
        <v>0</v>
      </c>
      <c r="AH35" s="14">
        <f t="shared" si="13"/>
        <v>0</v>
      </c>
      <c r="AI35" s="14">
        <f t="shared" si="14"/>
        <v>1</v>
      </c>
      <c r="AJ35" s="14">
        <f t="shared" si="15"/>
        <v>2</v>
      </c>
      <c r="AK35" s="14">
        <f t="shared" si="16"/>
        <v>2.6</v>
      </c>
      <c r="AL35" s="24">
        <f t="shared" si="34"/>
        <v>21.816854607838351</v>
      </c>
      <c r="AM35" s="14">
        <f t="shared" si="35"/>
        <v>20</v>
      </c>
      <c r="AN35" s="138" t="str">
        <f t="shared" si="36"/>
        <v/>
      </c>
      <c r="AO35">
        <f t="shared" si="37"/>
        <v>85</v>
      </c>
      <c r="AP35" s="124">
        <f t="shared" si="38"/>
        <v>20</v>
      </c>
    </row>
    <row r="36" spans="2:42" x14ac:dyDescent="0.25">
      <c r="B36" s="3">
        <f t="shared" si="17"/>
        <v>90</v>
      </c>
      <c r="C36" s="14">
        <f t="shared" si="18"/>
        <v>1.5</v>
      </c>
      <c r="D36" s="11">
        <f t="shared" si="19"/>
        <v>404.31045654585864</v>
      </c>
      <c r="E36" s="11">
        <f t="shared" si="0"/>
        <v>318.10874177822313</v>
      </c>
      <c r="F36" s="11">
        <f t="shared" si="20"/>
        <v>20</v>
      </c>
      <c r="G36" s="11">
        <f t="shared" si="1"/>
        <v>20</v>
      </c>
      <c r="H36" s="11">
        <f t="shared" si="2"/>
        <v>20</v>
      </c>
      <c r="I36" s="24">
        <f t="shared" si="21"/>
        <v>20</v>
      </c>
      <c r="J36" s="12">
        <f t="shared" si="3"/>
        <v>0.36507955924594454</v>
      </c>
      <c r="K36" s="24">
        <f t="shared" si="4"/>
        <v>439.80176</v>
      </c>
      <c r="L36" s="12">
        <f t="shared" si="22"/>
        <v>-9.4807046896176916E-2</v>
      </c>
      <c r="M36" s="24">
        <f t="shared" si="23"/>
        <v>20</v>
      </c>
      <c r="N36" s="12">
        <f t="shared" si="5"/>
        <v>1.0952386777378336</v>
      </c>
      <c r="O36" s="24">
        <f t="shared" si="6"/>
        <v>439.80176</v>
      </c>
      <c r="P36" s="12">
        <f t="shared" si="24"/>
        <v>-0.42370431458480784</v>
      </c>
      <c r="Q36" s="24">
        <f t="shared" si="25"/>
        <v>20</v>
      </c>
      <c r="R36" s="12">
        <f t="shared" si="7"/>
        <v>0.65714320664270021</v>
      </c>
      <c r="S36" s="24">
        <f t="shared" si="8"/>
        <v>439.80176</v>
      </c>
      <c r="T36" s="12">
        <f t="shared" si="26"/>
        <v>-0.2070162545290985</v>
      </c>
      <c r="W36" s="24">
        <f t="shared" si="27"/>
        <v>23.977697035973534</v>
      </c>
      <c r="X36" s="24">
        <f t="shared" si="28"/>
        <v>442.59373198635075</v>
      </c>
      <c r="Y36" s="13">
        <f t="shared" si="9"/>
        <v>0.35325047481299832</v>
      </c>
      <c r="Z36" s="24">
        <f t="shared" si="10"/>
        <v>7353.2761185562404</v>
      </c>
      <c r="AA36" s="24">
        <f t="shared" si="11"/>
        <v>3175.8341417231891</v>
      </c>
      <c r="AB36" s="24">
        <f t="shared" si="29"/>
        <v>21.988848517986767</v>
      </c>
      <c r="AC36" s="24">
        <f t="shared" si="30"/>
        <v>20</v>
      </c>
      <c r="AD36" s="123">
        <f t="shared" si="31"/>
        <v>90</v>
      </c>
      <c r="AE36" s="14">
        <f t="shared" si="32"/>
        <v>1.5</v>
      </c>
      <c r="AF36" s="24">
        <f t="shared" si="12"/>
        <v>400</v>
      </c>
      <c r="AG36" s="3">
        <f t="shared" si="33"/>
        <v>0</v>
      </c>
      <c r="AH36" s="14">
        <f t="shared" si="13"/>
        <v>0</v>
      </c>
      <c r="AI36" s="14">
        <f t="shared" si="14"/>
        <v>1</v>
      </c>
      <c r="AJ36" s="14">
        <f t="shared" si="15"/>
        <v>2</v>
      </c>
      <c r="AK36" s="14">
        <f t="shared" si="16"/>
        <v>2.6</v>
      </c>
      <c r="AL36" s="24">
        <f t="shared" si="34"/>
        <v>21.988848517986767</v>
      </c>
      <c r="AM36" s="14">
        <f t="shared" si="35"/>
        <v>20</v>
      </c>
      <c r="AN36" s="138" t="str">
        <f t="shared" si="36"/>
        <v/>
      </c>
      <c r="AO36">
        <f t="shared" si="37"/>
        <v>90</v>
      </c>
      <c r="AP36" s="124">
        <f t="shared" si="38"/>
        <v>20</v>
      </c>
    </row>
    <row r="37" spans="2:42" x14ac:dyDescent="0.25">
      <c r="B37" s="3">
        <f t="shared" si="17"/>
        <v>95</v>
      </c>
      <c r="C37" s="14">
        <f t="shared" si="18"/>
        <v>1.5833333333333333</v>
      </c>
      <c r="D37" s="11">
        <f t="shared" si="19"/>
        <v>411.80359769002513</v>
      </c>
      <c r="E37" s="11">
        <f t="shared" si="0"/>
        <v>323.92115421823581</v>
      </c>
      <c r="F37" s="11">
        <f t="shared" si="20"/>
        <v>20</v>
      </c>
      <c r="G37" s="11">
        <f t="shared" si="1"/>
        <v>20</v>
      </c>
      <c r="H37" s="11">
        <f t="shared" si="2"/>
        <v>20</v>
      </c>
      <c r="I37" s="24">
        <f t="shared" si="21"/>
        <v>20</v>
      </c>
      <c r="J37" s="12">
        <f t="shared" si="3"/>
        <v>0.36507955924594454</v>
      </c>
      <c r="K37" s="24">
        <f t="shared" si="4"/>
        <v>439.80176</v>
      </c>
      <c r="L37" s="12">
        <f t="shared" si="22"/>
        <v>-7.6266698489204726E-2</v>
      </c>
      <c r="M37" s="24">
        <f t="shared" si="23"/>
        <v>20</v>
      </c>
      <c r="N37" s="12">
        <f t="shared" si="5"/>
        <v>1.0952386777378336</v>
      </c>
      <c r="O37" s="24">
        <f t="shared" si="6"/>
        <v>439.80176</v>
      </c>
      <c r="P37" s="12">
        <f t="shared" si="24"/>
        <v>-0.36849644214211619</v>
      </c>
      <c r="Q37" s="24">
        <f t="shared" si="25"/>
        <v>20</v>
      </c>
      <c r="R37" s="12">
        <f t="shared" si="7"/>
        <v>0.65714320664270021</v>
      </c>
      <c r="S37" s="24">
        <f t="shared" si="8"/>
        <v>439.80176</v>
      </c>
      <c r="T37" s="12">
        <f t="shared" si="26"/>
        <v>-0.17380812968176329</v>
      </c>
      <c r="W37" s="24">
        <f t="shared" si="27"/>
        <v>24.330947510786533</v>
      </c>
      <c r="X37" s="24">
        <f t="shared" si="28"/>
        <v>442.83932729914108</v>
      </c>
      <c r="Y37" s="13">
        <f t="shared" si="9"/>
        <v>0.36213626288146994</v>
      </c>
      <c r="Z37" s="24">
        <f t="shared" si="10"/>
        <v>7489.7551676862322</v>
      </c>
      <c r="AA37" s="24">
        <f t="shared" si="11"/>
        <v>3310.1976479506206</v>
      </c>
      <c r="AB37" s="24">
        <f t="shared" si="29"/>
        <v>22.165473755393265</v>
      </c>
      <c r="AC37" s="24">
        <f t="shared" si="30"/>
        <v>20</v>
      </c>
      <c r="AD37" s="123">
        <f t="shared" si="31"/>
        <v>95</v>
      </c>
      <c r="AE37" s="14">
        <f t="shared" si="32"/>
        <v>1.5833333333333333</v>
      </c>
      <c r="AF37" s="24">
        <f t="shared" si="12"/>
        <v>400</v>
      </c>
      <c r="AG37" s="3">
        <f t="shared" si="33"/>
        <v>0</v>
      </c>
      <c r="AH37" s="14">
        <f t="shared" si="13"/>
        <v>0</v>
      </c>
      <c r="AI37" s="14">
        <f t="shared" si="14"/>
        <v>1</v>
      </c>
      <c r="AJ37" s="14">
        <f t="shared" si="15"/>
        <v>2</v>
      </c>
      <c r="AK37" s="14">
        <f t="shared" si="16"/>
        <v>2.6</v>
      </c>
      <c r="AL37" s="24">
        <f t="shared" si="34"/>
        <v>22.165473755393265</v>
      </c>
      <c r="AM37" s="14">
        <f t="shared" si="35"/>
        <v>20</v>
      </c>
      <c r="AN37" s="138" t="str">
        <f t="shared" si="36"/>
        <v/>
      </c>
      <c r="AO37">
        <f t="shared" si="37"/>
        <v>95</v>
      </c>
      <c r="AP37" s="124">
        <f t="shared" si="38"/>
        <v>20</v>
      </c>
    </row>
    <row r="38" spans="2:42" x14ac:dyDescent="0.25">
      <c r="B38" s="3">
        <f t="shared" si="17"/>
        <v>100</v>
      </c>
      <c r="C38" s="14">
        <f t="shared" si="18"/>
        <v>1.6666666666666667</v>
      </c>
      <c r="D38" s="11">
        <f t="shared" si="19"/>
        <v>418.93978429667379</v>
      </c>
      <c r="E38" s="11">
        <f t="shared" si="0"/>
        <v>329.45667784026557</v>
      </c>
      <c r="F38" s="11">
        <f t="shared" si="20"/>
        <v>20</v>
      </c>
      <c r="G38" s="11">
        <f t="shared" si="1"/>
        <v>20</v>
      </c>
      <c r="H38" s="11">
        <f t="shared" si="2"/>
        <v>20</v>
      </c>
      <c r="I38" s="24">
        <f t="shared" si="21"/>
        <v>20</v>
      </c>
      <c r="J38" s="12">
        <f t="shared" si="3"/>
        <v>0.36507955924594454</v>
      </c>
      <c r="K38" s="24">
        <f t="shared" si="4"/>
        <v>439.80176</v>
      </c>
      <c r="L38" s="12">
        <f t="shared" si="22"/>
        <v>-5.9308724340472241E-2</v>
      </c>
      <c r="M38" s="24">
        <f t="shared" si="23"/>
        <v>20</v>
      </c>
      <c r="N38" s="12">
        <f t="shared" si="5"/>
        <v>1.0952386777378336</v>
      </c>
      <c r="O38" s="24">
        <f t="shared" si="6"/>
        <v>439.80176</v>
      </c>
      <c r="P38" s="12">
        <f t="shared" si="24"/>
        <v>-0.31809496605306364</v>
      </c>
      <c r="Q38" s="24">
        <f t="shared" si="25"/>
        <v>20</v>
      </c>
      <c r="R38" s="12">
        <f t="shared" si="7"/>
        <v>0.65714320664270021</v>
      </c>
      <c r="S38" s="24">
        <f t="shared" si="8"/>
        <v>439.80176</v>
      </c>
      <c r="T38" s="12">
        <f t="shared" si="26"/>
        <v>-0.14345911360854907</v>
      </c>
      <c r="W38" s="24">
        <f t="shared" si="27"/>
        <v>24.693083773668004</v>
      </c>
      <c r="X38" s="24">
        <f t="shared" si="28"/>
        <v>443.09070456519856</v>
      </c>
      <c r="Y38" s="13">
        <f t="shared" si="9"/>
        <v>0.37067579285596375</v>
      </c>
      <c r="Z38" s="24">
        <f t="shared" si="10"/>
        <v>7619.0898516649395</v>
      </c>
      <c r="AA38" s="24">
        <f t="shared" si="11"/>
        <v>3441.8116417413889</v>
      </c>
      <c r="AB38" s="24">
        <f t="shared" si="29"/>
        <v>22.346541886834004</v>
      </c>
      <c r="AC38" s="24">
        <f t="shared" si="30"/>
        <v>20</v>
      </c>
      <c r="AD38" s="123">
        <f t="shared" si="31"/>
        <v>100</v>
      </c>
      <c r="AE38" s="14">
        <f t="shared" si="32"/>
        <v>1.6666666666666667</v>
      </c>
      <c r="AF38" s="24">
        <f t="shared" si="12"/>
        <v>400</v>
      </c>
      <c r="AG38" s="3">
        <f t="shared" si="33"/>
        <v>0</v>
      </c>
      <c r="AH38" s="14">
        <f t="shared" si="13"/>
        <v>0</v>
      </c>
      <c r="AI38" s="14">
        <f t="shared" si="14"/>
        <v>1</v>
      </c>
      <c r="AJ38" s="14">
        <f t="shared" si="15"/>
        <v>2</v>
      </c>
      <c r="AK38" s="14">
        <f t="shared" si="16"/>
        <v>2.6</v>
      </c>
      <c r="AL38" s="24">
        <f t="shared" si="34"/>
        <v>22.346541886834004</v>
      </c>
      <c r="AM38" s="14">
        <f t="shared" si="35"/>
        <v>20</v>
      </c>
      <c r="AN38" s="138" t="str">
        <f t="shared" si="36"/>
        <v/>
      </c>
      <c r="AO38">
        <f t="shared" si="37"/>
        <v>100</v>
      </c>
      <c r="AP38" s="124">
        <f t="shared" si="38"/>
        <v>20</v>
      </c>
    </row>
    <row r="39" spans="2:42" x14ac:dyDescent="0.25">
      <c r="B39" s="3">
        <f t="shared" si="17"/>
        <v>105</v>
      </c>
      <c r="C39" s="14">
        <f t="shared" si="18"/>
        <v>1.75</v>
      </c>
      <c r="D39" s="11">
        <f t="shared" si="19"/>
        <v>425.75148437421001</v>
      </c>
      <c r="E39" s="11">
        <f t="shared" si="0"/>
        <v>334.74049800414036</v>
      </c>
      <c r="F39" s="11">
        <f t="shared" si="20"/>
        <v>20</v>
      </c>
      <c r="G39" s="11">
        <f t="shared" si="1"/>
        <v>20</v>
      </c>
      <c r="H39" s="11">
        <f t="shared" si="2"/>
        <v>20</v>
      </c>
      <c r="I39" s="24">
        <f t="shared" si="21"/>
        <v>20</v>
      </c>
      <c r="J39" s="12">
        <f t="shared" si="3"/>
        <v>0.36507955924594454</v>
      </c>
      <c r="K39" s="24">
        <f t="shared" si="4"/>
        <v>439.80176</v>
      </c>
      <c r="L39" s="12">
        <f t="shared" si="22"/>
        <v>-4.372557518234893E-2</v>
      </c>
      <c r="M39" s="24">
        <f t="shared" si="23"/>
        <v>20</v>
      </c>
      <c r="N39" s="12">
        <f t="shared" si="5"/>
        <v>1.0952386777378336</v>
      </c>
      <c r="O39" s="24">
        <f t="shared" si="6"/>
        <v>439.80176</v>
      </c>
      <c r="P39" s="12">
        <f t="shared" si="24"/>
        <v>-0.27186466257194308</v>
      </c>
      <c r="Q39" s="24">
        <f t="shared" si="25"/>
        <v>20</v>
      </c>
      <c r="R39" s="12">
        <f t="shared" si="7"/>
        <v>0.65714320664270021</v>
      </c>
      <c r="S39" s="24">
        <f t="shared" si="8"/>
        <v>439.80176</v>
      </c>
      <c r="T39" s="12">
        <f t="shared" si="26"/>
        <v>-0.11559293308537116</v>
      </c>
      <c r="W39" s="24">
        <f t="shared" si="27"/>
        <v>25.063759566523967</v>
      </c>
      <c r="X39" s="24">
        <f t="shared" si="28"/>
        <v>443.34759516786522</v>
      </c>
      <c r="Y39" s="13">
        <f t="shared" si="9"/>
        <v>0.37889580660570427</v>
      </c>
      <c r="Z39" s="24">
        <f t="shared" si="10"/>
        <v>7741.9184609404101</v>
      </c>
      <c r="AA39" s="24">
        <f t="shared" si="11"/>
        <v>3570.8218044550745</v>
      </c>
      <c r="AB39" s="24">
        <f t="shared" si="29"/>
        <v>22.531879783261985</v>
      </c>
      <c r="AC39" s="24">
        <f t="shared" si="30"/>
        <v>20</v>
      </c>
      <c r="AD39" s="123">
        <f t="shared" si="31"/>
        <v>105</v>
      </c>
      <c r="AE39" s="14">
        <f t="shared" si="32"/>
        <v>1.75</v>
      </c>
      <c r="AF39" s="24">
        <f t="shared" si="12"/>
        <v>400</v>
      </c>
      <c r="AG39" s="3">
        <f t="shared" si="33"/>
        <v>0</v>
      </c>
      <c r="AH39" s="14">
        <f t="shared" si="13"/>
        <v>0</v>
      </c>
      <c r="AI39" s="14">
        <f t="shared" si="14"/>
        <v>1</v>
      </c>
      <c r="AJ39" s="14">
        <f t="shared" si="15"/>
        <v>2</v>
      </c>
      <c r="AK39" s="14">
        <f t="shared" si="16"/>
        <v>2.6</v>
      </c>
      <c r="AL39" s="24">
        <f t="shared" si="34"/>
        <v>22.531879783261985</v>
      </c>
      <c r="AM39" s="14">
        <f t="shared" si="35"/>
        <v>20</v>
      </c>
      <c r="AN39" s="138" t="str">
        <f t="shared" si="36"/>
        <v/>
      </c>
      <c r="AO39">
        <f t="shared" si="37"/>
        <v>105</v>
      </c>
      <c r="AP39" s="124">
        <f t="shared" si="38"/>
        <v>20</v>
      </c>
    </row>
    <row r="40" spans="2:42" x14ac:dyDescent="0.25">
      <c r="B40" s="3">
        <f t="shared" si="17"/>
        <v>110</v>
      </c>
      <c r="C40" s="14">
        <f t="shared" si="18"/>
        <v>1.8333333333333333</v>
      </c>
      <c r="D40" s="11">
        <f t="shared" si="19"/>
        <v>432.26692810953892</v>
      </c>
      <c r="E40" s="11">
        <f t="shared" si="0"/>
        <v>339.79451280124738</v>
      </c>
      <c r="F40" s="11">
        <f t="shared" si="20"/>
        <v>20</v>
      </c>
      <c r="G40" s="11">
        <f t="shared" si="1"/>
        <v>20</v>
      </c>
      <c r="H40" s="11">
        <f t="shared" si="2"/>
        <v>20</v>
      </c>
      <c r="I40" s="24">
        <f t="shared" si="21"/>
        <v>20</v>
      </c>
      <c r="J40" s="12">
        <f t="shared" si="3"/>
        <v>0.36507955924594454</v>
      </c>
      <c r="K40" s="24">
        <f t="shared" si="4"/>
        <v>439.80176</v>
      </c>
      <c r="L40" s="12">
        <f t="shared" si="22"/>
        <v>-2.9345098466711572E-2</v>
      </c>
      <c r="M40" s="24">
        <f t="shared" si="23"/>
        <v>20</v>
      </c>
      <c r="N40" s="12">
        <f t="shared" si="5"/>
        <v>1.0952386777378336</v>
      </c>
      <c r="O40" s="24">
        <f t="shared" si="6"/>
        <v>439.80176</v>
      </c>
      <c r="P40" s="12">
        <f t="shared" si="24"/>
        <v>-0.22927907764635125</v>
      </c>
      <c r="Q40" s="24">
        <f t="shared" si="25"/>
        <v>20</v>
      </c>
      <c r="R40" s="12">
        <f t="shared" si="7"/>
        <v>0.65714320664270021</v>
      </c>
      <c r="S40" s="24">
        <f t="shared" si="8"/>
        <v>439.80176</v>
      </c>
      <c r="T40" s="12">
        <f t="shared" si="26"/>
        <v>-8.989760121670809E-2</v>
      </c>
      <c r="W40" s="24">
        <f t="shared" si="27"/>
        <v>25.442655373129671</v>
      </c>
      <c r="X40" s="24">
        <f t="shared" si="28"/>
        <v>443.60974994959548</v>
      </c>
      <c r="Y40" s="13">
        <f t="shared" si="9"/>
        <v>0.38681982329374431</v>
      </c>
      <c r="Z40" s="24">
        <f t="shared" si="10"/>
        <v>7858.7964357029423</v>
      </c>
      <c r="AA40" s="24">
        <f t="shared" si="11"/>
        <v>3697.3614085561753</v>
      </c>
      <c r="AB40" s="24">
        <f t="shared" si="29"/>
        <v>22.721327686564834</v>
      </c>
      <c r="AC40" s="24">
        <f t="shared" si="30"/>
        <v>20</v>
      </c>
      <c r="AD40" s="123">
        <f t="shared" si="31"/>
        <v>110</v>
      </c>
      <c r="AE40" s="14">
        <f t="shared" si="32"/>
        <v>1.8333333333333333</v>
      </c>
      <c r="AF40" s="24">
        <f t="shared" si="12"/>
        <v>400</v>
      </c>
      <c r="AG40" s="3">
        <f t="shared" si="33"/>
        <v>0</v>
      </c>
      <c r="AH40" s="14">
        <f t="shared" si="13"/>
        <v>0</v>
      </c>
      <c r="AI40" s="14">
        <f t="shared" si="14"/>
        <v>1</v>
      </c>
      <c r="AJ40" s="14">
        <f t="shared" si="15"/>
        <v>2</v>
      </c>
      <c r="AK40" s="14">
        <f t="shared" si="16"/>
        <v>2.6</v>
      </c>
      <c r="AL40" s="24">
        <f t="shared" si="34"/>
        <v>22.721327686564834</v>
      </c>
      <c r="AM40" s="14">
        <f t="shared" si="35"/>
        <v>20</v>
      </c>
      <c r="AN40" s="138" t="str">
        <f t="shared" si="36"/>
        <v/>
      </c>
      <c r="AO40">
        <f t="shared" si="37"/>
        <v>110</v>
      </c>
      <c r="AP40" s="124">
        <f t="shared" si="38"/>
        <v>20</v>
      </c>
    </row>
    <row r="41" spans="2:42" x14ac:dyDescent="0.25">
      <c r="B41" s="3">
        <f t="shared" si="17"/>
        <v>115</v>
      </c>
      <c r="C41" s="14">
        <f t="shared" si="18"/>
        <v>1.9166666666666667</v>
      </c>
      <c r="D41" s="11">
        <f t="shared" si="19"/>
        <v>438.51081473155358</v>
      </c>
      <c r="E41" s="11">
        <f t="shared" si="0"/>
        <v>344.63788136692301</v>
      </c>
      <c r="F41" s="11">
        <f t="shared" si="20"/>
        <v>20</v>
      </c>
      <c r="G41" s="11">
        <f t="shared" si="1"/>
        <v>20</v>
      </c>
      <c r="H41" s="11">
        <f t="shared" si="2"/>
        <v>20</v>
      </c>
      <c r="I41" s="24">
        <f t="shared" si="21"/>
        <v>20</v>
      </c>
      <c r="J41" s="12">
        <f t="shared" si="3"/>
        <v>0.36507955924594454</v>
      </c>
      <c r="K41" s="24">
        <f t="shared" si="4"/>
        <v>439.80176</v>
      </c>
      <c r="L41" s="12">
        <f t="shared" si="22"/>
        <v>-1.6023248203994339E-2</v>
      </c>
      <c r="M41" s="24">
        <f t="shared" si="23"/>
        <v>20</v>
      </c>
      <c r="N41" s="12">
        <f t="shared" si="5"/>
        <v>1.0952386777378336</v>
      </c>
      <c r="O41" s="24">
        <f t="shared" si="6"/>
        <v>439.80176</v>
      </c>
      <c r="P41" s="12">
        <f t="shared" si="24"/>
        <v>-0.18989806964628742</v>
      </c>
      <c r="Q41" s="24">
        <f t="shared" si="25"/>
        <v>20</v>
      </c>
      <c r="R41" s="12">
        <f t="shared" si="7"/>
        <v>0.65714320664270021</v>
      </c>
      <c r="S41" s="24">
        <f t="shared" si="8"/>
        <v>439.80176</v>
      </c>
      <c r="T41" s="12">
        <f t="shared" si="26"/>
        <v>-6.6112162682969544E-2</v>
      </c>
      <c r="W41" s="24">
        <f t="shared" si="27"/>
        <v>25.829475196423417</v>
      </c>
      <c r="X41" s="24">
        <f t="shared" si="28"/>
        <v>443.87693691786734</v>
      </c>
      <c r="Y41" s="13">
        <f t="shared" si="9"/>
        <v>0.39446865282079269</v>
      </c>
      <c r="Z41" s="24">
        <f t="shared" si="10"/>
        <v>7970.2101542624905</v>
      </c>
      <c r="AA41" s="24">
        <f t="shared" si="11"/>
        <v>3821.5527290635264</v>
      </c>
      <c r="AB41" s="24">
        <f t="shared" si="29"/>
        <v>22.914737598211708</v>
      </c>
      <c r="AC41" s="24">
        <f t="shared" si="30"/>
        <v>20</v>
      </c>
      <c r="AD41" s="123">
        <f t="shared" si="31"/>
        <v>115</v>
      </c>
      <c r="AE41" s="14">
        <f t="shared" si="32"/>
        <v>1.9166666666666667</v>
      </c>
      <c r="AF41" s="24">
        <f t="shared" si="12"/>
        <v>400</v>
      </c>
      <c r="AG41" s="3">
        <f t="shared" si="33"/>
        <v>0</v>
      </c>
      <c r="AH41" s="14">
        <f t="shared" si="13"/>
        <v>0</v>
      </c>
      <c r="AI41" s="14">
        <f t="shared" si="14"/>
        <v>1</v>
      </c>
      <c r="AJ41" s="14">
        <f t="shared" si="15"/>
        <v>2</v>
      </c>
      <c r="AK41" s="14">
        <f t="shared" si="16"/>
        <v>2.6</v>
      </c>
      <c r="AL41" s="24">
        <f t="shared" si="34"/>
        <v>22.914737598211708</v>
      </c>
      <c r="AM41" s="14">
        <f t="shared" si="35"/>
        <v>20</v>
      </c>
      <c r="AN41" s="138" t="str">
        <f t="shared" si="36"/>
        <v/>
      </c>
      <c r="AO41">
        <f t="shared" si="37"/>
        <v>115</v>
      </c>
      <c r="AP41" s="124">
        <f t="shared" si="38"/>
        <v>20</v>
      </c>
    </row>
    <row r="42" spans="2:42" x14ac:dyDescent="0.25">
      <c r="B42" s="3">
        <f t="shared" si="17"/>
        <v>120</v>
      </c>
      <c r="C42" s="14">
        <f t="shared" si="18"/>
        <v>2</v>
      </c>
      <c r="D42" s="11">
        <f t="shared" si="19"/>
        <v>444.50487787550446</v>
      </c>
      <c r="E42" s="11">
        <f t="shared" si="0"/>
        <v>349.28746243230108</v>
      </c>
      <c r="F42" s="11">
        <f t="shared" si="20"/>
        <v>20</v>
      </c>
      <c r="G42" s="11">
        <f t="shared" si="1"/>
        <v>20</v>
      </c>
      <c r="H42" s="11">
        <f t="shared" si="2"/>
        <v>20</v>
      </c>
      <c r="I42" s="24">
        <f t="shared" si="21"/>
        <v>20</v>
      </c>
      <c r="J42" s="12">
        <f t="shared" si="3"/>
        <v>0.36507955924594454</v>
      </c>
      <c r="K42" s="24">
        <f t="shared" si="4"/>
        <v>439.80176</v>
      </c>
      <c r="L42" s="12">
        <f t="shared" si="22"/>
        <v>-3.638531681217666E-3</v>
      </c>
      <c r="M42" s="24">
        <f t="shared" si="23"/>
        <v>20</v>
      </c>
      <c r="N42" s="12">
        <f t="shared" si="5"/>
        <v>1.0952386777378336</v>
      </c>
      <c r="O42" s="24">
        <f t="shared" si="6"/>
        <v>439.80176</v>
      </c>
      <c r="P42" s="12">
        <f t="shared" si="24"/>
        <v>-0.15335071153572744</v>
      </c>
      <c r="Q42" s="24">
        <f t="shared" si="25"/>
        <v>20</v>
      </c>
      <c r="R42" s="12">
        <f t="shared" si="7"/>
        <v>0.65714320664270021</v>
      </c>
      <c r="S42" s="24">
        <f t="shared" si="8"/>
        <v>439.80176</v>
      </c>
      <c r="T42" s="12">
        <f t="shared" si="26"/>
        <v>-4.4016599298307979E-2</v>
      </c>
      <c r="W42" s="24">
        <f t="shared" si="27"/>
        <v>26.223943849244208</v>
      </c>
      <c r="X42" s="24">
        <f t="shared" si="28"/>
        <v>444.14893931515559</v>
      </c>
      <c r="Y42" s="13">
        <f t="shared" si="9"/>
        <v>0.401860809590039</v>
      </c>
      <c r="Z42" s="24">
        <f t="shared" si="10"/>
        <v>8076.5879645764217</v>
      </c>
      <c r="AA42" s="24">
        <f t="shared" si="11"/>
        <v>3943.5082596912084</v>
      </c>
      <c r="AB42" s="24">
        <f t="shared" si="29"/>
        <v>23.111971924622104</v>
      </c>
      <c r="AC42" s="24">
        <f t="shared" si="30"/>
        <v>20</v>
      </c>
      <c r="AD42" s="123">
        <f t="shared" si="31"/>
        <v>120</v>
      </c>
      <c r="AE42" s="14">
        <f t="shared" si="32"/>
        <v>2</v>
      </c>
      <c r="AF42" s="24">
        <f t="shared" si="12"/>
        <v>400</v>
      </c>
      <c r="AG42" s="3">
        <f t="shared" si="33"/>
        <v>0</v>
      </c>
      <c r="AH42" s="14">
        <f t="shared" si="13"/>
        <v>0</v>
      </c>
      <c r="AI42" s="14">
        <f t="shared" si="14"/>
        <v>1</v>
      </c>
      <c r="AJ42" s="14">
        <f t="shared" si="15"/>
        <v>2</v>
      </c>
      <c r="AK42" s="14">
        <f t="shared" si="16"/>
        <v>2.6</v>
      </c>
      <c r="AL42" s="24">
        <f t="shared" si="34"/>
        <v>23.111971924622104</v>
      </c>
      <c r="AM42" s="14">
        <f t="shared" si="35"/>
        <v>20</v>
      </c>
      <c r="AN42" s="138" t="str">
        <f t="shared" si="36"/>
        <v/>
      </c>
      <c r="AO42">
        <f t="shared" si="37"/>
        <v>120</v>
      </c>
      <c r="AP42" s="124">
        <f t="shared" si="38"/>
        <v>20</v>
      </c>
    </row>
    <row r="43" spans="2:42" x14ac:dyDescent="0.25">
      <c r="B43" s="3">
        <f t="shared" si="17"/>
        <v>125</v>
      </c>
      <c r="C43" s="14">
        <f t="shared" si="18"/>
        <v>2.0833333333333335</v>
      </c>
      <c r="D43" s="11">
        <f t="shared" si="19"/>
        <v>450.26834213398865</v>
      </c>
      <c r="E43" s="11">
        <f t="shared" si="0"/>
        <v>353.7581684698701</v>
      </c>
      <c r="F43" s="11">
        <f t="shared" si="20"/>
        <v>20</v>
      </c>
      <c r="G43" s="11">
        <f t="shared" si="1"/>
        <v>20</v>
      </c>
      <c r="H43" s="11">
        <f t="shared" si="2"/>
        <v>20</v>
      </c>
      <c r="I43" s="24">
        <f t="shared" si="21"/>
        <v>20</v>
      </c>
      <c r="J43" s="12">
        <f t="shared" si="3"/>
        <v>0.36507955924594454</v>
      </c>
      <c r="K43" s="24">
        <f t="shared" si="4"/>
        <v>439.80176</v>
      </c>
      <c r="L43" s="12">
        <f t="shared" si="22"/>
        <v>7.9122722839009008E-3</v>
      </c>
      <c r="M43" s="24">
        <f t="shared" si="23"/>
        <v>20</v>
      </c>
      <c r="N43" s="12">
        <f t="shared" si="5"/>
        <v>1.0952386777378336</v>
      </c>
      <c r="O43" s="24">
        <f t="shared" si="6"/>
        <v>439.80176</v>
      </c>
      <c r="P43" s="12">
        <f t="shared" si="24"/>
        <v>-0.11932211484220256</v>
      </c>
      <c r="Q43" s="24">
        <f t="shared" si="25"/>
        <v>20</v>
      </c>
      <c r="R43" s="12">
        <f t="shared" si="7"/>
        <v>0.65714320664270021</v>
      </c>
      <c r="S43" s="24">
        <f t="shared" si="8"/>
        <v>439.80176</v>
      </c>
      <c r="T43" s="12">
        <f t="shared" si="26"/>
        <v>-2.3424048711702672E-2</v>
      </c>
      <c r="W43" s="24">
        <f t="shared" si="27"/>
        <v>26.625804658834248</v>
      </c>
      <c r="X43" s="24">
        <f t="shared" si="28"/>
        <v>444.42555398237107</v>
      </c>
      <c r="Y43" s="13">
        <f t="shared" si="9"/>
        <v>0.40901284911600555</v>
      </c>
      <c r="Z43" s="24">
        <f t="shared" si="10"/>
        <v>8178.3090952758967</v>
      </c>
      <c r="AA43" s="24">
        <f t="shared" si="11"/>
        <v>4063.3317645433212</v>
      </c>
      <c r="AB43" s="24">
        <f t="shared" si="29"/>
        <v>23.312902329417124</v>
      </c>
      <c r="AC43" s="24">
        <f t="shared" si="30"/>
        <v>20</v>
      </c>
      <c r="AD43" s="123">
        <f t="shared" si="31"/>
        <v>125</v>
      </c>
      <c r="AE43" s="14">
        <f t="shared" si="32"/>
        <v>2.0833333333333335</v>
      </c>
      <c r="AF43" s="24">
        <f t="shared" si="12"/>
        <v>400</v>
      </c>
      <c r="AG43" s="3">
        <f t="shared" si="33"/>
        <v>0</v>
      </c>
      <c r="AH43" s="14">
        <f t="shared" si="13"/>
        <v>0</v>
      </c>
      <c r="AI43" s="14">
        <f t="shared" si="14"/>
        <v>1</v>
      </c>
      <c r="AJ43" s="14">
        <f t="shared" si="15"/>
        <v>2</v>
      </c>
      <c r="AK43" s="14">
        <f t="shared" si="16"/>
        <v>2.6</v>
      </c>
      <c r="AL43" s="24">
        <f t="shared" si="34"/>
        <v>23.312902329417124</v>
      </c>
      <c r="AM43" s="14">
        <f t="shared" si="35"/>
        <v>20</v>
      </c>
      <c r="AN43" s="138" t="str">
        <f t="shared" si="36"/>
        <v/>
      </c>
      <c r="AO43">
        <f t="shared" si="37"/>
        <v>125</v>
      </c>
      <c r="AP43" s="124">
        <f t="shared" si="38"/>
        <v>20</v>
      </c>
    </row>
    <row r="44" spans="2:42" x14ac:dyDescent="0.25">
      <c r="B44" s="3">
        <f t="shared" si="17"/>
        <v>130</v>
      </c>
      <c r="C44" s="14">
        <f t="shared" si="18"/>
        <v>2.1666666666666665</v>
      </c>
      <c r="D44" s="11">
        <f t="shared" si="19"/>
        <v>455.81829499723057</v>
      </c>
      <c r="E44" s="11">
        <f t="shared" si="0"/>
        <v>358.06325420669822</v>
      </c>
      <c r="F44" s="11">
        <f t="shared" si="20"/>
        <v>20.0079122722839</v>
      </c>
      <c r="G44" s="11">
        <f t="shared" si="1"/>
        <v>20</v>
      </c>
      <c r="H44" s="11">
        <f t="shared" si="2"/>
        <v>20</v>
      </c>
      <c r="I44" s="24">
        <f t="shared" si="21"/>
        <v>20.0079122722839</v>
      </c>
      <c r="J44" s="12">
        <f t="shared" si="3"/>
        <v>0.36507490883635391</v>
      </c>
      <c r="K44" s="24">
        <f t="shared" si="4"/>
        <v>439.8073622977015</v>
      </c>
      <c r="L44" s="12">
        <f t="shared" si="22"/>
        <v>1.871348611531079E-2</v>
      </c>
      <c r="M44" s="24">
        <f t="shared" si="23"/>
        <v>20</v>
      </c>
      <c r="N44" s="12">
        <f t="shared" si="5"/>
        <v>1.0952386777378336</v>
      </c>
      <c r="O44" s="24">
        <f t="shared" si="6"/>
        <v>439.80176</v>
      </c>
      <c r="P44" s="12">
        <f t="shared" si="24"/>
        <v>-8.754316272473206E-2</v>
      </c>
      <c r="Q44" s="24">
        <f t="shared" si="25"/>
        <v>20</v>
      </c>
      <c r="R44" s="12">
        <f t="shared" si="7"/>
        <v>0.65714320664270021</v>
      </c>
      <c r="S44" s="24">
        <f t="shared" si="8"/>
        <v>439.80176</v>
      </c>
      <c r="T44" s="12">
        <f t="shared" si="26"/>
        <v>-4.1747393656698106E-3</v>
      </c>
      <c r="W44" s="24">
        <f t="shared" si="27"/>
        <v>27.034817507950255</v>
      </c>
      <c r="X44" s="24">
        <f t="shared" si="28"/>
        <v>444.70658996111018</v>
      </c>
      <c r="Y44" s="13">
        <f t="shared" si="9"/>
        <v>0.41593964425109375</v>
      </c>
      <c r="Z44" s="24">
        <f t="shared" si="10"/>
        <v>8275.7109174686993</v>
      </c>
      <c r="AA44" s="24">
        <f t="shared" si="11"/>
        <v>4181.119190954545</v>
      </c>
      <c r="AB44" s="24">
        <f t="shared" si="29"/>
        <v>23.517408753975126</v>
      </c>
      <c r="AC44" s="24">
        <f t="shared" si="30"/>
        <v>20</v>
      </c>
      <c r="AD44" s="123">
        <f t="shared" si="31"/>
        <v>130</v>
      </c>
      <c r="AE44" s="14">
        <f t="shared" si="32"/>
        <v>2.1666666666666665</v>
      </c>
      <c r="AF44" s="24">
        <f t="shared" si="12"/>
        <v>400</v>
      </c>
      <c r="AG44" s="3">
        <f t="shared" si="33"/>
        <v>0</v>
      </c>
      <c r="AH44" s="14">
        <f t="shared" si="13"/>
        <v>0</v>
      </c>
      <c r="AI44" s="14">
        <f t="shared" si="14"/>
        <v>1</v>
      </c>
      <c r="AJ44" s="14">
        <f t="shared" si="15"/>
        <v>2</v>
      </c>
      <c r="AK44" s="14">
        <f t="shared" si="16"/>
        <v>2.6</v>
      </c>
      <c r="AL44" s="24">
        <f t="shared" si="34"/>
        <v>23.517408753975126</v>
      </c>
      <c r="AM44" s="14">
        <f t="shared" si="35"/>
        <v>20</v>
      </c>
      <c r="AN44" s="138" t="str">
        <f t="shared" si="36"/>
        <v/>
      </c>
      <c r="AO44">
        <f t="shared" si="37"/>
        <v>130</v>
      </c>
      <c r="AP44" s="124">
        <f t="shared" si="38"/>
        <v>20</v>
      </c>
    </row>
    <row r="45" spans="2:42" x14ac:dyDescent="0.25">
      <c r="B45" s="3">
        <f t="shared" si="17"/>
        <v>135</v>
      </c>
      <c r="C45" s="14">
        <f t="shared" si="18"/>
        <v>2.25</v>
      </c>
      <c r="D45" s="11">
        <f t="shared" si="19"/>
        <v>461.16999232872598</v>
      </c>
      <c r="E45" s="11">
        <f t="shared" si="0"/>
        <v>362.2145535811913</v>
      </c>
      <c r="F45" s="11">
        <f t="shared" si="20"/>
        <v>20.026625758399209</v>
      </c>
      <c r="G45" s="11">
        <f t="shared" si="1"/>
        <v>20</v>
      </c>
      <c r="H45" s="11">
        <f t="shared" si="2"/>
        <v>20</v>
      </c>
      <c r="I45" s="24">
        <f t="shared" si="21"/>
        <v>20.026625758399209</v>
      </c>
      <c r="J45" s="12">
        <f t="shared" si="3"/>
        <v>0.36506391116742981</v>
      </c>
      <c r="K45" s="24">
        <f t="shared" si="4"/>
        <v>439.82061163737325</v>
      </c>
      <c r="L45" s="12">
        <f t="shared" si="22"/>
        <v>2.8839218373023584E-2</v>
      </c>
      <c r="M45" s="24">
        <f t="shared" si="23"/>
        <v>20</v>
      </c>
      <c r="N45" s="12">
        <f t="shared" si="5"/>
        <v>1.0952386777378336</v>
      </c>
      <c r="O45" s="24">
        <f t="shared" si="6"/>
        <v>439.80176</v>
      </c>
      <c r="P45" s="12">
        <f t="shared" si="24"/>
        <v>-5.7782428006636688E-2</v>
      </c>
      <c r="Q45" s="24">
        <f t="shared" si="25"/>
        <v>20</v>
      </c>
      <c r="R45" s="12">
        <f t="shared" si="7"/>
        <v>0.65714320664270021</v>
      </c>
      <c r="S45" s="24">
        <f t="shared" si="8"/>
        <v>439.80176</v>
      </c>
      <c r="T45" s="12">
        <f t="shared" si="26"/>
        <v>1.3868785182966248E-2</v>
      </c>
      <c r="W45" s="24">
        <f t="shared" si="27"/>
        <v>27.450757152201348</v>
      </c>
      <c r="X45" s="24">
        <f t="shared" si="28"/>
        <v>444.99186729193377</v>
      </c>
      <c r="Y45" s="13">
        <f t="shared" si="9"/>
        <v>0.42265461367765655</v>
      </c>
      <c r="Z45" s="24">
        <f t="shared" si="10"/>
        <v>8369.0949107247488</v>
      </c>
      <c r="AA45" s="24">
        <f t="shared" si="11"/>
        <v>4296.9594647053173</v>
      </c>
      <c r="AB45" s="24">
        <f t="shared" si="29"/>
        <v>23.725378576100674</v>
      </c>
      <c r="AC45" s="24">
        <f t="shared" si="30"/>
        <v>20</v>
      </c>
      <c r="AD45" s="123">
        <f t="shared" si="31"/>
        <v>135</v>
      </c>
      <c r="AE45" s="14">
        <f t="shared" si="32"/>
        <v>2.25</v>
      </c>
      <c r="AF45" s="24">
        <f t="shared" si="12"/>
        <v>400</v>
      </c>
      <c r="AG45" s="3">
        <f t="shared" si="33"/>
        <v>0</v>
      </c>
      <c r="AH45" s="14">
        <f t="shared" si="13"/>
        <v>0</v>
      </c>
      <c r="AI45" s="14">
        <f t="shared" si="14"/>
        <v>1</v>
      </c>
      <c r="AJ45" s="14">
        <f t="shared" si="15"/>
        <v>2</v>
      </c>
      <c r="AK45" s="14">
        <f t="shared" si="16"/>
        <v>2.6</v>
      </c>
      <c r="AL45" s="24">
        <f t="shared" si="34"/>
        <v>23.725378576100674</v>
      </c>
      <c r="AM45" s="14">
        <f t="shared" si="35"/>
        <v>20</v>
      </c>
      <c r="AN45" s="138" t="str">
        <f t="shared" si="36"/>
        <v/>
      </c>
      <c r="AO45">
        <f t="shared" si="37"/>
        <v>135</v>
      </c>
      <c r="AP45" s="124">
        <f t="shared" si="38"/>
        <v>20</v>
      </c>
    </row>
    <row r="46" spans="2:42" x14ac:dyDescent="0.25">
      <c r="B46" s="3">
        <f t="shared" si="17"/>
        <v>140</v>
      </c>
      <c r="C46" s="14">
        <f t="shared" si="18"/>
        <v>2.3333333333333335</v>
      </c>
      <c r="D46" s="11">
        <f t="shared" si="19"/>
        <v>466.33711113825615</v>
      </c>
      <c r="E46" s="11">
        <f t="shared" si="0"/>
        <v>366.22267581854146</v>
      </c>
      <c r="F46" s="11">
        <f t="shared" si="20"/>
        <v>20.055464976772232</v>
      </c>
      <c r="G46" s="11">
        <f t="shared" si="1"/>
        <v>20</v>
      </c>
      <c r="H46" s="11">
        <f t="shared" si="2"/>
        <v>20.013868785182968</v>
      </c>
      <c r="I46" s="24">
        <f t="shared" si="21"/>
        <v>20.055464976772232</v>
      </c>
      <c r="J46" s="12">
        <f t="shared" si="3"/>
        <v>0.36504696580825324</v>
      </c>
      <c r="K46" s="24">
        <f t="shared" si="4"/>
        <v>439.84102796440919</v>
      </c>
      <c r="L46" s="12">
        <f t="shared" si="22"/>
        <v>3.8355133192027019E-2</v>
      </c>
      <c r="M46" s="24">
        <f t="shared" si="23"/>
        <v>20</v>
      </c>
      <c r="N46" s="12">
        <f t="shared" si="5"/>
        <v>1.0952386777378336</v>
      </c>
      <c r="O46" s="24">
        <f t="shared" si="6"/>
        <v>439.80176</v>
      </c>
      <c r="P46" s="12">
        <f t="shared" si="24"/>
        <v>-2.9839751211588661E-2</v>
      </c>
      <c r="Q46" s="24">
        <f t="shared" si="25"/>
        <v>20.013868785182968</v>
      </c>
      <c r="R46" s="12">
        <f t="shared" si="7"/>
        <v>0.65712853458400566</v>
      </c>
      <c r="S46" s="24">
        <f t="shared" si="8"/>
        <v>439.81157968807781</v>
      </c>
      <c r="T46" s="12">
        <f t="shared" si="26"/>
        <v>3.0814703053744785E-2</v>
      </c>
      <c r="W46" s="24">
        <f t="shared" si="27"/>
        <v>27.873411765879005</v>
      </c>
      <c r="X46" s="24">
        <f t="shared" si="28"/>
        <v>445.28121597485114</v>
      </c>
      <c r="Y46" s="13">
        <f t="shared" si="9"/>
        <v>0.42916991231179352</v>
      </c>
      <c r="Z46" s="24">
        <f t="shared" si="10"/>
        <v>8458.7316013165619</v>
      </c>
      <c r="AA46" s="24">
        <f t="shared" si="11"/>
        <v>4410.9351852494228</v>
      </c>
      <c r="AB46" s="24">
        <f t="shared" si="29"/>
        <v>23.943640275530989</v>
      </c>
      <c r="AC46" s="24">
        <f t="shared" si="30"/>
        <v>20.013868785182968</v>
      </c>
      <c r="AD46" s="123">
        <f t="shared" si="31"/>
        <v>140</v>
      </c>
      <c r="AE46" s="14">
        <f t="shared" si="32"/>
        <v>2.3333333333333335</v>
      </c>
      <c r="AF46" s="24">
        <f t="shared" si="12"/>
        <v>400</v>
      </c>
      <c r="AG46" s="3">
        <f t="shared" si="33"/>
        <v>0</v>
      </c>
      <c r="AH46" s="14">
        <f t="shared" si="13"/>
        <v>0</v>
      </c>
      <c r="AI46" s="14">
        <f t="shared" si="14"/>
        <v>1</v>
      </c>
      <c r="AJ46" s="14">
        <f t="shared" si="15"/>
        <v>2</v>
      </c>
      <c r="AK46" s="14">
        <f t="shared" si="16"/>
        <v>2.6</v>
      </c>
      <c r="AL46" s="24">
        <f t="shared" si="34"/>
        <v>23.943640275530989</v>
      </c>
      <c r="AM46" s="14">
        <f t="shared" si="35"/>
        <v>20.013868785182968</v>
      </c>
      <c r="AN46" s="138" t="str">
        <f t="shared" si="36"/>
        <v/>
      </c>
      <c r="AO46">
        <f t="shared" si="37"/>
        <v>140</v>
      </c>
      <c r="AP46" s="124">
        <f t="shared" si="38"/>
        <v>20.013868785182968</v>
      </c>
    </row>
    <row r="47" spans="2:42" x14ac:dyDescent="0.25">
      <c r="B47" s="3">
        <f t="shared" si="17"/>
        <v>145</v>
      </c>
      <c r="C47" s="14">
        <f t="shared" si="18"/>
        <v>2.4166666666666665</v>
      </c>
      <c r="D47" s="11">
        <f t="shared" si="19"/>
        <v>471.33196020043101</v>
      </c>
      <c r="E47" s="11">
        <f t="shared" si="0"/>
        <v>370.097168807049</v>
      </c>
      <c r="F47" s="11">
        <f t="shared" si="20"/>
        <v>20.093820109964259</v>
      </c>
      <c r="G47" s="11">
        <f t="shared" si="1"/>
        <v>20</v>
      </c>
      <c r="H47" s="11">
        <f t="shared" si="2"/>
        <v>20.044683488236714</v>
      </c>
      <c r="I47" s="24">
        <f t="shared" si="21"/>
        <v>20.093820109964259</v>
      </c>
      <c r="J47" s="12">
        <f t="shared" si="3"/>
        <v>0.36502443485009672</v>
      </c>
      <c r="K47" s="24">
        <f t="shared" si="4"/>
        <v>439.86817694088984</v>
      </c>
      <c r="L47" s="12">
        <f t="shared" si="22"/>
        <v>4.7318413840491902E-2</v>
      </c>
      <c r="M47" s="24">
        <f t="shared" si="23"/>
        <v>20</v>
      </c>
      <c r="N47" s="12">
        <f t="shared" si="5"/>
        <v>1.0952386777378336</v>
      </c>
      <c r="O47" s="24">
        <f t="shared" si="6"/>
        <v>439.80176</v>
      </c>
      <c r="P47" s="12">
        <f t="shared" si="24"/>
        <v>-3.5410931816486357E-3</v>
      </c>
      <c r="Q47" s="24">
        <f t="shared" si="25"/>
        <v>20.044683488236714</v>
      </c>
      <c r="R47" s="12">
        <f t="shared" si="7"/>
        <v>0.65709594065492938</v>
      </c>
      <c r="S47" s="24">
        <f t="shared" si="8"/>
        <v>439.83339566128404</v>
      </c>
      <c r="T47" s="12">
        <f t="shared" si="26"/>
        <v>4.6762967628532381E-2</v>
      </c>
      <c r="W47" s="24">
        <f t="shared" si="27"/>
        <v>28.302581678190798</v>
      </c>
      <c r="X47" s="24">
        <f t="shared" si="28"/>
        <v>445.57447506501211</v>
      </c>
      <c r="Y47" s="13">
        <f t="shared" si="9"/>
        <v>0.43549659105356603</v>
      </c>
      <c r="Z47" s="24">
        <f t="shared" si="10"/>
        <v>8544.8646782214546</v>
      </c>
      <c r="AA47" s="24">
        <f t="shared" si="11"/>
        <v>4523.1232356432529</v>
      </c>
      <c r="AB47" s="24">
        <f t="shared" si="29"/>
        <v>24.173632583213756</v>
      </c>
      <c r="AC47" s="24">
        <f t="shared" si="30"/>
        <v>20.044683488236714</v>
      </c>
      <c r="AD47" s="123">
        <f t="shared" si="31"/>
        <v>145</v>
      </c>
      <c r="AE47" s="14">
        <f t="shared" si="32"/>
        <v>2.4166666666666665</v>
      </c>
      <c r="AF47" s="24">
        <f t="shared" si="12"/>
        <v>400</v>
      </c>
      <c r="AG47" s="3">
        <f t="shared" si="33"/>
        <v>0</v>
      </c>
      <c r="AH47" s="14">
        <f t="shared" si="13"/>
        <v>0</v>
      </c>
      <c r="AI47" s="14">
        <f t="shared" si="14"/>
        <v>1</v>
      </c>
      <c r="AJ47" s="14">
        <f t="shared" si="15"/>
        <v>2</v>
      </c>
      <c r="AK47" s="14">
        <f t="shared" si="16"/>
        <v>2.6</v>
      </c>
      <c r="AL47" s="24">
        <f t="shared" si="34"/>
        <v>24.173632583213756</v>
      </c>
      <c r="AM47" s="14">
        <f t="shared" si="35"/>
        <v>20.044683488236714</v>
      </c>
      <c r="AN47" s="138" t="str">
        <f t="shared" si="36"/>
        <v/>
      </c>
      <c r="AO47">
        <f t="shared" si="37"/>
        <v>145</v>
      </c>
      <c r="AP47" s="124">
        <f t="shared" si="38"/>
        <v>20.044683488236714</v>
      </c>
    </row>
    <row r="48" spans="2:42" x14ac:dyDescent="0.25">
      <c r="B48" s="3">
        <f t="shared" si="17"/>
        <v>150</v>
      </c>
      <c r="C48" s="14">
        <f t="shared" si="18"/>
        <v>2.5</v>
      </c>
      <c r="D48" s="11">
        <f t="shared" si="19"/>
        <v>476.16565668320209</v>
      </c>
      <c r="E48" s="11">
        <f t="shared" si="0"/>
        <v>373.84665610845627</v>
      </c>
      <c r="F48" s="11">
        <f t="shared" si="20"/>
        <v>20.141138523804752</v>
      </c>
      <c r="G48" s="11">
        <f t="shared" si="1"/>
        <v>20</v>
      </c>
      <c r="H48" s="11">
        <f t="shared" si="2"/>
        <v>20.091446455865245</v>
      </c>
      <c r="I48" s="24">
        <f t="shared" si="21"/>
        <v>20.141138523804752</v>
      </c>
      <c r="J48" s="12">
        <f t="shared" si="3"/>
        <v>0.36499664765765427</v>
      </c>
      <c r="K48" s="24">
        <f t="shared" si="4"/>
        <v>439.90166410237578</v>
      </c>
      <c r="L48" s="12">
        <f t="shared" si="22"/>
        <v>5.5779104468812263E-2</v>
      </c>
      <c r="M48" s="24">
        <f t="shared" si="23"/>
        <v>20</v>
      </c>
      <c r="N48" s="12">
        <f t="shared" si="5"/>
        <v>1.0952386777378336</v>
      </c>
      <c r="O48" s="24">
        <f t="shared" si="6"/>
        <v>439.80176</v>
      </c>
      <c r="P48" s="12">
        <f t="shared" si="24"/>
        <v>2.126562402452592E-2</v>
      </c>
      <c r="Q48" s="24">
        <f t="shared" si="25"/>
        <v>20.091446455865245</v>
      </c>
      <c r="R48" s="12">
        <f t="shared" si="7"/>
        <v>0.65704649222668943</v>
      </c>
      <c r="S48" s="24">
        <f t="shared" si="8"/>
        <v>439.86649692635461</v>
      </c>
      <c r="T48" s="12">
        <f t="shared" si="26"/>
        <v>6.1803706162036842E-2</v>
      </c>
      <c r="W48" s="24">
        <f t="shared" si="27"/>
        <v>28.738078269244365</v>
      </c>
      <c r="X48" s="24">
        <f t="shared" si="28"/>
        <v>445.87149188187885</v>
      </c>
      <c r="Y48" s="13">
        <f t="shared" si="9"/>
        <v>0.44164473166989154</v>
      </c>
      <c r="Z48" s="24">
        <f t="shared" si="10"/>
        <v>8627.7144459802985</v>
      </c>
      <c r="AA48" s="24">
        <f t="shared" si="11"/>
        <v>4633.5953194460135</v>
      </c>
      <c r="AB48" s="24">
        <f t="shared" si="29"/>
        <v>24.414762362554804</v>
      </c>
      <c r="AC48" s="24">
        <f t="shared" si="30"/>
        <v>20.091446455865245</v>
      </c>
      <c r="AD48" s="123">
        <f t="shared" si="31"/>
        <v>150</v>
      </c>
      <c r="AE48" s="14">
        <f t="shared" si="32"/>
        <v>2.5</v>
      </c>
      <c r="AF48" s="24">
        <f t="shared" si="12"/>
        <v>400</v>
      </c>
      <c r="AG48" s="3">
        <f t="shared" si="33"/>
        <v>0</v>
      </c>
      <c r="AH48" s="14">
        <f t="shared" si="13"/>
        <v>0</v>
      </c>
      <c r="AI48" s="14">
        <f t="shared" si="14"/>
        <v>1</v>
      </c>
      <c r="AJ48" s="14">
        <f t="shared" si="15"/>
        <v>2</v>
      </c>
      <c r="AK48" s="14">
        <f t="shared" si="16"/>
        <v>2.6</v>
      </c>
      <c r="AL48" s="24">
        <f t="shared" si="34"/>
        <v>24.414762362554804</v>
      </c>
      <c r="AM48" s="14">
        <f t="shared" si="35"/>
        <v>20.091446455865245</v>
      </c>
      <c r="AN48" s="138" t="str">
        <f t="shared" si="36"/>
        <v/>
      </c>
      <c r="AO48">
        <f t="shared" si="37"/>
        <v>150</v>
      </c>
      <c r="AP48" s="124">
        <f t="shared" si="38"/>
        <v>20.091446455865245</v>
      </c>
    </row>
    <row r="49" spans="2:42" x14ac:dyDescent="0.25">
      <c r="B49" s="3">
        <f t="shared" si="17"/>
        <v>155</v>
      </c>
      <c r="C49" s="14">
        <f t="shared" si="18"/>
        <v>2.5833333333333335</v>
      </c>
      <c r="D49" s="11">
        <f t="shared" si="19"/>
        <v>480.84827516350163</v>
      </c>
      <c r="E49" s="11">
        <f t="shared" si="0"/>
        <v>377.47895254903716</v>
      </c>
      <c r="F49" s="11">
        <f t="shared" si="20"/>
        <v>20.196917628273564</v>
      </c>
      <c r="G49" s="11">
        <f t="shared" si="1"/>
        <v>20.021265624024526</v>
      </c>
      <c r="H49" s="11">
        <f t="shared" si="2"/>
        <v>20.153250162027284</v>
      </c>
      <c r="I49" s="24">
        <f t="shared" si="21"/>
        <v>20.196917628273564</v>
      </c>
      <c r="J49" s="12">
        <f t="shared" si="3"/>
        <v>0.36496390487696517</v>
      </c>
      <c r="K49" s="24">
        <f t="shared" si="4"/>
        <v>439.94112993316065</v>
      </c>
      <c r="L49" s="12">
        <f t="shared" si="22"/>
        <v>6.3781203515667406E-2</v>
      </c>
      <c r="M49" s="24">
        <f t="shared" si="23"/>
        <v>20.021265624024526</v>
      </c>
      <c r="N49" s="12">
        <f t="shared" si="5"/>
        <v>1.0952011832624811</v>
      </c>
      <c r="O49" s="24">
        <f t="shared" si="6"/>
        <v>439.81681671880403</v>
      </c>
      <c r="P49" s="12">
        <f t="shared" si="24"/>
        <v>4.4691705540132354E-2</v>
      </c>
      <c r="Q49" s="24">
        <f t="shared" si="25"/>
        <v>20.153250162027284</v>
      </c>
      <c r="R49" s="12">
        <f t="shared" si="7"/>
        <v>0.65698116632478087</v>
      </c>
      <c r="S49" s="24">
        <f t="shared" si="8"/>
        <v>439.91023436831489</v>
      </c>
      <c r="T49" s="12">
        <f t="shared" si="26"/>
        <v>7.6016173633462247E-2</v>
      </c>
      <c r="W49" s="24">
        <f t="shared" si="27"/>
        <v>29.179723000914258</v>
      </c>
      <c r="X49" s="24">
        <f t="shared" si="28"/>
        <v>446.1721213142435</v>
      </c>
      <c r="Y49" s="13">
        <f t="shared" si="9"/>
        <v>0.44762356135427139</v>
      </c>
      <c r="Z49" s="24">
        <f t="shared" si="10"/>
        <v>8707.4807387030723</v>
      </c>
      <c r="AA49" s="24">
        <f t="shared" si="11"/>
        <v>4742.4184348714498</v>
      </c>
      <c r="AB49" s="24">
        <f t="shared" si="29"/>
        <v>24.666486581470771</v>
      </c>
      <c r="AC49" s="24">
        <f t="shared" si="30"/>
        <v>20.153250162027284</v>
      </c>
      <c r="AD49" s="123">
        <f t="shared" si="31"/>
        <v>155</v>
      </c>
      <c r="AE49" s="14">
        <f t="shared" si="32"/>
        <v>2.5833333333333335</v>
      </c>
      <c r="AF49" s="24">
        <f t="shared" si="12"/>
        <v>400</v>
      </c>
      <c r="AG49" s="3">
        <f t="shared" si="33"/>
        <v>0</v>
      </c>
      <c r="AH49" s="14">
        <f t="shared" si="13"/>
        <v>0</v>
      </c>
      <c r="AI49" s="14">
        <f t="shared" si="14"/>
        <v>1</v>
      </c>
      <c r="AJ49" s="14">
        <f t="shared" si="15"/>
        <v>2</v>
      </c>
      <c r="AK49" s="14">
        <f t="shared" si="16"/>
        <v>2.6</v>
      </c>
      <c r="AL49" s="24">
        <f t="shared" si="34"/>
        <v>24.666486581470771</v>
      </c>
      <c r="AM49" s="14">
        <f t="shared" si="35"/>
        <v>20.153250162027284</v>
      </c>
      <c r="AN49" s="138" t="str">
        <f t="shared" si="36"/>
        <v/>
      </c>
      <c r="AO49">
        <f t="shared" si="37"/>
        <v>155</v>
      </c>
      <c r="AP49" s="124">
        <f t="shared" si="38"/>
        <v>20.153250162027284</v>
      </c>
    </row>
    <row r="50" spans="2:42" x14ac:dyDescent="0.25">
      <c r="B50" s="3">
        <f t="shared" si="17"/>
        <v>160</v>
      </c>
      <c r="C50" s="14">
        <f t="shared" si="18"/>
        <v>2.6666666666666665</v>
      </c>
      <c r="D50" s="11">
        <f t="shared" si="19"/>
        <v>485.3889740535015</v>
      </c>
      <c r="E50" s="11">
        <f t="shared" si="0"/>
        <v>381.00116228815762</v>
      </c>
      <c r="F50" s="11">
        <f t="shared" si="20"/>
        <v>20.260698831789231</v>
      </c>
      <c r="G50" s="11">
        <f t="shared" si="1"/>
        <v>20.065957329564657</v>
      </c>
      <c r="H50" s="11">
        <f t="shared" si="2"/>
        <v>20.229266335660746</v>
      </c>
      <c r="I50" s="24">
        <f t="shared" si="21"/>
        <v>20.260698831789231</v>
      </c>
      <c r="J50" s="12">
        <f t="shared" si="3"/>
        <v>0.36492648183649634</v>
      </c>
      <c r="K50" s="24">
        <f t="shared" si="4"/>
        <v>439.98624569079641</v>
      </c>
      <c r="L50" s="12">
        <f t="shared" si="22"/>
        <v>7.1363560965350792E-2</v>
      </c>
      <c r="M50" s="24">
        <f t="shared" si="23"/>
        <v>20.065957329564657</v>
      </c>
      <c r="N50" s="12">
        <f t="shared" si="5"/>
        <v>1.0951224048926</v>
      </c>
      <c r="O50" s="24">
        <f t="shared" si="6"/>
        <v>439.84845523858291</v>
      </c>
      <c r="P50" s="12">
        <f t="shared" si="24"/>
        <v>6.6850308999870989E-2</v>
      </c>
      <c r="Q50" s="24">
        <f t="shared" si="25"/>
        <v>20.229266335660746</v>
      </c>
      <c r="R50" s="12">
        <f t="shared" si="7"/>
        <v>0.6569008601336751</v>
      </c>
      <c r="S50" s="24">
        <f t="shared" si="8"/>
        <v>439.96401343528601</v>
      </c>
      <c r="T50" s="12">
        <f t="shared" si="26"/>
        <v>8.9470365063306634E-2</v>
      </c>
      <c r="W50" s="24">
        <f t="shared" si="27"/>
        <v>29.627346562268528</v>
      </c>
      <c r="X50" s="24">
        <f t="shared" si="28"/>
        <v>446.47622520668216</v>
      </c>
      <c r="Y50" s="13">
        <f t="shared" si="9"/>
        <v>0.453441550562178</v>
      </c>
      <c r="Z50" s="24">
        <f t="shared" si="10"/>
        <v>8784.3453931472268</v>
      </c>
      <c r="AA50" s="24">
        <f t="shared" si="11"/>
        <v>4849.6552948347498</v>
      </c>
      <c r="AB50" s="24">
        <f t="shared" si="29"/>
        <v>24.928306448964637</v>
      </c>
      <c r="AC50" s="24">
        <f t="shared" si="30"/>
        <v>20.229266335660746</v>
      </c>
      <c r="AD50" s="123">
        <f t="shared" si="31"/>
        <v>160</v>
      </c>
      <c r="AE50" s="14">
        <f t="shared" si="32"/>
        <v>2.6666666666666665</v>
      </c>
      <c r="AF50" s="24">
        <f t="shared" si="12"/>
        <v>400</v>
      </c>
      <c r="AG50" s="3">
        <f t="shared" si="33"/>
        <v>0</v>
      </c>
      <c r="AH50" s="14">
        <f t="shared" si="13"/>
        <v>0</v>
      </c>
      <c r="AI50" s="14">
        <f t="shared" si="14"/>
        <v>1</v>
      </c>
      <c r="AJ50" s="14">
        <f t="shared" si="15"/>
        <v>2</v>
      </c>
      <c r="AK50" s="14">
        <f t="shared" si="16"/>
        <v>2.6</v>
      </c>
      <c r="AL50" s="24">
        <f t="shared" si="34"/>
        <v>24.928306448964637</v>
      </c>
      <c r="AM50" s="14">
        <f t="shared" si="35"/>
        <v>20.229266335660746</v>
      </c>
      <c r="AN50" s="138" t="str">
        <f t="shared" si="36"/>
        <v/>
      </c>
      <c r="AO50">
        <f t="shared" si="37"/>
        <v>160</v>
      </c>
      <c r="AP50" s="124">
        <f t="shared" si="38"/>
        <v>20.229266335660746</v>
      </c>
    </row>
    <row r="51" spans="2:42" x14ac:dyDescent="0.25">
      <c r="B51" s="3">
        <f t="shared" si="17"/>
        <v>165</v>
      </c>
      <c r="C51" s="14">
        <f t="shared" si="18"/>
        <v>2.75</v>
      </c>
      <c r="D51" s="11">
        <f t="shared" si="19"/>
        <v>489.79610342606952</v>
      </c>
      <c r="E51" s="11">
        <f t="shared" si="0"/>
        <v>384.41976245823474</v>
      </c>
      <c r="F51" s="11">
        <f t="shared" si="20"/>
        <v>20.332062392754583</v>
      </c>
      <c r="G51" s="11">
        <f t="shared" si="1"/>
        <v>20.132807638564529</v>
      </c>
      <c r="H51" s="11">
        <f t="shared" si="2"/>
        <v>20.318736700724052</v>
      </c>
      <c r="I51" s="24">
        <f t="shared" si="21"/>
        <v>20.332062392754583</v>
      </c>
      <c r="J51" s="12">
        <f t="shared" si="3"/>
        <v>0.3648846314493579</v>
      </c>
      <c r="K51" s="24">
        <f t="shared" si="4"/>
        <v>440.03670984612307</v>
      </c>
      <c r="L51" s="12">
        <f t="shared" si="22"/>
        <v>7.8560619453652031E-2</v>
      </c>
      <c r="M51" s="24">
        <f t="shared" si="23"/>
        <v>20.132807638564529</v>
      </c>
      <c r="N51" s="12">
        <f t="shared" si="5"/>
        <v>1.0950046174430244</v>
      </c>
      <c r="O51" s="24">
        <f t="shared" si="6"/>
        <v>439.89576885435855</v>
      </c>
      <c r="P51" s="12">
        <f t="shared" si="24"/>
        <v>8.7844846376467611E-2</v>
      </c>
      <c r="Q51" s="24">
        <f t="shared" si="25"/>
        <v>20.318736700724052</v>
      </c>
      <c r="R51" s="12">
        <f t="shared" si="7"/>
        <v>0.65680639997591528</v>
      </c>
      <c r="S51" s="24">
        <f t="shared" si="8"/>
        <v>440.02728789503448</v>
      </c>
      <c r="T51" s="12">
        <f t="shared" si="26"/>
        <v>0.10222834739914077</v>
      </c>
      <c r="W51" s="24">
        <f t="shared" si="27"/>
        <v>30.080788112830707</v>
      </c>
      <c r="X51" s="24">
        <f t="shared" si="28"/>
        <v>446.78367181557905</v>
      </c>
      <c r="Y51" s="13">
        <f t="shared" si="9"/>
        <v>0.45910649699466999</v>
      </c>
      <c r="Z51" s="24">
        <f t="shared" si="10"/>
        <v>8858.4743586351015</v>
      </c>
      <c r="AA51" s="24">
        <f t="shared" si="11"/>
        <v>4955.364700186833</v>
      </c>
      <c r="AB51" s="24">
        <f t="shared" si="29"/>
        <v>25.199762406777381</v>
      </c>
      <c r="AC51" s="24">
        <f t="shared" si="30"/>
        <v>20.318736700724052</v>
      </c>
      <c r="AD51" s="123">
        <f t="shared" si="31"/>
        <v>165</v>
      </c>
      <c r="AE51" s="14">
        <f t="shared" si="32"/>
        <v>2.75</v>
      </c>
      <c r="AF51" s="24">
        <f t="shared" si="12"/>
        <v>400</v>
      </c>
      <c r="AG51" s="3">
        <f t="shared" si="33"/>
        <v>0</v>
      </c>
      <c r="AH51" s="14">
        <f t="shared" si="13"/>
        <v>0</v>
      </c>
      <c r="AI51" s="14">
        <f t="shared" si="14"/>
        <v>1</v>
      </c>
      <c r="AJ51" s="14">
        <f t="shared" si="15"/>
        <v>2</v>
      </c>
      <c r="AK51" s="14">
        <f t="shared" si="16"/>
        <v>2.6</v>
      </c>
      <c r="AL51" s="24">
        <f t="shared" si="34"/>
        <v>25.199762406777381</v>
      </c>
      <c r="AM51" s="14">
        <f t="shared" si="35"/>
        <v>20.318736700724052</v>
      </c>
      <c r="AN51" s="138" t="str">
        <f t="shared" si="36"/>
        <v/>
      </c>
      <c r="AO51">
        <f t="shared" si="37"/>
        <v>165</v>
      </c>
      <c r="AP51" s="124">
        <f t="shared" si="38"/>
        <v>20.318736700724052</v>
      </c>
    </row>
    <row r="52" spans="2:42" x14ac:dyDescent="0.25">
      <c r="B52" s="3">
        <f t="shared" si="17"/>
        <v>170</v>
      </c>
      <c r="C52" s="14">
        <f t="shared" si="18"/>
        <v>2.8333333333333335</v>
      </c>
      <c r="D52" s="11">
        <f t="shared" si="19"/>
        <v>494.07729742979745</v>
      </c>
      <c r="E52" s="11">
        <f t="shared" si="0"/>
        <v>387.74067485086312</v>
      </c>
      <c r="F52" s="11">
        <f t="shared" si="20"/>
        <v>20.410623012208234</v>
      </c>
      <c r="G52" s="11">
        <f t="shared" si="1"/>
        <v>20.220652484940995</v>
      </c>
      <c r="H52" s="11">
        <f t="shared" si="2"/>
        <v>20.420965048123193</v>
      </c>
      <c r="I52" s="24">
        <f t="shared" si="21"/>
        <v>20.410623012208234</v>
      </c>
      <c r="J52" s="12">
        <f t="shared" si="3"/>
        <v>0.3648385867027451</v>
      </c>
      <c r="K52" s="24">
        <f t="shared" si="4"/>
        <v>440.09224503221265</v>
      </c>
      <c r="L52" s="12">
        <f t="shared" si="22"/>
        <v>8.5403030142837538E-2</v>
      </c>
      <c r="M52" s="24">
        <f t="shared" si="23"/>
        <v>20.220652484940995</v>
      </c>
      <c r="N52" s="12">
        <f t="shared" si="5"/>
        <v>1.0948499296289989</v>
      </c>
      <c r="O52" s="24">
        <f t="shared" si="6"/>
        <v>439.95792030821696</v>
      </c>
      <c r="P52" s="12">
        <f t="shared" si="24"/>
        <v>0.10776739041391292</v>
      </c>
      <c r="Q52" s="24">
        <f t="shared" si="25"/>
        <v>20.420965048123193</v>
      </c>
      <c r="R52" s="12">
        <f t="shared" si="7"/>
        <v>0.65669854902714109</v>
      </c>
      <c r="S52" s="24">
        <f t="shared" si="8"/>
        <v>440.09955447847113</v>
      </c>
      <c r="T52" s="12">
        <f t="shared" si="26"/>
        <v>0.11434536647225374</v>
      </c>
      <c r="W52" s="24">
        <f t="shared" si="27"/>
        <v>30.539894609825378</v>
      </c>
      <c r="X52" s="24">
        <f t="shared" si="28"/>
        <v>447.09433532489555</v>
      </c>
      <c r="Y52" s="13">
        <f t="shared" si="9"/>
        <v>0.46462559803999903</v>
      </c>
      <c r="Z52" s="24">
        <f t="shared" si="10"/>
        <v>8930.0195060259448</v>
      </c>
      <c r="AA52" s="24">
        <f t="shared" si="11"/>
        <v>5059.6018723099405</v>
      </c>
      <c r="AB52" s="24">
        <f t="shared" si="29"/>
        <v>25.480429828974287</v>
      </c>
      <c r="AC52" s="24">
        <f t="shared" si="30"/>
        <v>20.420965048123193</v>
      </c>
      <c r="AD52" s="123">
        <f t="shared" si="31"/>
        <v>170</v>
      </c>
      <c r="AE52" s="14">
        <f t="shared" si="32"/>
        <v>2.8333333333333335</v>
      </c>
      <c r="AF52" s="24">
        <f t="shared" si="12"/>
        <v>400</v>
      </c>
      <c r="AG52" s="3">
        <f t="shared" si="33"/>
        <v>0</v>
      </c>
      <c r="AH52" s="14">
        <f t="shared" si="13"/>
        <v>0</v>
      </c>
      <c r="AI52" s="14">
        <f t="shared" si="14"/>
        <v>1</v>
      </c>
      <c r="AJ52" s="14">
        <f t="shared" si="15"/>
        <v>2</v>
      </c>
      <c r="AK52" s="14">
        <f t="shared" si="16"/>
        <v>2.6</v>
      </c>
      <c r="AL52" s="24">
        <f t="shared" si="34"/>
        <v>25.480429828974287</v>
      </c>
      <c r="AM52" s="14">
        <f t="shared" si="35"/>
        <v>20.420965048123193</v>
      </c>
      <c r="AN52" s="138" t="str">
        <f t="shared" si="36"/>
        <v/>
      </c>
      <c r="AO52">
        <f t="shared" si="37"/>
        <v>170</v>
      </c>
      <c r="AP52" s="124">
        <f t="shared" si="38"/>
        <v>20.420965048123193</v>
      </c>
    </row>
    <row r="53" spans="2:42" x14ac:dyDescent="0.25">
      <c r="B53" s="3">
        <f t="shared" si="17"/>
        <v>175</v>
      </c>
      <c r="C53" s="14">
        <f t="shared" si="18"/>
        <v>2.9166666666666665</v>
      </c>
      <c r="D53" s="11">
        <f t="shared" si="19"/>
        <v>498.23955386327367</v>
      </c>
      <c r="E53" s="11">
        <f t="shared" si="0"/>
        <v>390.96932764239563</v>
      </c>
      <c r="F53" s="11">
        <f t="shared" si="20"/>
        <v>20.496026042351073</v>
      </c>
      <c r="G53" s="11">
        <f t="shared" si="1"/>
        <v>20.328419875354907</v>
      </c>
      <c r="H53" s="11">
        <f t="shared" si="2"/>
        <v>20.535310414595447</v>
      </c>
      <c r="I53" s="24">
        <f t="shared" si="21"/>
        <v>20.496026042351073</v>
      </c>
      <c r="J53" s="12">
        <f t="shared" si="3"/>
        <v>0.36478856280376637</v>
      </c>
      <c r="K53" s="24">
        <f t="shared" si="4"/>
        <v>440.15259541665887</v>
      </c>
      <c r="L53" s="12">
        <f t="shared" si="22"/>
        <v>9.1918167465762202E-2</v>
      </c>
      <c r="M53" s="24">
        <f t="shared" si="23"/>
        <v>20.328419875354907</v>
      </c>
      <c r="N53" s="12">
        <f t="shared" si="5"/>
        <v>1.0946603010411837</v>
      </c>
      <c r="O53" s="24">
        <f t="shared" si="6"/>
        <v>440.03413445341499</v>
      </c>
      <c r="P53" s="12">
        <f t="shared" si="24"/>
        <v>0.12670021112948793</v>
      </c>
      <c r="Q53" s="24">
        <f t="shared" si="25"/>
        <v>20.535310414595447</v>
      </c>
      <c r="R53" s="12">
        <f t="shared" si="7"/>
        <v>0.65657801397740367</v>
      </c>
      <c r="S53" s="24">
        <f t="shared" si="8"/>
        <v>440.18034826163046</v>
      </c>
      <c r="T53" s="12">
        <f t="shared" si="26"/>
        <v>0.12587077228997312</v>
      </c>
      <c r="W53" s="24">
        <f t="shared" si="27"/>
        <v>31.004520207865376</v>
      </c>
      <c r="X53" s="24">
        <f t="shared" si="28"/>
        <v>447.40809541349347</v>
      </c>
      <c r="Y53" s="13">
        <f t="shared" si="9"/>
        <v>0.47000551354322467</v>
      </c>
      <c r="Z53" s="24">
        <f t="shared" si="10"/>
        <v>8999.1201858632558</v>
      </c>
      <c r="AA53" s="24">
        <f t="shared" si="11"/>
        <v>5162.4187503195626</v>
      </c>
      <c r="AB53" s="24">
        <f t="shared" si="29"/>
        <v>25.769915311230413</v>
      </c>
      <c r="AC53" s="24">
        <f t="shared" si="30"/>
        <v>20.535310414595447</v>
      </c>
      <c r="AD53" s="123">
        <f t="shared" si="31"/>
        <v>175</v>
      </c>
      <c r="AE53" s="14">
        <f t="shared" si="32"/>
        <v>2.9166666666666665</v>
      </c>
      <c r="AF53" s="24">
        <f t="shared" si="12"/>
        <v>400</v>
      </c>
      <c r="AG53" s="3">
        <f t="shared" si="33"/>
        <v>0</v>
      </c>
      <c r="AH53" s="14">
        <f t="shared" si="13"/>
        <v>0</v>
      </c>
      <c r="AI53" s="14">
        <f t="shared" si="14"/>
        <v>1</v>
      </c>
      <c r="AJ53" s="14">
        <f t="shared" si="15"/>
        <v>2</v>
      </c>
      <c r="AK53" s="14">
        <f t="shared" si="16"/>
        <v>2.6</v>
      </c>
      <c r="AL53" s="24">
        <f t="shared" si="34"/>
        <v>25.769915311230413</v>
      </c>
      <c r="AM53" s="14">
        <f t="shared" si="35"/>
        <v>20.535310414595447</v>
      </c>
      <c r="AN53" s="138" t="str">
        <f t="shared" si="36"/>
        <v/>
      </c>
      <c r="AO53">
        <f t="shared" si="37"/>
        <v>175</v>
      </c>
      <c r="AP53" s="124">
        <f t="shared" si="38"/>
        <v>20.535310414595447</v>
      </c>
    </row>
    <row r="54" spans="2:42" x14ac:dyDescent="0.25">
      <c r="B54" s="3">
        <f t="shared" si="17"/>
        <v>180</v>
      </c>
      <c r="C54" s="14">
        <f t="shared" si="18"/>
        <v>3</v>
      </c>
      <c r="D54" s="11">
        <f t="shared" si="19"/>
        <v>502.28930299185294</v>
      </c>
      <c r="E54" s="11">
        <f t="shared" si="0"/>
        <v>394.11070877495439</v>
      </c>
      <c r="F54" s="11">
        <f t="shared" si="20"/>
        <v>20.587944209816836</v>
      </c>
      <c r="G54" s="11">
        <f t="shared" si="1"/>
        <v>20.455120086484396</v>
      </c>
      <c r="H54" s="11">
        <f t="shared" si="2"/>
        <v>20.661181186885418</v>
      </c>
      <c r="I54" s="24">
        <f t="shared" si="21"/>
        <v>20.587944209816836</v>
      </c>
      <c r="J54" s="12">
        <f t="shared" si="3"/>
        <v>0.36473475903759484</v>
      </c>
      <c r="K54" s="24">
        <f t="shared" si="4"/>
        <v>440.21752442804814</v>
      </c>
      <c r="L54" s="12">
        <f t="shared" si="22"/>
        <v>9.8130561668811317E-2</v>
      </c>
      <c r="M54" s="24">
        <f t="shared" si="23"/>
        <v>20.455120086484396</v>
      </c>
      <c r="N54" s="12">
        <f t="shared" si="5"/>
        <v>1.0944375569036286</v>
      </c>
      <c r="O54" s="24">
        <f t="shared" si="6"/>
        <v>440.12369189153048</v>
      </c>
      <c r="P54" s="12">
        <f t="shared" si="24"/>
        <v>0.14471706726619321</v>
      </c>
      <c r="Q54" s="24">
        <f t="shared" si="25"/>
        <v>20.661181186885418</v>
      </c>
      <c r="R54" s="12">
        <f t="shared" si="7"/>
        <v>0.6564454508091162</v>
      </c>
      <c r="S54" s="24">
        <f t="shared" si="8"/>
        <v>440.26923866602209</v>
      </c>
      <c r="T54" s="12">
        <f t="shared" si="26"/>
        <v>0.13684879665072197</v>
      </c>
      <c r="W54" s="24">
        <f t="shared" si="27"/>
        <v>31.4745257214086</v>
      </c>
      <c r="X54" s="24">
        <f t="shared" si="28"/>
        <v>447.72483686714742</v>
      </c>
      <c r="Y54" s="13">
        <f t="shared" si="9"/>
        <v>0.47525242042763699</v>
      </c>
      <c r="Z54" s="24">
        <f t="shared" si="10"/>
        <v>9065.9045763386439</v>
      </c>
      <c r="AA54" s="24">
        <f t="shared" si="11"/>
        <v>5263.864257343902</v>
      </c>
      <c r="AB54" s="24">
        <f t="shared" si="29"/>
        <v>26.067853454147009</v>
      </c>
      <c r="AC54" s="24">
        <f t="shared" si="30"/>
        <v>20.661181186885418</v>
      </c>
      <c r="AD54" s="123">
        <f t="shared" si="31"/>
        <v>180</v>
      </c>
      <c r="AE54" s="14">
        <f t="shared" si="32"/>
        <v>3</v>
      </c>
      <c r="AF54" s="24">
        <f t="shared" si="12"/>
        <v>400</v>
      </c>
      <c r="AG54" s="3">
        <f t="shared" si="33"/>
        <v>0</v>
      </c>
      <c r="AH54" s="14">
        <f t="shared" si="13"/>
        <v>0</v>
      </c>
      <c r="AI54" s="14">
        <f t="shared" si="14"/>
        <v>1</v>
      </c>
      <c r="AJ54" s="14">
        <f t="shared" si="15"/>
        <v>2</v>
      </c>
      <c r="AK54" s="14">
        <f t="shared" si="16"/>
        <v>2.6</v>
      </c>
      <c r="AL54" s="24">
        <f t="shared" si="34"/>
        <v>26.067853454147009</v>
      </c>
      <c r="AM54" s="14">
        <f t="shared" si="35"/>
        <v>20.661181186885418</v>
      </c>
      <c r="AN54" s="138" t="str">
        <f t="shared" si="36"/>
        <v/>
      </c>
      <c r="AO54">
        <f t="shared" si="37"/>
        <v>180</v>
      </c>
      <c r="AP54" s="124">
        <f t="shared" si="38"/>
        <v>20.661181186885418</v>
      </c>
    </row>
    <row r="55" spans="2:42" x14ac:dyDescent="0.25">
      <c r="B55" s="3">
        <f t="shared" si="17"/>
        <v>185</v>
      </c>
      <c r="C55" s="14">
        <f t="shared" si="18"/>
        <v>3.0833333333333335</v>
      </c>
      <c r="D55" s="11">
        <f t="shared" si="19"/>
        <v>506.23246730622265</v>
      </c>
      <c r="E55" s="11">
        <f t="shared" si="0"/>
        <v>397.16941231101413</v>
      </c>
      <c r="F55" s="11">
        <f t="shared" si="20"/>
        <v>20.686074771485647</v>
      </c>
      <c r="G55" s="11">
        <f t="shared" si="1"/>
        <v>20.599837153750588</v>
      </c>
      <c r="H55" s="11">
        <f t="shared" si="2"/>
        <v>20.798029983536139</v>
      </c>
      <c r="I55" s="24">
        <f t="shared" si="21"/>
        <v>20.686074771485647</v>
      </c>
      <c r="J55" s="12">
        <f t="shared" si="3"/>
        <v>0.36467736038347892</v>
      </c>
      <c r="K55" s="24">
        <f t="shared" si="4"/>
        <v>440.2868127803435</v>
      </c>
      <c r="L55" s="12">
        <f t="shared" si="22"/>
        <v>0.10406226412982522</v>
      </c>
      <c r="M55" s="24">
        <f t="shared" si="23"/>
        <v>20.599837153750588</v>
      </c>
      <c r="N55" s="12">
        <f t="shared" si="5"/>
        <v>1.0941834009601308</v>
      </c>
      <c r="O55" s="24">
        <f t="shared" si="6"/>
        <v>440.22592342974446</v>
      </c>
      <c r="P55" s="12">
        <f t="shared" si="24"/>
        <v>0.16188429729175968</v>
      </c>
      <c r="Q55" s="24">
        <f t="shared" si="25"/>
        <v>20.798029983536139</v>
      </c>
      <c r="R55" s="12">
        <f t="shared" si="7"/>
        <v>0.65630146983049209</v>
      </c>
      <c r="S55" s="24">
        <f t="shared" si="8"/>
        <v>440.36582597955891</v>
      </c>
      <c r="T55" s="12">
        <f t="shared" si="26"/>
        <v>0.14731920997377501</v>
      </c>
      <c r="W55" s="24">
        <f t="shared" si="27"/>
        <v>31.949778141836237</v>
      </c>
      <c r="X55" s="24">
        <f t="shared" si="28"/>
        <v>448.04444922946152</v>
      </c>
      <c r="Y55" s="13">
        <f t="shared" si="9"/>
        <v>0.48037206041722641</v>
      </c>
      <c r="Z55" s="24">
        <f t="shared" si="10"/>
        <v>9130.490854229447</v>
      </c>
      <c r="AA55" s="24">
        <f t="shared" si="11"/>
        <v>5363.9845397054114</v>
      </c>
      <c r="AB55" s="24">
        <f t="shared" si="29"/>
        <v>26.373904062686186</v>
      </c>
      <c r="AC55" s="24">
        <f t="shared" si="30"/>
        <v>20.798029983536139</v>
      </c>
      <c r="AD55" s="123">
        <f t="shared" si="31"/>
        <v>185</v>
      </c>
      <c r="AE55" s="14">
        <f t="shared" si="32"/>
        <v>3.0833333333333335</v>
      </c>
      <c r="AF55" s="24">
        <f t="shared" si="12"/>
        <v>400</v>
      </c>
      <c r="AG55" s="3">
        <f t="shared" si="33"/>
        <v>0</v>
      </c>
      <c r="AH55" s="14">
        <f t="shared" si="13"/>
        <v>0</v>
      </c>
      <c r="AI55" s="14">
        <f t="shared" si="14"/>
        <v>1</v>
      </c>
      <c r="AJ55" s="14">
        <f t="shared" si="15"/>
        <v>2</v>
      </c>
      <c r="AK55" s="14">
        <f t="shared" si="16"/>
        <v>2.6</v>
      </c>
      <c r="AL55" s="24">
        <f t="shared" si="34"/>
        <v>26.373904062686186</v>
      </c>
      <c r="AM55" s="14">
        <f t="shared" si="35"/>
        <v>20.798029983536139</v>
      </c>
      <c r="AN55" s="138" t="str">
        <f t="shared" si="36"/>
        <v/>
      </c>
      <c r="AO55">
        <f t="shared" si="37"/>
        <v>185</v>
      </c>
      <c r="AP55" s="124">
        <f t="shared" si="38"/>
        <v>20.798029983536139</v>
      </c>
    </row>
    <row r="56" spans="2:42" x14ac:dyDescent="0.25">
      <c r="B56" s="3">
        <f t="shared" si="17"/>
        <v>190</v>
      </c>
      <c r="C56" s="14">
        <f t="shared" si="18"/>
        <v>3.1666666666666665</v>
      </c>
      <c r="D56" s="11">
        <f t="shared" si="19"/>
        <v>510.07451361691875</v>
      </c>
      <c r="E56" s="11">
        <f t="shared" si="0"/>
        <v>400.14967884299858</v>
      </c>
      <c r="F56" s="11">
        <f t="shared" si="20"/>
        <v>20.790137035615473</v>
      </c>
      <c r="G56" s="11">
        <f t="shared" si="1"/>
        <v>20.761721451042348</v>
      </c>
      <c r="H56" s="11">
        <f t="shared" si="2"/>
        <v>20.945349193509916</v>
      </c>
      <c r="I56" s="24">
        <f t="shared" si="21"/>
        <v>20.790137035615473</v>
      </c>
      <c r="J56" s="12">
        <f t="shared" si="3"/>
        <v>0.36461653892591284</v>
      </c>
      <c r="K56" s="24">
        <f t="shared" si="4"/>
        <v>440.36025674912054</v>
      </c>
      <c r="L56" s="12">
        <f t="shared" si="22"/>
        <v>0.10973315738036446</v>
      </c>
      <c r="M56" s="24">
        <f t="shared" si="23"/>
        <v>20.761721451042348</v>
      </c>
      <c r="N56" s="12">
        <f t="shared" si="5"/>
        <v>1.0938994267726649</v>
      </c>
      <c r="O56" s="24">
        <f t="shared" si="6"/>
        <v>440.34020523284971</v>
      </c>
      <c r="P56" s="12">
        <f t="shared" si="24"/>
        <v>0.17826174547663781</v>
      </c>
      <c r="Q56" s="24">
        <f t="shared" si="25"/>
        <v>20.945349193509916</v>
      </c>
      <c r="R56" s="12">
        <f t="shared" si="7"/>
        <v>0.65614664007833046</v>
      </c>
      <c r="S56" s="24">
        <f t="shared" si="8"/>
        <v>440.46973831794816</v>
      </c>
      <c r="T56" s="12">
        <f t="shared" si="26"/>
        <v>0.15731787876706427</v>
      </c>
      <c r="W56" s="24">
        <f t="shared" si="27"/>
        <v>32.430150202253465</v>
      </c>
      <c r="X56" s="24">
        <f t="shared" si="28"/>
        <v>448.36682648679243</v>
      </c>
      <c r="Y56" s="13">
        <f t="shared" si="9"/>
        <v>0.48536978189022384</v>
      </c>
      <c r="Z56" s="24">
        <f t="shared" si="10"/>
        <v>9192.988216018628</v>
      </c>
      <c r="AA56" s="24">
        <f t="shared" si="11"/>
        <v>5462.8231822862972</v>
      </c>
      <c r="AB56" s="24">
        <f t="shared" si="29"/>
        <v>26.687749697881692</v>
      </c>
      <c r="AC56" s="24">
        <f t="shared" si="30"/>
        <v>20.945349193509916</v>
      </c>
      <c r="AD56" s="123">
        <f t="shared" si="31"/>
        <v>190</v>
      </c>
      <c r="AE56" s="14">
        <f t="shared" si="32"/>
        <v>3.1666666666666665</v>
      </c>
      <c r="AF56" s="24">
        <f t="shared" si="12"/>
        <v>400</v>
      </c>
      <c r="AG56" s="3">
        <f t="shared" si="33"/>
        <v>0</v>
      </c>
      <c r="AH56" s="14">
        <f t="shared" si="13"/>
        <v>0</v>
      </c>
      <c r="AI56" s="14">
        <f t="shared" si="14"/>
        <v>1</v>
      </c>
      <c r="AJ56" s="14">
        <f t="shared" si="15"/>
        <v>2</v>
      </c>
      <c r="AK56" s="14">
        <f t="shared" si="16"/>
        <v>2.6</v>
      </c>
      <c r="AL56" s="24">
        <f t="shared" si="34"/>
        <v>26.687749697881692</v>
      </c>
      <c r="AM56" s="14">
        <f t="shared" si="35"/>
        <v>20.945349193509916</v>
      </c>
      <c r="AN56" s="138" t="str">
        <f t="shared" si="36"/>
        <v/>
      </c>
      <c r="AO56">
        <f t="shared" si="37"/>
        <v>190</v>
      </c>
      <c r="AP56" s="124">
        <f t="shared" si="38"/>
        <v>20.945349193509916</v>
      </c>
    </row>
    <row r="57" spans="2:42" x14ac:dyDescent="0.25">
      <c r="B57" s="3">
        <f t="shared" si="17"/>
        <v>195</v>
      </c>
      <c r="C57" s="14">
        <f t="shared" si="18"/>
        <v>3.25</v>
      </c>
      <c r="D57" s="11">
        <f t="shared" si="19"/>
        <v>513.82049863485054</v>
      </c>
      <c r="E57" s="11">
        <f t="shared" si="0"/>
        <v>403.05543084998948</v>
      </c>
      <c r="F57" s="11">
        <f t="shared" si="20"/>
        <v>20.899870192995838</v>
      </c>
      <c r="G57" s="11">
        <f t="shared" si="1"/>
        <v>20.939983196518988</v>
      </c>
      <c r="H57" s="11">
        <f t="shared" si="2"/>
        <v>21.102667072276979</v>
      </c>
      <c r="I57" s="24">
        <f t="shared" si="21"/>
        <v>20.899870192995838</v>
      </c>
      <c r="J57" s="12">
        <f t="shared" si="3"/>
        <v>0.36455245509168743</v>
      </c>
      <c r="K57" s="24">
        <f t="shared" si="4"/>
        <v>440.43766666173741</v>
      </c>
      <c r="L57" s="12">
        <f t="shared" si="22"/>
        <v>0.1151612193964533</v>
      </c>
      <c r="M57" s="24">
        <f t="shared" si="23"/>
        <v>20.939983196518988</v>
      </c>
      <c r="N57" s="12">
        <f t="shared" si="5"/>
        <v>1.0935871276661535</v>
      </c>
      <c r="O57" s="24">
        <f t="shared" si="6"/>
        <v>440.46595456655734</v>
      </c>
      <c r="P57" s="12">
        <f t="shared" si="24"/>
        <v>0.19390355154539085</v>
      </c>
      <c r="Q57" s="24">
        <f t="shared" si="25"/>
        <v>21.102667072276979</v>
      </c>
      <c r="R57" s="12">
        <f t="shared" si="7"/>
        <v>0.65598149318405063</v>
      </c>
      <c r="S57" s="24">
        <f t="shared" si="8"/>
        <v>440.58062896053997</v>
      </c>
      <c r="T57" s="12">
        <f t="shared" si="26"/>
        <v>0.1668772409107207</v>
      </c>
      <c r="W57" s="24">
        <f t="shared" si="27"/>
        <v>32.915519984143685</v>
      </c>
      <c r="X57" s="24">
        <f t="shared" si="28"/>
        <v>448.69186678300946</v>
      </c>
      <c r="Y57" s="13">
        <f t="shared" si="9"/>
        <v>0.49025057671759764</v>
      </c>
      <c r="Z57" s="24">
        <f t="shared" si="10"/>
        <v>9253.4977716461435</v>
      </c>
      <c r="AA57" s="24">
        <f t="shared" si="11"/>
        <v>5560.4214029034274</v>
      </c>
      <c r="AB57" s="24">
        <f t="shared" si="29"/>
        <v>27.009093528210332</v>
      </c>
      <c r="AC57" s="24">
        <f t="shared" si="30"/>
        <v>21.102667072276979</v>
      </c>
      <c r="AD57" s="123">
        <f t="shared" si="31"/>
        <v>195</v>
      </c>
      <c r="AE57" s="14">
        <f t="shared" si="32"/>
        <v>3.25</v>
      </c>
      <c r="AF57" s="24">
        <f t="shared" si="12"/>
        <v>400</v>
      </c>
      <c r="AG57" s="3">
        <f t="shared" si="33"/>
        <v>0</v>
      </c>
      <c r="AH57" s="14">
        <f t="shared" si="13"/>
        <v>0</v>
      </c>
      <c r="AI57" s="14">
        <f t="shared" si="14"/>
        <v>1</v>
      </c>
      <c r="AJ57" s="14">
        <f t="shared" si="15"/>
        <v>2</v>
      </c>
      <c r="AK57" s="14">
        <f t="shared" si="16"/>
        <v>2.6</v>
      </c>
      <c r="AL57" s="24">
        <f t="shared" si="34"/>
        <v>27.009093528210332</v>
      </c>
      <c r="AM57" s="14">
        <f t="shared" si="35"/>
        <v>21.102667072276979</v>
      </c>
      <c r="AN57" s="138" t="str">
        <f t="shared" si="36"/>
        <v/>
      </c>
      <c r="AO57">
        <f t="shared" si="37"/>
        <v>195</v>
      </c>
      <c r="AP57" s="124">
        <f t="shared" si="38"/>
        <v>21.102667072276979</v>
      </c>
    </row>
    <row r="58" spans="2:42" x14ac:dyDescent="0.25">
      <c r="B58" s="3">
        <f t="shared" si="17"/>
        <v>200</v>
      </c>
      <c r="C58" s="14">
        <f t="shared" si="18"/>
        <v>3.3333333333333335</v>
      </c>
      <c r="D58" s="11">
        <f t="shared" si="19"/>
        <v>517.47510899146187</v>
      </c>
      <c r="E58" s="11">
        <f t="shared" si="0"/>
        <v>405.89030374127412</v>
      </c>
      <c r="F58" s="11">
        <f t="shared" si="20"/>
        <v>21.01503141239229</v>
      </c>
      <c r="G58" s="11">
        <f t="shared" si="1"/>
        <v>21.133886748064377</v>
      </c>
      <c r="H58" s="11">
        <f t="shared" si="2"/>
        <v>21.269544313187701</v>
      </c>
      <c r="I58" s="24">
        <f t="shared" si="21"/>
        <v>21.01503141239229</v>
      </c>
      <c r="J58" s="12">
        <f t="shared" si="3"/>
        <v>0.36448525873827292</v>
      </c>
      <c r="K58" s="24">
        <f t="shared" si="4"/>
        <v>440.51886557005139</v>
      </c>
      <c r="L58" s="12">
        <f t="shared" si="22"/>
        <v>0.12036274987178944</v>
      </c>
      <c r="M58" s="24">
        <f t="shared" si="23"/>
        <v>21.133886748064377</v>
      </c>
      <c r="N58" s="12">
        <f t="shared" si="5"/>
        <v>1.0932479055141169</v>
      </c>
      <c r="O58" s="24">
        <f t="shared" si="6"/>
        <v>440.60262604633186</v>
      </c>
      <c r="P58" s="12">
        <f t="shared" si="24"/>
        <v>0.20885882688907947</v>
      </c>
      <c r="Q58" s="24">
        <f t="shared" si="25"/>
        <v>21.269544313187701</v>
      </c>
      <c r="R58" s="12">
        <f t="shared" si="7"/>
        <v>0.65580652678083706</v>
      </c>
      <c r="S58" s="24">
        <f t="shared" si="8"/>
        <v>440.69817400595633</v>
      </c>
      <c r="T58" s="12">
        <f t="shared" si="26"/>
        <v>0.17602671261247341</v>
      </c>
      <c r="W58" s="24">
        <f t="shared" si="27"/>
        <v>33.405770560861285</v>
      </c>
      <c r="X58" s="24">
        <f t="shared" si="28"/>
        <v>449.01947216053048</v>
      </c>
      <c r="Y58" s="13">
        <f t="shared" si="9"/>
        <v>0.49501911279799021</v>
      </c>
      <c r="Z58" s="24">
        <f t="shared" si="10"/>
        <v>9312.1133295103209</v>
      </c>
      <c r="AA58" s="24">
        <f t="shared" si="11"/>
        <v>5656.8182281325917</v>
      </c>
      <c r="AB58" s="24">
        <f t="shared" si="29"/>
        <v>27.337657437024493</v>
      </c>
      <c r="AC58" s="24">
        <f t="shared" si="30"/>
        <v>21.269544313187701</v>
      </c>
      <c r="AD58" s="123">
        <f t="shared" si="31"/>
        <v>200</v>
      </c>
      <c r="AE58" s="14">
        <f t="shared" si="32"/>
        <v>3.3333333333333335</v>
      </c>
      <c r="AF58" s="24">
        <f t="shared" si="12"/>
        <v>400</v>
      </c>
      <c r="AG58" s="3">
        <f t="shared" si="33"/>
        <v>0</v>
      </c>
      <c r="AH58" s="14">
        <f t="shared" si="13"/>
        <v>0</v>
      </c>
      <c r="AI58" s="14">
        <f t="shared" si="14"/>
        <v>1</v>
      </c>
      <c r="AJ58" s="14">
        <f t="shared" si="15"/>
        <v>2</v>
      </c>
      <c r="AK58" s="14">
        <f t="shared" si="16"/>
        <v>2.6</v>
      </c>
      <c r="AL58" s="24">
        <f t="shared" si="34"/>
        <v>27.337657437024493</v>
      </c>
      <c r="AM58" s="14">
        <f t="shared" si="35"/>
        <v>21.269544313187701</v>
      </c>
      <c r="AN58" s="138" t="str">
        <f t="shared" si="36"/>
        <v/>
      </c>
      <c r="AO58">
        <f t="shared" si="37"/>
        <v>200</v>
      </c>
      <c r="AP58" s="124">
        <f t="shared" si="38"/>
        <v>21.269544313187701</v>
      </c>
    </row>
    <row r="59" spans="2:42" x14ac:dyDescent="0.25">
      <c r="B59" s="3">
        <f t="shared" si="17"/>
        <v>205</v>
      </c>
      <c r="C59" s="14">
        <f t="shared" si="18"/>
        <v>3.4166666666666665</v>
      </c>
      <c r="D59" s="11">
        <f t="shared" si="19"/>
        <v>521.04269649314733</v>
      </c>
      <c r="E59" s="11">
        <f t="shared" si="0"/>
        <v>408.65767320311505</v>
      </c>
      <c r="F59" s="11">
        <f t="shared" si="20"/>
        <v>21.135394162264078</v>
      </c>
      <c r="G59" s="11">
        <f t="shared" si="1"/>
        <v>21.342745574953458</v>
      </c>
      <c r="H59" s="11">
        <f t="shared" si="2"/>
        <v>21.445571025800174</v>
      </c>
      <c r="I59" s="24">
        <f t="shared" si="21"/>
        <v>21.135394162264078</v>
      </c>
      <c r="J59" s="12">
        <f t="shared" si="3"/>
        <v>0.36441509011471401</v>
      </c>
      <c r="K59" s="24">
        <f t="shared" si="4"/>
        <v>440.60368807956672</v>
      </c>
      <c r="L59" s="12">
        <f t="shared" si="22"/>
        <v>0.12535256473176545</v>
      </c>
      <c r="M59" s="24">
        <f t="shared" si="23"/>
        <v>21.342745574953458</v>
      </c>
      <c r="N59" s="12">
        <f t="shared" si="5"/>
        <v>1.0928830785275492</v>
      </c>
      <c r="O59" s="24">
        <f t="shared" si="6"/>
        <v>440.74970832026634</v>
      </c>
      <c r="P59" s="12">
        <f t="shared" si="24"/>
        <v>0.22317223599269481</v>
      </c>
      <c r="Q59" s="24">
        <f t="shared" si="25"/>
        <v>21.445571025800174</v>
      </c>
      <c r="R59" s="12">
        <f t="shared" si="7"/>
        <v>0.65562220751679612</v>
      </c>
      <c r="S59" s="24">
        <f t="shared" si="8"/>
        <v>440.82207030197208</v>
      </c>
      <c r="T59" s="12">
        <f t="shared" si="26"/>
        <v>0.18479303827751264</v>
      </c>
      <c r="W59" s="24">
        <f t="shared" si="27"/>
        <v>33.900789673659276</v>
      </c>
      <c r="X59" s="24">
        <f t="shared" si="28"/>
        <v>449.34954832457413</v>
      </c>
      <c r="Y59" s="13">
        <f t="shared" si="9"/>
        <v>0.49967976288480254</v>
      </c>
      <c r="Z59" s="24">
        <f t="shared" si="10"/>
        <v>9368.9220882363934</v>
      </c>
      <c r="AA59" s="24">
        <f t="shared" si="11"/>
        <v>5752.0506526954596</v>
      </c>
      <c r="AB59" s="24">
        <f t="shared" si="29"/>
        <v>27.673180349729726</v>
      </c>
      <c r="AC59" s="24">
        <f t="shared" si="30"/>
        <v>21.445571025800174</v>
      </c>
      <c r="AD59" s="123">
        <f t="shared" si="31"/>
        <v>205</v>
      </c>
      <c r="AE59" s="14">
        <f t="shared" si="32"/>
        <v>3.4166666666666665</v>
      </c>
      <c r="AF59" s="24">
        <f t="shared" si="12"/>
        <v>400</v>
      </c>
      <c r="AG59" s="3">
        <f t="shared" si="33"/>
        <v>0</v>
      </c>
      <c r="AH59" s="14">
        <f t="shared" si="13"/>
        <v>0</v>
      </c>
      <c r="AI59" s="14">
        <f t="shared" si="14"/>
        <v>1</v>
      </c>
      <c r="AJ59" s="14">
        <f t="shared" si="15"/>
        <v>2</v>
      </c>
      <c r="AK59" s="14">
        <f t="shared" si="16"/>
        <v>2.6</v>
      </c>
      <c r="AL59" s="24">
        <f t="shared" si="34"/>
        <v>27.673180349729726</v>
      </c>
      <c r="AM59" s="14">
        <f t="shared" si="35"/>
        <v>21.445571025800174</v>
      </c>
      <c r="AN59" s="138" t="str">
        <f t="shared" si="36"/>
        <v/>
      </c>
      <c r="AO59">
        <f t="shared" si="37"/>
        <v>205</v>
      </c>
      <c r="AP59" s="124">
        <f t="shared" si="38"/>
        <v>21.445571025800174</v>
      </c>
    </row>
    <row r="60" spans="2:42" x14ac:dyDescent="0.25">
      <c r="B60" s="3">
        <f t="shared" si="17"/>
        <v>210</v>
      </c>
      <c r="C60" s="14">
        <f t="shared" si="18"/>
        <v>3.5</v>
      </c>
      <c r="D60" s="11">
        <f t="shared" si="19"/>
        <v>524.52730927513983</v>
      </c>
      <c r="E60" s="11">
        <f t="shared" si="0"/>
        <v>411.36067936474973</v>
      </c>
      <c r="F60" s="11">
        <f t="shared" si="20"/>
        <v>21.260746726995844</v>
      </c>
      <c r="G60" s="11">
        <f t="shared" si="1"/>
        <v>21.565917810946154</v>
      </c>
      <c r="H60" s="11">
        <f t="shared" si="2"/>
        <v>21.630364064077686</v>
      </c>
      <c r="I60" s="24">
        <f t="shared" si="21"/>
        <v>21.260746726995844</v>
      </c>
      <c r="J60" s="12">
        <f t="shared" si="3"/>
        <v>0.36434208071276564</v>
      </c>
      <c r="K60" s="24">
        <f t="shared" si="4"/>
        <v>440.69197931317888</v>
      </c>
      <c r="L60" s="12">
        <f t="shared" si="22"/>
        <v>0.13014416399274881</v>
      </c>
      <c r="M60" s="24">
        <f t="shared" si="23"/>
        <v>21.565917810946154</v>
      </c>
      <c r="N60" s="12">
        <f t="shared" si="5"/>
        <v>1.0924938881831647</v>
      </c>
      <c r="O60" s="24">
        <f t="shared" si="6"/>
        <v>440.90672112612623</v>
      </c>
      <c r="P60" s="12">
        <f t="shared" si="24"/>
        <v>0.2368844982955855</v>
      </c>
      <c r="Q60" s="24">
        <f t="shared" si="25"/>
        <v>21.630364064077686</v>
      </c>
      <c r="R60" s="12">
        <f t="shared" si="7"/>
        <v>0.65542897372846787</v>
      </c>
      <c r="S60" s="24">
        <f t="shared" si="8"/>
        <v>440.95203361155626</v>
      </c>
      <c r="T60" s="12">
        <f t="shared" si="26"/>
        <v>0.19320059246342455</v>
      </c>
      <c r="W60" s="24">
        <f t="shared" si="27"/>
        <v>34.400469436544078</v>
      </c>
      <c r="X60" s="24">
        <f t="shared" si="28"/>
        <v>449.68200442799355</v>
      </c>
      <c r="Y60" s="13">
        <f t="shared" si="9"/>
        <v>0.504236630206505</v>
      </c>
      <c r="Z60" s="24">
        <f t="shared" si="10"/>
        <v>9424.0052482051415</v>
      </c>
      <c r="AA60" s="24">
        <f t="shared" si="11"/>
        <v>5846.1537842451835</v>
      </c>
      <c r="AB60" s="24">
        <f t="shared" si="29"/>
        <v>28.015416750310884</v>
      </c>
      <c r="AC60" s="24">
        <f t="shared" si="30"/>
        <v>21.630364064077686</v>
      </c>
      <c r="AD60" s="123">
        <f t="shared" si="31"/>
        <v>210</v>
      </c>
      <c r="AE60" s="14">
        <f t="shared" si="32"/>
        <v>3.5</v>
      </c>
      <c r="AF60" s="24">
        <f t="shared" si="12"/>
        <v>400</v>
      </c>
      <c r="AG60" s="3">
        <f t="shared" si="33"/>
        <v>0</v>
      </c>
      <c r="AH60" s="14">
        <f t="shared" si="13"/>
        <v>0</v>
      </c>
      <c r="AI60" s="14">
        <f t="shared" si="14"/>
        <v>1</v>
      </c>
      <c r="AJ60" s="14">
        <f t="shared" si="15"/>
        <v>2</v>
      </c>
      <c r="AK60" s="14">
        <f t="shared" si="16"/>
        <v>2.6</v>
      </c>
      <c r="AL60" s="24">
        <f t="shared" si="34"/>
        <v>28.015416750310884</v>
      </c>
      <c r="AM60" s="14">
        <f t="shared" si="35"/>
        <v>21.630364064077686</v>
      </c>
      <c r="AN60" s="138" t="str">
        <f t="shared" si="36"/>
        <v/>
      </c>
      <c r="AO60">
        <f t="shared" si="37"/>
        <v>210</v>
      </c>
      <c r="AP60" s="124">
        <f t="shared" si="38"/>
        <v>21.630364064077686</v>
      </c>
    </row>
    <row r="61" spans="2:42" x14ac:dyDescent="0.25">
      <c r="B61" s="3">
        <f t="shared" si="17"/>
        <v>215</v>
      </c>
      <c r="C61" s="14">
        <f t="shared" si="18"/>
        <v>3.5833333333333335</v>
      </c>
      <c r="D61" s="11">
        <f t="shared" si="19"/>
        <v>527.93271941421131</v>
      </c>
      <c r="E61" s="11">
        <f t="shared" si="0"/>
        <v>414.00224821749902</v>
      </c>
      <c r="F61" s="11">
        <f t="shared" si="20"/>
        <v>21.390890890988594</v>
      </c>
      <c r="G61" s="11">
        <f t="shared" si="1"/>
        <v>21.802802309241738</v>
      </c>
      <c r="H61" s="11">
        <f t="shared" si="2"/>
        <v>21.823564656541109</v>
      </c>
      <c r="I61" s="24">
        <f t="shared" si="21"/>
        <v>21.390890890988594</v>
      </c>
      <c r="J61" s="12">
        <f t="shared" si="3"/>
        <v>0.36426635402316027</v>
      </c>
      <c r="K61" s="24">
        <f t="shared" si="4"/>
        <v>440.78359399117602</v>
      </c>
      <c r="L61" s="12">
        <f t="shared" si="22"/>
        <v>0.13474987715226447</v>
      </c>
      <c r="M61" s="24">
        <f t="shared" si="23"/>
        <v>21.802802309241738</v>
      </c>
      <c r="N61" s="12">
        <f t="shared" si="5"/>
        <v>1.0920815054057136</v>
      </c>
      <c r="O61" s="24">
        <f t="shared" si="6"/>
        <v>441.07321267218288</v>
      </c>
      <c r="P61" s="12">
        <f t="shared" si="24"/>
        <v>0.25003282296616802</v>
      </c>
      <c r="Q61" s="24">
        <f t="shared" si="25"/>
        <v>21.823564656541109</v>
      </c>
      <c r="R61" s="12">
        <f t="shared" si="7"/>
        <v>0.65522723782042258</v>
      </c>
      <c r="S61" s="24">
        <f t="shared" si="8"/>
        <v>441.08779698305608</v>
      </c>
      <c r="T61" s="12">
        <f t="shared" si="26"/>
        <v>0.20127164144076889</v>
      </c>
      <c r="W61" s="24">
        <f t="shared" si="27"/>
        <v>34.904706066750585</v>
      </c>
      <c r="X61" s="24">
        <f t="shared" si="28"/>
        <v>450.01675287441378</v>
      </c>
      <c r="Y61" s="13">
        <f t="shared" si="9"/>
        <v>0.5086935713034717</v>
      </c>
      <c r="Z61" s="24">
        <f t="shared" si="10"/>
        <v>9477.4385537687103</v>
      </c>
      <c r="AA61" s="24">
        <f t="shared" si="11"/>
        <v>5939.1609751499391</v>
      </c>
      <c r="AB61" s="24">
        <f t="shared" si="29"/>
        <v>28.364135361645847</v>
      </c>
      <c r="AC61" s="24">
        <f t="shared" si="30"/>
        <v>21.823564656541109</v>
      </c>
      <c r="AD61" s="123">
        <f t="shared" si="31"/>
        <v>215</v>
      </c>
      <c r="AE61" s="14">
        <f t="shared" si="32"/>
        <v>3.5833333333333335</v>
      </c>
      <c r="AF61" s="24">
        <f t="shared" si="12"/>
        <v>400</v>
      </c>
      <c r="AG61" s="3">
        <f t="shared" si="33"/>
        <v>0</v>
      </c>
      <c r="AH61" s="14">
        <f t="shared" si="13"/>
        <v>0</v>
      </c>
      <c r="AI61" s="14">
        <f t="shared" si="14"/>
        <v>1</v>
      </c>
      <c r="AJ61" s="14">
        <f t="shared" si="15"/>
        <v>2</v>
      </c>
      <c r="AK61" s="14">
        <f t="shared" si="16"/>
        <v>2.6</v>
      </c>
      <c r="AL61" s="24">
        <f t="shared" si="34"/>
        <v>28.364135361645847</v>
      </c>
      <c r="AM61" s="14">
        <f t="shared" si="35"/>
        <v>21.823564656541109</v>
      </c>
      <c r="AN61" s="138" t="str">
        <f t="shared" si="36"/>
        <v/>
      </c>
      <c r="AO61">
        <f t="shared" si="37"/>
        <v>215</v>
      </c>
      <c r="AP61" s="124">
        <f t="shared" si="38"/>
        <v>21.823564656541109</v>
      </c>
    </row>
    <row r="62" spans="2:42" x14ac:dyDescent="0.25">
      <c r="B62" s="3">
        <f t="shared" si="17"/>
        <v>220</v>
      </c>
      <c r="C62" s="14">
        <f t="shared" si="18"/>
        <v>3.6666666666666665</v>
      </c>
      <c r="D62" s="11">
        <f t="shared" si="19"/>
        <v>531.2624474724937</v>
      </c>
      <c r="E62" s="11">
        <f t="shared" si="0"/>
        <v>416.58511065335307</v>
      </c>
      <c r="F62" s="11">
        <f t="shared" si="20"/>
        <v>21.525640768140857</v>
      </c>
      <c r="G62" s="11">
        <f t="shared" si="1"/>
        <v>22.052835132207907</v>
      </c>
      <c r="H62" s="11">
        <f t="shared" si="2"/>
        <v>22.024836297981878</v>
      </c>
      <c r="I62" s="24">
        <f t="shared" si="21"/>
        <v>21.525640768140857</v>
      </c>
      <c r="J62" s="12">
        <f t="shared" si="3"/>
        <v>0.36418802620958196</v>
      </c>
      <c r="K62" s="24">
        <f t="shared" si="4"/>
        <v>440.87839561202503</v>
      </c>
      <c r="L62" s="12">
        <f t="shared" si="22"/>
        <v>0.13918098955853941</v>
      </c>
      <c r="M62" s="24">
        <f t="shared" si="23"/>
        <v>22.052835132207907</v>
      </c>
      <c r="N62" s="12">
        <f t="shared" si="5"/>
        <v>1.0916470361013995</v>
      </c>
      <c r="O62" s="24">
        <f t="shared" si="6"/>
        <v>441.24875729926833</v>
      </c>
      <c r="P62" s="12">
        <f t="shared" si="24"/>
        <v>0.26265128687609923</v>
      </c>
      <c r="Q62" s="24">
        <f t="shared" si="25"/>
        <v>22.024836297981878</v>
      </c>
      <c r="R62" s="12">
        <f t="shared" si="7"/>
        <v>0.65501738838958234</v>
      </c>
      <c r="S62" s="24">
        <f t="shared" si="8"/>
        <v>441.22910929748963</v>
      </c>
      <c r="T62" s="12">
        <f t="shared" si="26"/>
        <v>0.20902657055592849</v>
      </c>
      <c r="W62" s="24">
        <f t="shared" si="27"/>
        <v>35.413399638054059</v>
      </c>
      <c r="X62" s="24">
        <f t="shared" si="28"/>
        <v>450.35370913769043</v>
      </c>
      <c r="Y62" s="13">
        <f t="shared" si="9"/>
        <v>0.51305421644044613</v>
      </c>
      <c r="Z62" s="24">
        <f t="shared" si="10"/>
        <v>9529.2927753824752</v>
      </c>
      <c r="AA62" s="24">
        <f t="shared" si="11"/>
        <v>6031.1039426714906</v>
      </c>
      <c r="AB62" s="24">
        <f t="shared" si="29"/>
        <v>28.719117968017969</v>
      </c>
      <c r="AC62" s="24">
        <f t="shared" si="30"/>
        <v>22.024836297981878</v>
      </c>
      <c r="AD62" s="123">
        <f t="shared" si="31"/>
        <v>220</v>
      </c>
      <c r="AE62" s="14">
        <f t="shared" si="32"/>
        <v>3.6666666666666665</v>
      </c>
      <c r="AF62" s="24">
        <f t="shared" si="12"/>
        <v>400</v>
      </c>
      <c r="AG62" s="3">
        <f t="shared" si="33"/>
        <v>0</v>
      </c>
      <c r="AH62" s="14">
        <f t="shared" si="13"/>
        <v>0</v>
      </c>
      <c r="AI62" s="14">
        <f t="shared" si="14"/>
        <v>1</v>
      </c>
      <c r="AJ62" s="14">
        <f t="shared" si="15"/>
        <v>2</v>
      </c>
      <c r="AK62" s="14">
        <f t="shared" si="16"/>
        <v>2.6</v>
      </c>
      <c r="AL62" s="24">
        <f t="shared" si="34"/>
        <v>28.719117968017969</v>
      </c>
      <c r="AM62" s="14">
        <f t="shared" si="35"/>
        <v>22.024836297981878</v>
      </c>
      <c r="AN62" s="138" t="str">
        <f t="shared" si="36"/>
        <v/>
      </c>
      <c r="AO62">
        <f t="shared" si="37"/>
        <v>220</v>
      </c>
      <c r="AP62" s="124">
        <f t="shared" si="38"/>
        <v>22.024836297981878</v>
      </c>
    </row>
    <row r="63" spans="2:42" x14ac:dyDescent="0.25">
      <c r="B63" s="3">
        <f t="shared" si="17"/>
        <v>225</v>
      </c>
      <c r="C63" s="14">
        <f t="shared" si="18"/>
        <v>3.75</v>
      </c>
      <c r="D63" s="11">
        <f t="shared" si="19"/>
        <v>534.51978437282401</v>
      </c>
      <c r="E63" s="11">
        <f t="shared" si="0"/>
        <v>419.11181943362635</v>
      </c>
      <c r="F63" s="11">
        <f t="shared" si="20"/>
        <v>21.664821757699396</v>
      </c>
      <c r="G63" s="11">
        <f t="shared" si="1"/>
        <v>22.315486419084007</v>
      </c>
      <c r="H63" s="11">
        <f t="shared" si="2"/>
        <v>22.233862868537805</v>
      </c>
      <c r="I63" s="24">
        <f t="shared" si="21"/>
        <v>21.664821757699396</v>
      </c>
      <c r="J63" s="12">
        <f t="shared" si="3"/>
        <v>0.36410720671100599</v>
      </c>
      <c r="K63" s="24">
        <f t="shared" si="4"/>
        <v>440.97625572083263</v>
      </c>
      <c r="L63" s="12">
        <f t="shared" si="22"/>
        <v>0.14344785261458748</v>
      </c>
      <c r="M63" s="24">
        <f t="shared" si="23"/>
        <v>22.315486419084007</v>
      </c>
      <c r="N63" s="12">
        <f t="shared" si="5"/>
        <v>1.0911915261248599</v>
      </c>
      <c r="O63" s="24">
        <f t="shared" si="6"/>
        <v>441.43295338792319</v>
      </c>
      <c r="P63" s="12">
        <f t="shared" si="24"/>
        <v>0.27477116429122389</v>
      </c>
      <c r="Q63" s="24">
        <f t="shared" si="25"/>
        <v>22.233862868537805</v>
      </c>
      <c r="R63" s="12">
        <f t="shared" si="7"/>
        <v>0.65479979212705519</v>
      </c>
      <c r="S63" s="24">
        <f t="shared" si="8"/>
        <v>441.37573397003166</v>
      </c>
      <c r="T63" s="12">
        <f t="shared" si="26"/>
        <v>0.21648408252718976</v>
      </c>
      <c r="W63" s="24">
        <f t="shared" si="27"/>
        <v>35.926453854494504</v>
      </c>
      <c r="X63" s="24">
        <f t="shared" si="28"/>
        <v>450.692791595968</v>
      </c>
      <c r="Y63" s="13">
        <f t="shared" si="9"/>
        <v>0.51732198790046202</v>
      </c>
      <c r="Z63" s="24">
        <f t="shared" si="10"/>
        <v>9579.6341394782958</v>
      </c>
      <c r="AA63" s="24">
        <f t="shared" si="11"/>
        <v>6122.0128787623444</v>
      </c>
      <c r="AB63" s="24">
        <f t="shared" si="29"/>
        <v>29.080158361516155</v>
      </c>
      <c r="AC63" s="24">
        <f t="shared" si="30"/>
        <v>22.233862868537805</v>
      </c>
      <c r="AD63" s="123">
        <f t="shared" si="31"/>
        <v>225</v>
      </c>
      <c r="AE63" s="14">
        <f t="shared" si="32"/>
        <v>3.75</v>
      </c>
      <c r="AF63" s="24">
        <f t="shared" si="12"/>
        <v>400</v>
      </c>
      <c r="AG63" s="3">
        <f t="shared" si="33"/>
        <v>0</v>
      </c>
      <c r="AH63" s="14">
        <f t="shared" si="13"/>
        <v>0</v>
      </c>
      <c r="AI63" s="14">
        <f t="shared" si="14"/>
        <v>1</v>
      </c>
      <c r="AJ63" s="14">
        <f t="shared" si="15"/>
        <v>2</v>
      </c>
      <c r="AK63" s="14">
        <f t="shared" si="16"/>
        <v>2.6</v>
      </c>
      <c r="AL63" s="24">
        <f t="shared" si="34"/>
        <v>29.080158361516155</v>
      </c>
      <c r="AM63" s="14">
        <f t="shared" si="35"/>
        <v>22.233862868537805</v>
      </c>
      <c r="AN63" s="138" t="str">
        <f t="shared" si="36"/>
        <v/>
      </c>
      <c r="AO63">
        <f t="shared" si="37"/>
        <v>225</v>
      </c>
      <c r="AP63" s="124">
        <f t="shared" si="38"/>
        <v>22.233862868537805</v>
      </c>
    </row>
    <row r="64" spans="2:42" x14ac:dyDescent="0.25">
      <c r="B64" s="3">
        <f t="shared" si="17"/>
        <v>230</v>
      </c>
      <c r="C64" s="14">
        <f t="shared" si="18"/>
        <v>3.8333333333333335</v>
      </c>
      <c r="D64" s="11">
        <f t="shared" si="19"/>
        <v>537.70781094636891</v>
      </c>
      <c r="E64" s="11">
        <f t="shared" si="0"/>
        <v>421.58476435200532</v>
      </c>
      <c r="F64" s="11">
        <f t="shared" si="20"/>
        <v>21.808269610313985</v>
      </c>
      <c r="G64" s="11">
        <f t="shared" si="1"/>
        <v>22.59025758337523</v>
      </c>
      <c r="H64" s="11">
        <f t="shared" si="2"/>
        <v>22.450346951064994</v>
      </c>
      <c r="I64" s="24">
        <f t="shared" si="21"/>
        <v>21.808269610313985</v>
      </c>
      <c r="J64" s="12">
        <f t="shared" si="3"/>
        <v>0.36402399878147162</v>
      </c>
      <c r="K64" s="24">
        <f t="shared" si="4"/>
        <v>441.07705325433369</v>
      </c>
      <c r="L64" s="12">
        <f t="shared" si="22"/>
        <v>0.1475599801906215</v>
      </c>
      <c r="M64" s="24">
        <f t="shared" si="23"/>
        <v>22.59025758337523</v>
      </c>
      <c r="N64" s="12">
        <f t="shared" si="5"/>
        <v>1.0907159657500256</v>
      </c>
      <c r="O64" s="24">
        <f t="shared" si="6"/>
        <v>441.62542147986403</v>
      </c>
      <c r="P64" s="12">
        <f t="shared" si="24"/>
        <v>0.286421215361917</v>
      </c>
      <c r="Q64" s="24">
        <f t="shared" si="25"/>
        <v>22.450346951064994</v>
      </c>
      <c r="R64" s="12">
        <f t="shared" si="7"/>
        <v>0.65457479552541831</v>
      </c>
      <c r="S64" s="24">
        <f t="shared" si="8"/>
        <v>441.52744778618711</v>
      </c>
      <c r="T64" s="12">
        <f t="shared" si="26"/>
        <v>0.22366137094029012</v>
      </c>
      <c r="W64" s="24">
        <f t="shared" si="27"/>
        <v>36.443775842394963</v>
      </c>
      <c r="X64" s="24">
        <f t="shared" si="28"/>
        <v>451.0339213788302</v>
      </c>
      <c r="Y64" s="13">
        <f t="shared" si="9"/>
        <v>0.52150011642167393</v>
      </c>
      <c r="Z64" s="24">
        <f t="shared" si="10"/>
        <v>9628.5247127402581</v>
      </c>
      <c r="AA64" s="24">
        <f t="shared" si="11"/>
        <v>6211.9165505558694</v>
      </c>
      <c r="AB64" s="24">
        <f t="shared" si="29"/>
        <v>29.447061396729978</v>
      </c>
      <c r="AC64" s="24">
        <f t="shared" si="30"/>
        <v>22.450346951064994</v>
      </c>
      <c r="AD64" s="123">
        <f t="shared" si="31"/>
        <v>230</v>
      </c>
      <c r="AE64" s="14">
        <f t="shared" si="32"/>
        <v>3.8333333333333335</v>
      </c>
      <c r="AF64" s="24">
        <f t="shared" si="12"/>
        <v>400</v>
      </c>
      <c r="AG64" s="3">
        <f t="shared" si="33"/>
        <v>0</v>
      </c>
      <c r="AH64" s="14">
        <f t="shared" si="13"/>
        <v>0</v>
      </c>
      <c r="AI64" s="14">
        <f t="shared" si="14"/>
        <v>1</v>
      </c>
      <c r="AJ64" s="14">
        <f t="shared" si="15"/>
        <v>2</v>
      </c>
      <c r="AK64" s="14">
        <f t="shared" si="16"/>
        <v>2.6</v>
      </c>
      <c r="AL64" s="24">
        <f t="shared" si="34"/>
        <v>29.447061396729978</v>
      </c>
      <c r="AM64" s="14">
        <f t="shared" si="35"/>
        <v>22.450346951064994</v>
      </c>
      <c r="AN64" s="138" t="str">
        <f t="shared" si="36"/>
        <v/>
      </c>
      <c r="AO64">
        <f t="shared" si="37"/>
        <v>230</v>
      </c>
      <c r="AP64" s="124">
        <f t="shared" si="38"/>
        <v>22.450346951064994</v>
      </c>
    </row>
    <row r="65" spans="2:42" x14ac:dyDescent="0.25">
      <c r="B65" s="3">
        <f t="shared" si="17"/>
        <v>235</v>
      </c>
      <c r="C65" s="14">
        <f t="shared" si="18"/>
        <v>3.9166666666666665</v>
      </c>
      <c r="D65" s="11">
        <f t="shared" si="19"/>
        <v>540.82941544357084</v>
      </c>
      <c r="E65" s="11">
        <f t="shared" si="0"/>
        <v>424.00618581774961</v>
      </c>
      <c r="F65" s="11">
        <f t="shared" si="20"/>
        <v>21.955829590504607</v>
      </c>
      <c r="G65" s="11">
        <f t="shared" si="1"/>
        <v>22.876678798737146</v>
      </c>
      <c r="H65" s="11">
        <f t="shared" si="2"/>
        <v>22.674008322005285</v>
      </c>
      <c r="I65" s="24">
        <f t="shared" si="21"/>
        <v>21.955829590504607</v>
      </c>
      <c r="J65" s="12">
        <f t="shared" si="3"/>
        <v>0.36393849997504041</v>
      </c>
      <c r="K65" s="24">
        <f t="shared" si="4"/>
        <v>441.18067395288585</v>
      </c>
      <c r="L65" s="12">
        <f t="shared" si="22"/>
        <v>0.15152613322752845</v>
      </c>
      <c r="M65" s="24">
        <f t="shared" si="23"/>
        <v>22.876678798737146</v>
      </c>
      <c r="N65" s="12">
        <f t="shared" si="5"/>
        <v>1.0902212937050768</v>
      </c>
      <c r="O65" s="24">
        <f t="shared" si="6"/>
        <v>441.82580258744844</v>
      </c>
      <c r="P65" s="12">
        <f t="shared" si="24"/>
        <v>0.29762793932973525</v>
      </c>
      <c r="Q65" s="24">
        <f t="shared" si="25"/>
        <v>22.674008322005285</v>
      </c>
      <c r="R65" s="12">
        <f t="shared" si="7"/>
        <v>0.65434272641533131</v>
      </c>
      <c r="S65" s="24">
        <f t="shared" si="8"/>
        <v>441.68403985598508</v>
      </c>
      <c r="T65" s="12">
        <f t="shared" si="26"/>
        <v>0.23057427250716953</v>
      </c>
      <c r="W65" s="24">
        <f t="shared" si="27"/>
        <v>36.96527595881664</v>
      </c>
      <c r="X65" s="24">
        <f t="shared" si="28"/>
        <v>451.37702222621863</v>
      </c>
      <c r="Y65" s="13">
        <f t="shared" si="9"/>
        <v>0.52559165600141489</v>
      </c>
      <c r="Z65" s="24">
        <f t="shared" si="10"/>
        <v>9676.0227464733252</v>
      </c>
      <c r="AA65" s="24">
        <f t="shared" si="11"/>
        <v>6300.8423924951621</v>
      </c>
      <c r="AB65" s="24">
        <f t="shared" si="29"/>
        <v>29.819642140410963</v>
      </c>
      <c r="AC65" s="24">
        <f t="shared" si="30"/>
        <v>22.674008322005285</v>
      </c>
      <c r="AD65" s="123">
        <f t="shared" si="31"/>
        <v>235</v>
      </c>
      <c r="AE65" s="14">
        <f t="shared" si="32"/>
        <v>3.9166666666666665</v>
      </c>
      <c r="AF65" s="24">
        <f t="shared" si="12"/>
        <v>400</v>
      </c>
      <c r="AG65" s="3">
        <f t="shared" si="33"/>
        <v>0</v>
      </c>
      <c r="AH65" s="14">
        <f t="shared" si="13"/>
        <v>0</v>
      </c>
      <c r="AI65" s="14">
        <f t="shared" si="14"/>
        <v>1</v>
      </c>
      <c r="AJ65" s="14">
        <f t="shared" si="15"/>
        <v>2</v>
      </c>
      <c r="AK65" s="14">
        <f t="shared" si="16"/>
        <v>2.6</v>
      </c>
      <c r="AL65" s="24">
        <f t="shared" si="34"/>
        <v>29.819642140410963</v>
      </c>
      <c r="AM65" s="14">
        <f t="shared" si="35"/>
        <v>22.674008322005285</v>
      </c>
      <c r="AN65" s="138" t="str">
        <f t="shared" si="36"/>
        <v/>
      </c>
      <c r="AO65">
        <f t="shared" si="37"/>
        <v>235</v>
      </c>
      <c r="AP65" s="124">
        <f t="shared" si="38"/>
        <v>22.674008322005285</v>
      </c>
    </row>
    <row r="66" spans="2:42" x14ac:dyDescent="0.25">
      <c r="B66" s="3">
        <f t="shared" si="17"/>
        <v>240</v>
      </c>
      <c r="C66" s="14">
        <f t="shared" si="18"/>
        <v>4</v>
      </c>
      <c r="D66" s="11">
        <f t="shared" si="19"/>
        <v>543.88730925787115</v>
      </c>
      <c r="E66" s="11">
        <f t="shared" si="0"/>
        <v>426.37818705254733</v>
      </c>
      <c r="F66" s="11">
        <f t="shared" si="20"/>
        <v>22.107355723732134</v>
      </c>
      <c r="G66" s="11">
        <f t="shared" si="1"/>
        <v>23.174306738066882</v>
      </c>
      <c r="H66" s="11">
        <f t="shared" si="2"/>
        <v>22.904582594512455</v>
      </c>
      <c r="I66" s="24">
        <f t="shared" si="21"/>
        <v>22.107355723732134</v>
      </c>
      <c r="J66" s="12">
        <f t="shared" si="3"/>
        <v>0.36385080258258035</v>
      </c>
      <c r="K66" s="24">
        <f t="shared" si="4"/>
        <v>441.28700983131404</v>
      </c>
      <c r="L66" s="12">
        <f t="shared" si="22"/>
        <v>0.15535439419361036</v>
      </c>
      <c r="M66" s="24">
        <f t="shared" si="23"/>
        <v>23.174306738066882</v>
      </c>
      <c r="N66" s="12">
        <f t="shared" si="5"/>
        <v>1.0897084008232285</v>
      </c>
      <c r="O66" s="24">
        <f t="shared" si="6"/>
        <v>442.03375666855197</v>
      </c>
      <c r="P66" s="12">
        <f t="shared" si="24"/>
        <v>0.30841579741164277</v>
      </c>
      <c r="Q66" s="24">
        <f t="shared" si="25"/>
        <v>22.904582594512455</v>
      </c>
      <c r="R66" s="12">
        <f t="shared" si="7"/>
        <v>0.65410389535198921</v>
      </c>
      <c r="S66" s="24">
        <f t="shared" si="8"/>
        <v>441.84531067190534</v>
      </c>
      <c r="T66" s="12">
        <f t="shared" si="26"/>
        <v>0.23723740107574315</v>
      </c>
      <c r="W66" s="24">
        <f t="shared" si="27"/>
        <v>37.490867614818058</v>
      </c>
      <c r="X66" s="24">
        <f t="shared" si="28"/>
        <v>451.72202035796198</v>
      </c>
      <c r="Y66" s="13">
        <f t="shared" si="9"/>
        <v>0.52959949726058497</v>
      </c>
      <c r="Z66" s="24">
        <f t="shared" si="10"/>
        <v>9722.1829859432328</v>
      </c>
      <c r="AA66" s="24">
        <f t="shared" si="11"/>
        <v>6388.8165909350009</v>
      </c>
      <c r="AB66" s="24">
        <f t="shared" si="29"/>
        <v>30.197725104665256</v>
      </c>
      <c r="AC66" s="24">
        <f t="shared" si="30"/>
        <v>22.904582594512455</v>
      </c>
      <c r="AD66" s="123">
        <f t="shared" si="31"/>
        <v>240</v>
      </c>
      <c r="AE66" s="14">
        <f t="shared" si="32"/>
        <v>4</v>
      </c>
      <c r="AF66" s="24">
        <f t="shared" si="12"/>
        <v>400</v>
      </c>
      <c r="AG66" s="3">
        <f t="shared" si="33"/>
        <v>0</v>
      </c>
      <c r="AH66" s="14">
        <f t="shared" si="13"/>
        <v>0</v>
      </c>
      <c r="AI66" s="14">
        <f t="shared" si="14"/>
        <v>1</v>
      </c>
      <c r="AJ66" s="14">
        <f t="shared" si="15"/>
        <v>2</v>
      </c>
      <c r="AK66" s="14">
        <f t="shared" si="16"/>
        <v>2.6</v>
      </c>
      <c r="AL66" s="24">
        <f t="shared" si="34"/>
        <v>30.197725104665256</v>
      </c>
      <c r="AM66" s="14">
        <f t="shared" si="35"/>
        <v>22.904582594512455</v>
      </c>
      <c r="AN66" s="138" t="str">
        <f t="shared" si="36"/>
        <v/>
      </c>
      <c r="AO66">
        <f t="shared" si="37"/>
        <v>240</v>
      </c>
      <c r="AP66" s="124">
        <f t="shared" si="38"/>
        <v>22.904582594512455</v>
      </c>
    </row>
    <row r="67" spans="2:42" x14ac:dyDescent="0.25">
      <c r="B67" s="3">
        <f t="shared" si="17"/>
        <v>245</v>
      </c>
      <c r="C67" s="14">
        <f t="shared" si="18"/>
        <v>4.083333333333333</v>
      </c>
      <c r="D67" s="11">
        <f t="shared" si="19"/>
        <v>546.88404107672807</v>
      </c>
      <c r="E67" s="11">
        <f t="shared" si="0"/>
        <v>428.70274506742828</v>
      </c>
      <c r="F67" s="11">
        <f t="shared" si="20"/>
        <v>22.262710117925746</v>
      </c>
      <c r="G67" s="11">
        <f t="shared" si="1"/>
        <v>23.482722535478526</v>
      </c>
      <c r="H67" s="11">
        <f t="shared" si="2"/>
        <v>23.141819995588197</v>
      </c>
      <c r="I67" s="24">
        <f t="shared" si="21"/>
        <v>22.262710117925746</v>
      </c>
      <c r="J67" s="12">
        <f t="shared" si="3"/>
        <v>0.36376099402609241</v>
      </c>
      <c r="K67" s="24">
        <f t="shared" si="4"/>
        <v>441.3959587015907</v>
      </c>
      <c r="L67" s="12">
        <f t="shared" si="22"/>
        <v>0.15905223279410885</v>
      </c>
      <c r="M67" s="24">
        <f t="shared" si="23"/>
        <v>23.482722535478526</v>
      </c>
      <c r="N67" s="12">
        <f t="shared" si="5"/>
        <v>1.0891781333539581</v>
      </c>
      <c r="O67" s="24">
        <f t="shared" si="6"/>
        <v>442.24896124740172</v>
      </c>
      <c r="P67" s="12">
        <f t="shared" si="24"/>
        <v>0.31880740953971481</v>
      </c>
      <c r="Q67" s="24">
        <f t="shared" si="25"/>
        <v>23.141819995588197</v>
      </c>
      <c r="R67" s="12">
        <f t="shared" si="7"/>
        <v>0.65385859686906056</v>
      </c>
      <c r="S67" s="24">
        <f t="shared" si="8"/>
        <v>442.01107125824012</v>
      </c>
      <c r="T67" s="12">
        <f t="shared" si="26"/>
        <v>0.24366426590654844</v>
      </c>
      <c r="W67" s="24">
        <f t="shared" si="27"/>
        <v>38.020467112078641</v>
      </c>
      <c r="X67" s="24">
        <f t="shared" si="28"/>
        <v>452.06884435288634</v>
      </c>
      <c r="Y67" s="13">
        <f t="shared" si="9"/>
        <v>0.53352637953517812</v>
      </c>
      <c r="Z67" s="24">
        <f t="shared" si="10"/>
        <v>9767.0569488837409</v>
      </c>
      <c r="AA67" s="24">
        <f t="shared" si="11"/>
        <v>6475.8641619548889</v>
      </c>
      <c r="AB67" s="24">
        <f t="shared" si="29"/>
        <v>30.581143553833421</v>
      </c>
      <c r="AC67" s="24">
        <f t="shared" si="30"/>
        <v>23.141819995588197</v>
      </c>
      <c r="AD67" s="123">
        <f t="shared" si="31"/>
        <v>245</v>
      </c>
      <c r="AE67" s="14">
        <f t="shared" si="32"/>
        <v>4.083333333333333</v>
      </c>
      <c r="AF67" s="24">
        <f t="shared" si="12"/>
        <v>400</v>
      </c>
      <c r="AG67" s="3">
        <f t="shared" si="33"/>
        <v>0</v>
      </c>
      <c r="AH67" s="14">
        <f t="shared" si="13"/>
        <v>0</v>
      </c>
      <c r="AI67" s="14">
        <f t="shared" si="14"/>
        <v>1</v>
      </c>
      <c r="AJ67" s="14">
        <f t="shared" si="15"/>
        <v>2</v>
      </c>
      <c r="AK67" s="14">
        <f t="shared" si="16"/>
        <v>2.6</v>
      </c>
      <c r="AL67" s="24">
        <f t="shared" si="34"/>
        <v>30.581143553833421</v>
      </c>
      <c r="AM67" s="14">
        <f t="shared" si="35"/>
        <v>23.141819995588197</v>
      </c>
      <c r="AN67" s="138" t="str">
        <f t="shared" si="36"/>
        <v/>
      </c>
      <c r="AO67">
        <f t="shared" si="37"/>
        <v>245</v>
      </c>
      <c r="AP67" s="124">
        <f t="shared" si="38"/>
        <v>23.141819995588197</v>
      </c>
    </row>
    <row r="68" spans="2:42" x14ac:dyDescent="0.25">
      <c r="B68" s="3">
        <f t="shared" si="17"/>
        <v>250</v>
      </c>
      <c r="C68" s="14">
        <f t="shared" si="18"/>
        <v>4.166666666666667</v>
      </c>
      <c r="D68" s="11">
        <f t="shared" si="19"/>
        <v>549.82200964500078</v>
      </c>
      <c r="E68" s="11">
        <f t="shared" si="0"/>
        <v>430.98172056329076</v>
      </c>
      <c r="F68" s="11">
        <f t="shared" si="20"/>
        <v>22.421762350719856</v>
      </c>
      <c r="G68" s="11">
        <f t="shared" si="1"/>
        <v>23.801529945018242</v>
      </c>
      <c r="H68" s="11">
        <f t="shared" si="2"/>
        <v>23.385484261494746</v>
      </c>
      <c r="I68" s="24">
        <f t="shared" si="21"/>
        <v>22.421762350719856</v>
      </c>
      <c r="J68" s="12">
        <f t="shared" si="3"/>
        <v>0.36366915721551329</v>
      </c>
      <c r="K68" s="24">
        <f t="shared" si="4"/>
        <v>441.50742374129879</v>
      </c>
      <c r="L68" s="12">
        <f t="shared" si="22"/>
        <v>0.16262656411560014</v>
      </c>
      <c r="M68" s="24">
        <f t="shared" si="23"/>
        <v>23.801529945018242</v>
      </c>
      <c r="N68" s="12">
        <f t="shared" si="5"/>
        <v>1.0886312959732594</v>
      </c>
      <c r="O68" s="24">
        <f t="shared" si="6"/>
        <v>442.47111016456017</v>
      </c>
      <c r="P68" s="12">
        <f t="shared" si="24"/>
        <v>0.32882372848575298</v>
      </c>
      <c r="Q68" s="24">
        <f t="shared" si="25"/>
        <v>23.385484261494746</v>
      </c>
      <c r="R68" s="12">
        <f t="shared" si="7"/>
        <v>0.65360711061537091</v>
      </c>
      <c r="S68" s="24">
        <f t="shared" si="8"/>
        <v>442.18114240127801</v>
      </c>
      <c r="T68" s="12">
        <f t="shared" si="26"/>
        <v>0.24986737634143089</v>
      </c>
      <c r="W68" s="24">
        <f t="shared" si="27"/>
        <v>38.553993491613817</v>
      </c>
      <c r="X68" s="24">
        <f t="shared" si="28"/>
        <v>452.41742503660299</v>
      </c>
      <c r="Y68" s="13">
        <f t="shared" si="9"/>
        <v>0.53737490183946468</v>
      </c>
      <c r="Z68" s="24">
        <f t="shared" si="10"/>
        <v>9810.6931767919232</v>
      </c>
      <c r="AA68" s="24">
        <f t="shared" si="11"/>
        <v>6562.0090230372271</v>
      </c>
      <c r="AB68" s="24">
        <f t="shared" si="29"/>
        <v>30.969738876554281</v>
      </c>
      <c r="AC68" s="24">
        <f t="shared" si="30"/>
        <v>23.385484261494746</v>
      </c>
      <c r="AD68" s="123">
        <f t="shared" si="31"/>
        <v>250</v>
      </c>
      <c r="AE68" s="14">
        <f t="shared" si="32"/>
        <v>4.166666666666667</v>
      </c>
      <c r="AF68" s="24">
        <f t="shared" si="12"/>
        <v>400</v>
      </c>
      <c r="AG68" s="3">
        <f t="shared" si="33"/>
        <v>0</v>
      </c>
      <c r="AH68" s="14">
        <f t="shared" si="13"/>
        <v>0</v>
      </c>
      <c r="AI68" s="14">
        <f t="shared" si="14"/>
        <v>1</v>
      </c>
      <c r="AJ68" s="14">
        <f t="shared" si="15"/>
        <v>2</v>
      </c>
      <c r="AK68" s="14">
        <f t="shared" si="16"/>
        <v>2.6</v>
      </c>
      <c r="AL68" s="24">
        <f t="shared" si="34"/>
        <v>30.969738876554281</v>
      </c>
      <c r="AM68" s="14">
        <f t="shared" si="35"/>
        <v>23.385484261494746</v>
      </c>
      <c r="AN68" s="138" t="str">
        <f t="shared" si="36"/>
        <v/>
      </c>
      <c r="AO68">
        <f t="shared" si="37"/>
        <v>250</v>
      </c>
      <c r="AP68" s="124">
        <f t="shared" si="38"/>
        <v>23.385484261494746</v>
      </c>
    </row>
    <row r="69" spans="2:42" x14ac:dyDescent="0.25">
      <c r="B69" s="3">
        <f t="shared" si="17"/>
        <v>255</v>
      </c>
      <c r="C69" s="14">
        <f t="shared" si="18"/>
        <v>4.25</v>
      </c>
      <c r="D69" s="11">
        <f t="shared" si="19"/>
        <v>552.70347530084507</v>
      </c>
      <c r="E69" s="11">
        <f t="shared" si="0"/>
        <v>433.2168668792703</v>
      </c>
      <c r="F69" s="11">
        <f t="shared" si="20"/>
        <v>22.584388914835458</v>
      </c>
      <c r="G69" s="11">
        <f t="shared" si="1"/>
        <v>24.130353673503993</v>
      </c>
      <c r="H69" s="11">
        <f t="shared" si="2"/>
        <v>23.635351637836177</v>
      </c>
      <c r="I69" s="24">
        <f t="shared" si="21"/>
        <v>22.584388914835458</v>
      </c>
      <c r="J69" s="12">
        <f t="shared" si="3"/>
        <v>0.36357537087226666</v>
      </c>
      <c r="K69" s="24">
        <f t="shared" si="4"/>
        <v>441.62131310264255</v>
      </c>
      <c r="L69" s="12">
        <f t="shared" si="22"/>
        <v>0.16608380020804259</v>
      </c>
      <c r="M69" s="24">
        <f t="shared" si="23"/>
        <v>24.130353673503993</v>
      </c>
      <c r="N69" s="12">
        <f t="shared" si="5"/>
        <v>1.088068654526416</v>
      </c>
      <c r="O69" s="24">
        <f t="shared" si="6"/>
        <v>442.69991244148792</v>
      </c>
      <c r="P69" s="12">
        <f t="shared" si="24"/>
        <v>0.33848419436533589</v>
      </c>
      <c r="Q69" s="24">
        <f t="shared" si="25"/>
        <v>23.635351637836177</v>
      </c>
      <c r="R69" s="12">
        <f t="shared" si="7"/>
        <v>0.65334970238755685</v>
      </c>
      <c r="S69" s="24">
        <f t="shared" si="8"/>
        <v>442.35535395111475</v>
      </c>
      <c r="T69" s="12">
        <f t="shared" si="26"/>
        <v>0.25585833466716112</v>
      </c>
      <c r="W69" s="24">
        <f t="shared" si="27"/>
        <v>39.09136839345328</v>
      </c>
      <c r="X69" s="24">
        <f t="shared" si="28"/>
        <v>452.7676953771691</v>
      </c>
      <c r="Y69" s="13">
        <f t="shared" si="9"/>
        <v>0.54114753282643269</v>
      </c>
      <c r="Z69" s="24">
        <f t="shared" si="10"/>
        <v>9853.137462145427</v>
      </c>
      <c r="AA69" s="24">
        <f t="shared" si="11"/>
        <v>6647.2740591915981</v>
      </c>
      <c r="AB69" s="24">
        <f t="shared" si="29"/>
        <v>31.36336001564473</v>
      </c>
      <c r="AC69" s="24">
        <f t="shared" si="30"/>
        <v>23.635351637836177</v>
      </c>
      <c r="AD69" s="123">
        <f t="shared" si="31"/>
        <v>255</v>
      </c>
      <c r="AE69" s="14">
        <f t="shared" si="32"/>
        <v>4.25</v>
      </c>
      <c r="AF69" s="24">
        <f t="shared" si="12"/>
        <v>400</v>
      </c>
      <c r="AG69" s="3">
        <f t="shared" si="33"/>
        <v>0</v>
      </c>
      <c r="AH69" s="14">
        <f t="shared" si="13"/>
        <v>0</v>
      </c>
      <c r="AI69" s="14">
        <f t="shared" si="14"/>
        <v>1</v>
      </c>
      <c r="AJ69" s="14">
        <f t="shared" si="15"/>
        <v>2</v>
      </c>
      <c r="AK69" s="14">
        <f t="shared" si="16"/>
        <v>2.6</v>
      </c>
      <c r="AL69" s="24">
        <f t="shared" si="34"/>
        <v>31.36336001564473</v>
      </c>
      <c r="AM69" s="14">
        <f t="shared" si="35"/>
        <v>23.635351637836177</v>
      </c>
      <c r="AN69" s="138" t="str">
        <f t="shared" si="36"/>
        <v/>
      </c>
      <c r="AO69">
        <f t="shared" si="37"/>
        <v>255</v>
      </c>
      <c r="AP69" s="124">
        <f t="shared" si="38"/>
        <v>23.635351637836177</v>
      </c>
    </row>
    <row r="70" spans="2:42" x14ac:dyDescent="0.25">
      <c r="B70" s="3">
        <f t="shared" si="17"/>
        <v>260</v>
      </c>
      <c r="C70" s="14">
        <f t="shared" si="18"/>
        <v>4.333333333333333</v>
      </c>
      <c r="D70" s="11">
        <f t="shared" si="19"/>
        <v>555.53057042311366</v>
      </c>
      <c r="E70" s="11">
        <f t="shared" si="0"/>
        <v>435.40983809676379</v>
      </c>
      <c r="F70" s="11">
        <f t="shared" si="20"/>
        <v>22.7504727150435</v>
      </c>
      <c r="G70" s="11">
        <f t="shared" si="1"/>
        <v>24.468837867869329</v>
      </c>
      <c r="H70" s="11">
        <f t="shared" si="2"/>
        <v>23.891209972503336</v>
      </c>
      <c r="I70" s="24">
        <f t="shared" si="21"/>
        <v>22.7504727150435</v>
      </c>
      <c r="J70" s="12">
        <f t="shared" si="3"/>
        <v>0.36347970982327216</v>
      </c>
      <c r="K70" s="24">
        <f t="shared" si="4"/>
        <v>441.7375395574569</v>
      </c>
      <c r="L70" s="12">
        <f t="shared" si="22"/>
        <v>0.16942989595727798</v>
      </c>
      <c r="M70" s="24">
        <f t="shared" si="23"/>
        <v>24.468837867869329</v>
      </c>
      <c r="N70" s="12">
        <f t="shared" si="5"/>
        <v>1.0874909385324341</v>
      </c>
      <c r="O70" s="24">
        <f t="shared" si="6"/>
        <v>442.93509124702081</v>
      </c>
      <c r="P70" s="12">
        <f t="shared" si="24"/>
        <v>0.34780687206837635</v>
      </c>
      <c r="Q70" s="24">
        <f t="shared" si="25"/>
        <v>23.891209972503336</v>
      </c>
      <c r="R70" s="12">
        <f t="shared" si="7"/>
        <v>0.65308662507017801</v>
      </c>
      <c r="S70" s="24">
        <f t="shared" si="8"/>
        <v>442.53354418710848</v>
      </c>
      <c r="T70" s="12">
        <f t="shared" si="26"/>
        <v>0.2616479187073727</v>
      </c>
      <c r="W70" s="24">
        <f t="shared" si="27"/>
        <v>39.632515926279716</v>
      </c>
      <c r="X70" s="24">
        <f t="shared" si="28"/>
        <v>453.1195903879069</v>
      </c>
      <c r="Y70" s="13">
        <f t="shared" si="9"/>
        <v>0.54484661985495497</v>
      </c>
      <c r="Z70" s="24">
        <f t="shared" si="10"/>
        <v>9894.433054262101</v>
      </c>
      <c r="AA70" s="24">
        <f t="shared" si="11"/>
        <v>6731.6811840422424</v>
      </c>
      <c r="AB70" s="24">
        <f t="shared" si="29"/>
        <v>31.761862949391528</v>
      </c>
      <c r="AC70" s="24">
        <f t="shared" si="30"/>
        <v>23.891209972503336</v>
      </c>
      <c r="AD70" s="123">
        <f t="shared" si="31"/>
        <v>260</v>
      </c>
      <c r="AE70" s="14">
        <f t="shared" si="32"/>
        <v>4.333333333333333</v>
      </c>
      <c r="AF70" s="24">
        <f t="shared" si="12"/>
        <v>400</v>
      </c>
      <c r="AG70" s="3">
        <f t="shared" si="33"/>
        <v>0</v>
      </c>
      <c r="AH70" s="14">
        <f t="shared" si="13"/>
        <v>0</v>
      </c>
      <c r="AI70" s="14">
        <f t="shared" si="14"/>
        <v>1</v>
      </c>
      <c r="AJ70" s="14">
        <f t="shared" si="15"/>
        <v>2</v>
      </c>
      <c r="AK70" s="14">
        <f t="shared" si="16"/>
        <v>2.6</v>
      </c>
      <c r="AL70" s="24">
        <f t="shared" si="34"/>
        <v>31.761862949391528</v>
      </c>
      <c r="AM70" s="14">
        <f t="shared" si="35"/>
        <v>23.891209972503336</v>
      </c>
      <c r="AN70" s="138" t="str">
        <f t="shared" si="36"/>
        <v/>
      </c>
      <c r="AO70">
        <f t="shared" si="37"/>
        <v>260</v>
      </c>
      <c r="AP70" s="124">
        <f t="shared" si="38"/>
        <v>23.891209972503336</v>
      </c>
    </row>
    <row r="71" spans="2:42" x14ac:dyDescent="0.25">
      <c r="B71" s="3">
        <f t="shared" si="17"/>
        <v>265</v>
      </c>
      <c r="C71" s="14">
        <f t="shared" si="18"/>
        <v>4.416666666666667</v>
      </c>
      <c r="D71" s="11">
        <f t="shared" si="19"/>
        <v>558.30530891123158</v>
      </c>
      <c r="E71" s="11">
        <f t="shared" si="0"/>
        <v>437.56219639294699</v>
      </c>
      <c r="F71" s="11">
        <f t="shared" si="20"/>
        <v>22.919902611000779</v>
      </c>
      <c r="G71" s="11">
        <f t="shared" si="1"/>
        <v>24.816644739937704</v>
      </c>
      <c r="H71" s="11">
        <f t="shared" si="2"/>
        <v>24.152857891210708</v>
      </c>
      <c r="I71" s="24">
        <f t="shared" si="21"/>
        <v>22.919902611000779</v>
      </c>
      <c r="J71" s="12">
        <f t="shared" si="3"/>
        <v>0.36338224526864671</v>
      </c>
      <c r="K71" s="24">
        <f t="shared" si="4"/>
        <v>441.8560201742589</v>
      </c>
      <c r="L71" s="12">
        <f t="shared" si="22"/>
        <v>0.17267038997616502</v>
      </c>
      <c r="M71" s="24">
        <f t="shared" si="23"/>
        <v>24.816644739937704</v>
      </c>
      <c r="N71" s="12">
        <f t="shared" si="5"/>
        <v>1.0868988434755826</v>
      </c>
      <c r="O71" s="24">
        <f t="shared" si="6"/>
        <v>443.17638295471534</v>
      </c>
      <c r="P71" s="12">
        <f t="shared" si="24"/>
        <v>0.35680857379136549</v>
      </c>
      <c r="Q71" s="24">
        <f t="shared" si="25"/>
        <v>24.152857891210708</v>
      </c>
      <c r="R71" s="12">
        <f t="shared" si="7"/>
        <v>0.65281811949331836</v>
      </c>
      <c r="S71" s="24">
        <f t="shared" si="8"/>
        <v>442.71555924002087</v>
      </c>
      <c r="T71" s="12">
        <f t="shared" si="26"/>
        <v>0.26724615545222397</v>
      </c>
      <c r="W71" s="24">
        <f t="shared" si="27"/>
        <v>40.177362546134674</v>
      </c>
      <c r="X71" s="24">
        <f t="shared" si="28"/>
        <v>453.47304703674428</v>
      </c>
      <c r="Y71" s="13">
        <f t="shared" si="9"/>
        <v>0.54847439725936376</v>
      </c>
      <c r="Z71" s="24">
        <f t="shared" si="10"/>
        <v>9934.6208461703063</v>
      </c>
      <c r="AA71" s="24">
        <f t="shared" si="11"/>
        <v>6815.2513963400124</v>
      </c>
      <c r="AB71" s="24">
        <f t="shared" si="29"/>
        <v>32.165110218672694</v>
      </c>
      <c r="AC71" s="24">
        <f t="shared" si="30"/>
        <v>24.152857891210708</v>
      </c>
      <c r="AD71" s="123">
        <f t="shared" si="31"/>
        <v>265</v>
      </c>
      <c r="AE71" s="14">
        <f t="shared" si="32"/>
        <v>4.416666666666667</v>
      </c>
      <c r="AF71" s="24">
        <f t="shared" si="12"/>
        <v>400</v>
      </c>
      <c r="AG71" s="3">
        <f t="shared" si="33"/>
        <v>0</v>
      </c>
      <c r="AH71" s="14">
        <f t="shared" si="13"/>
        <v>0</v>
      </c>
      <c r="AI71" s="14">
        <f t="shared" si="14"/>
        <v>1</v>
      </c>
      <c r="AJ71" s="14">
        <f t="shared" si="15"/>
        <v>2</v>
      </c>
      <c r="AK71" s="14">
        <f t="shared" si="16"/>
        <v>2.6</v>
      </c>
      <c r="AL71" s="24">
        <f t="shared" si="34"/>
        <v>32.165110218672694</v>
      </c>
      <c r="AM71" s="14">
        <f t="shared" si="35"/>
        <v>24.152857891210708</v>
      </c>
      <c r="AN71" s="138" t="str">
        <f t="shared" si="36"/>
        <v/>
      </c>
      <c r="AO71">
        <f t="shared" si="37"/>
        <v>265</v>
      </c>
      <c r="AP71" s="124">
        <f t="shared" si="38"/>
        <v>24.152857891210708</v>
      </c>
    </row>
    <row r="72" spans="2:42" x14ac:dyDescent="0.25">
      <c r="B72" s="3">
        <f t="shared" si="17"/>
        <v>270</v>
      </c>
      <c r="C72" s="14">
        <f t="shared" si="18"/>
        <v>4.5</v>
      </c>
      <c r="D72" s="11">
        <f t="shared" si="19"/>
        <v>561.02959480311324</v>
      </c>
      <c r="E72" s="11">
        <f t="shared" si="0"/>
        <v>439.67541872567341</v>
      </c>
      <c r="F72" s="11">
        <f t="shared" si="20"/>
        <v>23.092573000976945</v>
      </c>
      <c r="G72" s="11">
        <f t="shared" si="1"/>
        <v>25.17345331372907</v>
      </c>
      <c r="H72" s="11">
        <f t="shared" si="2"/>
        <v>24.420104046662932</v>
      </c>
      <c r="I72" s="24">
        <f t="shared" si="21"/>
        <v>23.092573000976945</v>
      </c>
      <c r="J72" s="12">
        <f t="shared" si="3"/>
        <v>0.36328304502591924</v>
      </c>
      <c r="K72" s="24">
        <f t="shared" si="4"/>
        <v>441.97667602388373</v>
      </c>
      <c r="L72" s="12">
        <f t="shared" si="22"/>
        <v>0.17581044113804467</v>
      </c>
      <c r="M72" s="24">
        <f t="shared" si="23"/>
        <v>25.17345331372907</v>
      </c>
      <c r="N72" s="12">
        <f t="shared" si="5"/>
        <v>1.0862930329063158</v>
      </c>
      <c r="O72" s="24">
        <f t="shared" si="6"/>
        <v>443.42353628140569</v>
      </c>
      <c r="P72" s="12">
        <f t="shared" si="24"/>
        <v>0.36550496853466768</v>
      </c>
      <c r="Q72" s="24">
        <f t="shared" si="25"/>
        <v>24.420104046662932</v>
      </c>
      <c r="R72" s="12">
        <f t="shared" si="7"/>
        <v>0.65254441521643658</v>
      </c>
      <c r="S72" s="24">
        <f t="shared" si="8"/>
        <v>442.90125256476705</v>
      </c>
      <c r="T72" s="12">
        <f t="shared" si="26"/>
        <v>0.27266238684735195</v>
      </c>
      <c r="W72" s="24">
        <f t="shared" si="27"/>
        <v>40.725836943394036</v>
      </c>
      <c r="X72" s="24">
        <f t="shared" si="28"/>
        <v>453.82800416150974</v>
      </c>
      <c r="Y72" s="13">
        <f t="shared" si="9"/>
        <v>0.5520329939052685</v>
      </c>
      <c r="Z72" s="24">
        <f t="shared" si="10"/>
        <v>9973.7395445569837</v>
      </c>
      <c r="AA72" s="24">
        <f t="shared" si="11"/>
        <v>6898.0048323108385</v>
      </c>
      <c r="AB72" s="24">
        <f t="shared" si="29"/>
        <v>32.572970495028486</v>
      </c>
      <c r="AC72" s="24">
        <f t="shared" si="30"/>
        <v>24.420104046662932</v>
      </c>
      <c r="AD72" s="123">
        <f t="shared" si="31"/>
        <v>270</v>
      </c>
      <c r="AE72" s="14">
        <f t="shared" si="32"/>
        <v>4.5</v>
      </c>
      <c r="AF72" s="24">
        <f t="shared" si="12"/>
        <v>400</v>
      </c>
      <c r="AG72" s="3">
        <f t="shared" si="33"/>
        <v>0</v>
      </c>
      <c r="AH72" s="14">
        <f t="shared" si="13"/>
        <v>0</v>
      </c>
      <c r="AI72" s="14">
        <f t="shared" si="14"/>
        <v>1</v>
      </c>
      <c r="AJ72" s="14">
        <f t="shared" si="15"/>
        <v>2</v>
      </c>
      <c r="AK72" s="14">
        <f t="shared" si="16"/>
        <v>2.6</v>
      </c>
      <c r="AL72" s="24">
        <f t="shared" si="34"/>
        <v>32.572970495028486</v>
      </c>
      <c r="AM72" s="14">
        <f t="shared" si="35"/>
        <v>24.420104046662932</v>
      </c>
      <c r="AN72" s="138" t="str">
        <f t="shared" si="36"/>
        <v/>
      </c>
      <c r="AO72">
        <f t="shared" si="37"/>
        <v>270</v>
      </c>
      <c r="AP72" s="124">
        <f t="shared" si="38"/>
        <v>24.420104046662932</v>
      </c>
    </row>
    <row r="73" spans="2:42" x14ac:dyDescent="0.25">
      <c r="B73" s="3">
        <f t="shared" si="17"/>
        <v>275</v>
      </c>
      <c r="C73" s="14">
        <f t="shared" si="18"/>
        <v>4.583333333333333</v>
      </c>
      <c r="D73" s="11">
        <f t="shared" si="19"/>
        <v>563.70523012349622</v>
      </c>
      <c r="E73" s="11">
        <f t="shared" si="0"/>
        <v>441.75090292140874</v>
      </c>
      <c r="F73" s="11">
        <f t="shared" si="20"/>
        <v>23.268383442114988</v>
      </c>
      <c r="G73" s="11">
        <f t="shared" si="1"/>
        <v>25.538958282263739</v>
      </c>
      <c r="H73" s="11">
        <f t="shared" si="2"/>
        <v>24.692766433510283</v>
      </c>
      <c r="I73" s="24">
        <f t="shared" si="21"/>
        <v>23.268383442114988</v>
      </c>
      <c r="J73" s="12">
        <f t="shared" si="3"/>
        <v>0.36318217375323342</v>
      </c>
      <c r="K73" s="24">
        <f t="shared" si="4"/>
        <v>442.09943191068066</v>
      </c>
      <c r="L73" s="12">
        <f t="shared" si="22"/>
        <v>0.17885486128781775</v>
      </c>
      <c r="M73" s="24">
        <f t="shared" si="23"/>
        <v>25.538958282263739</v>
      </c>
      <c r="N73" s="12">
        <f t="shared" si="5"/>
        <v>1.0856741403711205</v>
      </c>
      <c r="O73" s="24">
        <f t="shared" si="6"/>
        <v>443.67631149850774</v>
      </c>
      <c r="P73" s="12">
        <f t="shared" si="24"/>
        <v>0.37391068016427437</v>
      </c>
      <c r="Q73" s="24">
        <f t="shared" si="25"/>
        <v>24.692766433510283</v>
      </c>
      <c r="R73" s="12">
        <f t="shared" si="7"/>
        <v>0.65226573124615239</v>
      </c>
      <c r="S73" s="24">
        <f t="shared" si="8"/>
        <v>443.09048445845065</v>
      </c>
      <c r="T73" s="12">
        <f t="shared" si="26"/>
        <v>0.27790532870478379</v>
      </c>
      <c r="W73" s="24">
        <f t="shared" si="27"/>
        <v>41.277869937299307</v>
      </c>
      <c r="X73" s="24">
        <f t="shared" si="28"/>
        <v>454.18440239067024</v>
      </c>
      <c r="Y73" s="13">
        <f t="shared" si="9"/>
        <v>0.55552444010528879</v>
      </c>
      <c r="Z73" s="24">
        <f t="shared" si="10"/>
        <v>10011.825824602734</v>
      </c>
      <c r="AA73" s="24">
        <f t="shared" si="11"/>
        <v>6979.9608142098996</v>
      </c>
      <c r="AB73" s="24">
        <f t="shared" si="29"/>
        <v>32.985318185404793</v>
      </c>
      <c r="AC73" s="24">
        <f t="shared" si="30"/>
        <v>24.692766433510283</v>
      </c>
      <c r="AD73" s="123">
        <f t="shared" si="31"/>
        <v>275</v>
      </c>
      <c r="AE73" s="14">
        <f t="shared" si="32"/>
        <v>4.583333333333333</v>
      </c>
      <c r="AF73" s="24">
        <f t="shared" si="12"/>
        <v>400</v>
      </c>
      <c r="AG73" s="3">
        <f t="shared" si="33"/>
        <v>0</v>
      </c>
      <c r="AH73" s="14">
        <f t="shared" si="13"/>
        <v>0</v>
      </c>
      <c r="AI73" s="14">
        <f t="shared" si="14"/>
        <v>1</v>
      </c>
      <c r="AJ73" s="14">
        <f t="shared" si="15"/>
        <v>2</v>
      </c>
      <c r="AK73" s="14">
        <f t="shared" si="16"/>
        <v>2.6</v>
      </c>
      <c r="AL73" s="24">
        <f t="shared" si="34"/>
        <v>32.985318185404793</v>
      </c>
      <c r="AM73" s="14">
        <f t="shared" si="35"/>
        <v>24.692766433510283</v>
      </c>
      <c r="AN73" s="138" t="str">
        <f t="shared" si="36"/>
        <v/>
      </c>
      <c r="AO73">
        <f t="shared" si="37"/>
        <v>275</v>
      </c>
      <c r="AP73" s="124">
        <f t="shared" si="38"/>
        <v>24.692766433510283</v>
      </c>
    </row>
    <row r="74" spans="2:42" x14ac:dyDescent="0.25">
      <c r="B74" s="3">
        <f t="shared" si="17"/>
        <v>280</v>
      </c>
      <c r="C74" s="14">
        <f t="shared" si="18"/>
        <v>4.666666666666667</v>
      </c>
      <c r="D74" s="11">
        <f t="shared" si="19"/>
        <v>566.33392204371251</v>
      </c>
      <c r="E74" s="11">
        <f t="shared" si="0"/>
        <v>443.78997322904883</v>
      </c>
      <c r="F74" s="11">
        <f t="shared" si="20"/>
        <v>23.447238303402806</v>
      </c>
      <c r="G74" s="11">
        <f t="shared" si="1"/>
        <v>25.912868962428014</v>
      </c>
      <c r="H74" s="11">
        <f t="shared" si="2"/>
        <v>24.970671762215066</v>
      </c>
      <c r="I74" s="24">
        <f t="shared" si="21"/>
        <v>23.447238303402806</v>
      </c>
      <c r="J74" s="12">
        <f t="shared" si="3"/>
        <v>0.36307969315371091</v>
      </c>
      <c r="K74" s="24">
        <f t="shared" si="4"/>
        <v>442.22421612661208</v>
      </c>
      <c r="L74" s="12">
        <f t="shared" si="22"/>
        <v>0.18180814459230149</v>
      </c>
      <c r="M74" s="24">
        <f t="shared" si="23"/>
        <v>25.912868962428014</v>
      </c>
      <c r="N74" s="12">
        <f t="shared" si="5"/>
        <v>1.0850427711885005</v>
      </c>
      <c r="O74" s="24">
        <f t="shared" si="6"/>
        <v>443.93447970862536</v>
      </c>
      <c r="P74" s="12">
        <f t="shared" si="24"/>
        <v>0.3820393754177388</v>
      </c>
      <c r="Q74" s="24">
        <f t="shared" si="25"/>
        <v>24.970671762215066</v>
      </c>
      <c r="R74" s="12">
        <f t="shared" si="7"/>
        <v>0.65198227669472031</v>
      </c>
      <c r="S74" s="24">
        <f t="shared" si="8"/>
        <v>443.2831216190076</v>
      </c>
      <c r="T74" s="12">
        <f t="shared" si="26"/>
        <v>0.28298312356613392</v>
      </c>
      <c r="W74" s="24">
        <f t="shared" si="27"/>
        <v>41.833394377404595</v>
      </c>
      <c r="X74" s="24">
        <f t="shared" si="28"/>
        <v>454.54218406905807</v>
      </c>
      <c r="Y74" s="13">
        <f t="shared" si="9"/>
        <v>0.55895067395956866</v>
      </c>
      <c r="Z74" s="24">
        <f t="shared" si="10"/>
        <v>10048.914471291106</v>
      </c>
      <c r="AA74" s="24">
        <f t="shared" si="11"/>
        <v>7061.1378954122483</v>
      </c>
      <c r="AB74" s="24">
        <f t="shared" si="29"/>
        <v>33.402033069809832</v>
      </c>
      <c r="AC74" s="24">
        <f t="shared" si="30"/>
        <v>24.970671762215066</v>
      </c>
      <c r="AD74" s="123">
        <f t="shared" si="31"/>
        <v>280</v>
      </c>
      <c r="AE74" s="14">
        <f t="shared" si="32"/>
        <v>4.666666666666667</v>
      </c>
      <c r="AF74" s="24">
        <f t="shared" si="12"/>
        <v>400</v>
      </c>
      <c r="AG74" s="3">
        <f t="shared" si="33"/>
        <v>0</v>
      </c>
      <c r="AH74" s="14">
        <f t="shared" si="13"/>
        <v>0</v>
      </c>
      <c r="AI74" s="14">
        <f t="shared" si="14"/>
        <v>1</v>
      </c>
      <c r="AJ74" s="14">
        <f t="shared" si="15"/>
        <v>2</v>
      </c>
      <c r="AK74" s="14">
        <f t="shared" si="16"/>
        <v>2.6</v>
      </c>
      <c r="AL74" s="24">
        <f t="shared" si="34"/>
        <v>33.402033069809832</v>
      </c>
      <c r="AM74" s="14">
        <f t="shared" si="35"/>
        <v>24.970671762215066</v>
      </c>
      <c r="AN74" s="138" t="str">
        <f t="shared" si="36"/>
        <v/>
      </c>
      <c r="AO74">
        <f t="shared" si="37"/>
        <v>280</v>
      </c>
      <c r="AP74" s="124">
        <f t="shared" si="38"/>
        <v>24.970671762215066</v>
      </c>
    </row>
    <row r="75" spans="2:42" x14ac:dyDescent="0.25">
      <c r="B75" s="3">
        <f t="shared" si="17"/>
        <v>285</v>
      </c>
      <c r="C75" s="14">
        <f t="shared" si="18"/>
        <v>4.75</v>
      </c>
      <c r="D75" s="11">
        <f t="shared" si="19"/>
        <v>568.91728942414215</v>
      </c>
      <c r="E75" s="11">
        <f t="shared" si="0"/>
        <v>445.79388539488627</v>
      </c>
      <c r="F75" s="11">
        <f t="shared" si="20"/>
        <v>23.629046447995108</v>
      </c>
      <c r="G75" s="11">
        <f t="shared" si="1"/>
        <v>26.294908337845754</v>
      </c>
      <c r="H75" s="11">
        <f t="shared" si="2"/>
        <v>25.253654885781199</v>
      </c>
      <c r="I75" s="24">
        <f t="shared" si="21"/>
        <v>23.629046447995108</v>
      </c>
      <c r="J75" s="12">
        <f t="shared" si="3"/>
        <v>0.36297566216288374</v>
      </c>
      <c r="K75" s="24">
        <f t="shared" si="4"/>
        <v>442.35096022591966</v>
      </c>
      <c r="L75" s="12">
        <f t="shared" si="22"/>
        <v>0.1846744939282437</v>
      </c>
      <c r="M75" s="24">
        <f t="shared" si="23"/>
        <v>26.294908337845754</v>
      </c>
      <c r="N75" s="12">
        <f t="shared" si="5"/>
        <v>1.0843995040862648</v>
      </c>
      <c r="O75" s="24">
        <f t="shared" si="6"/>
        <v>444.19782218090472</v>
      </c>
      <c r="P75" s="12">
        <f t="shared" si="24"/>
        <v>0.38990384304493486</v>
      </c>
      <c r="Q75" s="24">
        <f t="shared" si="25"/>
        <v>25.253654885781199</v>
      </c>
      <c r="R75" s="12">
        <f t="shared" si="7"/>
        <v>0.65169425138514503</v>
      </c>
      <c r="S75" s="24">
        <f t="shared" si="8"/>
        <v>443.47903674034319</v>
      </c>
      <c r="T75" s="12">
        <f t="shared" si="26"/>
        <v>0.28790338823461414</v>
      </c>
      <c r="W75" s="24">
        <f t="shared" si="27"/>
        <v>42.392345051364167</v>
      </c>
      <c r="X75" s="24">
        <f t="shared" si="28"/>
        <v>454.90129318817395</v>
      </c>
      <c r="Y75" s="13">
        <f t="shared" si="9"/>
        <v>0.56231354717835913</v>
      </c>
      <c r="Z75" s="24">
        <f t="shared" si="10"/>
        <v>10085.038508588053</v>
      </c>
      <c r="AA75" s="24">
        <f t="shared" si="11"/>
        <v>7141.553902337535</v>
      </c>
      <c r="AB75" s="24">
        <f t="shared" si="29"/>
        <v>33.822999968572681</v>
      </c>
      <c r="AC75" s="24">
        <f t="shared" si="30"/>
        <v>25.253654885781199</v>
      </c>
      <c r="AD75" s="123">
        <f t="shared" si="31"/>
        <v>285</v>
      </c>
      <c r="AE75" s="14">
        <f t="shared" si="32"/>
        <v>4.75</v>
      </c>
      <c r="AF75" s="24">
        <f t="shared" si="12"/>
        <v>400</v>
      </c>
      <c r="AG75" s="3">
        <f t="shared" si="33"/>
        <v>0</v>
      </c>
      <c r="AH75" s="14">
        <f t="shared" si="13"/>
        <v>0</v>
      </c>
      <c r="AI75" s="14">
        <f t="shared" si="14"/>
        <v>1</v>
      </c>
      <c r="AJ75" s="14">
        <f t="shared" si="15"/>
        <v>2</v>
      </c>
      <c r="AK75" s="14">
        <f t="shared" si="16"/>
        <v>2.6</v>
      </c>
      <c r="AL75" s="24">
        <f t="shared" si="34"/>
        <v>33.822999968572681</v>
      </c>
      <c r="AM75" s="14">
        <f t="shared" si="35"/>
        <v>25.253654885781199</v>
      </c>
      <c r="AN75" s="138" t="str">
        <f t="shared" si="36"/>
        <v/>
      </c>
      <c r="AO75">
        <f t="shared" si="37"/>
        <v>285</v>
      </c>
      <c r="AP75" s="124">
        <f t="shared" si="38"/>
        <v>25.253654885781199</v>
      </c>
    </row>
    <row r="76" spans="2:42" x14ac:dyDescent="0.25">
      <c r="B76" s="3">
        <f t="shared" si="17"/>
        <v>290</v>
      </c>
      <c r="C76" s="14">
        <f t="shared" si="18"/>
        <v>4.833333333333333</v>
      </c>
      <c r="D76" s="11">
        <f t="shared" si="19"/>
        <v>571.45686880213952</v>
      </c>
      <c r="E76" s="11">
        <f t="shared" si="0"/>
        <v>447.76383130743102</v>
      </c>
      <c r="F76" s="11">
        <f t="shared" si="20"/>
        <v>23.813720941923354</v>
      </c>
      <c r="G76" s="11">
        <f t="shared" si="1"/>
        <v>26.684812180890688</v>
      </c>
      <c r="H76" s="11">
        <f t="shared" si="2"/>
        <v>25.541558274015813</v>
      </c>
      <c r="I76" s="24">
        <f t="shared" si="21"/>
        <v>23.813720941923354</v>
      </c>
      <c r="J76" s="12">
        <f t="shared" si="3"/>
        <v>0.36287013712088739</v>
      </c>
      <c r="K76" s="24">
        <f t="shared" si="4"/>
        <v>442.47959881829689</v>
      </c>
      <c r="L76" s="12">
        <f t="shared" si="22"/>
        <v>0.18745784465324414</v>
      </c>
      <c r="M76" s="24">
        <f t="shared" si="23"/>
        <v>26.684812180890688</v>
      </c>
      <c r="N76" s="12">
        <f t="shared" si="5"/>
        <v>1.0837448927135527</v>
      </c>
      <c r="O76" s="24">
        <f t="shared" si="6"/>
        <v>444.46612973934276</v>
      </c>
      <c r="P76" s="12">
        <f t="shared" si="24"/>
        <v>0.39751606511570176</v>
      </c>
      <c r="Q76" s="24">
        <f t="shared" si="25"/>
        <v>25.541558274015813</v>
      </c>
      <c r="R76" s="12">
        <f t="shared" si="7"/>
        <v>0.65140184640819165</v>
      </c>
      <c r="S76" s="24">
        <f t="shared" si="8"/>
        <v>443.67810814032828</v>
      </c>
      <c r="T76" s="12">
        <f t="shared" si="26"/>
        <v>0.29267325659686644</v>
      </c>
      <c r="W76" s="24">
        <f t="shared" si="27"/>
        <v>42.954658598542522</v>
      </c>
      <c r="X76" s="24">
        <f t="shared" si="28"/>
        <v>455.26167532069871</v>
      </c>
      <c r="Y76" s="13">
        <f t="shared" si="9"/>
        <v>0.56561483043734018</v>
      </c>
      <c r="Z76" s="24">
        <f t="shared" si="10"/>
        <v>10120.229317722211</v>
      </c>
      <c r="AA76" s="24">
        <f t="shared" si="11"/>
        <v>7221.2259734764002</v>
      </c>
      <c r="AB76" s="24">
        <f t="shared" si="29"/>
        <v>34.248108436279168</v>
      </c>
      <c r="AC76" s="24">
        <f t="shared" si="30"/>
        <v>25.541558274015813</v>
      </c>
      <c r="AD76" s="123">
        <f t="shared" si="31"/>
        <v>290</v>
      </c>
      <c r="AE76" s="14">
        <f t="shared" si="32"/>
        <v>4.833333333333333</v>
      </c>
      <c r="AF76" s="24">
        <f t="shared" si="12"/>
        <v>400</v>
      </c>
      <c r="AG76" s="3">
        <f t="shared" si="33"/>
        <v>0</v>
      </c>
      <c r="AH76" s="14">
        <f t="shared" si="13"/>
        <v>0</v>
      </c>
      <c r="AI76" s="14">
        <f t="shared" si="14"/>
        <v>1</v>
      </c>
      <c r="AJ76" s="14">
        <f t="shared" si="15"/>
        <v>2</v>
      </c>
      <c r="AK76" s="14">
        <f t="shared" si="16"/>
        <v>2.6</v>
      </c>
      <c r="AL76" s="24">
        <f t="shared" si="34"/>
        <v>34.248108436279168</v>
      </c>
      <c r="AM76" s="14">
        <f t="shared" si="35"/>
        <v>25.541558274015813</v>
      </c>
      <c r="AN76" s="138" t="str">
        <f t="shared" si="36"/>
        <v/>
      </c>
      <c r="AO76">
        <f t="shared" si="37"/>
        <v>290</v>
      </c>
      <c r="AP76" s="124">
        <f t="shared" si="38"/>
        <v>25.541558274015813</v>
      </c>
    </row>
    <row r="77" spans="2:42" x14ac:dyDescent="0.25">
      <c r="B77" s="3">
        <f t="shared" si="17"/>
        <v>295</v>
      </c>
      <c r="C77" s="14">
        <f t="shared" si="18"/>
        <v>4.916666666666667</v>
      </c>
      <c r="D77" s="11">
        <f t="shared" si="19"/>
        <v>573.95411988089165</v>
      </c>
      <c r="E77" s="11">
        <f t="shared" si="0"/>
        <v>449.70094325510519</v>
      </c>
      <c r="F77" s="11">
        <f t="shared" si="20"/>
        <v>24.001178786576599</v>
      </c>
      <c r="G77" s="11">
        <f t="shared" si="1"/>
        <v>27.082328246006391</v>
      </c>
      <c r="H77" s="11">
        <f t="shared" si="2"/>
        <v>25.83423153061268</v>
      </c>
      <c r="I77" s="24">
        <f t="shared" si="21"/>
        <v>24.001178786576599</v>
      </c>
      <c r="J77" s="12">
        <f t="shared" si="3"/>
        <v>0.36276317193090379</v>
      </c>
      <c r="K77" s="24">
        <f t="shared" si="4"/>
        <v>442.61006937874436</v>
      </c>
      <c r="L77" s="12">
        <f t="shared" si="22"/>
        <v>0.19016188605953377</v>
      </c>
      <c r="M77" s="24">
        <f t="shared" si="23"/>
        <v>27.082328246006391</v>
      </c>
      <c r="N77" s="12">
        <f t="shared" si="5"/>
        <v>1.0830794670394801</v>
      </c>
      <c r="O77" s="24">
        <f t="shared" si="6"/>
        <v>444.73920219892193</v>
      </c>
      <c r="P77" s="12">
        <f t="shared" si="24"/>
        <v>0.4048872813911506</v>
      </c>
      <c r="Q77" s="24">
        <f t="shared" si="25"/>
        <v>25.83423153061268</v>
      </c>
      <c r="R77" s="12">
        <f t="shared" si="7"/>
        <v>0.65110524463594999</v>
      </c>
      <c r="S77" s="24">
        <f t="shared" si="8"/>
        <v>443.88021941844107</v>
      </c>
      <c r="T77" s="12">
        <f t="shared" si="26"/>
        <v>0.29729941827421885</v>
      </c>
      <c r="W77" s="24">
        <f t="shared" si="27"/>
        <v>43.520273428979863</v>
      </c>
      <c r="X77" s="24">
        <f t="shared" si="28"/>
        <v>455.62327755887839</v>
      </c>
      <c r="Y77" s="13">
        <f t="shared" si="9"/>
        <v>0.56885621831062516</v>
      </c>
      <c r="Z77" s="24">
        <f t="shared" si="10"/>
        <v>10154.516745653133</v>
      </c>
      <c r="AA77" s="24">
        <f t="shared" si="11"/>
        <v>7300.1705957598697</v>
      </c>
      <c r="AB77" s="24">
        <f t="shared" si="29"/>
        <v>34.677252479796273</v>
      </c>
      <c r="AC77" s="24">
        <f t="shared" si="30"/>
        <v>25.83423153061268</v>
      </c>
      <c r="AD77" s="123">
        <f t="shared" si="31"/>
        <v>295</v>
      </c>
      <c r="AE77" s="14">
        <f t="shared" si="32"/>
        <v>4.916666666666667</v>
      </c>
      <c r="AF77" s="24">
        <f t="shared" si="12"/>
        <v>400</v>
      </c>
      <c r="AG77" s="3">
        <f t="shared" si="33"/>
        <v>0</v>
      </c>
      <c r="AH77" s="14">
        <f t="shared" si="13"/>
        <v>0</v>
      </c>
      <c r="AI77" s="14">
        <f t="shared" si="14"/>
        <v>1</v>
      </c>
      <c r="AJ77" s="14">
        <f t="shared" si="15"/>
        <v>2</v>
      </c>
      <c r="AK77" s="14">
        <f t="shared" si="16"/>
        <v>2.6</v>
      </c>
      <c r="AL77" s="24">
        <f t="shared" si="34"/>
        <v>34.677252479796273</v>
      </c>
      <c r="AM77" s="14">
        <f t="shared" si="35"/>
        <v>25.83423153061268</v>
      </c>
      <c r="AN77" s="138" t="str">
        <f t="shared" si="36"/>
        <v/>
      </c>
      <c r="AO77">
        <f t="shared" si="37"/>
        <v>295</v>
      </c>
      <c r="AP77" s="124">
        <f t="shared" si="38"/>
        <v>25.83423153061268</v>
      </c>
    </row>
    <row r="78" spans="2:42" x14ac:dyDescent="0.25">
      <c r="B78" s="3">
        <f t="shared" si="17"/>
        <v>300</v>
      </c>
      <c r="C78" s="14">
        <f t="shared" si="18"/>
        <v>5</v>
      </c>
      <c r="D78" s="11">
        <f t="shared" si="19"/>
        <v>576.4104305683087</v>
      </c>
      <c r="E78" s="11">
        <f t="shared" si="0"/>
        <v>451.60629783489901</v>
      </c>
      <c r="F78" s="11">
        <f t="shared" si="20"/>
        <v>24.191340672636134</v>
      </c>
      <c r="G78" s="11">
        <f t="shared" si="1"/>
        <v>27.487215527397542</v>
      </c>
      <c r="H78" s="11">
        <f t="shared" si="2"/>
        <v>26.131530948886898</v>
      </c>
      <c r="I78" s="24">
        <f t="shared" si="21"/>
        <v>24.191340672636134</v>
      </c>
      <c r="J78" s="12">
        <f t="shared" si="3"/>
        <v>0.36265481820517759</v>
      </c>
      <c r="K78" s="24">
        <f t="shared" si="4"/>
        <v>442.74231207249494</v>
      </c>
      <c r="L78" s="12">
        <f t="shared" si="22"/>
        <v>0.19279008077144383</v>
      </c>
      <c r="M78" s="24">
        <f t="shared" si="23"/>
        <v>27.487215527397542</v>
      </c>
      <c r="N78" s="12">
        <f t="shared" si="5"/>
        <v>1.0824037346489823</v>
      </c>
      <c r="O78" s="24">
        <f t="shared" si="6"/>
        <v>445.01684784502407</v>
      </c>
      <c r="P78" s="12">
        <f t="shared" si="24"/>
        <v>0.41202804753848182</v>
      </c>
      <c r="Q78" s="24">
        <f t="shared" si="25"/>
        <v>26.131530948886898</v>
      </c>
      <c r="R78" s="12">
        <f t="shared" si="7"/>
        <v>0.65080462119607685</v>
      </c>
      <c r="S78" s="24">
        <f t="shared" si="8"/>
        <v>444.08525914020561</v>
      </c>
      <c r="T78" s="12">
        <f t="shared" si="26"/>
        <v>0.30178815357254546</v>
      </c>
      <c r="W78" s="24">
        <f t="shared" si="27"/>
        <v>44.089129647290491</v>
      </c>
      <c r="X78" s="24">
        <f t="shared" si="28"/>
        <v>455.9860484564818</v>
      </c>
      <c r="Y78" s="13">
        <f t="shared" si="9"/>
        <v>0.57203933382139438</v>
      </c>
      <c r="Z78" s="24">
        <f t="shared" si="10"/>
        <v>10187.929204690212</v>
      </c>
      <c r="AA78" s="24">
        <f t="shared" si="11"/>
        <v>7378.4036384898363</v>
      </c>
      <c r="AB78" s="24">
        <f t="shared" si="29"/>
        <v>35.110330298088698</v>
      </c>
      <c r="AC78" s="24">
        <f t="shared" si="30"/>
        <v>26.131530948886898</v>
      </c>
      <c r="AD78" s="123">
        <f t="shared" si="31"/>
        <v>300</v>
      </c>
      <c r="AE78" s="14">
        <f t="shared" si="32"/>
        <v>5</v>
      </c>
      <c r="AF78" s="24">
        <f t="shared" si="12"/>
        <v>400</v>
      </c>
      <c r="AG78" s="3">
        <f t="shared" si="33"/>
        <v>0</v>
      </c>
      <c r="AH78" s="14">
        <f t="shared" si="13"/>
        <v>0</v>
      </c>
      <c r="AI78" s="14">
        <f t="shared" si="14"/>
        <v>1</v>
      </c>
      <c r="AJ78" s="14">
        <f t="shared" si="15"/>
        <v>2</v>
      </c>
      <c r="AK78" s="14">
        <f t="shared" si="16"/>
        <v>2.6</v>
      </c>
      <c r="AL78" s="24">
        <f t="shared" si="34"/>
        <v>35.110330298088698</v>
      </c>
      <c r="AM78" s="14">
        <f t="shared" si="35"/>
        <v>26.131530948886898</v>
      </c>
      <c r="AN78" s="138" t="str">
        <f t="shared" si="36"/>
        <v/>
      </c>
      <c r="AO78">
        <f t="shared" si="37"/>
        <v>300</v>
      </c>
      <c r="AP78" s="124">
        <f t="shared" si="38"/>
        <v>26.131530948886898</v>
      </c>
    </row>
    <row r="79" spans="2:42" x14ac:dyDescent="0.25">
      <c r="B79" s="3">
        <f t="shared" si="17"/>
        <v>305</v>
      </c>
      <c r="C79" s="14">
        <f t="shared" si="18"/>
        <v>5.083333333333333</v>
      </c>
      <c r="D79" s="11">
        <f t="shared" si="19"/>
        <v>578.82712160949586</v>
      </c>
      <c r="E79" s="11">
        <f t="shared" si="0"/>
        <v>453.48091954576842</v>
      </c>
      <c r="F79" s="11">
        <f t="shared" si="20"/>
        <v>24.384130753407579</v>
      </c>
      <c r="G79" s="11">
        <f t="shared" si="1"/>
        <v>27.899243574936023</v>
      </c>
      <c r="H79" s="11">
        <f t="shared" si="2"/>
        <v>26.433319102459443</v>
      </c>
      <c r="I79" s="24">
        <f t="shared" si="21"/>
        <v>24.384130753407579</v>
      </c>
      <c r="J79" s="12">
        <f t="shared" si="3"/>
        <v>0.36254512539978306</v>
      </c>
      <c r="K79" s="24">
        <f t="shared" si="4"/>
        <v>442.8762695935747</v>
      </c>
      <c r="L79" s="12">
        <f t="shared" si="22"/>
        <v>0.1953456823146156</v>
      </c>
      <c r="M79" s="24">
        <f t="shared" si="23"/>
        <v>27.899243574936023</v>
      </c>
      <c r="N79" s="12">
        <f t="shared" si="5"/>
        <v>1.0817181819452575</v>
      </c>
      <c r="O79" s="24">
        <f t="shared" si="6"/>
        <v>445.29888295207451</v>
      </c>
      <c r="P79" s="12">
        <f t="shared" si="24"/>
        <v>0.4189482878713256</v>
      </c>
      <c r="Q79" s="24">
        <f t="shared" si="25"/>
        <v>26.433319102459443</v>
      </c>
      <c r="R79" s="12">
        <f t="shared" si="7"/>
        <v>0.65050014391039523</v>
      </c>
      <c r="S79" s="24">
        <f t="shared" si="8"/>
        <v>444.29312054589485</v>
      </c>
      <c r="T79" s="12">
        <f t="shared" si="26"/>
        <v>0.30614536514105423</v>
      </c>
      <c r="W79" s="24">
        <f t="shared" si="27"/>
        <v>44.661168981111885</v>
      </c>
      <c r="X79" s="24">
        <f t="shared" si="28"/>
        <v>456.3499379740577</v>
      </c>
      <c r="Y79" s="13">
        <f t="shared" si="9"/>
        <v>0.57516573264571358</v>
      </c>
      <c r="Z79" s="24">
        <f t="shared" si="10"/>
        <v>10220.493764116414</v>
      </c>
      <c r="AA79" s="24">
        <f t="shared" si="11"/>
        <v>7455.9403850275767</v>
      </c>
      <c r="AB79" s="24">
        <f t="shared" si="29"/>
        <v>35.54724404178566</v>
      </c>
      <c r="AC79" s="24">
        <f t="shared" si="30"/>
        <v>26.433319102459443</v>
      </c>
      <c r="AD79" s="123">
        <f t="shared" si="31"/>
        <v>305</v>
      </c>
      <c r="AE79" s="14">
        <f t="shared" si="32"/>
        <v>5.083333333333333</v>
      </c>
      <c r="AF79" s="24">
        <f t="shared" si="12"/>
        <v>400</v>
      </c>
      <c r="AG79" s="3">
        <f t="shared" si="33"/>
        <v>0</v>
      </c>
      <c r="AH79" s="14">
        <f t="shared" si="13"/>
        <v>0</v>
      </c>
      <c r="AI79" s="14">
        <f t="shared" si="14"/>
        <v>1</v>
      </c>
      <c r="AJ79" s="14">
        <f t="shared" si="15"/>
        <v>2</v>
      </c>
      <c r="AK79" s="14">
        <f t="shared" si="16"/>
        <v>2.6</v>
      </c>
      <c r="AL79" s="24">
        <f t="shared" si="34"/>
        <v>35.54724404178566</v>
      </c>
      <c r="AM79" s="14">
        <f t="shared" si="35"/>
        <v>26.433319102459443</v>
      </c>
      <c r="AN79" s="138" t="str">
        <f t="shared" si="36"/>
        <v/>
      </c>
      <c r="AO79">
        <f t="shared" si="37"/>
        <v>305</v>
      </c>
      <c r="AP79" s="124">
        <f t="shared" si="38"/>
        <v>26.433319102459443</v>
      </c>
    </row>
    <row r="80" spans="2:42" x14ac:dyDescent="0.25">
      <c r="B80" s="3">
        <f t="shared" si="17"/>
        <v>310</v>
      </c>
      <c r="C80" s="14">
        <f t="shared" si="18"/>
        <v>5.166666666666667</v>
      </c>
      <c r="D80" s="11">
        <f t="shared" si="19"/>
        <v>581.2054508515215</v>
      </c>
      <c r="E80" s="11">
        <f t="shared" si="0"/>
        <v>455.32578409680627</v>
      </c>
      <c r="F80" s="11">
        <f t="shared" si="20"/>
        <v>24.579476435722196</v>
      </c>
      <c r="G80" s="11">
        <f t="shared" si="1"/>
        <v>28.31819186280735</v>
      </c>
      <c r="H80" s="11">
        <f t="shared" si="2"/>
        <v>26.739464467600499</v>
      </c>
      <c r="I80" s="24">
        <f t="shared" si="21"/>
        <v>24.579476435722196</v>
      </c>
      <c r="J80" s="12">
        <f t="shared" si="3"/>
        <v>0.36243414093918414</v>
      </c>
      <c r="K80" s="24">
        <f t="shared" si="4"/>
        <v>443.01188701572346</v>
      </c>
      <c r="L80" s="12">
        <f t="shared" si="22"/>
        <v>0.19783175105606721</v>
      </c>
      <c r="M80" s="24">
        <f t="shared" si="23"/>
        <v>28.31819186280735</v>
      </c>
      <c r="N80" s="12">
        <f t="shared" si="5"/>
        <v>1.0810232752672053</v>
      </c>
      <c r="O80" s="24">
        <f t="shared" si="6"/>
        <v>445.58513133781446</v>
      </c>
      <c r="P80" s="12">
        <f t="shared" si="24"/>
        <v>0.42565734321109949</v>
      </c>
      <c r="Q80" s="24">
        <f t="shared" si="25"/>
        <v>26.739464467600499</v>
      </c>
      <c r="R80" s="12">
        <f t="shared" si="7"/>
        <v>0.65019197370111337</v>
      </c>
      <c r="S80" s="24">
        <f t="shared" si="8"/>
        <v>444.50370128124558</v>
      </c>
      <c r="T80" s="12">
        <f t="shared" si="26"/>
        <v>0.31037660669821532</v>
      </c>
      <c r="W80" s="24">
        <f t="shared" si="27"/>
        <v>45.2363347137576</v>
      </c>
      <c r="X80" s="24">
        <f t="shared" si="28"/>
        <v>456.71489742724282</v>
      </c>
      <c r="Y80" s="13">
        <f t="shared" si="9"/>
        <v>0.57823690700128172</v>
      </c>
      <c r="Z80" s="24">
        <f t="shared" si="10"/>
        <v>10252.236234576216</v>
      </c>
      <c r="AA80" s="24">
        <f t="shared" si="11"/>
        <v>7532.79556241912</v>
      </c>
      <c r="AB80" s="24">
        <f t="shared" si="29"/>
        <v>35.987899590679049</v>
      </c>
      <c r="AC80" s="24">
        <f t="shared" si="30"/>
        <v>26.739464467600499</v>
      </c>
      <c r="AD80" s="123">
        <f t="shared" si="31"/>
        <v>310</v>
      </c>
      <c r="AE80" s="14">
        <f t="shared" si="32"/>
        <v>5.166666666666667</v>
      </c>
      <c r="AF80" s="24">
        <f t="shared" si="12"/>
        <v>400</v>
      </c>
      <c r="AG80" s="3">
        <f t="shared" si="33"/>
        <v>0</v>
      </c>
      <c r="AH80" s="14">
        <f t="shared" si="13"/>
        <v>0</v>
      </c>
      <c r="AI80" s="14">
        <f t="shared" si="14"/>
        <v>1</v>
      </c>
      <c r="AJ80" s="14">
        <f t="shared" si="15"/>
        <v>2</v>
      </c>
      <c r="AK80" s="14">
        <f t="shared" si="16"/>
        <v>2.6</v>
      </c>
      <c r="AL80" s="24">
        <f t="shared" si="34"/>
        <v>35.987899590679049</v>
      </c>
      <c r="AM80" s="14">
        <f t="shared" si="35"/>
        <v>26.739464467600499</v>
      </c>
      <c r="AN80" s="138" t="str">
        <f t="shared" si="36"/>
        <v/>
      </c>
      <c r="AO80">
        <f t="shared" si="37"/>
        <v>310</v>
      </c>
      <c r="AP80" s="124">
        <f t="shared" si="38"/>
        <v>26.739464467600499</v>
      </c>
    </row>
    <row r="81" spans="2:42" x14ac:dyDescent="0.25">
      <c r="B81" s="3">
        <f t="shared" si="17"/>
        <v>315</v>
      </c>
      <c r="C81" s="14">
        <f t="shared" si="18"/>
        <v>5.25</v>
      </c>
      <c r="D81" s="11">
        <f t="shared" si="19"/>
        <v>583.5466171749573</v>
      </c>
      <c r="E81" s="11">
        <f t="shared" si="0"/>
        <v>457.14182145692871</v>
      </c>
      <c r="F81" s="11">
        <f t="shared" si="20"/>
        <v>24.777308186778264</v>
      </c>
      <c r="G81" s="11">
        <f t="shared" si="1"/>
        <v>28.743849206018449</v>
      </c>
      <c r="H81" s="11">
        <f t="shared" si="2"/>
        <v>27.049841074298715</v>
      </c>
      <c r="I81" s="24">
        <f t="shared" si="21"/>
        <v>24.777308186778264</v>
      </c>
      <c r="J81" s="12">
        <f t="shared" si="3"/>
        <v>0.36232191033152522</v>
      </c>
      <c r="K81" s="24">
        <f t="shared" si="4"/>
        <v>443.14911165453822</v>
      </c>
      <c r="L81" s="12">
        <f t="shared" si="22"/>
        <v>0.20025116869001824</v>
      </c>
      <c r="M81" s="24">
        <f t="shared" si="23"/>
        <v>28.743849206018449</v>
      </c>
      <c r="N81" s="12">
        <f t="shared" si="5"/>
        <v>1.0803194619293635</v>
      </c>
      <c r="O81" s="24">
        <f t="shared" si="6"/>
        <v>445.87542394998258</v>
      </c>
      <c r="P81" s="12">
        <f t="shared" si="24"/>
        <v>0.43216401439254376</v>
      </c>
      <c r="Q81" s="24">
        <f t="shared" si="25"/>
        <v>27.049841074298715</v>
      </c>
      <c r="R81" s="12">
        <f t="shared" si="7"/>
        <v>0.64988026496759521</v>
      </c>
      <c r="S81" s="24">
        <f t="shared" si="8"/>
        <v>444.71690314817323</v>
      </c>
      <c r="T81" s="12">
        <f t="shared" si="26"/>
        <v>0.31448710913954103</v>
      </c>
      <c r="W81" s="24">
        <f t="shared" si="27"/>
        <v>45.814571620758883</v>
      </c>
      <c r="X81" s="24">
        <f t="shared" si="28"/>
        <v>457.08087943789656</v>
      </c>
      <c r="Y81" s="13">
        <f t="shared" si="9"/>
        <v>0.58125428924947198</v>
      </c>
      <c r="Z81" s="24">
        <f t="shared" si="10"/>
        <v>10283.181245904245</v>
      </c>
      <c r="AA81" s="24">
        <f t="shared" si="11"/>
        <v>7608.9833691192007</v>
      </c>
      <c r="AB81" s="24">
        <f t="shared" si="29"/>
        <v>36.432206347528798</v>
      </c>
      <c r="AC81" s="24">
        <f t="shared" si="30"/>
        <v>27.049841074298715</v>
      </c>
      <c r="AD81" s="123">
        <f t="shared" si="31"/>
        <v>315</v>
      </c>
      <c r="AE81" s="14">
        <f t="shared" si="32"/>
        <v>5.25</v>
      </c>
      <c r="AF81" s="24">
        <f t="shared" si="12"/>
        <v>400</v>
      </c>
      <c r="AG81" s="3">
        <f t="shared" si="33"/>
        <v>0</v>
      </c>
      <c r="AH81" s="14">
        <f t="shared" si="13"/>
        <v>0</v>
      </c>
      <c r="AI81" s="14">
        <f t="shared" si="14"/>
        <v>1</v>
      </c>
      <c r="AJ81" s="14">
        <f t="shared" si="15"/>
        <v>2</v>
      </c>
      <c r="AK81" s="14">
        <f t="shared" si="16"/>
        <v>2.6</v>
      </c>
      <c r="AL81" s="24">
        <f t="shared" si="34"/>
        <v>36.432206347528798</v>
      </c>
      <c r="AM81" s="14">
        <f t="shared" si="35"/>
        <v>27.049841074298715</v>
      </c>
      <c r="AN81" s="138" t="str">
        <f t="shared" si="36"/>
        <v/>
      </c>
      <c r="AO81">
        <f t="shared" si="37"/>
        <v>315</v>
      </c>
      <c r="AP81" s="124">
        <f t="shared" si="38"/>
        <v>27.049841074298715</v>
      </c>
    </row>
    <row r="82" spans="2:42" x14ac:dyDescent="0.25">
      <c r="B82" s="3">
        <f t="shared" si="17"/>
        <v>320</v>
      </c>
      <c r="C82" s="14">
        <f t="shared" si="18"/>
        <v>5.333333333333333</v>
      </c>
      <c r="D82" s="11">
        <f t="shared" si="19"/>
        <v>585.85176412295505</v>
      </c>
      <c r="E82" s="11">
        <f t="shared" ref="E82:E145" si="39">IF(B82&lt;=40*60,20+345*CRed_1*LOG(8*C82+1,10),ThetaG40+(ThetaG120-ThetaG40)/80*(C82-40))</f>
        <v>458.92991866994203</v>
      </c>
      <c r="F82" s="11">
        <f t="shared" si="20"/>
        <v>24.977559355468284</v>
      </c>
      <c r="G82" s="11">
        <f t="shared" ref="G82:G145" si="40">M82</f>
        <v>29.176013220410994</v>
      </c>
      <c r="H82" s="11">
        <f t="shared" ref="H82:H145" si="41">Q82</f>
        <v>27.364328183438257</v>
      </c>
      <c r="I82" s="24">
        <f t="shared" si="21"/>
        <v>24.977559355468284</v>
      </c>
      <c r="J82" s="12">
        <f t="shared" ref="J82:J145" si="42">Cp*RhoP/(K82*RhoA)*dP/1000*MassivSS</f>
        <v>0.36220847727548228</v>
      </c>
      <c r="K82" s="24">
        <f t="shared" ref="K82:K145" si="43">IF(I82&lt;600,425+0.773*I82-1.69/1000*I82^2+2.22/1000^2*I82^3,IF(I82&lt;735,666+13002/(738-I82),IF(I82&lt;900,545+17820/(I82-731),650)))</f>
        <v>443.28789293982396</v>
      </c>
      <c r="L82" s="12">
        <f t="shared" si="22"/>
        <v>0.2026066514229462</v>
      </c>
      <c r="M82" s="24">
        <f t="shared" si="23"/>
        <v>29.176013220410994</v>
      </c>
      <c r="N82" s="12">
        <f t="shared" ref="N82:N145" si="44">Cp*RhoP/(O82*RhoA)*dP/1000*MassivW</f>
        <v>1.0796071711910633</v>
      </c>
      <c r="O82" s="24">
        <f t="shared" ref="O82:O145" si="45">IF(M82&lt;600,425+0.773*M82-1.69/1000*M82^2+2.22/1000^2*M82^3,IF(M82&lt;735,666+13002/(738-M82),IF(M82&lt;900,545+17820/(M82-731),650)))</f>
        <v>446.16959848252566</v>
      </c>
      <c r="P82" s="12">
        <f t="shared" si="24"/>
        <v>0.4384766018725581</v>
      </c>
      <c r="Q82" s="24">
        <f t="shared" si="25"/>
        <v>27.364328183438257</v>
      </c>
      <c r="R82" s="12">
        <f t="shared" ref="R82:R145" si="46">Cp*RhoP/(S82*RhoA)*dP/1000*MassivSI</f>
        <v>0.64956516593628821</v>
      </c>
      <c r="S82" s="24">
        <f t="shared" ref="S82:S145" si="47">IF(Q82&lt;600,425+0.773*Q82-1.69/1000*Q82^2+2.22/1000^2*Q82^3,IF(Q82&lt;735,666+13002/(738-Q82),IF(Q82&lt;900,545+17820/(Q82-731),650)))</f>
        <v>444.93263187369053</v>
      </c>
      <c r="T82" s="12">
        <f t="shared" si="26"/>
        <v>0.31848180430336626</v>
      </c>
      <c r="W82" s="24">
        <f t="shared" si="27"/>
        <v>46.395825910008355</v>
      </c>
      <c r="X82" s="24">
        <f t="shared" si="28"/>
        <v>457.44783788785611</v>
      </c>
      <c r="Y82" s="13">
        <f t="shared" ref="Y82:Y145" si="48">MAX(MassivSSCO/(X82*RhoA)*DeltaT*(Z82+AA82),L82)</f>
        <v>0.5842192552360792</v>
      </c>
      <c r="Z82" s="24">
        <f t="shared" ref="Z82:Z145" si="49">AlphaC*(E82-W82)</f>
        <v>10313.352318998343</v>
      </c>
      <c r="AA82" s="24">
        <f t="shared" ref="AA82:AA145" si="50">Phi*EpsilonF*0.7*Botzman/10^8*EpsilonA*((E82+273)^4-(W82+273)^4)</f>
        <v>7684.5175009612012</v>
      </c>
      <c r="AB82" s="24">
        <f t="shared" si="29"/>
        <v>36.880077046723308</v>
      </c>
      <c r="AC82" s="24">
        <f t="shared" si="30"/>
        <v>27.364328183438257</v>
      </c>
      <c r="AD82" s="123">
        <f t="shared" si="31"/>
        <v>320</v>
      </c>
      <c r="AE82" s="14">
        <f t="shared" si="32"/>
        <v>5.333333333333333</v>
      </c>
      <c r="AF82" s="24">
        <f t="shared" ref="AF82:AF145" si="51">IF(AC82&lt;=450,Thetha0_0,IF(AC82&gt;=650,Thetha0_2,(IF(AC82&lt;=550,Thetha0_0+(Thetha0_1-Thetha0_0)/100*(AC82-450),Thetha0_1+(Thetha0_2-Thetha0_1)/100*(AC82-550)))))</f>
        <v>400</v>
      </c>
      <c r="AG82" s="3">
        <f t="shared" si="33"/>
        <v>0</v>
      </c>
      <c r="AH82" s="14">
        <f t="shared" ref="AH82:AH145" si="52">IF(AC82&lt;=450,AthetaR30_0,IF(AC82&gt;=650,AthetaR30_2,(IF(AC82&lt;=550,AthetaR30_0+(AthetaR30_1-AthetaR30_0)/100*(AC82-450),AthetaR30_1+(AthetaR30_2-AthetaR30_1)/100*(AC82-450)))))</f>
        <v>0</v>
      </c>
      <c r="AI82" s="14">
        <f t="shared" ref="AI82:AI145" si="53">IF(AC82&lt;=450,AthetaR60_0,IF(AC82&gt;=650,AthetaR60_2,(IF(AC82&lt;=550,AthetaR60_0+(AthetaR60_1-AthetaR60_0)/100*(AC82-450),AthetaR60_1+(AthetaR60_2-AthetaR60_1)/100*(AC82-450)))))</f>
        <v>1</v>
      </c>
      <c r="AJ82" s="14">
        <f t="shared" ref="AJ82:AJ145" si="54">IF(AC82&lt;=450,AthetaR90_0,IF(AC82&gt;=650,AthetaR90_2,(IF(AC82&lt;=550,AthetaR90_0+(AthetaR90_1-AthetaR90_0)/100*(AC82-450),AthetaR90_1+(AthetaR90_2-AthetaR90_1)/100*(AC82-450)))))</f>
        <v>2</v>
      </c>
      <c r="AK82" s="14">
        <f t="shared" ref="AK82:AK145" si="55">IF(AC82&lt;=450,AthetaR120_0,IF(AC82&gt;=650,AthetaR120_2,(IF(AC82&lt;=550,AthetaR120_0+(AthetaR120_1-AthetaR120_0)/100*(AC82-450),AthetaR120_1+(AthetaR120_2-AthetaR120_1)/100*(AC82-450)))))</f>
        <v>2.6</v>
      </c>
      <c r="AL82" s="24">
        <f t="shared" si="34"/>
        <v>36.880077046723308</v>
      </c>
      <c r="AM82" s="14">
        <f t="shared" si="35"/>
        <v>27.364328183438257</v>
      </c>
      <c r="AN82" s="138" t="str">
        <f t="shared" si="36"/>
        <v/>
      </c>
      <c r="AO82">
        <f t="shared" si="37"/>
        <v>320</v>
      </c>
      <c r="AP82" s="124">
        <f t="shared" si="38"/>
        <v>27.364328183438257</v>
      </c>
    </row>
    <row r="83" spans="2:42" x14ac:dyDescent="0.25">
      <c r="B83" s="3">
        <f t="shared" ref="B83:B146" si="56">B82+DeltaT</f>
        <v>325</v>
      </c>
      <c r="C83" s="14">
        <f t="shared" ref="C83:C146" si="57">B83/60</f>
        <v>5.416666666666667</v>
      </c>
      <c r="D83" s="11">
        <f t="shared" ref="D83:D146" si="58">20+345*LOG(8*C83+1,10)</f>
        <v>588.12198325536099</v>
      </c>
      <c r="E83" s="11">
        <f t="shared" si="39"/>
        <v>460.69092245632123</v>
      </c>
      <c r="F83" s="11">
        <f t="shared" ref="F83:F146" si="59">I83</f>
        <v>25.180166006891231</v>
      </c>
      <c r="G83" s="11">
        <f t="shared" si="40"/>
        <v>29.614489822283552</v>
      </c>
      <c r="H83" s="11">
        <f t="shared" si="41"/>
        <v>27.682809987741624</v>
      </c>
      <c r="I83" s="24">
        <f t="shared" ref="I83:I146" si="60">I82+IF(Limit=Oui,MAX(0,L82),L82)</f>
        <v>25.180166006891231</v>
      </c>
      <c r="J83" s="12">
        <f t="shared" si="42"/>
        <v>0.36209388375942569</v>
      </c>
      <c r="K83" s="24">
        <f t="shared" si="43"/>
        <v>443.42818229724105</v>
      </c>
      <c r="L83" s="12">
        <f t="shared" ref="L83:L146" si="61">LambdaP*MassivSS/(dP/1000)/(K83*RhoA)/(1+J83/3)*(D83-I83)*DeltaT-(EXP(J83/10)-1)*(D83-D82)</f>
        <v>0.2049007619931093</v>
      </c>
      <c r="M83" s="24">
        <f t="shared" ref="M83:M146" si="62">M82+IF(Limit=Oui,MAX(0,P82),P82)</f>
        <v>29.614489822283552</v>
      </c>
      <c r="N83" s="12">
        <f t="shared" si="44"/>
        <v>1.0788868151608326</v>
      </c>
      <c r="O83" s="24">
        <f t="shared" si="45"/>
        <v>446.46749901875984</v>
      </c>
      <c r="P83" s="12">
        <f t="shared" ref="P83:P146" si="63">LambdaP*MassivW/(dP/1000)/(O83*RhoA)/(1+N83/3)*(D83-M83)*DeltaT-(EXP(N83/10)-1)*(D83-D82)</f>
        <v>0.44460294184693921</v>
      </c>
      <c r="Q83" s="24">
        <f t="shared" ref="Q83:Q146" si="64">Q82+IF(Limit=Oui,MAX(0,T82),T82)</f>
        <v>27.682809987741624</v>
      </c>
      <c r="R83" s="12">
        <f t="shared" si="46"/>
        <v>0.64924681898615433</v>
      </c>
      <c r="S83" s="24">
        <f t="shared" si="47"/>
        <v>445.15079689542017</v>
      </c>
      <c r="T83" s="12">
        <f t="shared" ref="T83:T146" si="65">LambdaP*MassivSI/(dP/1000)/(S83*RhoA)/(1+R83/3)*(D83-Q83)*DeltaT-(EXP(R83/10)-1)*(D83-D82)</f>
        <v>0.32236534663798344</v>
      </c>
      <c r="W83" s="24">
        <f t="shared" ref="W83:W146" si="66">W82+IF(Limit=Oui,MAX(0,Y82),Y82)</f>
        <v>46.980045165244434</v>
      </c>
      <c r="X83" s="24">
        <f t="shared" ref="X83:X146" si="67">IF(W83&lt;600,425+0.773*W83-1.69/1000*W83^2+2.22/1000^2*W83^3,IF(W83&lt;735,666+13002/(738-W83),IF(W83&lt;900,545+17820/(W83-731),650)))</f>
        <v>457.81572787512675</v>
      </c>
      <c r="Y83" s="13">
        <f t="shared" si="48"/>
        <v>0.58713312739356849</v>
      </c>
      <c r="Z83" s="24">
        <f t="shared" si="49"/>
        <v>10342.771932276921</v>
      </c>
      <c r="AA83" s="24">
        <f t="shared" si="50"/>
        <v>7759.4111755068388</v>
      </c>
      <c r="AB83" s="24">
        <f t="shared" ref="AB83:AB146" si="68">MAX(M83,AVERAGE(W83,AC83))</f>
        <v>37.331427576493027</v>
      </c>
      <c r="AC83" s="24">
        <f t="shared" ref="AC83:AC146" si="69">Q83</f>
        <v>27.682809987741624</v>
      </c>
      <c r="AD83" s="123">
        <f t="shared" ref="AD83:AD146" si="70">B83</f>
        <v>325</v>
      </c>
      <c r="AE83" s="14">
        <f t="shared" ref="AE83:AE146" si="71">C83</f>
        <v>5.416666666666667</v>
      </c>
      <c r="AF83" s="24">
        <f t="shared" si="51"/>
        <v>400</v>
      </c>
      <c r="AG83" s="3">
        <f t="shared" ref="AG83:AG146" si="72">IF(C83&lt;=30,AH83,IF(C83&lt;=60,AI83,IF(C83&lt;=90,AJ83,IF(C83&lt;=120,AK83,-1))))</f>
        <v>0</v>
      </c>
      <c r="AH83" s="14">
        <f t="shared" si="52"/>
        <v>0</v>
      </c>
      <c r="AI83" s="14">
        <f t="shared" si="53"/>
        <v>1</v>
      </c>
      <c r="AJ83" s="14">
        <f t="shared" si="54"/>
        <v>2</v>
      </c>
      <c r="AK83" s="14">
        <f t="shared" si="55"/>
        <v>2.6</v>
      </c>
      <c r="AL83" s="24">
        <f t="shared" ref="AL83:AL146" si="73">MAX(M83,AVERAGE(W83,AM83))</f>
        <v>37.331427576493027</v>
      </c>
      <c r="AM83" s="14">
        <f t="shared" ref="AM83:AM146" si="74">IF(W83&gt;=AF83,(1+(W83-AF83)*AG83/10000)*AC83,AC83)</f>
        <v>27.682809987741624</v>
      </c>
      <c r="AN83" s="138" t="str">
        <f t="shared" ref="AN83:AN146" si="75">IF(AM83=AC83,"","modifiée")</f>
        <v/>
      </c>
      <c r="AO83">
        <f t="shared" ref="AO83:AO146" si="76">AD83</f>
        <v>325</v>
      </c>
      <c r="AP83" s="124">
        <f t="shared" ref="AP83:AP146" si="77">AM83</f>
        <v>27.682809987741624</v>
      </c>
    </row>
    <row r="84" spans="2:42" x14ac:dyDescent="0.25">
      <c r="B84" s="3">
        <f t="shared" si="56"/>
        <v>330</v>
      </c>
      <c r="C84" s="14">
        <f t="shared" si="57"/>
        <v>5.5</v>
      </c>
      <c r="D84" s="11">
        <f t="shared" si="58"/>
        <v>590.35831725249352</v>
      </c>
      <c r="E84" s="11">
        <f t="shared" si="39"/>
        <v>462.4256416208035</v>
      </c>
      <c r="F84" s="11">
        <f t="shared" si="59"/>
        <v>25.385066768884339</v>
      </c>
      <c r="G84" s="11">
        <f t="shared" si="40"/>
        <v>30.05909276413049</v>
      </c>
      <c r="H84" s="11">
        <f t="shared" si="41"/>
        <v>28.005175334379608</v>
      </c>
      <c r="I84" s="24">
        <f t="shared" si="60"/>
        <v>25.385066768884339</v>
      </c>
      <c r="J84" s="12">
        <f t="shared" si="42"/>
        <v>0.36197817015356126</v>
      </c>
      <c r="K84" s="24">
        <f t="shared" si="43"/>
        <v>443.56993303843564</v>
      </c>
      <c r="L84" s="12">
        <f t="shared" si="61"/>
        <v>0.20713592064391489</v>
      </c>
      <c r="M84" s="24">
        <f t="shared" si="62"/>
        <v>30.05909276413049</v>
      </c>
      <c r="N84" s="12">
        <f t="shared" si="44"/>
        <v>1.0781587896414713</v>
      </c>
      <c r="O84" s="24">
        <f t="shared" si="45"/>
        <v>446.76897569916531</v>
      </c>
      <c r="P84" s="12">
        <f t="shared" si="63"/>
        <v>0.45055043923224469</v>
      </c>
      <c r="Q84" s="24">
        <f t="shared" si="64"/>
        <v>28.005175334379608</v>
      </c>
      <c r="R84" s="12">
        <f t="shared" si="46"/>
        <v>0.64892536095170739</v>
      </c>
      <c r="S84" s="24">
        <f t="shared" si="47"/>
        <v>445.3713111622576</v>
      </c>
      <c r="T84" s="12">
        <f t="shared" si="65"/>
        <v>0.32614213298496431</v>
      </c>
      <c r="W84" s="24">
        <f t="shared" si="66"/>
        <v>47.567178292638005</v>
      </c>
      <c r="X84" s="24">
        <f t="shared" si="67"/>
        <v>458.18450567233407</v>
      </c>
      <c r="Y84" s="13">
        <f t="shared" si="48"/>
        <v>0.58999717762532344</v>
      </c>
      <c r="Z84" s="24">
        <f t="shared" si="49"/>
        <v>10371.461583204138</v>
      </c>
      <c r="AA84" s="24">
        <f t="shared" si="50"/>
        <v>7833.6771548976294</v>
      </c>
      <c r="AB84" s="24">
        <f t="shared" si="68"/>
        <v>37.786176813508803</v>
      </c>
      <c r="AC84" s="24">
        <f t="shared" si="69"/>
        <v>28.005175334379608</v>
      </c>
      <c r="AD84" s="123">
        <f t="shared" si="70"/>
        <v>330</v>
      </c>
      <c r="AE84" s="14">
        <f t="shared" si="71"/>
        <v>5.5</v>
      </c>
      <c r="AF84" s="24">
        <f t="shared" si="51"/>
        <v>400</v>
      </c>
      <c r="AG84" s="3">
        <f t="shared" si="72"/>
        <v>0</v>
      </c>
      <c r="AH84" s="14">
        <f t="shared" si="52"/>
        <v>0</v>
      </c>
      <c r="AI84" s="14">
        <f t="shared" si="53"/>
        <v>1</v>
      </c>
      <c r="AJ84" s="14">
        <f t="shared" si="54"/>
        <v>2</v>
      </c>
      <c r="AK84" s="14">
        <f t="shared" si="55"/>
        <v>2.6</v>
      </c>
      <c r="AL84" s="24">
        <f t="shared" si="73"/>
        <v>37.786176813508803</v>
      </c>
      <c r="AM84" s="14">
        <f t="shared" si="74"/>
        <v>28.005175334379608</v>
      </c>
      <c r="AN84" s="138" t="str">
        <f t="shared" si="75"/>
        <v/>
      </c>
      <c r="AO84">
        <f t="shared" si="76"/>
        <v>330</v>
      </c>
      <c r="AP84" s="124">
        <f t="shared" si="77"/>
        <v>28.005175334379608</v>
      </c>
    </row>
    <row r="85" spans="2:42" x14ac:dyDescent="0.25">
      <c r="B85" s="3">
        <f t="shared" si="56"/>
        <v>335</v>
      </c>
      <c r="C85" s="14">
        <f t="shared" si="57"/>
        <v>5.583333333333333</v>
      </c>
      <c r="D85" s="11">
        <f t="shared" si="58"/>
        <v>592.56176279067665</v>
      </c>
      <c r="E85" s="11">
        <f t="shared" si="39"/>
        <v>464.13484928293292</v>
      </c>
      <c r="F85" s="11">
        <f t="shared" si="59"/>
        <v>25.592202689528254</v>
      </c>
      <c r="G85" s="11">
        <f t="shared" si="40"/>
        <v>30.509643203362735</v>
      </c>
      <c r="H85" s="11">
        <f t="shared" si="41"/>
        <v>28.33131746736457</v>
      </c>
      <c r="I85" s="24">
        <f t="shared" si="60"/>
        <v>25.592202689528254</v>
      </c>
      <c r="J85" s="12">
        <f t="shared" si="42"/>
        <v>0.3618613752956531</v>
      </c>
      <c r="K85" s="24">
        <f t="shared" si="43"/>
        <v>443.71310025891961</v>
      </c>
      <c r="L85" s="12">
        <f t="shared" si="61"/>
        <v>0.2093144151565533</v>
      </c>
      <c r="M85" s="24">
        <f t="shared" si="62"/>
        <v>30.509643203362735</v>
      </c>
      <c r="N85" s="12">
        <f t="shared" si="44"/>
        <v>1.0774234749206797</v>
      </c>
      <c r="O85" s="24">
        <f t="shared" si="45"/>
        <v>447.07388441172958</v>
      </c>
      <c r="P85" s="12">
        <f t="shared" si="63"/>
        <v>0.45632609782822248</v>
      </c>
      <c r="Q85" s="24">
        <f t="shared" si="64"/>
        <v>28.33131746736457</v>
      </c>
      <c r="R85" s="12">
        <f t="shared" si="46"/>
        <v>0.6486009234055472</v>
      </c>
      <c r="S85" s="24">
        <f t="shared" si="47"/>
        <v>445.59409094888656</v>
      </c>
      <c r="T85" s="12">
        <f t="shared" si="65"/>
        <v>0.32981632066837852</v>
      </c>
      <c r="W85" s="24">
        <f t="shared" si="66"/>
        <v>48.157175470263326</v>
      </c>
      <c r="X85" s="24">
        <f t="shared" si="67"/>
        <v>458.55412868728479</v>
      </c>
      <c r="Y85" s="13">
        <f t="shared" si="48"/>
        <v>0.59281262999033402</v>
      </c>
      <c r="Z85" s="24">
        <f t="shared" si="49"/>
        <v>10399.44184531674</v>
      </c>
      <c r="AA85" s="24">
        <f t="shared" si="50"/>
        <v>7907.327767319377</v>
      </c>
      <c r="AB85" s="24">
        <f t="shared" si="68"/>
        <v>38.244246468813948</v>
      </c>
      <c r="AC85" s="24">
        <f t="shared" si="69"/>
        <v>28.33131746736457</v>
      </c>
      <c r="AD85" s="123">
        <f t="shared" si="70"/>
        <v>335</v>
      </c>
      <c r="AE85" s="14">
        <f t="shared" si="71"/>
        <v>5.583333333333333</v>
      </c>
      <c r="AF85" s="24">
        <f t="shared" si="51"/>
        <v>400</v>
      </c>
      <c r="AG85" s="3">
        <f t="shared" si="72"/>
        <v>0</v>
      </c>
      <c r="AH85" s="14">
        <f t="shared" si="52"/>
        <v>0</v>
      </c>
      <c r="AI85" s="14">
        <f t="shared" si="53"/>
        <v>1</v>
      </c>
      <c r="AJ85" s="14">
        <f t="shared" si="54"/>
        <v>2</v>
      </c>
      <c r="AK85" s="14">
        <f t="shared" si="55"/>
        <v>2.6</v>
      </c>
      <c r="AL85" s="24">
        <f t="shared" si="73"/>
        <v>38.244246468813948</v>
      </c>
      <c r="AM85" s="14">
        <f t="shared" si="74"/>
        <v>28.33131746736457</v>
      </c>
      <c r="AN85" s="138" t="str">
        <f t="shared" si="75"/>
        <v/>
      </c>
      <c r="AO85">
        <f t="shared" si="76"/>
        <v>335</v>
      </c>
      <c r="AP85" s="124">
        <f t="shared" si="77"/>
        <v>28.33131746736457</v>
      </c>
    </row>
    <row r="86" spans="2:42" x14ac:dyDescent="0.25">
      <c r="B86" s="3">
        <f t="shared" si="56"/>
        <v>340</v>
      </c>
      <c r="C86" s="14">
        <f t="shared" si="57"/>
        <v>5.666666666666667</v>
      </c>
      <c r="D86" s="11">
        <f t="shared" si="58"/>
        <v>594.73327320937915</v>
      </c>
      <c r="E86" s="11">
        <f t="shared" si="39"/>
        <v>465.81928494595383</v>
      </c>
      <c r="F86" s="11">
        <f t="shared" si="59"/>
        <v>25.801517104684805</v>
      </c>
      <c r="G86" s="11">
        <f t="shared" si="40"/>
        <v>30.965969301190956</v>
      </c>
      <c r="H86" s="11">
        <f t="shared" si="41"/>
        <v>28.661133788032949</v>
      </c>
      <c r="I86" s="24">
        <f t="shared" si="60"/>
        <v>25.801517104684805</v>
      </c>
      <c r="J86" s="12">
        <f t="shared" si="42"/>
        <v>0.36174353657087022</v>
      </c>
      <c r="K86" s="24">
        <f t="shared" si="43"/>
        <v>443.8576407430416</v>
      </c>
      <c r="L86" s="12">
        <f t="shared" si="61"/>
        <v>0.21143841003538727</v>
      </c>
      <c r="M86" s="24">
        <f t="shared" si="62"/>
        <v>30.965969301190956</v>
      </c>
      <c r="N86" s="12">
        <f t="shared" si="44"/>
        <v>1.0766812365116487</v>
      </c>
      <c r="O86" s="24">
        <f t="shared" si="45"/>
        <v>447.38208650296343</v>
      </c>
      <c r="P86" s="12">
        <f t="shared" si="63"/>
        <v>0.46193654794066874</v>
      </c>
      <c r="Q86" s="24">
        <f t="shared" si="64"/>
        <v>28.661133788032949</v>
      </c>
      <c r="R86" s="12">
        <f t="shared" si="46"/>
        <v>0.64827363292209628</v>
      </c>
      <c r="S86" s="24">
        <f t="shared" si="47"/>
        <v>445.81905568297913</v>
      </c>
      <c r="T86" s="12">
        <f t="shared" si="65"/>
        <v>0.333391844058193</v>
      </c>
      <c r="W86" s="24">
        <f t="shared" si="66"/>
        <v>48.74998810025366</v>
      </c>
      <c r="X86" s="24">
        <f t="shared" si="67"/>
        <v>458.92455542549101</v>
      </c>
      <c r="Y86" s="13">
        <f t="shared" si="48"/>
        <v>0.59558066320496772</v>
      </c>
      <c r="Z86" s="24">
        <f t="shared" si="49"/>
        <v>10426.732421142504</v>
      </c>
      <c r="AA86" s="24">
        <f t="shared" si="50"/>
        <v>7980.3749271813231</v>
      </c>
      <c r="AB86" s="24">
        <f t="shared" si="68"/>
        <v>38.705560944143301</v>
      </c>
      <c r="AC86" s="24">
        <f t="shared" si="69"/>
        <v>28.661133788032949</v>
      </c>
      <c r="AD86" s="123">
        <f t="shared" si="70"/>
        <v>340</v>
      </c>
      <c r="AE86" s="14">
        <f t="shared" si="71"/>
        <v>5.666666666666667</v>
      </c>
      <c r="AF86" s="24">
        <f t="shared" si="51"/>
        <v>400</v>
      </c>
      <c r="AG86" s="3">
        <f t="shared" si="72"/>
        <v>0</v>
      </c>
      <c r="AH86" s="14">
        <f t="shared" si="52"/>
        <v>0</v>
      </c>
      <c r="AI86" s="14">
        <f t="shared" si="53"/>
        <v>1</v>
      </c>
      <c r="AJ86" s="14">
        <f t="shared" si="54"/>
        <v>2</v>
      </c>
      <c r="AK86" s="14">
        <f t="shared" si="55"/>
        <v>2.6</v>
      </c>
      <c r="AL86" s="24">
        <f t="shared" si="73"/>
        <v>38.705560944143301</v>
      </c>
      <c r="AM86" s="14">
        <f t="shared" si="74"/>
        <v>28.661133788032949</v>
      </c>
      <c r="AN86" s="138" t="str">
        <f t="shared" si="75"/>
        <v/>
      </c>
      <c r="AO86">
        <f t="shared" si="76"/>
        <v>340</v>
      </c>
      <c r="AP86" s="124">
        <f t="shared" si="77"/>
        <v>28.661133788032949</v>
      </c>
    </row>
    <row r="87" spans="2:42" x14ac:dyDescent="0.25">
      <c r="B87" s="3">
        <f t="shared" si="56"/>
        <v>345</v>
      </c>
      <c r="C87" s="14">
        <f t="shared" si="57"/>
        <v>5.75</v>
      </c>
      <c r="D87" s="11">
        <f t="shared" si="58"/>
        <v>596.87376098782249</v>
      </c>
      <c r="E87" s="11">
        <f t="shared" si="39"/>
        <v>467.47965641791052</v>
      </c>
      <c r="F87" s="11">
        <f t="shared" si="59"/>
        <v>26.012955514720193</v>
      </c>
      <c r="G87" s="11">
        <f t="shared" si="40"/>
        <v>31.427905849131626</v>
      </c>
      <c r="H87" s="11">
        <f t="shared" si="41"/>
        <v>28.994525632091143</v>
      </c>
      <c r="I87" s="24">
        <f t="shared" si="60"/>
        <v>26.012955514720193</v>
      </c>
      <c r="J87" s="12">
        <f t="shared" si="42"/>
        <v>0.3616246899862457</v>
      </c>
      <c r="K87" s="24">
        <f t="shared" si="43"/>
        <v>444.00351287545556</v>
      </c>
      <c r="L87" s="12">
        <f t="shared" si="61"/>
        <v>0.21350995492910824</v>
      </c>
      <c r="M87" s="24">
        <f t="shared" si="62"/>
        <v>31.427905849131626</v>
      </c>
      <c r="N87" s="12">
        <f t="shared" si="44"/>
        <v>1.0759324258475895</v>
      </c>
      <c r="O87" s="24">
        <f t="shared" si="45"/>
        <v>447.69344850789463</v>
      </c>
      <c r="P87" s="12">
        <f t="shared" si="63"/>
        <v>0.46738807171313773</v>
      </c>
      <c r="Q87" s="24">
        <f t="shared" si="64"/>
        <v>28.994525632091143</v>
      </c>
      <c r="R87" s="12">
        <f t="shared" si="46"/>
        <v>0.64794361132407774</v>
      </c>
      <c r="S87" s="24">
        <f t="shared" si="47"/>
        <v>446.04612778402645</v>
      </c>
      <c r="T87" s="12">
        <f t="shared" si="65"/>
        <v>0.33687242975722376</v>
      </c>
      <c r="W87" s="24">
        <f t="shared" si="66"/>
        <v>49.34556876345863</v>
      </c>
      <c r="X87" s="24">
        <f t="shared" si="67"/>
        <v>459.29574545452886</v>
      </c>
      <c r="Y87" s="13">
        <f t="shared" si="48"/>
        <v>0.59830241297684661</v>
      </c>
      <c r="Z87" s="24">
        <f t="shared" si="49"/>
        <v>10453.352191361297</v>
      </c>
      <c r="AA87" s="24">
        <f t="shared" si="50"/>
        <v>8052.8301541028923</v>
      </c>
      <c r="AB87" s="24">
        <f t="shared" si="68"/>
        <v>39.170047197774885</v>
      </c>
      <c r="AC87" s="24">
        <f t="shared" si="69"/>
        <v>28.994525632091143</v>
      </c>
      <c r="AD87" s="123">
        <f t="shared" si="70"/>
        <v>345</v>
      </c>
      <c r="AE87" s="14">
        <f t="shared" si="71"/>
        <v>5.75</v>
      </c>
      <c r="AF87" s="24">
        <f t="shared" si="51"/>
        <v>400</v>
      </c>
      <c r="AG87" s="3">
        <f t="shared" si="72"/>
        <v>0</v>
      </c>
      <c r="AH87" s="14">
        <f t="shared" si="52"/>
        <v>0</v>
      </c>
      <c r="AI87" s="14">
        <f t="shared" si="53"/>
        <v>1</v>
      </c>
      <c r="AJ87" s="14">
        <f t="shared" si="54"/>
        <v>2</v>
      </c>
      <c r="AK87" s="14">
        <f t="shared" si="55"/>
        <v>2.6</v>
      </c>
      <c r="AL87" s="24">
        <f t="shared" si="73"/>
        <v>39.170047197774885</v>
      </c>
      <c r="AM87" s="14">
        <f t="shared" si="74"/>
        <v>28.994525632091143</v>
      </c>
      <c r="AN87" s="138" t="str">
        <f t="shared" si="75"/>
        <v/>
      </c>
      <c r="AO87">
        <f t="shared" si="76"/>
        <v>345</v>
      </c>
      <c r="AP87" s="124">
        <f t="shared" si="77"/>
        <v>28.994525632091143</v>
      </c>
    </row>
    <row r="88" spans="2:42" x14ac:dyDescent="0.25">
      <c r="B88" s="3">
        <f t="shared" si="56"/>
        <v>350</v>
      </c>
      <c r="C88" s="14">
        <f t="shared" si="57"/>
        <v>5.833333333333333</v>
      </c>
      <c r="D88" s="11">
        <f t="shared" si="58"/>
        <v>598.98410004716266</v>
      </c>
      <c r="E88" s="11">
        <f t="shared" si="39"/>
        <v>469.11664159744407</v>
      </c>
      <c r="F88" s="11">
        <f t="shared" si="59"/>
        <v>26.226465469649302</v>
      </c>
      <c r="G88" s="11">
        <f t="shared" si="40"/>
        <v>31.895293920844765</v>
      </c>
      <c r="H88" s="11">
        <f t="shared" si="41"/>
        <v>29.331398061848368</v>
      </c>
      <c r="I88" s="24">
        <f t="shared" si="60"/>
        <v>26.226465469649302</v>
      </c>
      <c r="J88" s="12">
        <f t="shared" si="42"/>
        <v>0.36150487024018901</v>
      </c>
      <c r="K88" s="24">
        <f t="shared" si="43"/>
        <v>444.15067655854955</v>
      </c>
      <c r="L88" s="12">
        <f t="shared" si="61"/>
        <v>0.21553099236127327</v>
      </c>
      <c r="M88" s="24">
        <f t="shared" si="62"/>
        <v>31.895293920844765</v>
      </c>
      <c r="N88" s="12">
        <f t="shared" si="44"/>
        <v>1.0751773809338128</v>
      </c>
      <c r="O88" s="24">
        <f t="shared" si="45"/>
        <v>448.0078418975076</v>
      </c>
      <c r="P88" s="12">
        <f t="shared" si="63"/>
        <v>0.47268662638789927</v>
      </c>
      <c r="Q88" s="24">
        <f t="shared" si="64"/>
        <v>29.331398061848368</v>
      </c>
      <c r="R88" s="12">
        <f t="shared" si="46"/>
        <v>0.64761097591312489</v>
      </c>
      <c r="S88" s="24">
        <f t="shared" si="47"/>
        <v>446.27523251284953</v>
      </c>
      <c r="T88" s="12">
        <f t="shared" si="65"/>
        <v>0.34026161054417559</v>
      </c>
      <c r="W88" s="24">
        <f t="shared" si="66"/>
        <v>49.943871176435479</v>
      </c>
      <c r="X88" s="24">
        <f t="shared" si="67"/>
        <v>459.66765937010848</v>
      </c>
      <c r="Y88" s="13">
        <f t="shared" si="48"/>
        <v>0.60097897418442647</v>
      </c>
      <c r="Z88" s="24">
        <f t="shared" si="49"/>
        <v>10479.319260525215</v>
      </c>
      <c r="AA88" s="24">
        <f t="shared" si="50"/>
        <v>8124.7045907931033</v>
      </c>
      <c r="AB88" s="24">
        <f t="shared" si="68"/>
        <v>39.63763461914192</v>
      </c>
      <c r="AC88" s="24">
        <f t="shared" si="69"/>
        <v>29.331398061848368</v>
      </c>
      <c r="AD88" s="123">
        <f t="shared" si="70"/>
        <v>350</v>
      </c>
      <c r="AE88" s="14">
        <f t="shared" si="71"/>
        <v>5.833333333333333</v>
      </c>
      <c r="AF88" s="24">
        <f t="shared" si="51"/>
        <v>400</v>
      </c>
      <c r="AG88" s="3">
        <f t="shared" si="72"/>
        <v>0</v>
      </c>
      <c r="AH88" s="14">
        <f t="shared" si="52"/>
        <v>0</v>
      </c>
      <c r="AI88" s="14">
        <f t="shared" si="53"/>
        <v>1</v>
      </c>
      <c r="AJ88" s="14">
        <f t="shared" si="54"/>
        <v>2</v>
      </c>
      <c r="AK88" s="14">
        <f t="shared" si="55"/>
        <v>2.6</v>
      </c>
      <c r="AL88" s="24">
        <f t="shared" si="73"/>
        <v>39.63763461914192</v>
      </c>
      <c r="AM88" s="14">
        <f t="shared" si="74"/>
        <v>29.331398061848368</v>
      </c>
      <c r="AN88" s="138" t="str">
        <f t="shared" si="75"/>
        <v/>
      </c>
      <c r="AO88">
        <f t="shared" si="76"/>
        <v>350</v>
      </c>
      <c r="AP88" s="124">
        <f t="shared" si="77"/>
        <v>29.331398061848368</v>
      </c>
    </row>
    <row r="89" spans="2:42" x14ac:dyDescent="0.25">
      <c r="B89" s="3">
        <f t="shared" si="56"/>
        <v>355</v>
      </c>
      <c r="C89" s="14">
        <f t="shared" si="57"/>
        <v>5.916666666666667</v>
      </c>
      <c r="D89" s="11">
        <f t="shared" si="58"/>
        <v>601.0651278927827</v>
      </c>
      <c r="E89" s="11">
        <f t="shared" si="39"/>
        <v>470.7308901355637</v>
      </c>
      <c r="F89" s="11">
        <f t="shared" si="59"/>
        <v>26.441996462010575</v>
      </c>
      <c r="G89" s="11">
        <f t="shared" si="40"/>
        <v>32.367980547232662</v>
      </c>
      <c r="H89" s="11">
        <f t="shared" si="41"/>
        <v>29.671659672392543</v>
      </c>
      <c r="I89" s="24">
        <f t="shared" si="60"/>
        <v>26.441996462010575</v>
      </c>
      <c r="J89" s="12">
        <f t="shared" si="42"/>
        <v>0.3613841107874517</v>
      </c>
      <c r="K89" s="24">
        <f t="shared" si="43"/>
        <v>444.29909313535273</v>
      </c>
      <c r="L89" s="12">
        <f t="shared" si="61"/>
        <v>0.21750336483599572</v>
      </c>
      <c r="M89" s="24">
        <f t="shared" si="62"/>
        <v>32.367980547232662</v>
      </c>
      <c r="N89" s="12">
        <f t="shared" si="44"/>
        <v>1.0744164269606193</v>
      </c>
      <c r="O89" s="24">
        <f t="shared" si="45"/>
        <v>448.325142842243</v>
      </c>
      <c r="P89" s="12">
        <f t="shared" si="63"/>
        <v>0.47783786569305575</v>
      </c>
      <c r="Q89" s="24">
        <f t="shared" si="64"/>
        <v>29.671659672392543</v>
      </c>
      <c r="R89" s="12">
        <f t="shared" si="46"/>
        <v>0.64727583968577951</v>
      </c>
      <c r="S89" s="24">
        <f t="shared" si="47"/>
        <v>446.50629783092882</v>
      </c>
      <c r="T89" s="12">
        <f t="shared" si="65"/>
        <v>0.34356273819114591</v>
      </c>
      <c r="W89" s="24">
        <f t="shared" si="66"/>
        <v>50.544850150619908</v>
      </c>
      <c r="X89" s="24">
        <f t="shared" si="67"/>
        <v>460.04025876374766</v>
      </c>
      <c r="Y89" s="13">
        <f t="shared" si="48"/>
        <v>0.6036114029145887</v>
      </c>
      <c r="Z89" s="24">
        <f t="shared" si="49"/>
        <v>10504.650999623595</v>
      </c>
      <c r="AA89" s="24">
        <f t="shared" si="50"/>
        <v>8196.0090199007282</v>
      </c>
      <c r="AB89" s="24">
        <f t="shared" si="68"/>
        <v>40.108254911506222</v>
      </c>
      <c r="AC89" s="24">
        <f t="shared" si="69"/>
        <v>29.671659672392543</v>
      </c>
      <c r="AD89" s="123">
        <f t="shared" si="70"/>
        <v>355</v>
      </c>
      <c r="AE89" s="14">
        <f t="shared" si="71"/>
        <v>5.916666666666667</v>
      </c>
      <c r="AF89" s="24">
        <f t="shared" si="51"/>
        <v>400</v>
      </c>
      <c r="AG89" s="3">
        <f t="shared" si="72"/>
        <v>0</v>
      </c>
      <c r="AH89" s="14">
        <f t="shared" si="52"/>
        <v>0</v>
      </c>
      <c r="AI89" s="14">
        <f t="shared" si="53"/>
        <v>1</v>
      </c>
      <c r="AJ89" s="14">
        <f t="shared" si="54"/>
        <v>2</v>
      </c>
      <c r="AK89" s="14">
        <f t="shared" si="55"/>
        <v>2.6</v>
      </c>
      <c r="AL89" s="24">
        <f t="shared" si="73"/>
        <v>40.108254911506222</v>
      </c>
      <c r="AM89" s="14">
        <f t="shared" si="74"/>
        <v>29.671659672392543</v>
      </c>
      <c r="AN89" s="138" t="str">
        <f t="shared" si="75"/>
        <v/>
      </c>
      <c r="AO89">
        <f t="shared" si="76"/>
        <v>355</v>
      </c>
      <c r="AP89" s="124">
        <f t="shared" si="77"/>
        <v>29.671659672392543</v>
      </c>
    </row>
    <row r="90" spans="2:42" x14ac:dyDescent="0.25">
      <c r="B90" s="3">
        <f t="shared" si="56"/>
        <v>360</v>
      </c>
      <c r="C90" s="14">
        <f t="shared" si="57"/>
        <v>6</v>
      </c>
      <c r="D90" s="11">
        <f t="shared" si="58"/>
        <v>603.11764760983715</v>
      </c>
      <c r="E90" s="11">
        <f t="shared" si="39"/>
        <v>472.32302498358621</v>
      </c>
      <c r="F90" s="11">
        <f t="shared" si="59"/>
        <v>26.65949982684657</v>
      </c>
      <c r="G90" s="11">
        <f t="shared" si="40"/>
        <v>32.845818412925716</v>
      </c>
      <c r="H90" s="11">
        <f t="shared" si="41"/>
        <v>30.015222410583689</v>
      </c>
      <c r="I90" s="24">
        <f t="shared" si="60"/>
        <v>26.65949982684657</v>
      </c>
      <c r="J90" s="12">
        <f t="shared" si="42"/>
        <v>0.36126244389990692</v>
      </c>
      <c r="K90" s="24">
        <f t="shared" si="43"/>
        <v>444.44872531747836</v>
      </c>
      <c r="L90" s="12">
        <f t="shared" si="61"/>
        <v>0.21942882137746669</v>
      </c>
      <c r="M90" s="24">
        <f t="shared" si="62"/>
        <v>32.845818412925716</v>
      </c>
      <c r="N90" s="12">
        <f t="shared" si="44"/>
        <v>1.0736498768799729</v>
      </c>
      <c r="O90" s="24">
        <f t="shared" si="45"/>
        <v>448.64523199029958</v>
      </c>
      <c r="P90" s="12">
        <f t="shared" si="63"/>
        <v>0.48284715953152402</v>
      </c>
      <c r="Q90" s="24">
        <f t="shared" si="64"/>
        <v>30.015222410583689</v>
      </c>
      <c r="R90" s="12">
        <f t="shared" si="46"/>
        <v>0.64693831153602532</v>
      </c>
      <c r="S90" s="24">
        <f t="shared" si="47"/>
        <v>446.7392542687731</v>
      </c>
      <c r="T90" s="12">
        <f t="shared" si="65"/>
        <v>0.34677899526121891</v>
      </c>
      <c r="W90" s="24">
        <f t="shared" si="66"/>
        <v>51.148461553534496</v>
      </c>
      <c r="X90" s="24">
        <f t="shared" si="67"/>
        <v>460.41350619194492</v>
      </c>
      <c r="Y90" s="13">
        <f t="shared" si="48"/>
        <v>0.60620071836941936</v>
      </c>
      <c r="Z90" s="24">
        <f t="shared" si="49"/>
        <v>10529.364085751293</v>
      </c>
      <c r="AA90" s="24">
        <f t="shared" si="50"/>
        <v>8266.7538799066588</v>
      </c>
      <c r="AB90" s="24">
        <f t="shared" si="68"/>
        <v>40.581841982059089</v>
      </c>
      <c r="AC90" s="24">
        <f t="shared" si="69"/>
        <v>30.015222410583689</v>
      </c>
      <c r="AD90" s="123">
        <f t="shared" si="70"/>
        <v>360</v>
      </c>
      <c r="AE90" s="14">
        <f t="shared" si="71"/>
        <v>6</v>
      </c>
      <c r="AF90" s="24">
        <f t="shared" si="51"/>
        <v>400</v>
      </c>
      <c r="AG90" s="3">
        <f t="shared" si="72"/>
        <v>0</v>
      </c>
      <c r="AH90" s="14">
        <f t="shared" si="52"/>
        <v>0</v>
      </c>
      <c r="AI90" s="14">
        <f t="shared" si="53"/>
        <v>1</v>
      </c>
      <c r="AJ90" s="14">
        <f t="shared" si="54"/>
        <v>2</v>
      </c>
      <c r="AK90" s="14">
        <f t="shared" si="55"/>
        <v>2.6</v>
      </c>
      <c r="AL90" s="24">
        <f t="shared" si="73"/>
        <v>40.581841982059089</v>
      </c>
      <c r="AM90" s="14">
        <f t="shared" si="74"/>
        <v>30.015222410583689</v>
      </c>
      <c r="AN90" s="138" t="str">
        <f t="shared" si="75"/>
        <v/>
      </c>
      <c r="AO90">
        <f t="shared" si="76"/>
        <v>360</v>
      </c>
      <c r="AP90" s="124">
        <f t="shared" si="77"/>
        <v>30.015222410583689</v>
      </c>
    </row>
    <row r="91" spans="2:42" x14ac:dyDescent="0.25">
      <c r="B91" s="3">
        <f t="shared" si="56"/>
        <v>365</v>
      </c>
      <c r="C91" s="14">
        <f t="shared" si="57"/>
        <v>6.083333333333333</v>
      </c>
      <c r="D91" s="11">
        <f t="shared" si="58"/>
        <v>605.14242972395095</v>
      </c>
      <c r="E91" s="11">
        <f t="shared" si="39"/>
        <v>473.89364383647575</v>
      </c>
      <c r="F91" s="11">
        <f t="shared" si="59"/>
        <v>26.878928648224036</v>
      </c>
      <c r="G91" s="11">
        <f t="shared" si="40"/>
        <v>33.32866557245724</v>
      </c>
      <c r="H91" s="11">
        <f t="shared" si="41"/>
        <v>30.362001405844907</v>
      </c>
      <c r="I91" s="24">
        <f t="shared" si="60"/>
        <v>26.878928648224036</v>
      </c>
      <c r="J91" s="12">
        <f t="shared" si="42"/>
        <v>0.36113990072347196</v>
      </c>
      <c r="K91" s="24">
        <f t="shared" si="43"/>
        <v>444.599537117708</v>
      </c>
      <c r="L91" s="12">
        <f t="shared" si="61"/>
        <v>0.22130902355548965</v>
      </c>
      <c r="M91" s="24">
        <f t="shared" si="62"/>
        <v>33.32866557245724</v>
      </c>
      <c r="N91" s="12">
        <f t="shared" si="44"/>
        <v>1.0728780319486557</v>
      </c>
      <c r="O91" s="24">
        <f t="shared" si="45"/>
        <v>448.96799425959716</v>
      </c>
      <c r="P91" s="12">
        <f t="shared" si="63"/>
        <v>0.48771961212812653</v>
      </c>
      <c r="Q91" s="24">
        <f t="shared" si="64"/>
        <v>30.362001405844907</v>
      </c>
      <c r="R91" s="12">
        <f t="shared" si="46"/>
        <v>0.64659849644538936</v>
      </c>
      <c r="S91" s="24">
        <f t="shared" si="47"/>
        <v>446.97403480261994</v>
      </c>
      <c r="T91" s="12">
        <f t="shared" si="65"/>
        <v>0.34991340598009923</v>
      </c>
      <c r="W91" s="24">
        <f t="shared" si="66"/>
        <v>51.754662271903918</v>
      </c>
      <c r="X91" s="24">
        <f t="shared" si="67"/>
        <v>460.78736514675887</v>
      </c>
      <c r="Y91" s="13">
        <f t="shared" si="48"/>
        <v>0.60874790465232553</v>
      </c>
      <c r="Z91" s="24">
        <f t="shared" si="49"/>
        <v>10553.474539114297</v>
      </c>
      <c r="AA91" s="24">
        <f t="shared" si="50"/>
        <v>8336.9492801243614</v>
      </c>
      <c r="AB91" s="24">
        <f t="shared" si="68"/>
        <v>41.058331838874409</v>
      </c>
      <c r="AC91" s="24">
        <f t="shared" si="69"/>
        <v>30.362001405844907</v>
      </c>
      <c r="AD91" s="123">
        <f t="shared" si="70"/>
        <v>365</v>
      </c>
      <c r="AE91" s="14">
        <f t="shared" si="71"/>
        <v>6.083333333333333</v>
      </c>
      <c r="AF91" s="24">
        <f t="shared" si="51"/>
        <v>400</v>
      </c>
      <c r="AG91" s="3">
        <f t="shared" si="72"/>
        <v>0</v>
      </c>
      <c r="AH91" s="14">
        <f t="shared" si="52"/>
        <v>0</v>
      </c>
      <c r="AI91" s="14">
        <f t="shared" si="53"/>
        <v>1</v>
      </c>
      <c r="AJ91" s="14">
        <f t="shared" si="54"/>
        <v>2</v>
      </c>
      <c r="AK91" s="14">
        <f t="shared" si="55"/>
        <v>2.6</v>
      </c>
      <c r="AL91" s="24">
        <f t="shared" si="73"/>
        <v>41.058331838874409</v>
      </c>
      <c r="AM91" s="14">
        <f t="shared" si="74"/>
        <v>30.362001405844907</v>
      </c>
      <c r="AN91" s="138" t="str">
        <f t="shared" si="75"/>
        <v/>
      </c>
      <c r="AO91">
        <f t="shared" si="76"/>
        <v>365</v>
      </c>
      <c r="AP91" s="124">
        <f t="shared" si="77"/>
        <v>30.362001405844907</v>
      </c>
    </row>
    <row r="92" spans="2:42" x14ac:dyDescent="0.25">
      <c r="B92" s="3">
        <f t="shared" si="56"/>
        <v>370</v>
      </c>
      <c r="C92" s="14">
        <f t="shared" si="57"/>
        <v>6.166666666666667</v>
      </c>
      <c r="D92" s="11">
        <f t="shared" si="58"/>
        <v>607.14021393785993</v>
      </c>
      <c r="E92" s="11">
        <f t="shared" si="39"/>
        <v>475.44332047995192</v>
      </c>
      <c r="F92" s="11">
        <f t="shared" si="59"/>
        <v>27.100237671779524</v>
      </c>
      <c r="G92" s="11">
        <f t="shared" si="40"/>
        <v>33.816385184585364</v>
      </c>
      <c r="H92" s="11">
        <f t="shared" si="41"/>
        <v>30.711914811825007</v>
      </c>
      <c r="I92" s="24">
        <f t="shared" si="60"/>
        <v>27.100237671779524</v>
      </c>
      <c r="J92" s="12">
        <f t="shared" si="42"/>
        <v>0.36101651133147161</v>
      </c>
      <c r="K92" s="24">
        <f t="shared" si="43"/>
        <v>444.75149378685387</v>
      </c>
      <c r="L92" s="12">
        <f t="shared" si="61"/>
        <v>0.22314555104410105</v>
      </c>
      <c r="M92" s="24">
        <f t="shared" si="62"/>
        <v>33.816385184585364</v>
      </c>
      <c r="N92" s="12">
        <f t="shared" si="44"/>
        <v>1.0721011822403621</v>
      </c>
      <c r="O92" s="24">
        <f t="shared" si="45"/>
        <v>449.2933186423619</v>
      </c>
      <c r="P92" s="12">
        <f t="shared" si="63"/>
        <v>0.49246007877578679</v>
      </c>
      <c r="Q92" s="24">
        <f t="shared" si="64"/>
        <v>30.711914811825007</v>
      </c>
      <c r="R92" s="12">
        <f t="shared" si="46"/>
        <v>0.64625649566155463</v>
      </c>
      <c r="S92" s="24">
        <f t="shared" si="47"/>
        <v>447.21057473882564</v>
      </c>
      <c r="T92" s="12">
        <f t="shared" si="65"/>
        <v>0.35296884626652036</v>
      </c>
      <c r="W92" s="24">
        <f t="shared" si="66"/>
        <v>52.363410176556243</v>
      </c>
      <c r="X92" s="24">
        <f t="shared" si="67"/>
        <v>461.16180002770813</v>
      </c>
      <c r="Y92" s="13">
        <f t="shared" si="48"/>
        <v>0.61125391244272353</v>
      </c>
      <c r="Z92" s="24">
        <f t="shared" si="49"/>
        <v>10576.997757584892</v>
      </c>
      <c r="AA92" s="24">
        <f t="shared" si="50"/>
        <v>8406.6050148689283</v>
      </c>
      <c r="AB92" s="24">
        <f t="shared" si="68"/>
        <v>41.537662494190627</v>
      </c>
      <c r="AC92" s="24">
        <f t="shared" si="69"/>
        <v>30.711914811825007</v>
      </c>
      <c r="AD92" s="123">
        <f t="shared" si="70"/>
        <v>370</v>
      </c>
      <c r="AE92" s="14">
        <f t="shared" si="71"/>
        <v>6.166666666666667</v>
      </c>
      <c r="AF92" s="24">
        <f t="shared" si="51"/>
        <v>400</v>
      </c>
      <c r="AG92" s="3">
        <f t="shared" si="72"/>
        <v>0</v>
      </c>
      <c r="AH92" s="14">
        <f t="shared" si="52"/>
        <v>0</v>
      </c>
      <c r="AI92" s="14">
        <f t="shared" si="53"/>
        <v>1</v>
      </c>
      <c r="AJ92" s="14">
        <f t="shared" si="54"/>
        <v>2</v>
      </c>
      <c r="AK92" s="14">
        <f t="shared" si="55"/>
        <v>2.6</v>
      </c>
      <c r="AL92" s="24">
        <f t="shared" si="73"/>
        <v>41.537662494190627</v>
      </c>
      <c r="AM92" s="14">
        <f t="shared" si="74"/>
        <v>30.711914811825007</v>
      </c>
      <c r="AN92" s="138" t="str">
        <f t="shared" si="75"/>
        <v/>
      </c>
      <c r="AO92">
        <f t="shared" si="76"/>
        <v>370</v>
      </c>
      <c r="AP92" s="124">
        <f t="shared" si="77"/>
        <v>30.711914811825007</v>
      </c>
    </row>
    <row r="93" spans="2:42" x14ac:dyDescent="0.25">
      <c r="B93" s="3">
        <f t="shared" si="56"/>
        <v>375</v>
      </c>
      <c r="C93" s="14">
        <f t="shared" si="57"/>
        <v>6.25</v>
      </c>
      <c r="D93" s="11">
        <f t="shared" si="58"/>
        <v>609.11171075378797</v>
      </c>
      <c r="E93" s="11">
        <f t="shared" si="39"/>
        <v>476.97260604896422</v>
      </c>
      <c r="F93" s="11">
        <f t="shared" si="59"/>
        <v>27.323383222823626</v>
      </c>
      <c r="G93" s="11">
        <f t="shared" si="40"/>
        <v>34.30884526336115</v>
      </c>
      <c r="H93" s="11">
        <f t="shared" si="41"/>
        <v>31.064883658091528</v>
      </c>
      <c r="I93" s="24">
        <f t="shared" si="60"/>
        <v>27.323383222823626</v>
      </c>
      <c r="J93" s="12">
        <f t="shared" si="42"/>
        <v>0.36089230477471285</v>
      </c>
      <c r="K93" s="24">
        <f t="shared" si="43"/>
        <v>444.90456175457086</v>
      </c>
      <c r="L93" s="12">
        <f t="shared" si="61"/>
        <v>0.2249399067552319</v>
      </c>
      <c r="M93" s="24">
        <f t="shared" si="62"/>
        <v>34.30884526336115</v>
      </c>
      <c r="N93" s="12">
        <f t="shared" si="44"/>
        <v>1.0713196071289706</v>
      </c>
      <c r="O93" s="24">
        <f t="shared" si="45"/>
        <v>449.62109802139003</v>
      </c>
      <c r="P93" s="12">
        <f t="shared" si="63"/>
        <v>0.49707318130648492</v>
      </c>
      <c r="Q93" s="24">
        <f t="shared" si="64"/>
        <v>31.064883658091528</v>
      </c>
      <c r="R93" s="12">
        <f t="shared" si="46"/>
        <v>0.6459124068663451</v>
      </c>
      <c r="S93" s="24">
        <f t="shared" si="47"/>
        <v>447.44881160535897</v>
      </c>
      <c r="T93" s="12">
        <f t="shared" si="65"/>
        <v>0.35594805299696869</v>
      </c>
      <c r="W93" s="24">
        <f t="shared" si="66"/>
        <v>52.974664088998964</v>
      </c>
      <c r="X93" s="24">
        <f t="shared" si="67"/>
        <v>461.53677611490957</v>
      </c>
      <c r="Y93" s="13">
        <f t="shared" si="48"/>
        <v>0.61371966056770932</v>
      </c>
      <c r="Z93" s="24">
        <f t="shared" si="49"/>
        <v>10599.948548999131</v>
      </c>
      <c r="AA93" s="24">
        <f t="shared" si="50"/>
        <v>8475.7305768503211</v>
      </c>
      <c r="AB93" s="24">
        <f t="shared" si="68"/>
        <v>42.019773873545248</v>
      </c>
      <c r="AC93" s="24">
        <f t="shared" si="69"/>
        <v>31.064883658091528</v>
      </c>
      <c r="AD93" s="123">
        <f t="shared" si="70"/>
        <v>375</v>
      </c>
      <c r="AE93" s="14">
        <f t="shared" si="71"/>
        <v>6.25</v>
      </c>
      <c r="AF93" s="24">
        <f t="shared" si="51"/>
        <v>400</v>
      </c>
      <c r="AG93" s="3">
        <f t="shared" si="72"/>
        <v>0</v>
      </c>
      <c r="AH93" s="14">
        <f t="shared" si="52"/>
        <v>0</v>
      </c>
      <c r="AI93" s="14">
        <f t="shared" si="53"/>
        <v>1</v>
      </c>
      <c r="AJ93" s="14">
        <f t="shared" si="54"/>
        <v>2</v>
      </c>
      <c r="AK93" s="14">
        <f t="shared" si="55"/>
        <v>2.6</v>
      </c>
      <c r="AL93" s="24">
        <f t="shared" si="73"/>
        <v>42.019773873545248</v>
      </c>
      <c r="AM93" s="14">
        <f t="shared" si="74"/>
        <v>31.064883658091528</v>
      </c>
      <c r="AN93" s="138" t="str">
        <f t="shared" si="75"/>
        <v/>
      </c>
      <c r="AO93">
        <f t="shared" si="76"/>
        <v>375</v>
      </c>
      <c r="AP93" s="124">
        <f t="shared" si="77"/>
        <v>31.064883658091528</v>
      </c>
    </row>
    <row r="94" spans="2:42" x14ac:dyDescent="0.25">
      <c r="B94" s="3">
        <f t="shared" si="56"/>
        <v>380</v>
      </c>
      <c r="C94" s="14">
        <f t="shared" si="57"/>
        <v>6.333333333333333</v>
      </c>
      <c r="D94" s="11">
        <f t="shared" si="58"/>
        <v>611.05760299046688</v>
      </c>
      <c r="E94" s="11">
        <f t="shared" si="39"/>
        <v>478.48203020444032</v>
      </c>
      <c r="F94" s="11">
        <f t="shared" si="59"/>
        <v>27.548323129578858</v>
      </c>
      <c r="G94" s="11">
        <f t="shared" si="40"/>
        <v>34.805918444667633</v>
      </c>
      <c r="H94" s="11">
        <f t="shared" si="41"/>
        <v>31.420831711088496</v>
      </c>
      <c r="I94" s="24">
        <f t="shared" si="60"/>
        <v>27.548323129578858</v>
      </c>
      <c r="J94" s="12">
        <f t="shared" si="42"/>
        <v>0.36076730912851862</v>
      </c>
      <c r="K94" s="24">
        <f t="shared" si="43"/>
        <v>445.05870857382024</v>
      </c>
      <c r="L94" s="12">
        <f t="shared" si="61"/>
        <v>0.22669352158510875</v>
      </c>
      <c r="M94" s="24">
        <f t="shared" si="62"/>
        <v>34.805918444667633</v>
      </c>
      <c r="N94" s="12">
        <f t="shared" si="44"/>
        <v>1.070533575745048</v>
      </c>
      <c r="O94" s="24">
        <f t="shared" si="45"/>
        <v>449.95122899712572</v>
      </c>
      <c r="P94" s="12">
        <f t="shared" si="63"/>
        <v>0.50156332239991985</v>
      </c>
      <c r="Q94" s="24">
        <f t="shared" si="64"/>
        <v>31.420831711088496</v>
      </c>
      <c r="R94" s="12">
        <f t="shared" si="46"/>
        <v>0.64556632433386385</v>
      </c>
      <c r="S94" s="24">
        <f t="shared" si="47"/>
        <v>447.68868504986654</v>
      </c>
      <c r="T94" s="12">
        <f t="shared" si="65"/>
        <v>0.3588536325726065</v>
      </c>
      <c r="W94" s="24">
        <f t="shared" si="66"/>
        <v>53.588383749566674</v>
      </c>
      <c r="X94" s="24">
        <f t="shared" si="67"/>
        <v>461.91225954338324</v>
      </c>
      <c r="Y94" s="13">
        <f t="shared" si="48"/>
        <v>0.61614603747838415</v>
      </c>
      <c r="Z94" s="24">
        <f t="shared" si="49"/>
        <v>10622.341161371842</v>
      </c>
      <c r="AA94" s="24">
        <f t="shared" si="50"/>
        <v>8544.335169842223</v>
      </c>
      <c r="AB94" s="24">
        <f t="shared" si="68"/>
        <v>42.504607730327585</v>
      </c>
      <c r="AC94" s="24">
        <f t="shared" si="69"/>
        <v>31.420831711088496</v>
      </c>
      <c r="AD94" s="123">
        <f t="shared" si="70"/>
        <v>380</v>
      </c>
      <c r="AE94" s="14">
        <f t="shared" si="71"/>
        <v>6.333333333333333</v>
      </c>
      <c r="AF94" s="24">
        <f t="shared" si="51"/>
        <v>400</v>
      </c>
      <c r="AG94" s="3">
        <f t="shared" si="72"/>
        <v>0</v>
      </c>
      <c r="AH94" s="14">
        <f t="shared" si="52"/>
        <v>0</v>
      </c>
      <c r="AI94" s="14">
        <f t="shared" si="53"/>
        <v>1</v>
      </c>
      <c r="AJ94" s="14">
        <f t="shared" si="54"/>
        <v>2</v>
      </c>
      <c r="AK94" s="14">
        <f t="shared" si="55"/>
        <v>2.6</v>
      </c>
      <c r="AL94" s="24">
        <f t="shared" si="73"/>
        <v>42.504607730327585</v>
      </c>
      <c r="AM94" s="14">
        <f t="shared" si="74"/>
        <v>31.420831711088496</v>
      </c>
      <c r="AN94" s="138" t="str">
        <f t="shared" si="75"/>
        <v/>
      </c>
      <c r="AO94">
        <f t="shared" si="76"/>
        <v>380</v>
      </c>
      <c r="AP94" s="124">
        <f t="shared" si="77"/>
        <v>31.420831711088496</v>
      </c>
    </row>
    <row r="95" spans="2:42" x14ac:dyDescent="0.25">
      <c r="B95" s="3">
        <f t="shared" si="56"/>
        <v>385</v>
      </c>
      <c r="C95" s="14">
        <f t="shared" si="57"/>
        <v>6.416666666666667</v>
      </c>
      <c r="D95" s="11">
        <f t="shared" si="58"/>
        <v>612.97854720290206</v>
      </c>
      <c r="E95" s="11">
        <f t="shared" si="39"/>
        <v>479.97210223459564</v>
      </c>
      <c r="F95" s="11">
        <f t="shared" si="59"/>
        <v>27.775016651163966</v>
      </c>
      <c r="G95" s="11">
        <f t="shared" si="40"/>
        <v>35.30748176706755</v>
      </c>
      <c r="H95" s="11">
        <f t="shared" si="41"/>
        <v>31.779685343661104</v>
      </c>
      <c r="I95" s="24">
        <f t="shared" si="60"/>
        <v>27.775016651163966</v>
      </c>
      <c r="J95" s="12">
        <f t="shared" si="42"/>
        <v>0.36064155153694538</v>
      </c>
      <c r="K95" s="24">
        <f t="shared" si="43"/>
        <v>445.21390286871053</v>
      </c>
      <c r="L95" s="12">
        <f t="shared" si="61"/>
        <v>0.22840775880745687</v>
      </c>
      <c r="M95" s="24">
        <f t="shared" si="62"/>
        <v>35.30748176706755</v>
      </c>
      <c r="N95" s="12">
        <f t="shared" si="44"/>
        <v>1.0697433474074534</v>
      </c>
      <c r="O95" s="24">
        <f t="shared" si="45"/>
        <v>450.28361172476855</v>
      </c>
      <c r="P95" s="12">
        <f t="shared" si="63"/>
        <v>0.50593469883189601</v>
      </c>
      <c r="Q95" s="24">
        <f t="shared" si="64"/>
        <v>31.779685343661104</v>
      </c>
      <c r="R95" s="12">
        <f t="shared" si="46"/>
        <v>0.64521833907950055</v>
      </c>
      <c r="S95" s="24">
        <f t="shared" si="47"/>
        <v>447.9301367438232</v>
      </c>
      <c r="T95" s="12">
        <f t="shared" si="65"/>
        <v>0.36168806884970578</v>
      </c>
      <c r="W95" s="24">
        <f t="shared" si="66"/>
        <v>54.204529787045061</v>
      </c>
      <c r="X95" s="24">
        <f t="shared" si="67"/>
        <v>462.28821727845315</v>
      </c>
      <c r="Y95" s="13">
        <f t="shared" si="48"/>
        <v>0.61853390263784824</v>
      </c>
      <c r="Z95" s="24">
        <f t="shared" si="49"/>
        <v>10644.189311188766</v>
      </c>
      <c r="AA95" s="24">
        <f t="shared" si="50"/>
        <v>8612.4277206739425</v>
      </c>
      <c r="AB95" s="24">
        <f t="shared" si="68"/>
        <v>42.992107565353081</v>
      </c>
      <c r="AC95" s="24">
        <f t="shared" si="69"/>
        <v>31.779685343661104</v>
      </c>
      <c r="AD95" s="123">
        <f t="shared" si="70"/>
        <v>385</v>
      </c>
      <c r="AE95" s="14">
        <f t="shared" si="71"/>
        <v>6.416666666666667</v>
      </c>
      <c r="AF95" s="24">
        <f t="shared" si="51"/>
        <v>400</v>
      </c>
      <c r="AG95" s="3">
        <f t="shared" si="72"/>
        <v>0</v>
      </c>
      <c r="AH95" s="14">
        <f t="shared" si="52"/>
        <v>0</v>
      </c>
      <c r="AI95" s="14">
        <f t="shared" si="53"/>
        <v>1</v>
      </c>
      <c r="AJ95" s="14">
        <f t="shared" si="54"/>
        <v>2</v>
      </c>
      <c r="AK95" s="14">
        <f t="shared" si="55"/>
        <v>2.6</v>
      </c>
      <c r="AL95" s="24">
        <f t="shared" si="73"/>
        <v>42.992107565353081</v>
      </c>
      <c r="AM95" s="14">
        <f t="shared" si="74"/>
        <v>31.779685343661104</v>
      </c>
      <c r="AN95" s="138" t="str">
        <f t="shared" si="75"/>
        <v/>
      </c>
      <c r="AO95">
        <f t="shared" si="76"/>
        <v>385</v>
      </c>
      <c r="AP95" s="124">
        <f t="shared" si="77"/>
        <v>31.779685343661104</v>
      </c>
    </row>
    <row r="96" spans="2:42" x14ac:dyDescent="0.25">
      <c r="B96" s="3">
        <f t="shared" si="56"/>
        <v>390</v>
      </c>
      <c r="C96" s="14">
        <f t="shared" si="57"/>
        <v>6.5</v>
      </c>
      <c r="D96" s="11">
        <f t="shared" si="58"/>
        <v>614.87517501227217</v>
      </c>
      <c r="E96" s="11">
        <f t="shared" si="39"/>
        <v>481.44331208653324</v>
      </c>
      <c r="F96" s="11">
        <f t="shared" si="59"/>
        <v>28.003424409971423</v>
      </c>
      <c r="G96" s="11">
        <f t="shared" si="40"/>
        <v>35.813416465899444</v>
      </c>
      <c r="H96" s="11">
        <f t="shared" si="41"/>
        <v>32.141373412510809</v>
      </c>
      <c r="I96" s="24">
        <f t="shared" si="60"/>
        <v>28.003424409971423</v>
      </c>
      <c r="J96" s="12">
        <f t="shared" si="42"/>
        <v>0.36051505825439156</v>
      </c>
      <c r="K96" s="24">
        <f t="shared" si="43"/>
        <v>445.37011428546833</v>
      </c>
      <c r="L96" s="12">
        <f t="shared" si="61"/>
        <v>0.23008391814396584</v>
      </c>
      <c r="M96" s="24">
        <f t="shared" si="62"/>
        <v>35.813416465899444</v>
      </c>
      <c r="N96" s="12">
        <f t="shared" si="44"/>
        <v>1.068949172031759</v>
      </c>
      <c r="O96" s="24">
        <f t="shared" si="45"/>
        <v>450.61814976068922</v>
      </c>
      <c r="P96" s="12">
        <f t="shared" si="63"/>
        <v>0.51019131375373239</v>
      </c>
      <c r="Q96" s="24">
        <f t="shared" si="64"/>
        <v>32.141373412510809</v>
      </c>
      <c r="R96" s="12">
        <f t="shared" si="46"/>
        <v>0.64486853900046059</v>
      </c>
      <c r="S96" s="24">
        <f t="shared" si="47"/>
        <v>448.17311029232388</v>
      </c>
      <c r="T96" s="12">
        <f t="shared" si="65"/>
        <v>0.36445373048846808</v>
      </c>
      <c r="W96" s="24">
        <f t="shared" si="66"/>
        <v>54.823063689682911</v>
      </c>
      <c r="X96" s="24">
        <f t="shared" si="67"/>
        <v>462.66461709218157</v>
      </c>
      <c r="Y96" s="13">
        <f t="shared" si="48"/>
        <v>0.62088408782726157</v>
      </c>
      <c r="Z96" s="24">
        <f t="shared" si="49"/>
        <v>10665.506209921259</v>
      </c>
      <c r="AA96" s="24">
        <f t="shared" si="50"/>
        <v>8680.0168905889186</v>
      </c>
      <c r="AB96" s="24">
        <f t="shared" si="68"/>
        <v>43.482218551096864</v>
      </c>
      <c r="AC96" s="24">
        <f t="shared" si="69"/>
        <v>32.141373412510809</v>
      </c>
      <c r="AD96" s="123">
        <f t="shared" si="70"/>
        <v>390</v>
      </c>
      <c r="AE96" s="14">
        <f t="shared" si="71"/>
        <v>6.5</v>
      </c>
      <c r="AF96" s="24">
        <f t="shared" si="51"/>
        <v>400</v>
      </c>
      <c r="AG96" s="3">
        <f t="shared" si="72"/>
        <v>0</v>
      </c>
      <c r="AH96" s="14">
        <f t="shared" si="52"/>
        <v>0</v>
      </c>
      <c r="AI96" s="14">
        <f t="shared" si="53"/>
        <v>1</v>
      </c>
      <c r="AJ96" s="14">
        <f t="shared" si="54"/>
        <v>2</v>
      </c>
      <c r="AK96" s="14">
        <f t="shared" si="55"/>
        <v>2.6</v>
      </c>
      <c r="AL96" s="24">
        <f t="shared" si="73"/>
        <v>43.482218551096864</v>
      </c>
      <c r="AM96" s="14">
        <f t="shared" si="74"/>
        <v>32.141373412510809</v>
      </c>
      <c r="AN96" s="138" t="str">
        <f t="shared" si="75"/>
        <v/>
      </c>
      <c r="AO96">
        <f t="shared" si="76"/>
        <v>390</v>
      </c>
      <c r="AP96" s="124">
        <f t="shared" si="77"/>
        <v>32.141373412510809</v>
      </c>
    </row>
    <row r="97" spans="2:42" x14ac:dyDescent="0.25">
      <c r="B97" s="3">
        <f t="shared" si="56"/>
        <v>395</v>
      </c>
      <c r="C97" s="14">
        <f t="shared" si="57"/>
        <v>6.583333333333333</v>
      </c>
      <c r="D97" s="11">
        <f t="shared" si="58"/>
        <v>616.74809435270447</v>
      </c>
      <c r="E97" s="11">
        <f t="shared" si="39"/>
        <v>482.89613133336462</v>
      </c>
      <c r="F97" s="11">
        <f t="shared" si="59"/>
        <v>28.233508328115388</v>
      </c>
      <c r="G97" s="11">
        <f t="shared" si="40"/>
        <v>36.323607779653173</v>
      </c>
      <c r="H97" s="11">
        <f t="shared" si="41"/>
        <v>32.50582714299928</v>
      </c>
      <c r="I97" s="24">
        <f t="shared" si="60"/>
        <v>28.233508328115388</v>
      </c>
      <c r="J97" s="12">
        <f t="shared" si="42"/>
        <v>0.36038785468478329</v>
      </c>
      <c r="K97" s="24">
        <f t="shared" si="43"/>
        <v>445.5273134463099</v>
      </c>
      <c r="L97" s="12">
        <f t="shared" si="61"/>
        <v>0.23172323953955434</v>
      </c>
      <c r="M97" s="24">
        <f t="shared" si="62"/>
        <v>36.323607779653173</v>
      </c>
      <c r="N97" s="12">
        <f t="shared" si="44"/>
        <v>1.0681512905170618</v>
      </c>
      <c r="O97" s="24">
        <f t="shared" si="45"/>
        <v>450.9547499174958</v>
      </c>
      <c r="P97" s="12">
        <f t="shared" si="63"/>
        <v>0.51433698808518835</v>
      </c>
      <c r="Q97" s="24">
        <f t="shared" si="64"/>
        <v>32.50582714299928</v>
      </c>
      <c r="R97" s="12">
        <f t="shared" si="46"/>
        <v>0.64451700900841546</v>
      </c>
      <c r="S97" s="24">
        <f t="shared" si="47"/>
        <v>448.41755114911098</v>
      </c>
      <c r="T97" s="12">
        <f t="shared" si="65"/>
        <v>0.36715287776979649</v>
      </c>
      <c r="W97" s="24">
        <f t="shared" si="66"/>
        <v>55.443947777510175</v>
      </c>
      <c r="X97" s="24">
        <f t="shared" si="67"/>
        <v>463.04142754077816</v>
      </c>
      <c r="Y97" s="13">
        <f t="shared" si="48"/>
        <v>0.62319739837584687</v>
      </c>
      <c r="Z97" s="24">
        <f t="shared" si="49"/>
        <v>10686.304588896361</v>
      </c>
      <c r="AA97" s="24">
        <f t="shared" si="50"/>
        <v>8747.1110860105236</v>
      </c>
      <c r="AB97" s="24">
        <f t="shared" si="68"/>
        <v>43.974887460254728</v>
      </c>
      <c r="AC97" s="24">
        <f t="shared" si="69"/>
        <v>32.50582714299928</v>
      </c>
      <c r="AD97" s="123">
        <f t="shared" si="70"/>
        <v>395</v>
      </c>
      <c r="AE97" s="14">
        <f t="shared" si="71"/>
        <v>6.583333333333333</v>
      </c>
      <c r="AF97" s="24">
        <f t="shared" si="51"/>
        <v>400</v>
      </c>
      <c r="AG97" s="3">
        <f t="shared" si="72"/>
        <v>0</v>
      </c>
      <c r="AH97" s="14">
        <f t="shared" si="52"/>
        <v>0</v>
      </c>
      <c r="AI97" s="14">
        <f t="shared" si="53"/>
        <v>1</v>
      </c>
      <c r="AJ97" s="14">
        <f t="shared" si="54"/>
        <v>2</v>
      </c>
      <c r="AK97" s="14">
        <f t="shared" si="55"/>
        <v>2.6</v>
      </c>
      <c r="AL97" s="24">
        <f t="shared" si="73"/>
        <v>43.974887460254728</v>
      </c>
      <c r="AM97" s="14">
        <f t="shared" si="74"/>
        <v>32.50582714299928</v>
      </c>
      <c r="AN97" s="138" t="str">
        <f t="shared" si="75"/>
        <v/>
      </c>
      <c r="AO97">
        <f t="shared" si="76"/>
        <v>395</v>
      </c>
      <c r="AP97" s="124">
        <f t="shared" si="77"/>
        <v>32.50582714299928</v>
      </c>
    </row>
    <row r="98" spans="2:42" x14ac:dyDescent="0.25">
      <c r="B98" s="3">
        <f t="shared" si="56"/>
        <v>400</v>
      </c>
      <c r="C98" s="14">
        <f t="shared" si="57"/>
        <v>6.666666666666667</v>
      </c>
      <c r="D98" s="11">
        <f t="shared" si="58"/>
        <v>618.5978906410819</v>
      </c>
      <c r="E98" s="11">
        <f t="shared" si="39"/>
        <v>484.33101408162628</v>
      </c>
      <c r="F98" s="11">
        <f t="shared" si="59"/>
        <v>28.465231567654943</v>
      </c>
      <c r="G98" s="11">
        <f t="shared" si="40"/>
        <v>36.837944767738364</v>
      </c>
      <c r="H98" s="11">
        <f t="shared" si="41"/>
        <v>32.872980020769077</v>
      </c>
      <c r="I98" s="24">
        <f t="shared" si="60"/>
        <v>28.465231567654943</v>
      </c>
      <c r="J98" s="12">
        <f t="shared" si="42"/>
        <v>0.36025996541851124</v>
      </c>
      <c r="K98" s="24">
        <f t="shared" si="43"/>
        <v>445.68547190600617</v>
      </c>
      <c r="L98" s="12">
        <f t="shared" si="61"/>
        <v>0.23332690666746941</v>
      </c>
      <c r="M98" s="24">
        <f t="shared" si="62"/>
        <v>36.837944767738364</v>
      </c>
      <c r="N98" s="12">
        <f t="shared" si="44"/>
        <v>1.0673499351126268</v>
      </c>
      <c r="O98" s="24">
        <f t="shared" si="45"/>
        <v>451.29332212714684</v>
      </c>
      <c r="P98" s="12">
        <f t="shared" si="63"/>
        <v>0.51837537109594722</v>
      </c>
      <c r="Q98" s="24">
        <f t="shared" si="64"/>
        <v>32.872980020769077</v>
      </c>
      <c r="R98" s="12">
        <f t="shared" si="46"/>
        <v>0.64416383115482412</v>
      </c>
      <c r="S98" s="24">
        <f t="shared" si="47"/>
        <v>448.66340653646427</v>
      </c>
      <c r="T98" s="12">
        <f t="shared" si="65"/>
        <v>0.36978766892511922</v>
      </c>
      <c r="W98" s="24">
        <f t="shared" si="66"/>
        <v>56.067145175886019</v>
      </c>
      <c r="X98" s="24">
        <f t="shared" si="67"/>
        <v>463.41861794292754</v>
      </c>
      <c r="Y98" s="13">
        <f t="shared" si="48"/>
        <v>0.62547461432020657</v>
      </c>
      <c r="Z98" s="24">
        <f t="shared" si="49"/>
        <v>10706.596722643506</v>
      </c>
      <c r="AA98" s="24">
        <f t="shared" si="50"/>
        <v>8813.7184687524095</v>
      </c>
      <c r="AB98" s="24">
        <f t="shared" si="68"/>
        <v>44.470062598327544</v>
      </c>
      <c r="AC98" s="24">
        <f t="shared" si="69"/>
        <v>32.872980020769077</v>
      </c>
      <c r="AD98" s="123">
        <f t="shared" si="70"/>
        <v>400</v>
      </c>
      <c r="AE98" s="14">
        <f t="shared" si="71"/>
        <v>6.666666666666667</v>
      </c>
      <c r="AF98" s="24">
        <f t="shared" si="51"/>
        <v>400</v>
      </c>
      <c r="AG98" s="3">
        <f t="shared" si="72"/>
        <v>0</v>
      </c>
      <c r="AH98" s="14">
        <f t="shared" si="52"/>
        <v>0</v>
      </c>
      <c r="AI98" s="14">
        <f t="shared" si="53"/>
        <v>1</v>
      </c>
      <c r="AJ98" s="14">
        <f t="shared" si="54"/>
        <v>2</v>
      </c>
      <c r="AK98" s="14">
        <f t="shared" si="55"/>
        <v>2.6</v>
      </c>
      <c r="AL98" s="24">
        <f t="shared" si="73"/>
        <v>44.470062598327544</v>
      </c>
      <c r="AM98" s="14">
        <f t="shared" si="74"/>
        <v>32.872980020769077</v>
      </c>
      <c r="AN98" s="138" t="str">
        <f t="shared" si="75"/>
        <v/>
      </c>
      <c r="AO98">
        <f t="shared" si="76"/>
        <v>400</v>
      </c>
      <c r="AP98" s="124">
        <f t="shared" si="77"/>
        <v>32.872980020769077</v>
      </c>
    </row>
    <row r="99" spans="2:42" x14ac:dyDescent="0.25">
      <c r="B99" s="3">
        <f t="shared" si="56"/>
        <v>405</v>
      </c>
      <c r="C99" s="14">
        <f t="shared" si="57"/>
        <v>6.75</v>
      </c>
      <c r="D99" s="11">
        <f t="shared" si="58"/>
        <v>620.42512787551414</v>
      </c>
      <c r="E99" s="11">
        <f t="shared" si="39"/>
        <v>485.74839782336147</v>
      </c>
      <c r="F99" s="11">
        <f t="shared" si="59"/>
        <v>28.698558474322411</v>
      </c>
      <c r="G99" s="11">
        <f t="shared" si="40"/>
        <v>37.356320138834313</v>
      </c>
      <c r="H99" s="11">
        <f t="shared" si="41"/>
        <v>33.242767689694197</v>
      </c>
      <c r="I99" s="24">
        <f t="shared" si="60"/>
        <v>28.698558474322411</v>
      </c>
      <c r="J99" s="12">
        <f t="shared" si="42"/>
        <v>0.36013141426727535</v>
      </c>
      <c r="K99" s="24">
        <f t="shared" si="43"/>
        <v>445.84456211095039</v>
      </c>
      <c r="L99" s="12">
        <f t="shared" si="61"/>
        <v>0.23489605018662668</v>
      </c>
      <c r="M99" s="24">
        <f t="shared" si="62"/>
        <v>37.356320138834313</v>
      </c>
      <c r="N99" s="12">
        <f t="shared" si="44"/>
        <v>1.0665453297656966</v>
      </c>
      <c r="O99" s="24">
        <f t="shared" si="45"/>
        <v>451.63377931155657</v>
      </c>
      <c r="P99" s="12">
        <f t="shared" si="63"/>
        <v>0.52230995024280136</v>
      </c>
      <c r="Q99" s="24">
        <f t="shared" si="64"/>
        <v>33.242767689694197</v>
      </c>
      <c r="R99" s="12">
        <f t="shared" si="46"/>
        <v>0.643809084749425</v>
      </c>
      <c r="S99" s="24">
        <f t="shared" si="47"/>
        <v>448.91062536961402</v>
      </c>
      <c r="T99" s="12">
        <f t="shared" si="65"/>
        <v>0.3723601660196017</v>
      </c>
      <c r="W99" s="24">
        <f t="shared" si="66"/>
        <v>56.692619790206223</v>
      </c>
      <c r="X99" s="24">
        <f t="shared" si="67"/>
        <v>463.79615835898539</v>
      </c>
      <c r="Y99" s="13">
        <f t="shared" si="48"/>
        <v>0.62771649149788666</v>
      </c>
      <c r="Z99" s="24">
        <f t="shared" si="49"/>
        <v>10726.394450828882</v>
      </c>
      <c r="AA99" s="24">
        <f t="shared" si="50"/>
        <v>8879.8469657080532</v>
      </c>
      <c r="AB99" s="24">
        <f t="shared" si="68"/>
        <v>44.967693739950207</v>
      </c>
      <c r="AC99" s="24">
        <f t="shared" si="69"/>
        <v>33.242767689694197</v>
      </c>
      <c r="AD99" s="123">
        <f t="shared" si="70"/>
        <v>405</v>
      </c>
      <c r="AE99" s="14">
        <f t="shared" si="71"/>
        <v>6.75</v>
      </c>
      <c r="AF99" s="24">
        <f t="shared" si="51"/>
        <v>400</v>
      </c>
      <c r="AG99" s="3">
        <f t="shared" si="72"/>
        <v>0</v>
      </c>
      <c r="AH99" s="14">
        <f t="shared" si="52"/>
        <v>0</v>
      </c>
      <c r="AI99" s="14">
        <f t="shared" si="53"/>
        <v>1</v>
      </c>
      <c r="AJ99" s="14">
        <f t="shared" si="54"/>
        <v>2</v>
      </c>
      <c r="AK99" s="14">
        <f t="shared" si="55"/>
        <v>2.6</v>
      </c>
      <c r="AL99" s="24">
        <f t="shared" si="73"/>
        <v>44.967693739950207</v>
      </c>
      <c r="AM99" s="14">
        <f t="shared" si="74"/>
        <v>33.242767689694197</v>
      </c>
      <c r="AN99" s="138" t="str">
        <f t="shared" si="75"/>
        <v/>
      </c>
      <c r="AO99">
        <f t="shared" si="76"/>
        <v>405</v>
      </c>
      <c r="AP99" s="124">
        <f t="shared" si="77"/>
        <v>33.242767689694197</v>
      </c>
    </row>
    <row r="100" spans="2:42" x14ac:dyDescent="0.25">
      <c r="B100" s="3">
        <f t="shared" si="56"/>
        <v>410</v>
      </c>
      <c r="C100" s="14">
        <f t="shared" si="57"/>
        <v>6.833333333333333</v>
      </c>
      <c r="D100" s="11">
        <f t="shared" si="58"/>
        <v>622.23034966763259</v>
      </c>
      <c r="E100" s="11">
        <f t="shared" si="39"/>
        <v>487.14870423686875</v>
      </c>
      <c r="F100" s="11">
        <f t="shared" si="59"/>
        <v>28.933454524509038</v>
      </c>
      <c r="G100" s="11">
        <f t="shared" si="40"/>
        <v>37.878630089077113</v>
      </c>
      <c r="H100" s="11">
        <f t="shared" si="41"/>
        <v>33.615127855713801</v>
      </c>
      <c r="I100" s="24">
        <f t="shared" si="60"/>
        <v>28.933454524509038</v>
      </c>
      <c r="J100" s="12">
        <f t="shared" si="42"/>
        <v>0.36000222429698397</v>
      </c>
      <c r="K100" s="24">
        <f t="shared" si="43"/>
        <v>446.00455736055233</v>
      </c>
      <c r="L100" s="12">
        <f t="shared" si="61"/>
        <v>0.23643175077148276</v>
      </c>
      <c r="M100" s="24">
        <f t="shared" si="62"/>
        <v>37.878630089077113</v>
      </c>
      <c r="N100" s="12">
        <f t="shared" si="44"/>
        <v>1.0657376904516795</v>
      </c>
      <c r="O100" s="24">
        <f t="shared" si="45"/>
        <v>451.97603726018519</v>
      </c>
      <c r="P100" s="12">
        <f t="shared" si="63"/>
        <v>0.52614406032338235</v>
      </c>
      <c r="Q100" s="24">
        <f t="shared" si="64"/>
        <v>33.615127855713801</v>
      </c>
      <c r="R100" s="12">
        <f t="shared" si="46"/>
        <v>0.64345284647236478</v>
      </c>
      <c r="S100" s="24">
        <f t="shared" si="47"/>
        <v>449.15915818536337</v>
      </c>
      <c r="T100" s="12">
        <f t="shared" si="65"/>
        <v>0.37487234042531387</v>
      </c>
      <c r="W100" s="24">
        <f t="shared" si="66"/>
        <v>57.320336281704108</v>
      </c>
      <c r="X100" s="24">
        <f t="shared" si="67"/>
        <v>464.17401957099599</v>
      </c>
      <c r="Y100" s="13">
        <f t="shared" si="48"/>
        <v>0.62992376257972449</v>
      </c>
      <c r="Z100" s="24">
        <f t="shared" si="49"/>
        <v>10745.709198879116</v>
      </c>
      <c r="AA100" s="24">
        <f t="shared" si="50"/>
        <v>8945.5042780518397</v>
      </c>
      <c r="AB100" s="24">
        <f t="shared" si="68"/>
        <v>45.467732068708955</v>
      </c>
      <c r="AC100" s="24">
        <f t="shared" si="69"/>
        <v>33.615127855713801</v>
      </c>
      <c r="AD100" s="123">
        <f t="shared" si="70"/>
        <v>410</v>
      </c>
      <c r="AE100" s="14">
        <f t="shared" si="71"/>
        <v>6.833333333333333</v>
      </c>
      <c r="AF100" s="24">
        <f t="shared" si="51"/>
        <v>400</v>
      </c>
      <c r="AG100" s="3">
        <f t="shared" si="72"/>
        <v>0</v>
      </c>
      <c r="AH100" s="14">
        <f t="shared" si="52"/>
        <v>0</v>
      </c>
      <c r="AI100" s="14">
        <f t="shared" si="53"/>
        <v>1</v>
      </c>
      <c r="AJ100" s="14">
        <f t="shared" si="54"/>
        <v>2</v>
      </c>
      <c r="AK100" s="14">
        <f t="shared" si="55"/>
        <v>2.6</v>
      </c>
      <c r="AL100" s="24">
        <f t="shared" si="73"/>
        <v>45.467732068708955</v>
      </c>
      <c r="AM100" s="14">
        <f t="shared" si="74"/>
        <v>33.615127855713801</v>
      </c>
      <c r="AN100" s="138" t="str">
        <f t="shared" si="75"/>
        <v/>
      </c>
      <c r="AO100">
        <f t="shared" si="76"/>
        <v>410</v>
      </c>
      <c r="AP100" s="124">
        <f t="shared" si="77"/>
        <v>33.615127855713801</v>
      </c>
    </row>
    <row r="101" spans="2:42" x14ac:dyDescent="0.25">
      <c r="B101" s="3">
        <f t="shared" si="56"/>
        <v>415</v>
      </c>
      <c r="C101" s="14">
        <f t="shared" si="57"/>
        <v>6.916666666666667</v>
      </c>
      <c r="D101" s="11">
        <f t="shared" si="58"/>
        <v>624.01408021343377</v>
      </c>
      <c r="E101" s="11">
        <f t="shared" si="39"/>
        <v>488.53233993978301</v>
      </c>
      <c r="F101" s="11">
        <f t="shared" si="59"/>
        <v>29.169886275280522</v>
      </c>
      <c r="G101" s="11">
        <f t="shared" si="40"/>
        <v>38.404774149400495</v>
      </c>
      <c r="H101" s="11">
        <f t="shared" si="41"/>
        <v>33.990000196139114</v>
      </c>
      <c r="I101" s="24">
        <f t="shared" si="60"/>
        <v>29.169886275280522</v>
      </c>
      <c r="J101" s="12">
        <f t="shared" si="42"/>
        <v>0.35987241785883922</v>
      </c>
      <c r="K101" s="24">
        <f t="shared" si="43"/>
        <v>446.16543177079967</v>
      </c>
      <c r="L101" s="12">
        <f t="shared" si="61"/>
        <v>0.23793504193312548</v>
      </c>
      <c r="M101" s="24">
        <f t="shared" si="62"/>
        <v>38.404774149400495</v>
      </c>
      <c r="N101" s="12">
        <f t="shared" si="44"/>
        <v>1.064927225487851</v>
      </c>
      <c r="O101" s="24">
        <f t="shared" si="45"/>
        <v>452.32001451414408</v>
      </c>
      <c r="P101" s="12">
        <f t="shared" si="63"/>
        <v>0.52988089200243227</v>
      </c>
      <c r="Q101" s="24">
        <f t="shared" si="64"/>
        <v>33.990000196139114</v>
      </c>
      <c r="R101" s="12">
        <f t="shared" si="46"/>
        <v>0.64309519048038732</v>
      </c>
      <c r="S101" s="24">
        <f t="shared" si="47"/>
        <v>449.40895707463284</v>
      </c>
      <c r="T101" s="12">
        <f t="shared" si="65"/>
        <v>0.37732607791798595</v>
      </c>
      <c r="W101" s="24">
        <f t="shared" si="66"/>
        <v>57.95026004428383</v>
      </c>
      <c r="X101" s="24">
        <f t="shared" si="67"/>
        <v>464.55217306348572</v>
      </c>
      <c r="Y101" s="13">
        <f t="shared" si="48"/>
        <v>0.63209713804514589</v>
      </c>
      <c r="Z101" s="24">
        <f t="shared" si="49"/>
        <v>10764.55199738748</v>
      </c>
      <c r="AA101" s="24">
        <f t="shared" si="50"/>
        <v>9010.6978899812548</v>
      </c>
      <c r="AB101" s="24">
        <f t="shared" si="68"/>
        <v>45.970130120211472</v>
      </c>
      <c r="AC101" s="24">
        <f t="shared" si="69"/>
        <v>33.990000196139114</v>
      </c>
      <c r="AD101" s="123">
        <f t="shared" si="70"/>
        <v>415</v>
      </c>
      <c r="AE101" s="14">
        <f t="shared" si="71"/>
        <v>6.916666666666667</v>
      </c>
      <c r="AF101" s="24">
        <f t="shared" si="51"/>
        <v>400</v>
      </c>
      <c r="AG101" s="3">
        <f t="shared" si="72"/>
        <v>0</v>
      </c>
      <c r="AH101" s="14">
        <f t="shared" si="52"/>
        <v>0</v>
      </c>
      <c r="AI101" s="14">
        <f t="shared" si="53"/>
        <v>1</v>
      </c>
      <c r="AJ101" s="14">
        <f t="shared" si="54"/>
        <v>2</v>
      </c>
      <c r="AK101" s="14">
        <f t="shared" si="55"/>
        <v>2.6</v>
      </c>
      <c r="AL101" s="24">
        <f t="shared" si="73"/>
        <v>45.970130120211472</v>
      </c>
      <c r="AM101" s="14">
        <f t="shared" si="74"/>
        <v>33.990000196139114</v>
      </c>
      <c r="AN101" s="138" t="str">
        <f t="shared" si="75"/>
        <v/>
      </c>
      <c r="AO101">
        <f t="shared" si="76"/>
        <v>415</v>
      </c>
      <c r="AP101" s="124">
        <f t="shared" si="77"/>
        <v>33.990000196139114</v>
      </c>
    </row>
    <row r="102" spans="2:42" x14ac:dyDescent="0.25">
      <c r="B102" s="3">
        <f t="shared" si="56"/>
        <v>420</v>
      </c>
      <c r="C102" s="14">
        <f t="shared" si="57"/>
        <v>7</v>
      </c>
      <c r="D102" s="11">
        <f t="shared" si="58"/>
        <v>625.77682520700944</v>
      </c>
      <c r="E102" s="11">
        <f t="shared" si="39"/>
        <v>489.89969719785449</v>
      </c>
      <c r="F102" s="11">
        <f t="shared" si="59"/>
        <v>29.407821317213646</v>
      </c>
      <c r="G102" s="11">
        <f t="shared" si="40"/>
        <v>38.934655041402927</v>
      </c>
      <c r="H102" s="11">
        <f t="shared" si="41"/>
        <v>34.367326274057099</v>
      </c>
      <c r="I102" s="24">
        <f t="shared" si="60"/>
        <v>29.407821317213646</v>
      </c>
      <c r="J102" s="12">
        <f t="shared" si="42"/>
        <v>0.35974201661873118</v>
      </c>
      <c r="K102" s="24">
        <f t="shared" si="43"/>
        <v>446.32716023983733</v>
      </c>
      <c r="L102" s="12">
        <f t="shared" si="61"/>
        <v>0.23940691264820985</v>
      </c>
      <c r="M102" s="24">
        <f t="shared" si="62"/>
        <v>38.934655041402927</v>
      </c>
      <c r="N102" s="12">
        <f t="shared" si="44"/>
        <v>1.0641141358316044</v>
      </c>
      <c r="O102" s="24">
        <f t="shared" si="45"/>
        <v>452.66563225638686</v>
      </c>
      <c r="P102" s="12">
        <f t="shared" si="63"/>
        <v>0.53352349976049762</v>
      </c>
      <c r="Q102" s="24">
        <f t="shared" si="64"/>
        <v>34.367326274057099</v>
      </c>
      <c r="R102" s="12">
        <f t="shared" si="46"/>
        <v>0.64273618850747505</v>
      </c>
      <c r="S102" s="24">
        <f t="shared" si="47"/>
        <v>449.65997561866232</v>
      </c>
      <c r="T102" s="12">
        <f t="shared" si="65"/>
        <v>0.37972318342732231</v>
      </c>
      <c r="W102" s="24">
        <f t="shared" si="66"/>
        <v>58.582357182328977</v>
      </c>
      <c r="X102" s="24">
        <f t="shared" si="67"/>
        <v>464.93059100499181</v>
      </c>
      <c r="Y102" s="13">
        <f t="shared" si="48"/>
        <v>0.63423730710424386</v>
      </c>
      <c r="Z102" s="24">
        <f t="shared" si="49"/>
        <v>10782.933500388139</v>
      </c>
      <c r="AA102" s="24">
        <f t="shared" si="50"/>
        <v>9075.4350770280034</v>
      </c>
      <c r="AB102" s="24">
        <f t="shared" si="68"/>
        <v>46.474841728193041</v>
      </c>
      <c r="AC102" s="24">
        <f t="shared" si="69"/>
        <v>34.367326274057099</v>
      </c>
      <c r="AD102" s="123">
        <f t="shared" si="70"/>
        <v>420</v>
      </c>
      <c r="AE102" s="14">
        <f t="shared" si="71"/>
        <v>7</v>
      </c>
      <c r="AF102" s="24">
        <f t="shared" si="51"/>
        <v>400</v>
      </c>
      <c r="AG102" s="3">
        <f t="shared" si="72"/>
        <v>0</v>
      </c>
      <c r="AH102" s="14">
        <f t="shared" si="52"/>
        <v>0</v>
      </c>
      <c r="AI102" s="14">
        <f t="shared" si="53"/>
        <v>1</v>
      </c>
      <c r="AJ102" s="14">
        <f t="shared" si="54"/>
        <v>2</v>
      </c>
      <c r="AK102" s="14">
        <f t="shared" si="55"/>
        <v>2.6</v>
      </c>
      <c r="AL102" s="24">
        <f t="shared" si="73"/>
        <v>46.474841728193041</v>
      </c>
      <c r="AM102" s="14">
        <f t="shared" si="74"/>
        <v>34.367326274057099</v>
      </c>
      <c r="AN102" s="138" t="str">
        <f t="shared" si="75"/>
        <v/>
      </c>
      <c r="AO102">
        <f t="shared" si="76"/>
        <v>420</v>
      </c>
      <c r="AP102" s="124">
        <f t="shared" si="77"/>
        <v>34.367326274057099</v>
      </c>
    </row>
    <row r="103" spans="2:42" x14ac:dyDescent="0.25">
      <c r="B103" s="3">
        <f t="shared" si="56"/>
        <v>425</v>
      </c>
      <c r="C103" s="14">
        <f t="shared" si="57"/>
        <v>7.083333333333333</v>
      </c>
      <c r="D103" s="11">
        <f t="shared" si="58"/>
        <v>627.51907270115089</v>
      </c>
      <c r="E103" s="11">
        <f t="shared" si="39"/>
        <v>491.25115459251623</v>
      </c>
      <c r="F103" s="11">
        <f t="shared" si="59"/>
        <v>29.647228229861856</v>
      </c>
      <c r="G103" s="11">
        <f t="shared" si="40"/>
        <v>39.468178541163425</v>
      </c>
      <c r="H103" s="11">
        <f t="shared" si="41"/>
        <v>34.747049457484422</v>
      </c>
      <c r="I103" s="24">
        <f t="shared" si="60"/>
        <v>29.647228229861856</v>
      </c>
      <c r="J103" s="12">
        <f t="shared" si="42"/>
        <v>0.35961104158505475</v>
      </c>
      <c r="K103" s="24">
        <f t="shared" si="43"/>
        <v>446.48971841543016</v>
      </c>
      <c r="L103" s="12">
        <f t="shared" si="61"/>
        <v>0.24084830981092942</v>
      </c>
      <c r="M103" s="24">
        <f t="shared" si="62"/>
        <v>39.468178541163425</v>
      </c>
      <c r="N103" s="12">
        <f t="shared" si="44"/>
        <v>1.0632986153642072</v>
      </c>
      <c r="O103" s="24">
        <f t="shared" si="45"/>
        <v>453.0128142075888</v>
      </c>
      <c r="P103" s="12">
        <f t="shared" si="63"/>
        <v>0.53707480931055551</v>
      </c>
      <c r="Q103" s="24">
        <f t="shared" si="64"/>
        <v>34.747049457484422</v>
      </c>
      <c r="R103" s="12">
        <f t="shared" si="46"/>
        <v>0.64237590996030292</v>
      </c>
      <c r="S103" s="24">
        <f t="shared" si="47"/>
        <v>449.91216882862773</v>
      </c>
      <c r="T103" s="12">
        <f t="shared" si="65"/>
        <v>0.38206538546821228</v>
      </c>
      <c r="W103" s="24">
        <f t="shared" si="66"/>
        <v>59.21659448943322</v>
      </c>
      <c r="X103" s="24">
        <f t="shared" si="67"/>
        <v>465.30924623028886</v>
      </c>
      <c r="Y103" s="13">
        <f t="shared" si="48"/>
        <v>0.63634493857018093</v>
      </c>
      <c r="Z103" s="24">
        <f t="shared" si="49"/>
        <v>10800.864002577075</v>
      </c>
      <c r="AA103" s="24">
        <f t="shared" si="50"/>
        <v>9139.7229139637475</v>
      </c>
      <c r="AB103" s="24">
        <f t="shared" si="68"/>
        <v>46.981821973458821</v>
      </c>
      <c r="AC103" s="24">
        <f t="shared" si="69"/>
        <v>34.747049457484422</v>
      </c>
      <c r="AD103" s="123">
        <f t="shared" si="70"/>
        <v>425</v>
      </c>
      <c r="AE103" s="14">
        <f t="shared" si="71"/>
        <v>7.083333333333333</v>
      </c>
      <c r="AF103" s="24">
        <f t="shared" si="51"/>
        <v>400</v>
      </c>
      <c r="AG103" s="3">
        <f t="shared" si="72"/>
        <v>0</v>
      </c>
      <c r="AH103" s="14">
        <f t="shared" si="52"/>
        <v>0</v>
      </c>
      <c r="AI103" s="14">
        <f t="shared" si="53"/>
        <v>1</v>
      </c>
      <c r="AJ103" s="14">
        <f t="shared" si="54"/>
        <v>2</v>
      </c>
      <c r="AK103" s="14">
        <f t="shared" si="55"/>
        <v>2.6</v>
      </c>
      <c r="AL103" s="24">
        <f t="shared" si="73"/>
        <v>46.981821973458821</v>
      </c>
      <c r="AM103" s="14">
        <f t="shared" si="74"/>
        <v>34.747049457484422</v>
      </c>
      <c r="AN103" s="138" t="str">
        <f t="shared" si="75"/>
        <v/>
      </c>
      <c r="AO103">
        <f t="shared" si="76"/>
        <v>425</v>
      </c>
      <c r="AP103" s="124">
        <f t="shared" si="77"/>
        <v>34.747049457484422</v>
      </c>
    </row>
    <row r="104" spans="2:42" x14ac:dyDescent="0.25">
      <c r="B104" s="3">
        <f t="shared" si="56"/>
        <v>430</v>
      </c>
      <c r="C104" s="14">
        <f t="shared" si="57"/>
        <v>7.166666666666667</v>
      </c>
      <c r="D104" s="11">
        <f t="shared" si="58"/>
        <v>629.24129391848794</v>
      </c>
      <c r="E104" s="11">
        <f t="shared" si="39"/>
        <v>492.58707765008432</v>
      </c>
      <c r="F104" s="11">
        <f t="shared" si="59"/>
        <v>29.888076539672785</v>
      </c>
      <c r="G104" s="11">
        <f t="shared" si="40"/>
        <v>40.005253350473978</v>
      </c>
      <c r="H104" s="11">
        <f t="shared" si="41"/>
        <v>35.129114842952632</v>
      </c>
      <c r="I104" s="24">
        <f t="shared" si="60"/>
        <v>29.888076539672785</v>
      </c>
      <c r="J104" s="12">
        <f t="shared" si="42"/>
        <v>0.35947951313505261</v>
      </c>
      <c r="K104" s="24">
        <f t="shared" si="43"/>
        <v>446.65308266418231</v>
      </c>
      <c r="L104" s="12">
        <f t="shared" si="61"/>
        <v>0.24226014052208522</v>
      </c>
      <c r="M104" s="24">
        <f t="shared" si="62"/>
        <v>40.005253350473978</v>
      </c>
      <c r="N104" s="12">
        <f t="shared" si="44"/>
        <v>1.0624808511609558</v>
      </c>
      <c r="O104" s="24">
        <f t="shared" si="45"/>
        <v>453.36148652734715</v>
      </c>
      <c r="P104" s="12">
        <f t="shared" si="63"/>
        <v>0.54053762452479259</v>
      </c>
      <c r="Q104" s="24">
        <f t="shared" si="64"/>
        <v>35.129114842952632</v>
      </c>
      <c r="R104" s="12">
        <f t="shared" si="46"/>
        <v>0.64201442200883951</v>
      </c>
      <c r="S104" s="24">
        <f t="shared" si="47"/>
        <v>450.1654930884464</v>
      </c>
      <c r="T104" s="12">
        <f t="shared" si="65"/>
        <v>0.3843543402782002</v>
      </c>
      <c r="W104" s="24">
        <f t="shared" si="66"/>
        <v>59.852939428003403</v>
      </c>
      <c r="X104" s="24">
        <f t="shared" si="67"/>
        <v>465.6881122232748</v>
      </c>
      <c r="Y104" s="13">
        <f t="shared" si="48"/>
        <v>0.6384206816851733</v>
      </c>
      <c r="Z104" s="24">
        <f t="shared" si="49"/>
        <v>10818.353455552022</v>
      </c>
      <c r="AA104" s="24">
        <f t="shared" si="50"/>
        <v>9203.5682823244206</v>
      </c>
      <c r="AB104" s="24">
        <f t="shared" si="68"/>
        <v>47.491027135478021</v>
      </c>
      <c r="AC104" s="24">
        <f t="shared" si="69"/>
        <v>35.129114842952632</v>
      </c>
      <c r="AD104" s="123">
        <f t="shared" si="70"/>
        <v>430</v>
      </c>
      <c r="AE104" s="14">
        <f t="shared" si="71"/>
        <v>7.166666666666667</v>
      </c>
      <c r="AF104" s="24">
        <f t="shared" si="51"/>
        <v>400</v>
      </c>
      <c r="AG104" s="3">
        <f t="shared" si="72"/>
        <v>0</v>
      </c>
      <c r="AH104" s="14">
        <f t="shared" si="52"/>
        <v>0</v>
      </c>
      <c r="AI104" s="14">
        <f t="shared" si="53"/>
        <v>1</v>
      </c>
      <c r="AJ104" s="14">
        <f t="shared" si="54"/>
        <v>2</v>
      </c>
      <c r="AK104" s="14">
        <f t="shared" si="55"/>
        <v>2.6</v>
      </c>
      <c r="AL104" s="24">
        <f t="shared" si="73"/>
        <v>47.491027135478021</v>
      </c>
      <c r="AM104" s="14">
        <f t="shared" si="74"/>
        <v>35.129114842952632</v>
      </c>
      <c r="AN104" s="138" t="str">
        <f t="shared" si="75"/>
        <v/>
      </c>
      <c r="AO104">
        <f t="shared" si="76"/>
        <v>430</v>
      </c>
      <c r="AP104" s="124">
        <f t="shared" si="77"/>
        <v>35.129114842952632</v>
      </c>
    </row>
    <row r="105" spans="2:42" x14ac:dyDescent="0.25">
      <c r="B105" s="3">
        <f t="shared" si="56"/>
        <v>435</v>
      </c>
      <c r="C105" s="14">
        <f t="shared" si="57"/>
        <v>7.25</v>
      </c>
      <c r="D105" s="11">
        <f t="shared" si="58"/>
        <v>630.94394401653972</v>
      </c>
      <c r="E105" s="11">
        <f t="shared" si="39"/>
        <v>493.90781943520466</v>
      </c>
      <c r="F105" s="11">
        <f t="shared" si="59"/>
        <v>30.130336680194869</v>
      </c>
      <c r="G105" s="11">
        <f t="shared" si="40"/>
        <v>40.545790974998773</v>
      </c>
      <c r="H105" s="11">
        <f t="shared" si="41"/>
        <v>35.513469183230832</v>
      </c>
      <c r="I105" s="24">
        <f t="shared" si="60"/>
        <v>30.130336680194869</v>
      </c>
      <c r="J105" s="12">
        <f t="shared" si="42"/>
        <v>0.359347451039779</v>
      </c>
      <c r="K105" s="24">
        <f t="shared" si="43"/>
        <v>446.81723004239899</v>
      </c>
      <c r="L105" s="12">
        <f t="shared" si="61"/>
        <v>0.24364327422760501</v>
      </c>
      <c r="M105" s="24">
        <f t="shared" si="62"/>
        <v>40.545790974998773</v>
      </c>
      <c r="N105" s="12">
        <f t="shared" si="44"/>
        <v>1.0616610237485469</v>
      </c>
      <c r="O105" s="24">
        <f t="shared" si="45"/>
        <v>453.71157772036577</v>
      </c>
      <c r="P105" s="12">
        <f t="shared" si="63"/>
        <v>0.54391463390853778</v>
      </c>
      <c r="Q105" s="24">
        <f t="shared" si="64"/>
        <v>35.513469183230832</v>
      </c>
      <c r="R105" s="12">
        <f t="shared" si="46"/>
        <v>0.64165178967240133</v>
      </c>
      <c r="S105" s="24">
        <f t="shared" si="47"/>
        <v>450.4199061005661</v>
      </c>
      <c r="T105" s="12">
        <f t="shared" si="65"/>
        <v>0.38659163568343413</v>
      </c>
      <c r="W105" s="24">
        <f t="shared" si="66"/>
        <v>60.491360109688578</v>
      </c>
      <c r="X105" s="24">
        <f t="shared" si="67"/>
        <v>466.06716310048512</v>
      </c>
      <c r="Y105" s="13">
        <f t="shared" si="48"/>
        <v>0.64046516690306632</v>
      </c>
      <c r="Z105" s="24">
        <f t="shared" si="49"/>
        <v>10835.411483137903</v>
      </c>
      <c r="AA105" s="24">
        <f t="shared" si="50"/>
        <v>9266.9778775754057</v>
      </c>
      <c r="AB105" s="24">
        <f t="shared" si="68"/>
        <v>48.002414646459705</v>
      </c>
      <c r="AC105" s="24">
        <f t="shared" si="69"/>
        <v>35.513469183230832</v>
      </c>
      <c r="AD105" s="123">
        <f t="shared" si="70"/>
        <v>435</v>
      </c>
      <c r="AE105" s="14">
        <f t="shared" si="71"/>
        <v>7.25</v>
      </c>
      <c r="AF105" s="24">
        <f t="shared" si="51"/>
        <v>400</v>
      </c>
      <c r="AG105" s="3">
        <f t="shared" si="72"/>
        <v>0</v>
      </c>
      <c r="AH105" s="14">
        <f t="shared" si="52"/>
        <v>0</v>
      </c>
      <c r="AI105" s="14">
        <f t="shared" si="53"/>
        <v>1</v>
      </c>
      <c r="AJ105" s="14">
        <f t="shared" si="54"/>
        <v>2</v>
      </c>
      <c r="AK105" s="14">
        <f t="shared" si="55"/>
        <v>2.6</v>
      </c>
      <c r="AL105" s="24">
        <f t="shared" si="73"/>
        <v>48.002414646459705</v>
      </c>
      <c r="AM105" s="14">
        <f t="shared" si="74"/>
        <v>35.513469183230832</v>
      </c>
      <c r="AN105" s="138" t="str">
        <f t="shared" si="75"/>
        <v/>
      </c>
      <c r="AO105">
        <f t="shared" si="76"/>
        <v>435</v>
      </c>
      <c r="AP105" s="124">
        <f t="shared" si="77"/>
        <v>35.513469183230832</v>
      </c>
    </row>
    <row r="106" spans="2:42" x14ac:dyDescent="0.25">
      <c r="B106" s="3">
        <f t="shared" si="56"/>
        <v>440</v>
      </c>
      <c r="C106" s="14">
        <f t="shared" si="57"/>
        <v>7.333333333333333</v>
      </c>
      <c r="D106" s="11">
        <f t="shared" si="58"/>
        <v>632.62746280977956</v>
      </c>
      <c r="E106" s="11">
        <f t="shared" si="39"/>
        <v>495.21372111095781</v>
      </c>
      <c r="F106" s="11">
        <f t="shared" si="59"/>
        <v>30.373979954422474</v>
      </c>
      <c r="G106" s="11">
        <f t="shared" si="40"/>
        <v>41.089705608907309</v>
      </c>
      <c r="H106" s="11">
        <f t="shared" si="41"/>
        <v>35.90006081891427</v>
      </c>
      <c r="I106" s="24">
        <f t="shared" si="60"/>
        <v>30.373979954422474</v>
      </c>
      <c r="J106" s="12">
        <f t="shared" si="42"/>
        <v>0.35921487448777556</v>
      </c>
      <c r="K106" s="24">
        <f t="shared" si="43"/>
        <v>446.98213826848297</v>
      </c>
      <c r="L106" s="12">
        <f t="shared" si="61"/>
        <v>0.24499854471836946</v>
      </c>
      <c r="M106" s="24">
        <f t="shared" si="62"/>
        <v>41.089705608907309</v>
      </c>
      <c r="N106" s="12">
        <f t="shared" si="44"/>
        <v>1.0608393073504279</v>
      </c>
      <c r="O106" s="24">
        <f t="shared" si="45"/>
        <v>454.06301854730924</v>
      </c>
      <c r="P106" s="12">
        <f t="shared" si="63"/>
        <v>0.54720841665695708</v>
      </c>
      <c r="Q106" s="24">
        <f t="shared" si="64"/>
        <v>35.90006081891427</v>
      </c>
      <c r="R106" s="12">
        <f t="shared" si="46"/>
        <v>0.64128807590144588</v>
      </c>
      <c r="S106" s="24">
        <f t="shared" si="47"/>
        <v>450.67536683454426</v>
      </c>
      <c r="T106" s="12">
        <f t="shared" si="65"/>
        <v>0.38877879471448207</v>
      </c>
      <c r="W106" s="24">
        <f t="shared" si="66"/>
        <v>61.131825276591641</v>
      </c>
      <c r="X106" s="24">
        <f t="shared" si="67"/>
        <v>466.44637359520243</v>
      </c>
      <c r="Y106" s="13">
        <f t="shared" si="48"/>
        <v>0.64247900663128565</v>
      </c>
      <c r="Z106" s="24">
        <f t="shared" si="49"/>
        <v>10852.047395859154</v>
      </c>
      <c r="AA106" s="24">
        <f t="shared" si="50"/>
        <v>9329.9582159382644</v>
      </c>
      <c r="AB106" s="24">
        <f t="shared" si="68"/>
        <v>48.515943047752955</v>
      </c>
      <c r="AC106" s="24">
        <f t="shared" si="69"/>
        <v>35.90006081891427</v>
      </c>
      <c r="AD106" s="123">
        <f t="shared" si="70"/>
        <v>440</v>
      </c>
      <c r="AE106" s="14">
        <f t="shared" si="71"/>
        <v>7.333333333333333</v>
      </c>
      <c r="AF106" s="24">
        <f t="shared" si="51"/>
        <v>400</v>
      </c>
      <c r="AG106" s="3">
        <f t="shared" si="72"/>
        <v>0</v>
      </c>
      <c r="AH106" s="14">
        <f t="shared" si="52"/>
        <v>0</v>
      </c>
      <c r="AI106" s="14">
        <f t="shared" si="53"/>
        <v>1</v>
      </c>
      <c r="AJ106" s="14">
        <f t="shared" si="54"/>
        <v>2</v>
      </c>
      <c r="AK106" s="14">
        <f t="shared" si="55"/>
        <v>2.6</v>
      </c>
      <c r="AL106" s="24">
        <f t="shared" si="73"/>
        <v>48.515943047752955</v>
      </c>
      <c r="AM106" s="14">
        <f t="shared" si="74"/>
        <v>35.90006081891427</v>
      </c>
      <c r="AN106" s="138" t="str">
        <f t="shared" si="75"/>
        <v/>
      </c>
      <c r="AO106">
        <f t="shared" si="76"/>
        <v>440</v>
      </c>
      <c r="AP106" s="124">
        <f t="shared" si="77"/>
        <v>35.90006081891427</v>
      </c>
    </row>
    <row r="107" spans="2:42" x14ac:dyDescent="0.25">
      <c r="B107" s="3">
        <f t="shared" si="56"/>
        <v>445</v>
      </c>
      <c r="C107" s="14">
        <f t="shared" si="57"/>
        <v>7.416666666666667</v>
      </c>
      <c r="D107" s="11">
        <f t="shared" si="58"/>
        <v>634.29227545158506</v>
      </c>
      <c r="E107" s="11">
        <f t="shared" si="39"/>
        <v>496.50511246784617</v>
      </c>
      <c r="F107" s="11">
        <f t="shared" si="59"/>
        <v>30.618978499140844</v>
      </c>
      <c r="G107" s="11">
        <f t="shared" si="40"/>
        <v>41.636914025564266</v>
      </c>
      <c r="H107" s="11">
        <f t="shared" si="41"/>
        <v>36.288839613628753</v>
      </c>
      <c r="I107" s="24">
        <f t="shared" si="60"/>
        <v>30.618978499140844</v>
      </c>
      <c r="J107" s="12">
        <f t="shared" si="42"/>
        <v>0.35908180210753837</v>
      </c>
      <c r="K107" s="24">
        <f t="shared" si="43"/>
        <v>447.14778569676753</v>
      </c>
      <c r="L107" s="12">
        <f t="shared" si="61"/>
        <v>0.24632675200147808</v>
      </c>
      <c r="M107" s="24">
        <f t="shared" si="62"/>
        <v>41.636914025564266</v>
      </c>
      <c r="N107" s="12">
        <f t="shared" si="44"/>
        <v>1.0600158701208273</v>
      </c>
      <c r="O107" s="24">
        <f t="shared" si="45"/>
        <v>454.41574194003914</v>
      </c>
      <c r="P107" s="12">
        <f t="shared" si="63"/>
        <v>0.55042144832487394</v>
      </c>
      <c r="Q107" s="24">
        <f t="shared" si="64"/>
        <v>36.288839613628753</v>
      </c>
      <c r="R107" s="12">
        <f t="shared" si="46"/>
        <v>0.64092334165536713</v>
      </c>
      <c r="S107" s="24">
        <f t="shared" si="47"/>
        <v>450.93183547824214</v>
      </c>
      <c r="T107" s="12">
        <f t="shared" si="65"/>
        <v>0.39091727899025375</v>
      </c>
      <c r="W107" s="24">
        <f t="shared" si="66"/>
        <v>61.774304283222925</v>
      </c>
      <c r="X107" s="24">
        <f t="shared" si="67"/>
        <v>466.82571904213177</v>
      </c>
      <c r="Y107" s="13">
        <f t="shared" si="48"/>
        <v>0.64446279593473987</v>
      </c>
      <c r="Z107" s="24">
        <f t="shared" si="49"/>
        <v>10868.270204615581</v>
      </c>
      <c r="AA107" s="24">
        <f t="shared" si="50"/>
        <v>9392.5156408984931</v>
      </c>
      <c r="AB107" s="24">
        <f t="shared" si="68"/>
        <v>49.031571948425835</v>
      </c>
      <c r="AC107" s="24">
        <f t="shared" si="69"/>
        <v>36.288839613628753</v>
      </c>
      <c r="AD107" s="123">
        <f t="shared" si="70"/>
        <v>445</v>
      </c>
      <c r="AE107" s="14">
        <f t="shared" si="71"/>
        <v>7.416666666666667</v>
      </c>
      <c r="AF107" s="24">
        <f t="shared" si="51"/>
        <v>400</v>
      </c>
      <c r="AG107" s="3">
        <f t="shared" si="72"/>
        <v>0</v>
      </c>
      <c r="AH107" s="14">
        <f t="shared" si="52"/>
        <v>0</v>
      </c>
      <c r="AI107" s="14">
        <f t="shared" si="53"/>
        <v>1</v>
      </c>
      <c r="AJ107" s="14">
        <f t="shared" si="54"/>
        <v>2</v>
      </c>
      <c r="AK107" s="14">
        <f t="shared" si="55"/>
        <v>2.6</v>
      </c>
      <c r="AL107" s="24">
        <f t="shared" si="73"/>
        <v>49.031571948425835</v>
      </c>
      <c r="AM107" s="14">
        <f t="shared" si="74"/>
        <v>36.288839613628753</v>
      </c>
      <c r="AN107" s="138" t="str">
        <f t="shared" si="75"/>
        <v/>
      </c>
      <c r="AO107">
        <f t="shared" si="76"/>
        <v>445</v>
      </c>
      <c r="AP107" s="124">
        <f t="shared" si="77"/>
        <v>36.288839613628753</v>
      </c>
    </row>
    <row r="108" spans="2:42" x14ac:dyDescent="0.25">
      <c r="B108" s="3">
        <f t="shared" si="56"/>
        <v>450</v>
      </c>
      <c r="C108" s="14">
        <f t="shared" si="57"/>
        <v>7.5</v>
      </c>
      <c r="D108" s="11">
        <f t="shared" si="58"/>
        <v>635.93879307871464</v>
      </c>
      <c r="E108" s="11">
        <f t="shared" si="39"/>
        <v>497.78231242371226</v>
      </c>
      <c r="F108" s="11">
        <f t="shared" si="59"/>
        <v>30.865305251142324</v>
      </c>
      <c r="G108" s="11">
        <f t="shared" si="40"/>
        <v>42.187335473889142</v>
      </c>
      <c r="H108" s="11">
        <f t="shared" si="41"/>
        <v>36.679756892619004</v>
      </c>
      <c r="I108" s="24">
        <f t="shared" si="60"/>
        <v>30.865305251142324</v>
      </c>
      <c r="J108" s="12">
        <f t="shared" si="42"/>
        <v>0.35894825198885372</v>
      </c>
      <c r="K108" s="24">
        <f t="shared" si="43"/>
        <v>447.31415129269533</v>
      </c>
      <c r="L108" s="12">
        <f t="shared" si="61"/>
        <v>0.24762866405289874</v>
      </c>
      <c r="M108" s="24">
        <f t="shared" si="62"/>
        <v>42.187335473889142</v>
      </c>
      <c r="N108" s="12">
        <f t="shared" si="44"/>
        <v>1.059190874368132</v>
      </c>
      <c r="O108" s="24">
        <f t="shared" si="45"/>
        <v>454.76968292096211</v>
      </c>
      <c r="P108" s="12">
        <f t="shared" si="63"/>
        <v>0.55355610613957862</v>
      </c>
      <c r="Q108" s="24">
        <f t="shared" si="64"/>
        <v>36.679756892619004</v>
      </c>
      <c r="R108" s="12">
        <f t="shared" si="46"/>
        <v>0.64055764597653564</v>
      </c>
      <c r="S108" s="24">
        <f t="shared" si="47"/>
        <v>451.18927339146933</v>
      </c>
      <c r="T108" s="12">
        <f t="shared" si="65"/>
        <v>0.39300849188795361</v>
      </c>
      <c r="W108" s="24">
        <f t="shared" si="66"/>
        <v>62.418767079157668</v>
      </c>
      <c r="X108" s="24">
        <f t="shared" si="67"/>
        <v>467.20517536261508</v>
      </c>
      <c r="Y108" s="13">
        <f t="shared" si="48"/>
        <v>0.64641711320405071</v>
      </c>
      <c r="Z108" s="24">
        <f t="shared" si="49"/>
        <v>10884.088633613865</v>
      </c>
      <c r="AA108" s="24">
        <f t="shared" si="50"/>
        <v>9454.6563294121843</v>
      </c>
      <c r="AB108" s="24">
        <f t="shared" si="68"/>
        <v>49.549261985888336</v>
      </c>
      <c r="AC108" s="24">
        <f t="shared" si="69"/>
        <v>36.679756892619004</v>
      </c>
      <c r="AD108" s="123">
        <f t="shared" si="70"/>
        <v>450</v>
      </c>
      <c r="AE108" s="14">
        <f t="shared" si="71"/>
        <v>7.5</v>
      </c>
      <c r="AF108" s="24">
        <f t="shared" si="51"/>
        <v>400</v>
      </c>
      <c r="AG108" s="3">
        <f t="shared" si="72"/>
        <v>0</v>
      </c>
      <c r="AH108" s="14">
        <f t="shared" si="52"/>
        <v>0</v>
      </c>
      <c r="AI108" s="14">
        <f t="shared" si="53"/>
        <v>1</v>
      </c>
      <c r="AJ108" s="14">
        <f t="shared" si="54"/>
        <v>2</v>
      </c>
      <c r="AK108" s="14">
        <f t="shared" si="55"/>
        <v>2.6</v>
      </c>
      <c r="AL108" s="24">
        <f t="shared" si="73"/>
        <v>49.549261985888336</v>
      </c>
      <c r="AM108" s="14">
        <f t="shared" si="74"/>
        <v>36.679756892619004</v>
      </c>
      <c r="AN108" s="138" t="str">
        <f t="shared" si="75"/>
        <v/>
      </c>
      <c r="AO108">
        <f t="shared" si="76"/>
        <v>450</v>
      </c>
      <c r="AP108" s="124">
        <f t="shared" si="77"/>
        <v>36.679756892619004</v>
      </c>
    </row>
    <row r="109" spans="2:42" x14ac:dyDescent="0.25">
      <c r="B109" s="3">
        <f t="shared" si="56"/>
        <v>455</v>
      </c>
      <c r="C109" s="14">
        <f t="shared" si="57"/>
        <v>7.583333333333333</v>
      </c>
      <c r="D109" s="11">
        <f t="shared" si="58"/>
        <v>637.56741342075622</v>
      </c>
      <c r="E109" s="11">
        <f t="shared" si="39"/>
        <v>499.04562949648755</v>
      </c>
      <c r="F109" s="11">
        <f t="shared" si="59"/>
        <v>31.112933915195224</v>
      </c>
      <c r="G109" s="11">
        <f t="shared" si="40"/>
        <v>42.740891580028723</v>
      </c>
      <c r="H109" s="11">
        <f t="shared" si="41"/>
        <v>37.072765384506958</v>
      </c>
      <c r="I109" s="24">
        <f t="shared" si="60"/>
        <v>31.112933915195224</v>
      </c>
      <c r="J109" s="12">
        <f t="shared" si="42"/>
        <v>0.35881424170307252</v>
      </c>
      <c r="K109" s="24">
        <f t="shared" si="43"/>
        <v>447.48121460925762</v>
      </c>
      <c r="L109" s="12">
        <f t="shared" si="61"/>
        <v>0.24890501846009203</v>
      </c>
      <c r="M109" s="24">
        <f t="shared" si="62"/>
        <v>42.740891580028723</v>
      </c>
      <c r="N109" s="12">
        <f t="shared" si="44"/>
        <v>1.0583644767682052</v>
      </c>
      <c r="O109" s="24">
        <f t="shared" si="45"/>
        <v>455.12477852624255</v>
      </c>
      <c r="P109" s="12">
        <f t="shared" si="63"/>
        <v>0.55661467398239184</v>
      </c>
      <c r="Q109" s="24">
        <f t="shared" si="64"/>
        <v>37.072765384506958</v>
      </c>
      <c r="R109" s="12">
        <f t="shared" si="46"/>
        <v>0.64019104606081134</v>
      </c>
      <c r="S109" s="24">
        <f t="shared" si="47"/>
        <v>451.44764306192747</v>
      </c>
      <c r="T109" s="12">
        <f t="shared" si="65"/>
        <v>0.39505378151454307</v>
      </c>
      <c r="W109" s="24">
        <f t="shared" si="66"/>
        <v>63.06518419236172</v>
      </c>
      <c r="X109" s="24">
        <f t="shared" si="67"/>
        <v>467.58471905035731</v>
      </c>
      <c r="Y109" s="13">
        <f t="shared" si="48"/>
        <v>0.64834252079033294</v>
      </c>
      <c r="Z109" s="24">
        <f t="shared" si="49"/>
        <v>10899.511132603146</v>
      </c>
      <c r="AA109" s="24">
        <f t="shared" si="50"/>
        <v>9516.3862978287125</v>
      </c>
      <c r="AB109" s="24">
        <f t="shared" si="68"/>
        <v>50.068974788434339</v>
      </c>
      <c r="AC109" s="24">
        <f t="shared" si="69"/>
        <v>37.072765384506958</v>
      </c>
      <c r="AD109" s="123">
        <f t="shared" si="70"/>
        <v>455</v>
      </c>
      <c r="AE109" s="14">
        <f t="shared" si="71"/>
        <v>7.583333333333333</v>
      </c>
      <c r="AF109" s="24">
        <f t="shared" si="51"/>
        <v>400</v>
      </c>
      <c r="AG109" s="3">
        <f t="shared" si="72"/>
        <v>0</v>
      </c>
      <c r="AH109" s="14">
        <f t="shared" si="52"/>
        <v>0</v>
      </c>
      <c r="AI109" s="14">
        <f t="shared" si="53"/>
        <v>1</v>
      </c>
      <c r="AJ109" s="14">
        <f t="shared" si="54"/>
        <v>2</v>
      </c>
      <c r="AK109" s="14">
        <f t="shared" si="55"/>
        <v>2.6</v>
      </c>
      <c r="AL109" s="24">
        <f t="shared" si="73"/>
        <v>50.068974788434339</v>
      </c>
      <c r="AM109" s="14">
        <f t="shared" si="74"/>
        <v>37.072765384506958</v>
      </c>
      <c r="AN109" s="138" t="str">
        <f t="shared" si="75"/>
        <v/>
      </c>
      <c r="AO109">
        <f t="shared" si="76"/>
        <v>455</v>
      </c>
      <c r="AP109" s="124">
        <f t="shared" si="77"/>
        <v>37.072765384506958</v>
      </c>
    </row>
    <row r="110" spans="2:42" x14ac:dyDescent="0.25">
      <c r="B110" s="3">
        <f t="shared" si="56"/>
        <v>460</v>
      </c>
      <c r="C110" s="14">
        <f t="shared" si="57"/>
        <v>7.666666666666667</v>
      </c>
      <c r="D110" s="11">
        <f t="shared" si="58"/>
        <v>639.17852137680859</v>
      </c>
      <c r="E110" s="11">
        <f t="shared" si="39"/>
        <v>500.29536225152208</v>
      </c>
      <c r="F110" s="11">
        <f t="shared" si="59"/>
        <v>31.361838933655317</v>
      </c>
      <c r="G110" s="11">
        <f t="shared" si="40"/>
        <v>43.297506254011118</v>
      </c>
      <c r="H110" s="11">
        <f t="shared" si="41"/>
        <v>37.467819166021499</v>
      </c>
      <c r="I110" s="24">
        <f t="shared" si="60"/>
        <v>31.361838933655317</v>
      </c>
      <c r="J110" s="12">
        <f t="shared" si="42"/>
        <v>0.35867978832238773</v>
      </c>
      <c r="K110" s="24">
        <f t="shared" si="43"/>
        <v>447.64895576461674</v>
      </c>
      <c r="L110" s="12">
        <f t="shared" si="61"/>
        <v>0.2501565239626935</v>
      </c>
      <c r="M110" s="24">
        <f t="shared" si="62"/>
        <v>43.297506254011118</v>
      </c>
      <c r="N110" s="12">
        <f t="shared" si="44"/>
        <v>1.0575368285682265</v>
      </c>
      <c r="O110" s="24">
        <f t="shared" si="45"/>
        <v>455.48096773264859</v>
      </c>
      <c r="P110" s="12">
        <f t="shared" si="63"/>
        <v>0.55959934706324321</v>
      </c>
      <c r="Q110" s="24">
        <f t="shared" si="64"/>
        <v>37.467819166021499</v>
      </c>
      <c r="R110" s="12">
        <f t="shared" si="46"/>
        <v>0.63982359732473781</v>
      </c>
      <c r="S110" s="24">
        <f t="shared" si="47"/>
        <v>451.70690806331254</v>
      </c>
      <c r="T110" s="12">
        <f t="shared" si="65"/>
        <v>0.39705444349427466</v>
      </c>
      <c r="W110" s="24">
        <f t="shared" si="66"/>
        <v>63.713526713152049</v>
      </c>
      <c r="X110" s="24">
        <f t="shared" si="67"/>
        <v>467.96432715764178</v>
      </c>
      <c r="Y110" s="13">
        <f t="shared" si="48"/>
        <v>0.65023956560855489</v>
      </c>
      <c r="Z110" s="24">
        <f t="shared" si="49"/>
        <v>10914.54588845925</v>
      </c>
      <c r="AA110" s="24">
        <f t="shared" si="50"/>
        <v>9577.7114075449244</v>
      </c>
      <c r="AB110" s="24">
        <f t="shared" si="68"/>
        <v>50.590672939586774</v>
      </c>
      <c r="AC110" s="24">
        <f t="shared" si="69"/>
        <v>37.467819166021499</v>
      </c>
      <c r="AD110" s="123">
        <f t="shared" si="70"/>
        <v>460</v>
      </c>
      <c r="AE110" s="14">
        <f t="shared" si="71"/>
        <v>7.666666666666667</v>
      </c>
      <c r="AF110" s="24">
        <f t="shared" si="51"/>
        <v>400</v>
      </c>
      <c r="AG110" s="3">
        <f t="shared" si="72"/>
        <v>0</v>
      </c>
      <c r="AH110" s="14">
        <f t="shared" si="52"/>
        <v>0</v>
      </c>
      <c r="AI110" s="14">
        <f t="shared" si="53"/>
        <v>1</v>
      </c>
      <c r="AJ110" s="14">
        <f t="shared" si="54"/>
        <v>2</v>
      </c>
      <c r="AK110" s="14">
        <f t="shared" si="55"/>
        <v>2.6</v>
      </c>
      <c r="AL110" s="24">
        <f t="shared" si="73"/>
        <v>50.590672939586774</v>
      </c>
      <c r="AM110" s="14">
        <f t="shared" si="74"/>
        <v>37.467819166021499</v>
      </c>
      <c r="AN110" s="138" t="str">
        <f t="shared" si="75"/>
        <v/>
      </c>
      <c r="AO110">
        <f t="shared" si="76"/>
        <v>460</v>
      </c>
      <c r="AP110" s="124">
        <f t="shared" si="77"/>
        <v>37.467819166021499</v>
      </c>
    </row>
    <row r="111" spans="2:42" x14ac:dyDescent="0.25">
      <c r="B111" s="3">
        <f t="shared" si="56"/>
        <v>465</v>
      </c>
      <c r="C111" s="14">
        <f t="shared" si="57"/>
        <v>7.75</v>
      </c>
      <c r="D111" s="11">
        <f t="shared" si="58"/>
        <v>640.7724895614856</v>
      </c>
      <c r="E111" s="11">
        <f t="shared" si="39"/>
        <v>501.53179972511941</v>
      </c>
      <c r="F111" s="11">
        <f t="shared" si="59"/>
        <v>31.611995457618011</v>
      </c>
      <c r="G111" s="11">
        <f t="shared" si="40"/>
        <v>43.857105601074359</v>
      </c>
      <c r="H111" s="11">
        <f t="shared" si="41"/>
        <v>37.864873609515776</v>
      </c>
      <c r="I111" s="24">
        <f t="shared" si="60"/>
        <v>31.611995457618011</v>
      </c>
      <c r="J111" s="12">
        <f t="shared" si="42"/>
        <v>0.35854490843817588</v>
      </c>
      <c r="K111" s="24">
        <f t="shared" si="43"/>
        <v>447.81735542083874</v>
      </c>
      <c r="L111" s="12">
        <f t="shared" si="61"/>
        <v>0.25138386189871165</v>
      </c>
      <c r="M111" s="24">
        <f t="shared" si="62"/>
        <v>43.857105601074359</v>
      </c>
      <c r="N111" s="12">
        <f t="shared" si="44"/>
        <v>1.056708075781573</v>
      </c>
      <c r="O111" s="24">
        <f t="shared" si="45"/>
        <v>455.83819138781649</v>
      </c>
      <c r="P111" s="12">
        <f t="shared" si="63"/>
        <v>0.56251223631065528</v>
      </c>
      <c r="Q111" s="24">
        <f t="shared" si="64"/>
        <v>37.864873609515776</v>
      </c>
      <c r="R111" s="12">
        <f t="shared" si="46"/>
        <v>0.63945535346961313</v>
      </c>
      <c r="S111" s="24">
        <f t="shared" si="47"/>
        <v>451.96703301544426</v>
      </c>
      <c r="T111" s="12">
        <f t="shared" si="65"/>
        <v>0.39901172358574211</v>
      </c>
      <c r="W111" s="24">
        <f t="shared" si="66"/>
        <v>64.363766278760608</v>
      </c>
      <c r="X111" s="24">
        <f t="shared" si="67"/>
        <v>468.34397728200946</v>
      </c>
      <c r="Y111" s="13">
        <f t="shared" si="48"/>
        <v>0.65210877971139891</v>
      </c>
      <c r="Z111" s="24">
        <f t="shared" si="49"/>
        <v>10929.200836158969</v>
      </c>
      <c r="AA111" s="24">
        <f t="shared" si="50"/>
        <v>9638.6373704057569</v>
      </c>
      <c r="AB111" s="24">
        <f t="shared" si="68"/>
        <v>51.114319944138188</v>
      </c>
      <c r="AC111" s="24">
        <f t="shared" si="69"/>
        <v>37.864873609515776</v>
      </c>
      <c r="AD111" s="123">
        <f t="shared" si="70"/>
        <v>465</v>
      </c>
      <c r="AE111" s="14">
        <f t="shared" si="71"/>
        <v>7.75</v>
      </c>
      <c r="AF111" s="24">
        <f t="shared" si="51"/>
        <v>400</v>
      </c>
      <c r="AG111" s="3">
        <f t="shared" si="72"/>
        <v>0</v>
      </c>
      <c r="AH111" s="14">
        <f t="shared" si="52"/>
        <v>0</v>
      </c>
      <c r="AI111" s="14">
        <f t="shared" si="53"/>
        <v>1</v>
      </c>
      <c r="AJ111" s="14">
        <f t="shared" si="54"/>
        <v>2</v>
      </c>
      <c r="AK111" s="14">
        <f t="shared" si="55"/>
        <v>2.6</v>
      </c>
      <c r="AL111" s="24">
        <f t="shared" si="73"/>
        <v>51.114319944138188</v>
      </c>
      <c r="AM111" s="14">
        <f t="shared" si="74"/>
        <v>37.864873609515776</v>
      </c>
      <c r="AN111" s="138" t="str">
        <f t="shared" si="75"/>
        <v/>
      </c>
      <c r="AO111">
        <f t="shared" si="76"/>
        <v>465</v>
      </c>
      <c r="AP111" s="124">
        <f t="shared" si="77"/>
        <v>37.864873609515776</v>
      </c>
    </row>
    <row r="112" spans="2:42" x14ac:dyDescent="0.25">
      <c r="B112" s="3">
        <f t="shared" si="56"/>
        <v>470</v>
      </c>
      <c r="C112" s="14">
        <f t="shared" si="57"/>
        <v>7.833333333333333</v>
      </c>
      <c r="D112" s="11">
        <f t="shared" si="58"/>
        <v>642.34967882218234</v>
      </c>
      <c r="E112" s="11">
        <f t="shared" si="39"/>
        <v>502.75522182577811</v>
      </c>
      <c r="F112" s="11">
        <f t="shared" si="59"/>
        <v>31.863379319516724</v>
      </c>
      <c r="G112" s="11">
        <f t="shared" si="40"/>
        <v>44.419617837385012</v>
      </c>
      <c r="H112" s="11">
        <f t="shared" si="41"/>
        <v>38.26388533310152</v>
      </c>
      <c r="I112" s="24">
        <f t="shared" si="60"/>
        <v>31.863379319516724</v>
      </c>
      <c r="J112" s="12">
        <f t="shared" si="42"/>
        <v>0.35840961817845829</v>
      </c>
      <c r="K112" s="24">
        <f t="shared" si="43"/>
        <v>447.98639476366895</v>
      </c>
      <c r="L112" s="12">
        <f t="shared" si="61"/>
        <v>0.25258768756290162</v>
      </c>
      <c r="M112" s="24">
        <f t="shared" si="62"/>
        <v>44.419617837385012</v>
      </c>
      <c r="N112" s="12">
        <f t="shared" si="44"/>
        <v>1.0558783593742329</v>
      </c>
      <c r="O112" s="24">
        <f t="shared" si="45"/>
        <v>456.19639214373581</v>
      </c>
      <c r="P112" s="12">
        <f t="shared" si="63"/>
        <v>0.56535537249712586</v>
      </c>
      <c r="Q112" s="24">
        <f t="shared" si="64"/>
        <v>38.26388533310152</v>
      </c>
      <c r="R112" s="12">
        <f t="shared" si="46"/>
        <v>0.63908636654262019</v>
      </c>
      <c r="S112" s="24">
        <f t="shared" si="47"/>
        <v>452.22798354630385</v>
      </c>
      <c r="T112" s="12">
        <f t="shared" si="65"/>
        <v>0.40092682014044762</v>
      </c>
      <c r="W112" s="24">
        <f t="shared" si="66"/>
        <v>65.015875058472005</v>
      </c>
      <c r="X112" s="24">
        <f t="shared" si="67"/>
        <v>468.7236475533831</v>
      </c>
      <c r="Y112" s="13">
        <f t="shared" si="48"/>
        <v>0.65395068083537389</v>
      </c>
      <c r="Z112" s="24">
        <f t="shared" si="49"/>
        <v>10943.483669182651</v>
      </c>
      <c r="AA112" s="24">
        <f t="shared" si="50"/>
        <v>9699.1697538649878</v>
      </c>
      <c r="AB112" s="24">
        <f t="shared" si="68"/>
        <v>51.639880195786759</v>
      </c>
      <c r="AC112" s="24">
        <f t="shared" si="69"/>
        <v>38.26388533310152</v>
      </c>
      <c r="AD112" s="123">
        <f t="shared" si="70"/>
        <v>470</v>
      </c>
      <c r="AE112" s="14">
        <f t="shared" si="71"/>
        <v>7.833333333333333</v>
      </c>
      <c r="AF112" s="24">
        <f t="shared" si="51"/>
        <v>400</v>
      </c>
      <c r="AG112" s="3">
        <f t="shared" si="72"/>
        <v>0</v>
      </c>
      <c r="AH112" s="14">
        <f t="shared" si="52"/>
        <v>0</v>
      </c>
      <c r="AI112" s="14">
        <f t="shared" si="53"/>
        <v>1</v>
      </c>
      <c r="AJ112" s="14">
        <f t="shared" si="54"/>
        <v>2</v>
      </c>
      <c r="AK112" s="14">
        <f t="shared" si="55"/>
        <v>2.6</v>
      </c>
      <c r="AL112" s="24">
        <f t="shared" si="73"/>
        <v>51.639880195786759</v>
      </c>
      <c r="AM112" s="14">
        <f t="shared" si="74"/>
        <v>38.26388533310152</v>
      </c>
      <c r="AN112" s="138" t="str">
        <f t="shared" si="75"/>
        <v/>
      </c>
      <c r="AO112">
        <f t="shared" si="76"/>
        <v>470</v>
      </c>
      <c r="AP112" s="124">
        <f t="shared" si="77"/>
        <v>38.26388533310152</v>
      </c>
    </row>
    <row r="113" spans="2:42" x14ac:dyDescent="0.25">
      <c r="B113" s="3">
        <f t="shared" si="56"/>
        <v>475</v>
      </c>
      <c r="C113" s="14">
        <f t="shared" si="57"/>
        <v>7.916666666666667</v>
      </c>
      <c r="D113" s="11">
        <f t="shared" si="58"/>
        <v>643.91043872939827</v>
      </c>
      <c r="E113" s="11">
        <f t="shared" si="39"/>
        <v>503.96589971453477</v>
      </c>
      <c r="F113" s="11">
        <f t="shared" si="59"/>
        <v>32.115967007079625</v>
      </c>
      <c r="G113" s="11">
        <f t="shared" si="40"/>
        <v>44.984973209882135</v>
      </c>
      <c r="H113" s="11">
        <f t="shared" si="41"/>
        <v>38.664812153241968</v>
      </c>
      <c r="I113" s="24">
        <f t="shared" si="60"/>
        <v>32.115967007079625</v>
      </c>
      <c r="J113" s="12">
        <f t="shared" si="42"/>
        <v>0.35827393322453505</v>
      </c>
      <c r="K113" s="24">
        <f t="shared" si="43"/>
        <v>448.1560554832883</v>
      </c>
      <c r="L113" s="12">
        <f t="shared" si="61"/>
        <v>0.25376863148363177</v>
      </c>
      <c r="M113" s="24">
        <f t="shared" si="62"/>
        <v>44.984973209882135</v>
      </c>
      <c r="N113" s="12">
        <f t="shared" si="44"/>
        <v>1.0550478154432192</v>
      </c>
      <c r="O113" s="24">
        <f t="shared" si="45"/>
        <v>456.55551439326746</v>
      </c>
      <c r="P113" s="12">
        <f t="shared" si="63"/>
        <v>0.56813071011885996</v>
      </c>
      <c r="Q113" s="24">
        <f t="shared" si="64"/>
        <v>38.664812153241968</v>
      </c>
      <c r="R113" s="12">
        <f t="shared" si="46"/>
        <v>0.63871668699518347</v>
      </c>
      <c r="S113" s="24">
        <f t="shared" si="47"/>
        <v>452.48972625586441</v>
      </c>
      <c r="T113" s="12">
        <f t="shared" si="65"/>
        <v>0.40280088641426515</v>
      </c>
      <c r="W113" s="24">
        <f t="shared" si="66"/>
        <v>65.669825739307385</v>
      </c>
      <c r="X113" s="24">
        <f t="shared" si="67"/>
        <v>469.10331662161371</v>
      </c>
      <c r="Y113" s="13">
        <f t="shared" si="48"/>
        <v>0.65576577292083316</v>
      </c>
      <c r="Z113" s="24">
        <f t="shared" si="49"/>
        <v>10957.401849380685</v>
      </c>
      <c r="AA113" s="24">
        <f t="shared" si="50"/>
        <v>9759.3139859190342</v>
      </c>
      <c r="AB113" s="24">
        <f t="shared" si="68"/>
        <v>52.167318946274676</v>
      </c>
      <c r="AC113" s="24">
        <f t="shared" si="69"/>
        <v>38.664812153241968</v>
      </c>
      <c r="AD113" s="123">
        <f t="shared" si="70"/>
        <v>475</v>
      </c>
      <c r="AE113" s="14">
        <f t="shared" si="71"/>
        <v>7.916666666666667</v>
      </c>
      <c r="AF113" s="24">
        <f t="shared" si="51"/>
        <v>400</v>
      </c>
      <c r="AG113" s="3">
        <f t="shared" si="72"/>
        <v>0</v>
      </c>
      <c r="AH113" s="14">
        <f t="shared" si="52"/>
        <v>0</v>
      </c>
      <c r="AI113" s="14">
        <f t="shared" si="53"/>
        <v>1</v>
      </c>
      <c r="AJ113" s="14">
        <f t="shared" si="54"/>
        <v>2</v>
      </c>
      <c r="AK113" s="14">
        <f t="shared" si="55"/>
        <v>2.6</v>
      </c>
      <c r="AL113" s="24">
        <f t="shared" si="73"/>
        <v>52.167318946274676</v>
      </c>
      <c r="AM113" s="14">
        <f t="shared" si="74"/>
        <v>38.664812153241968</v>
      </c>
      <c r="AN113" s="138" t="str">
        <f t="shared" si="75"/>
        <v/>
      </c>
      <c r="AO113">
        <f t="shared" si="76"/>
        <v>475</v>
      </c>
      <c r="AP113" s="124">
        <f t="shared" si="77"/>
        <v>38.664812153241968</v>
      </c>
    </row>
    <row r="114" spans="2:42" x14ac:dyDescent="0.25">
      <c r="B114" s="3">
        <f t="shared" si="56"/>
        <v>480</v>
      </c>
      <c r="C114" s="14">
        <f t="shared" si="57"/>
        <v>8</v>
      </c>
      <c r="D114" s="11">
        <f t="shared" si="58"/>
        <v>645.45510804178502</v>
      </c>
      <c r="E114" s="11">
        <f t="shared" si="39"/>
        <v>505.16409616570024</v>
      </c>
      <c r="F114" s="11">
        <f t="shared" si="59"/>
        <v>32.369735638563256</v>
      </c>
      <c r="G114" s="11">
        <f t="shared" si="40"/>
        <v>45.553103920000993</v>
      </c>
      <c r="H114" s="11">
        <f t="shared" si="41"/>
        <v>39.06761303965623</v>
      </c>
      <c r="I114" s="24">
        <f t="shared" si="60"/>
        <v>32.369735638563256</v>
      </c>
      <c r="J114" s="12">
        <f t="shared" si="42"/>
        <v>0.35813786882683879</v>
      </c>
      <c r="K114" s="24">
        <f t="shared" si="43"/>
        <v>448.32631975599156</v>
      </c>
      <c r="L114" s="12">
        <f t="shared" si="61"/>
        <v>0.25492730062387359</v>
      </c>
      <c r="M114" s="24">
        <f t="shared" si="62"/>
        <v>45.553103920000993</v>
      </c>
      <c r="N114" s="12">
        <f t="shared" si="44"/>
        <v>1.0542165753874004</v>
      </c>
      <c r="O114" s="24">
        <f t="shared" si="45"/>
        <v>456.91550420952427</v>
      </c>
      <c r="P114" s="12">
        <f t="shared" si="63"/>
        <v>0.57084013104678943</v>
      </c>
      <c r="Q114" s="24">
        <f t="shared" si="64"/>
        <v>39.06761303965623</v>
      </c>
      <c r="R114" s="12">
        <f t="shared" si="46"/>
        <v>0.63834636373870812</v>
      </c>
      <c r="S114" s="24">
        <f t="shared" si="47"/>
        <v>452.75222868161222</v>
      </c>
      <c r="T114" s="12">
        <f t="shared" si="65"/>
        <v>0.40463503274195972</v>
      </c>
      <c r="W114" s="24">
        <f t="shared" si="66"/>
        <v>66.325591512228215</v>
      </c>
      <c r="X114" s="24">
        <f t="shared" si="67"/>
        <v>469.48296364443212</v>
      </c>
      <c r="Y114" s="13">
        <f t="shared" si="48"/>
        <v>0.6575545466074193</v>
      </c>
      <c r="Z114" s="24">
        <f t="shared" si="49"/>
        <v>10970.962616336799</v>
      </c>
      <c r="AA114" s="24">
        <f t="shared" si="50"/>
        <v>9819.0753598259198</v>
      </c>
      <c r="AB114" s="24">
        <f t="shared" si="68"/>
        <v>52.696602275942226</v>
      </c>
      <c r="AC114" s="24">
        <f t="shared" si="69"/>
        <v>39.06761303965623</v>
      </c>
      <c r="AD114" s="123">
        <f t="shared" si="70"/>
        <v>480</v>
      </c>
      <c r="AE114" s="14">
        <f t="shared" si="71"/>
        <v>8</v>
      </c>
      <c r="AF114" s="24">
        <f t="shared" si="51"/>
        <v>400</v>
      </c>
      <c r="AG114" s="3">
        <f t="shared" si="72"/>
        <v>0</v>
      </c>
      <c r="AH114" s="14">
        <f t="shared" si="52"/>
        <v>0</v>
      </c>
      <c r="AI114" s="14">
        <f t="shared" si="53"/>
        <v>1</v>
      </c>
      <c r="AJ114" s="14">
        <f t="shared" si="54"/>
        <v>2</v>
      </c>
      <c r="AK114" s="14">
        <f t="shared" si="55"/>
        <v>2.6</v>
      </c>
      <c r="AL114" s="24">
        <f t="shared" si="73"/>
        <v>52.696602275942226</v>
      </c>
      <c r="AM114" s="14">
        <f t="shared" si="74"/>
        <v>39.06761303965623</v>
      </c>
      <c r="AN114" s="138" t="str">
        <f t="shared" si="75"/>
        <v/>
      </c>
      <c r="AO114">
        <f t="shared" si="76"/>
        <v>480</v>
      </c>
      <c r="AP114" s="124">
        <f t="shared" si="77"/>
        <v>39.06761303965623</v>
      </c>
    </row>
    <row r="115" spans="2:42" x14ac:dyDescent="0.25">
      <c r="B115" s="3">
        <f t="shared" si="56"/>
        <v>485</v>
      </c>
      <c r="C115" s="14">
        <f t="shared" si="57"/>
        <v>8.0833333333333339</v>
      </c>
      <c r="D115" s="11">
        <f t="shared" si="58"/>
        <v>646.98401514746593</v>
      </c>
      <c r="E115" s="11">
        <f t="shared" si="39"/>
        <v>506.35006590919045</v>
      </c>
      <c r="F115" s="11">
        <f t="shared" si="59"/>
        <v>32.624662939187132</v>
      </c>
      <c r="G115" s="11">
        <f t="shared" si="40"/>
        <v>46.123944051047779</v>
      </c>
      <c r="H115" s="11">
        <f t="shared" si="41"/>
        <v>39.472248072398187</v>
      </c>
      <c r="I115" s="24">
        <f t="shared" si="60"/>
        <v>32.624662939187132</v>
      </c>
      <c r="J115" s="12">
        <f t="shared" si="42"/>
        <v>0.35800143982005384</v>
      </c>
      <c r="K115" s="24">
        <f t="shared" si="43"/>
        <v>448.49717022673428</v>
      </c>
      <c r="L115" s="12">
        <f t="shared" si="61"/>
        <v>0.25606427951164212</v>
      </c>
      <c r="M115" s="24">
        <f t="shared" si="62"/>
        <v>46.123944051047779</v>
      </c>
      <c r="N115" s="12">
        <f t="shared" si="44"/>
        <v>1.0533847660711595</v>
      </c>
      <c r="O115" s="24">
        <f t="shared" si="45"/>
        <v>457.27630928795151</v>
      </c>
      <c r="P115" s="12">
        <f t="shared" si="63"/>
        <v>0.57348544796485001</v>
      </c>
      <c r="Q115" s="24">
        <f t="shared" si="64"/>
        <v>39.472248072398187</v>
      </c>
      <c r="R115" s="12">
        <f t="shared" si="46"/>
        <v>0.63797544419785357</v>
      </c>
      <c r="S115" s="24">
        <f t="shared" si="47"/>
        <v>453.01545926565854</v>
      </c>
      <c r="T115" s="12">
        <f t="shared" si="65"/>
        <v>0.40643032858435779</v>
      </c>
      <c r="W115" s="24">
        <f t="shared" si="66"/>
        <v>66.983146058835629</v>
      </c>
      <c r="X115" s="24">
        <f t="shared" si="67"/>
        <v>469.86256827578609</v>
      </c>
      <c r="Y115" s="13">
        <f t="shared" si="48"/>
        <v>0.65931747970636678</v>
      </c>
      <c r="Z115" s="24">
        <f t="shared" si="49"/>
        <v>10984.172996258871</v>
      </c>
      <c r="AA115" s="24">
        <f t="shared" si="50"/>
        <v>9878.4590386207419</v>
      </c>
      <c r="AB115" s="24">
        <f t="shared" si="68"/>
        <v>53.227697065616908</v>
      </c>
      <c r="AC115" s="24">
        <f t="shared" si="69"/>
        <v>39.472248072398187</v>
      </c>
      <c r="AD115" s="123">
        <f t="shared" si="70"/>
        <v>485</v>
      </c>
      <c r="AE115" s="14">
        <f t="shared" si="71"/>
        <v>8.0833333333333339</v>
      </c>
      <c r="AF115" s="24">
        <f t="shared" si="51"/>
        <v>400</v>
      </c>
      <c r="AG115" s="3">
        <f t="shared" si="72"/>
        <v>0</v>
      </c>
      <c r="AH115" s="14">
        <f t="shared" si="52"/>
        <v>0</v>
      </c>
      <c r="AI115" s="14">
        <f t="shared" si="53"/>
        <v>1</v>
      </c>
      <c r="AJ115" s="14">
        <f t="shared" si="54"/>
        <v>2</v>
      </c>
      <c r="AK115" s="14">
        <f t="shared" si="55"/>
        <v>2.6</v>
      </c>
      <c r="AL115" s="24">
        <f t="shared" si="73"/>
        <v>53.227697065616908</v>
      </c>
      <c r="AM115" s="14">
        <f t="shared" si="74"/>
        <v>39.472248072398187</v>
      </c>
      <c r="AN115" s="138" t="str">
        <f t="shared" si="75"/>
        <v/>
      </c>
      <c r="AO115">
        <f t="shared" si="76"/>
        <v>485</v>
      </c>
      <c r="AP115" s="124">
        <f t="shared" si="77"/>
        <v>39.472248072398187</v>
      </c>
    </row>
    <row r="116" spans="2:42" x14ac:dyDescent="0.25">
      <c r="B116" s="3">
        <f t="shared" si="56"/>
        <v>490</v>
      </c>
      <c r="C116" s="14">
        <f t="shared" si="57"/>
        <v>8.1666666666666661</v>
      </c>
      <c r="D116" s="11">
        <f t="shared" si="58"/>
        <v>648.49747848306515</v>
      </c>
      <c r="E116" s="11">
        <f t="shared" si="39"/>
        <v>507.52405595556621</v>
      </c>
      <c r="F116" s="11">
        <f t="shared" si="59"/>
        <v>32.880727218698773</v>
      </c>
      <c r="G116" s="11">
        <f t="shared" si="40"/>
        <v>46.697429499012628</v>
      </c>
      <c r="H116" s="11">
        <f t="shared" si="41"/>
        <v>39.878678400982544</v>
      </c>
      <c r="I116" s="24">
        <f t="shared" si="60"/>
        <v>32.880727218698773</v>
      </c>
      <c r="J116" s="12">
        <f t="shared" si="42"/>
        <v>0.35786466063754446</v>
      </c>
      <c r="K116" s="24">
        <f t="shared" si="43"/>
        <v>448.6685899924974</v>
      </c>
      <c r="L116" s="12">
        <f t="shared" si="61"/>
        <v>0.25718013130470707</v>
      </c>
      <c r="M116" s="24">
        <f t="shared" si="62"/>
        <v>46.697429499012628</v>
      </c>
      <c r="N116" s="12">
        <f t="shared" si="44"/>
        <v>1.0525525099812476</v>
      </c>
      <c r="O116" s="24">
        <f t="shared" si="45"/>
        <v>457.63787889095789</v>
      </c>
      <c r="P116" s="12">
        <f t="shared" si="63"/>
        <v>0.57606840761000433</v>
      </c>
      <c r="Q116" s="24">
        <f t="shared" si="64"/>
        <v>39.878678400982544</v>
      </c>
      <c r="R116" s="12">
        <f t="shared" si="46"/>
        <v>0.63760397436147143</v>
      </c>
      <c r="S116" s="24">
        <f t="shared" si="47"/>
        <v>453.27938732335389</v>
      </c>
      <c r="T116" s="12">
        <f t="shared" si="65"/>
        <v>0.4081878044568521</v>
      </c>
      <c r="W116" s="24">
        <f t="shared" si="66"/>
        <v>67.642463538541989</v>
      </c>
      <c r="X116" s="24">
        <f t="shared" si="67"/>
        <v>470.2421106545475</v>
      </c>
      <c r="Y116" s="13">
        <f t="shared" si="48"/>
        <v>0.66105503765097828</v>
      </c>
      <c r="Z116" s="24">
        <f t="shared" si="49"/>
        <v>10997.039810425606</v>
      </c>
      <c r="AA116" s="24">
        <f t="shared" si="50"/>
        <v>9937.4700594382139</v>
      </c>
      <c r="AB116" s="24">
        <f t="shared" si="68"/>
        <v>53.76057096976227</v>
      </c>
      <c r="AC116" s="24">
        <f t="shared" si="69"/>
        <v>39.878678400982544</v>
      </c>
      <c r="AD116" s="123">
        <f t="shared" si="70"/>
        <v>490</v>
      </c>
      <c r="AE116" s="14">
        <f t="shared" si="71"/>
        <v>8.1666666666666661</v>
      </c>
      <c r="AF116" s="24">
        <f t="shared" si="51"/>
        <v>400</v>
      </c>
      <c r="AG116" s="3">
        <f t="shared" si="72"/>
        <v>0</v>
      </c>
      <c r="AH116" s="14">
        <f t="shared" si="52"/>
        <v>0</v>
      </c>
      <c r="AI116" s="14">
        <f t="shared" si="53"/>
        <v>1</v>
      </c>
      <c r="AJ116" s="14">
        <f t="shared" si="54"/>
        <v>2</v>
      </c>
      <c r="AK116" s="14">
        <f t="shared" si="55"/>
        <v>2.6</v>
      </c>
      <c r="AL116" s="24">
        <f t="shared" si="73"/>
        <v>53.76057096976227</v>
      </c>
      <c r="AM116" s="14">
        <f t="shared" si="74"/>
        <v>39.878678400982544</v>
      </c>
      <c r="AN116" s="138" t="str">
        <f t="shared" si="75"/>
        <v/>
      </c>
      <c r="AO116">
        <f t="shared" si="76"/>
        <v>490</v>
      </c>
      <c r="AP116" s="124">
        <f t="shared" si="77"/>
        <v>39.878678400982544</v>
      </c>
    </row>
    <row r="117" spans="2:42" x14ac:dyDescent="0.25">
      <c r="B117" s="3">
        <f t="shared" si="56"/>
        <v>495</v>
      </c>
      <c r="C117" s="14">
        <f t="shared" si="57"/>
        <v>8.25</v>
      </c>
      <c r="D117" s="11">
        <f t="shared" si="58"/>
        <v>649.99580693178507</v>
      </c>
      <c r="E117" s="11">
        <f t="shared" si="39"/>
        <v>508.68630590482076</v>
      </c>
      <c r="F117" s="11">
        <f t="shared" si="59"/>
        <v>33.137907350003481</v>
      </c>
      <c r="G117" s="11">
        <f t="shared" si="40"/>
        <v>47.27349790662263</v>
      </c>
      <c r="H117" s="11">
        <f t="shared" si="41"/>
        <v>40.286866205439395</v>
      </c>
      <c r="I117" s="24">
        <f t="shared" si="60"/>
        <v>33.137907350003481</v>
      </c>
      <c r="J117" s="12">
        <f t="shared" si="42"/>
        <v>0.3577275453251284</v>
      </c>
      <c r="K117" s="24">
        <f t="shared" si="43"/>
        <v>448.84056258642278</v>
      </c>
      <c r="L117" s="12">
        <f t="shared" si="61"/>
        <v>0.25827539879400685</v>
      </c>
      <c r="M117" s="24">
        <f t="shared" si="62"/>
        <v>47.27349790662263</v>
      </c>
      <c r="N117" s="12">
        <f t="shared" si="44"/>
        <v>1.0517199253771883</v>
      </c>
      <c r="O117" s="24">
        <f t="shared" si="45"/>
        <v>458.00016379495679</v>
      </c>
      <c r="P117" s="12">
        <f t="shared" si="63"/>
        <v>0.57859069382732975</v>
      </c>
      <c r="Q117" s="24">
        <f t="shared" si="64"/>
        <v>40.286866205439395</v>
      </c>
      <c r="R117" s="12">
        <f t="shared" si="46"/>
        <v>0.63723199883133896</v>
      </c>
      <c r="S117" s="24">
        <f t="shared" si="47"/>
        <v>453.54398301331753</v>
      </c>
      <c r="T117" s="12">
        <f t="shared" si="65"/>
        <v>0.40990845374724122</v>
      </c>
      <c r="W117" s="24">
        <f t="shared" si="66"/>
        <v>68.303518576192971</v>
      </c>
      <c r="X117" s="24">
        <f t="shared" si="67"/>
        <v>470.62157139357168</v>
      </c>
      <c r="Y117" s="13">
        <f t="shared" si="48"/>
        <v>0.66276767392652891</v>
      </c>
      <c r="Z117" s="24">
        <f t="shared" si="49"/>
        <v>11009.569683215695</v>
      </c>
      <c r="AA117" s="24">
        <f t="shared" si="50"/>
        <v>9996.1133376524176</v>
      </c>
      <c r="AB117" s="24">
        <f t="shared" si="68"/>
        <v>54.295192390816183</v>
      </c>
      <c r="AC117" s="24">
        <f t="shared" si="69"/>
        <v>40.286866205439395</v>
      </c>
      <c r="AD117" s="123">
        <f t="shared" si="70"/>
        <v>495</v>
      </c>
      <c r="AE117" s="14">
        <f t="shared" si="71"/>
        <v>8.25</v>
      </c>
      <c r="AF117" s="24">
        <f t="shared" si="51"/>
        <v>400</v>
      </c>
      <c r="AG117" s="3">
        <f t="shared" si="72"/>
        <v>0</v>
      </c>
      <c r="AH117" s="14">
        <f t="shared" si="52"/>
        <v>0</v>
      </c>
      <c r="AI117" s="14">
        <f t="shared" si="53"/>
        <v>1</v>
      </c>
      <c r="AJ117" s="14">
        <f t="shared" si="54"/>
        <v>2</v>
      </c>
      <c r="AK117" s="14">
        <f t="shared" si="55"/>
        <v>2.6</v>
      </c>
      <c r="AL117" s="24">
        <f t="shared" si="73"/>
        <v>54.295192390816183</v>
      </c>
      <c r="AM117" s="14">
        <f t="shared" si="74"/>
        <v>40.286866205439395</v>
      </c>
      <c r="AN117" s="138" t="str">
        <f t="shared" si="75"/>
        <v/>
      </c>
      <c r="AO117">
        <f t="shared" si="76"/>
        <v>495</v>
      </c>
      <c r="AP117" s="124">
        <f t="shared" si="77"/>
        <v>40.286866205439395</v>
      </c>
    </row>
    <row r="118" spans="2:42" x14ac:dyDescent="0.25">
      <c r="B118" s="3">
        <f t="shared" si="56"/>
        <v>500</v>
      </c>
      <c r="C118" s="14">
        <f t="shared" si="57"/>
        <v>8.3333333333333339</v>
      </c>
      <c r="D118" s="11">
        <f t="shared" si="58"/>
        <v>651.47930020177489</v>
      </c>
      <c r="E118" s="11">
        <f t="shared" si="39"/>
        <v>509.83704823987966</v>
      </c>
      <c r="F118" s="11">
        <f t="shared" si="59"/>
        <v>33.396182748797486</v>
      </c>
      <c r="G118" s="11">
        <f t="shared" si="40"/>
        <v>47.85208860044996</v>
      </c>
      <c r="H118" s="11">
        <f t="shared" si="41"/>
        <v>40.696774659186637</v>
      </c>
      <c r="I118" s="24">
        <f t="shared" si="60"/>
        <v>33.396182748797486</v>
      </c>
      <c r="J118" s="12">
        <f t="shared" si="42"/>
        <v>0.35759010755423454</v>
      </c>
      <c r="K118" s="24">
        <f t="shared" si="43"/>
        <v>449.01307196267624</v>
      </c>
      <c r="L118" s="12">
        <f t="shared" si="61"/>
        <v>0.25935060534997134</v>
      </c>
      <c r="M118" s="24">
        <f t="shared" si="62"/>
        <v>47.85208860044996</v>
      </c>
      <c r="N118" s="12">
        <f t="shared" si="44"/>
        <v>1.0508871264355584</v>
      </c>
      <c r="O118" s="24">
        <f t="shared" si="45"/>
        <v>458.36311623968652</v>
      </c>
      <c r="P118" s="12">
        <f t="shared" si="63"/>
        <v>0.58105393045280906</v>
      </c>
      <c r="Q118" s="24">
        <f t="shared" si="64"/>
        <v>40.696774659186637</v>
      </c>
      <c r="R118" s="12">
        <f t="shared" si="46"/>
        <v>0.63685956086880957</v>
      </c>
      <c r="S118" s="24">
        <f t="shared" si="47"/>
        <v>453.80921730880414</v>
      </c>
      <c r="T118" s="12">
        <f t="shared" si="65"/>
        <v>0.41159323443048335</v>
      </c>
      <c r="W118" s="24">
        <f t="shared" si="66"/>
        <v>68.966286250119495</v>
      </c>
      <c r="X118" s="24">
        <f t="shared" si="67"/>
        <v>471.00093156909594</v>
      </c>
      <c r="Y118" s="13">
        <f t="shared" si="48"/>
        <v>0.66445583048073265</v>
      </c>
      <c r="Z118" s="24">
        <f t="shared" si="49"/>
        <v>11021.769049744005</v>
      </c>
      <c r="AA118" s="24">
        <f t="shared" si="50"/>
        <v>10054.393670842936</v>
      </c>
      <c r="AB118" s="24">
        <f t="shared" si="68"/>
        <v>54.831530454653063</v>
      </c>
      <c r="AC118" s="24">
        <f t="shared" si="69"/>
        <v>40.696774659186637</v>
      </c>
      <c r="AD118" s="123">
        <f t="shared" si="70"/>
        <v>500</v>
      </c>
      <c r="AE118" s="14">
        <f t="shared" si="71"/>
        <v>8.3333333333333339</v>
      </c>
      <c r="AF118" s="24">
        <f t="shared" si="51"/>
        <v>400</v>
      </c>
      <c r="AG118" s="3">
        <f t="shared" si="72"/>
        <v>0</v>
      </c>
      <c r="AH118" s="14">
        <f t="shared" si="52"/>
        <v>0</v>
      </c>
      <c r="AI118" s="14">
        <f t="shared" si="53"/>
        <v>1</v>
      </c>
      <c r="AJ118" s="14">
        <f t="shared" si="54"/>
        <v>2</v>
      </c>
      <c r="AK118" s="14">
        <f t="shared" si="55"/>
        <v>2.6</v>
      </c>
      <c r="AL118" s="24">
        <f t="shared" si="73"/>
        <v>54.831530454653063</v>
      </c>
      <c r="AM118" s="14">
        <f t="shared" si="74"/>
        <v>40.696774659186637</v>
      </c>
      <c r="AN118" s="138" t="str">
        <f t="shared" si="75"/>
        <v/>
      </c>
      <c r="AO118">
        <f t="shared" si="76"/>
        <v>500</v>
      </c>
      <c r="AP118" s="124">
        <f t="shared" si="77"/>
        <v>40.696774659186637</v>
      </c>
    </row>
    <row r="119" spans="2:42" x14ac:dyDescent="0.25">
      <c r="B119" s="3">
        <f t="shared" si="56"/>
        <v>505</v>
      </c>
      <c r="C119" s="14">
        <f t="shared" si="57"/>
        <v>8.4166666666666661</v>
      </c>
      <c r="D119" s="11">
        <f t="shared" si="58"/>
        <v>652.94824918595157</v>
      </c>
      <c r="E119" s="11">
        <f t="shared" si="39"/>
        <v>510.97650860571298</v>
      </c>
      <c r="F119" s="11">
        <f t="shared" si="59"/>
        <v>33.655533354147458</v>
      </c>
      <c r="G119" s="11">
        <f t="shared" si="40"/>
        <v>48.433142530902771</v>
      </c>
      <c r="H119" s="11">
        <f t="shared" si="41"/>
        <v>41.108367893617121</v>
      </c>
      <c r="I119" s="24">
        <f t="shared" si="60"/>
        <v>33.655533354147458</v>
      </c>
      <c r="J119" s="12">
        <f t="shared" si="42"/>
        <v>0.35745236063447916</v>
      </c>
      <c r="K119" s="24">
        <f t="shared" si="43"/>
        <v>449.18610248199627</v>
      </c>
      <c r="L119" s="12">
        <f t="shared" si="61"/>
        <v>0.26040625581544957</v>
      </c>
      <c r="M119" s="24">
        <f t="shared" si="62"/>
        <v>48.433142530902771</v>
      </c>
      <c r="N119" s="12">
        <f t="shared" si="44"/>
        <v>1.0500542233884544</v>
      </c>
      <c r="O119" s="24">
        <f t="shared" si="45"/>
        <v>458.72668987968791</v>
      </c>
      <c r="P119" s="12">
        <f t="shared" si="63"/>
        <v>0.58345968403491666</v>
      </c>
      <c r="Q119" s="24">
        <f t="shared" si="64"/>
        <v>41.108367893617121</v>
      </c>
      <c r="R119" s="12">
        <f t="shared" si="46"/>
        <v>0.6364867024394848</v>
      </c>
      <c r="S119" s="24">
        <f t="shared" si="47"/>
        <v>454.07506197033496</v>
      </c>
      <c r="T119" s="12">
        <f t="shared" si="65"/>
        <v>0.41324307068702198</v>
      </c>
      <c r="W119" s="24">
        <f t="shared" si="66"/>
        <v>69.630742080600228</v>
      </c>
      <c r="X119" s="24">
        <f t="shared" si="67"/>
        <v>471.38017271046095</v>
      </c>
      <c r="Y119" s="13">
        <f t="shared" si="48"/>
        <v>0.66611993811587034</v>
      </c>
      <c r="Z119" s="24">
        <f t="shared" si="49"/>
        <v>11033.644163127819</v>
      </c>
      <c r="AA119" s="24">
        <f t="shared" si="50"/>
        <v>10112.315742596396</v>
      </c>
      <c r="AB119" s="24">
        <f t="shared" si="68"/>
        <v>55.369554987108671</v>
      </c>
      <c r="AC119" s="24">
        <f t="shared" si="69"/>
        <v>41.108367893617121</v>
      </c>
      <c r="AD119" s="123">
        <f t="shared" si="70"/>
        <v>505</v>
      </c>
      <c r="AE119" s="14">
        <f t="shared" si="71"/>
        <v>8.4166666666666661</v>
      </c>
      <c r="AF119" s="24">
        <f t="shared" si="51"/>
        <v>400</v>
      </c>
      <c r="AG119" s="3">
        <f t="shared" si="72"/>
        <v>0</v>
      </c>
      <c r="AH119" s="14">
        <f t="shared" si="52"/>
        <v>0</v>
      </c>
      <c r="AI119" s="14">
        <f t="shared" si="53"/>
        <v>1</v>
      </c>
      <c r="AJ119" s="14">
        <f t="shared" si="54"/>
        <v>2</v>
      </c>
      <c r="AK119" s="14">
        <f t="shared" si="55"/>
        <v>2.6</v>
      </c>
      <c r="AL119" s="24">
        <f t="shared" si="73"/>
        <v>55.369554987108671</v>
      </c>
      <c r="AM119" s="14">
        <f t="shared" si="74"/>
        <v>41.108367893617121</v>
      </c>
      <c r="AN119" s="138" t="str">
        <f t="shared" si="75"/>
        <v/>
      </c>
      <c r="AO119">
        <f t="shared" si="76"/>
        <v>505</v>
      </c>
      <c r="AP119" s="124">
        <f t="shared" si="77"/>
        <v>41.108367893617121</v>
      </c>
    </row>
    <row r="120" spans="2:42" x14ac:dyDescent="0.25">
      <c r="B120" s="3">
        <f t="shared" si="56"/>
        <v>510</v>
      </c>
      <c r="C120" s="14">
        <f t="shared" si="57"/>
        <v>8.5</v>
      </c>
      <c r="D120" s="11">
        <f t="shared" si="58"/>
        <v>654.40293630435303</v>
      </c>
      <c r="E120" s="11">
        <f t="shared" si="39"/>
        <v>512.10490607489794</v>
      </c>
      <c r="F120" s="11">
        <f t="shared" si="59"/>
        <v>33.915939609962905</v>
      </c>
      <c r="G120" s="11">
        <f t="shared" si="40"/>
        <v>49.016602214937684</v>
      </c>
      <c r="H120" s="11">
        <f t="shared" si="41"/>
        <v>41.521610964304145</v>
      </c>
      <c r="I120" s="24">
        <f t="shared" si="60"/>
        <v>33.915939609962905</v>
      </c>
      <c r="J120" s="12">
        <f t="shared" si="42"/>
        <v>0.35731431752568965</v>
      </c>
      <c r="K120" s="24">
        <f t="shared" si="43"/>
        <v>449.35963889789195</v>
      </c>
      <c r="L120" s="12">
        <f t="shared" si="61"/>
        <v>0.26144283734882506</v>
      </c>
      <c r="M120" s="24">
        <f t="shared" si="62"/>
        <v>49.016602214937684</v>
      </c>
      <c r="N120" s="12">
        <f t="shared" si="44"/>
        <v>1.0492213226564351</v>
      </c>
      <c r="O120" s="24">
        <f t="shared" si="45"/>
        <v>459.09083973782288</v>
      </c>
      <c r="P120" s="12">
        <f t="shared" si="63"/>
        <v>0.58580946640578913</v>
      </c>
      <c r="Q120" s="24">
        <f t="shared" si="64"/>
        <v>41.521610964304145</v>
      </c>
      <c r="R120" s="12">
        <f t="shared" si="46"/>
        <v>0.63611346425602033</v>
      </c>
      <c r="S120" s="24">
        <f t="shared" si="47"/>
        <v>454.34148951952153</v>
      </c>
      <c r="T120" s="12">
        <f t="shared" si="65"/>
        <v>0.41485885443115017</v>
      </c>
      <c r="W120" s="24">
        <f t="shared" si="66"/>
        <v>70.296862018716098</v>
      </c>
      <c r="X120" s="24">
        <f t="shared" si="67"/>
        <v>471.75927679014296</v>
      </c>
      <c r="Y120" s="13">
        <f t="shared" si="48"/>
        <v>0.66776041686357479</v>
      </c>
      <c r="Z120" s="24">
        <f t="shared" si="49"/>
        <v>11045.201101404547</v>
      </c>
      <c r="AA120" s="24">
        <f t="shared" si="50"/>
        <v>10169.884126151606</v>
      </c>
      <c r="AB120" s="24">
        <f t="shared" si="68"/>
        <v>55.909236491510121</v>
      </c>
      <c r="AC120" s="24">
        <f t="shared" si="69"/>
        <v>41.521610964304145</v>
      </c>
      <c r="AD120" s="123">
        <f t="shared" si="70"/>
        <v>510</v>
      </c>
      <c r="AE120" s="14">
        <f t="shared" si="71"/>
        <v>8.5</v>
      </c>
      <c r="AF120" s="24">
        <f t="shared" si="51"/>
        <v>400</v>
      </c>
      <c r="AG120" s="3">
        <f t="shared" si="72"/>
        <v>0</v>
      </c>
      <c r="AH120" s="14">
        <f t="shared" si="52"/>
        <v>0</v>
      </c>
      <c r="AI120" s="14">
        <f t="shared" si="53"/>
        <v>1</v>
      </c>
      <c r="AJ120" s="14">
        <f t="shared" si="54"/>
        <v>2</v>
      </c>
      <c r="AK120" s="14">
        <f t="shared" si="55"/>
        <v>2.6</v>
      </c>
      <c r="AL120" s="24">
        <f t="shared" si="73"/>
        <v>55.909236491510121</v>
      </c>
      <c r="AM120" s="14">
        <f t="shared" si="74"/>
        <v>41.521610964304145</v>
      </c>
      <c r="AN120" s="138" t="str">
        <f t="shared" si="75"/>
        <v/>
      </c>
      <c r="AO120">
        <f t="shared" si="76"/>
        <v>510</v>
      </c>
      <c r="AP120" s="124">
        <f t="shared" si="77"/>
        <v>41.521610964304145</v>
      </c>
    </row>
    <row r="121" spans="2:42" x14ac:dyDescent="0.25">
      <c r="B121" s="3">
        <f t="shared" si="56"/>
        <v>515</v>
      </c>
      <c r="C121" s="14">
        <f t="shared" si="57"/>
        <v>8.5833333333333339</v>
      </c>
      <c r="D121" s="11">
        <f t="shared" si="58"/>
        <v>655.84363583003005</v>
      </c>
      <c r="E121" s="11">
        <f t="shared" si="39"/>
        <v>513.22245340041241</v>
      </c>
      <c r="F121" s="11">
        <f t="shared" si="59"/>
        <v>34.177382447311729</v>
      </c>
      <c r="G121" s="11">
        <f t="shared" si="40"/>
        <v>49.602411681343476</v>
      </c>
      <c r="H121" s="11">
        <f t="shared" si="41"/>
        <v>41.936469818735297</v>
      </c>
      <c r="I121" s="24">
        <f t="shared" si="60"/>
        <v>34.177382447311729</v>
      </c>
      <c r="J121" s="12">
        <f t="shared" si="42"/>
        <v>0.35717599084940982</v>
      </c>
      <c r="K121" s="24">
        <f t="shared" si="43"/>
        <v>449.53366634345247</v>
      </c>
      <c r="L121" s="12">
        <f t="shared" si="61"/>
        <v>0.26246082022061495</v>
      </c>
      <c r="M121" s="24">
        <f t="shared" si="62"/>
        <v>49.602411681343476</v>
      </c>
      <c r="N121" s="12">
        <f t="shared" si="44"/>
        <v>1.0483885269762099</v>
      </c>
      <c r="O121" s="24">
        <f t="shared" si="45"/>
        <v>459.45552216072895</v>
      </c>
      <c r="P121" s="12">
        <f t="shared" si="63"/>
        <v>0.58810473711186984</v>
      </c>
      <c r="Q121" s="24">
        <f t="shared" si="64"/>
        <v>41.936469818735297</v>
      </c>
      <c r="R121" s="12">
        <f t="shared" si="46"/>
        <v>0.6357398858191583</v>
      </c>
      <c r="S121" s="24">
        <f t="shared" si="47"/>
        <v>454.60847321402031</v>
      </c>
      <c r="T121" s="12">
        <f t="shared" si="65"/>
        <v>0.41644144675535361</v>
      </c>
      <c r="W121" s="24">
        <f t="shared" si="66"/>
        <v>70.96462243557967</v>
      </c>
      <c r="X121" s="24">
        <f t="shared" si="67"/>
        <v>472.13822621408303</v>
      </c>
      <c r="Y121" s="13">
        <f t="shared" si="48"/>
        <v>0.6693776763432181</v>
      </c>
      <c r="Z121" s="24">
        <f t="shared" si="49"/>
        <v>11056.445774120819</v>
      </c>
      <c r="AA121" s="24">
        <f t="shared" si="50"/>
        <v>10227.103287896023</v>
      </c>
      <c r="AB121" s="24">
        <f t="shared" si="68"/>
        <v>56.45054612715748</v>
      </c>
      <c r="AC121" s="24">
        <f t="shared" si="69"/>
        <v>41.936469818735297</v>
      </c>
      <c r="AD121" s="123">
        <f t="shared" si="70"/>
        <v>515</v>
      </c>
      <c r="AE121" s="14">
        <f t="shared" si="71"/>
        <v>8.5833333333333339</v>
      </c>
      <c r="AF121" s="24">
        <f t="shared" si="51"/>
        <v>400</v>
      </c>
      <c r="AG121" s="3">
        <f t="shared" si="72"/>
        <v>0</v>
      </c>
      <c r="AH121" s="14">
        <f t="shared" si="52"/>
        <v>0</v>
      </c>
      <c r="AI121" s="14">
        <f t="shared" si="53"/>
        <v>1</v>
      </c>
      <c r="AJ121" s="14">
        <f t="shared" si="54"/>
        <v>2</v>
      </c>
      <c r="AK121" s="14">
        <f t="shared" si="55"/>
        <v>2.6</v>
      </c>
      <c r="AL121" s="24">
        <f t="shared" si="73"/>
        <v>56.45054612715748</v>
      </c>
      <c r="AM121" s="14">
        <f t="shared" si="74"/>
        <v>41.936469818735297</v>
      </c>
      <c r="AN121" s="138" t="str">
        <f t="shared" si="75"/>
        <v/>
      </c>
      <c r="AO121">
        <f t="shared" si="76"/>
        <v>515</v>
      </c>
      <c r="AP121" s="124">
        <f t="shared" si="77"/>
        <v>41.936469818735297</v>
      </c>
    </row>
    <row r="122" spans="2:42" x14ac:dyDescent="0.25">
      <c r="B122" s="3">
        <f t="shared" si="56"/>
        <v>520</v>
      </c>
      <c r="C122" s="14">
        <f t="shared" si="57"/>
        <v>8.6666666666666661</v>
      </c>
      <c r="D122" s="11">
        <f t="shared" si="58"/>
        <v>657.27061419942038</v>
      </c>
      <c r="E122" s="11">
        <f t="shared" si="39"/>
        <v>514.3293572563914</v>
      </c>
      <c r="F122" s="11">
        <f t="shared" si="59"/>
        <v>34.439843267532346</v>
      </c>
      <c r="G122" s="11">
        <f t="shared" si="40"/>
        <v>50.190516418455346</v>
      </c>
      <c r="H122" s="11">
        <f t="shared" si="41"/>
        <v>42.352911265490654</v>
      </c>
      <c r="I122" s="24">
        <f t="shared" si="60"/>
        <v>34.439843267532346</v>
      </c>
      <c r="J122" s="12">
        <f t="shared" si="42"/>
        <v>0.35703739289991093</v>
      </c>
      <c r="K122" s="24">
        <f t="shared" si="43"/>
        <v>449.70817031873611</v>
      </c>
      <c r="L122" s="12">
        <f t="shared" si="61"/>
        <v>0.26346065856638917</v>
      </c>
      <c r="M122" s="24">
        <f t="shared" si="62"/>
        <v>50.190516418455346</v>
      </c>
      <c r="N122" s="12">
        <f t="shared" si="44"/>
        <v>1.0475559355233279</v>
      </c>
      <c r="O122" s="24">
        <f t="shared" si="45"/>
        <v>459.82069477610753</v>
      </c>
      <c r="P122" s="12">
        <f t="shared" si="63"/>
        <v>0.59034690571257109</v>
      </c>
      <c r="Q122" s="24">
        <f t="shared" si="64"/>
        <v>42.352911265490654</v>
      </c>
      <c r="R122" s="12">
        <f t="shared" si="46"/>
        <v>0.63536600545707977</v>
      </c>
      <c r="S122" s="24">
        <f t="shared" si="47"/>
        <v>454.87598702355592</v>
      </c>
      <c r="T122" s="12">
        <f t="shared" si="65"/>
        <v>0.41799167929574771</v>
      </c>
      <c r="W122" s="24">
        <f t="shared" si="66"/>
        <v>71.634000111922887</v>
      </c>
      <c r="X122" s="24">
        <f t="shared" si="67"/>
        <v>472.51700381230148</v>
      </c>
      <c r="Y122" s="13">
        <f t="shared" si="48"/>
        <v>0.67097211610479135</v>
      </c>
      <c r="Z122" s="24">
        <f t="shared" si="49"/>
        <v>11067.383928611713</v>
      </c>
      <c r="AA122" s="24">
        <f t="shared" si="50"/>
        <v>10283.977590721079</v>
      </c>
      <c r="AB122" s="24">
        <f t="shared" si="68"/>
        <v>56.993455688706774</v>
      </c>
      <c r="AC122" s="24">
        <f t="shared" si="69"/>
        <v>42.352911265490654</v>
      </c>
      <c r="AD122" s="123">
        <f t="shared" si="70"/>
        <v>520</v>
      </c>
      <c r="AE122" s="14">
        <f t="shared" si="71"/>
        <v>8.6666666666666661</v>
      </c>
      <c r="AF122" s="24">
        <f t="shared" si="51"/>
        <v>400</v>
      </c>
      <c r="AG122" s="3">
        <f t="shared" si="72"/>
        <v>0</v>
      </c>
      <c r="AH122" s="14">
        <f t="shared" si="52"/>
        <v>0</v>
      </c>
      <c r="AI122" s="14">
        <f t="shared" si="53"/>
        <v>1</v>
      </c>
      <c r="AJ122" s="14">
        <f t="shared" si="54"/>
        <v>2</v>
      </c>
      <c r="AK122" s="14">
        <f t="shared" si="55"/>
        <v>2.6</v>
      </c>
      <c r="AL122" s="24">
        <f t="shared" si="73"/>
        <v>56.993455688706774</v>
      </c>
      <c r="AM122" s="14">
        <f t="shared" si="74"/>
        <v>42.352911265490654</v>
      </c>
      <c r="AN122" s="138" t="str">
        <f t="shared" si="75"/>
        <v/>
      </c>
      <c r="AO122">
        <f t="shared" si="76"/>
        <v>520</v>
      </c>
      <c r="AP122" s="124">
        <f t="shared" si="77"/>
        <v>42.352911265490654</v>
      </c>
    </row>
    <row r="123" spans="2:42" x14ac:dyDescent="0.25">
      <c r="B123" s="3">
        <f t="shared" si="56"/>
        <v>525</v>
      </c>
      <c r="C123" s="14">
        <f t="shared" si="57"/>
        <v>8.75</v>
      </c>
      <c r="D123" s="11">
        <f t="shared" si="58"/>
        <v>658.68413030808085</v>
      </c>
      <c r="E123" s="11">
        <f t="shared" si="39"/>
        <v>515.42581846752614</v>
      </c>
      <c r="F123" s="11">
        <f t="shared" si="59"/>
        <v>34.703303926098734</v>
      </c>
      <c r="G123" s="11">
        <f t="shared" si="40"/>
        <v>50.780863324167917</v>
      </c>
      <c r="H123" s="11">
        <f t="shared" si="41"/>
        <v>42.7709029447864</v>
      </c>
      <c r="I123" s="24">
        <f t="shared" si="60"/>
        <v>34.703303926098734</v>
      </c>
      <c r="J123" s="12">
        <f t="shared" si="42"/>
        <v>0.35689853565473745</v>
      </c>
      <c r="K123" s="24">
        <f t="shared" si="43"/>
        <v>449.8831366787071</v>
      </c>
      <c r="L123" s="12">
        <f t="shared" si="61"/>
        <v>0.26444279109901936</v>
      </c>
      <c r="M123" s="24">
        <f t="shared" si="62"/>
        <v>50.780863324167917</v>
      </c>
      <c r="N123" s="12">
        <f t="shared" si="44"/>
        <v>1.04672364403011</v>
      </c>
      <c r="O123" s="24">
        <f t="shared" si="45"/>
        <v>460.18631645175265</v>
      </c>
      <c r="P123" s="12">
        <f t="shared" si="63"/>
        <v>0.59253733395598529</v>
      </c>
      <c r="Q123" s="24">
        <f t="shared" si="64"/>
        <v>42.7709029447864</v>
      </c>
      <c r="R123" s="12">
        <f t="shared" si="46"/>
        <v>0.63499186036316158</v>
      </c>
      <c r="S123" s="24">
        <f t="shared" si="47"/>
        <v>455.14400560695748</v>
      </c>
      <c r="T123" s="12">
        <f t="shared" si="65"/>
        <v>0.41951035552403465</v>
      </c>
      <c r="W123" s="24">
        <f t="shared" si="66"/>
        <v>72.30497222802768</v>
      </c>
      <c r="X123" s="24">
        <f t="shared" si="67"/>
        <v>472.89559282978678</v>
      </c>
      <c r="Y123" s="13">
        <f t="shared" si="48"/>
        <v>0.67254412595709356</v>
      </c>
      <c r="Z123" s="24">
        <f t="shared" si="49"/>
        <v>11078.021155987462</v>
      </c>
      <c r="AA123" s="24">
        <f t="shared" si="50"/>
        <v>10340.511297243134</v>
      </c>
      <c r="AB123" s="24">
        <f t="shared" si="68"/>
        <v>57.53793758640704</v>
      </c>
      <c r="AC123" s="24">
        <f t="shared" si="69"/>
        <v>42.7709029447864</v>
      </c>
      <c r="AD123" s="123">
        <f t="shared" si="70"/>
        <v>525</v>
      </c>
      <c r="AE123" s="14">
        <f t="shared" si="71"/>
        <v>8.75</v>
      </c>
      <c r="AF123" s="24">
        <f t="shared" si="51"/>
        <v>400</v>
      </c>
      <c r="AG123" s="3">
        <f t="shared" si="72"/>
        <v>0</v>
      </c>
      <c r="AH123" s="14">
        <f t="shared" si="52"/>
        <v>0</v>
      </c>
      <c r="AI123" s="14">
        <f t="shared" si="53"/>
        <v>1</v>
      </c>
      <c r="AJ123" s="14">
        <f t="shared" si="54"/>
        <v>2</v>
      </c>
      <c r="AK123" s="14">
        <f t="shared" si="55"/>
        <v>2.6</v>
      </c>
      <c r="AL123" s="24">
        <f t="shared" si="73"/>
        <v>57.53793758640704</v>
      </c>
      <c r="AM123" s="14">
        <f t="shared" si="74"/>
        <v>42.7709029447864</v>
      </c>
      <c r="AN123" s="138" t="str">
        <f t="shared" si="75"/>
        <v/>
      </c>
      <c r="AO123">
        <f t="shared" si="76"/>
        <v>525</v>
      </c>
      <c r="AP123" s="124">
        <f t="shared" si="77"/>
        <v>42.7709029447864</v>
      </c>
    </row>
    <row r="124" spans="2:42" x14ac:dyDescent="0.25">
      <c r="B124" s="3">
        <f t="shared" si="56"/>
        <v>530</v>
      </c>
      <c r="C124" s="14">
        <f t="shared" si="57"/>
        <v>8.8333333333333339</v>
      </c>
      <c r="D124" s="11">
        <f t="shared" si="58"/>
        <v>660.08443579260029</v>
      </c>
      <c r="E124" s="11">
        <f t="shared" si="39"/>
        <v>516.51203222774279</v>
      </c>
      <c r="F124" s="11">
        <f t="shared" si="59"/>
        <v>34.967746717197755</v>
      </c>
      <c r="G124" s="11">
        <f t="shared" si="40"/>
        <v>51.373400658123906</v>
      </c>
      <c r="H124" s="11">
        <f t="shared" si="41"/>
        <v>43.190413300310432</v>
      </c>
      <c r="I124" s="24">
        <f t="shared" si="60"/>
        <v>34.967746717197755</v>
      </c>
      <c r="J124" s="12">
        <f t="shared" si="42"/>
        <v>0.35675943078480982</v>
      </c>
      <c r="K124" s="24">
        <f t="shared" si="43"/>
        <v>450.05855162169161</v>
      </c>
      <c r="L124" s="12">
        <f t="shared" si="61"/>
        <v>0.26540764178266429</v>
      </c>
      <c r="M124" s="24">
        <f t="shared" si="62"/>
        <v>51.373400658123906</v>
      </c>
      <c r="N124" s="12">
        <f t="shared" si="44"/>
        <v>1.0458917448990495</v>
      </c>
      <c r="O124" s="24">
        <f t="shared" si="45"/>
        <v>460.55234725623058</v>
      </c>
      <c r="P124" s="12">
        <f t="shared" si="63"/>
        <v>0.59467733783890475</v>
      </c>
      <c r="Q124" s="24">
        <f t="shared" si="64"/>
        <v>43.190413300310432</v>
      </c>
      <c r="R124" s="12">
        <f t="shared" si="46"/>
        <v>0.63461748663222139</v>
      </c>
      <c r="S124" s="24">
        <f t="shared" si="47"/>
        <v>455.41250429015389</v>
      </c>
      <c r="T124" s="12">
        <f t="shared" si="65"/>
        <v>0.42099825197032259</v>
      </c>
      <c r="W124" s="24">
        <f t="shared" si="66"/>
        <v>72.977516353984768</v>
      </c>
      <c r="X124" s="24">
        <f t="shared" si="67"/>
        <v>473.27397691764611</v>
      </c>
      <c r="Y124" s="13">
        <f t="shared" si="48"/>
        <v>0.67409408628201373</v>
      </c>
      <c r="Z124" s="24">
        <f t="shared" si="49"/>
        <v>11088.362896843952</v>
      </c>
      <c r="AA124" s="24">
        <f t="shared" si="50"/>
        <v>10396.708572896627</v>
      </c>
      <c r="AB124" s="24">
        <f t="shared" si="68"/>
        <v>58.083964827147597</v>
      </c>
      <c r="AC124" s="24">
        <f t="shared" si="69"/>
        <v>43.190413300310432</v>
      </c>
      <c r="AD124" s="123">
        <f t="shared" si="70"/>
        <v>530</v>
      </c>
      <c r="AE124" s="14">
        <f t="shared" si="71"/>
        <v>8.8333333333333339</v>
      </c>
      <c r="AF124" s="24">
        <f t="shared" si="51"/>
        <v>400</v>
      </c>
      <c r="AG124" s="3">
        <f t="shared" si="72"/>
        <v>0</v>
      </c>
      <c r="AH124" s="14">
        <f t="shared" si="52"/>
        <v>0</v>
      </c>
      <c r="AI124" s="14">
        <f t="shared" si="53"/>
        <v>1</v>
      </c>
      <c r="AJ124" s="14">
        <f t="shared" si="54"/>
        <v>2</v>
      </c>
      <c r="AK124" s="14">
        <f t="shared" si="55"/>
        <v>2.6</v>
      </c>
      <c r="AL124" s="24">
        <f t="shared" si="73"/>
        <v>58.083964827147597</v>
      </c>
      <c r="AM124" s="14">
        <f t="shared" si="74"/>
        <v>43.190413300310432</v>
      </c>
      <c r="AN124" s="138" t="str">
        <f t="shared" si="75"/>
        <v/>
      </c>
      <c r="AO124">
        <f t="shared" si="76"/>
        <v>530</v>
      </c>
      <c r="AP124" s="124">
        <f t="shared" si="77"/>
        <v>43.190413300310432</v>
      </c>
    </row>
    <row r="125" spans="2:42" x14ac:dyDescent="0.25">
      <c r="B125" s="3">
        <f t="shared" si="56"/>
        <v>535</v>
      </c>
      <c r="C125" s="14">
        <f t="shared" si="57"/>
        <v>8.9166666666666661</v>
      </c>
      <c r="D125" s="11">
        <f t="shared" si="58"/>
        <v>661.47177529945907</v>
      </c>
      <c r="E125" s="11">
        <f t="shared" si="39"/>
        <v>517.58818830875623</v>
      </c>
      <c r="F125" s="11">
        <f t="shared" si="59"/>
        <v>35.233154358980421</v>
      </c>
      <c r="G125" s="11">
        <f t="shared" si="40"/>
        <v>51.968077995962808</v>
      </c>
      <c r="H125" s="11">
        <f t="shared" si="41"/>
        <v>43.611411552280757</v>
      </c>
      <c r="I125" s="24">
        <f t="shared" si="60"/>
        <v>35.233154358980421</v>
      </c>
      <c r="J125" s="12">
        <f t="shared" si="42"/>
        <v>0.35662008966410952</v>
      </c>
      <c r="K125" s="24">
        <f t="shared" si="43"/>
        <v>450.2344016783241</v>
      </c>
      <c r="L125" s="12">
        <f t="shared" si="61"/>
        <v>0.26635562047102801</v>
      </c>
      <c r="M125" s="24">
        <f t="shared" si="62"/>
        <v>51.968077995962808</v>
      </c>
      <c r="N125" s="12">
        <f t="shared" si="44"/>
        <v>1.0450603273118912</v>
      </c>
      <c r="O125" s="24">
        <f t="shared" si="45"/>
        <v>460.91874842112867</v>
      </c>
      <c r="P125" s="12">
        <f t="shared" si="63"/>
        <v>0.5967681895587672</v>
      </c>
      <c r="Q125" s="24">
        <f t="shared" si="64"/>
        <v>43.611411552280757</v>
      </c>
      <c r="R125" s="12">
        <f t="shared" si="46"/>
        <v>0.63424291929532284</v>
      </c>
      <c r="S125" s="24">
        <f t="shared" si="47"/>
        <v>455.68145904507935</v>
      </c>
      <c r="T125" s="12">
        <f t="shared" si="65"/>
        <v>0.42245611938138439</v>
      </c>
      <c r="W125" s="24">
        <f t="shared" si="66"/>
        <v>73.651610440266779</v>
      </c>
      <c r="X125" s="24">
        <f t="shared" si="67"/>
        <v>473.65214012450963</v>
      </c>
      <c r="Y125" s="13">
        <f t="shared" si="48"/>
        <v>0.67562236833562539</v>
      </c>
      <c r="Z125" s="24">
        <f t="shared" si="49"/>
        <v>11098.414446712237</v>
      </c>
      <c r="AA125" s="24">
        <f t="shared" si="50"/>
        <v>10452.573488905549</v>
      </c>
      <c r="AB125" s="24">
        <f t="shared" si="68"/>
        <v>58.631510996273768</v>
      </c>
      <c r="AC125" s="24">
        <f t="shared" si="69"/>
        <v>43.611411552280757</v>
      </c>
      <c r="AD125" s="123">
        <f t="shared" si="70"/>
        <v>535</v>
      </c>
      <c r="AE125" s="14">
        <f t="shared" si="71"/>
        <v>8.9166666666666661</v>
      </c>
      <c r="AF125" s="24">
        <f t="shared" si="51"/>
        <v>400</v>
      </c>
      <c r="AG125" s="3">
        <f t="shared" si="72"/>
        <v>0</v>
      </c>
      <c r="AH125" s="14">
        <f t="shared" si="52"/>
        <v>0</v>
      </c>
      <c r="AI125" s="14">
        <f t="shared" si="53"/>
        <v>1</v>
      </c>
      <c r="AJ125" s="14">
        <f t="shared" si="54"/>
        <v>2</v>
      </c>
      <c r="AK125" s="14">
        <f t="shared" si="55"/>
        <v>2.6</v>
      </c>
      <c r="AL125" s="24">
        <f t="shared" si="73"/>
        <v>58.631510996273768</v>
      </c>
      <c r="AM125" s="14">
        <f t="shared" si="74"/>
        <v>43.611411552280757</v>
      </c>
      <c r="AN125" s="138" t="str">
        <f t="shared" si="75"/>
        <v/>
      </c>
      <c r="AO125">
        <f t="shared" si="76"/>
        <v>535</v>
      </c>
      <c r="AP125" s="124">
        <f t="shared" si="77"/>
        <v>43.611411552280757</v>
      </c>
    </row>
    <row r="126" spans="2:42" x14ac:dyDescent="0.25">
      <c r="B126" s="3">
        <f t="shared" si="56"/>
        <v>540</v>
      </c>
      <c r="C126" s="14">
        <f t="shared" si="57"/>
        <v>9</v>
      </c>
      <c r="D126" s="11">
        <f t="shared" si="58"/>
        <v>662.84638674155724</v>
      </c>
      <c r="E126" s="11">
        <f t="shared" si="39"/>
        <v>518.65447125905871</v>
      </c>
      <c r="F126" s="11">
        <f t="shared" si="59"/>
        <v>35.499509979451446</v>
      </c>
      <c r="G126" s="11">
        <f t="shared" si="40"/>
        <v>52.564846185521574</v>
      </c>
      <c r="H126" s="11">
        <f t="shared" si="41"/>
        <v>44.033867671662144</v>
      </c>
      <c r="I126" s="24">
        <f t="shared" si="60"/>
        <v>35.499509979451446</v>
      </c>
      <c r="J126" s="12">
        <f t="shared" si="42"/>
        <v>0.3564805233789653</v>
      </c>
      <c r="K126" s="24">
        <f t="shared" si="43"/>
        <v>450.41067370096022</v>
      </c>
      <c r="L126" s="12">
        <f t="shared" si="61"/>
        <v>0.26728712351192863</v>
      </c>
      <c r="M126" s="24">
        <f t="shared" si="62"/>
        <v>52.564846185521574</v>
      </c>
      <c r="N126" s="12">
        <f t="shared" si="44"/>
        <v>1.0442294773345957</v>
      </c>
      <c r="O126" s="24">
        <f t="shared" si="45"/>
        <v>461.28548230479402</v>
      </c>
      <c r="P126" s="12">
        <f t="shared" si="63"/>
        <v>0.59881111936365139</v>
      </c>
      <c r="Q126" s="24">
        <f t="shared" si="64"/>
        <v>44.033867671662144</v>
      </c>
      <c r="R126" s="12">
        <f t="shared" si="46"/>
        <v>0.63386819235321468</v>
      </c>
      <c r="S126" s="24">
        <f t="shared" si="47"/>
        <v>455.95084646944179</v>
      </c>
      <c r="T126" s="12">
        <f t="shared" si="65"/>
        <v>0.42388468381802186</v>
      </c>
      <c r="W126" s="24">
        <f t="shared" si="66"/>
        <v>74.327232808602403</v>
      </c>
      <c r="X126" s="24">
        <f t="shared" si="67"/>
        <v>474.03006688817669</v>
      </c>
      <c r="Y126" s="13">
        <f t="shared" si="48"/>
        <v>0.67712933453678426</v>
      </c>
      <c r="Z126" s="24">
        <f t="shared" si="49"/>
        <v>11108.180961261409</v>
      </c>
      <c r="AA126" s="24">
        <f t="shared" si="50"/>
        <v>10508.110025139198</v>
      </c>
      <c r="AB126" s="24">
        <f t="shared" si="68"/>
        <v>59.180550240132277</v>
      </c>
      <c r="AC126" s="24">
        <f t="shared" si="69"/>
        <v>44.033867671662144</v>
      </c>
      <c r="AD126" s="123">
        <f t="shared" si="70"/>
        <v>540</v>
      </c>
      <c r="AE126" s="14">
        <f t="shared" si="71"/>
        <v>9</v>
      </c>
      <c r="AF126" s="24">
        <f t="shared" si="51"/>
        <v>400</v>
      </c>
      <c r="AG126" s="3">
        <f t="shared" si="72"/>
        <v>0</v>
      </c>
      <c r="AH126" s="14">
        <f t="shared" si="52"/>
        <v>0</v>
      </c>
      <c r="AI126" s="14">
        <f t="shared" si="53"/>
        <v>1</v>
      </c>
      <c r="AJ126" s="14">
        <f t="shared" si="54"/>
        <v>2</v>
      </c>
      <c r="AK126" s="14">
        <f t="shared" si="55"/>
        <v>2.6</v>
      </c>
      <c r="AL126" s="24">
        <f t="shared" si="73"/>
        <v>59.180550240132277</v>
      </c>
      <c r="AM126" s="14">
        <f t="shared" si="74"/>
        <v>44.033867671662144</v>
      </c>
      <c r="AN126" s="138" t="str">
        <f t="shared" si="75"/>
        <v/>
      </c>
      <c r="AO126">
        <f t="shared" si="76"/>
        <v>540</v>
      </c>
      <c r="AP126" s="124">
        <f t="shared" si="77"/>
        <v>44.033867671662144</v>
      </c>
    </row>
    <row r="127" spans="2:42" x14ac:dyDescent="0.25">
      <c r="B127" s="3">
        <f t="shared" si="56"/>
        <v>545</v>
      </c>
      <c r="C127" s="14">
        <f t="shared" si="57"/>
        <v>9.0833333333333339</v>
      </c>
      <c r="D127" s="11">
        <f t="shared" si="58"/>
        <v>664.20850154307959</v>
      </c>
      <c r="E127" s="11">
        <f t="shared" si="39"/>
        <v>519.71106059386102</v>
      </c>
      <c r="F127" s="11">
        <f t="shared" si="59"/>
        <v>35.766797102963373</v>
      </c>
      <c r="G127" s="11">
        <f t="shared" si="40"/>
        <v>53.163657304885227</v>
      </c>
      <c r="H127" s="11">
        <f t="shared" si="41"/>
        <v>44.457752355480167</v>
      </c>
      <c r="I127" s="24">
        <f t="shared" si="60"/>
        <v>35.766797102963373</v>
      </c>
      <c r="J127" s="12">
        <f t="shared" si="42"/>
        <v>0.3563407427369632</v>
      </c>
      <c r="K127" s="24">
        <f t="shared" si="43"/>
        <v>450.58735485353048</v>
      </c>
      <c r="L127" s="12">
        <f t="shared" si="61"/>
        <v>0.26820253432051627</v>
      </c>
      <c r="M127" s="24">
        <f t="shared" si="62"/>
        <v>53.163657304885227</v>
      </c>
      <c r="N127" s="12">
        <f t="shared" si="44"/>
        <v>1.0433992780183707</v>
      </c>
      <c r="O127" s="24">
        <f t="shared" si="45"/>
        <v>461.65251235748997</v>
      </c>
      <c r="P127" s="12">
        <f t="shared" si="63"/>
        <v>0.60080731730738313</v>
      </c>
      <c r="Q127" s="24">
        <f t="shared" si="64"/>
        <v>44.457752355480167</v>
      </c>
      <c r="R127" s="12">
        <f t="shared" si="46"/>
        <v>0.63349333880847014</v>
      </c>
      <c r="S127" s="24">
        <f t="shared" si="47"/>
        <v>456.22064376731061</v>
      </c>
      <c r="T127" s="12">
        <f t="shared" si="65"/>
        <v>0.42528464769576724</v>
      </c>
      <c r="W127" s="24">
        <f t="shared" si="66"/>
        <v>75.00436214313919</v>
      </c>
      <c r="X127" s="24">
        <f t="shared" si="67"/>
        <v>474.40774202749515</v>
      </c>
      <c r="Y127" s="13">
        <f t="shared" si="48"/>
        <v>0.67861533874386226</v>
      </c>
      <c r="Z127" s="24">
        <f t="shared" si="49"/>
        <v>11117.667461268045</v>
      </c>
      <c r="AA127" s="24">
        <f t="shared" si="50"/>
        <v>10563.32207285742</v>
      </c>
      <c r="AB127" s="24">
        <f t="shared" si="68"/>
        <v>59.731057249309679</v>
      </c>
      <c r="AC127" s="24">
        <f t="shared" si="69"/>
        <v>44.457752355480167</v>
      </c>
      <c r="AD127" s="123">
        <f t="shared" si="70"/>
        <v>545</v>
      </c>
      <c r="AE127" s="14">
        <f t="shared" si="71"/>
        <v>9.0833333333333339</v>
      </c>
      <c r="AF127" s="24">
        <f t="shared" si="51"/>
        <v>400</v>
      </c>
      <c r="AG127" s="3">
        <f t="shared" si="72"/>
        <v>0</v>
      </c>
      <c r="AH127" s="14">
        <f t="shared" si="52"/>
        <v>0</v>
      </c>
      <c r="AI127" s="14">
        <f t="shared" si="53"/>
        <v>1</v>
      </c>
      <c r="AJ127" s="14">
        <f t="shared" si="54"/>
        <v>2</v>
      </c>
      <c r="AK127" s="14">
        <f t="shared" si="55"/>
        <v>2.6</v>
      </c>
      <c r="AL127" s="24">
        <f t="shared" si="73"/>
        <v>59.731057249309679</v>
      </c>
      <c r="AM127" s="14">
        <f t="shared" si="74"/>
        <v>44.457752355480167</v>
      </c>
      <c r="AN127" s="138" t="str">
        <f t="shared" si="75"/>
        <v/>
      </c>
      <c r="AO127">
        <f t="shared" si="76"/>
        <v>545</v>
      </c>
      <c r="AP127" s="124">
        <f t="shared" si="77"/>
        <v>44.457752355480167</v>
      </c>
    </row>
    <row r="128" spans="2:42" x14ac:dyDescent="0.25">
      <c r="B128" s="3">
        <f t="shared" si="56"/>
        <v>550</v>
      </c>
      <c r="C128" s="14">
        <f t="shared" si="57"/>
        <v>9.1666666666666661</v>
      </c>
      <c r="D128" s="11">
        <f t="shared" si="58"/>
        <v>665.55834487333186</v>
      </c>
      <c r="E128" s="11">
        <f t="shared" si="39"/>
        <v>520.75813097647801</v>
      </c>
      <c r="F128" s="11">
        <f t="shared" si="59"/>
        <v>36.034999637283889</v>
      </c>
      <c r="G128" s="11">
        <f t="shared" si="40"/>
        <v>53.764464622192612</v>
      </c>
      <c r="H128" s="11">
        <f t="shared" si="41"/>
        <v>44.883037003175936</v>
      </c>
      <c r="I128" s="24">
        <f t="shared" si="60"/>
        <v>36.034999637283889</v>
      </c>
      <c r="J128" s="12">
        <f t="shared" si="42"/>
        <v>0.35620075827549852</v>
      </c>
      <c r="K128" s="24">
        <f t="shared" si="43"/>
        <v>450.76443260181298</v>
      </c>
      <c r="L128" s="12">
        <f t="shared" si="61"/>
        <v>0.26910222392277466</v>
      </c>
      <c r="M128" s="24">
        <f t="shared" si="62"/>
        <v>53.764464622192612</v>
      </c>
      <c r="N128" s="12">
        <f t="shared" si="44"/>
        <v>1.0425698094969547</v>
      </c>
      <c r="O128" s="24">
        <f t="shared" si="45"/>
        <v>462.01980308789962</v>
      </c>
      <c r="P128" s="12">
        <f t="shared" si="63"/>
        <v>0.60275793491464391</v>
      </c>
      <c r="Q128" s="24">
        <f t="shared" si="64"/>
        <v>44.883037003175936</v>
      </c>
      <c r="R128" s="12">
        <f t="shared" si="46"/>
        <v>0.63311839069638687</v>
      </c>
      <c r="S128" s="24">
        <f t="shared" si="47"/>
        <v>456.49082873048269</v>
      </c>
      <c r="T128" s="12">
        <f t="shared" si="65"/>
        <v>0.42665669077185508</v>
      </c>
      <c r="W128" s="24">
        <f t="shared" si="66"/>
        <v>75.682977481883057</v>
      </c>
      <c r="X128" s="24">
        <f t="shared" si="67"/>
        <v>474.78515073446636</v>
      </c>
      <c r="Y128" s="13">
        <f t="shared" si="48"/>
        <v>0.68008072652021923</v>
      </c>
      <c r="Z128" s="24">
        <f t="shared" si="49"/>
        <v>11126.878837364873</v>
      </c>
      <c r="AA128" s="24">
        <f t="shared" si="50"/>
        <v>10618.213437350716</v>
      </c>
      <c r="AB128" s="24">
        <f t="shared" si="68"/>
        <v>60.283007242529493</v>
      </c>
      <c r="AC128" s="24">
        <f t="shared" si="69"/>
        <v>44.883037003175936</v>
      </c>
      <c r="AD128" s="123">
        <f t="shared" si="70"/>
        <v>550</v>
      </c>
      <c r="AE128" s="14">
        <f t="shared" si="71"/>
        <v>9.1666666666666661</v>
      </c>
      <c r="AF128" s="24">
        <f t="shared" si="51"/>
        <v>400</v>
      </c>
      <c r="AG128" s="3">
        <f t="shared" si="72"/>
        <v>0</v>
      </c>
      <c r="AH128" s="14">
        <f t="shared" si="52"/>
        <v>0</v>
      </c>
      <c r="AI128" s="14">
        <f t="shared" si="53"/>
        <v>1</v>
      </c>
      <c r="AJ128" s="14">
        <f t="shared" si="54"/>
        <v>2</v>
      </c>
      <c r="AK128" s="14">
        <f t="shared" si="55"/>
        <v>2.6</v>
      </c>
      <c r="AL128" s="24">
        <f t="shared" si="73"/>
        <v>60.283007242529493</v>
      </c>
      <c r="AM128" s="14">
        <f t="shared" si="74"/>
        <v>44.883037003175936</v>
      </c>
      <c r="AN128" s="138" t="str">
        <f t="shared" si="75"/>
        <v/>
      </c>
      <c r="AO128">
        <f t="shared" si="76"/>
        <v>550</v>
      </c>
      <c r="AP128" s="124">
        <f t="shared" si="77"/>
        <v>44.883037003175936</v>
      </c>
    </row>
    <row r="129" spans="2:42" x14ac:dyDescent="0.25">
      <c r="B129" s="3">
        <f t="shared" si="56"/>
        <v>555</v>
      </c>
      <c r="C129" s="14">
        <f t="shared" si="57"/>
        <v>9.25</v>
      </c>
      <c r="D129" s="11">
        <f t="shared" si="58"/>
        <v>666.89613587013639</v>
      </c>
      <c r="E129" s="11">
        <f t="shared" si="39"/>
        <v>521.79585239161747</v>
      </c>
      <c r="F129" s="11">
        <f t="shared" si="59"/>
        <v>36.304101861206661</v>
      </c>
      <c r="G129" s="11">
        <f t="shared" si="40"/>
        <v>54.367222557107254</v>
      </c>
      <c r="H129" s="11">
        <f t="shared" si="41"/>
        <v>45.309693693947793</v>
      </c>
      <c r="I129" s="24">
        <f t="shared" si="60"/>
        <v>36.304101861206661</v>
      </c>
      <c r="J129" s="12">
        <f t="shared" si="42"/>
        <v>0.35606058026998727</v>
      </c>
      <c r="K129" s="24">
        <f t="shared" si="43"/>
        <v>450.94189470410367</v>
      </c>
      <c r="L129" s="12">
        <f t="shared" si="61"/>
        <v>0.26998655147132117</v>
      </c>
      <c r="M129" s="24">
        <f t="shared" si="62"/>
        <v>54.367222557107254</v>
      </c>
      <c r="N129" s="12">
        <f t="shared" si="44"/>
        <v>1.0417411490803175</v>
      </c>
      <c r="O129" s="24">
        <f t="shared" si="45"/>
        <v>462.38732003091314</v>
      </c>
      <c r="P129" s="12">
        <f t="shared" si="63"/>
        <v>0.60466408676217087</v>
      </c>
      <c r="Q129" s="24">
        <f t="shared" si="64"/>
        <v>45.309693693947793</v>
      </c>
      <c r="R129" s="12">
        <f t="shared" si="46"/>
        <v>0.63274337911471401</v>
      </c>
      <c r="S129" s="24">
        <f t="shared" si="47"/>
        <v>456.76137972058689</v>
      </c>
      <c r="T129" s="12">
        <f t="shared" si="65"/>
        <v>0.42800147108211772</v>
      </c>
      <c r="W129" s="24">
        <f t="shared" si="66"/>
        <v>76.363058208403274</v>
      </c>
      <c r="X129" s="24">
        <f t="shared" si="67"/>
        <v>475.16227856656451</v>
      </c>
      <c r="Y129" s="13">
        <f t="shared" si="48"/>
        <v>0.68152583538899025</v>
      </c>
      <c r="Z129" s="24">
        <f t="shared" si="49"/>
        <v>11135.819854580355</v>
      </c>
      <c r="AA129" s="24">
        <f t="shared" si="50"/>
        <v>10672.787840480141</v>
      </c>
      <c r="AB129" s="24">
        <f t="shared" si="68"/>
        <v>60.836375951175533</v>
      </c>
      <c r="AC129" s="24">
        <f t="shared" si="69"/>
        <v>45.309693693947793</v>
      </c>
      <c r="AD129" s="123">
        <f t="shared" si="70"/>
        <v>555</v>
      </c>
      <c r="AE129" s="14">
        <f t="shared" si="71"/>
        <v>9.25</v>
      </c>
      <c r="AF129" s="24">
        <f t="shared" si="51"/>
        <v>400</v>
      </c>
      <c r="AG129" s="3">
        <f t="shared" si="72"/>
        <v>0</v>
      </c>
      <c r="AH129" s="14">
        <f t="shared" si="52"/>
        <v>0</v>
      </c>
      <c r="AI129" s="14">
        <f t="shared" si="53"/>
        <v>1</v>
      </c>
      <c r="AJ129" s="14">
        <f t="shared" si="54"/>
        <v>2</v>
      </c>
      <c r="AK129" s="14">
        <f t="shared" si="55"/>
        <v>2.6</v>
      </c>
      <c r="AL129" s="24">
        <f t="shared" si="73"/>
        <v>60.836375951175533</v>
      </c>
      <c r="AM129" s="14">
        <f t="shared" si="74"/>
        <v>45.309693693947793</v>
      </c>
      <c r="AN129" s="138" t="str">
        <f t="shared" si="75"/>
        <v/>
      </c>
      <c r="AO129">
        <f t="shared" si="76"/>
        <v>555</v>
      </c>
      <c r="AP129" s="124">
        <f t="shared" si="77"/>
        <v>45.309693693947793</v>
      </c>
    </row>
    <row r="130" spans="2:42" x14ac:dyDescent="0.25">
      <c r="B130" s="3">
        <f t="shared" si="56"/>
        <v>560</v>
      </c>
      <c r="C130" s="14">
        <f t="shared" si="57"/>
        <v>9.3333333333333339</v>
      </c>
      <c r="D130" s="11">
        <f t="shared" si="58"/>
        <v>668.22208785334374</v>
      </c>
      <c r="E130" s="11">
        <f t="shared" si="39"/>
        <v>522.82439031099921</v>
      </c>
      <c r="F130" s="11">
        <f t="shared" si="59"/>
        <v>36.57408841267798</v>
      </c>
      <c r="G130" s="11">
        <f t="shared" si="40"/>
        <v>54.971886643869425</v>
      </c>
      <c r="H130" s="11">
        <f t="shared" si="41"/>
        <v>45.737695165029912</v>
      </c>
      <c r="I130" s="24">
        <f t="shared" si="60"/>
        <v>36.57408841267798</v>
      </c>
      <c r="J130" s="12">
        <f t="shared" si="42"/>
        <v>0.35592021874175395</v>
      </c>
      <c r="K130" s="24">
        <f t="shared" si="43"/>
        <v>451.11972920226412</v>
      </c>
      <c r="L130" s="12">
        <f t="shared" si="61"/>
        <v>0.27085586473500328</v>
      </c>
      <c r="M130" s="24">
        <f t="shared" si="62"/>
        <v>54.971886643869425</v>
      </c>
      <c r="N130" s="12">
        <f t="shared" si="44"/>
        <v>1.0409133713449399</v>
      </c>
      <c r="O130" s="24">
        <f t="shared" si="45"/>
        <v>462.75502971663656</v>
      </c>
      <c r="P130" s="12">
        <f t="shared" si="63"/>
        <v>0.60652685198053946</v>
      </c>
      <c r="Q130" s="24">
        <f t="shared" si="64"/>
        <v>45.737695165029912</v>
      </c>
      <c r="R130" s="12">
        <f t="shared" si="46"/>
        <v>0.63236833425225214</v>
      </c>
      <c r="S130" s="24">
        <f t="shared" si="47"/>
        <v>457.03227565189212</v>
      </c>
      <c r="T130" s="12">
        <f t="shared" si="65"/>
        <v>0.42931962583048799</v>
      </c>
      <c r="W130" s="24">
        <f t="shared" si="66"/>
        <v>77.04458404379227</v>
      </c>
      <c r="X130" s="24">
        <f t="shared" si="67"/>
        <v>475.53911143926558</v>
      </c>
      <c r="Y130" s="13">
        <f t="shared" si="48"/>
        <v>0.68295099507770163</v>
      </c>
      <c r="Z130" s="24">
        <f t="shared" si="49"/>
        <v>11144.495156680174</v>
      </c>
      <c r="AA130" s="24">
        <f t="shared" si="50"/>
        <v>10727.048923121396</v>
      </c>
      <c r="AB130" s="24">
        <f t="shared" si="68"/>
        <v>61.391139604411094</v>
      </c>
      <c r="AC130" s="24">
        <f t="shared" si="69"/>
        <v>45.737695165029912</v>
      </c>
      <c r="AD130" s="123">
        <f t="shared" si="70"/>
        <v>560</v>
      </c>
      <c r="AE130" s="14">
        <f t="shared" si="71"/>
        <v>9.3333333333333339</v>
      </c>
      <c r="AF130" s="24">
        <f t="shared" si="51"/>
        <v>400</v>
      </c>
      <c r="AG130" s="3">
        <f t="shared" si="72"/>
        <v>0</v>
      </c>
      <c r="AH130" s="14">
        <f t="shared" si="52"/>
        <v>0</v>
      </c>
      <c r="AI130" s="14">
        <f t="shared" si="53"/>
        <v>1</v>
      </c>
      <c r="AJ130" s="14">
        <f t="shared" si="54"/>
        <v>2</v>
      </c>
      <c r="AK130" s="14">
        <f t="shared" si="55"/>
        <v>2.6</v>
      </c>
      <c r="AL130" s="24">
        <f t="shared" si="73"/>
        <v>61.391139604411094</v>
      </c>
      <c r="AM130" s="14">
        <f t="shared" si="74"/>
        <v>45.737695165029912</v>
      </c>
      <c r="AN130" s="138" t="str">
        <f t="shared" si="75"/>
        <v/>
      </c>
      <c r="AO130">
        <f t="shared" si="76"/>
        <v>560</v>
      </c>
      <c r="AP130" s="124">
        <f t="shared" si="77"/>
        <v>45.737695165029912</v>
      </c>
    </row>
    <row r="131" spans="2:42" x14ac:dyDescent="0.25">
      <c r="B131" s="3">
        <f t="shared" si="56"/>
        <v>565</v>
      </c>
      <c r="C131" s="14">
        <f t="shared" si="57"/>
        <v>9.4166666666666661</v>
      </c>
      <c r="D131" s="11">
        <f t="shared" si="58"/>
        <v>669.53640852897774</v>
      </c>
      <c r="E131" s="11">
        <f t="shared" si="39"/>
        <v>523.84390585171036</v>
      </c>
      <c r="F131" s="11">
        <f t="shared" si="59"/>
        <v>36.844944277412985</v>
      </c>
      <c r="G131" s="11">
        <f t="shared" si="40"/>
        <v>55.578413495849965</v>
      </c>
      <c r="H131" s="11">
        <f t="shared" si="41"/>
        <v>46.167014790860399</v>
      </c>
      <c r="I131" s="24">
        <f t="shared" si="60"/>
        <v>36.844944277412985</v>
      </c>
      <c r="J131" s="12">
        <f t="shared" si="42"/>
        <v>0.35577968346561278</v>
      </c>
      <c r="K131" s="24">
        <f t="shared" si="43"/>
        <v>451.2979244131277</v>
      </c>
      <c r="L131" s="12">
        <f t="shared" si="61"/>
        <v>0.27171050056401697</v>
      </c>
      <c r="M131" s="24">
        <f t="shared" si="62"/>
        <v>55.578413495849965</v>
      </c>
      <c r="N131" s="12">
        <f t="shared" si="44"/>
        <v>1.0400865482208206</v>
      </c>
      <c r="O131" s="24">
        <f t="shared" si="45"/>
        <v>463.12289964056424</v>
      </c>
      <c r="P131" s="12">
        <f t="shared" si="63"/>
        <v>0.60834727568173996</v>
      </c>
      <c r="Q131" s="24">
        <f t="shared" si="64"/>
        <v>46.167014790860399</v>
      </c>
      <c r="R131" s="12">
        <f t="shared" si="46"/>
        <v>0.63199328541638711</v>
      </c>
      <c r="S131" s="24">
        <f t="shared" si="47"/>
        <v>457.30349597478386</v>
      </c>
      <c r="T131" s="12">
        <f t="shared" si="65"/>
        <v>0.4306117722342363</v>
      </c>
      <c r="W131" s="24">
        <f t="shared" si="66"/>
        <v>77.727535038869974</v>
      </c>
      <c r="X131" s="24">
        <f t="shared" si="67"/>
        <v>475.91563561877547</v>
      </c>
      <c r="Y131" s="13">
        <f t="shared" si="48"/>
        <v>0.68435652775323197</v>
      </c>
      <c r="Z131" s="24">
        <f t="shared" si="49"/>
        <v>11152.90927032101</v>
      </c>
      <c r="AA131" s="24">
        <f t="shared" si="50"/>
        <v>10781.000247517673</v>
      </c>
      <c r="AB131" s="24">
        <f t="shared" si="68"/>
        <v>61.94727491486519</v>
      </c>
      <c r="AC131" s="24">
        <f t="shared" si="69"/>
        <v>46.167014790860399</v>
      </c>
      <c r="AD131" s="123">
        <f t="shared" si="70"/>
        <v>565</v>
      </c>
      <c r="AE131" s="14">
        <f t="shared" si="71"/>
        <v>9.4166666666666661</v>
      </c>
      <c r="AF131" s="24">
        <f t="shared" si="51"/>
        <v>400</v>
      </c>
      <c r="AG131" s="3">
        <f t="shared" si="72"/>
        <v>0</v>
      </c>
      <c r="AH131" s="14">
        <f t="shared" si="52"/>
        <v>0</v>
      </c>
      <c r="AI131" s="14">
        <f t="shared" si="53"/>
        <v>1</v>
      </c>
      <c r="AJ131" s="14">
        <f t="shared" si="54"/>
        <v>2</v>
      </c>
      <c r="AK131" s="14">
        <f t="shared" si="55"/>
        <v>2.6</v>
      </c>
      <c r="AL131" s="24">
        <f t="shared" si="73"/>
        <v>61.94727491486519</v>
      </c>
      <c r="AM131" s="14">
        <f t="shared" si="74"/>
        <v>46.167014790860399</v>
      </c>
      <c r="AN131" s="138" t="str">
        <f t="shared" si="75"/>
        <v/>
      </c>
      <c r="AO131">
        <f t="shared" si="76"/>
        <v>565</v>
      </c>
      <c r="AP131" s="124">
        <f t="shared" si="77"/>
        <v>46.167014790860399</v>
      </c>
    </row>
    <row r="132" spans="2:42" x14ac:dyDescent="0.25">
      <c r="B132" s="3">
        <f t="shared" si="56"/>
        <v>570</v>
      </c>
      <c r="C132" s="14">
        <f t="shared" si="57"/>
        <v>9.5</v>
      </c>
      <c r="D132" s="11">
        <f t="shared" si="58"/>
        <v>670.83930018450621</v>
      </c>
      <c r="E132" s="11">
        <f t="shared" si="39"/>
        <v>524.85455592767732</v>
      </c>
      <c r="F132" s="11">
        <f t="shared" si="59"/>
        <v>37.116654777977004</v>
      </c>
      <c r="G132" s="11">
        <f t="shared" si="40"/>
        <v>56.186760771531702</v>
      </c>
      <c r="H132" s="11">
        <f t="shared" si="41"/>
        <v>46.597626563094636</v>
      </c>
      <c r="I132" s="24">
        <f t="shared" si="60"/>
        <v>37.116654777977004</v>
      </c>
      <c r="J132" s="12">
        <f t="shared" si="42"/>
        <v>0.35563898397715549</v>
      </c>
      <c r="K132" s="24">
        <f t="shared" si="43"/>
        <v>451.47646892024756</v>
      </c>
      <c r="L132" s="12">
        <f t="shared" si="61"/>
        <v>0.27255078533176547</v>
      </c>
      <c r="M132" s="24">
        <f t="shared" si="62"/>
        <v>56.186760771531702</v>
      </c>
      <c r="N132" s="12">
        <f t="shared" si="44"/>
        <v>1.0392607490753558</v>
      </c>
      <c r="O132" s="24">
        <f t="shared" si="45"/>
        <v>463.49089823486185</v>
      </c>
      <c r="P132" s="12">
        <f t="shared" si="63"/>
        <v>0.61012637031621308</v>
      </c>
      <c r="Q132" s="24">
        <f t="shared" si="64"/>
        <v>46.597626563094636</v>
      </c>
      <c r="R132" s="12">
        <f t="shared" si="46"/>
        <v>0.63161826105960339</v>
      </c>
      <c r="S132" s="24">
        <f t="shared" si="47"/>
        <v>457.57502065987643</v>
      </c>
      <c r="T132" s="12">
        <f t="shared" si="65"/>
        <v>0.43187850832713592</v>
      </c>
      <c r="W132" s="24">
        <f t="shared" si="66"/>
        <v>78.411891566623211</v>
      </c>
      <c r="X132" s="24">
        <f t="shared" si="67"/>
        <v>476.29183771495184</v>
      </c>
      <c r="Y132" s="13">
        <f t="shared" si="48"/>
        <v>0.68574274824758807</v>
      </c>
      <c r="Z132" s="24">
        <f t="shared" si="49"/>
        <v>11161.066609026351</v>
      </c>
      <c r="AA132" s="24">
        <f t="shared" si="50"/>
        <v>10834.645299545482</v>
      </c>
      <c r="AB132" s="24">
        <f t="shared" si="68"/>
        <v>62.504759064858924</v>
      </c>
      <c r="AC132" s="24">
        <f t="shared" si="69"/>
        <v>46.597626563094636</v>
      </c>
      <c r="AD132" s="123">
        <f t="shared" si="70"/>
        <v>570</v>
      </c>
      <c r="AE132" s="14">
        <f t="shared" si="71"/>
        <v>9.5</v>
      </c>
      <c r="AF132" s="24">
        <f t="shared" si="51"/>
        <v>400</v>
      </c>
      <c r="AG132" s="3">
        <f t="shared" si="72"/>
        <v>0</v>
      </c>
      <c r="AH132" s="14">
        <f t="shared" si="52"/>
        <v>0</v>
      </c>
      <c r="AI132" s="14">
        <f t="shared" si="53"/>
        <v>1</v>
      </c>
      <c r="AJ132" s="14">
        <f t="shared" si="54"/>
        <v>2</v>
      </c>
      <c r="AK132" s="14">
        <f t="shared" si="55"/>
        <v>2.6</v>
      </c>
      <c r="AL132" s="24">
        <f t="shared" si="73"/>
        <v>62.504759064858924</v>
      </c>
      <c r="AM132" s="14">
        <f t="shared" si="74"/>
        <v>46.597626563094636</v>
      </c>
      <c r="AN132" s="138" t="str">
        <f t="shared" si="75"/>
        <v/>
      </c>
      <c r="AO132">
        <f t="shared" si="76"/>
        <v>570</v>
      </c>
      <c r="AP132" s="124">
        <f t="shared" si="77"/>
        <v>46.597626563094636</v>
      </c>
    </row>
    <row r="133" spans="2:42" x14ac:dyDescent="0.25">
      <c r="B133" s="3">
        <f t="shared" si="56"/>
        <v>575</v>
      </c>
      <c r="C133" s="14">
        <f t="shared" si="57"/>
        <v>9.5833333333333339</v>
      </c>
      <c r="D133" s="11">
        <f t="shared" si="58"/>
        <v>672.13095987569295</v>
      </c>
      <c r="E133" s="11">
        <f t="shared" si="39"/>
        <v>525.85649339460497</v>
      </c>
      <c r="F133" s="11">
        <f t="shared" si="59"/>
        <v>37.389205563308771</v>
      </c>
      <c r="G133" s="11">
        <f t="shared" si="40"/>
        <v>56.796887141847918</v>
      </c>
      <c r="H133" s="11">
        <f t="shared" si="41"/>
        <v>47.029505071421774</v>
      </c>
      <c r="I133" s="24">
        <f t="shared" si="60"/>
        <v>37.389205563308771</v>
      </c>
      <c r="J133" s="12">
        <f t="shared" si="42"/>
        <v>0.35549812957976046</v>
      </c>
      <c r="K133" s="24">
        <f t="shared" si="43"/>
        <v>451.65535156596763</v>
      </c>
      <c r="L133" s="12">
        <f t="shared" si="61"/>
        <v>0.27337703535505831</v>
      </c>
      <c r="M133" s="24">
        <f t="shared" si="62"/>
        <v>56.796887141847918</v>
      </c>
      <c r="N133" s="12">
        <f t="shared" si="44"/>
        <v>1.0384360407942248</v>
      </c>
      <c r="O133" s="24">
        <f t="shared" si="45"/>
        <v>463.85899484070649</v>
      </c>
      <c r="P133" s="12">
        <f t="shared" si="63"/>
        <v>0.6118651169641609</v>
      </c>
      <c r="Q133" s="24">
        <f t="shared" si="64"/>
        <v>47.029505071421774</v>
      </c>
      <c r="R133" s="12">
        <f t="shared" si="46"/>
        <v>0.63124328880502489</v>
      </c>
      <c r="S133" s="24">
        <f t="shared" si="47"/>
        <v>457.84683018273154</v>
      </c>
      <c r="T133" s="12">
        <f t="shared" si="65"/>
        <v>0.43312041372344307</v>
      </c>
      <c r="W133" s="24">
        <f t="shared" si="66"/>
        <v>79.097634314870803</v>
      </c>
      <c r="X133" s="24">
        <f t="shared" si="67"/>
        <v>476.66770467441194</v>
      </c>
      <c r="Y133" s="13">
        <f t="shared" si="48"/>
        <v>0.68710996427492799</v>
      </c>
      <c r="Z133" s="24">
        <f t="shared" si="49"/>
        <v>11168.971476993354</v>
      </c>
      <c r="AA133" s="24">
        <f t="shared" si="50"/>
        <v>10887.987490896956</v>
      </c>
      <c r="AB133" s="24">
        <f t="shared" si="68"/>
        <v>63.063569693146292</v>
      </c>
      <c r="AC133" s="24">
        <f t="shared" si="69"/>
        <v>47.029505071421774</v>
      </c>
      <c r="AD133" s="123">
        <f t="shared" si="70"/>
        <v>575</v>
      </c>
      <c r="AE133" s="14">
        <f t="shared" si="71"/>
        <v>9.5833333333333339</v>
      </c>
      <c r="AF133" s="24">
        <f t="shared" si="51"/>
        <v>400</v>
      </c>
      <c r="AG133" s="3">
        <f t="shared" si="72"/>
        <v>0</v>
      </c>
      <c r="AH133" s="14">
        <f t="shared" si="52"/>
        <v>0</v>
      </c>
      <c r="AI133" s="14">
        <f t="shared" si="53"/>
        <v>1</v>
      </c>
      <c r="AJ133" s="14">
        <f t="shared" si="54"/>
        <v>2</v>
      </c>
      <c r="AK133" s="14">
        <f t="shared" si="55"/>
        <v>2.6</v>
      </c>
      <c r="AL133" s="24">
        <f t="shared" si="73"/>
        <v>63.063569693146292</v>
      </c>
      <c r="AM133" s="14">
        <f t="shared" si="74"/>
        <v>47.029505071421774</v>
      </c>
      <c r="AN133" s="138" t="str">
        <f t="shared" si="75"/>
        <v/>
      </c>
      <c r="AO133">
        <f t="shared" si="76"/>
        <v>575</v>
      </c>
      <c r="AP133" s="124">
        <f t="shared" si="77"/>
        <v>47.029505071421774</v>
      </c>
    </row>
    <row r="134" spans="2:42" x14ac:dyDescent="0.25">
      <c r="B134" s="3">
        <f t="shared" si="56"/>
        <v>580</v>
      </c>
      <c r="C134" s="14">
        <f t="shared" si="57"/>
        <v>9.6666666666666661</v>
      </c>
      <c r="D134" s="11">
        <f t="shared" si="58"/>
        <v>673.41157960546536</v>
      </c>
      <c r="E134" s="11">
        <f t="shared" si="39"/>
        <v>526.8498671887246</v>
      </c>
      <c r="F134" s="11">
        <f t="shared" si="59"/>
        <v>37.662582598663832</v>
      </c>
      <c r="G134" s="11">
        <f t="shared" si="40"/>
        <v>57.408752258812079</v>
      </c>
      <c r="H134" s="11">
        <f t="shared" si="41"/>
        <v>47.462625485145217</v>
      </c>
      <c r="I134" s="24">
        <f t="shared" si="60"/>
        <v>37.662582598663832</v>
      </c>
      <c r="J134" s="12">
        <f t="shared" si="42"/>
        <v>0.35535712935133784</v>
      </c>
      <c r="K134" s="24">
        <f t="shared" si="43"/>
        <v>451.83456144380341</v>
      </c>
      <c r="L134" s="12">
        <f t="shared" si="61"/>
        <v>0.27418955729369565</v>
      </c>
      <c r="M134" s="24">
        <f t="shared" si="62"/>
        <v>57.408752258812079</v>
      </c>
      <c r="N134" s="12">
        <f t="shared" si="44"/>
        <v>1.0376124878594117</v>
      </c>
      <c r="O134" s="24">
        <f t="shared" si="45"/>
        <v>464.22715968163726</v>
      </c>
      <c r="P134" s="12">
        <f t="shared" si="63"/>
        <v>0.61356446656428776</v>
      </c>
      <c r="Q134" s="24">
        <f t="shared" si="64"/>
        <v>47.462625485145217</v>
      </c>
      <c r="R134" s="12">
        <f t="shared" si="46"/>
        <v>0.63086839547102869</v>
      </c>
      <c r="S134" s="24">
        <f t="shared" si="47"/>
        <v>458.11890550915302</v>
      </c>
      <c r="T134" s="12">
        <f t="shared" si="65"/>
        <v>0.43433805034457834</v>
      </c>
      <c r="W134" s="24">
        <f t="shared" si="66"/>
        <v>79.784744279145727</v>
      </c>
      <c r="X134" s="24">
        <f t="shared" si="67"/>
        <v>477.04322377381965</v>
      </c>
      <c r="Y134" s="13">
        <f t="shared" si="48"/>
        <v>0.68845847664026771</v>
      </c>
      <c r="Z134" s="24">
        <f t="shared" si="49"/>
        <v>11176.628072739471</v>
      </c>
      <c r="AA134" s="24">
        <f t="shared" si="50"/>
        <v>10941.030161182922</v>
      </c>
      <c r="AB134" s="24">
        <f t="shared" si="68"/>
        <v>63.623684882145469</v>
      </c>
      <c r="AC134" s="24">
        <f t="shared" si="69"/>
        <v>47.462625485145217</v>
      </c>
      <c r="AD134" s="123">
        <f t="shared" si="70"/>
        <v>580</v>
      </c>
      <c r="AE134" s="14">
        <f t="shared" si="71"/>
        <v>9.6666666666666661</v>
      </c>
      <c r="AF134" s="24">
        <f t="shared" si="51"/>
        <v>400</v>
      </c>
      <c r="AG134" s="3">
        <f t="shared" si="72"/>
        <v>0</v>
      </c>
      <c r="AH134" s="14">
        <f t="shared" si="52"/>
        <v>0</v>
      </c>
      <c r="AI134" s="14">
        <f t="shared" si="53"/>
        <v>1</v>
      </c>
      <c r="AJ134" s="14">
        <f t="shared" si="54"/>
        <v>2</v>
      </c>
      <c r="AK134" s="14">
        <f t="shared" si="55"/>
        <v>2.6</v>
      </c>
      <c r="AL134" s="24">
        <f t="shared" si="73"/>
        <v>63.623684882145469</v>
      </c>
      <c r="AM134" s="14">
        <f t="shared" si="74"/>
        <v>47.462625485145217</v>
      </c>
      <c r="AN134" s="138" t="str">
        <f t="shared" si="75"/>
        <v/>
      </c>
      <c r="AO134">
        <f t="shared" si="76"/>
        <v>580</v>
      </c>
      <c r="AP134" s="124">
        <f t="shared" si="77"/>
        <v>47.462625485145217</v>
      </c>
    </row>
    <row r="135" spans="2:42" x14ac:dyDescent="0.25">
      <c r="B135" s="3">
        <f t="shared" si="56"/>
        <v>585</v>
      </c>
      <c r="C135" s="14">
        <f t="shared" si="57"/>
        <v>9.75</v>
      </c>
      <c r="D135" s="11">
        <f t="shared" si="58"/>
        <v>674.68134649520221</v>
      </c>
      <c r="E135" s="11">
        <f t="shared" si="39"/>
        <v>527.83482245966161</v>
      </c>
      <c r="F135" s="11">
        <f t="shared" si="59"/>
        <v>37.936772155957527</v>
      </c>
      <c r="G135" s="11">
        <f t="shared" si="40"/>
        <v>58.022316725376363</v>
      </c>
      <c r="H135" s="11">
        <f t="shared" si="41"/>
        <v>47.896963535489796</v>
      </c>
      <c r="I135" s="24">
        <f t="shared" si="60"/>
        <v>37.936772155957527</v>
      </c>
      <c r="J135" s="12">
        <f t="shared" si="42"/>
        <v>0.35521599215081995</v>
      </c>
      <c r="K135" s="24">
        <f t="shared" si="43"/>
        <v>452.01408789111588</v>
      </c>
      <c r="L135" s="12">
        <f t="shared" si="61"/>
        <v>0.27498864853075655</v>
      </c>
      <c r="M135" s="24">
        <f t="shared" si="62"/>
        <v>58.022316725376363</v>
      </c>
      <c r="N135" s="12">
        <f t="shared" si="44"/>
        <v>1.0367901524244814</v>
      </c>
      <c r="O135" s="24">
        <f t="shared" si="45"/>
        <v>464.5953638378694</v>
      </c>
      <c r="P135" s="12">
        <f t="shared" si="63"/>
        <v>0.61522534108394056</v>
      </c>
      <c r="Q135" s="24">
        <f t="shared" si="64"/>
        <v>47.896963535489796</v>
      </c>
      <c r="R135" s="12">
        <f t="shared" si="46"/>
        <v>0.63049360709496971</v>
      </c>
      <c r="S135" s="24">
        <f t="shared" si="47"/>
        <v>458.39122808103241</v>
      </c>
      <c r="T135" s="12">
        <f t="shared" si="65"/>
        <v>0.43553196311088893</v>
      </c>
      <c r="W135" s="24">
        <f t="shared" si="66"/>
        <v>80.473202755785991</v>
      </c>
      <c r="X135" s="24">
        <f t="shared" si="67"/>
        <v>477.41838261334641</v>
      </c>
      <c r="Y135" s="13">
        <f t="shared" si="48"/>
        <v>0.68978857944025507</v>
      </c>
      <c r="Z135" s="24">
        <f t="shared" si="49"/>
        <v>11184.040492596891</v>
      </c>
      <c r="AA135" s="24">
        <f t="shared" si="50"/>
        <v>10993.776579959818</v>
      </c>
      <c r="AB135" s="24">
        <f t="shared" si="68"/>
        <v>64.18508314563789</v>
      </c>
      <c r="AC135" s="24">
        <f t="shared" si="69"/>
        <v>47.896963535489796</v>
      </c>
      <c r="AD135" s="123">
        <f t="shared" si="70"/>
        <v>585</v>
      </c>
      <c r="AE135" s="14">
        <f t="shared" si="71"/>
        <v>9.75</v>
      </c>
      <c r="AF135" s="24">
        <f t="shared" si="51"/>
        <v>400</v>
      </c>
      <c r="AG135" s="3">
        <f t="shared" si="72"/>
        <v>0</v>
      </c>
      <c r="AH135" s="14">
        <f t="shared" si="52"/>
        <v>0</v>
      </c>
      <c r="AI135" s="14">
        <f t="shared" si="53"/>
        <v>1</v>
      </c>
      <c r="AJ135" s="14">
        <f t="shared" si="54"/>
        <v>2</v>
      </c>
      <c r="AK135" s="14">
        <f t="shared" si="55"/>
        <v>2.6</v>
      </c>
      <c r="AL135" s="24">
        <f t="shared" si="73"/>
        <v>64.18508314563789</v>
      </c>
      <c r="AM135" s="14">
        <f t="shared" si="74"/>
        <v>47.896963535489796</v>
      </c>
      <c r="AN135" s="138" t="str">
        <f t="shared" si="75"/>
        <v/>
      </c>
      <c r="AO135">
        <f t="shared" si="76"/>
        <v>585</v>
      </c>
      <c r="AP135" s="124">
        <f t="shared" si="77"/>
        <v>47.896963535489796</v>
      </c>
    </row>
    <row r="136" spans="2:42" x14ac:dyDescent="0.25">
      <c r="B136" s="3">
        <f t="shared" si="56"/>
        <v>590</v>
      </c>
      <c r="C136" s="14">
        <f t="shared" si="57"/>
        <v>9.8333333333333339</v>
      </c>
      <c r="D136" s="11">
        <f t="shared" si="58"/>
        <v>675.94044294882394</v>
      </c>
      <c r="E136" s="11">
        <f t="shared" si="39"/>
        <v>528.81150069772002</v>
      </c>
      <c r="F136" s="11">
        <f t="shared" si="59"/>
        <v>38.211760804488286</v>
      </c>
      <c r="G136" s="11">
        <f t="shared" si="40"/>
        <v>58.637542066460306</v>
      </c>
      <c r="H136" s="11">
        <f t="shared" si="41"/>
        <v>48.332495498600686</v>
      </c>
      <c r="I136" s="24">
        <f t="shared" si="60"/>
        <v>38.211760804488286</v>
      </c>
      <c r="J136" s="12">
        <f t="shared" si="42"/>
        <v>0.35507472662441253</v>
      </c>
      <c r="K136" s="24">
        <f t="shared" si="43"/>
        <v>452.19392048206521</v>
      </c>
      <c r="L136" s="12">
        <f t="shared" si="61"/>
        <v>0.27577459753462608</v>
      </c>
      <c r="M136" s="24">
        <f t="shared" si="62"/>
        <v>58.637542066460306</v>
      </c>
      <c r="N136" s="12">
        <f t="shared" si="44"/>
        <v>1.0359690943872286</v>
      </c>
      <c r="O136" s="24">
        <f t="shared" si="45"/>
        <v>464.96357922152913</v>
      </c>
      <c r="P136" s="12">
        <f t="shared" si="63"/>
        <v>0.61684863463378192</v>
      </c>
      <c r="Q136" s="24">
        <f t="shared" si="64"/>
        <v>48.332495498600686</v>
      </c>
      <c r="R136" s="12">
        <f t="shared" si="46"/>
        <v>0.63011894895606146</v>
      </c>
      <c r="S136" s="24">
        <f t="shared" si="47"/>
        <v>458.66377980271818</v>
      </c>
      <c r="T136" s="12">
        <f t="shared" si="65"/>
        <v>0.43670268060036377</v>
      </c>
      <c r="W136" s="24">
        <f t="shared" si="66"/>
        <v>81.162991335226252</v>
      </c>
      <c r="X136" s="24">
        <f t="shared" si="67"/>
        <v>477.79316911029878</v>
      </c>
      <c r="Y136" s="13">
        <f t="shared" si="48"/>
        <v>0.69110056025638678</v>
      </c>
      <c r="Z136" s="24">
        <f t="shared" si="49"/>
        <v>11191.212734062345</v>
      </c>
      <c r="AA136" s="24">
        <f t="shared" si="50"/>
        <v>11046.229948683982</v>
      </c>
      <c r="AB136" s="24">
        <f t="shared" si="68"/>
        <v>64.747743416913465</v>
      </c>
      <c r="AC136" s="24">
        <f t="shared" si="69"/>
        <v>48.332495498600686</v>
      </c>
      <c r="AD136" s="123">
        <f t="shared" si="70"/>
        <v>590</v>
      </c>
      <c r="AE136" s="14">
        <f t="shared" si="71"/>
        <v>9.8333333333333339</v>
      </c>
      <c r="AF136" s="24">
        <f t="shared" si="51"/>
        <v>400</v>
      </c>
      <c r="AG136" s="3">
        <f t="shared" si="72"/>
        <v>0</v>
      </c>
      <c r="AH136" s="14">
        <f t="shared" si="52"/>
        <v>0</v>
      </c>
      <c r="AI136" s="14">
        <f t="shared" si="53"/>
        <v>1</v>
      </c>
      <c r="AJ136" s="14">
        <f t="shared" si="54"/>
        <v>2</v>
      </c>
      <c r="AK136" s="14">
        <f t="shared" si="55"/>
        <v>2.6</v>
      </c>
      <c r="AL136" s="24">
        <f t="shared" si="73"/>
        <v>64.747743416913465</v>
      </c>
      <c r="AM136" s="14">
        <f t="shared" si="74"/>
        <v>48.332495498600686</v>
      </c>
      <c r="AN136" s="138" t="str">
        <f t="shared" si="75"/>
        <v/>
      </c>
      <c r="AO136">
        <f t="shared" si="76"/>
        <v>590</v>
      </c>
      <c r="AP136" s="124">
        <f t="shared" si="77"/>
        <v>48.332495498600686</v>
      </c>
    </row>
    <row r="137" spans="2:42" x14ac:dyDescent="0.25">
      <c r="B137" s="3">
        <f t="shared" si="56"/>
        <v>595</v>
      </c>
      <c r="C137" s="14">
        <f t="shared" si="57"/>
        <v>9.9166666666666661</v>
      </c>
      <c r="D137" s="11">
        <f t="shared" si="58"/>
        <v>677.18904681004608</v>
      </c>
      <c r="E137" s="11">
        <f t="shared" si="39"/>
        <v>529.7800398558627</v>
      </c>
      <c r="F137" s="11">
        <f t="shared" si="59"/>
        <v>38.487535402022914</v>
      </c>
      <c r="G137" s="11">
        <f t="shared" si="40"/>
        <v>59.254390701094088</v>
      </c>
      <c r="H137" s="11">
        <f t="shared" si="41"/>
        <v>48.769198179201048</v>
      </c>
      <c r="I137" s="24">
        <f t="shared" si="60"/>
        <v>38.487535402022914</v>
      </c>
      <c r="J137" s="12">
        <f t="shared" si="42"/>
        <v>0.35493334121161513</v>
      </c>
      <c r="K137" s="24">
        <f t="shared" si="43"/>
        <v>452.37404902083142</v>
      </c>
      <c r="L137" s="12">
        <f t="shared" si="61"/>
        <v>0.27654768420378445</v>
      </c>
      <c r="M137" s="24">
        <f t="shared" si="62"/>
        <v>59.254390701094088</v>
      </c>
      <c r="N137" s="12">
        <f t="shared" si="44"/>
        <v>1.0351493714598077</v>
      </c>
      <c r="O137" s="24">
        <f t="shared" si="45"/>
        <v>465.33177855276773</v>
      </c>
      <c r="P137" s="12">
        <f t="shared" si="63"/>
        <v>0.61843521453005967</v>
      </c>
      <c r="Q137" s="24">
        <f t="shared" si="64"/>
        <v>48.769198179201048</v>
      </c>
      <c r="R137" s="12">
        <f t="shared" si="46"/>
        <v>0.62974444559744402</v>
      </c>
      <c r="S137" s="24">
        <f t="shared" si="47"/>
        <v>458.93654302788542</v>
      </c>
      <c r="T137" s="12">
        <f t="shared" si="65"/>
        <v>0.43785071567614192</v>
      </c>
      <c r="W137" s="24">
        <f t="shared" si="66"/>
        <v>81.85409189548264</v>
      </c>
      <c r="X137" s="24">
        <f t="shared" si="67"/>
        <v>478.16757149290754</v>
      </c>
      <c r="Y137" s="13">
        <f t="shared" si="48"/>
        <v>0.69239470034102246</v>
      </c>
      <c r="Z137" s="24">
        <f t="shared" si="49"/>
        <v>11198.148699009502</v>
      </c>
      <c r="AA137" s="24">
        <f t="shared" si="50"/>
        <v>11098.393402596395</v>
      </c>
      <c r="AB137" s="24">
        <f t="shared" si="68"/>
        <v>65.311645037341847</v>
      </c>
      <c r="AC137" s="24">
        <f t="shared" si="69"/>
        <v>48.769198179201048</v>
      </c>
      <c r="AD137" s="123">
        <f t="shared" si="70"/>
        <v>595</v>
      </c>
      <c r="AE137" s="14">
        <f t="shared" si="71"/>
        <v>9.9166666666666661</v>
      </c>
      <c r="AF137" s="24">
        <f t="shared" si="51"/>
        <v>400</v>
      </c>
      <c r="AG137" s="3">
        <f t="shared" si="72"/>
        <v>0</v>
      </c>
      <c r="AH137" s="14">
        <f t="shared" si="52"/>
        <v>0</v>
      </c>
      <c r="AI137" s="14">
        <f t="shared" si="53"/>
        <v>1</v>
      </c>
      <c r="AJ137" s="14">
        <f t="shared" si="54"/>
        <v>2</v>
      </c>
      <c r="AK137" s="14">
        <f t="shared" si="55"/>
        <v>2.6</v>
      </c>
      <c r="AL137" s="24">
        <f t="shared" si="73"/>
        <v>65.311645037341847</v>
      </c>
      <c r="AM137" s="14">
        <f t="shared" si="74"/>
        <v>48.769198179201048</v>
      </c>
      <c r="AN137" s="138" t="str">
        <f t="shared" si="75"/>
        <v/>
      </c>
      <c r="AO137">
        <f t="shared" si="76"/>
        <v>595</v>
      </c>
      <c r="AP137" s="124">
        <f t="shared" si="77"/>
        <v>48.769198179201048</v>
      </c>
    </row>
    <row r="138" spans="2:42" x14ac:dyDescent="0.25">
      <c r="B138" s="3">
        <f t="shared" si="56"/>
        <v>600</v>
      </c>
      <c r="C138" s="14">
        <f t="shared" si="57"/>
        <v>10</v>
      </c>
      <c r="D138" s="11">
        <f t="shared" si="58"/>
        <v>678.42733151313416</v>
      </c>
      <c r="E138" s="11">
        <f t="shared" si="39"/>
        <v>530.74057446665267</v>
      </c>
      <c r="F138" s="11">
        <f t="shared" si="59"/>
        <v>38.764083086226698</v>
      </c>
      <c r="G138" s="11">
        <f t="shared" si="40"/>
        <v>59.872825915624148</v>
      </c>
      <c r="H138" s="11">
        <f t="shared" si="41"/>
        <v>49.20704889487719</v>
      </c>
      <c r="I138" s="24">
        <f t="shared" si="60"/>
        <v>38.764083086226698</v>
      </c>
      <c r="J138" s="12">
        <f t="shared" si="42"/>
        <v>0.35479184415102244</v>
      </c>
      <c r="K138" s="24">
        <f t="shared" si="43"/>
        <v>452.55446353508847</v>
      </c>
      <c r="L138" s="12">
        <f t="shared" si="61"/>
        <v>0.27730818019534642</v>
      </c>
      <c r="M138" s="24">
        <f t="shared" si="62"/>
        <v>59.872825915624148</v>
      </c>
      <c r="N138" s="12">
        <f t="shared" si="44"/>
        <v>1.0343310392364458</v>
      </c>
      <c r="O138" s="24">
        <f t="shared" si="45"/>
        <v>465.69993533671692</v>
      </c>
      <c r="P138" s="12">
        <f t="shared" si="63"/>
        <v>0.61998592230747829</v>
      </c>
      <c r="Q138" s="24">
        <f t="shared" si="64"/>
        <v>49.20704889487719</v>
      </c>
      <c r="R138" s="12">
        <f t="shared" si="46"/>
        <v>0.62937012084748223</v>
      </c>
      <c r="S138" s="24">
        <f t="shared" si="47"/>
        <v>459.20950054688223</v>
      </c>
      <c r="T138" s="12">
        <f t="shared" si="65"/>
        <v>0.43897656608460472</v>
      </c>
      <c r="W138" s="24">
        <f t="shared" si="66"/>
        <v>82.546486595823666</v>
      </c>
      <c r="X138" s="24">
        <f t="shared" si="67"/>
        <v>478.54157829427282</v>
      </c>
      <c r="Y138" s="13">
        <f t="shared" si="48"/>
        <v>0.69367127479652801</v>
      </c>
      <c r="Z138" s="24">
        <f t="shared" si="49"/>
        <v>11204.852196770724</v>
      </c>
      <c r="AA138" s="24">
        <f t="shared" si="50"/>
        <v>11150.270012541012</v>
      </c>
      <c r="AB138" s="24">
        <f t="shared" si="68"/>
        <v>65.876767745350435</v>
      </c>
      <c r="AC138" s="24">
        <f t="shared" si="69"/>
        <v>49.20704889487719</v>
      </c>
      <c r="AD138" s="123">
        <f t="shared" si="70"/>
        <v>600</v>
      </c>
      <c r="AE138" s="14">
        <f t="shared" si="71"/>
        <v>10</v>
      </c>
      <c r="AF138" s="24">
        <f t="shared" si="51"/>
        <v>400</v>
      </c>
      <c r="AG138" s="3">
        <f t="shared" si="72"/>
        <v>0</v>
      </c>
      <c r="AH138" s="14">
        <f t="shared" si="52"/>
        <v>0</v>
      </c>
      <c r="AI138" s="14">
        <f t="shared" si="53"/>
        <v>1</v>
      </c>
      <c r="AJ138" s="14">
        <f t="shared" si="54"/>
        <v>2</v>
      </c>
      <c r="AK138" s="14">
        <f t="shared" si="55"/>
        <v>2.6</v>
      </c>
      <c r="AL138" s="24">
        <f t="shared" si="73"/>
        <v>65.876767745350435</v>
      </c>
      <c r="AM138" s="14">
        <f t="shared" si="74"/>
        <v>49.20704889487719</v>
      </c>
      <c r="AN138" s="138" t="str">
        <f t="shared" si="75"/>
        <v/>
      </c>
      <c r="AO138">
        <f t="shared" si="76"/>
        <v>600</v>
      </c>
      <c r="AP138" s="124">
        <f t="shared" si="77"/>
        <v>49.20704889487719</v>
      </c>
    </row>
    <row r="139" spans="2:42" x14ac:dyDescent="0.25">
      <c r="B139" s="3">
        <f t="shared" si="56"/>
        <v>605</v>
      </c>
      <c r="C139" s="14">
        <f t="shared" si="57"/>
        <v>10.083333333333334</v>
      </c>
      <c r="D139" s="11">
        <f t="shared" si="58"/>
        <v>679.65546622748013</v>
      </c>
      <c r="E139" s="11">
        <f t="shared" si="39"/>
        <v>531.69323575440035</v>
      </c>
      <c r="F139" s="11">
        <f t="shared" si="59"/>
        <v>39.041391266422046</v>
      </c>
      <c r="G139" s="11">
        <f t="shared" si="40"/>
        <v>60.492811837931626</v>
      </c>
      <c r="H139" s="11">
        <f t="shared" si="41"/>
        <v>49.646025460961795</v>
      </c>
      <c r="I139" s="24">
        <f t="shared" si="60"/>
        <v>39.041391266422046</v>
      </c>
      <c r="J139" s="12">
        <f t="shared" si="42"/>
        <v>0.35465024348591623</v>
      </c>
      <c r="K139" s="24">
        <f t="shared" si="43"/>
        <v>452.7351542697217</v>
      </c>
      <c r="L139" s="12">
        <f t="shared" si="61"/>
        <v>0.27805634923824002</v>
      </c>
      <c r="M139" s="24">
        <f t="shared" si="62"/>
        <v>60.492811837931626</v>
      </c>
      <c r="N139" s="12">
        <f t="shared" si="44"/>
        <v>1.0335141512588404</v>
      </c>
      <c r="O139" s="24">
        <f t="shared" si="45"/>
        <v>466.06802384124762</v>
      </c>
      <c r="P139" s="12">
        <f t="shared" si="63"/>
        <v>0.62150157468532985</v>
      </c>
      <c r="Q139" s="24">
        <f t="shared" si="64"/>
        <v>49.646025460961795</v>
      </c>
      <c r="R139" s="12">
        <f t="shared" si="46"/>
        <v>0.62899599784031968</v>
      </c>
      <c r="S139" s="24">
        <f t="shared" si="47"/>
        <v>459.48263557453271</v>
      </c>
      <c r="T139" s="12">
        <f t="shared" si="65"/>
        <v>0.44008071502565077</v>
      </c>
      <c r="W139" s="24">
        <f t="shared" si="66"/>
        <v>83.240157870620195</v>
      </c>
      <c r="X139" s="24">
        <f t="shared" si="67"/>
        <v>478.91517834645992</v>
      </c>
      <c r="Y139" s="13">
        <f t="shared" si="48"/>
        <v>0.69493055274786275</v>
      </c>
      <c r="Z139" s="24">
        <f t="shared" si="49"/>
        <v>11211.326947094503</v>
      </c>
      <c r="AA139" s="24">
        <f t="shared" si="50"/>
        <v>11201.862786719405</v>
      </c>
      <c r="AB139" s="24">
        <f t="shared" si="68"/>
        <v>66.443091665791002</v>
      </c>
      <c r="AC139" s="24">
        <f t="shared" si="69"/>
        <v>49.646025460961795</v>
      </c>
      <c r="AD139" s="123">
        <f t="shared" si="70"/>
        <v>605</v>
      </c>
      <c r="AE139" s="14">
        <f t="shared" si="71"/>
        <v>10.083333333333334</v>
      </c>
      <c r="AF139" s="24">
        <f t="shared" si="51"/>
        <v>400</v>
      </c>
      <c r="AG139" s="3">
        <f t="shared" si="72"/>
        <v>0</v>
      </c>
      <c r="AH139" s="14">
        <f t="shared" si="52"/>
        <v>0</v>
      </c>
      <c r="AI139" s="14">
        <f t="shared" si="53"/>
        <v>1</v>
      </c>
      <c r="AJ139" s="14">
        <f t="shared" si="54"/>
        <v>2</v>
      </c>
      <c r="AK139" s="14">
        <f t="shared" si="55"/>
        <v>2.6</v>
      </c>
      <c r="AL139" s="24">
        <f t="shared" si="73"/>
        <v>66.443091665791002</v>
      </c>
      <c r="AM139" s="14">
        <f t="shared" si="74"/>
        <v>49.646025460961795</v>
      </c>
      <c r="AN139" s="138" t="str">
        <f t="shared" si="75"/>
        <v/>
      </c>
      <c r="AO139">
        <f t="shared" si="76"/>
        <v>605</v>
      </c>
      <c r="AP139" s="124">
        <f t="shared" si="77"/>
        <v>49.646025460961795</v>
      </c>
    </row>
    <row r="140" spans="2:42" x14ac:dyDescent="0.25">
      <c r="B140" s="3">
        <f t="shared" si="56"/>
        <v>610</v>
      </c>
      <c r="C140" s="14">
        <f t="shared" si="57"/>
        <v>10.166666666666666</v>
      </c>
      <c r="D140" s="11">
        <f t="shared" si="58"/>
        <v>680.87361599630106</v>
      </c>
      <c r="E140" s="11">
        <f t="shared" si="39"/>
        <v>532.63815174275123</v>
      </c>
      <c r="F140" s="11">
        <f t="shared" si="59"/>
        <v>39.319447615660287</v>
      </c>
      <c r="G140" s="11">
        <f t="shared" si="40"/>
        <v>61.114313412616958</v>
      </c>
      <c r="H140" s="11">
        <f t="shared" si="41"/>
        <v>50.086106175987446</v>
      </c>
      <c r="I140" s="24">
        <f t="shared" si="60"/>
        <v>39.319447615660287</v>
      </c>
      <c r="J140" s="12">
        <f t="shared" si="42"/>
        <v>0.3545085470696579</v>
      </c>
      <c r="K140" s="24">
        <f t="shared" si="43"/>
        <v>452.91611168077554</v>
      </c>
      <c r="L140" s="12">
        <f t="shared" si="61"/>
        <v>0.27879244743187725</v>
      </c>
      <c r="M140" s="24">
        <f t="shared" si="62"/>
        <v>61.114313412616958</v>
      </c>
      <c r="N140" s="12">
        <f t="shared" si="44"/>
        <v>1.0326987590793339</v>
      </c>
      <c r="O140" s="24">
        <f t="shared" si="45"/>
        <v>466.43601907549868</v>
      </c>
      <c r="P140" s="12">
        <f t="shared" si="63"/>
        <v>0.62298296448948243</v>
      </c>
      <c r="Q140" s="24">
        <f t="shared" si="64"/>
        <v>50.086106175987446</v>
      </c>
      <c r="R140" s="12">
        <f t="shared" si="46"/>
        <v>0.6286220990357263</v>
      </c>
      <c r="S140" s="24">
        <f t="shared" si="47"/>
        <v>459.75593173837467</v>
      </c>
      <c r="T140" s="12">
        <f t="shared" si="65"/>
        <v>0.4411636316966987</v>
      </c>
      <c r="W140" s="24">
        <f t="shared" si="66"/>
        <v>83.935088423368057</v>
      </c>
      <c r="X140" s="24">
        <f t="shared" si="67"/>
        <v>479.28836077474045</v>
      </c>
      <c r="Y140" s="13">
        <f t="shared" si="48"/>
        <v>0.69617279750890526</v>
      </c>
      <c r="Z140" s="24">
        <f t="shared" si="49"/>
        <v>11217.57658298458</v>
      </c>
      <c r="AA140" s="24">
        <f t="shared" si="50"/>
        <v>11253.174672384401</v>
      </c>
      <c r="AB140" s="24">
        <f t="shared" si="68"/>
        <v>67.010597299677755</v>
      </c>
      <c r="AC140" s="24">
        <f t="shared" si="69"/>
        <v>50.086106175987446</v>
      </c>
      <c r="AD140" s="123">
        <f t="shared" si="70"/>
        <v>610</v>
      </c>
      <c r="AE140" s="14">
        <f t="shared" si="71"/>
        <v>10.166666666666666</v>
      </c>
      <c r="AF140" s="24">
        <f t="shared" si="51"/>
        <v>400</v>
      </c>
      <c r="AG140" s="3">
        <f t="shared" si="72"/>
        <v>0</v>
      </c>
      <c r="AH140" s="14">
        <f t="shared" si="52"/>
        <v>0</v>
      </c>
      <c r="AI140" s="14">
        <f t="shared" si="53"/>
        <v>1</v>
      </c>
      <c r="AJ140" s="14">
        <f t="shared" si="54"/>
        <v>2</v>
      </c>
      <c r="AK140" s="14">
        <f t="shared" si="55"/>
        <v>2.6</v>
      </c>
      <c r="AL140" s="24">
        <f t="shared" si="73"/>
        <v>67.010597299677755</v>
      </c>
      <c r="AM140" s="14">
        <f t="shared" si="74"/>
        <v>50.086106175987446</v>
      </c>
      <c r="AN140" s="138" t="str">
        <f t="shared" si="75"/>
        <v/>
      </c>
      <c r="AO140">
        <f t="shared" si="76"/>
        <v>610</v>
      </c>
      <c r="AP140" s="124">
        <f t="shared" si="77"/>
        <v>50.086106175987446</v>
      </c>
    </row>
    <row r="141" spans="2:42" x14ac:dyDescent="0.25">
      <c r="B141" s="3">
        <f t="shared" si="56"/>
        <v>615</v>
      </c>
      <c r="C141" s="14">
        <f t="shared" si="57"/>
        <v>10.25</v>
      </c>
      <c r="D141" s="11">
        <f t="shared" si="58"/>
        <v>682.08194186974549</v>
      </c>
      <c r="E141" s="11">
        <f t="shared" si="39"/>
        <v>533.57544735793738</v>
      </c>
      <c r="F141" s="11">
        <f t="shared" si="59"/>
        <v>39.598240063092163</v>
      </c>
      <c r="G141" s="11">
        <f t="shared" si="40"/>
        <v>61.737296377106439</v>
      </c>
      <c r="H141" s="11">
        <f t="shared" si="41"/>
        <v>50.527269807684142</v>
      </c>
      <c r="I141" s="24">
        <f t="shared" si="60"/>
        <v>39.598240063092163</v>
      </c>
      <c r="J141" s="12">
        <f t="shared" si="42"/>
        <v>0.35436676257088906</v>
      </c>
      <c r="K141" s="24">
        <f t="shared" si="43"/>
        <v>453.09732642962251</v>
      </c>
      <c r="L141" s="12">
        <f t="shared" si="61"/>
        <v>0.27951672353106766</v>
      </c>
      <c r="M141" s="24">
        <f t="shared" si="62"/>
        <v>61.737296377106439</v>
      </c>
      <c r="N141" s="12">
        <f t="shared" si="44"/>
        <v>1.0318849123219545</v>
      </c>
      <c r="O141" s="24">
        <f t="shared" si="45"/>
        <v>466.80389676914126</v>
      </c>
      <c r="P141" s="12">
        <f t="shared" si="63"/>
        <v>0.62443086153247673</v>
      </c>
      <c r="Q141" s="24">
        <f t="shared" si="64"/>
        <v>50.527269807684142</v>
      </c>
      <c r="R141" s="12">
        <f t="shared" si="46"/>
        <v>0.62824844623826648</v>
      </c>
      <c r="S141" s="24">
        <f t="shared" si="47"/>
        <v>460.02937306731292</v>
      </c>
      <c r="T141" s="12">
        <f t="shared" si="65"/>
        <v>0.44222577181177403</v>
      </c>
      <c r="W141" s="24">
        <f t="shared" si="66"/>
        <v>84.631261220876965</v>
      </c>
      <c r="X141" s="24">
        <f t="shared" si="67"/>
        <v>479.66111499197507</v>
      </c>
      <c r="Y141" s="13">
        <f t="shared" si="48"/>
        <v>0.69739826674280703</v>
      </c>
      <c r="Z141" s="24">
        <f t="shared" si="49"/>
        <v>11223.60465342651</v>
      </c>
      <c r="AA141" s="24">
        <f t="shared" si="50"/>
        <v>11304.2085574755</v>
      </c>
      <c r="AB141" s="24">
        <f t="shared" si="68"/>
        <v>67.57926551428055</v>
      </c>
      <c r="AC141" s="24">
        <f t="shared" si="69"/>
        <v>50.527269807684142</v>
      </c>
      <c r="AD141" s="123">
        <f t="shared" si="70"/>
        <v>615</v>
      </c>
      <c r="AE141" s="14">
        <f t="shared" si="71"/>
        <v>10.25</v>
      </c>
      <c r="AF141" s="24">
        <f t="shared" si="51"/>
        <v>400</v>
      </c>
      <c r="AG141" s="3">
        <f t="shared" si="72"/>
        <v>0</v>
      </c>
      <c r="AH141" s="14">
        <f t="shared" si="52"/>
        <v>0</v>
      </c>
      <c r="AI141" s="14">
        <f t="shared" si="53"/>
        <v>1</v>
      </c>
      <c r="AJ141" s="14">
        <f t="shared" si="54"/>
        <v>2</v>
      </c>
      <c r="AK141" s="14">
        <f t="shared" si="55"/>
        <v>2.6</v>
      </c>
      <c r="AL141" s="24">
        <f t="shared" si="73"/>
        <v>67.57926551428055</v>
      </c>
      <c r="AM141" s="14">
        <f t="shared" si="74"/>
        <v>50.527269807684142</v>
      </c>
      <c r="AN141" s="138" t="str">
        <f t="shared" si="75"/>
        <v/>
      </c>
      <c r="AO141">
        <f t="shared" si="76"/>
        <v>615</v>
      </c>
      <c r="AP141" s="124">
        <f t="shared" si="77"/>
        <v>50.527269807684142</v>
      </c>
    </row>
    <row r="142" spans="2:42" x14ac:dyDescent="0.25">
      <c r="B142" s="3">
        <f t="shared" si="56"/>
        <v>620</v>
      </c>
      <c r="C142" s="14">
        <f t="shared" si="57"/>
        <v>10.333333333333334</v>
      </c>
      <c r="D142" s="11">
        <f t="shared" si="58"/>
        <v>683.28060103267455</v>
      </c>
      <c r="E142" s="11">
        <f t="shared" si="39"/>
        <v>534.50524452789568</v>
      </c>
      <c r="F142" s="11">
        <f t="shared" si="59"/>
        <v>39.87775678662323</v>
      </c>
      <c r="G142" s="11">
        <f t="shared" si="40"/>
        <v>62.361727238638913</v>
      </c>
      <c r="H142" s="11">
        <f t="shared" si="41"/>
        <v>50.969495579495913</v>
      </c>
      <c r="I142" s="24">
        <f t="shared" si="60"/>
        <v>39.87775678662323</v>
      </c>
      <c r="J142" s="12">
        <f t="shared" si="42"/>
        <v>0.35422489747855057</v>
      </c>
      <c r="K142" s="24">
        <f t="shared" si="43"/>
        <v>453.27878937734243</v>
      </c>
      <c r="L142" s="12">
        <f t="shared" si="61"/>
        <v>0.28022941921799766</v>
      </c>
      <c r="M142" s="24">
        <f t="shared" si="62"/>
        <v>62.361727238638913</v>
      </c>
      <c r="N142" s="12">
        <f t="shared" si="44"/>
        <v>1.0310726587414072</v>
      </c>
      <c r="O142" s="24">
        <f t="shared" si="45"/>
        <v>467.17163335234869</v>
      </c>
      <c r="P142" s="12">
        <f t="shared" si="63"/>
        <v>0.62584601345421398</v>
      </c>
      <c r="Q142" s="24">
        <f t="shared" si="64"/>
        <v>50.969495579495913</v>
      </c>
      <c r="R142" s="12">
        <f t="shared" si="46"/>
        <v>0.62787506061581788</v>
      </c>
      <c r="S142" s="24">
        <f t="shared" si="47"/>
        <v>460.30294398067093</v>
      </c>
      <c r="T142" s="12">
        <f t="shared" si="65"/>
        <v>0.443267578097158</v>
      </c>
      <c r="W142" s="24">
        <f t="shared" si="66"/>
        <v>85.328659487619774</v>
      </c>
      <c r="X142" s="24">
        <f t="shared" si="67"/>
        <v>480.03343069313144</v>
      </c>
      <c r="Y142" s="13">
        <f t="shared" si="48"/>
        <v>0.69860721261662839</v>
      </c>
      <c r="Z142" s="24">
        <f t="shared" si="49"/>
        <v>11229.414626006897</v>
      </c>
      <c r="AA142" s="24">
        <f t="shared" si="50"/>
        <v>11354.967272198186</v>
      </c>
      <c r="AB142" s="24">
        <f t="shared" si="68"/>
        <v>68.149077533557843</v>
      </c>
      <c r="AC142" s="24">
        <f t="shared" si="69"/>
        <v>50.969495579495913</v>
      </c>
      <c r="AD142" s="123">
        <f t="shared" si="70"/>
        <v>620</v>
      </c>
      <c r="AE142" s="14">
        <f t="shared" si="71"/>
        <v>10.333333333333334</v>
      </c>
      <c r="AF142" s="24">
        <f t="shared" si="51"/>
        <v>400</v>
      </c>
      <c r="AG142" s="3">
        <f t="shared" si="72"/>
        <v>0</v>
      </c>
      <c r="AH142" s="14">
        <f t="shared" si="52"/>
        <v>0</v>
      </c>
      <c r="AI142" s="14">
        <f t="shared" si="53"/>
        <v>1</v>
      </c>
      <c r="AJ142" s="14">
        <f t="shared" si="54"/>
        <v>2</v>
      </c>
      <c r="AK142" s="14">
        <f t="shared" si="55"/>
        <v>2.6</v>
      </c>
      <c r="AL142" s="24">
        <f t="shared" si="73"/>
        <v>68.149077533557843</v>
      </c>
      <c r="AM142" s="14">
        <f t="shared" si="74"/>
        <v>50.969495579495913</v>
      </c>
      <c r="AN142" s="138" t="str">
        <f t="shared" si="75"/>
        <v/>
      </c>
      <c r="AO142">
        <f t="shared" si="76"/>
        <v>620</v>
      </c>
      <c r="AP142" s="124">
        <f t="shared" si="77"/>
        <v>50.969495579495913</v>
      </c>
    </row>
    <row r="143" spans="2:42" x14ac:dyDescent="0.25">
      <c r="B143" s="3">
        <f t="shared" si="56"/>
        <v>625</v>
      </c>
      <c r="C143" s="14">
        <f t="shared" si="57"/>
        <v>10.416666666666666</v>
      </c>
      <c r="D143" s="11">
        <f t="shared" si="58"/>
        <v>684.46974692737354</v>
      </c>
      <c r="E143" s="11">
        <f t="shared" si="39"/>
        <v>535.42766227745574</v>
      </c>
      <c r="F143" s="11">
        <f t="shared" si="59"/>
        <v>40.157986205841226</v>
      </c>
      <c r="G143" s="11">
        <f t="shared" si="40"/>
        <v>62.987573252093128</v>
      </c>
      <c r="H143" s="11">
        <f t="shared" si="41"/>
        <v>51.412763157593069</v>
      </c>
      <c r="I143" s="24">
        <f t="shared" si="60"/>
        <v>40.157986205841226</v>
      </c>
      <c r="J143" s="12">
        <f t="shared" si="42"/>
        <v>0.35408295910672638</v>
      </c>
      <c r="K143" s="24">
        <f t="shared" si="43"/>
        <v>453.46049157930372</v>
      </c>
      <c r="L143" s="12">
        <f t="shared" si="61"/>
        <v>0.28093076936183048</v>
      </c>
      <c r="M143" s="24">
        <f t="shared" si="62"/>
        <v>62.987573252093128</v>
      </c>
      <c r="N143" s="12">
        <f t="shared" si="44"/>
        <v>1.0302620442800974</v>
      </c>
      <c r="O143" s="24">
        <f t="shared" si="45"/>
        <v>467.5392059364417</v>
      </c>
      <c r="P143" s="12">
        <f t="shared" si="63"/>
        <v>0.62722914652492823</v>
      </c>
      <c r="Q143" s="24">
        <f t="shared" si="64"/>
        <v>51.412763157593069</v>
      </c>
      <c r="R143" s="12">
        <f t="shared" si="46"/>
        <v>0.62750196271746705</v>
      </c>
      <c r="S143" s="24">
        <f t="shared" si="47"/>
        <v>460.57662927762232</v>
      </c>
      <c r="T143" s="12">
        <f t="shared" si="65"/>
        <v>0.44428948076461117</v>
      </c>
      <c r="W143" s="24">
        <f t="shared" si="66"/>
        <v>86.027266700236396</v>
      </c>
      <c r="X143" s="24">
        <f t="shared" si="67"/>
        <v>480.40529784993481</v>
      </c>
      <c r="Y143" s="13">
        <f t="shared" si="48"/>
        <v>0.69979988195052278</v>
      </c>
      <c r="Z143" s="24">
        <f t="shared" si="49"/>
        <v>11235.009889430483</v>
      </c>
      <c r="AA143" s="24">
        <f t="shared" si="50"/>
        <v>11405.453590549814</v>
      </c>
      <c r="AB143" s="24">
        <f t="shared" si="68"/>
        <v>68.720014928914736</v>
      </c>
      <c r="AC143" s="24">
        <f t="shared" si="69"/>
        <v>51.412763157593069</v>
      </c>
      <c r="AD143" s="123">
        <f t="shared" si="70"/>
        <v>625</v>
      </c>
      <c r="AE143" s="14">
        <f t="shared" si="71"/>
        <v>10.416666666666666</v>
      </c>
      <c r="AF143" s="24">
        <f t="shared" si="51"/>
        <v>400</v>
      </c>
      <c r="AG143" s="3">
        <f t="shared" si="72"/>
        <v>0</v>
      </c>
      <c r="AH143" s="14">
        <f t="shared" si="52"/>
        <v>0</v>
      </c>
      <c r="AI143" s="14">
        <f t="shared" si="53"/>
        <v>1</v>
      </c>
      <c r="AJ143" s="14">
        <f t="shared" si="54"/>
        <v>2</v>
      </c>
      <c r="AK143" s="14">
        <f t="shared" si="55"/>
        <v>2.6</v>
      </c>
      <c r="AL143" s="24">
        <f t="shared" si="73"/>
        <v>68.720014928914736</v>
      </c>
      <c r="AM143" s="14">
        <f t="shared" si="74"/>
        <v>51.412763157593069</v>
      </c>
      <c r="AN143" s="138" t="str">
        <f t="shared" si="75"/>
        <v/>
      </c>
      <c r="AO143">
        <f t="shared" si="76"/>
        <v>625</v>
      </c>
      <c r="AP143" s="124">
        <f t="shared" si="77"/>
        <v>51.412763157593069</v>
      </c>
    </row>
    <row r="144" spans="2:42" x14ac:dyDescent="0.25">
      <c r="B144" s="3">
        <f t="shared" si="56"/>
        <v>630</v>
      </c>
      <c r="C144" s="14">
        <f t="shared" si="57"/>
        <v>10.5</v>
      </c>
      <c r="D144" s="11">
        <f t="shared" si="58"/>
        <v>685.64952937143096</v>
      </c>
      <c r="E144" s="11">
        <f t="shared" si="39"/>
        <v>536.34281681977825</v>
      </c>
      <c r="F144" s="11">
        <f t="shared" si="59"/>
        <v>40.438916975203057</v>
      </c>
      <c r="G144" s="11">
        <f t="shared" si="40"/>
        <v>63.614802398618053</v>
      </c>
      <c r="H144" s="11">
        <f t="shared" si="41"/>
        <v>51.857052638357679</v>
      </c>
      <c r="I144" s="24">
        <f t="shared" si="60"/>
        <v>40.438916975203057</v>
      </c>
      <c r="J144" s="12">
        <f t="shared" si="42"/>
        <v>0.35394095459932023</v>
      </c>
      <c r="K144" s="24">
        <f t="shared" si="43"/>
        <v>453.64242427993673</v>
      </c>
      <c r="L144" s="12">
        <f t="shared" si="61"/>
        <v>0.28162100226676889</v>
      </c>
      <c r="M144" s="24">
        <f t="shared" si="62"/>
        <v>63.614802398618053</v>
      </c>
      <c r="N144" s="12">
        <f t="shared" si="44"/>
        <v>1.029453113123266</v>
      </c>
      <c r="O144" s="24">
        <f t="shared" si="45"/>
        <v>467.90659229518008</v>
      </c>
      <c r="P144" s="12">
        <f t="shared" si="63"/>
        <v>0.62858096641296646</v>
      </c>
      <c r="Q144" s="24">
        <f t="shared" si="64"/>
        <v>51.857052638357679</v>
      </c>
      <c r="R144" s="12">
        <f t="shared" si="46"/>
        <v>0.62712917249080868</v>
      </c>
      <c r="S144" s="24">
        <f t="shared" si="47"/>
        <v>460.85041412698592</v>
      </c>
      <c r="T144" s="12">
        <f t="shared" si="65"/>
        <v>0.44529189796368718</v>
      </c>
      <c r="W144" s="24">
        <f t="shared" si="66"/>
        <v>86.727066582186922</v>
      </c>
      <c r="X144" s="24">
        <f t="shared" si="67"/>
        <v>480.77670670564618</v>
      </c>
      <c r="Y144" s="13">
        <f t="shared" si="48"/>
        <v>0.70097651636169855</v>
      </c>
      <c r="Z144" s="24">
        <f t="shared" si="49"/>
        <v>11240.393755939784</v>
      </c>
      <c r="AA144" s="24">
        <f t="shared" si="50"/>
        <v>11455.670231794014</v>
      </c>
      <c r="AB144" s="24">
        <f t="shared" si="68"/>
        <v>69.292059610272304</v>
      </c>
      <c r="AC144" s="24">
        <f t="shared" si="69"/>
        <v>51.857052638357679</v>
      </c>
      <c r="AD144" s="123">
        <f t="shared" si="70"/>
        <v>630</v>
      </c>
      <c r="AE144" s="14">
        <f t="shared" si="71"/>
        <v>10.5</v>
      </c>
      <c r="AF144" s="24">
        <f t="shared" si="51"/>
        <v>400</v>
      </c>
      <c r="AG144" s="3">
        <f t="shared" si="72"/>
        <v>0</v>
      </c>
      <c r="AH144" s="14">
        <f t="shared" si="52"/>
        <v>0</v>
      </c>
      <c r="AI144" s="14">
        <f t="shared" si="53"/>
        <v>1</v>
      </c>
      <c r="AJ144" s="14">
        <f t="shared" si="54"/>
        <v>2</v>
      </c>
      <c r="AK144" s="14">
        <f t="shared" si="55"/>
        <v>2.6</v>
      </c>
      <c r="AL144" s="24">
        <f t="shared" si="73"/>
        <v>69.292059610272304</v>
      </c>
      <c r="AM144" s="14">
        <f t="shared" si="74"/>
        <v>51.857052638357679</v>
      </c>
      <c r="AN144" s="138" t="str">
        <f t="shared" si="75"/>
        <v/>
      </c>
      <c r="AO144">
        <f t="shared" si="76"/>
        <v>630</v>
      </c>
      <c r="AP144" s="124">
        <f t="shared" si="77"/>
        <v>51.857052638357679</v>
      </c>
    </row>
    <row r="145" spans="2:42" x14ac:dyDescent="0.25">
      <c r="B145" s="3">
        <f t="shared" si="56"/>
        <v>635</v>
      </c>
      <c r="C145" s="14">
        <f t="shared" si="57"/>
        <v>10.583333333333334</v>
      </c>
      <c r="D145" s="11">
        <f t="shared" si="58"/>
        <v>686.82009467101307</v>
      </c>
      <c r="E145" s="11">
        <f t="shared" si="39"/>
        <v>537.25082164422167</v>
      </c>
      <c r="F145" s="11">
        <f t="shared" si="59"/>
        <v>40.720537977469824</v>
      </c>
      <c r="G145" s="11">
        <f t="shared" si="40"/>
        <v>64.243383365031022</v>
      </c>
      <c r="H145" s="11">
        <f t="shared" si="41"/>
        <v>52.302344536321364</v>
      </c>
      <c r="I145" s="24">
        <f t="shared" si="60"/>
        <v>40.720537977469824</v>
      </c>
      <c r="J145" s="12">
        <f t="shared" si="42"/>
        <v>0.35379889093457351</v>
      </c>
      <c r="K145" s="24">
        <f t="shared" si="43"/>
        <v>453.8245789076903</v>
      </c>
      <c r="L145" s="12">
        <f t="shared" si="61"/>
        <v>0.28230033990903414</v>
      </c>
      <c r="M145" s="24">
        <f t="shared" si="62"/>
        <v>64.243383365031022</v>
      </c>
      <c r="N145" s="12">
        <f t="shared" si="44"/>
        <v>1.0286459077523011</v>
      </c>
      <c r="O145" s="24">
        <f t="shared" si="45"/>
        <v>468.27377084667586</v>
      </c>
      <c r="P145" s="12">
        <f t="shared" si="63"/>
        <v>0.62990215891875978</v>
      </c>
      <c r="Q145" s="24">
        <f t="shared" si="64"/>
        <v>52.302344536321364</v>
      </c>
      <c r="R145" s="12">
        <f t="shared" si="46"/>
        <v>0.62675670929867222</v>
      </c>
      <c r="S145" s="24">
        <f t="shared" si="47"/>
        <v>461.12428405736955</v>
      </c>
      <c r="T145" s="12">
        <f t="shared" si="65"/>
        <v>0.44627523621395437</v>
      </c>
      <c r="W145" s="24">
        <f t="shared" si="66"/>
        <v>87.428043098548613</v>
      </c>
      <c r="X145" s="24">
        <f t="shared" si="67"/>
        <v>481.14764776996287</v>
      </c>
      <c r="Y145" s="13">
        <f t="shared" si="48"/>
        <v>0.70213735240338782</v>
      </c>
      <c r="Z145" s="24">
        <f t="shared" si="49"/>
        <v>11245.569463641827</v>
      </c>
      <c r="AA145" s="24">
        <f t="shared" si="50"/>
        <v>11505.619861885798</v>
      </c>
      <c r="AB145" s="24">
        <f t="shared" si="68"/>
        <v>69.865193817434985</v>
      </c>
      <c r="AC145" s="24">
        <f t="shared" si="69"/>
        <v>52.302344536321364</v>
      </c>
      <c r="AD145" s="123">
        <f t="shared" si="70"/>
        <v>635</v>
      </c>
      <c r="AE145" s="14">
        <f t="shared" si="71"/>
        <v>10.583333333333334</v>
      </c>
      <c r="AF145" s="24">
        <f t="shared" si="51"/>
        <v>400</v>
      </c>
      <c r="AG145" s="3">
        <f t="shared" si="72"/>
        <v>0</v>
      </c>
      <c r="AH145" s="14">
        <f t="shared" si="52"/>
        <v>0</v>
      </c>
      <c r="AI145" s="14">
        <f t="shared" si="53"/>
        <v>1</v>
      </c>
      <c r="AJ145" s="14">
        <f t="shared" si="54"/>
        <v>2</v>
      </c>
      <c r="AK145" s="14">
        <f t="shared" si="55"/>
        <v>2.6</v>
      </c>
      <c r="AL145" s="24">
        <f t="shared" si="73"/>
        <v>69.865193817434985</v>
      </c>
      <c r="AM145" s="14">
        <f t="shared" si="74"/>
        <v>52.302344536321364</v>
      </c>
      <c r="AN145" s="138" t="str">
        <f t="shared" si="75"/>
        <v/>
      </c>
      <c r="AO145">
        <f t="shared" si="76"/>
        <v>635</v>
      </c>
      <c r="AP145" s="124">
        <f t="shared" si="77"/>
        <v>52.302344536321364</v>
      </c>
    </row>
    <row r="146" spans="2:42" x14ac:dyDescent="0.25">
      <c r="B146" s="3">
        <f t="shared" si="56"/>
        <v>640</v>
      </c>
      <c r="C146" s="14">
        <f t="shared" si="57"/>
        <v>10.666666666666666</v>
      </c>
      <c r="D146" s="11">
        <f t="shared" si="58"/>
        <v>687.9815857297483</v>
      </c>
      <c r="E146" s="11">
        <f t="shared" ref="E146:E209" si="78">IF(B146&lt;=40*60,20+345*CRed_1*LOG(8*C146+1,10),ThetaG40+(ThetaG120-ThetaG40)/80*(C146-40))</f>
        <v>538.15178760080346</v>
      </c>
      <c r="F146" s="11">
        <f t="shared" si="59"/>
        <v>41.00283831737886</v>
      </c>
      <c r="G146" s="11">
        <f t="shared" ref="G146:G209" si="79">M146</f>
        <v>64.873285523949775</v>
      </c>
      <c r="H146" s="11">
        <f t="shared" ref="H146:H209" si="80">Q146</f>
        <v>52.748619772535321</v>
      </c>
      <c r="I146" s="24">
        <f t="shared" si="60"/>
        <v>41.00283831737886</v>
      </c>
      <c r="J146" s="12">
        <f t="shared" ref="J146:J209" si="81">Cp*RhoP/(K146*RhoA)*dP/1000*MassivSS</f>
        <v>0.35365677492942899</v>
      </c>
      <c r="K146" s="24">
        <f t="shared" ref="K146:K209" si="82">IF(I146&lt;600,425+0.773*I146-1.69/1000*I146^2+2.22/1000^2*I146^3,IF(I146&lt;735,666+13002/(738-I146),IF(I146&lt;900,545+17820/(I146-731),650)))</f>
        <v>454.00694707016532</v>
      </c>
      <c r="L146" s="12">
        <f t="shared" si="61"/>
        <v>0.282968998163381</v>
      </c>
      <c r="M146" s="24">
        <f t="shared" si="62"/>
        <v>64.873285523949775</v>
      </c>
      <c r="N146" s="12">
        <f t="shared" ref="N146:N209" si="83">Cp*RhoP/(O146*RhoA)*dP/1000*MassivW</f>
        <v>1.0278404689963081</v>
      </c>
      <c r="O146" s="24">
        <f t="shared" ref="O146:O209" si="84">IF(M146&lt;600,425+0.773*M146-1.69/1000*M146^2+2.22/1000^2*M146^3,IF(M146&lt;735,666+13002/(738-M146),IF(M146&lt;900,545+17820/(M146-731),650)))</f>
        <v>468.64072063590066</v>
      </c>
      <c r="P146" s="12">
        <f t="shared" si="63"/>
        <v>0.63119339067686042</v>
      </c>
      <c r="Q146" s="24">
        <f t="shared" si="64"/>
        <v>52.748619772535321</v>
      </c>
      <c r="R146" s="12">
        <f t="shared" ref="R146:R209" si="85">Cp*RhoP/(S146*RhoA)*dP/1000*MassivSI</f>
        <v>0.62638459193529883</v>
      </c>
      <c r="S146" s="24">
        <f t="shared" ref="S146:S209" si="86">IF(Q146&lt;600,425+0.773*Q146-1.69/1000*Q146^2+2.22/1000^2*Q146^3,IF(Q146&lt;735,666+13002/(738-Q146),IF(Q146&lt;900,545+17820/(Q146-731),650)))</f>
        <v>461.39822494764712</v>
      </c>
      <c r="T146" s="12">
        <f t="shared" si="65"/>
        <v>0.44723989081825205</v>
      </c>
      <c r="W146" s="24">
        <f t="shared" si="66"/>
        <v>88.130180450951997</v>
      </c>
      <c r="X146" s="24">
        <f t="shared" si="67"/>
        <v>481.51811181404065</v>
      </c>
      <c r="Y146" s="13">
        <f t="shared" ref="Y146:Y209" si="87">MAX(MassivSSCO/(X146*RhoA)*DeltaT*(Z146+AA146),L146)</f>
        <v>0.70328262169903932</v>
      </c>
      <c r="Z146" s="24">
        <f t="shared" ref="Z146:Z209" si="88">AlphaC*(E146-W146)</f>
        <v>11250.540178746285</v>
      </c>
      <c r="AA146" s="24">
        <f t="shared" ref="AA146:AA209" si="89">Phi*EpsilonF*0.7*Botzman/10^8*EpsilonA*((E146+273)^4-(W146+273)^4)</f>
        <v>11555.305094849458</v>
      </c>
      <c r="AB146" s="24">
        <f t="shared" si="68"/>
        <v>70.439400111743652</v>
      </c>
      <c r="AC146" s="24">
        <f t="shared" si="69"/>
        <v>52.748619772535321</v>
      </c>
      <c r="AD146" s="123">
        <f t="shared" si="70"/>
        <v>640</v>
      </c>
      <c r="AE146" s="14">
        <f t="shared" si="71"/>
        <v>10.666666666666666</v>
      </c>
      <c r="AF146" s="24">
        <f t="shared" ref="AF146:AF209" si="90">IF(AC146&lt;=450,Thetha0_0,IF(AC146&gt;=650,Thetha0_2,(IF(AC146&lt;=550,Thetha0_0+(Thetha0_1-Thetha0_0)/100*(AC146-450),Thetha0_1+(Thetha0_2-Thetha0_1)/100*(AC146-550)))))</f>
        <v>400</v>
      </c>
      <c r="AG146" s="3">
        <f t="shared" si="72"/>
        <v>0</v>
      </c>
      <c r="AH146" s="14">
        <f t="shared" ref="AH146:AH209" si="91">IF(AC146&lt;=450,AthetaR30_0,IF(AC146&gt;=650,AthetaR30_2,(IF(AC146&lt;=550,AthetaR30_0+(AthetaR30_1-AthetaR30_0)/100*(AC146-450),AthetaR30_1+(AthetaR30_2-AthetaR30_1)/100*(AC146-450)))))</f>
        <v>0</v>
      </c>
      <c r="AI146" s="14">
        <f t="shared" ref="AI146:AI209" si="92">IF(AC146&lt;=450,AthetaR60_0,IF(AC146&gt;=650,AthetaR60_2,(IF(AC146&lt;=550,AthetaR60_0+(AthetaR60_1-AthetaR60_0)/100*(AC146-450),AthetaR60_1+(AthetaR60_2-AthetaR60_1)/100*(AC146-450)))))</f>
        <v>1</v>
      </c>
      <c r="AJ146" s="14">
        <f t="shared" ref="AJ146:AJ209" si="93">IF(AC146&lt;=450,AthetaR90_0,IF(AC146&gt;=650,AthetaR90_2,(IF(AC146&lt;=550,AthetaR90_0+(AthetaR90_1-AthetaR90_0)/100*(AC146-450),AthetaR90_1+(AthetaR90_2-AthetaR90_1)/100*(AC146-450)))))</f>
        <v>2</v>
      </c>
      <c r="AK146" s="14">
        <f t="shared" ref="AK146:AK209" si="94">IF(AC146&lt;=450,AthetaR120_0,IF(AC146&gt;=650,AthetaR120_2,(IF(AC146&lt;=550,AthetaR120_0+(AthetaR120_1-AthetaR120_0)/100*(AC146-450),AthetaR120_1+(AthetaR120_2-AthetaR120_1)/100*(AC146-450)))))</f>
        <v>2.6</v>
      </c>
      <c r="AL146" s="24">
        <f t="shared" si="73"/>
        <v>70.439400111743652</v>
      </c>
      <c r="AM146" s="14">
        <f t="shared" si="74"/>
        <v>52.748619772535321</v>
      </c>
      <c r="AN146" s="138" t="str">
        <f t="shared" si="75"/>
        <v/>
      </c>
      <c r="AO146">
        <f t="shared" si="76"/>
        <v>640</v>
      </c>
      <c r="AP146" s="124">
        <f t="shared" si="77"/>
        <v>52.748619772535321</v>
      </c>
    </row>
    <row r="147" spans="2:42" x14ac:dyDescent="0.25">
      <c r="B147" s="3">
        <f t="shared" ref="B147:B210" si="95">B146+DeltaT</f>
        <v>645</v>
      </c>
      <c r="C147" s="14">
        <f t="shared" ref="C147:C210" si="96">B147/60</f>
        <v>10.75</v>
      </c>
      <c r="D147" s="11">
        <f t="shared" ref="D147:D210" si="97">20+345*LOG(8*C147+1,10)</f>
        <v>689.13414215342334</v>
      </c>
      <c r="E147" s="11">
        <f t="shared" si="78"/>
        <v>539.04582298141281</v>
      </c>
      <c r="F147" s="11">
        <f t="shared" ref="F147:F210" si="98">I147</f>
        <v>41.285807315542243</v>
      </c>
      <c r="G147" s="11">
        <f t="shared" si="79"/>
        <v>65.504478914626631</v>
      </c>
      <c r="H147" s="11">
        <f t="shared" si="80"/>
        <v>53.195859663353573</v>
      </c>
      <c r="I147" s="24">
        <f t="shared" ref="I147:I210" si="99">I146+IF(Limit=Oui,MAX(0,L146),L146)</f>
        <v>41.285807315542243</v>
      </c>
      <c r="J147" s="12">
        <f t="shared" si="81"/>
        <v>0.35351461324374905</v>
      </c>
      <c r="K147" s="24">
        <f t="shared" si="82"/>
        <v>454.1895205494161</v>
      </c>
      <c r="L147" s="12">
        <f t="shared" ref="L147:L210" si="100">LambdaP*MassivSS/(dP/1000)/(K147*RhoA)/(1+J147/3)*(D147-I147)*DeltaT-(EXP(J147/10)-1)*(D147-D146)</f>
        <v>0.28362718701974504</v>
      </c>
      <c r="M147" s="24">
        <f t="shared" ref="M147:M210" si="101">M146+IF(Limit=Oui,MAX(0,P146),P146)</f>
        <v>65.504478914626631</v>
      </c>
      <c r="N147" s="12">
        <f t="shared" si="83"/>
        <v>1.0270368360819946</v>
      </c>
      <c r="O147" s="24">
        <f t="shared" si="84"/>
        <v>469.00742131776462</v>
      </c>
      <c r="P147" s="12">
        <f t="shared" ref="P147:P210" si="102">LambdaP*MassivW/(dP/1000)/(O147*RhoA)/(1+N147/3)*(D147-M147)*DeltaT-(EXP(N147/10)-1)*(D147-D146)</f>
        <v>0.63245530982783671</v>
      </c>
      <c r="Q147" s="24">
        <f t="shared" ref="Q147:Q210" si="103">Q146+IF(Limit=Oui,MAX(0,T146),T146)</f>
        <v>53.195859663353573</v>
      </c>
      <c r="R147" s="12">
        <f t="shared" si="85"/>
        <v>0.62601283864199142</v>
      </c>
      <c r="S147" s="24">
        <f t="shared" si="86"/>
        <v>461.67222301775479</v>
      </c>
      <c r="T147" s="12">
        <f t="shared" ref="T147:T210" si="104">LambdaP*MassivSI/(dP/1000)/(S147*RhoA)/(1+R147/3)*(D147-Q147)*DeltaT-(EXP(R147/10)-1)*(D147-D146)</f>
        <v>0.44818624625805137</v>
      </c>
      <c r="W147" s="24">
        <f t="shared" ref="W147:W210" si="105">W146+IF(Limit=Oui,MAX(0,Y146),Y146)</f>
        <v>88.833463072651043</v>
      </c>
      <c r="X147" s="24">
        <f t="shared" ref="X147:X210" si="106">IF(W147&lt;600,425+0.773*W147-1.69/1000*W147^2+2.22/1000^2*W147^3,IF(W147&lt;735,666+13002/(738-W147),IF(W147&lt;900,545+17820/(W147-731),650)))</f>
        <v>481.88808986563004</v>
      </c>
      <c r="Y147" s="13">
        <f t="shared" si="87"/>
        <v>0.70441255107193834</v>
      </c>
      <c r="Z147" s="24">
        <f t="shared" si="88"/>
        <v>11255.308997719043</v>
      </c>
      <c r="AA147" s="24">
        <f t="shared" si="89"/>
        <v>11604.72849411105</v>
      </c>
      <c r="AB147" s="24">
        <f t="shared" ref="AB147:AB210" si="107">MAX(M147,AVERAGE(W147,AC147))</f>
        <v>71.014661368002308</v>
      </c>
      <c r="AC147" s="24">
        <f t="shared" ref="AC147:AC210" si="108">Q147</f>
        <v>53.195859663353573</v>
      </c>
      <c r="AD147" s="123">
        <f t="shared" ref="AD147:AD210" si="109">B147</f>
        <v>645</v>
      </c>
      <c r="AE147" s="14">
        <f t="shared" ref="AE147:AE210" si="110">C147</f>
        <v>10.75</v>
      </c>
      <c r="AF147" s="24">
        <f t="shared" si="90"/>
        <v>400</v>
      </c>
      <c r="AG147" s="3">
        <f t="shared" ref="AG147:AG210" si="111">IF(C147&lt;=30,AH147,IF(C147&lt;=60,AI147,IF(C147&lt;=90,AJ147,IF(C147&lt;=120,AK147,-1))))</f>
        <v>0</v>
      </c>
      <c r="AH147" s="14">
        <f t="shared" si="91"/>
        <v>0</v>
      </c>
      <c r="AI147" s="14">
        <f t="shared" si="92"/>
        <v>1</v>
      </c>
      <c r="AJ147" s="14">
        <f t="shared" si="93"/>
        <v>2</v>
      </c>
      <c r="AK147" s="14">
        <f t="shared" si="94"/>
        <v>2.6</v>
      </c>
      <c r="AL147" s="24">
        <f t="shared" ref="AL147:AL210" si="112">MAX(M147,AVERAGE(W147,AM147))</f>
        <v>71.014661368002308</v>
      </c>
      <c r="AM147" s="14">
        <f t="shared" ref="AM147:AM210" si="113">IF(W147&gt;=AF147,(1+(W147-AF147)*AG147/10000)*AC147,AC147)</f>
        <v>53.195859663353573</v>
      </c>
      <c r="AN147" s="138" t="str">
        <f t="shared" ref="AN147:AN210" si="114">IF(AM147=AC147,"","modifiée")</f>
        <v/>
      </c>
      <c r="AO147">
        <f t="shared" ref="AO147:AO210" si="115">AD147</f>
        <v>645</v>
      </c>
      <c r="AP147" s="124">
        <f t="shared" ref="AP147:AP210" si="116">AM147</f>
        <v>53.195859663353573</v>
      </c>
    </row>
    <row r="148" spans="2:42" x14ac:dyDescent="0.25">
      <c r="B148" s="3">
        <f t="shared" si="95"/>
        <v>650</v>
      </c>
      <c r="C148" s="14">
        <f t="shared" si="96"/>
        <v>10.833333333333334</v>
      </c>
      <c r="D148" s="11">
        <f t="shared" si="97"/>
        <v>690.2779003506829</v>
      </c>
      <c r="E148" s="11">
        <f t="shared" si="78"/>
        <v>539.93303359792355</v>
      </c>
      <c r="F148" s="11">
        <f t="shared" si="98"/>
        <v>41.56943450256199</v>
      </c>
      <c r="G148" s="11">
        <f t="shared" si="79"/>
        <v>66.136934224454464</v>
      </c>
      <c r="H148" s="11">
        <f t="shared" si="80"/>
        <v>53.644045909611627</v>
      </c>
      <c r="I148" s="24">
        <f t="shared" si="99"/>
        <v>41.56943450256199</v>
      </c>
      <c r="J148" s="12">
        <f t="shared" si="81"/>
        <v>0.35337241238439232</v>
      </c>
      <c r="K148" s="24">
        <f t="shared" si="82"/>
        <v>454.37229129741286</v>
      </c>
      <c r="L148" s="12">
        <f t="shared" si="100"/>
        <v>0.28427511079047452</v>
      </c>
      <c r="M148" s="24">
        <f t="shared" si="101"/>
        <v>66.136934224454464</v>
      </c>
      <c r="N148" s="12">
        <f t="shared" si="83"/>
        <v>1.0262350466819394</v>
      </c>
      <c r="O148" s="24">
        <f t="shared" si="84"/>
        <v>469.37385314074277</v>
      </c>
      <c r="P148" s="12">
        <f t="shared" si="102"/>
        <v>0.63368854666140573</v>
      </c>
      <c r="Q148" s="24">
        <f t="shared" si="103"/>
        <v>53.644045909611627</v>
      </c>
      <c r="R148" s="12">
        <f t="shared" si="85"/>
        <v>0.62564146712225954</v>
      </c>
      <c r="S148" s="24">
        <f t="shared" si="86"/>
        <v>461.94626481979316</v>
      </c>
      <c r="T148" s="12">
        <f t="shared" si="104"/>
        <v>0.4491146765717407</v>
      </c>
      <c r="W148" s="24">
        <f t="shared" si="105"/>
        <v>89.537875623722982</v>
      </c>
      <c r="X148" s="24">
        <f t="shared" si="106"/>
        <v>482.25757320432615</v>
      </c>
      <c r="Y148" s="13">
        <f t="shared" si="87"/>
        <v>0.70552736267044547</v>
      </c>
      <c r="Z148" s="24">
        <f t="shared" si="88"/>
        <v>11259.878949355014</v>
      </c>
      <c r="AA148" s="24">
        <f t="shared" si="89"/>
        <v>11653.89257378736</v>
      </c>
      <c r="AB148" s="24">
        <f t="shared" si="107"/>
        <v>71.590960766667308</v>
      </c>
      <c r="AC148" s="24">
        <f t="shared" si="108"/>
        <v>53.644045909611627</v>
      </c>
      <c r="AD148" s="123">
        <f t="shared" si="109"/>
        <v>650</v>
      </c>
      <c r="AE148" s="14">
        <f t="shared" si="110"/>
        <v>10.833333333333334</v>
      </c>
      <c r="AF148" s="24">
        <f t="shared" si="90"/>
        <v>400</v>
      </c>
      <c r="AG148" s="3">
        <f t="shared" si="111"/>
        <v>0</v>
      </c>
      <c r="AH148" s="14">
        <f t="shared" si="91"/>
        <v>0</v>
      </c>
      <c r="AI148" s="14">
        <f t="shared" si="92"/>
        <v>1</v>
      </c>
      <c r="AJ148" s="14">
        <f t="shared" si="93"/>
        <v>2</v>
      </c>
      <c r="AK148" s="14">
        <f t="shared" si="94"/>
        <v>2.6</v>
      </c>
      <c r="AL148" s="24">
        <f t="shared" si="112"/>
        <v>71.590960766667308</v>
      </c>
      <c r="AM148" s="14">
        <f t="shared" si="113"/>
        <v>53.644045909611627</v>
      </c>
      <c r="AN148" s="138" t="str">
        <f t="shared" si="114"/>
        <v/>
      </c>
      <c r="AO148">
        <f t="shared" si="115"/>
        <v>650</v>
      </c>
      <c r="AP148" s="124">
        <f t="shared" si="116"/>
        <v>53.644045909611627</v>
      </c>
    </row>
    <row r="149" spans="2:42" x14ac:dyDescent="0.25">
      <c r="B149" s="3">
        <f t="shared" si="95"/>
        <v>655</v>
      </c>
      <c r="C149" s="14">
        <f t="shared" si="96"/>
        <v>10.916666666666666</v>
      </c>
      <c r="D149" s="11">
        <f t="shared" si="97"/>
        <v>691.41299362991504</v>
      </c>
      <c r="E149" s="11">
        <f t="shared" si="78"/>
        <v>540.81352285734727</v>
      </c>
      <c r="F149" s="11">
        <f t="shared" si="98"/>
        <v>41.853709613352464</v>
      </c>
      <c r="G149" s="11">
        <f t="shared" si="79"/>
        <v>66.770622771115868</v>
      </c>
      <c r="H149" s="11">
        <f t="shared" si="80"/>
        <v>54.093160586183366</v>
      </c>
      <c r="I149" s="24">
        <f t="shared" si="99"/>
        <v>41.853709613352464</v>
      </c>
      <c r="J149" s="12">
        <f t="shared" si="81"/>
        <v>0.35323017870915724</v>
      </c>
      <c r="K149" s="24">
        <f t="shared" si="82"/>
        <v>454.55525143165852</v>
      </c>
      <c r="L149" s="12">
        <f t="shared" si="100"/>
        <v>0.28491296830864254</v>
      </c>
      <c r="M149" s="24">
        <f t="shared" si="101"/>
        <v>66.770622771115868</v>
      </c>
      <c r="N149" s="12">
        <f t="shared" si="83"/>
        <v>1.0254351369613077</v>
      </c>
      <c r="O149" s="24">
        <f t="shared" si="84"/>
        <v>469.73999693102701</v>
      </c>
      <c r="P149" s="12">
        <f t="shared" si="102"/>
        <v>0.63489371423229357</v>
      </c>
      <c r="Q149" s="24">
        <f t="shared" si="103"/>
        <v>54.093160586183366</v>
      </c>
      <c r="R149" s="12">
        <f t="shared" si="85"/>
        <v>0.62527049455647687</v>
      </c>
      <c r="S149" s="24">
        <f t="shared" si="86"/>
        <v>462.22033722942359</v>
      </c>
      <c r="T149" s="12">
        <f t="shared" si="104"/>
        <v>0.45002554571673298</v>
      </c>
      <c r="W149" s="24">
        <f t="shared" si="105"/>
        <v>90.243402986393434</v>
      </c>
      <c r="X149" s="24">
        <f t="shared" si="106"/>
        <v>482.62655335692654</v>
      </c>
      <c r="Y149" s="13">
        <f t="shared" si="87"/>
        <v>0.70662727408904003</v>
      </c>
      <c r="Z149" s="24">
        <f t="shared" si="88"/>
        <v>11264.252996773845</v>
      </c>
      <c r="AA149" s="24">
        <f t="shared" si="89"/>
        <v>11702.799799932951</v>
      </c>
      <c r="AB149" s="24">
        <f t="shared" si="107"/>
        <v>72.168281786288404</v>
      </c>
      <c r="AC149" s="24">
        <f t="shared" si="108"/>
        <v>54.093160586183366</v>
      </c>
      <c r="AD149" s="123">
        <f t="shared" si="109"/>
        <v>655</v>
      </c>
      <c r="AE149" s="14">
        <f t="shared" si="110"/>
        <v>10.916666666666666</v>
      </c>
      <c r="AF149" s="24">
        <f t="shared" si="90"/>
        <v>400</v>
      </c>
      <c r="AG149" s="3">
        <f t="shared" si="111"/>
        <v>0</v>
      </c>
      <c r="AH149" s="14">
        <f t="shared" si="91"/>
        <v>0</v>
      </c>
      <c r="AI149" s="14">
        <f t="shared" si="92"/>
        <v>1</v>
      </c>
      <c r="AJ149" s="14">
        <f t="shared" si="93"/>
        <v>2</v>
      </c>
      <c r="AK149" s="14">
        <f t="shared" si="94"/>
        <v>2.6</v>
      </c>
      <c r="AL149" s="24">
        <f t="shared" si="112"/>
        <v>72.168281786288404</v>
      </c>
      <c r="AM149" s="14">
        <f t="shared" si="113"/>
        <v>54.093160586183366</v>
      </c>
      <c r="AN149" s="138" t="str">
        <f t="shared" si="114"/>
        <v/>
      </c>
      <c r="AO149">
        <f t="shared" si="115"/>
        <v>655</v>
      </c>
      <c r="AP149" s="124">
        <f t="shared" si="116"/>
        <v>54.093160586183366</v>
      </c>
    </row>
    <row r="150" spans="2:42" x14ac:dyDescent="0.25">
      <c r="B150" s="3">
        <f t="shared" si="95"/>
        <v>660</v>
      </c>
      <c r="C150" s="14">
        <f t="shared" si="96"/>
        <v>11</v>
      </c>
      <c r="D150" s="11">
        <f t="shared" si="97"/>
        <v>692.53955229249482</v>
      </c>
      <c r="E150" s="11">
        <f t="shared" si="78"/>
        <v>541.68739183416221</v>
      </c>
      <c r="F150" s="11">
        <f t="shared" si="98"/>
        <v>42.13862258166111</v>
      </c>
      <c r="G150" s="11">
        <f t="shared" si="79"/>
        <v>67.405516485348159</v>
      </c>
      <c r="H150" s="11">
        <f t="shared" si="80"/>
        <v>54.5431861319001</v>
      </c>
      <c r="I150" s="24">
        <f t="shared" si="99"/>
        <v>42.13862258166111</v>
      </c>
      <c r="J150" s="12">
        <f t="shared" si="81"/>
        <v>0.35308791843059528</v>
      </c>
      <c r="K150" s="24">
        <f t="shared" si="82"/>
        <v>454.73839323095285</v>
      </c>
      <c r="L150" s="12">
        <f t="shared" si="100"/>
        <v>0.28554095311785943</v>
      </c>
      <c r="M150" s="24">
        <f t="shared" si="101"/>
        <v>67.405516485348159</v>
      </c>
      <c r="N150" s="12">
        <f t="shared" si="83"/>
        <v>1.0246371416230622</v>
      </c>
      <c r="O150" s="24">
        <f t="shared" si="84"/>
        <v>470.10583407718457</v>
      </c>
      <c r="P150" s="12">
        <f t="shared" si="102"/>
        <v>0.63607140895010661</v>
      </c>
      <c r="Q150" s="24">
        <f t="shared" si="103"/>
        <v>54.5431861319001</v>
      </c>
      <c r="R150" s="12">
        <f t="shared" si="85"/>
        <v>0.6248999376160731</v>
      </c>
      <c r="S150" s="24">
        <f t="shared" si="86"/>
        <v>462.49442743754474</v>
      </c>
      <c r="T150" s="12">
        <f t="shared" si="104"/>
        <v>0.45091920791615292</v>
      </c>
      <c r="W150" s="24">
        <f t="shared" si="105"/>
        <v>90.950030260482478</v>
      </c>
      <c r="X150" s="24">
        <f t="shared" si="106"/>
        <v>482.99502209289562</v>
      </c>
      <c r="Y150" s="13">
        <f t="shared" si="87"/>
        <v>0.7077124984853419</v>
      </c>
      <c r="Z150" s="24">
        <f t="shared" si="88"/>
        <v>11268.434039341993</v>
      </c>
      <c r="AA150" s="24">
        <f t="shared" si="89"/>
        <v>11751.452591747186</v>
      </c>
      <c r="AB150" s="24">
        <f t="shared" si="107"/>
        <v>72.746608196191289</v>
      </c>
      <c r="AC150" s="24">
        <f t="shared" si="108"/>
        <v>54.5431861319001</v>
      </c>
      <c r="AD150" s="123">
        <f t="shared" si="109"/>
        <v>660</v>
      </c>
      <c r="AE150" s="14">
        <f t="shared" si="110"/>
        <v>11</v>
      </c>
      <c r="AF150" s="24">
        <f t="shared" si="90"/>
        <v>400</v>
      </c>
      <c r="AG150" s="3">
        <f t="shared" si="111"/>
        <v>0</v>
      </c>
      <c r="AH150" s="14">
        <f t="shared" si="91"/>
        <v>0</v>
      </c>
      <c r="AI150" s="14">
        <f t="shared" si="92"/>
        <v>1</v>
      </c>
      <c r="AJ150" s="14">
        <f t="shared" si="93"/>
        <v>2</v>
      </c>
      <c r="AK150" s="14">
        <f t="shared" si="94"/>
        <v>2.6</v>
      </c>
      <c r="AL150" s="24">
        <f t="shared" si="112"/>
        <v>72.746608196191289</v>
      </c>
      <c r="AM150" s="14">
        <f t="shared" si="113"/>
        <v>54.5431861319001</v>
      </c>
      <c r="AN150" s="138" t="str">
        <f t="shared" si="114"/>
        <v/>
      </c>
      <c r="AO150">
        <f t="shared" si="115"/>
        <v>660</v>
      </c>
      <c r="AP150" s="124">
        <f t="shared" si="116"/>
        <v>54.5431861319001</v>
      </c>
    </row>
    <row r="151" spans="2:42" x14ac:dyDescent="0.25">
      <c r="B151" s="3">
        <f t="shared" si="95"/>
        <v>665</v>
      </c>
      <c r="C151" s="14">
        <f t="shared" si="96"/>
        <v>11.083333333333334</v>
      </c>
      <c r="D151" s="11">
        <f t="shared" si="97"/>
        <v>693.65770372254713</v>
      </c>
      <c r="E151" s="11">
        <f t="shared" si="78"/>
        <v>542.55473933994267</v>
      </c>
      <c r="F151" s="11">
        <f t="shared" si="98"/>
        <v>42.42416353477897</v>
      </c>
      <c r="G151" s="11">
        <f t="shared" si="79"/>
        <v>68.04158789429826</v>
      </c>
      <c r="H151" s="11">
        <f t="shared" si="80"/>
        <v>54.994105339816251</v>
      </c>
      <c r="I151" s="24">
        <f t="shared" si="99"/>
        <v>42.42416353477897</v>
      </c>
      <c r="J151" s="12">
        <f t="shared" si="81"/>
        <v>0.35294563761970127</v>
      </c>
      <c r="K151" s="24">
        <f t="shared" si="82"/>
        <v>454.92170913129911</v>
      </c>
      <c r="L151" s="12">
        <f t="shared" si="100"/>
        <v>0.28615925365412798</v>
      </c>
      <c r="M151" s="24">
        <f t="shared" si="101"/>
        <v>68.04158789429826</v>
      </c>
      <c r="N151" s="12">
        <f t="shared" si="83"/>
        <v>1.0238410939517362</v>
      </c>
      <c r="O151" s="24">
        <f t="shared" si="84"/>
        <v>470.47134651530087</v>
      </c>
      <c r="P151" s="12">
        <f t="shared" si="102"/>
        <v>0.63722221114484134</v>
      </c>
      <c r="Q151" s="24">
        <f t="shared" si="103"/>
        <v>54.994105339816251</v>
      </c>
      <c r="R151" s="12">
        <f t="shared" si="85"/>
        <v>0.62452981247727657</v>
      </c>
      <c r="S151" s="24">
        <f t="shared" si="86"/>
        <v>462.76852294223966</v>
      </c>
      <c r="T151" s="12">
        <f t="shared" si="104"/>
        <v>0.45179600799108438</v>
      </c>
      <c r="W151" s="24">
        <f t="shared" si="105"/>
        <v>91.657742758967814</v>
      </c>
      <c r="X151" s="24">
        <f t="shared" si="106"/>
        <v>483.36297141993077</v>
      </c>
      <c r="Y151" s="13">
        <f t="shared" si="87"/>
        <v>0.70878324469327947</v>
      </c>
      <c r="Z151" s="24">
        <f t="shared" si="88"/>
        <v>11272.424914524372</v>
      </c>
      <c r="AA151" s="24">
        <f t="shared" si="89"/>
        <v>11799.853322742527</v>
      </c>
      <c r="AB151" s="24">
        <f t="shared" si="107"/>
        <v>73.325924049392029</v>
      </c>
      <c r="AC151" s="24">
        <f t="shared" si="108"/>
        <v>54.994105339816251</v>
      </c>
      <c r="AD151" s="123">
        <f t="shared" si="109"/>
        <v>665</v>
      </c>
      <c r="AE151" s="14">
        <f t="shared" si="110"/>
        <v>11.083333333333334</v>
      </c>
      <c r="AF151" s="24">
        <f t="shared" si="90"/>
        <v>400</v>
      </c>
      <c r="AG151" s="3">
        <f t="shared" si="111"/>
        <v>0</v>
      </c>
      <c r="AH151" s="14">
        <f t="shared" si="91"/>
        <v>0</v>
      </c>
      <c r="AI151" s="14">
        <f t="shared" si="92"/>
        <v>1</v>
      </c>
      <c r="AJ151" s="14">
        <f t="shared" si="93"/>
        <v>2</v>
      </c>
      <c r="AK151" s="14">
        <f t="shared" si="94"/>
        <v>2.6</v>
      </c>
      <c r="AL151" s="24">
        <f t="shared" si="112"/>
        <v>73.325924049392029</v>
      </c>
      <c r="AM151" s="14">
        <f t="shared" si="113"/>
        <v>54.994105339816251</v>
      </c>
      <c r="AN151" s="138" t="str">
        <f t="shared" si="114"/>
        <v/>
      </c>
      <c r="AO151">
        <f t="shared" si="115"/>
        <v>665</v>
      </c>
      <c r="AP151" s="124">
        <f t="shared" si="116"/>
        <v>54.994105339816251</v>
      </c>
    </row>
    <row r="152" spans="2:42" x14ac:dyDescent="0.25">
      <c r="B152" s="3">
        <f t="shared" si="95"/>
        <v>670</v>
      </c>
      <c r="C152" s="14">
        <f t="shared" si="96"/>
        <v>11.166666666666666</v>
      </c>
      <c r="D152" s="11">
        <f t="shared" si="97"/>
        <v>694.76757247338639</v>
      </c>
      <c r="E152" s="11">
        <f t="shared" si="78"/>
        <v>543.41566199040972</v>
      </c>
      <c r="F152" s="11">
        <f t="shared" si="98"/>
        <v>42.710322788433096</v>
      </c>
      <c r="G152" s="11">
        <f t="shared" si="79"/>
        <v>68.678810105443105</v>
      </c>
      <c r="H152" s="11">
        <f t="shared" si="80"/>
        <v>55.445901347807336</v>
      </c>
      <c r="I152" s="24">
        <f t="shared" si="99"/>
        <v>42.710322788433096</v>
      </c>
      <c r="J152" s="12">
        <f t="shared" si="81"/>
        <v>0.35280334220948489</v>
      </c>
      <c r="K152" s="24">
        <f t="shared" si="82"/>
        <v>455.10519172194518</v>
      </c>
      <c r="L152" s="12">
        <f t="shared" si="100"/>
        <v>0.28676805341994271</v>
      </c>
      <c r="M152" s="24">
        <f t="shared" si="101"/>
        <v>68.678810105443105</v>
      </c>
      <c r="N152" s="12">
        <f t="shared" si="83"/>
        <v>1.0230470258558146</v>
      </c>
      <c r="O152" s="24">
        <f t="shared" si="84"/>
        <v>470.83651671458921</v>
      </c>
      <c r="P152" s="12">
        <f t="shared" si="102"/>
        <v>0.63834668560865615</v>
      </c>
      <c r="Q152" s="24">
        <f t="shared" si="103"/>
        <v>55.445901347807336</v>
      </c>
      <c r="R152" s="12">
        <f t="shared" si="85"/>
        <v>0.62416013483442412</v>
      </c>
      <c r="S152" s="24">
        <f t="shared" si="86"/>
        <v>463.04261154098191</v>
      </c>
      <c r="T152" s="12">
        <f t="shared" si="104"/>
        <v>0.45265628167874061</v>
      </c>
      <c r="W152" s="24">
        <f t="shared" si="105"/>
        <v>92.366526003661093</v>
      </c>
      <c r="X152" s="24">
        <f t="shared" si="106"/>
        <v>483.73039357962813</v>
      </c>
      <c r="Y152" s="13">
        <f t="shared" si="87"/>
        <v>0.70983971733256046</v>
      </c>
      <c r="Z152" s="24">
        <f t="shared" si="88"/>
        <v>11276.228399668717</v>
      </c>
      <c r="AA152" s="24">
        <f t="shared" si="89"/>
        <v>11848.00432187584</v>
      </c>
      <c r="AB152" s="24">
        <f t="shared" si="107"/>
        <v>73.906213675734222</v>
      </c>
      <c r="AC152" s="24">
        <f t="shared" si="108"/>
        <v>55.445901347807336</v>
      </c>
      <c r="AD152" s="123">
        <f t="shared" si="109"/>
        <v>670</v>
      </c>
      <c r="AE152" s="14">
        <f t="shared" si="110"/>
        <v>11.166666666666666</v>
      </c>
      <c r="AF152" s="24">
        <f t="shared" si="90"/>
        <v>400</v>
      </c>
      <c r="AG152" s="3">
        <f t="shared" si="111"/>
        <v>0</v>
      </c>
      <c r="AH152" s="14">
        <f t="shared" si="91"/>
        <v>0</v>
      </c>
      <c r="AI152" s="14">
        <f t="shared" si="92"/>
        <v>1</v>
      </c>
      <c r="AJ152" s="14">
        <f t="shared" si="93"/>
        <v>2</v>
      </c>
      <c r="AK152" s="14">
        <f t="shared" si="94"/>
        <v>2.6</v>
      </c>
      <c r="AL152" s="24">
        <f t="shared" si="112"/>
        <v>73.906213675734222</v>
      </c>
      <c r="AM152" s="14">
        <f t="shared" si="113"/>
        <v>55.445901347807336</v>
      </c>
      <c r="AN152" s="138" t="str">
        <f t="shared" si="114"/>
        <v/>
      </c>
      <c r="AO152">
        <f t="shared" si="115"/>
        <v>670</v>
      </c>
      <c r="AP152" s="124">
        <f t="shared" si="116"/>
        <v>55.445901347807336</v>
      </c>
    </row>
    <row r="153" spans="2:42" x14ac:dyDescent="0.25">
      <c r="B153" s="3">
        <f t="shared" si="95"/>
        <v>675</v>
      </c>
      <c r="C153" s="14">
        <f t="shared" si="96"/>
        <v>11.25</v>
      </c>
      <c r="D153" s="11">
        <f t="shared" si="97"/>
        <v>695.8692803507771</v>
      </c>
      <c r="E153" s="11">
        <f t="shared" si="78"/>
        <v>544.27025427001615</v>
      </c>
      <c r="F153" s="11">
        <f t="shared" si="98"/>
        <v>42.997090841853037</v>
      </c>
      <c r="G153" s="11">
        <f t="shared" si="79"/>
        <v>69.317156791051758</v>
      </c>
      <c r="H153" s="11">
        <f t="shared" si="80"/>
        <v>55.898557629486078</v>
      </c>
      <c r="I153" s="24">
        <f t="shared" si="99"/>
        <v>42.997090841853037</v>
      </c>
      <c r="J153" s="12">
        <f t="shared" si="81"/>
        <v>0.35266103799842763</v>
      </c>
      <c r="K153" s="24">
        <f t="shared" si="82"/>
        <v>455.28883374155583</v>
      </c>
      <c r="L153" s="12">
        <f t="shared" si="100"/>
        <v>0.28736753115122732</v>
      </c>
      <c r="M153" s="24">
        <f t="shared" si="101"/>
        <v>69.317156791051758</v>
      </c>
      <c r="N153" s="12">
        <f t="shared" si="83"/>
        <v>1.0222549679087769</v>
      </c>
      <c r="O153" s="24">
        <f t="shared" si="84"/>
        <v>471.20132766344881</v>
      </c>
      <c r="P153" s="12">
        <f t="shared" si="102"/>
        <v>0.63944538211569535</v>
      </c>
      <c r="Q153" s="24">
        <f t="shared" si="103"/>
        <v>55.898557629486078</v>
      </c>
      <c r="R153" s="12">
        <f t="shared" si="85"/>
        <v>0.62379091991285907</v>
      </c>
      <c r="S153" s="24">
        <f t="shared" si="86"/>
        <v>463.31668132308982</v>
      </c>
      <c r="T153" s="12">
        <f t="shared" si="104"/>
        <v>0.45350035593763605</v>
      </c>
      <c r="W153" s="24">
        <f t="shared" si="105"/>
        <v>93.07636572099365</v>
      </c>
      <c r="X153" s="24">
        <f t="shared" si="106"/>
        <v>484.097281043245</v>
      </c>
      <c r="Y153" s="13">
        <f t="shared" si="87"/>
        <v>0.71088211691459213</v>
      </c>
      <c r="Z153" s="24">
        <f t="shared" si="88"/>
        <v>11279.847213725563</v>
      </c>
      <c r="AA153" s="24">
        <f t="shared" si="89"/>
        <v>11895.907874643943</v>
      </c>
      <c r="AB153" s="24">
        <f t="shared" si="107"/>
        <v>74.487461675239871</v>
      </c>
      <c r="AC153" s="24">
        <f t="shared" si="108"/>
        <v>55.898557629486078</v>
      </c>
      <c r="AD153" s="123">
        <f t="shared" si="109"/>
        <v>675</v>
      </c>
      <c r="AE153" s="14">
        <f t="shared" si="110"/>
        <v>11.25</v>
      </c>
      <c r="AF153" s="24">
        <f t="shared" si="90"/>
        <v>400</v>
      </c>
      <c r="AG153" s="3">
        <f t="shared" si="111"/>
        <v>0</v>
      </c>
      <c r="AH153" s="14">
        <f t="shared" si="91"/>
        <v>0</v>
      </c>
      <c r="AI153" s="14">
        <f t="shared" si="92"/>
        <v>1</v>
      </c>
      <c r="AJ153" s="14">
        <f t="shared" si="93"/>
        <v>2</v>
      </c>
      <c r="AK153" s="14">
        <f t="shared" si="94"/>
        <v>2.6</v>
      </c>
      <c r="AL153" s="24">
        <f t="shared" si="112"/>
        <v>74.487461675239871</v>
      </c>
      <c r="AM153" s="14">
        <f t="shared" si="113"/>
        <v>55.898557629486078</v>
      </c>
      <c r="AN153" s="138" t="str">
        <f t="shared" si="114"/>
        <v/>
      </c>
      <c r="AO153">
        <f t="shared" si="115"/>
        <v>675</v>
      </c>
      <c r="AP153" s="124">
        <f t="shared" si="116"/>
        <v>55.898557629486078</v>
      </c>
    </row>
    <row r="154" spans="2:42" x14ac:dyDescent="0.25">
      <c r="B154" s="3">
        <f t="shared" si="95"/>
        <v>680</v>
      </c>
      <c r="C154" s="14">
        <f t="shared" si="96"/>
        <v>11.333333333333334</v>
      </c>
      <c r="D154" s="11">
        <f t="shared" si="97"/>
        <v>696.96294649315701</v>
      </c>
      <c r="E154" s="11">
        <f t="shared" si="78"/>
        <v>545.11860859417538</v>
      </c>
      <c r="F154" s="11">
        <f t="shared" si="98"/>
        <v>43.284458373004263</v>
      </c>
      <c r="G154" s="11">
        <f t="shared" si="79"/>
        <v>69.956602173167454</v>
      </c>
      <c r="H154" s="11">
        <f t="shared" si="80"/>
        <v>56.352057985423713</v>
      </c>
      <c r="I154" s="24">
        <f t="shared" si="99"/>
        <v>43.284458373004263</v>
      </c>
      <c r="J154" s="12">
        <f t="shared" si="81"/>
        <v>0.35251873065383149</v>
      </c>
      <c r="K154" s="24">
        <f t="shared" si="82"/>
        <v>455.4726280745092</v>
      </c>
      <c r="L154" s="12">
        <f t="shared" si="100"/>
        <v>0.28795786097726439</v>
      </c>
      <c r="M154" s="24">
        <f t="shared" si="101"/>
        <v>69.956602173167454</v>
      </c>
      <c r="N154" s="12">
        <f t="shared" si="83"/>
        <v>1.0214649493888492</v>
      </c>
      <c r="O154" s="24">
        <f t="shared" si="84"/>
        <v>471.56576285595486</v>
      </c>
      <c r="P154" s="12">
        <f t="shared" si="102"/>
        <v>0.64051883592043823</v>
      </c>
      <c r="Q154" s="24">
        <f t="shared" si="103"/>
        <v>56.352057985423713</v>
      </c>
      <c r="R154" s="12">
        <f t="shared" si="85"/>
        <v>0.62342218248142633</v>
      </c>
      <c r="S154" s="24">
        <f t="shared" si="86"/>
        <v>463.5907206624201</v>
      </c>
      <c r="T154" s="12">
        <f t="shared" si="104"/>
        <v>0.45432854924003269</v>
      </c>
      <c r="W154" s="24">
        <f t="shared" si="105"/>
        <v>93.787247837908239</v>
      </c>
      <c r="X154" s="24">
        <f t="shared" si="106"/>
        <v>484.46362650755543</v>
      </c>
      <c r="Y154" s="13">
        <f t="shared" si="87"/>
        <v>0.71191063994500392</v>
      </c>
      <c r="Z154" s="24">
        <f t="shared" si="88"/>
        <v>11283.284018906679</v>
      </c>
      <c r="AA154" s="24">
        <f t="shared" si="89"/>
        <v>11943.566224144974</v>
      </c>
      <c r="AB154" s="24">
        <f t="shared" si="107"/>
        <v>75.069652911665969</v>
      </c>
      <c r="AC154" s="24">
        <f t="shared" si="108"/>
        <v>56.352057985423713</v>
      </c>
      <c r="AD154" s="123">
        <f t="shared" si="109"/>
        <v>680</v>
      </c>
      <c r="AE154" s="14">
        <f t="shared" si="110"/>
        <v>11.333333333333334</v>
      </c>
      <c r="AF154" s="24">
        <f t="shared" si="90"/>
        <v>400</v>
      </c>
      <c r="AG154" s="3">
        <f t="shared" si="111"/>
        <v>0</v>
      </c>
      <c r="AH154" s="14">
        <f t="shared" si="91"/>
        <v>0</v>
      </c>
      <c r="AI154" s="14">
        <f t="shared" si="92"/>
        <v>1</v>
      </c>
      <c r="AJ154" s="14">
        <f t="shared" si="93"/>
        <v>2</v>
      </c>
      <c r="AK154" s="14">
        <f t="shared" si="94"/>
        <v>2.6</v>
      </c>
      <c r="AL154" s="24">
        <f t="shared" si="112"/>
        <v>75.069652911665969</v>
      </c>
      <c r="AM154" s="14">
        <f t="shared" si="113"/>
        <v>56.352057985423713</v>
      </c>
      <c r="AN154" s="138" t="str">
        <f t="shared" si="114"/>
        <v/>
      </c>
      <c r="AO154">
        <f t="shared" si="115"/>
        <v>680</v>
      </c>
      <c r="AP154" s="124">
        <f t="shared" si="116"/>
        <v>56.352057985423713</v>
      </c>
    </row>
    <row r="155" spans="2:42" x14ac:dyDescent="0.25">
      <c r="B155" s="3">
        <f t="shared" si="95"/>
        <v>685</v>
      </c>
      <c r="C155" s="14">
        <f t="shared" si="96"/>
        <v>11.416666666666666</v>
      </c>
      <c r="D155" s="11">
        <f t="shared" si="97"/>
        <v>698.04868744895111</v>
      </c>
      <c r="E155" s="11">
        <f t="shared" si="78"/>
        <v>545.96081536923418</v>
      </c>
      <c r="F155" s="11">
        <f t="shared" si="98"/>
        <v>43.572416233981528</v>
      </c>
      <c r="G155" s="11">
        <f t="shared" si="79"/>
        <v>70.597121009087886</v>
      </c>
      <c r="H155" s="11">
        <f t="shared" si="80"/>
        <v>56.806386534663744</v>
      </c>
      <c r="I155" s="24">
        <f t="shared" si="99"/>
        <v>43.572416233981528</v>
      </c>
      <c r="J155" s="12">
        <f t="shared" si="81"/>
        <v>0.35237642571506073</v>
      </c>
      <c r="K155" s="24">
        <f t="shared" si="82"/>
        <v>455.65656774731326</v>
      </c>
      <c r="L155" s="12">
        <f t="shared" si="100"/>
        <v>0.28853921257420001</v>
      </c>
      <c r="M155" s="24">
        <f t="shared" si="101"/>
        <v>70.597121009087886</v>
      </c>
      <c r="N155" s="12">
        <f t="shared" si="83"/>
        <v>1.0206769983175101</v>
      </c>
      <c r="O155" s="24">
        <f t="shared" si="84"/>
        <v>471.92980627876307</v>
      </c>
      <c r="P155" s="12">
        <f t="shared" si="102"/>
        <v>0.64156756823633665</v>
      </c>
      <c r="Q155" s="24">
        <f t="shared" si="103"/>
        <v>56.806386534663744</v>
      </c>
      <c r="R155" s="12">
        <f t="shared" si="85"/>
        <v>0.6230539368645861</v>
      </c>
      <c r="S155" s="24">
        <f t="shared" si="86"/>
        <v>463.86471821029022</v>
      </c>
      <c r="T155" s="12">
        <f t="shared" si="104"/>
        <v>0.45514117185271763</v>
      </c>
      <c r="W155" s="24">
        <f t="shared" si="105"/>
        <v>94.499158477853243</v>
      </c>
      <c r="X155" s="24">
        <f t="shared" si="106"/>
        <v>484.82942289079739</v>
      </c>
      <c r="Y155" s="13">
        <f t="shared" si="87"/>
        <v>0.71292547902289527</v>
      </c>
      <c r="Z155" s="24">
        <f t="shared" si="88"/>
        <v>11286.541422284523</v>
      </c>
      <c r="AA155" s="24">
        <f t="shared" si="89"/>
        <v>11990.981572106659</v>
      </c>
      <c r="AB155" s="24">
        <f t="shared" si="107"/>
        <v>75.652772506258486</v>
      </c>
      <c r="AC155" s="24">
        <f t="shared" si="108"/>
        <v>56.806386534663744</v>
      </c>
      <c r="AD155" s="123">
        <f t="shared" si="109"/>
        <v>685</v>
      </c>
      <c r="AE155" s="14">
        <f t="shared" si="110"/>
        <v>11.416666666666666</v>
      </c>
      <c r="AF155" s="24">
        <f t="shared" si="90"/>
        <v>400</v>
      </c>
      <c r="AG155" s="3">
        <f t="shared" si="111"/>
        <v>0</v>
      </c>
      <c r="AH155" s="14">
        <f t="shared" si="91"/>
        <v>0</v>
      </c>
      <c r="AI155" s="14">
        <f t="shared" si="92"/>
        <v>1</v>
      </c>
      <c r="AJ155" s="14">
        <f t="shared" si="93"/>
        <v>2</v>
      </c>
      <c r="AK155" s="14">
        <f t="shared" si="94"/>
        <v>2.6</v>
      </c>
      <c r="AL155" s="24">
        <f t="shared" si="112"/>
        <v>75.652772506258486</v>
      </c>
      <c r="AM155" s="14">
        <f t="shared" si="113"/>
        <v>56.806386534663744</v>
      </c>
      <c r="AN155" s="138" t="str">
        <f t="shared" si="114"/>
        <v/>
      </c>
      <c r="AO155">
        <f t="shared" si="115"/>
        <v>685</v>
      </c>
      <c r="AP155" s="124">
        <f t="shared" si="116"/>
        <v>56.806386534663744</v>
      </c>
    </row>
    <row r="156" spans="2:42" x14ac:dyDescent="0.25">
      <c r="B156" s="3">
        <f t="shared" si="95"/>
        <v>690</v>
      </c>
      <c r="C156" s="14">
        <f t="shared" si="96"/>
        <v>11.5</v>
      </c>
      <c r="D156" s="11">
        <f t="shared" si="97"/>
        <v>699.12661725110763</v>
      </c>
      <c r="E156" s="11">
        <f t="shared" si="78"/>
        <v>546.79696305028949</v>
      </c>
      <c r="F156" s="11">
        <f t="shared" si="98"/>
        <v>43.860955446555728</v>
      </c>
      <c r="G156" s="11">
        <f t="shared" si="79"/>
        <v>71.238688577324226</v>
      </c>
      <c r="H156" s="11">
        <f t="shared" si="80"/>
        <v>57.261527706516461</v>
      </c>
      <c r="I156" s="24">
        <f t="shared" si="99"/>
        <v>43.860955446555728</v>
      </c>
      <c r="J156" s="12">
        <f t="shared" si="81"/>
        <v>0.35223412859668496</v>
      </c>
      <c r="K156" s="24">
        <f t="shared" si="82"/>
        <v>455.8406459251371</v>
      </c>
      <c r="L156" s="12">
        <f t="shared" si="100"/>
        <v>0.28911175131209188</v>
      </c>
      <c r="M156" s="24">
        <f t="shared" si="101"/>
        <v>71.238688577324226</v>
      </c>
      <c r="N156" s="12">
        <f t="shared" si="83"/>
        <v>1.0198911414968015</v>
      </c>
      <c r="O156" s="24">
        <f t="shared" si="84"/>
        <v>472.29344239841367</v>
      </c>
      <c r="P156" s="12">
        <f t="shared" si="102"/>
        <v>0.64259208669464862</v>
      </c>
      <c r="Q156" s="24">
        <f t="shared" si="103"/>
        <v>57.261527706516461</v>
      </c>
      <c r="R156" s="12">
        <f t="shared" si="85"/>
        <v>0.62268619695415695</v>
      </c>
      <c r="S156" s="24">
        <f t="shared" si="86"/>
        <v>464.13866288862147</v>
      </c>
      <c r="T156" s="12">
        <f t="shared" si="104"/>
        <v>0.45593852610605695</v>
      </c>
      <c r="W156" s="24">
        <f t="shared" si="105"/>
        <v>95.212083956876143</v>
      </c>
      <c r="X156" s="24">
        <f t="shared" si="106"/>
        <v>485.1946633287078</v>
      </c>
      <c r="Y156" s="13">
        <f t="shared" si="87"/>
        <v>0.71392682293694898</v>
      </c>
      <c r="Z156" s="24">
        <f t="shared" si="88"/>
        <v>11289.621977335333</v>
      </c>
      <c r="AA156" s="24">
        <f t="shared" si="89"/>
        <v>12038.15607988294</v>
      </c>
      <c r="AB156" s="24">
        <f t="shared" si="107"/>
        <v>76.236805831696302</v>
      </c>
      <c r="AC156" s="24">
        <f t="shared" si="108"/>
        <v>57.261527706516461</v>
      </c>
      <c r="AD156" s="123">
        <f t="shared" si="109"/>
        <v>690</v>
      </c>
      <c r="AE156" s="14">
        <f t="shared" si="110"/>
        <v>11.5</v>
      </c>
      <c r="AF156" s="24">
        <f t="shared" si="90"/>
        <v>400</v>
      </c>
      <c r="AG156" s="3">
        <f t="shared" si="111"/>
        <v>0</v>
      </c>
      <c r="AH156" s="14">
        <f t="shared" si="91"/>
        <v>0</v>
      </c>
      <c r="AI156" s="14">
        <f t="shared" si="92"/>
        <v>1</v>
      </c>
      <c r="AJ156" s="14">
        <f t="shared" si="93"/>
        <v>2</v>
      </c>
      <c r="AK156" s="14">
        <f t="shared" si="94"/>
        <v>2.6</v>
      </c>
      <c r="AL156" s="24">
        <f t="shared" si="112"/>
        <v>76.236805831696302</v>
      </c>
      <c r="AM156" s="14">
        <f t="shared" si="113"/>
        <v>57.261527706516461</v>
      </c>
      <c r="AN156" s="138" t="str">
        <f t="shared" si="114"/>
        <v/>
      </c>
      <c r="AO156">
        <f t="shared" si="115"/>
        <v>690</v>
      </c>
      <c r="AP156" s="124">
        <f t="shared" si="116"/>
        <v>57.261527706516461</v>
      </c>
    </row>
    <row r="157" spans="2:42" x14ac:dyDescent="0.25">
      <c r="B157" s="3">
        <f t="shared" si="95"/>
        <v>695</v>
      </c>
      <c r="C157" s="14">
        <f t="shared" si="96"/>
        <v>11.583333333333334</v>
      </c>
      <c r="D157" s="11">
        <f t="shared" si="97"/>
        <v>700.19684748896907</v>
      </c>
      <c r="E157" s="11">
        <f t="shared" si="78"/>
        <v>547.62713819693897</v>
      </c>
      <c r="F157" s="11">
        <f t="shared" si="98"/>
        <v>44.15006719786782</v>
      </c>
      <c r="G157" s="11">
        <f t="shared" si="79"/>
        <v>71.881280664018874</v>
      </c>
      <c r="H157" s="11">
        <f t="shared" si="80"/>
        <v>57.71746623262252</v>
      </c>
      <c r="I157" s="24">
        <f t="shared" si="99"/>
        <v>44.15006719786782</v>
      </c>
      <c r="J157" s="12">
        <f t="shared" si="81"/>
        <v>0.35209184459152326</v>
      </c>
      <c r="K157" s="24">
        <f t="shared" si="82"/>
        <v>456.02485590845248</v>
      </c>
      <c r="L157" s="12">
        <f t="shared" si="100"/>
        <v>0.28967563839621585</v>
      </c>
      <c r="M157" s="24">
        <f t="shared" si="101"/>
        <v>71.881280664018874</v>
      </c>
      <c r="N157" s="12">
        <f t="shared" si="83"/>
        <v>1.0191074045454773</v>
      </c>
      <c r="O157" s="24">
        <f t="shared" si="84"/>
        <v>472.65665614902008</v>
      </c>
      <c r="P157" s="12">
        <f t="shared" si="102"/>
        <v>0.64359288578562945</v>
      </c>
      <c r="Q157" s="24">
        <f t="shared" si="103"/>
        <v>57.71746623262252</v>
      </c>
      <c r="R157" s="12">
        <f t="shared" si="85"/>
        <v>0.62231897622070131</v>
      </c>
      <c r="S157" s="24">
        <f t="shared" si="86"/>
        <v>464.41254388329418</v>
      </c>
      <c r="T157" s="12">
        <f t="shared" si="104"/>
        <v>0.45672090665261161</v>
      </c>
      <c r="W157" s="24">
        <f t="shared" si="105"/>
        <v>95.926010779813097</v>
      </c>
      <c r="X157" s="24">
        <f t="shared" si="106"/>
        <v>485.55934117064339</v>
      </c>
      <c r="Y157" s="13">
        <f t="shared" si="87"/>
        <v>0.71491485675852839</v>
      </c>
      <c r="Z157" s="24">
        <f t="shared" si="88"/>
        <v>11292.528185428146</v>
      </c>
      <c r="AA157" s="24">
        <f t="shared" si="89"/>
        <v>12085.091869420006</v>
      </c>
      <c r="AB157" s="24">
        <f t="shared" si="107"/>
        <v>76.821738506217812</v>
      </c>
      <c r="AC157" s="24">
        <f t="shared" si="108"/>
        <v>57.71746623262252</v>
      </c>
      <c r="AD157" s="123">
        <f t="shared" si="109"/>
        <v>695</v>
      </c>
      <c r="AE157" s="14">
        <f t="shared" si="110"/>
        <v>11.583333333333334</v>
      </c>
      <c r="AF157" s="24">
        <f t="shared" si="90"/>
        <v>400</v>
      </c>
      <c r="AG157" s="3">
        <f t="shared" si="111"/>
        <v>0</v>
      </c>
      <c r="AH157" s="14">
        <f t="shared" si="91"/>
        <v>0</v>
      </c>
      <c r="AI157" s="14">
        <f t="shared" si="92"/>
        <v>1</v>
      </c>
      <c r="AJ157" s="14">
        <f t="shared" si="93"/>
        <v>2</v>
      </c>
      <c r="AK157" s="14">
        <f t="shared" si="94"/>
        <v>2.6</v>
      </c>
      <c r="AL157" s="24">
        <f t="shared" si="112"/>
        <v>76.821738506217812</v>
      </c>
      <c r="AM157" s="14">
        <f t="shared" si="113"/>
        <v>57.71746623262252</v>
      </c>
      <c r="AN157" s="138" t="str">
        <f t="shared" si="114"/>
        <v/>
      </c>
      <c r="AO157">
        <f t="shared" si="115"/>
        <v>695</v>
      </c>
      <c r="AP157" s="124">
        <f t="shared" si="116"/>
        <v>57.71746623262252</v>
      </c>
    </row>
    <row r="158" spans="2:42" x14ac:dyDescent="0.25">
      <c r="B158" s="3">
        <f t="shared" si="95"/>
        <v>700</v>
      </c>
      <c r="C158" s="14">
        <f t="shared" si="96"/>
        <v>11.666666666666666</v>
      </c>
      <c r="D158" s="11">
        <f t="shared" si="97"/>
        <v>701.25948737759654</v>
      </c>
      <c r="E158" s="11">
        <f t="shared" si="78"/>
        <v>548.45142552705568</v>
      </c>
      <c r="F158" s="11">
        <f t="shared" si="98"/>
        <v>44.439742836264038</v>
      </c>
      <c r="G158" s="11">
        <f t="shared" si="79"/>
        <v>72.524873549804497</v>
      </c>
      <c r="H158" s="11">
        <f t="shared" si="80"/>
        <v>58.174187139275134</v>
      </c>
      <c r="I158" s="24">
        <f t="shared" si="99"/>
        <v>44.439742836264038</v>
      </c>
      <c r="J158" s="12">
        <f t="shared" si="81"/>
        <v>0.35194957887359607</v>
      </c>
      <c r="K158" s="24">
        <f t="shared" si="82"/>
        <v>456.20919112978191</v>
      </c>
      <c r="L158" s="12">
        <f t="shared" si="100"/>
        <v>0.29023103100253383</v>
      </c>
      <c r="M158" s="24">
        <f t="shared" si="101"/>
        <v>72.524873549804497</v>
      </c>
      <c r="N158" s="12">
        <f t="shared" si="83"/>
        <v>1.0183258119340395</v>
      </c>
      <c r="O158" s="24">
        <f t="shared" si="84"/>
        <v>473.01943292032803</v>
      </c>
      <c r="P158" s="12">
        <f t="shared" si="102"/>
        <v>0.64457044728180057</v>
      </c>
      <c r="Q158" s="24">
        <f t="shared" si="103"/>
        <v>58.174187139275134</v>
      </c>
      <c r="R158" s="12">
        <f t="shared" si="85"/>
        <v>0.62195228772457078</v>
      </c>
      <c r="S158" s="24">
        <f t="shared" si="86"/>
        <v>464.6863506377058</v>
      </c>
      <c r="T158" s="12">
        <f t="shared" si="104"/>
        <v>0.45748860071515229</v>
      </c>
      <c r="W158" s="24">
        <f t="shared" si="105"/>
        <v>96.640925636571623</v>
      </c>
      <c r="X158" s="24">
        <f t="shared" si="106"/>
        <v>485.92344997578533</v>
      </c>
      <c r="Y158" s="13">
        <f t="shared" si="87"/>
        <v>0.71588976193187681</v>
      </c>
      <c r="Z158" s="24">
        <f t="shared" si="88"/>
        <v>11295.262497262102</v>
      </c>
      <c r="AA158" s="24">
        <f t="shared" si="89"/>
        <v>12131.79102419294</v>
      </c>
      <c r="AB158" s="24">
        <f t="shared" si="107"/>
        <v>77.407556387923378</v>
      </c>
      <c r="AC158" s="24">
        <f t="shared" si="108"/>
        <v>58.174187139275134</v>
      </c>
      <c r="AD158" s="123">
        <f t="shared" si="109"/>
        <v>700</v>
      </c>
      <c r="AE158" s="14">
        <f t="shared" si="110"/>
        <v>11.666666666666666</v>
      </c>
      <c r="AF158" s="24">
        <f t="shared" si="90"/>
        <v>400</v>
      </c>
      <c r="AG158" s="3">
        <f t="shared" si="111"/>
        <v>0</v>
      </c>
      <c r="AH158" s="14">
        <f t="shared" si="91"/>
        <v>0</v>
      </c>
      <c r="AI158" s="14">
        <f t="shared" si="92"/>
        <v>1</v>
      </c>
      <c r="AJ158" s="14">
        <f t="shared" si="93"/>
        <v>2</v>
      </c>
      <c r="AK158" s="14">
        <f t="shared" si="94"/>
        <v>2.6</v>
      </c>
      <c r="AL158" s="24">
        <f t="shared" si="112"/>
        <v>77.407556387923378</v>
      </c>
      <c r="AM158" s="14">
        <f t="shared" si="113"/>
        <v>58.174187139275134</v>
      </c>
      <c r="AN158" s="138" t="str">
        <f t="shared" si="114"/>
        <v/>
      </c>
      <c r="AO158">
        <f t="shared" si="115"/>
        <v>700</v>
      </c>
      <c r="AP158" s="124">
        <f t="shared" si="116"/>
        <v>58.174187139275134</v>
      </c>
    </row>
    <row r="159" spans="2:42" x14ac:dyDescent="0.25">
      <c r="B159" s="3">
        <f t="shared" si="95"/>
        <v>705</v>
      </c>
      <c r="C159" s="14">
        <f t="shared" si="96"/>
        <v>11.75</v>
      </c>
      <c r="D159" s="11">
        <f t="shared" si="97"/>
        <v>702.31464382465242</v>
      </c>
      <c r="E159" s="11">
        <f t="shared" si="78"/>
        <v>549.26990796866846</v>
      </c>
      <c r="F159" s="11">
        <f t="shared" si="98"/>
        <v>44.729973867266573</v>
      </c>
      <c r="G159" s="11">
        <f t="shared" si="79"/>
        <v>73.16944399708629</v>
      </c>
      <c r="H159" s="11">
        <f t="shared" si="80"/>
        <v>58.631675739990285</v>
      </c>
      <c r="I159" s="24">
        <f t="shared" si="99"/>
        <v>44.729973867266573</v>
      </c>
      <c r="J159" s="12">
        <f t="shared" si="81"/>
        <v>0.351807336500987</v>
      </c>
      <c r="K159" s="24">
        <f t="shared" si="82"/>
        <v>456.39364515054734</v>
      </c>
      <c r="L159" s="12">
        <f t="shared" si="100"/>
        <v>0.29077808240785136</v>
      </c>
      <c r="M159" s="24">
        <f t="shared" si="101"/>
        <v>73.16944399708629</v>
      </c>
      <c r="N159" s="12">
        <f t="shared" si="83"/>
        <v>1.0175463870186958</v>
      </c>
      <c r="O159" s="24">
        <f t="shared" si="84"/>
        <v>473.38175854613075</v>
      </c>
      <c r="P159" s="12">
        <f t="shared" si="102"/>
        <v>0.64552524064488492</v>
      </c>
      <c r="Q159" s="24">
        <f t="shared" si="103"/>
        <v>58.631675739990285</v>
      </c>
      <c r="R159" s="12">
        <f t="shared" si="85"/>
        <v>0.6215861441266175</v>
      </c>
      <c r="S159" s="24">
        <f t="shared" si="86"/>
        <v>464.96007284652586</v>
      </c>
      <c r="T159" s="12">
        <f t="shared" si="104"/>
        <v>0.45824188832501445</v>
      </c>
      <c r="W159" s="24">
        <f t="shared" si="105"/>
        <v>97.3568153985035</v>
      </c>
      <c r="X159" s="24">
        <f t="shared" si="106"/>
        <v>486.28698350942426</v>
      </c>
      <c r="Y159" s="13">
        <f t="shared" si="87"/>
        <v>0.71685171636153178</v>
      </c>
      <c r="Z159" s="24">
        <f t="shared" si="88"/>
        <v>11297.827314254124</v>
      </c>
      <c r="AA159" s="24">
        <f t="shared" si="89"/>
        <v>12178.255590114068</v>
      </c>
      <c r="AB159" s="24">
        <f t="shared" si="107"/>
        <v>77.994245569246885</v>
      </c>
      <c r="AC159" s="24">
        <f t="shared" si="108"/>
        <v>58.631675739990285</v>
      </c>
      <c r="AD159" s="123">
        <f t="shared" si="109"/>
        <v>705</v>
      </c>
      <c r="AE159" s="14">
        <f t="shared" si="110"/>
        <v>11.75</v>
      </c>
      <c r="AF159" s="24">
        <f t="shared" si="90"/>
        <v>400</v>
      </c>
      <c r="AG159" s="3">
        <f t="shared" si="111"/>
        <v>0</v>
      </c>
      <c r="AH159" s="14">
        <f t="shared" si="91"/>
        <v>0</v>
      </c>
      <c r="AI159" s="14">
        <f t="shared" si="92"/>
        <v>1</v>
      </c>
      <c r="AJ159" s="14">
        <f t="shared" si="93"/>
        <v>2</v>
      </c>
      <c r="AK159" s="14">
        <f t="shared" si="94"/>
        <v>2.6</v>
      </c>
      <c r="AL159" s="24">
        <f t="shared" si="112"/>
        <v>77.994245569246885</v>
      </c>
      <c r="AM159" s="14">
        <f t="shared" si="113"/>
        <v>58.631675739990285</v>
      </c>
      <c r="AN159" s="138" t="str">
        <f t="shared" si="114"/>
        <v/>
      </c>
      <c r="AO159">
        <f t="shared" si="115"/>
        <v>705</v>
      </c>
      <c r="AP159" s="124">
        <f t="shared" si="116"/>
        <v>58.631675739990285</v>
      </c>
    </row>
    <row r="160" spans="2:42" x14ac:dyDescent="0.25">
      <c r="B160" s="3">
        <f t="shared" si="95"/>
        <v>710</v>
      </c>
      <c r="C160" s="14">
        <f t="shared" si="96"/>
        <v>11.833333333333334</v>
      </c>
      <c r="D160" s="11">
        <f t="shared" si="97"/>
        <v>703.36242149494376</v>
      </c>
      <c r="E160" s="11">
        <f t="shared" si="78"/>
        <v>550.082666710029</v>
      </c>
      <c r="F160" s="11">
        <f t="shared" si="98"/>
        <v>45.020751949674427</v>
      </c>
      <c r="G160" s="11">
        <f t="shared" si="79"/>
        <v>73.814969237731177</v>
      </c>
      <c r="H160" s="11">
        <f t="shared" si="80"/>
        <v>59.089917628315298</v>
      </c>
      <c r="I160" s="24">
        <f t="shared" si="99"/>
        <v>45.020751949674427</v>
      </c>
      <c r="J160" s="12">
        <f t="shared" si="81"/>
        <v>0.35166512241861775</v>
      </c>
      <c r="K160" s="24">
        <f t="shared" si="82"/>
        <v>456.57821165801846</v>
      </c>
      <c r="L160" s="12">
        <f t="shared" si="100"/>
        <v>0.29131694211482634</v>
      </c>
      <c r="M160" s="24">
        <f t="shared" si="101"/>
        <v>73.814969237731177</v>
      </c>
      <c r="N160" s="12">
        <f t="shared" si="83"/>
        <v>1.0167691520742776</v>
      </c>
      <c r="O160" s="24">
        <f t="shared" si="84"/>
        <v>473.74361929302847</v>
      </c>
      <c r="P160" s="12">
        <f t="shared" si="102"/>
        <v>0.64645772341690366</v>
      </c>
      <c r="Q160" s="24">
        <f t="shared" si="103"/>
        <v>59.089917628315298</v>
      </c>
      <c r="R160" s="12">
        <f t="shared" si="85"/>
        <v>0.6212205576985893</v>
      </c>
      <c r="S160" s="24">
        <f t="shared" si="86"/>
        <v>465.23370044963895</v>
      </c>
      <c r="T160" s="12">
        <f t="shared" si="104"/>
        <v>0.45898104255109795</v>
      </c>
      <c r="W160" s="24">
        <f t="shared" si="105"/>
        <v>98.073667114865032</v>
      </c>
      <c r="X160" s="24">
        <f t="shared" si="106"/>
        <v>486.64993573932463</v>
      </c>
      <c r="Y160" s="13">
        <f t="shared" si="87"/>
        <v>0.71780089449706275</v>
      </c>
      <c r="Z160" s="24">
        <f t="shared" si="88"/>
        <v>11300.2249898791</v>
      </c>
      <c r="AA160" s="24">
        <f t="shared" si="89"/>
        <v>12224.487576414016</v>
      </c>
      <c r="AB160" s="24">
        <f t="shared" si="107"/>
        <v>78.581792371590169</v>
      </c>
      <c r="AC160" s="24">
        <f t="shared" si="108"/>
        <v>59.089917628315298</v>
      </c>
      <c r="AD160" s="123">
        <f t="shared" si="109"/>
        <v>710</v>
      </c>
      <c r="AE160" s="14">
        <f t="shared" si="110"/>
        <v>11.833333333333334</v>
      </c>
      <c r="AF160" s="24">
        <f t="shared" si="90"/>
        <v>400</v>
      </c>
      <c r="AG160" s="3">
        <f t="shared" si="111"/>
        <v>0</v>
      </c>
      <c r="AH160" s="14">
        <f t="shared" si="91"/>
        <v>0</v>
      </c>
      <c r="AI160" s="14">
        <f t="shared" si="92"/>
        <v>1</v>
      </c>
      <c r="AJ160" s="14">
        <f t="shared" si="93"/>
        <v>2</v>
      </c>
      <c r="AK160" s="14">
        <f t="shared" si="94"/>
        <v>2.6</v>
      </c>
      <c r="AL160" s="24">
        <f t="shared" si="112"/>
        <v>78.581792371590169</v>
      </c>
      <c r="AM160" s="14">
        <f t="shared" si="113"/>
        <v>59.089917628315298</v>
      </c>
      <c r="AN160" s="138" t="str">
        <f t="shared" si="114"/>
        <v/>
      </c>
      <c r="AO160">
        <f t="shared" si="115"/>
        <v>710</v>
      </c>
      <c r="AP160" s="124">
        <f t="shared" si="116"/>
        <v>59.089917628315298</v>
      </c>
    </row>
    <row r="161" spans="2:42" x14ac:dyDescent="0.25">
      <c r="B161" s="3">
        <f t="shared" si="95"/>
        <v>715</v>
      </c>
      <c r="C161" s="14">
        <f t="shared" si="96"/>
        <v>11.916666666666666</v>
      </c>
      <c r="D161" s="11">
        <f t="shared" si="97"/>
        <v>704.40292287272541</v>
      </c>
      <c r="E161" s="11">
        <f t="shared" si="78"/>
        <v>550.88978124793891</v>
      </c>
      <c r="F161" s="11">
        <f t="shared" si="98"/>
        <v>45.312068891789252</v>
      </c>
      <c r="G161" s="11">
        <f t="shared" si="79"/>
        <v>74.461426961148078</v>
      </c>
      <c r="H161" s="11">
        <f t="shared" si="80"/>
        <v>59.548898670866393</v>
      </c>
      <c r="I161" s="24">
        <f t="shared" si="99"/>
        <v>45.312068891789252</v>
      </c>
      <c r="J161" s="12">
        <f t="shared" si="81"/>
        <v>0.35152294146094148</v>
      </c>
      <c r="K161" s="24">
        <f t="shared" si="82"/>
        <v>456.76288446235344</v>
      </c>
      <c r="L161" s="12">
        <f t="shared" si="100"/>
        <v>0.29184775597201557</v>
      </c>
      <c r="M161" s="24">
        <f t="shared" si="101"/>
        <v>74.461426961148078</v>
      </c>
      <c r="N161" s="12">
        <f t="shared" si="83"/>
        <v>1.0159941283261542</v>
      </c>
      <c r="O161" s="24">
        <f t="shared" si="84"/>
        <v>474.10500184951923</v>
      </c>
      <c r="P161" s="12">
        <f t="shared" si="102"/>
        <v>0.64736834159601175</v>
      </c>
      <c r="Q161" s="24">
        <f t="shared" si="103"/>
        <v>59.548898670866393</v>
      </c>
      <c r="R161" s="12">
        <f t="shared" si="85"/>
        <v>0.62085554033321677</v>
      </c>
      <c r="S161" s="24">
        <f t="shared" si="86"/>
        <v>465.50722362626954</v>
      </c>
      <c r="T161" s="12">
        <f t="shared" si="104"/>
        <v>0.45970632971984354</v>
      </c>
      <c r="W161" s="24">
        <f t="shared" si="105"/>
        <v>98.791468009362092</v>
      </c>
      <c r="X161" s="24">
        <f t="shared" si="106"/>
        <v>487.01230083216547</v>
      </c>
      <c r="Y161" s="13">
        <f t="shared" si="87"/>
        <v>0.71873746741522804</v>
      </c>
      <c r="Z161" s="24">
        <f t="shared" si="88"/>
        <v>11302.45783096442</v>
      </c>
      <c r="AA161" s="24">
        <f t="shared" si="89"/>
        <v>12270.488956496489</v>
      </c>
      <c r="AB161" s="24">
        <f t="shared" si="107"/>
        <v>79.170183340114249</v>
      </c>
      <c r="AC161" s="24">
        <f t="shared" si="108"/>
        <v>59.548898670866393</v>
      </c>
      <c r="AD161" s="123">
        <f t="shared" si="109"/>
        <v>715</v>
      </c>
      <c r="AE161" s="14">
        <f t="shared" si="110"/>
        <v>11.916666666666666</v>
      </c>
      <c r="AF161" s="24">
        <f t="shared" si="90"/>
        <v>400</v>
      </c>
      <c r="AG161" s="3">
        <f t="shared" si="111"/>
        <v>0</v>
      </c>
      <c r="AH161" s="14">
        <f t="shared" si="91"/>
        <v>0</v>
      </c>
      <c r="AI161" s="14">
        <f t="shared" si="92"/>
        <v>1</v>
      </c>
      <c r="AJ161" s="14">
        <f t="shared" si="93"/>
        <v>2</v>
      </c>
      <c r="AK161" s="14">
        <f t="shared" si="94"/>
        <v>2.6</v>
      </c>
      <c r="AL161" s="24">
        <f t="shared" si="112"/>
        <v>79.170183340114249</v>
      </c>
      <c r="AM161" s="14">
        <f t="shared" si="113"/>
        <v>59.548898670866393</v>
      </c>
      <c r="AN161" s="138" t="str">
        <f t="shared" si="114"/>
        <v/>
      </c>
      <c r="AO161">
        <f t="shared" si="115"/>
        <v>715</v>
      </c>
      <c r="AP161" s="124">
        <f t="shared" si="116"/>
        <v>59.548898670866393</v>
      </c>
    </row>
    <row r="162" spans="2:42" x14ac:dyDescent="0.25">
      <c r="B162" s="3">
        <f t="shared" si="95"/>
        <v>720</v>
      </c>
      <c r="C162" s="14">
        <f t="shared" si="96"/>
        <v>12</v>
      </c>
      <c r="D162" s="11">
        <f t="shared" si="97"/>
        <v>705.43624832185446</v>
      </c>
      <c r="E162" s="11">
        <f t="shared" si="78"/>
        <v>551.69132943441286</v>
      </c>
      <c r="F162" s="11">
        <f t="shared" si="98"/>
        <v>45.603916647761267</v>
      </c>
      <c r="G162" s="11">
        <f t="shared" si="79"/>
        <v>75.108795302744085</v>
      </c>
      <c r="H162" s="11">
        <f t="shared" si="80"/>
        <v>60.008605000586236</v>
      </c>
      <c r="I162" s="24">
        <f t="shared" si="99"/>
        <v>45.603916647761267</v>
      </c>
      <c r="J162" s="12">
        <f t="shared" si="81"/>
        <v>0.35138079835455427</v>
      </c>
      <c r="K162" s="24">
        <f t="shared" si="82"/>
        <v>456.94765749373113</v>
      </c>
      <c r="L162" s="12">
        <f t="shared" si="100"/>
        <v>0.29237066628928376</v>
      </c>
      <c r="M162" s="24">
        <f t="shared" si="101"/>
        <v>75.108795302744085</v>
      </c>
      <c r="N162" s="12">
        <f t="shared" si="83"/>
        <v>1.015221335981179</v>
      </c>
      <c r="O162" s="24">
        <f t="shared" si="84"/>
        <v>474.46589331540787</v>
      </c>
      <c r="P162" s="12">
        <f t="shared" si="102"/>
        <v>0.64825752999804109</v>
      </c>
      <c r="Q162" s="24">
        <f t="shared" si="103"/>
        <v>60.008605000586236</v>
      </c>
      <c r="R162" s="12">
        <f t="shared" si="85"/>
        <v>0.62049110355400428</v>
      </c>
      <c r="S162" s="24">
        <f t="shared" si="86"/>
        <v>465.78063278928073</v>
      </c>
      <c r="T162" s="12">
        <f t="shared" si="104"/>
        <v>0.46041800962676926</v>
      </c>
      <c r="W162" s="24">
        <f t="shared" si="105"/>
        <v>99.510205476777315</v>
      </c>
      <c r="X162" s="24">
        <f t="shared" si="106"/>
        <v>487.37407315005601</v>
      </c>
      <c r="Y162" s="13">
        <f t="shared" si="87"/>
        <v>0.71966160289965819</v>
      </c>
      <c r="Z162" s="24">
        <f t="shared" si="88"/>
        <v>11304.528098940889</v>
      </c>
      <c r="AA162" s="24">
        <f t="shared" si="89"/>
        <v>12316.261668767804</v>
      </c>
      <c r="AB162" s="24">
        <f t="shared" si="107"/>
        <v>79.759405238681779</v>
      </c>
      <c r="AC162" s="24">
        <f t="shared" si="108"/>
        <v>60.008605000586236</v>
      </c>
      <c r="AD162" s="123">
        <f t="shared" si="109"/>
        <v>720</v>
      </c>
      <c r="AE162" s="14">
        <f t="shared" si="110"/>
        <v>12</v>
      </c>
      <c r="AF162" s="24">
        <f t="shared" si="90"/>
        <v>400</v>
      </c>
      <c r="AG162" s="3">
        <f t="shared" si="111"/>
        <v>0</v>
      </c>
      <c r="AH162" s="14">
        <f t="shared" si="91"/>
        <v>0</v>
      </c>
      <c r="AI162" s="14">
        <f t="shared" si="92"/>
        <v>1</v>
      </c>
      <c r="AJ162" s="14">
        <f t="shared" si="93"/>
        <v>2</v>
      </c>
      <c r="AK162" s="14">
        <f t="shared" si="94"/>
        <v>2.6</v>
      </c>
      <c r="AL162" s="24">
        <f t="shared" si="112"/>
        <v>79.759405238681779</v>
      </c>
      <c r="AM162" s="14">
        <f t="shared" si="113"/>
        <v>60.008605000586236</v>
      </c>
      <c r="AN162" s="138" t="str">
        <f t="shared" si="114"/>
        <v/>
      </c>
      <c r="AO162">
        <f t="shared" si="115"/>
        <v>720</v>
      </c>
      <c r="AP162" s="124">
        <f t="shared" si="116"/>
        <v>60.008605000586236</v>
      </c>
    </row>
    <row r="163" spans="2:42" x14ac:dyDescent="0.25">
      <c r="B163" s="3">
        <f t="shared" si="95"/>
        <v>725</v>
      </c>
      <c r="C163" s="14">
        <f t="shared" si="96"/>
        <v>12.083333333333334</v>
      </c>
      <c r="D163" s="11">
        <f t="shared" si="97"/>
        <v>706.46249614388421</v>
      </c>
      <c r="E163" s="11">
        <f t="shared" si="78"/>
        <v>552.48738752174052</v>
      </c>
      <c r="F163" s="11">
        <f t="shared" si="98"/>
        <v>45.896287314050554</v>
      </c>
      <c r="G163" s="11">
        <f t="shared" si="79"/>
        <v>75.757052832742119</v>
      </c>
      <c r="H163" s="11">
        <f t="shared" si="80"/>
        <v>60.469023010213007</v>
      </c>
      <c r="I163" s="24">
        <f t="shared" si="99"/>
        <v>45.896287314050554</v>
      </c>
      <c r="J163" s="12">
        <f t="shared" si="81"/>
        <v>0.35123869772073074</v>
      </c>
      <c r="K163" s="24">
        <f t="shared" si="82"/>
        <v>457.13252479957015</v>
      </c>
      <c r="L163" s="12">
        <f t="shared" si="100"/>
        <v>0.29288581194874386</v>
      </c>
      <c r="M163" s="24">
        <f t="shared" si="101"/>
        <v>75.757052832742119</v>
      </c>
      <c r="N163" s="12">
        <f t="shared" si="83"/>
        <v>1.0144507942576988</v>
      </c>
      <c r="O163" s="24">
        <f t="shared" si="84"/>
        <v>474.82628119152503</v>
      </c>
      <c r="P163" s="12">
        <f t="shared" si="102"/>
        <v>0.64912571260428231</v>
      </c>
      <c r="Q163" s="24">
        <f t="shared" si="103"/>
        <v>60.469023010213007</v>
      </c>
      <c r="R163" s="12">
        <f t="shared" si="85"/>
        <v>0.62012725852473372</v>
      </c>
      <c r="S163" s="24">
        <f t="shared" si="86"/>
        <v>466.05391857964247</v>
      </c>
      <c r="T163" s="12">
        <f t="shared" si="104"/>
        <v>0.46111633573988825</v>
      </c>
      <c r="W163" s="24">
        <f t="shared" si="105"/>
        <v>100.22986707967698</v>
      </c>
      <c r="X163" s="24">
        <f t="shared" si="106"/>
        <v>487.73524724712257</v>
      </c>
      <c r="Y163" s="13">
        <f t="shared" si="87"/>
        <v>0.72057346551815049</v>
      </c>
      <c r="Z163" s="24">
        <f t="shared" si="88"/>
        <v>11306.438011051589</v>
      </c>
      <c r="AA163" s="24">
        <f t="shared" si="89"/>
        <v>12361.8076174419</v>
      </c>
      <c r="AB163" s="24">
        <f t="shared" si="107"/>
        <v>80.349445044944986</v>
      </c>
      <c r="AC163" s="24">
        <f t="shared" si="108"/>
        <v>60.469023010213007</v>
      </c>
      <c r="AD163" s="123">
        <f t="shared" si="109"/>
        <v>725</v>
      </c>
      <c r="AE163" s="14">
        <f t="shared" si="110"/>
        <v>12.083333333333334</v>
      </c>
      <c r="AF163" s="24">
        <f t="shared" si="90"/>
        <v>400</v>
      </c>
      <c r="AG163" s="3">
        <f t="shared" si="111"/>
        <v>0</v>
      </c>
      <c r="AH163" s="14">
        <f t="shared" si="91"/>
        <v>0</v>
      </c>
      <c r="AI163" s="14">
        <f t="shared" si="92"/>
        <v>1</v>
      </c>
      <c r="AJ163" s="14">
        <f t="shared" si="93"/>
        <v>2</v>
      </c>
      <c r="AK163" s="14">
        <f t="shared" si="94"/>
        <v>2.6</v>
      </c>
      <c r="AL163" s="24">
        <f t="shared" si="112"/>
        <v>80.349445044944986</v>
      </c>
      <c r="AM163" s="14">
        <f t="shared" si="113"/>
        <v>60.469023010213007</v>
      </c>
      <c r="AN163" s="138" t="str">
        <f t="shared" si="114"/>
        <v/>
      </c>
      <c r="AO163">
        <f t="shared" si="115"/>
        <v>725</v>
      </c>
      <c r="AP163" s="124">
        <f t="shared" si="116"/>
        <v>60.469023010213007</v>
      </c>
    </row>
    <row r="164" spans="2:42" x14ac:dyDescent="0.25">
      <c r="B164" s="3">
        <f t="shared" si="95"/>
        <v>730</v>
      </c>
      <c r="C164" s="14">
        <f t="shared" si="96"/>
        <v>12.166666666666666</v>
      </c>
      <c r="D164" s="11">
        <f t="shared" si="97"/>
        <v>707.48176263418259</v>
      </c>
      <c r="E164" s="11">
        <f t="shared" si="78"/>
        <v>553.27803020601868</v>
      </c>
      <c r="F164" s="11">
        <f t="shared" si="98"/>
        <v>46.189173125999297</v>
      </c>
      <c r="G164" s="11">
        <f t="shared" si="79"/>
        <v>76.406178545346407</v>
      </c>
      <c r="H164" s="11">
        <f t="shared" si="80"/>
        <v>60.930139345952895</v>
      </c>
      <c r="I164" s="24">
        <f t="shared" si="99"/>
        <v>46.189173125999297</v>
      </c>
      <c r="J164" s="12">
        <f t="shared" si="81"/>
        <v>0.3510966440778856</v>
      </c>
      <c r="K164" s="24">
        <f t="shared" si="82"/>
        <v>457.31748054183112</v>
      </c>
      <c r="L164" s="12">
        <f t="shared" si="100"/>
        <v>0.29339332851140953</v>
      </c>
      <c r="M164" s="24">
        <f t="shared" si="101"/>
        <v>76.406178545346407</v>
      </c>
      <c r="N164" s="12">
        <f t="shared" si="83"/>
        <v>1.0136825214146581</v>
      </c>
      <c r="O164" s="24">
        <f t="shared" si="84"/>
        <v>475.18615336974153</v>
      </c>
      <c r="P164" s="12">
        <f t="shared" si="102"/>
        <v>0.64997330289604338</v>
      </c>
      <c r="Q164" s="24">
        <f t="shared" si="103"/>
        <v>60.930139345952895</v>
      </c>
      <c r="R164" s="12">
        <f t="shared" si="85"/>
        <v>0.6197640160586958</v>
      </c>
      <c r="S164" s="24">
        <f t="shared" si="86"/>
        <v>466.32707186106086</v>
      </c>
      <c r="T164" s="12">
        <f t="shared" si="104"/>
        <v>0.46180155539531298</v>
      </c>
      <c r="W164" s="24">
        <f t="shared" si="105"/>
        <v>100.95044054519514</v>
      </c>
      <c r="X164" s="24">
        <f t="shared" si="106"/>
        <v>488.09581786616809</v>
      </c>
      <c r="Y164" s="13">
        <f t="shared" si="87"/>
        <v>0.72147321669766751</v>
      </c>
      <c r="Z164" s="24">
        <f t="shared" si="88"/>
        <v>11308.189741520589</v>
      </c>
      <c r="AA164" s="24">
        <f t="shared" si="89"/>
        <v>12407.128673321973</v>
      </c>
      <c r="AB164" s="24">
        <f t="shared" si="107"/>
        <v>80.940289945574023</v>
      </c>
      <c r="AC164" s="24">
        <f t="shared" si="108"/>
        <v>60.930139345952895</v>
      </c>
      <c r="AD164" s="123">
        <f t="shared" si="109"/>
        <v>730</v>
      </c>
      <c r="AE164" s="14">
        <f t="shared" si="110"/>
        <v>12.166666666666666</v>
      </c>
      <c r="AF164" s="24">
        <f t="shared" si="90"/>
        <v>400</v>
      </c>
      <c r="AG164" s="3">
        <f t="shared" si="111"/>
        <v>0</v>
      </c>
      <c r="AH164" s="14">
        <f t="shared" si="91"/>
        <v>0</v>
      </c>
      <c r="AI164" s="14">
        <f t="shared" si="92"/>
        <v>1</v>
      </c>
      <c r="AJ164" s="14">
        <f t="shared" si="93"/>
        <v>2</v>
      </c>
      <c r="AK164" s="14">
        <f t="shared" si="94"/>
        <v>2.6</v>
      </c>
      <c r="AL164" s="24">
        <f t="shared" si="112"/>
        <v>80.940289945574023</v>
      </c>
      <c r="AM164" s="14">
        <f t="shared" si="113"/>
        <v>60.930139345952895</v>
      </c>
      <c r="AN164" s="138" t="str">
        <f t="shared" si="114"/>
        <v/>
      </c>
      <c r="AO164">
        <f t="shared" si="115"/>
        <v>730</v>
      </c>
      <c r="AP164" s="124">
        <f t="shared" si="116"/>
        <v>60.930139345952895</v>
      </c>
    </row>
    <row r="165" spans="2:42" x14ac:dyDescent="0.25">
      <c r="B165" s="3">
        <f t="shared" si="95"/>
        <v>735</v>
      </c>
      <c r="C165" s="14">
        <f t="shared" si="96"/>
        <v>12.25</v>
      </c>
      <c r="D165" s="11">
        <f t="shared" si="97"/>
        <v>708.49414213615466</v>
      </c>
      <c r="E165" s="11">
        <f t="shared" si="78"/>
        <v>554.06333066921047</v>
      </c>
      <c r="F165" s="11">
        <f t="shared" si="98"/>
        <v>46.482566454510703</v>
      </c>
      <c r="G165" s="11">
        <f t="shared" si="79"/>
        <v>77.05615184824245</v>
      </c>
      <c r="H165" s="11">
        <f t="shared" si="80"/>
        <v>61.391940901348207</v>
      </c>
      <c r="I165" s="24">
        <f t="shared" si="99"/>
        <v>46.482566454510703</v>
      </c>
      <c r="J165" s="12">
        <f t="shared" si="81"/>
        <v>0.35095464184396297</v>
      </c>
      <c r="K165" s="24">
        <f t="shared" si="82"/>
        <v>457.50251899440036</v>
      </c>
      <c r="L165" s="12">
        <f t="shared" si="100"/>
        <v>0.29389334831979541</v>
      </c>
      <c r="M165" s="24">
        <f t="shared" si="101"/>
        <v>77.05615184824245</v>
      </c>
      <c r="N165" s="12">
        <f t="shared" si="83"/>
        <v>1.012916534779833</v>
      </c>
      <c r="O165" s="24">
        <f t="shared" si="84"/>
        <v>475.54549812326974</v>
      </c>
      <c r="P165" s="12">
        <f t="shared" si="102"/>
        <v>0.65080070417670577</v>
      </c>
      <c r="Q165" s="24">
        <f t="shared" si="103"/>
        <v>61.391940901348207</v>
      </c>
      <c r="R165" s="12">
        <f t="shared" si="85"/>
        <v>0.61940138662765165</v>
      </c>
      <c r="S165" s="24">
        <f t="shared" si="86"/>
        <v>466.60008371476391</v>
      </c>
      <c r="T165" s="12">
        <f t="shared" si="104"/>
        <v>0.46247390998549215</v>
      </c>
      <c r="W165" s="24">
        <f t="shared" si="105"/>
        <v>101.67191376189281</v>
      </c>
      <c r="X165" s="24">
        <f t="shared" si="106"/>
        <v>488.45577993539814</v>
      </c>
      <c r="Y165" s="13">
        <f t="shared" si="87"/>
        <v>0.72236101479712178</v>
      </c>
      <c r="Z165" s="24">
        <f t="shared" si="88"/>
        <v>11309.78542268294</v>
      </c>
      <c r="AA165" s="24">
        <f t="shared" si="89"/>
        <v>12452.226674559266</v>
      </c>
      <c r="AB165" s="24">
        <f t="shared" si="107"/>
        <v>81.531927331620508</v>
      </c>
      <c r="AC165" s="24">
        <f t="shared" si="108"/>
        <v>61.391940901348207</v>
      </c>
      <c r="AD165" s="123">
        <f t="shared" si="109"/>
        <v>735</v>
      </c>
      <c r="AE165" s="14">
        <f t="shared" si="110"/>
        <v>12.25</v>
      </c>
      <c r="AF165" s="24">
        <f t="shared" si="90"/>
        <v>400</v>
      </c>
      <c r="AG165" s="3">
        <f t="shared" si="111"/>
        <v>0</v>
      </c>
      <c r="AH165" s="14">
        <f t="shared" si="91"/>
        <v>0</v>
      </c>
      <c r="AI165" s="14">
        <f t="shared" si="92"/>
        <v>1</v>
      </c>
      <c r="AJ165" s="14">
        <f t="shared" si="93"/>
        <v>2</v>
      </c>
      <c r="AK165" s="14">
        <f t="shared" si="94"/>
        <v>2.6</v>
      </c>
      <c r="AL165" s="24">
        <f t="shared" si="112"/>
        <v>81.531927331620508</v>
      </c>
      <c r="AM165" s="14">
        <f t="shared" si="113"/>
        <v>61.391940901348207</v>
      </c>
      <c r="AN165" s="138" t="str">
        <f t="shared" si="114"/>
        <v/>
      </c>
      <c r="AO165">
        <f t="shared" si="115"/>
        <v>735</v>
      </c>
      <c r="AP165" s="124">
        <f t="shared" si="116"/>
        <v>61.391940901348207</v>
      </c>
    </row>
    <row r="166" spans="2:42" x14ac:dyDescent="0.25">
      <c r="B166" s="3">
        <f t="shared" si="95"/>
        <v>740</v>
      </c>
      <c r="C166" s="14">
        <f t="shared" si="96"/>
        <v>12.333333333333334</v>
      </c>
      <c r="D166" s="11">
        <f t="shared" si="97"/>
        <v>709.49972709364465</v>
      </c>
      <c r="E166" s="11">
        <f t="shared" si="78"/>
        <v>554.84336061979468</v>
      </c>
      <c r="F166" s="11">
        <f t="shared" si="98"/>
        <v>46.776459802830502</v>
      </c>
      <c r="G166" s="11">
        <f t="shared" si="79"/>
        <v>77.706952552419153</v>
      </c>
      <c r="H166" s="11">
        <f t="shared" si="80"/>
        <v>61.854414811333697</v>
      </c>
      <c r="I166" s="24">
        <f t="shared" si="99"/>
        <v>46.776459802830502</v>
      </c>
      <c r="J166" s="12">
        <f t="shared" si="81"/>
        <v>0.35081269533875725</v>
      </c>
      <c r="K166" s="24">
        <f t="shared" si="82"/>
        <v>457.68763454055062</v>
      </c>
      <c r="L166" s="12">
        <f t="shared" si="100"/>
        <v>0.29438600059666115</v>
      </c>
      <c r="M166" s="24">
        <f t="shared" si="101"/>
        <v>77.706952552419153</v>
      </c>
      <c r="N166" s="12">
        <f t="shared" si="83"/>
        <v>1.0121528507772173</v>
      </c>
      <c r="O166" s="24">
        <f t="shared" si="84"/>
        <v>475.90430409724274</v>
      </c>
      <c r="P166" s="12">
        <f t="shared" si="102"/>
        <v>0.65160830988187624</v>
      </c>
      <c r="Q166" s="24">
        <f t="shared" si="103"/>
        <v>61.854414811333697</v>
      </c>
      <c r="R166" s="12">
        <f t="shared" si="85"/>
        <v>0.61903938037053896</v>
      </c>
      <c r="S166" s="24">
        <f t="shared" si="86"/>
        <v>466.87294543443835</v>
      </c>
      <c r="T166" s="12">
        <f t="shared" si="104"/>
        <v>0.46313363514042527</v>
      </c>
      <c r="W166" s="24">
        <f t="shared" si="105"/>
        <v>102.39427477668993</v>
      </c>
      <c r="X166" s="24">
        <f t="shared" si="106"/>
        <v>488.81512856521522</v>
      </c>
      <c r="Y166" s="13">
        <f t="shared" si="87"/>
        <v>0.72323701517803507</v>
      </c>
      <c r="Z166" s="24">
        <f t="shared" si="88"/>
        <v>11311.227146077619</v>
      </c>
      <c r="AA166" s="24">
        <f t="shared" si="89"/>
        <v>12497.103427390146</v>
      </c>
      <c r="AB166" s="24">
        <f t="shared" si="107"/>
        <v>82.124344794011819</v>
      </c>
      <c r="AC166" s="24">
        <f t="shared" si="108"/>
        <v>61.854414811333697</v>
      </c>
      <c r="AD166" s="123">
        <f t="shared" si="109"/>
        <v>740</v>
      </c>
      <c r="AE166" s="14">
        <f t="shared" si="110"/>
        <v>12.333333333333334</v>
      </c>
      <c r="AF166" s="24">
        <f t="shared" si="90"/>
        <v>400</v>
      </c>
      <c r="AG166" s="3">
        <f t="shared" si="111"/>
        <v>0</v>
      </c>
      <c r="AH166" s="14">
        <f t="shared" si="91"/>
        <v>0</v>
      </c>
      <c r="AI166" s="14">
        <f t="shared" si="92"/>
        <v>1</v>
      </c>
      <c r="AJ166" s="14">
        <f t="shared" si="93"/>
        <v>2</v>
      </c>
      <c r="AK166" s="14">
        <f t="shared" si="94"/>
        <v>2.6</v>
      </c>
      <c r="AL166" s="24">
        <f t="shared" si="112"/>
        <v>82.124344794011819</v>
      </c>
      <c r="AM166" s="14">
        <f t="shared" si="113"/>
        <v>61.854414811333697</v>
      </c>
      <c r="AN166" s="138" t="str">
        <f t="shared" si="114"/>
        <v/>
      </c>
      <c r="AO166">
        <f t="shared" si="115"/>
        <v>740</v>
      </c>
      <c r="AP166" s="124">
        <f t="shared" si="116"/>
        <v>61.854414811333697</v>
      </c>
    </row>
    <row r="167" spans="2:42" x14ac:dyDescent="0.25">
      <c r="B167" s="3">
        <f t="shared" si="95"/>
        <v>745</v>
      </c>
      <c r="C167" s="14">
        <f t="shared" si="96"/>
        <v>12.416666666666666</v>
      </c>
      <c r="D167" s="11">
        <f t="shared" si="97"/>
        <v>710.49860810159248</v>
      </c>
      <c r="E167" s="11">
        <f t="shared" si="78"/>
        <v>555.6181903320587</v>
      </c>
      <c r="F167" s="11">
        <f t="shared" si="98"/>
        <v>47.070845803427162</v>
      </c>
      <c r="G167" s="11">
        <f t="shared" si="79"/>
        <v>78.358560862301033</v>
      </c>
      <c r="H167" s="11">
        <f t="shared" si="80"/>
        <v>62.31754844647412</v>
      </c>
      <c r="I167" s="24">
        <f t="shared" si="99"/>
        <v>47.070845803427162</v>
      </c>
      <c r="J167" s="12">
        <f t="shared" si="81"/>
        <v>0.35067080878616735</v>
      </c>
      <c r="K167" s="24">
        <f t="shared" si="82"/>
        <v>457.87282167047675</v>
      </c>
      <c r="L167" s="12">
        <f t="shared" si="100"/>
        <v>0.29487141153996371</v>
      </c>
      <c r="M167" s="24">
        <f t="shared" si="101"/>
        <v>78.358560862301033</v>
      </c>
      <c r="N167" s="12">
        <f t="shared" si="83"/>
        <v>1.0113914849535945</v>
      </c>
      <c r="O167" s="24">
        <f t="shared" si="84"/>
        <v>476.2625602995592</v>
      </c>
      <c r="P167" s="12">
        <f t="shared" si="102"/>
        <v>0.65239650387783443</v>
      </c>
      <c r="Q167" s="24">
        <f t="shared" si="103"/>
        <v>62.31754844647412</v>
      </c>
      <c r="R167" s="12">
        <f t="shared" si="85"/>
        <v>0.61867800710192955</v>
      </c>
      <c r="S167" s="24">
        <f t="shared" si="86"/>
        <v>467.1456485213111</v>
      </c>
      <c r="T167" s="12">
        <f t="shared" si="104"/>
        <v>0.46378096090197252</v>
      </c>
      <c r="W167" s="24">
        <f t="shared" si="105"/>
        <v>103.11751179186795</v>
      </c>
      <c r="X167" s="24">
        <f t="shared" si="106"/>
        <v>489.17385904507745</v>
      </c>
      <c r="Y167" s="13">
        <f t="shared" si="87"/>
        <v>0.72410137027313526</v>
      </c>
      <c r="Z167" s="24">
        <f t="shared" si="88"/>
        <v>11312.516963504768</v>
      </c>
      <c r="AA167" s="24">
        <f t="shared" si="89"/>
        <v>12541.760706851886</v>
      </c>
      <c r="AB167" s="24">
        <f t="shared" si="107"/>
        <v>82.717530119171045</v>
      </c>
      <c r="AC167" s="24">
        <f t="shared" si="108"/>
        <v>62.31754844647412</v>
      </c>
      <c r="AD167" s="123">
        <f t="shared" si="109"/>
        <v>745</v>
      </c>
      <c r="AE167" s="14">
        <f t="shared" si="110"/>
        <v>12.416666666666666</v>
      </c>
      <c r="AF167" s="24">
        <f t="shared" si="90"/>
        <v>400</v>
      </c>
      <c r="AG167" s="3">
        <f t="shared" si="111"/>
        <v>0</v>
      </c>
      <c r="AH167" s="14">
        <f t="shared" si="91"/>
        <v>0</v>
      </c>
      <c r="AI167" s="14">
        <f t="shared" si="92"/>
        <v>1</v>
      </c>
      <c r="AJ167" s="14">
        <f t="shared" si="93"/>
        <v>2</v>
      </c>
      <c r="AK167" s="14">
        <f t="shared" si="94"/>
        <v>2.6</v>
      </c>
      <c r="AL167" s="24">
        <f t="shared" si="112"/>
        <v>82.717530119171045</v>
      </c>
      <c r="AM167" s="14">
        <f t="shared" si="113"/>
        <v>62.31754844647412</v>
      </c>
      <c r="AN167" s="138" t="str">
        <f t="shared" si="114"/>
        <v/>
      </c>
      <c r="AO167">
        <f t="shared" si="115"/>
        <v>745</v>
      </c>
      <c r="AP167" s="124">
        <f t="shared" si="116"/>
        <v>62.31754844647412</v>
      </c>
    </row>
    <row r="168" spans="2:42" x14ac:dyDescent="0.25">
      <c r="B168" s="3">
        <f t="shared" si="95"/>
        <v>750</v>
      </c>
      <c r="C168" s="14">
        <f t="shared" si="96"/>
        <v>12.5</v>
      </c>
      <c r="D168" s="11">
        <f t="shared" si="97"/>
        <v>711.49087395501169</v>
      </c>
      <c r="E168" s="11">
        <f t="shared" si="78"/>
        <v>556.38788868409154</v>
      </c>
      <c r="F168" s="11">
        <f t="shared" si="98"/>
        <v>47.365717214967127</v>
      </c>
      <c r="G168" s="11">
        <f t="shared" si="79"/>
        <v>79.010957366178872</v>
      </c>
      <c r="H168" s="11">
        <f t="shared" si="80"/>
        <v>62.781329407376091</v>
      </c>
      <c r="I168" s="24">
        <f t="shared" si="99"/>
        <v>47.365717214967127</v>
      </c>
      <c r="J168" s="12">
        <f t="shared" si="81"/>
        <v>0.35052898631638718</v>
      </c>
      <c r="K168" s="24">
        <f t="shared" si="82"/>
        <v>458.05807497890328</v>
      </c>
      <c r="L168" s="12">
        <f t="shared" si="100"/>
        <v>0.29534970441435637</v>
      </c>
      <c r="M168" s="24">
        <f t="shared" si="101"/>
        <v>79.010957366178872</v>
      </c>
      <c r="N168" s="12">
        <f t="shared" si="83"/>
        <v>1.0106324520043199</v>
      </c>
      <c r="O168" s="24">
        <f t="shared" si="84"/>
        <v>476.62025609198719</v>
      </c>
      <c r="P168" s="12">
        <f t="shared" si="102"/>
        <v>0.65316566074929461</v>
      </c>
      <c r="Q168" s="24">
        <f t="shared" si="103"/>
        <v>62.781329407376091</v>
      </c>
      <c r="R168" s="12">
        <f t="shared" si="85"/>
        <v>0.6183172763202478</v>
      </c>
      <c r="S168" s="24">
        <f t="shared" si="86"/>
        <v>467.41818467937082</v>
      </c>
      <c r="T168" s="12">
        <f t="shared" si="104"/>
        <v>0.46441611189187659</v>
      </c>
      <c r="W168" s="24">
        <f t="shared" si="105"/>
        <v>103.84161316214109</v>
      </c>
      <c r="X168" s="24">
        <f t="shared" si="106"/>
        <v>489.53196684042109</v>
      </c>
      <c r="Y168" s="13">
        <f t="shared" si="87"/>
        <v>0.72495422965298273</v>
      </c>
      <c r="Z168" s="24">
        <f t="shared" si="88"/>
        <v>11313.656888048761</v>
      </c>
      <c r="AA168" s="24">
        <f t="shared" si="89"/>
        <v>12586.200257478227</v>
      </c>
      <c r="AB168" s="24">
        <f t="shared" si="107"/>
        <v>83.311471284758596</v>
      </c>
      <c r="AC168" s="24">
        <f t="shared" si="108"/>
        <v>62.781329407376091</v>
      </c>
      <c r="AD168" s="123">
        <f t="shared" si="109"/>
        <v>750</v>
      </c>
      <c r="AE168" s="14">
        <f t="shared" si="110"/>
        <v>12.5</v>
      </c>
      <c r="AF168" s="24">
        <f t="shared" si="90"/>
        <v>400</v>
      </c>
      <c r="AG168" s="3">
        <f t="shared" si="111"/>
        <v>0</v>
      </c>
      <c r="AH168" s="14">
        <f t="shared" si="91"/>
        <v>0</v>
      </c>
      <c r="AI168" s="14">
        <f t="shared" si="92"/>
        <v>1</v>
      </c>
      <c r="AJ168" s="14">
        <f t="shared" si="93"/>
        <v>2</v>
      </c>
      <c r="AK168" s="14">
        <f t="shared" si="94"/>
        <v>2.6</v>
      </c>
      <c r="AL168" s="24">
        <f t="shared" si="112"/>
        <v>83.311471284758596</v>
      </c>
      <c r="AM168" s="14">
        <f t="shared" si="113"/>
        <v>62.781329407376091</v>
      </c>
      <c r="AN168" s="138" t="str">
        <f t="shared" si="114"/>
        <v/>
      </c>
      <c r="AO168">
        <f t="shared" si="115"/>
        <v>750</v>
      </c>
      <c r="AP168" s="124">
        <f t="shared" si="116"/>
        <v>62.781329407376091</v>
      </c>
    </row>
    <row r="169" spans="2:42" x14ac:dyDescent="0.25">
      <c r="B169" s="3">
        <f t="shared" si="95"/>
        <v>755</v>
      </c>
      <c r="C169" s="14">
        <f t="shared" si="96"/>
        <v>12.583333333333334</v>
      </c>
      <c r="D169" s="11">
        <f t="shared" si="97"/>
        <v>712.47661169635751</v>
      </c>
      <c r="E169" s="11">
        <f t="shared" si="78"/>
        <v>557.15252319452622</v>
      </c>
      <c r="F169" s="11">
        <f t="shared" si="98"/>
        <v>47.661066919381483</v>
      </c>
      <c r="G169" s="11">
        <f t="shared" si="79"/>
        <v>79.664123026928166</v>
      </c>
      <c r="H169" s="11">
        <f t="shared" si="80"/>
        <v>63.24574551926797</v>
      </c>
      <c r="I169" s="24">
        <f t="shared" si="99"/>
        <v>47.661066919381483</v>
      </c>
      <c r="J169" s="12">
        <f t="shared" si="81"/>
        <v>0.3503872319680339</v>
      </c>
      <c r="K169" s="24">
        <f t="shared" si="82"/>
        <v>458.24338916276167</v>
      </c>
      <c r="L169" s="12">
        <f t="shared" si="100"/>
        <v>0.29582099963920161</v>
      </c>
      <c r="M169" s="24">
        <f t="shared" si="101"/>
        <v>79.664123026928166</v>
      </c>
      <c r="N169" s="12">
        <f t="shared" si="83"/>
        <v>1.0098757657983424</v>
      </c>
      <c r="O169" s="24">
        <f t="shared" si="84"/>
        <v>476.97738118151671</v>
      </c>
      <c r="P169" s="12">
        <f t="shared" si="102"/>
        <v>0.65391614607639559</v>
      </c>
      <c r="Q169" s="24">
        <f t="shared" si="103"/>
        <v>63.24574551926797</v>
      </c>
      <c r="R169" s="12">
        <f t="shared" si="85"/>
        <v>0.61795719721575759</v>
      </c>
      <c r="S169" s="24">
        <f t="shared" si="86"/>
        <v>467.69054581072447</v>
      </c>
      <c r="T169" s="12">
        <f t="shared" si="104"/>
        <v>0.46503930747343158</v>
      </c>
      <c r="W169" s="24">
        <f t="shared" si="105"/>
        <v>104.56656739179407</v>
      </c>
      <c r="X169" s="24">
        <f t="shared" si="106"/>
        <v>489.88944758964402</v>
      </c>
      <c r="Y169" s="13">
        <f t="shared" si="87"/>
        <v>0.72579574009068348</v>
      </c>
      <c r="Z169" s="24">
        <f t="shared" si="88"/>
        <v>11314.648895068303</v>
      </c>
      <c r="AA169" s="24">
        <f t="shared" si="89"/>
        <v>12630.423793975187</v>
      </c>
      <c r="AB169" s="24">
        <f t="shared" si="107"/>
        <v>83.906156455531018</v>
      </c>
      <c r="AC169" s="24">
        <f t="shared" si="108"/>
        <v>63.24574551926797</v>
      </c>
      <c r="AD169" s="123">
        <f t="shared" si="109"/>
        <v>755</v>
      </c>
      <c r="AE169" s="14">
        <f t="shared" si="110"/>
        <v>12.583333333333334</v>
      </c>
      <c r="AF169" s="24">
        <f t="shared" si="90"/>
        <v>400</v>
      </c>
      <c r="AG169" s="3">
        <f t="shared" si="111"/>
        <v>0</v>
      </c>
      <c r="AH169" s="14">
        <f t="shared" si="91"/>
        <v>0</v>
      </c>
      <c r="AI169" s="14">
        <f t="shared" si="92"/>
        <v>1</v>
      </c>
      <c r="AJ169" s="14">
        <f t="shared" si="93"/>
        <v>2</v>
      </c>
      <c r="AK169" s="14">
        <f t="shared" si="94"/>
        <v>2.6</v>
      </c>
      <c r="AL169" s="24">
        <f t="shared" si="112"/>
        <v>83.906156455531018</v>
      </c>
      <c r="AM169" s="14">
        <f t="shared" si="113"/>
        <v>63.24574551926797</v>
      </c>
      <c r="AN169" s="138" t="str">
        <f t="shared" si="114"/>
        <v/>
      </c>
      <c r="AO169">
        <f t="shared" si="115"/>
        <v>755</v>
      </c>
      <c r="AP169" s="124">
        <f t="shared" si="116"/>
        <v>63.24574551926797</v>
      </c>
    </row>
    <row r="170" spans="2:42" x14ac:dyDescent="0.25">
      <c r="B170" s="3">
        <f t="shared" si="95"/>
        <v>760</v>
      </c>
      <c r="C170" s="14">
        <f t="shared" si="96"/>
        <v>12.666666666666666</v>
      </c>
      <c r="D170" s="11">
        <f t="shared" si="97"/>
        <v>713.45590666134581</v>
      </c>
      <c r="E170" s="11">
        <f t="shared" si="78"/>
        <v>557.91216005808258</v>
      </c>
      <c r="F170" s="11">
        <f t="shared" si="98"/>
        <v>47.956887919020687</v>
      </c>
      <c r="G170" s="11">
        <f t="shared" si="79"/>
        <v>80.318039173004564</v>
      </c>
      <c r="H170" s="11">
        <f t="shared" si="80"/>
        <v>63.710784826741403</v>
      </c>
      <c r="I170" s="24">
        <f t="shared" si="99"/>
        <v>47.956887919020687</v>
      </c>
      <c r="J170" s="12">
        <f t="shared" si="81"/>
        <v>0.35024554969021754</v>
      </c>
      <c r="K170" s="24">
        <f t="shared" si="82"/>
        <v>458.42875901893359</v>
      </c>
      <c r="L170" s="12">
        <f t="shared" si="100"/>
        <v>0.29628541487342641</v>
      </c>
      <c r="M170" s="24">
        <f t="shared" si="101"/>
        <v>80.318039173004564</v>
      </c>
      <c r="N170" s="12">
        <f t="shared" si="83"/>
        <v>1.0091214394024832</v>
      </c>
      <c r="O170" s="24">
        <f t="shared" si="84"/>
        <v>477.33392561195308</v>
      </c>
      <c r="P170" s="12">
        <f t="shared" si="102"/>
        <v>0.65464831670191703</v>
      </c>
      <c r="Q170" s="24">
        <f t="shared" si="103"/>
        <v>63.710784826741403</v>
      </c>
      <c r="R170" s="12">
        <f t="shared" si="85"/>
        <v>0.617597778678323</v>
      </c>
      <c r="S170" s="24">
        <f t="shared" si="86"/>
        <v>467.96272401108496</v>
      </c>
      <c r="T170" s="12">
        <f t="shared" si="104"/>
        <v>0.46565076190740295</v>
      </c>
      <c r="W170" s="24">
        <f t="shared" si="105"/>
        <v>105.29236313188476</v>
      </c>
      <c r="X170" s="24">
        <f t="shared" si="106"/>
        <v>490.24629710115011</v>
      </c>
      <c r="Y170" s="13">
        <f t="shared" si="87"/>
        <v>0.72662604562476663</v>
      </c>
      <c r="Z170" s="24">
        <f t="shared" si="88"/>
        <v>11315.494923154945</v>
      </c>
      <c r="AA170" s="24">
        <f t="shared" si="89"/>
        <v>12674.433001877955</v>
      </c>
      <c r="AB170" s="24">
        <f t="shared" si="107"/>
        <v>84.501573979313079</v>
      </c>
      <c r="AC170" s="24">
        <f t="shared" si="108"/>
        <v>63.710784826741403</v>
      </c>
      <c r="AD170" s="123">
        <f t="shared" si="109"/>
        <v>760</v>
      </c>
      <c r="AE170" s="14">
        <f t="shared" si="110"/>
        <v>12.666666666666666</v>
      </c>
      <c r="AF170" s="24">
        <f t="shared" si="90"/>
        <v>400</v>
      </c>
      <c r="AG170" s="3">
        <f t="shared" si="111"/>
        <v>0</v>
      </c>
      <c r="AH170" s="14">
        <f t="shared" si="91"/>
        <v>0</v>
      </c>
      <c r="AI170" s="14">
        <f t="shared" si="92"/>
        <v>1</v>
      </c>
      <c r="AJ170" s="14">
        <f t="shared" si="93"/>
        <v>2</v>
      </c>
      <c r="AK170" s="14">
        <f t="shared" si="94"/>
        <v>2.6</v>
      </c>
      <c r="AL170" s="24">
        <f t="shared" si="112"/>
        <v>84.501573979313079</v>
      </c>
      <c r="AM170" s="14">
        <f t="shared" si="113"/>
        <v>63.710784826741403</v>
      </c>
      <c r="AN170" s="138" t="str">
        <f t="shared" si="114"/>
        <v/>
      </c>
      <c r="AO170">
        <f t="shared" si="115"/>
        <v>760</v>
      </c>
      <c r="AP170" s="124">
        <f t="shared" si="116"/>
        <v>63.710784826741403</v>
      </c>
    </row>
    <row r="171" spans="2:42" x14ac:dyDescent="0.25">
      <c r="B171" s="3">
        <f t="shared" si="95"/>
        <v>765</v>
      </c>
      <c r="C171" s="14">
        <f t="shared" si="96"/>
        <v>12.75</v>
      </c>
      <c r="D171" s="11">
        <f t="shared" si="97"/>
        <v>714.42884252328429</v>
      </c>
      <c r="E171" s="11">
        <f t="shared" si="78"/>
        <v>558.6668641799539</v>
      </c>
      <c r="F171" s="11">
        <f t="shared" si="98"/>
        <v>48.253173333894111</v>
      </c>
      <c r="G171" s="11">
        <f t="shared" si="79"/>
        <v>80.972687489706487</v>
      </c>
      <c r="H171" s="11">
        <f t="shared" si="80"/>
        <v>64.1764355886488</v>
      </c>
      <c r="I171" s="24">
        <f t="shared" si="99"/>
        <v>48.253173333894111</v>
      </c>
      <c r="J171" s="12">
        <f t="shared" si="81"/>
        <v>0.35010394334455081</v>
      </c>
      <c r="K171" s="24">
        <f t="shared" si="82"/>
        <v>458.61417944205999</v>
      </c>
      <c r="L171" s="12">
        <f t="shared" si="100"/>
        <v>0.29674306509724419</v>
      </c>
      <c r="M171" s="24">
        <f t="shared" si="101"/>
        <v>80.972687489706487</v>
      </c>
      <c r="N171" s="12">
        <f t="shared" si="83"/>
        <v>1.0083694851050085</v>
      </c>
      <c r="O171" s="24">
        <f t="shared" si="84"/>
        <v>477.68987975574299</v>
      </c>
      <c r="P171" s="12">
        <f t="shared" si="102"/>
        <v>0.65536252098878289</v>
      </c>
      <c r="Q171" s="24">
        <f t="shared" si="103"/>
        <v>64.1764355886488</v>
      </c>
      <c r="R171" s="12">
        <f t="shared" si="85"/>
        <v>0.617239029304956</v>
      </c>
      <c r="S171" s="24">
        <f t="shared" si="86"/>
        <v>468.23471156538324</v>
      </c>
      <c r="T171" s="12">
        <f t="shared" si="104"/>
        <v>0.46625068450222795</v>
      </c>
      <c r="W171" s="24">
        <f t="shared" si="105"/>
        <v>106.01898917750952</v>
      </c>
      <c r="X171" s="24">
        <f t="shared" si="106"/>
        <v>490.60251135045206</v>
      </c>
      <c r="Y171" s="13">
        <f t="shared" si="87"/>
        <v>0.72744528762027849</v>
      </c>
      <c r="Z171" s="24">
        <f t="shared" si="88"/>
        <v>11316.196875061109</v>
      </c>
      <c r="AA171" s="24">
        <f t="shared" si="89"/>
        <v>12718.229538189313</v>
      </c>
      <c r="AB171" s="24">
        <f t="shared" si="107"/>
        <v>85.09771238307917</v>
      </c>
      <c r="AC171" s="24">
        <f t="shared" si="108"/>
        <v>64.1764355886488</v>
      </c>
      <c r="AD171" s="123">
        <f t="shared" si="109"/>
        <v>765</v>
      </c>
      <c r="AE171" s="14">
        <f t="shared" si="110"/>
        <v>12.75</v>
      </c>
      <c r="AF171" s="24">
        <f t="shared" si="90"/>
        <v>400</v>
      </c>
      <c r="AG171" s="3">
        <f t="shared" si="111"/>
        <v>0</v>
      </c>
      <c r="AH171" s="14">
        <f t="shared" si="91"/>
        <v>0</v>
      </c>
      <c r="AI171" s="14">
        <f t="shared" si="92"/>
        <v>1</v>
      </c>
      <c r="AJ171" s="14">
        <f t="shared" si="93"/>
        <v>2</v>
      </c>
      <c r="AK171" s="14">
        <f t="shared" si="94"/>
        <v>2.6</v>
      </c>
      <c r="AL171" s="24">
        <f t="shared" si="112"/>
        <v>85.09771238307917</v>
      </c>
      <c r="AM171" s="14">
        <f t="shared" si="113"/>
        <v>64.1764355886488</v>
      </c>
      <c r="AN171" s="138" t="str">
        <f t="shared" si="114"/>
        <v/>
      </c>
      <c r="AO171">
        <f t="shared" si="115"/>
        <v>765</v>
      </c>
      <c r="AP171" s="124">
        <f t="shared" si="116"/>
        <v>64.1764355886488</v>
      </c>
    </row>
    <row r="172" spans="2:42" x14ac:dyDescent="0.25">
      <c r="B172" s="3">
        <f t="shared" si="95"/>
        <v>770</v>
      </c>
      <c r="C172" s="14">
        <f t="shared" si="96"/>
        <v>12.833333333333334</v>
      </c>
      <c r="D172" s="11">
        <f t="shared" si="97"/>
        <v>715.39550133597538</v>
      </c>
      <c r="E172" s="11">
        <f t="shared" si="78"/>
        <v>559.4166992090868</v>
      </c>
      <c r="F172" s="11">
        <f t="shared" si="98"/>
        <v>48.549916398991357</v>
      </c>
      <c r="G172" s="11">
        <f t="shared" si="79"/>
        <v>81.628050010695276</v>
      </c>
      <c r="H172" s="11">
        <f t="shared" si="80"/>
        <v>64.642686273151028</v>
      </c>
      <c r="I172" s="24">
        <f t="shared" si="99"/>
        <v>48.549916398991357</v>
      </c>
      <c r="J172" s="12">
        <f t="shared" si="81"/>
        <v>0.3499624167071067</v>
      </c>
      <c r="K172" s="24">
        <f t="shared" si="82"/>
        <v>458.79964542241123</v>
      </c>
      <c r="L172" s="12">
        <f t="shared" si="100"/>
        <v>0.29719406269083415</v>
      </c>
      <c r="M172" s="24">
        <f t="shared" si="101"/>
        <v>81.628050010695276</v>
      </c>
      <c r="N172" s="12">
        <f t="shared" si="83"/>
        <v>1.0076199144385032</v>
      </c>
      <c r="O172" s="24">
        <f t="shared" si="84"/>
        <v>478.0452343060258</v>
      </c>
      <c r="P172" s="12">
        <f t="shared" si="102"/>
        <v>0.65605909906816129</v>
      </c>
      <c r="Q172" s="24">
        <f t="shared" si="103"/>
        <v>64.642686273151028</v>
      </c>
      <c r="R172" s="12">
        <f t="shared" si="85"/>
        <v>0.61688095740715221</v>
      </c>
      <c r="S172" s="24">
        <f t="shared" si="86"/>
        <v>468.50650094350334</v>
      </c>
      <c r="T172" s="12">
        <f t="shared" si="104"/>
        <v>0.46683927975868145</v>
      </c>
      <c r="W172" s="24">
        <f t="shared" si="105"/>
        <v>106.74643446512981</v>
      </c>
      <c r="X172" s="24">
        <f t="shared" si="106"/>
        <v>490.95808647733071</v>
      </c>
      <c r="Y172" s="13">
        <f t="shared" si="87"/>
        <v>0.72825360482817503</v>
      </c>
      <c r="Z172" s="24">
        <f t="shared" si="88"/>
        <v>11316.756618598924</v>
      </c>
      <c r="AA172" s="24">
        <f t="shared" si="89"/>
        <v>12761.815032000548</v>
      </c>
      <c r="AB172" s="24">
        <f t="shared" si="107"/>
        <v>85.694560369140419</v>
      </c>
      <c r="AC172" s="24">
        <f t="shared" si="108"/>
        <v>64.642686273151028</v>
      </c>
      <c r="AD172" s="123">
        <f t="shared" si="109"/>
        <v>770</v>
      </c>
      <c r="AE172" s="14">
        <f t="shared" si="110"/>
        <v>12.833333333333334</v>
      </c>
      <c r="AF172" s="24">
        <f t="shared" si="90"/>
        <v>400</v>
      </c>
      <c r="AG172" s="3">
        <f t="shared" si="111"/>
        <v>0</v>
      </c>
      <c r="AH172" s="14">
        <f t="shared" si="91"/>
        <v>0</v>
      </c>
      <c r="AI172" s="14">
        <f t="shared" si="92"/>
        <v>1</v>
      </c>
      <c r="AJ172" s="14">
        <f t="shared" si="93"/>
        <v>2</v>
      </c>
      <c r="AK172" s="14">
        <f t="shared" si="94"/>
        <v>2.6</v>
      </c>
      <c r="AL172" s="24">
        <f t="shared" si="112"/>
        <v>85.694560369140419</v>
      </c>
      <c r="AM172" s="14">
        <f t="shared" si="113"/>
        <v>64.642686273151028</v>
      </c>
      <c r="AN172" s="138" t="str">
        <f t="shared" si="114"/>
        <v/>
      </c>
      <c r="AO172">
        <f t="shared" si="115"/>
        <v>770</v>
      </c>
      <c r="AP172" s="124">
        <f t="shared" si="116"/>
        <v>64.642686273151028</v>
      </c>
    </row>
    <row r="173" spans="2:42" x14ac:dyDescent="0.25">
      <c r="B173" s="3">
        <f t="shared" si="95"/>
        <v>775</v>
      </c>
      <c r="C173" s="14">
        <f t="shared" si="96"/>
        <v>12.916666666666666</v>
      </c>
      <c r="D173" s="11">
        <f t="shared" si="97"/>
        <v>716.35596357524128</v>
      </c>
      <c r="E173" s="11">
        <f t="shared" si="78"/>
        <v>560.16172757039271</v>
      </c>
      <c r="F173" s="11">
        <f t="shared" si="98"/>
        <v>48.847110461682192</v>
      </c>
      <c r="G173" s="11">
        <f t="shared" si="79"/>
        <v>82.284109109763435</v>
      </c>
      <c r="H173" s="11">
        <f t="shared" si="80"/>
        <v>65.109525552909716</v>
      </c>
      <c r="I173" s="24">
        <f t="shared" si="99"/>
        <v>48.847110461682192</v>
      </c>
      <c r="J173" s="12">
        <f t="shared" si="81"/>
        <v>0.34982097347031899</v>
      </c>
      <c r="K173" s="24">
        <f t="shared" si="82"/>
        <v>458.98515204381766</v>
      </c>
      <c r="L173" s="12">
        <f t="shared" si="100"/>
        <v>0.29763851751034709</v>
      </c>
      <c r="M173" s="24">
        <f t="shared" si="101"/>
        <v>82.284109109763435</v>
      </c>
      <c r="N173" s="12">
        <f t="shared" si="83"/>
        <v>1.0068727382020839</v>
      </c>
      <c r="O173" s="24">
        <f t="shared" si="84"/>
        <v>478.39998026890163</v>
      </c>
      <c r="P173" s="12">
        <f t="shared" si="102"/>
        <v>0.65673838307924193</v>
      </c>
      <c r="Q173" s="24">
        <f t="shared" si="103"/>
        <v>65.109525552909716</v>
      </c>
      <c r="R173" s="12">
        <f t="shared" si="85"/>
        <v>0.61652357101802624</v>
      </c>
      <c r="S173" s="24">
        <f t="shared" si="86"/>
        <v>468.77808479613327</v>
      </c>
      <c r="T173" s="12">
        <f t="shared" si="104"/>
        <v>0.46741674750965467</v>
      </c>
      <c r="W173" s="24">
        <f t="shared" si="105"/>
        <v>107.47468806995798</v>
      </c>
      <c r="X173" s="24">
        <f t="shared" si="106"/>
        <v>491.31301878305078</v>
      </c>
      <c r="Y173" s="13">
        <f t="shared" si="87"/>
        <v>0.7290511334430515</v>
      </c>
      <c r="Z173" s="24">
        <f t="shared" si="88"/>
        <v>11317.175987510867</v>
      </c>
      <c r="AA173" s="24">
        <f t="shared" si="89"/>
        <v>12805.191085095066</v>
      </c>
      <c r="AB173" s="24">
        <f t="shared" si="107"/>
        <v>86.292106811433854</v>
      </c>
      <c r="AC173" s="24">
        <f t="shared" si="108"/>
        <v>65.109525552909716</v>
      </c>
      <c r="AD173" s="123">
        <f t="shared" si="109"/>
        <v>775</v>
      </c>
      <c r="AE173" s="14">
        <f t="shared" si="110"/>
        <v>12.916666666666666</v>
      </c>
      <c r="AF173" s="24">
        <f t="shared" si="90"/>
        <v>400</v>
      </c>
      <c r="AG173" s="3">
        <f t="shared" si="111"/>
        <v>0</v>
      </c>
      <c r="AH173" s="14">
        <f t="shared" si="91"/>
        <v>0</v>
      </c>
      <c r="AI173" s="14">
        <f t="shared" si="92"/>
        <v>1</v>
      </c>
      <c r="AJ173" s="14">
        <f t="shared" si="93"/>
        <v>2</v>
      </c>
      <c r="AK173" s="14">
        <f t="shared" si="94"/>
        <v>2.6</v>
      </c>
      <c r="AL173" s="24">
        <f t="shared" si="112"/>
        <v>86.292106811433854</v>
      </c>
      <c r="AM173" s="14">
        <f t="shared" si="113"/>
        <v>65.109525552909716</v>
      </c>
      <c r="AN173" s="138" t="str">
        <f t="shared" si="114"/>
        <v/>
      </c>
      <c r="AO173">
        <f t="shared" si="115"/>
        <v>775</v>
      </c>
      <c r="AP173" s="124">
        <f t="shared" si="116"/>
        <v>65.109525552909716</v>
      </c>
    </row>
    <row r="174" spans="2:42" x14ac:dyDescent="0.25">
      <c r="B174" s="3">
        <f t="shared" si="95"/>
        <v>780</v>
      </c>
      <c r="C174" s="14">
        <f t="shared" si="96"/>
        <v>13</v>
      </c>
      <c r="D174" s="11">
        <f t="shared" si="97"/>
        <v>717.31030817912858</v>
      </c>
      <c r="E174" s="11">
        <f t="shared" si="78"/>
        <v>560.9020104959335</v>
      </c>
      <c r="F174" s="11">
        <f t="shared" si="98"/>
        <v>49.144748979192542</v>
      </c>
      <c r="G174" s="11">
        <f t="shared" si="79"/>
        <v>82.940847492842678</v>
      </c>
      <c r="H174" s="11">
        <f t="shared" si="80"/>
        <v>65.576942300419375</v>
      </c>
      <c r="I174" s="24">
        <f t="shared" si="99"/>
        <v>49.144748979192542</v>
      </c>
      <c r="J174" s="12">
        <f t="shared" si="81"/>
        <v>0.34967961724483365</v>
      </c>
      <c r="K174" s="24">
        <f t="shared" si="82"/>
        <v>459.17069448165807</v>
      </c>
      <c r="L174" s="12">
        <f t="shared" si="100"/>
        <v>0.29807653696101294</v>
      </c>
      <c r="M174" s="24">
        <f t="shared" si="101"/>
        <v>82.940847492842678</v>
      </c>
      <c r="N174" s="12">
        <f t="shared" si="83"/>
        <v>1.0061279664829617</v>
      </c>
      <c r="O174" s="24">
        <f t="shared" si="84"/>
        <v>478.75410895591006</v>
      </c>
      <c r="P174" s="12">
        <f t="shared" si="102"/>
        <v>0.65740069740005147</v>
      </c>
      <c r="Q174" s="24">
        <f t="shared" si="103"/>
        <v>65.576942300419375</v>
      </c>
      <c r="R174" s="12">
        <f t="shared" si="85"/>
        <v>0.61616687789924918</v>
      </c>
      <c r="S174" s="24">
        <f t="shared" si="86"/>
        <v>469.04945595073082</v>
      </c>
      <c r="T174" s="12">
        <f t="shared" si="104"/>
        <v>0.46798328305465581</v>
      </c>
      <c r="W174" s="24">
        <f t="shared" si="105"/>
        <v>108.20373920340103</v>
      </c>
      <c r="X174" s="24">
        <f t="shared" si="106"/>
        <v>491.66730472763027</v>
      </c>
      <c r="Y174" s="13">
        <f t="shared" si="87"/>
        <v>0.72983800715928071</v>
      </c>
      <c r="Z174" s="24">
        <f t="shared" si="88"/>
        <v>11317.456782313311</v>
      </c>
      <c r="AA174" s="24">
        <f t="shared" si="89"/>
        <v>12848.35927253557</v>
      </c>
      <c r="AB174" s="24">
        <f t="shared" si="107"/>
        <v>86.890340751910202</v>
      </c>
      <c r="AC174" s="24">
        <f t="shared" si="108"/>
        <v>65.576942300419375</v>
      </c>
      <c r="AD174" s="123">
        <f t="shared" si="109"/>
        <v>780</v>
      </c>
      <c r="AE174" s="14">
        <f t="shared" si="110"/>
        <v>13</v>
      </c>
      <c r="AF174" s="24">
        <f t="shared" si="90"/>
        <v>400</v>
      </c>
      <c r="AG174" s="3">
        <f t="shared" si="111"/>
        <v>0</v>
      </c>
      <c r="AH174" s="14">
        <f t="shared" si="91"/>
        <v>0</v>
      </c>
      <c r="AI174" s="14">
        <f t="shared" si="92"/>
        <v>1</v>
      </c>
      <c r="AJ174" s="14">
        <f t="shared" si="93"/>
        <v>2</v>
      </c>
      <c r="AK174" s="14">
        <f t="shared" si="94"/>
        <v>2.6</v>
      </c>
      <c r="AL174" s="24">
        <f t="shared" si="112"/>
        <v>86.890340751910202</v>
      </c>
      <c r="AM174" s="14">
        <f t="shared" si="113"/>
        <v>65.576942300419375</v>
      </c>
      <c r="AN174" s="138" t="str">
        <f t="shared" si="114"/>
        <v/>
      </c>
      <c r="AO174">
        <f t="shared" si="115"/>
        <v>780</v>
      </c>
      <c r="AP174" s="124">
        <f t="shared" si="116"/>
        <v>65.576942300419375</v>
      </c>
    </row>
    <row r="175" spans="2:42" x14ac:dyDescent="0.25">
      <c r="B175" s="3">
        <f t="shared" si="95"/>
        <v>785</v>
      </c>
      <c r="C175" s="14">
        <f t="shared" si="96"/>
        <v>13.083333333333334</v>
      </c>
      <c r="D175" s="11">
        <f t="shared" si="97"/>
        <v>718.25861258684074</v>
      </c>
      <c r="E175" s="11">
        <f t="shared" si="78"/>
        <v>561.63760805512209</v>
      </c>
      <c r="F175" s="11">
        <f t="shared" si="98"/>
        <v>49.442825516153555</v>
      </c>
      <c r="G175" s="11">
        <f t="shared" si="79"/>
        <v>83.598248190242728</v>
      </c>
      <c r="H175" s="11">
        <f t="shared" si="80"/>
        <v>66.044925583474026</v>
      </c>
      <c r="I175" s="24">
        <f t="shared" si="99"/>
        <v>49.442825516153555</v>
      </c>
      <c r="J175" s="12">
        <f t="shared" si="81"/>
        <v>0.34953835156130886</v>
      </c>
      <c r="K175" s="24">
        <f t="shared" si="82"/>
        <v>459.35626800090358</v>
      </c>
      <c r="L175" s="12">
        <f t="shared" si="100"/>
        <v>0.29850822606772071</v>
      </c>
      <c r="M175" s="24">
        <f t="shared" si="101"/>
        <v>83.598248190242728</v>
      </c>
      <c r="N175" s="12">
        <f t="shared" si="83"/>
        <v>1.0053856086773771</v>
      </c>
      <c r="O175" s="24">
        <f t="shared" si="84"/>
        <v>479.1076119767128</v>
      </c>
      <c r="P175" s="12">
        <f t="shared" si="102"/>
        <v>0.65804635887040386</v>
      </c>
      <c r="Q175" s="24">
        <f t="shared" si="103"/>
        <v>66.044925583474026</v>
      </c>
      <c r="R175" s="12">
        <f t="shared" si="85"/>
        <v>0.61581088554779839</v>
      </c>
      <c r="S175" s="24">
        <f t="shared" si="86"/>
        <v>469.32060740759738</v>
      </c>
      <c r="T175" s="12">
        <f t="shared" si="104"/>
        <v>0.46853907728969413</v>
      </c>
      <c r="W175" s="24">
        <f t="shared" si="105"/>
        <v>108.93357721056032</v>
      </c>
      <c r="X175" s="24">
        <f t="shared" si="106"/>
        <v>492.02094092716334</v>
      </c>
      <c r="Y175" s="13">
        <f t="shared" si="87"/>
        <v>0.73061435722561152</v>
      </c>
      <c r="Z175" s="24">
        <f t="shared" si="88"/>
        <v>11317.600771114045</v>
      </c>
      <c r="AA175" s="24">
        <f t="shared" si="89"/>
        <v>12891.321143235298</v>
      </c>
      <c r="AB175" s="24">
        <f t="shared" si="107"/>
        <v>87.489251397017171</v>
      </c>
      <c r="AC175" s="24">
        <f t="shared" si="108"/>
        <v>66.044925583474026</v>
      </c>
      <c r="AD175" s="123">
        <f t="shared" si="109"/>
        <v>785</v>
      </c>
      <c r="AE175" s="14">
        <f t="shared" si="110"/>
        <v>13.083333333333334</v>
      </c>
      <c r="AF175" s="24">
        <f t="shared" si="90"/>
        <v>400</v>
      </c>
      <c r="AG175" s="3">
        <f t="shared" si="111"/>
        <v>0</v>
      </c>
      <c r="AH175" s="14">
        <f t="shared" si="91"/>
        <v>0</v>
      </c>
      <c r="AI175" s="14">
        <f t="shared" si="92"/>
        <v>1</v>
      </c>
      <c r="AJ175" s="14">
        <f t="shared" si="93"/>
        <v>2</v>
      </c>
      <c r="AK175" s="14">
        <f t="shared" si="94"/>
        <v>2.6</v>
      </c>
      <c r="AL175" s="24">
        <f t="shared" si="112"/>
        <v>87.489251397017171</v>
      </c>
      <c r="AM175" s="14">
        <f t="shared" si="113"/>
        <v>66.044925583474026</v>
      </c>
      <c r="AN175" s="138" t="str">
        <f t="shared" si="114"/>
        <v/>
      </c>
      <c r="AO175">
        <f t="shared" si="115"/>
        <v>785</v>
      </c>
      <c r="AP175" s="124">
        <f t="shared" si="116"/>
        <v>66.044925583474026</v>
      </c>
    </row>
    <row r="176" spans="2:42" x14ac:dyDescent="0.25">
      <c r="B176" s="3">
        <f t="shared" si="95"/>
        <v>790</v>
      </c>
      <c r="C176" s="14">
        <f t="shared" si="96"/>
        <v>13.166666666666666</v>
      </c>
      <c r="D176" s="11">
        <f t="shared" si="97"/>
        <v>719.20095277644396</v>
      </c>
      <c r="E176" s="11">
        <f t="shared" si="78"/>
        <v>562.36857918397084</v>
      </c>
      <c r="F176" s="11">
        <f t="shared" si="98"/>
        <v>49.741333742221272</v>
      </c>
      <c r="G176" s="11">
        <f t="shared" si="79"/>
        <v>84.256294549113136</v>
      </c>
      <c r="H176" s="11">
        <f t="shared" si="80"/>
        <v>66.513464660763717</v>
      </c>
      <c r="I176" s="24">
        <f t="shared" si="99"/>
        <v>49.741333742221272</v>
      </c>
      <c r="J176" s="12">
        <f t="shared" si="81"/>
        <v>0.34939717987216645</v>
      </c>
      <c r="K176" s="24">
        <f t="shared" si="82"/>
        <v>459.54186795421623</v>
      </c>
      <c r="L176" s="12">
        <f t="shared" si="100"/>
        <v>0.29893368754317706</v>
      </c>
      <c r="M176" s="24">
        <f t="shared" si="101"/>
        <v>84.256294549113136</v>
      </c>
      <c r="N176" s="12">
        <f t="shared" si="83"/>
        <v>1.0046456735109357</v>
      </c>
      <c r="O176" s="24">
        <f t="shared" si="84"/>
        <v>479.4604812319721</v>
      </c>
      <c r="P176" s="12">
        <f t="shared" si="102"/>
        <v>0.65867567700733265</v>
      </c>
      <c r="Q176" s="24">
        <f t="shared" si="103"/>
        <v>66.513464660763717</v>
      </c>
      <c r="R176" s="12">
        <f t="shared" si="85"/>
        <v>0.61545560120252396</v>
      </c>
      <c r="S176" s="24">
        <f t="shared" si="86"/>
        <v>469.59153233605826</v>
      </c>
      <c r="T176" s="12">
        <f t="shared" si="104"/>
        <v>0.46908431683274954</v>
      </c>
      <c r="W176" s="24">
        <f t="shared" si="105"/>
        <v>109.66419156778592</v>
      </c>
      <c r="X176" s="24">
        <f t="shared" si="106"/>
        <v>492.37392415119388</v>
      </c>
      <c r="Y176" s="13">
        <f t="shared" si="87"/>
        <v>0.73138031249827462</v>
      </c>
      <c r="Z176" s="24">
        <f t="shared" si="88"/>
        <v>11317.609690404623</v>
      </c>
      <c r="AA176" s="24">
        <f t="shared" si="89"/>
        <v>12934.078220513704</v>
      </c>
      <c r="AB176" s="24">
        <f t="shared" si="107"/>
        <v>88.088828114274818</v>
      </c>
      <c r="AC176" s="24">
        <f t="shared" si="108"/>
        <v>66.513464660763717</v>
      </c>
      <c r="AD176" s="123">
        <f t="shared" si="109"/>
        <v>790</v>
      </c>
      <c r="AE176" s="14">
        <f t="shared" si="110"/>
        <v>13.166666666666666</v>
      </c>
      <c r="AF176" s="24">
        <f t="shared" si="90"/>
        <v>400</v>
      </c>
      <c r="AG176" s="3">
        <f t="shared" si="111"/>
        <v>0</v>
      </c>
      <c r="AH176" s="14">
        <f t="shared" si="91"/>
        <v>0</v>
      </c>
      <c r="AI176" s="14">
        <f t="shared" si="92"/>
        <v>1</v>
      </c>
      <c r="AJ176" s="14">
        <f t="shared" si="93"/>
        <v>2</v>
      </c>
      <c r="AK176" s="14">
        <f t="shared" si="94"/>
        <v>2.6</v>
      </c>
      <c r="AL176" s="24">
        <f t="shared" si="112"/>
        <v>88.088828114274818</v>
      </c>
      <c r="AM176" s="14">
        <f t="shared" si="113"/>
        <v>66.513464660763717</v>
      </c>
      <c r="AN176" s="138" t="str">
        <f t="shared" si="114"/>
        <v/>
      </c>
      <c r="AO176">
        <f t="shared" si="115"/>
        <v>790</v>
      </c>
      <c r="AP176" s="124">
        <f t="shared" si="116"/>
        <v>66.513464660763717</v>
      </c>
    </row>
    <row r="177" spans="2:42" x14ac:dyDescent="0.25">
      <c r="B177" s="3">
        <f t="shared" si="95"/>
        <v>795</v>
      </c>
      <c r="C177" s="14">
        <f t="shared" si="96"/>
        <v>13.25</v>
      </c>
      <c r="D177" s="11">
        <f t="shared" si="97"/>
        <v>720.13740330139717</v>
      </c>
      <c r="E177" s="11">
        <f t="shared" si="78"/>
        <v>563.09498171342693</v>
      </c>
      <c r="F177" s="11">
        <f t="shared" si="98"/>
        <v>50.040267429764448</v>
      </c>
      <c r="G177" s="11">
        <f t="shared" si="79"/>
        <v>84.914970226120474</v>
      </c>
      <c r="H177" s="11">
        <f t="shared" si="80"/>
        <v>66.982548977596466</v>
      </c>
      <c r="I177" s="24">
        <f t="shared" si="99"/>
        <v>50.040267429764448</v>
      </c>
      <c r="J177" s="12">
        <f t="shared" si="81"/>
        <v>0.34925610555329722</v>
      </c>
      <c r="K177" s="24">
        <f t="shared" si="82"/>
        <v>459.72748978009901</v>
      </c>
      <c r="L177" s="12">
        <f t="shared" si="100"/>
        <v>0.2993530218535157</v>
      </c>
      <c r="M177" s="24">
        <f t="shared" si="101"/>
        <v>84.914970226120474</v>
      </c>
      <c r="N177" s="12">
        <f t="shared" si="83"/>
        <v>1.0039081690583511</v>
      </c>
      <c r="O177" s="24">
        <f t="shared" si="84"/>
        <v>479.81270890642031</v>
      </c>
      <c r="P177" s="12">
        <f t="shared" si="102"/>
        <v>0.6592889542126027</v>
      </c>
      <c r="Q177" s="24">
        <f t="shared" si="103"/>
        <v>66.982548977596466</v>
      </c>
      <c r="R177" s="12">
        <f t="shared" si="85"/>
        <v>0.61510103185053533</v>
      </c>
      <c r="S177" s="24">
        <f t="shared" si="86"/>
        <v>469.86222407074575</v>
      </c>
      <c r="T177" s="12">
        <f t="shared" si="104"/>
        <v>0.4696191841445847</v>
      </c>
      <c r="W177" s="24">
        <f t="shared" si="105"/>
        <v>110.39557188028419</v>
      </c>
      <c r="X177" s="24">
        <f t="shared" si="106"/>
        <v>492.72625132014053</v>
      </c>
      <c r="Y177" s="13">
        <f t="shared" si="87"/>
        <v>0.7321359994926514</v>
      </c>
      <c r="Z177" s="24">
        <f t="shared" si="88"/>
        <v>11317.485245828568</v>
      </c>
      <c r="AA177" s="24">
        <f t="shared" si="89"/>
        <v>12976.632002637238</v>
      </c>
      <c r="AB177" s="24">
        <f t="shared" si="107"/>
        <v>88.689060428940337</v>
      </c>
      <c r="AC177" s="24">
        <f t="shared" si="108"/>
        <v>66.982548977596466</v>
      </c>
      <c r="AD177" s="123">
        <f t="shared" si="109"/>
        <v>795</v>
      </c>
      <c r="AE177" s="14">
        <f t="shared" si="110"/>
        <v>13.25</v>
      </c>
      <c r="AF177" s="24">
        <f t="shared" si="90"/>
        <v>400</v>
      </c>
      <c r="AG177" s="3">
        <f t="shared" si="111"/>
        <v>0</v>
      </c>
      <c r="AH177" s="14">
        <f t="shared" si="91"/>
        <v>0</v>
      </c>
      <c r="AI177" s="14">
        <f t="shared" si="92"/>
        <v>1</v>
      </c>
      <c r="AJ177" s="14">
        <f t="shared" si="93"/>
        <v>2</v>
      </c>
      <c r="AK177" s="14">
        <f t="shared" si="94"/>
        <v>2.6</v>
      </c>
      <c r="AL177" s="24">
        <f t="shared" si="112"/>
        <v>88.689060428940337</v>
      </c>
      <c r="AM177" s="14">
        <f t="shared" si="113"/>
        <v>66.982548977596466</v>
      </c>
      <c r="AN177" s="138" t="str">
        <f t="shared" si="114"/>
        <v/>
      </c>
      <c r="AO177">
        <f t="shared" si="115"/>
        <v>795</v>
      </c>
      <c r="AP177" s="124">
        <f t="shared" si="116"/>
        <v>66.982548977596466</v>
      </c>
    </row>
    <row r="178" spans="2:42" x14ac:dyDescent="0.25">
      <c r="B178" s="3">
        <f t="shared" si="95"/>
        <v>800</v>
      </c>
      <c r="C178" s="14">
        <f t="shared" si="96"/>
        <v>13.333333333333334</v>
      </c>
      <c r="D178" s="11">
        <f t="shared" si="97"/>
        <v>721.06803732594688</v>
      </c>
      <c r="E178" s="11">
        <f t="shared" si="78"/>
        <v>563.81687239682924</v>
      </c>
      <c r="F178" s="11">
        <f t="shared" si="98"/>
        <v>50.339620451617961</v>
      </c>
      <c r="G178" s="11">
        <f t="shared" si="79"/>
        <v>85.574259180333073</v>
      </c>
      <c r="H178" s="11">
        <f t="shared" si="80"/>
        <v>67.452168161741056</v>
      </c>
      <c r="I178" s="24">
        <f t="shared" si="99"/>
        <v>50.339620451617961</v>
      </c>
      <c r="J178" s="12">
        <f t="shared" si="81"/>
        <v>0.34911513190572119</v>
      </c>
      <c r="K178" s="24">
        <f t="shared" si="82"/>
        <v>459.91312900109625</v>
      </c>
      <c r="L178" s="12">
        <f t="shared" si="100"/>
        <v>0.2997663272817222</v>
      </c>
      <c r="M178" s="24">
        <f t="shared" si="101"/>
        <v>85.574259180333073</v>
      </c>
      <c r="N178" s="12">
        <f t="shared" si="83"/>
        <v>1.0031731027626203</v>
      </c>
      <c r="O178" s="24">
        <f t="shared" si="84"/>
        <v>480.16428746211426</v>
      </c>
      <c r="P178" s="12">
        <f t="shared" si="102"/>
        <v>0.65988648597342558</v>
      </c>
      <c r="Q178" s="24">
        <f t="shared" si="103"/>
        <v>67.452168161741056</v>
      </c>
      <c r="R178" s="12">
        <f t="shared" si="85"/>
        <v>0.61474718423342023</v>
      </c>
      <c r="S178" s="24">
        <f t="shared" si="86"/>
        <v>470.13267610797999</v>
      </c>
      <c r="T178" s="12">
        <f t="shared" si="104"/>
        <v>0.47014385764557387</v>
      </c>
      <c r="W178" s="24">
        <f t="shared" si="105"/>
        <v>111.12770787977685</v>
      </c>
      <c r="X178" s="24">
        <f t="shared" si="106"/>
        <v>493.07791950277004</v>
      </c>
      <c r="Y178" s="13">
        <f t="shared" si="87"/>
        <v>0.73288154243355863</v>
      </c>
      <c r="Z178" s="24">
        <f t="shared" si="88"/>
        <v>11317.22911292631</v>
      </c>
      <c r="AA178" s="24">
        <f t="shared" si="89"/>
        <v>13018.983963345821</v>
      </c>
      <c r="AB178" s="24">
        <f t="shared" si="107"/>
        <v>89.289938020758953</v>
      </c>
      <c r="AC178" s="24">
        <f t="shared" si="108"/>
        <v>67.452168161741056</v>
      </c>
      <c r="AD178" s="123">
        <f t="shared" si="109"/>
        <v>800</v>
      </c>
      <c r="AE178" s="14">
        <f t="shared" si="110"/>
        <v>13.333333333333334</v>
      </c>
      <c r="AF178" s="24">
        <f t="shared" si="90"/>
        <v>400</v>
      </c>
      <c r="AG178" s="3">
        <f t="shared" si="111"/>
        <v>0</v>
      </c>
      <c r="AH178" s="14">
        <f t="shared" si="91"/>
        <v>0</v>
      </c>
      <c r="AI178" s="14">
        <f t="shared" si="92"/>
        <v>1</v>
      </c>
      <c r="AJ178" s="14">
        <f t="shared" si="93"/>
        <v>2</v>
      </c>
      <c r="AK178" s="14">
        <f t="shared" si="94"/>
        <v>2.6</v>
      </c>
      <c r="AL178" s="24">
        <f t="shared" si="112"/>
        <v>89.289938020758953</v>
      </c>
      <c r="AM178" s="14">
        <f t="shared" si="113"/>
        <v>67.452168161741056</v>
      </c>
      <c r="AN178" s="138" t="str">
        <f t="shared" si="114"/>
        <v/>
      </c>
      <c r="AO178">
        <f t="shared" si="115"/>
        <v>800</v>
      </c>
      <c r="AP178" s="124">
        <f t="shared" si="116"/>
        <v>67.452168161741056</v>
      </c>
    </row>
    <row r="179" spans="2:42" x14ac:dyDescent="0.25">
      <c r="B179" s="3">
        <f t="shared" si="95"/>
        <v>805</v>
      </c>
      <c r="C179" s="14">
        <f t="shared" si="96"/>
        <v>13.416666666666666</v>
      </c>
      <c r="D179" s="11">
        <f t="shared" si="97"/>
        <v>721.99292665942812</v>
      </c>
      <c r="E179" s="11">
        <f t="shared" si="78"/>
        <v>564.53430693651433</v>
      </c>
      <c r="F179" s="11">
        <f t="shared" si="98"/>
        <v>50.639386778899684</v>
      </c>
      <c r="G179" s="11">
        <f t="shared" si="79"/>
        <v>86.234145666306503</v>
      </c>
      <c r="H179" s="11">
        <f t="shared" si="80"/>
        <v>67.922312019386624</v>
      </c>
      <c r="I179" s="24">
        <f t="shared" si="99"/>
        <v>50.639386778899684</v>
      </c>
      <c r="J179" s="12">
        <f t="shared" si="81"/>
        <v>0.34897426215720279</v>
      </c>
      <c r="K179" s="24">
        <f t="shared" si="82"/>
        <v>460.09878122204276</v>
      </c>
      <c r="L179" s="12">
        <f t="shared" si="100"/>
        <v>0.3001736999888846</v>
      </c>
      <c r="M179" s="24">
        <f t="shared" si="101"/>
        <v>86.234145666306503</v>
      </c>
      <c r="N179" s="12">
        <f t="shared" si="83"/>
        <v>1.0024404814536532</v>
      </c>
      <c r="O179" s="24">
        <f t="shared" si="84"/>
        <v>480.51520963186704</v>
      </c>
      <c r="P179" s="12">
        <f t="shared" si="102"/>
        <v>0.66046856105639429</v>
      </c>
      <c r="Q179" s="24">
        <f t="shared" si="103"/>
        <v>67.922312019386624</v>
      </c>
      <c r="R179" s="12">
        <f t="shared" si="85"/>
        <v>0.61439406485329207</v>
      </c>
      <c r="S179" s="24">
        <f t="shared" si="86"/>
        <v>470.40288210224656</v>
      </c>
      <c r="T179" s="12">
        <f t="shared" si="104"/>
        <v>0.47065851182855212</v>
      </c>
      <c r="W179" s="24">
        <f t="shared" si="105"/>
        <v>111.86058942221041</v>
      </c>
      <c r="X179" s="24">
        <f t="shared" si="106"/>
        <v>493.42892591371822</v>
      </c>
      <c r="Y179" s="13">
        <f t="shared" si="87"/>
        <v>0.73361706330417809</v>
      </c>
      <c r="Z179" s="24">
        <f t="shared" si="88"/>
        <v>11316.842937857598</v>
      </c>
      <c r="AA179" s="24">
        <f t="shared" si="89"/>
        <v>13061.135552365062</v>
      </c>
      <c r="AB179" s="24">
        <f t="shared" si="107"/>
        <v>89.891450720798517</v>
      </c>
      <c r="AC179" s="24">
        <f t="shared" si="108"/>
        <v>67.922312019386624</v>
      </c>
      <c r="AD179" s="123">
        <f t="shared" si="109"/>
        <v>805</v>
      </c>
      <c r="AE179" s="14">
        <f t="shared" si="110"/>
        <v>13.416666666666666</v>
      </c>
      <c r="AF179" s="24">
        <f t="shared" si="90"/>
        <v>400</v>
      </c>
      <c r="AG179" s="3">
        <f t="shared" si="111"/>
        <v>0</v>
      </c>
      <c r="AH179" s="14">
        <f t="shared" si="91"/>
        <v>0</v>
      </c>
      <c r="AI179" s="14">
        <f t="shared" si="92"/>
        <v>1</v>
      </c>
      <c r="AJ179" s="14">
        <f t="shared" si="93"/>
        <v>2</v>
      </c>
      <c r="AK179" s="14">
        <f t="shared" si="94"/>
        <v>2.6</v>
      </c>
      <c r="AL179" s="24">
        <f t="shared" si="112"/>
        <v>89.891450720798517</v>
      </c>
      <c r="AM179" s="14">
        <f t="shared" si="113"/>
        <v>67.922312019386624</v>
      </c>
      <c r="AN179" s="138" t="str">
        <f t="shared" si="114"/>
        <v/>
      </c>
      <c r="AO179">
        <f t="shared" si="115"/>
        <v>805</v>
      </c>
      <c r="AP179" s="124">
        <f t="shared" si="116"/>
        <v>67.922312019386624</v>
      </c>
    </row>
    <row r="180" spans="2:42" x14ac:dyDescent="0.25">
      <c r="B180" s="3">
        <f t="shared" si="95"/>
        <v>810</v>
      </c>
      <c r="C180" s="14">
        <f t="shared" si="96"/>
        <v>13.5</v>
      </c>
      <c r="D180" s="11">
        <f t="shared" si="97"/>
        <v>722.91214178951509</v>
      </c>
      <c r="E180" s="11">
        <f t="shared" si="78"/>
        <v>565.24734000961018</v>
      </c>
      <c r="F180" s="11">
        <f t="shared" si="98"/>
        <v>50.939560478888566</v>
      </c>
      <c r="G180" s="11">
        <f t="shared" si="79"/>
        <v>86.894614227362894</v>
      </c>
      <c r="H180" s="11">
        <f t="shared" si="80"/>
        <v>68.39297053121517</v>
      </c>
      <c r="I180" s="24">
        <f t="shared" si="99"/>
        <v>50.939560478888566</v>
      </c>
      <c r="J180" s="12">
        <f t="shared" si="81"/>
        <v>0.34883349946382597</v>
      </c>
      <c r="K180" s="24">
        <f t="shared" si="82"/>
        <v>460.28444212835996</v>
      </c>
      <c r="L180" s="12">
        <f t="shared" si="100"/>
        <v>0.30057523407322528</v>
      </c>
      <c r="M180" s="24">
        <f t="shared" si="101"/>
        <v>86.894614227362894</v>
      </c>
      <c r="N180" s="12">
        <f t="shared" si="83"/>
        <v>1.0017103113663646</v>
      </c>
      <c r="O180" s="24">
        <f t="shared" si="84"/>
        <v>480.86546841285326</v>
      </c>
      <c r="P180" s="12">
        <f t="shared" si="102"/>
        <v>0.66103546169453153</v>
      </c>
      <c r="Q180" s="24">
        <f t="shared" si="103"/>
        <v>68.39297053121517</v>
      </c>
      <c r="R180" s="12">
        <f t="shared" si="85"/>
        <v>0.61404167997868198</v>
      </c>
      <c r="S180" s="24">
        <f t="shared" si="86"/>
        <v>470.67283586276591</v>
      </c>
      <c r="T180" s="12">
        <f t="shared" si="104"/>
        <v>0.47116331736762285</v>
      </c>
      <c r="W180" s="24">
        <f t="shared" si="105"/>
        <v>112.59420648551459</v>
      </c>
      <c r="X180" s="24">
        <f t="shared" si="106"/>
        <v>493.7792679110587</v>
      </c>
      <c r="Y180" s="13">
        <f t="shared" si="87"/>
        <v>0.73434268189370089</v>
      </c>
      <c r="Z180" s="24">
        <f t="shared" si="88"/>
        <v>11316.32833810239</v>
      </c>
      <c r="AA180" s="24">
        <f t="shared" si="89"/>
        <v>13103.088195905279</v>
      </c>
      <c r="AB180" s="24">
        <f t="shared" si="107"/>
        <v>90.49358850836488</v>
      </c>
      <c r="AC180" s="24">
        <f t="shared" si="108"/>
        <v>68.39297053121517</v>
      </c>
      <c r="AD180" s="123">
        <f t="shared" si="109"/>
        <v>810</v>
      </c>
      <c r="AE180" s="14">
        <f t="shared" si="110"/>
        <v>13.5</v>
      </c>
      <c r="AF180" s="24">
        <f t="shared" si="90"/>
        <v>400</v>
      </c>
      <c r="AG180" s="3">
        <f t="shared" si="111"/>
        <v>0</v>
      </c>
      <c r="AH180" s="14">
        <f t="shared" si="91"/>
        <v>0</v>
      </c>
      <c r="AI180" s="14">
        <f t="shared" si="92"/>
        <v>1</v>
      </c>
      <c r="AJ180" s="14">
        <f t="shared" si="93"/>
        <v>2</v>
      </c>
      <c r="AK180" s="14">
        <f t="shared" si="94"/>
        <v>2.6</v>
      </c>
      <c r="AL180" s="24">
        <f t="shared" si="112"/>
        <v>90.49358850836488</v>
      </c>
      <c r="AM180" s="14">
        <f t="shared" si="113"/>
        <v>68.39297053121517</v>
      </c>
      <c r="AN180" s="138" t="str">
        <f t="shared" si="114"/>
        <v/>
      </c>
      <c r="AO180">
        <f t="shared" si="115"/>
        <v>810</v>
      </c>
      <c r="AP180" s="124">
        <f t="shared" si="116"/>
        <v>68.39297053121517</v>
      </c>
    </row>
    <row r="181" spans="2:42" x14ac:dyDescent="0.25">
      <c r="B181" s="3">
        <f t="shared" si="95"/>
        <v>815</v>
      </c>
      <c r="C181" s="14">
        <f t="shared" si="96"/>
        <v>13.583333333333334</v>
      </c>
      <c r="D181" s="11">
        <f t="shared" si="97"/>
        <v>723.82575191445744</v>
      </c>
      <c r="E181" s="11">
        <f t="shared" si="78"/>
        <v>565.9560252930404</v>
      </c>
      <c r="F181" s="11">
        <f t="shared" si="98"/>
        <v>51.240135712961795</v>
      </c>
      <c r="G181" s="11">
        <f t="shared" si="79"/>
        <v>87.555649689057418</v>
      </c>
      <c r="H181" s="11">
        <f t="shared" si="80"/>
        <v>68.864133848582796</v>
      </c>
      <c r="I181" s="24">
        <f t="shared" si="99"/>
        <v>51.240135712961795</v>
      </c>
      <c r="J181" s="12">
        <f t="shared" si="81"/>
        <v>0.34869284691152574</v>
      </c>
      <c r="K181" s="24">
        <f t="shared" si="82"/>
        <v>460.47010748439692</v>
      </c>
      <c r="L181" s="12">
        <f t="shared" si="100"/>
        <v>0.30097102162719191</v>
      </c>
      <c r="M181" s="24">
        <f t="shared" si="101"/>
        <v>87.555649689057418</v>
      </c>
      <c r="N181" s="12">
        <f t="shared" si="83"/>
        <v>1.0009825981582501</v>
      </c>
      <c r="O181" s="24">
        <f t="shared" si="84"/>
        <v>481.21505706038221</v>
      </c>
      <c r="P181" s="12">
        <f t="shared" si="102"/>
        <v>0.66158746376826805</v>
      </c>
      <c r="Q181" s="24">
        <f t="shared" si="103"/>
        <v>68.864133848582796</v>
      </c>
      <c r="R181" s="12">
        <f t="shared" si="85"/>
        <v>0.61369003565026914</v>
      </c>
      <c r="S181" s="24">
        <f t="shared" si="86"/>
        <v>470.94253135015282</v>
      </c>
      <c r="T181" s="12">
        <f t="shared" si="104"/>
        <v>0.47165844122340905</v>
      </c>
      <c r="W181" s="24">
        <f t="shared" si="105"/>
        <v>113.3285491674083</v>
      </c>
      <c r="X181" s="24">
        <f t="shared" si="106"/>
        <v>494.12894299391616</v>
      </c>
      <c r="Y181" s="13">
        <f t="shared" si="87"/>
        <v>0.73505851584370541</v>
      </c>
      <c r="Z181" s="24">
        <f t="shared" si="88"/>
        <v>11315.686903140802</v>
      </c>
      <c r="AA181" s="24">
        <f t="shared" si="89"/>
        <v>13144.843297147187</v>
      </c>
      <c r="AB181" s="24">
        <f t="shared" si="107"/>
        <v>91.096341507995547</v>
      </c>
      <c r="AC181" s="24">
        <f t="shared" si="108"/>
        <v>68.864133848582796</v>
      </c>
      <c r="AD181" s="123">
        <f t="shared" si="109"/>
        <v>815</v>
      </c>
      <c r="AE181" s="14">
        <f t="shared" si="110"/>
        <v>13.583333333333334</v>
      </c>
      <c r="AF181" s="24">
        <f t="shared" si="90"/>
        <v>400</v>
      </c>
      <c r="AG181" s="3">
        <f t="shared" si="111"/>
        <v>0</v>
      </c>
      <c r="AH181" s="14">
        <f t="shared" si="91"/>
        <v>0</v>
      </c>
      <c r="AI181" s="14">
        <f t="shared" si="92"/>
        <v>1</v>
      </c>
      <c r="AJ181" s="14">
        <f t="shared" si="93"/>
        <v>2</v>
      </c>
      <c r="AK181" s="14">
        <f t="shared" si="94"/>
        <v>2.6</v>
      </c>
      <c r="AL181" s="24">
        <f t="shared" si="112"/>
        <v>91.096341507995547</v>
      </c>
      <c r="AM181" s="14">
        <f t="shared" si="113"/>
        <v>68.864133848582796</v>
      </c>
      <c r="AN181" s="138" t="str">
        <f t="shared" si="114"/>
        <v/>
      </c>
      <c r="AO181">
        <f t="shared" si="115"/>
        <v>815</v>
      </c>
      <c r="AP181" s="124">
        <f t="shared" si="116"/>
        <v>68.864133848582796</v>
      </c>
    </row>
    <row r="182" spans="2:42" x14ac:dyDescent="0.25">
      <c r="B182" s="3">
        <f t="shared" si="95"/>
        <v>820</v>
      </c>
      <c r="C182" s="14">
        <f t="shared" si="96"/>
        <v>13.666666666666666</v>
      </c>
      <c r="D182" s="11">
        <f t="shared" si="97"/>
        <v>724.73382497433931</v>
      </c>
      <c r="E182" s="11">
        <f t="shared" si="78"/>
        <v>566.66041548777287</v>
      </c>
      <c r="F182" s="11">
        <f t="shared" si="98"/>
        <v>51.541106734588986</v>
      </c>
      <c r="G182" s="11">
        <f t="shared" si="79"/>
        <v>88.217237152825689</v>
      </c>
      <c r="H182" s="11">
        <f t="shared" si="80"/>
        <v>69.335792289806207</v>
      </c>
      <c r="I182" s="24">
        <f t="shared" si="99"/>
        <v>51.541106734588986</v>
      </c>
      <c r="J182" s="12">
        <f t="shared" si="81"/>
        <v>0.3485523075175827</v>
      </c>
      <c r="K182" s="24">
        <f t="shared" si="82"/>
        <v>460.65577313181632</v>
      </c>
      <c r="L182" s="12">
        <f t="shared" si="100"/>
        <v>0.30136115279260611</v>
      </c>
      <c r="M182" s="24">
        <f t="shared" si="101"/>
        <v>88.217237152825689</v>
      </c>
      <c r="N182" s="12">
        <f t="shared" si="83"/>
        <v>1.0002573469264657</v>
      </c>
      <c r="O182" s="24">
        <f t="shared" si="84"/>
        <v>481.56396908183217</v>
      </c>
      <c r="P182" s="12">
        <f t="shared" si="102"/>
        <v>0.66212483698037294</v>
      </c>
      <c r="Q182" s="24">
        <f t="shared" si="103"/>
        <v>69.335792289806207</v>
      </c>
      <c r="R182" s="12">
        <f t="shared" si="85"/>
        <v>0.61333913768646342</v>
      </c>
      <c r="S182" s="24">
        <f t="shared" si="86"/>
        <v>471.21196267316196</v>
      </c>
      <c r="T182" s="12">
        <f t="shared" si="104"/>
        <v>0.47214404674476135</v>
      </c>
      <c r="W182" s="24">
        <f t="shared" si="105"/>
        <v>114.063607683252</v>
      </c>
      <c r="X182" s="24">
        <f t="shared" si="106"/>
        <v>494.47794880012509</v>
      </c>
      <c r="Y182" s="13">
        <f t="shared" si="87"/>
        <v>0.73576468069332601</v>
      </c>
      <c r="Z182" s="24">
        <f t="shared" si="88"/>
        <v>11314.920195113022</v>
      </c>
      <c r="AA182" s="24">
        <f t="shared" si="89"/>
        <v>13186.402236715085</v>
      </c>
      <c r="AB182" s="24">
        <f t="shared" si="107"/>
        <v>91.699699986529112</v>
      </c>
      <c r="AC182" s="24">
        <f t="shared" si="108"/>
        <v>69.335792289806207</v>
      </c>
      <c r="AD182" s="123">
        <f t="shared" si="109"/>
        <v>820</v>
      </c>
      <c r="AE182" s="14">
        <f t="shared" si="110"/>
        <v>13.666666666666666</v>
      </c>
      <c r="AF182" s="24">
        <f t="shared" si="90"/>
        <v>400</v>
      </c>
      <c r="AG182" s="3">
        <f t="shared" si="111"/>
        <v>0</v>
      </c>
      <c r="AH182" s="14">
        <f t="shared" si="91"/>
        <v>0</v>
      </c>
      <c r="AI182" s="14">
        <f t="shared" si="92"/>
        <v>1</v>
      </c>
      <c r="AJ182" s="14">
        <f t="shared" si="93"/>
        <v>2</v>
      </c>
      <c r="AK182" s="14">
        <f t="shared" si="94"/>
        <v>2.6</v>
      </c>
      <c r="AL182" s="24">
        <f t="shared" si="112"/>
        <v>91.699699986529112</v>
      </c>
      <c r="AM182" s="14">
        <f t="shared" si="113"/>
        <v>69.335792289806207</v>
      </c>
      <c r="AN182" s="138" t="str">
        <f t="shared" si="114"/>
        <v/>
      </c>
      <c r="AO182">
        <f t="shared" si="115"/>
        <v>820</v>
      </c>
      <c r="AP182" s="124">
        <f t="shared" si="116"/>
        <v>69.335792289806207</v>
      </c>
    </row>
    <row r="183" spans="2:42" x14ac:dyDescent="0.25">
      <c r="B183" s="3">
        <f t="shared" si="95"/>
        <v>825</v>
      </c>
      <c r="C183" s="14">
        <f t="shared" si="96"/>
        <v>13.75</v>
      </c>
      <c r="D183" s="11">
        <f t="shared" si="97"/>
        <v>725.63642768139675</v>
      </c>
      <c r="E183" s="11">
        <f t="shared" si="78"/>
        <v>567.36056234233661</v>
      </c>
      <c r="F183" s="11">
        <f t="shared" si="98"/>
        <v>51.842467887381595</v>
      </c>
      <c r="G183" s="11">
        <f t="shared" si="79"/>
        <v>88.879361989806057</v>
      </c>
      <c r="H183" s="11">
        <f t="shared" si="80"/>
        <v>69.807936336550966</v>
      </c>
      <c r="I183" s="24">
        <f t="shared" si="99"/>
        <v>51.842467887381595</v>
      </c>
      <c r="J183" s="12">
        <f t="shared" si="81"/>
        <v>0.34841188423207714</v>
      </c>
      <c r="K183" s="24">
        <f t="shared" si="82"/>
        <v>460.84143498802104</v>
      </c>
      <c r="L183" s="12">
        <f t="shared" si="100"/>
        <v>0.30174571581393622</v>
      </c>
      <c r="M183" s="24">
        <f t="shared" si="101"/>
        <v>88.879361989806057</v>
      </c>
      <c r="N183" s="12">
        <f t="shared" si="83"/>
        <v>0.99953456222441728</v>
      </c>
      <c r="O183" s="24">
        <f t="shared" si="84"/>
        <v>481.91219823074272</v>
      </c>
      <c r="P183" s="12">
        <f t="shared" si="102"/>
        <v>0.6626478450250215</v>
      </c>
      <c r="Q183" s="24">
        <f t="shared" si="103"/>
        <v>69.807936336550966</v>
      </c>
      <c r="R183" s="12">
        <f t="shared" si="85"/>
        <v>0.61298899168884102</v>
      </c>
      <c r="S183" s="24">
        <f t="shared" si="86"/>
        <v>471.48112408551833</v>
      </c>
      <c r="T183" s="12">
        <f t="shared" si="104"/>
        <v>0.47262029376702791</v>
      </c>
      <c r="W183" s="24">
        <f t="shared" si="105"/>
        <v>114.79937236394532</v>
      </c>
      <c r="X183" s="24">
        <f t="shared" si="106"/>
        <v>494.82628310393079</v>
      </c>
      <c r="Y183" s="13">
        <f t="shared" si="87"/>
        <v>0.73646128992324489</v>
      </c>
      <c r="Z183" s="24">
        <f t="shared" si="88"/>
        <v>11314.029749459782</v>
      </c>
      <c r="AA183" s="24">
        <f t="shared" si="89"/>
        <v>13227.766373137702</v>
      </c>
      <c r="AB183" s="24">
        <f t="shared" si="107"/>
        <v>92.303654350248138</v>
      </c>
      <c r="AC183" s="24">
        <f t="shared" si="108"/>
        <v>69.807936336550966</v>
      </c>
      <c r="AD183" s="123">
        <f t="shared" si="109"/>
        <v>825</v>
      </c>
      <c r="AE183" s="14">
        <f t="shared" si="110"/>
        <v>13.75</v>
      </c>
      <c r="AF183" s="24">
        <f t="shared" si="90"/>
        <v>400</v>
      </c>
      <c r="AG183" s="3">
        <f t="shared" si="111"/>
        <v>0</v>
      </c>
      <c r="AH183" s="14">
        <f t="shared" si="91"/>
        <v>0</v>
      </c>
      <c r="AI183" s="14">
        <f t="shared" si="92"/>
        <v>1</v>
      </c>
      <c r="AJ183" s="14">
        <f t="shared" si="93"/>
        <v>2</v>
      </c>
      <c r="AK183" s="14">
        <f t="shared" si="94"/>
        <v>2.6</v>
      </c>
      <c r="AL183" s="24">
        <f t="shared" si="112"/>
        <v>92.303654350248138</v>
      </c>
      <c r="AM183" s="14">
        <f t="shared" si="113"/>
        <v>69.807936336550966</v>
      </c>
      <c r="AN183" s="138" t="str">
        <f t="shared" si="114"/>
        <v/>
      </c>
      <c r="AO183">
        <f t="shared" si="115"/>
        <v>825</v>
      </c>
      <c r="AP183" s="124">
        <f t="shared" si="116"/>
        <v>69.807936336550966</v>
      </c>
    </row>
    <row r="184" spans="2:42" x14ac:dyDescent="0.25">
      <c r="B184" s="3">
        <f t="shared" si="95"/>
        <v>830</v>
      </c>
      <c r="C184" s="14">
        <f t="shared" si="96"/>
        <v>13.833333333333334</v>
      </c>
      <c r="D184" s="11">
        <f t="shared" si="97"/>
        <v>726.53362554942794</v>
      </c>
      <c r="E184" s="11">
        <f t="shared" si="78"/>
        <v>568.05651667563484</v>
      </c>
      <c r="F184" s="11">
        <f t="shared" si="98"/>
        <v>52.144213603195531</v>
      </c>
      <c r="G184" s="11">
        <f t="shared" si="79"/>
        <v>89.542009834831077</v>
      </c>
      <c r="H184" s="11">
        <f t="shared" si="80"/>
        <v>70.280556630317989</v>
      </c>
      <c r="I184" s="24">
        <f t="shared" si="99"/>
        <v>52.144213603195531</v>
      </c>
      <c r="J184" s="12">
        <f t="shared" si="81"/>
        <v>0.34827157993930669</v>
      </c>
      <c r="K184" s="24">
        <f t="shared" si="82"/>
        <v>461.02708904462406</v>
      </c>
      <c r="L184" s="12">
        <f t="shared" si="100"/>
        <v>0.30212479708976048</v>
      </c>
      <c r="M184" s="24">
        <f t="shared" si="101"/>
        <v>89.542009834831077</v>
      </c>
      <c r="N184" s="12">
        <f t="shared" si="83"/>
        <v>0.99881424807788333</v>
      </c>
      <c r="O184" s="24">
        <f t="shared" si="84"/>
        <v>482.25973850105908</v>
      </c>
      <c r="P184" s="12">
        <f t="shared" si="102"/>
        <v>0.66315674575122319</v>
      </c>
      <c r="Q184" s="24">
        <f t="shared" si="103"/>
        <v>70.280556630317989</v>
      </c>
      <c r="R184" s="12">
        <f t="shared" si="85"/>
        <v>0.61263960304743559</v>
      </c>
      <c r="S184" s="24">
        <f t="shared" si="86"/>
        <v>471.75000998282752</v>
      </c>
      <c r="T184" s="12">
        <f t="shared" si="104"/>
        <v>0.47308733870702552</v>
      </c>
      <c r="W184" s="24">
        <f t="shared" si="105"/>
        <v>115.53583365386856</v>
      </c>
      <c r="X184" s="24">
        <f t="shared" si="106"/>
        <v>495.17394381373418</v>
      </c>
      <c r="Y184" s="13">
        <f t="shared" si="87"/>
        <v>0.73714845499854398</v>
      </c>
      <c r="Z184" s="24">
        <f t="shared" si="88"/>
        <v>11313.017075544158</v>
      </c>
      <c r="AA184" s="24">
        <f t="shared" si="89"/>
        <v>13268.937043297179</v>
      </c>
      <c r="AB184" s="24">
        <f t="shared" si="107"/>
        <v>92.908195142093277</v>
      </c>
      <c r="AC184" s="24">
        <f t="shared" si="108"/>
        <v>70.280556630317989</v>
      </c>
      <c r="AD184" s="123">
        <f t="shared" si="109"/>
        <v>830</v>
      </c>
      <c r="AE184" s="14">
        <f t="shared" si="110"/>
        <v>13.833333333333334</v>
      </c>
      <c r="AF184" s="24">
        <f t="shared" si="90"/>
        <v>400</v>
      </c>
      <c r="AG184" s="3">
        <f t="shared" si="111"/>
        <v>0</v>
      </c>
      <c r="AH184" s="14">
        <f t="shared" si="91"/>
        <v>0</v>
      </c>
      <c r="AI184" s="14">
        <f t="shared" si="92"/>
        <v>1</v>
      </c>
      <c r="AJ184" s="14">
        <f t="shared" si="93"/>
        <v>2</v>
      </c>
      <c r="AK184" s="14">
        <f t="shared" si="94"/>
        <v>2.6</v>
      </c>
      <c r="AL184" s="24">
        <f t="shared" si="112"/>
        <v>92.908195142093277</v>
      </c>
      <c r="AM184" s="14">
        <f t="shared" si="113"/>
        <v>70.280556630317989</v>
      </c>
      <c r="AN184" s="138" t="str">
        <f t="shared" si="114"/>
        <v/>
      </c>
      <c r="AO184">
        <f t="shared" si="115"/>
        <v>830</v>
      </c>
      <c r="AP184" s="124">
        <f t="shared" si="116"/>
        <v>70.280556630317989</v>
      </c>
    </row>
    <row r="185" spans="2:42" x14ac:dyDescent="0.25">
      <c r="B185" s="3">
        <f t="shared" si="95"/>
        <v>835</v>
      </c>
      <c r="C185" s="14">
        <f t="shared" si="96"/>
        <v>13.916666666666666</v>
      </c>
      <c r="D185" s="11">
        <f t="shared" si="97"/>
        <v>727.42548292232823</v>
      </c>
      <c r="E185" s="11">
        <f t="shared" si="78"/>
        <v>568.74832839907981</v>
      </c>
      <c r="F185" s="11">
        <f t="shared" si="98"/>
        <v>52.446338400285292</v>
      </c>
      <c r="G185" s="11">
        <f t="shared" si="79"/>
        <v>90.205166580582301</v>
      </c>
      <c r="H185" s="11">
        <f t="shared" si="80"/>
        <v>70.753643969025021</v>
      </c>
      <c r="I185" s="24">
        <f t="shared" si="99"/>
        <v>52.446338400285292</v>
      </c>
      <c r="J185" s="12">
        <f t="shared" si="81"/>
        <v>0.34813139745916921</v>
      </c>
      <c r="K185" s="24">
        <f t="shared" si="82"/>
        <v>461.21273136595596</v>
      </c>
      <c r="L185" s="12">
        <f t="shared" si="100"/>
        <v>0.3024984812225287</v>
      </c>
      <c r="M185" s="24">
        <f t="shared" si="101"/>
        <v>90.205166580582301</v>
      </c>
      <c r="N185" s="12">
        <f t="shared" si="83"/>
        <v>0.99809640800068133</v>
      </c>
      <c r="O185" s="24">
        <f t="shared" si="84"/>
        <v>482.60658412152424</v>
      </c>
      <c r="P185" s="12">
        <f t="shared" si="102"/>
        <v>0.66365179132092489</v>
      </c>
      <c r="Q185" s="24">
        <f t="shared" si="103"/>
        <v>70.753643969025021</v>
      </c>
      <c r="R185" s="12">
        <f t="shared" si="85"/>
        <v>0.61229097694589429</v>
      </c>
      <c r="S185" s="24">
        <f t="shared" si="86"/>
        <v>472.01861489956616</v>
      </c>
      <c r="T185" s="12">
        <f t="shared" si="104"/>
        <v>0.47354533465489024</v>
      </c>
      <c r="W185" s="24">
        <f t="shared" si="105"/>
        <v>116.27298210886711</v>
      </c>
      <c r="X185" s="24">
        <f t="shared" si="106"/>
        <v>495.52092896987693</v>
      </c>
      <c r="Y185" s="13">
        <f t="shared" si="87"/>
        <v>0.73782628541046136</v>
      </c>
      <c r="Z185" s="24">
        <f t="shared" si="88"/>
        <v>11311.883657255317</v>
      </c>
      <c r="AA185" s="24">
        <f t="shared" si="89"/>
        <v>13309.915562866634</v>
      </c>
      <c r="AB185" s="24">
        <f t="shared" si="107"/>
        <v>93.513313038946066</v>
      </c>
      <c r="AC185" s="24">
        <f t="shared" si="108"/>
        <v>70.753643969025021</v>
      </c>
      <c r="AD185" s="123">
        <f t="shared" si="109"/>
        <v>835</v>
      </c>
      <c r="AE185" s="14">
        <f t="shared" si="110"/>
        <v>13.916666666666666</v>
      </c>
      <c r="AF185" s="24">
        <f t="shared" si="90"/>
        <v>400</v>
      </c>
      <c r="AG185" s="3">
        <f t="shared" si="111"/>
        <v>0</v>
      </c>
      <c r="AH185" s="14">
        <f t="shared" si="91"/>
        <v>0</v>
      </c>
      <c r="AI185" s="14">
        <f t="shared" si="92"/>
        <v>1</v>
      </c>
      <c r="AJ185" s="14">
        <f t="shared" si="93"/>
        <v>2</v>
      </c>
      <c r="AK185" s="14">
        <f t="shared" si="94"/>
        <v>2.6</v>
      </c>
      <c r="AL185" s="24">
        <f t="shared" si="112"/>
        <v>93.513313038946066</v>
      </c>
      <c r="AM185" s="14">
        <f t="shared" si="113"/>
        <v>70.753643969025021</v>
      </c>
      <c r="AN185" s="138" t="str">
        <f t="shared" si="114"/>
        <v/>
      </c>
      <c r="AO185">
        <f t="shared" si="115"/>
        <v>835</v>
      </c>
      <c r="AP185" s="124">
        <f t="shared" si="116"/>
        <v>70.753643969025021</v>
      </c>
    </row>
    <row r="186" spans="2:42" x14ac:dyDescent="0.25">
      <c r="B186" s="3">
        <f t="shared" si="95"/>
        <v>840</v>
      </c>
      <c r="C186" s="14">
        <f t="shared" si="96"/>
        <v>14</v>
      </c>
      <c r="D186" s="11">
        <f t="shared" si="97"/>
        <v>728.31206300177973</v>
      </c>
      <c r="E186" s="11">
        <f t="shared" si="78"/>
        <v>569.43604653807188</v>
      </c>
      <c r="F186" s="11">
        <f t="shared" si="98"/>
        <v>52.74883688150782</v>
      </c>
      <c r="G186" s="11">
        <f t="shared" si="79"/>
        <v>90.868818371903231</v>
      </c>
      <c r="H186" s="11">
        <f t="shared" si="80"/>
        <v>71.227189303679907</v>
      </c>
      <c r="I186" s="24">
        <f t="shared" si="99"/>
        <v>52.74883688150782</v>
      </c>
      <c r="J186" s="12">
        <f t="shared" si="81"/>
        <v>0.34799133954850864</v>
      </c>
      <c r="K186" s="24">
        <f t="shared" si="82"/>
        <v>461.39835808761222</v>
      </c>
      <c r="L186" s="12">
        <f t="shared" si="100"/>
        <v>0.30286685106672262</v>
      </c>
      <c r="M186" s="24">
        <f t="shared" si="101"/>
        <v>90.868818371903231</v>
      </c>
      <c r="N186" s="12">
        <f t="shared" si="83"/>
        <v>0.99738104500989178</v>
      </c>
      <c r="O186" s="24">
        <f t="shared" si="84"/>
        <v>482.95272955021386</v>
      </c>
      <c r="P186" s="12">
        <f t="shared" si="102"/>
        <v>0.66413322836210198</v>
      </c>
      <c r="Q186" s="24">
        <f t="shared" si="103"/>
        <v>71.227189303679907</v>
      </c>
      <c r="R186" s="12">
        <f t="shared" si="85"/>
        <v>0.61194311836649884</v>
      </c>
      <c r="S186" s="24">
        <f t="shared" si="86"/>
        <v>472.28693350614748</v>
      </c>
      <c r="T186" s="12">
        <f t="shared" si="104"/>
        <v>0.47399443146300146</v>
      </c>
      <c r="W186" s="24">
        <f t="shared" si="105"/>
        <v>117.01080839427757</v>
      </c>
      <c r="X186" s="24">
        <f t="shared" si="106"/>
        <v>495.86723674246753</v>
      </c>
      <c r="Y186" s="13">
        <f t="shared" si="87"/>
        <v>0.73849488871707658</v>
      </c>
      <c r="Z186" s="24">
        <f t="shared" si="88"/>
        <v>11310.630953594859</v>
      </c>
      <c r="AA186" s="24">
        <f t="shared" si="89"/>
        <v>13350.703226736498</v>
      </c>
      <c r="AB186" s="24">
        <f t="shared" si="107"/>
        <v>94.118998848978748</v>
      </c>
      <c r="AC186" s="24">
        <f t="shared" si="108"/>
        <v>71.227189303679907</v>
      </c>
      <c r="AD186" s="123">
        <f t="shared" si="109"/>
        <v>840</v>
      </c>
      <c r="AE186" s="14">
        <f t="shared" si="110"/>
        <v>14</v>
      </c>
      <c r="AF186" s="24">
        <f t="shared" si="90"/>
        <v>400</v>
      </c>
      <c r="AG186" s="3">
        <f t="shared" si="111"/>
        <v>0</v>
      </c>
      <c r="AH186" s="14">
        <f t="shared" si="91"/>
        <v>0</v>
      </c>
      <c r="AI186" s="14">
        <f t="shared" si="92"/>
        <v>1</v>
      </c>
      <c r="AJ186" s="14">
        <f t="shared" si="93"/>
        <v>2</v>
      </c>
      <c r="AK186" s="14">
        <f t="shared" si="94"/>
        <v>2.6</v>
      </c>
      <c r="AL186" s="24">
        <f t="shared" si="112"/>
        <v>94.118998848978748</v>
      </c>
      <c r="AM186" s="14">
        <f t="shared" si="113"/>
        <v>71.227189303679907</v>
      </c>
      <c r="AN186" s="138" t="str">
        <f t="shared" si="114"/>
        <v/>
      </c>
      <c r="AO186">
        <f t="shared" si="115"/>
        <v>840</v>
      </c>
      <c r="AP186" s="124">
        <f t="shared" si="116"/>
        <v>71.227189303679907</v>
      </c>
    </row>
    <row r="187" spans="2:42" x14ac:dyDescent="0.25">
      <c r="B187" s="3">
        <f t="shared" si="95"/>
        <v>845</v>
      </c>
      <c r="C187" s="14">
        <f t="shared" si="96"/>
        <v>14.083333333333334</v>
      </c>
      <c r="D187" s="11">
        <f t="shared" si="97"/>
        <v>729.19342787412802</v>
      </c>
      <c r="E187" s="11">
        <f t="shared" si="78"/>
        <v>570.11971925284729</v>
      </c>
      <c r="F187" s="11">
        <f t="shared" si="98"/>
        <v>53.051703732574545</v>
      </c>
      <c r="G187" s="11">
        <f t="shared" si="79"/>
        <v>91.532951600265335</v>
      </c>
      <c r="H187" s="11">
        <f t="shared" si="80"/>
        <v>71.701183735142905</v>
      </c>
      <c r="I187" s="24">
        <f t="shared" si="99"/>
        <v>53.051703732574545</v>
      </c>
      <c r="J187" s="12">
        <f t="shared" si="81"/>
        <v>0.34785140890242899</v>
      </c>
      <c r="K187" s="24">
        <f t="shared" si="82"/>
        <v>461.58396541503691</v>
      </c>
      <c r="L187" s="12">
        <f t="shared" si="100"/>
        <v>0.30322998777533244</v>
      </c>
      <c r="M187" s="24">
        <f t="shared" si="101"/>
        <v>91.532951600265335</v>
      </c>
      <c r="N187" s="12">
        <f t="shared" si="83"/>
        <v>0.99666816164065464</v>
      </c>
      <c r="O187" s="24">
        <f t="shared" si="84"/>
        <v>483.29816946921079</v>
      </c>
      <c r="P187" s="12">
        <f t="shared" si="102"/>
        <v>0.66460129811659452</v>
      </c>
      <c r="Q187" s="24">
        <f t="shared" si="103"/>
        <v>71.701183735142905</v>
      </c>
      <c r="R187" s="12">
        <f t="shared" si="85"/>
        <v>0.61159603209505775</v>
      </c>
      <c r="S187" s="24">
        <f t="shared" si="86"/>
        <v>472.55496060606094</v>
      </c>
      <c r="T187" s="12">
        <f t="shared" si="104"/>
        <v>0.47443477583182347</v>
      </c>
      <c r="W187" s="24">
        <f t="shared" si="105"/>
        <v>117.74930328299465</v>
      </c>
      <c r="X187" s="24">
        <f t="shared" si="106"/>
        <v>496.21286542924685</v>
      </c>
      <c r="Y187" s="13">
        <f t="shared" si="87"/>
        <v>0.73915437058296751</v>
      </c>
      <c r="Z187" s="24">
        <f t="shared" si="88"/>
        <v>11309.260399246316</v>
      </c>
      <c r="AA187" s="24">
        <f t="shared" si="89"/>
        <v>13391.301309430166</v>
      </c>
      <c r="AB187" s="24">
        <f t="shared" si="107"/>
        <v>94.725243509068775</v>
      </c>
      <c r="AC187" s="24">
        <f t="shared" si="108"/>
        <v>71.701183735142905</v>
      </c>
      <c r="AD187" s="123">
        <f t="shared" si="109"/>
        <v>845</v>
      </c>
      <c r="AE187" s="14">
        <f t="shared" si="110"/>
        <v>14.083333333333334</v>
      </c>
      <c r="AF187" s="24">
        <f t="shared" si="90"/>
        <v>400</v>
      </c>
      <c r="AG187" s="3">
        <f t="shared" si="111"/>
        <v>0</v>
      </c>
      <c r="AH187" s="14">
        <f t="shared" si="91"/>
        <v>0</v>
      </c>
      <c r="AI187" s="14">
        <f t="shared" si="92"/>
        <v>1</v>
      </c>
      <c r="AJ187" s="14">
        <f t="shared" si="93"/>
        <v>2</v>
      </c>
      <c r="AK187" s="14">
        <f t="shared" si="94"/>
        <v>2.6</v>
      </c>
      <c r="AL187" s="24">
        <f t="shared" si="112"/>
        <v>94.725243509068775</v>
      </c>
      <c r="AM187" s="14">
        <f t="shared" si="113"/>
        <v>71.701183735142905</v>
      </c>
      <c r="AN187" s="138" t="str">
        <f t="shared" si="114"/>
        <v/>
      </c>
      <c r="AO187">
        <f t="shared" si="115"/>
        <v>845</v>
      </c>
      <c r="AP187" s="124">
        <f t="shared" si="116"/>
        <v>71.701183735142905</v>
      </c>
    </row>
    <row r="188" spans="2:42" x14ac:dyDescent="0.25">
      <c r="B188" s="3">
        <f t="shared" si="95"/>
        <v>850</v>
      </c>
      <c r="C188" s="14">
        <f t="shared" si="96"/>
        <v>14.166666666666666</v>
      </c>
      <c r="D188" s="11">
        <f t="shared" si="97"/>
        <v>730.06963853647221</v>
      </c>
      <c r="E188" s="11">
        <f t="shared" si="78"/>
        <v>570.79939385871614</v>
      </c>
      <c r="F188" s="11">
        <f t="shared" si="98"/>
        <v>53.354933720349877</v>
      </c>
      <c r="G188" s="11">
        <f t="shared" si="79"/>
        <v>92.197552898381929</v>
      </c>
      <c r="H188" s="11">
        <f t="shared" si="80"/>
        <v>72.175618510974729</v>
      </c>
      <c r="I188" s="24">
        <f t="shared" si="99"/>
        <v>53.354933720349877</v>
      </c>
      <c r="J188" s="12">
        <f t="shared" si="81"/>
        <v>0.34771160815557461</v>
      </c>
      <c r="K188" s="24">
        <f t="shared" si="82"/>
        <v>461.76954962214279</v>
      </c>
      <c r="L188" s="12">
        <f t="shared" si="100"/>
        <v>0.30358797084489297</v>
      </c>
      <c r="M188" s="24">
        <f t="shared" si="101"/>
        <v>92.197552898381929</v>
      </c>
      <c r="N188" s="12">
        <f t="shared" si="83"/>
        <v>0.99595775996055114</v>
      </c>
      <c r="O188" s="24">
        <f t="shared" si="84"/>
        <v>483.6428987794132</v>
      </c>
      <c r="P188" s="12">
        <f t="shared" si="102"/>
        <v>0.66505623658341873</v>
      </c>
      <c r="Q188" s="24">
        <f t="shared" si="103"/>
        <v>72.175618510974729</v>
      </c>
      <c r="R188" s="12">
        <f t="shared" si="85"/>
        <v>0.61124972272567069</v>
      </c>
      <c r="S188" s="24">
        <f t="shared" si="86"/>
        <v>472.82269113308422</v>
      </c>
      <c r="T188" s="12">
        <f t="shared" si="104"/>
        <v>0.47486651139310887</v>
      </c>
      <c r="W188" s="24">
        <f t="shared" si="105"/>
        <v>118.48845765357761</v>
      </c>
      <c r="X188" s="24">
        <f t="shared" si="106"/>
        <v>496.55781345349271</v>
      </c>
      <c r="Y188" s="13">
        <f t="shared" si="87"/>
        <v>0.7398048348178643</v>
      </c>
      <c r="Z188" s="24">
        <f t="shared" si="88"/>
        <v>11307.773405128464</v>
      </c>
      <c r="AA188" s="24">
        <f t="shared" si="89"/>
        <v>13431.711065509113</v>
      </c>
      <c r="AB188" s="24">
        <f t="shared" si="107"/>
        <v>95.332038082276171</v>
      </c>
      <c r="AC188" s="24">
        <f t="shared" si="108"/>
        <v>72.175618510974729</v>
      </c>
      <c r="AD188" s="123">
        <f t="shared" si="109"/>
        <v>850</v>
      </c>
      <c r="AE188" s="14">
        <f t="shared" si="110"/>
        <v>14.166666666666666</v>
      </c>
      <c r="AF188" s="24">
        <f t="shared" si="90"/>
        <v>400</v>
      </c>
      <c r="AG188" s="3">
        <f t="shared" si="111"/>
        <v>0</v>
      </c>
      <c r="AH188" s="14">
        <f t="shared" si="91"/>
        <v>0</v>
      </c>
      <c r="AI188" s="14">
        <f t="shared" si="92"/>
        <v>1</v>
      </c>
      <c r="AJ188" s="14">
        <f t="shared" si="93"/>
        <v>2</v>
      </c>
      <c r="AK188" s="14">
        <f t="shared" si="94"/>
        <v>2.6</v>
      </c>
      <c r="AL188" s="24">
        <f t="shared" si="112"/>
        <v>95.332038082276171</v>
      </c>
      <c r="AM188" s="14">
        <f t="shared" si="113"/>
        <v>72.175618510974729</v>
      </c>
      <c r="AN188" s="138" t="str">
        <f t="shared" si="114"/>
        <v/>
      </c>
      <c r="AO188">
        <f t="shared" si="115"/>
        <v>850</v>
      </c>
      <c r="AP188" s="124">
        <f t="shared" si="116"/>
        <v>72.175618510974729</v>
      </c>
    </row>
    <row r="189" spans="2:42" x14ac:dyDescent="0.25">
      <c r="B189" s="3">
        <f t="shared" si="95"/>
        <v>855</v>
      </c>
      <c r="C189" s="14">
        <f t="shared" si="96"/>
        <v>14.25</v>
      </c>
      <c r="D189" s="11">
        <f t="shared" si="97"/>
        <v>730.9407549219959</v>
      </c>
      <c r="E189" s="11">
        <f t="shared" si="78"/>
        <v>571.47511684571191</v>
      </c>
      <c r="F189" s="11">
        <f t="shared" si="98"/>
        <v>53.658521691194771</v>
      </c>
      <c r="G189" s="11">
        <f t="shared" si="79"/>
        <v>92.862609134965354</v>
      </c>
      <c r="H189" s="11">
        <f t="shared" si="80"/>
        <v>72.650485022367832</v>
      </c>
      <c r="I189" s="24">
        <f t="shared" si="99"/>
        <v>53.658521691194771</v>
      </c>
      <c r="J189" s="12">
        <f t="shared" si="81"/>
        <v>0.34757193988337887</v>
      </c>
      <c r="K189" s="24">
        <f t="shared" si="82"/>
        <v>461.9551070499661</v>
      </c>
      <c r="L189" s="12">
        <f t="shared" si="100"/>
        <v>0.30394087815905441</v>
      </c>
      <c r="M189" s="24">
        <f t="shared" si="101"/>
        <v>92.862609134965354</v>
      </c>
      <c r="N189" s="12">
        <f t="shared" si="83"/>
        <v>0.99524984158357965</v>
      </c>
      <c r="O189" s="24">
        <f t="shared" si="84"/>
        <v>483.98691259547462</v>
      </c>
      <c r="P189" s="12">
        <f t="shared" si="102"/>
        <v>0.66549827465749145</v>
      </c>
      <c r="Q189" s="24">
        <f t="shared" si="103"/>
        <v>72.650485022367832</v>
      </c>
      <c r="R189" s="12">
        <f t="shared" si="85"/>
        <v>0.61090419466537427</v>
      </c>
      <c r="S189" s="24">
        <f t="shared" si="86"/>
        <v>473.0901201485633</v>
      </c>
      <c r="T189" s="12">
        <f t="shared" si="104"/>
        <v>0.47528977879041939</v>
      </c>
      <c r="W189" s="24">
        <f t="shared" si="105"/>
        <v>119.22826248839547</v>
      </c>
      <c r="X189" s="24">
        <f t="shared" si="106"/>
        <v>496.9020793619606</v>
      </c>
      <c r="Y189" s="13">
        <f t="shared" si="87"/>
        <v>0.74044638341433833</v>
      </c>
      <c r="Z189" s="24">
        <f t="shared" si="88"/>
        <v>11306.171358932912</v>
      </c>
      <c r="AA189" s="24">
        <f t="shared" si="89"/>
        <v>13471.933729967905</v>
      </c>
      <c r="AB189" s="24">
        <f t="shared" si="107"/>
        <v>95.939373755381652</v>
      </c>
      <c r="AC189" s="24">
        <f t="shared" si="108"/>
        <v>72.650485022367832</v>
      </c>
      <c r="AD189" s="123">
        <f t="shared" si="109"/>
        <v>855</v>
      </c>
      <c r="AE189" s="14">
        <f t="shared" si="110"/>
        <v>14.25</v>
      </c>
      <c r="AF189" s="24">
        <f t="shared" si="90"/>
        <v>400</v>
      </c>
      <c r="AG189" s="3">
        <f t="shared" si="111"/>
        <v>0</v>
      </c>
      <c r="AH189" s="14">
        <f t="shared" si="91"/>
        <v>0</v>
      </c>
      <c r="AI189" s="14">
        <f t="shared" si="92"/>
        <v>1</v>
      </c>
      <c r="AJ189" s="14">
        <f t="shared" si="93"/>
        <v>2</v>
      </c>
      <c r="AK189" s="14">
        <f t="shared" si="94"/>
        <v>2.6</v>
      </c>
      <c r="AL189" s="24">
        <f t="shared" si="112"/>
        <v>95.939373755381652</v>
      </c>
      <c r="AM189" s="14">
        <f t="shared" si="113"/>
        <v>72.650485022367832</v>
      </c>
      <c r="AN189" s="138" t="str">
        <f t="shared" si="114"/>
        <v/>
      </c>
      <c r="AO189">
        <f t="shared" si="115"/>
        <v>855</v>
      </c>
      <c r="AP189" s="124">
        <f t="shared" si="116"/>
        <v>72.650485022367832</v>
      </c>
    </row>
    <row r="190" spans="2:42" x14ac:dyDescent="0.25">
      <c r="B190" s="3">
        <f t="shared" si="95"/>
        <v>860</v>
      </c>
      <c r="C190" s="14">
        <f t="shared" si="96"/>
        <v>14.333333333333334</v>
      </c>
      <c r="D190" s="11">
        <f t="shared" si="97"/>
        <v>731.80683592456774</v>
      </c>
      <c r="E190" s="11">
        <f t="shared" si="78"/>
        <v>572.14693389767365</v>
      </c>
      <c r="F190" s="11">
        <f t="shared" si="98"/>
        <v>53.962462569353825</v>
      </c>
      <c r="G190" s="11">
        <f t="shared" si="79"/>
        <v>93.528107409622848</v>
      </c>
      <c r="H190" s="11">
        <f t="shared" si="80"/>
        <v>73.125774801158258</v>
      </c>
      <c r="I190" s="24">
        <f t="shared" si="99"/>
        <v>53.962462569353825</v>
      </c>
      <c r="J190" s="12">
        <f t="shared" si="81"/>
        <v>0.34743240660328267</v>
      </c>
      <c r="K190" s="24">
        <f t="shared" si="82"/>
        <v>462.14063410535516</v>
      </c>
      <c r="L190" s="12">
        <f t="shared" si="100"/>
        <v>0.30428878603065718</v>
      </c>
      <c r="M190" s="24">
        <f t="shared" si="101"/>
        <v>93.528107409622848</v>
      </c>
      <c r="N190" s="12">
        <f t="shared" si="83"/>
        <v>0.9945444076837463</v>
      </c>
      <c r="O190" s="24">
        <f t="shared" si="84"/>
        <v>484.33020624086913</v>
      </c>
      <c r="P190" s="12">
        <f t="shared" si="102"/>
        <v>0.66592763826367185</v>
      </c>
      <c r="Q190" s="24">
        <f t="shared" si="103"/>
        <v>73.125774801158258</v>
      </c>
      <c r="R190" s="12">
        <f t="shared" si="85"/>
        <v>0.61055945213866603</v>
      </c>
      <c r="S190" s="24">
        <f t="shared" si="86"/>
        <v>473.35724283876056</v>
      </c>
      <c r="T190" s="12">
        <f t="shared" si="104"/>
        <v>0.47570471575690715</v>
      </c>
      <c r="W190" s="24">
        <f t="shared" si="105"/>
        <v>119.96870887180981</v>
      </c>
      <c r="X190" s="24">
        <f t="shared" si="106"/>
        <v>497.24566182286372</v>
      </c>
      <c r="Y190" s="13">
        <f t="shared" si="87"/>
        <v>0.74107911658454972</v>
      </c>
      <c r="Z190" s="24">
        <f t="shared" si="88"/>
        <v>11304.455625646597</v>
      </c>
      <c r="AA190" s="24">
        <f t="shared" si="89"/>
        <v>13511.970518619455</v>
      </c>
      <c r="AB190" s="24">
        <f t="shared" si="107"/>
        <v>96.547241836484034</v>
      </c>
      <c r="AC190" s="24">
        <f t="shared" si="108"/>
        <v>73.125774801158258</v>
      </c>
      <c r="AD190" s="123">
        <f t="shared" si="109"/>
        <v>860</v>
      </c>
      <c r="AE190" s="14">
        <f t="shared" si="110"/>
        <v>14.333333333333334</v>
      </c>
      <c r="AF190" s="24">
        <f t="shared" si="90"/>
        <v>400</v>
      </c>
      <c r="AG190" s="3">
        <f t="shared" si="111"/>
        <v>0</v>
      </c>
      <c r="AH190" s="14">
        <f t="shared" si="91"/>
        <v>0</v>
      </c>
      <c r="AI190" s="14">
        <f t="shared" si="92"/>
        <v>1</v>
      </c>
      <c r="AJ190" s="14">
        <f t="shared" si="93"/>
        <v>2</v>
      </c>
      <c r="AK190" s="14">
        <f t="shared" si="94"/>
        <v>2.6</v>
      </c>
      <c r="AL190" s="24">
        <f t="shared" si="112"/>
        <v>96.547241836484034</v>
      </c>
      <c r="AM190" s="14">
        <f t="shared" si="113"/>
        <v>73.125774801158258</v>
      </c>
      <c r="AN190" s="138" t="str">
        <f t="shared" si="114"/>
        <v/>
      </c>
      <c r="AO190">
        <f t="shared" si="115"/>
        <v>860</v>
      </c>
      <c r="AP190" s="124">
        <f t="shared" si="116"/>
        <v>73.125774801158258</v>
      </c>
    </row>
    <row r="191" spans="2:42" x14ac:dyDescent="0.25">
      <c r="B191" s="3">
        <f t="shared" si="95"/>
        <v>865</v>
      </c>
      <c r="C191" s="14">
        <f t="shared" si="96"/>
        <v>14.416666666666666</v>
      </c>
      <c r="D191" s="11">
        <f t="shared" si="97"/>
        <v>732.66793942263337</v>
      </c>
      <c r="E191" s="11">
        <f t="shared" si="78"/>
        <v>572.81488991077924</v>
      </c>
      <c r="F191" s="11">
        <f t="shared" si="98"/>
        <v>54.266751355384486</v>
      </c>
      <c r="G191" s="11">
        <f t="shared" si="79"/>
        <v>94.194035047886516</v>
      </c>
      <c r="H191" s="11">
        <f t="shared" si="80"/>
        <v>73.601479516915163</v>
      </c>
      <c r="I191" s="24">
        <f t="shared" si="99"/>
        <v>54.266751355384486</v>
      </c>
      <c r="J191" s="12">
        <f t="shared" si="81"/>
        <v>0.34729301077592262</v>
      </c>
      <c r="K191" s="24">
        <f t="shared" si="82"/>
        <v>462.32612725969153</v>
      </c>
      <c r="L191" s="12">
        <f t="shared" si="100"/>
        <v>0.30463176924257568</v>
      </c>
      <c r="M191" s="24">
        <f t="shared" si="101"/>
        <v>94.194035047886516</v>
      </c>
      <c r="N191" s="12">
        <f t="shared" si="83"/>
        <v>0.99384145900827203</v>
      </c>
      <c r="O191" s="24">
        <f t="shared" si="84"/>
        <v>484.67277524308105</v>
      </c>
      <c r="P191" s="12">
        <f t="shared" si="102"/>
        <v>0.66634454848692659</v>
      </c>
      <c r="Q191" s="24">
        <f t="shared" si="103"/>
        <v>73.601479516915163</v>
      </c>
      <c r="R191" s="12">
        <f t="shared" si="85"/>
        <v>0.61021549919191642</v>
      </c>
      <c r="S191" s="24">
        <f t="shared" si="86"/>
        <v>473.62405451226823</v>
      </c>
      <c r="T191" s="12">
        <f t="shared" si="104"/>
        <v>0.47611145719083831</v>
      </c>
      <c r="W191" s="24">
        <f t="shared" si="105"/>
        <v>120.70978798839435</v>
      </c>
      <c r="X191" s="24">
        <f t="shared" si="106"/>
        <v>497.58855962388697</v>
      </c>
      <c r="Y191" s="13">
        <f t="shared" si="87"/>
        <v>0.74170313279608868</v>
      </c>
      <c r="Z191" s="24">
        <f t="shared" si="88"/>
        <v>11302.627548059623</v>
      </c>
      <c r="AA191" s="24">
        <f t="shared" si="89"/>
        <v>13551.822628470713</v>
      </c>
      <c r="AB191" s="24">
        <f t="shared" si="107"/>
        <v>97.155633752654751</v>
      </c>
      <c r="AC191" s="24">
        <f t="shared" si="108"/>
        <v>73.601479516915163</v>
      </c>
      <c r="AD191" s="123">
        <f t="shared" si="109"/>
        <v>865</v>
      </c>
      <c r="AE191" s="14">
        <f t="shared" si="110"/>
        <v>14.416666666666666</v>
      </c>
      <c r="AF191" s="24">
        <f t="shared" si="90"/>
        <v>400</v>
      </c>
      <c r="AG191" s="3">
        <f t="shared" si="111"/>
        <v>0</v>
      </c>
      <c r="AH191" s="14">
        <f t="shared" si="91"/>
        <v>0</v>
      </c>
      <c r="AI191" s="14">
        <f t="shared" si="92"/>
        <v>1</v>
      </c>
      <c r="AJ191" s="14">
        <f t="shared" si="93"/>
        <v>2</v>
      </c>
      <c r="AK191" s="14">
        <f t="shared" si="94"/>
        <v>2.6</v>
      </c>
      <c r="AL191" s="24">
        <f t="shared" si="112"/>
        <v>97.155633752654751</v>
      </c>
      <c r="AM191" s="14">
        <f t="shared" si="113"/>
        <v>73.601479516915163</v>
      </c>
      <c r="AN191" s="138" t="str">
        <f t="shared" si="114"/>
        <v/>
      </c>
      <c r="AO191">
        <f t="shared" si="115"/>
        <v>865</v>
      </c>
      <c r="AP191" s="124">
        <f t="shared" si="116"/>
        <v>73.601479516915163</v>
      </c>
    </row>
    <row r="192" spans="2:42" x14ac:dyDescent="0.25">
      <c r="B192" s="3">
        <f t="shared" si="95"/>
        <v>870</v>
      </c>
      <c r="C192" s="14">
        <f t="shared" si="96"/>
        <v>14.5</v>
      </c>
      <c r="D192" s="11">
        <f t="shared" si="97"/>
        <v>733.52412230242578</v>
      </c>
      <c r="E192" s="11">
        <f t="shared" si="78"/>
        <v>573.47902901154953</v>
      </c>
      <c r="F192" s="11">
        <f t="shared" si="98"/>
        <v>54.571383124627062</v>
      </c>
      <c r="G192" s="11">
        <f t="shared" si="79"/>
        <v>94.860379596373448</v>
      </c>
      <c r="H192" s="11">
        <f t="shared" si="80"/>
        <v>74.077590974106002</v>
      </c>
      <c r="I192" s="24">
        <f t="shared" si="99"/>
        <v>54.571383124627062</v>
      </c>
      <c r="J192" s="12">
        <f t="shared" si="81"/>
        <v>0.34715375480629035</v>
      </c>
      <c r="K192" s="24">
        <f t="shared" si="82"/>
        <v>462.51158304764294</v>
      </c>
      <c r="L192" s="12">
        <f t="shared" si="100"/>
        <v>0.3049699010871656</v>
      </c>
      <c r="M192" s="24">
        <f t="shared" si="101"/>
        <v>94.860379596373448</v>
      </c>
      <c r="N192" s="12">
        <f t="shared" si="83"/>
        <v>0.99314099589043281</v>
      </c>
      <c r="O192" s="24">
        <f t="shared" si="84"/>
        <v>485.01461532891318</v>
      </c>
      <c r="P192" s="12">
        <f t="shared" si="102"/>
        <v>0.66674922169812145</v>
      </c>
      <c r="Q192" s="24">
        <f t="shared" si="103"/>
        <v>74.077590974106002</v>
      </c>
      <c r="R192" s="12">
        <f t="shared" si="85"/>
        <v>0.6098723396976663</v>
      </c>
      <c r="S192" s="24">
        <f t="shared" si="86"/>
        <v>473.89055059748449</v>
      </c>
      <c r="T192" s="12">
        <f t="shared" si="104"/>
        <v>0.47651013522855867</v>
      </c>
      <c r="W192" s="24">
        <f t="shared" si="105"/>
        <v>121.45149112119044</v>
      </c>
      <c r="X192" s="24">
        <f t="shared" si="106"/>
        <v>497.93077167023682</v>
      </c>
      <c r="Y192" s="13">
        <f t="shared" si="87"/>
        <v>0.74231852880693283</v>
      </c>
      <c r="Z192" s="24">
        <f t="shared" si="88"/>
        <v>11300.688447258977</v>
      </c>
      <c r="AA192" s="24">
        <f t="shared" si="89"/>
        <v>13591.491238089131</v>
      </c>
      <c r="AB192" s="24">
        <f t="shared" si="107"/>
        <v>97.764541047648223</v>
      </c>
      <c r="AC192" s="24">
        <f t="shared" si="108"/>
        <v>74.077590974106002</v>
      </c>
      <c r="AD192" s="123">
        <f t="shared" si="109"/>
        <v>870</v>
      </c>
      <c r="AE192" s="14">
        <f t="shared" si="110"/>
        <v>14.5</v>
      </c>
      <c r="AF192" s="24">
        <f t="shared" si="90"/>
        <v>400</v>
      </c>
      <c r="AG192" s="3">
        <f t="shared" si="111"/>
        <v>0</v>
      </c>
      <c r="AH192" s="14">
        <f t="shared" si="91"/>
        <v>0</v>
      </c>
      <c r="AI192" s="14">
        <f t="shared" si="92"/>
        <v>1</v>
      </c>
      <c r="AJ192" s="14">
        <f t="shared" si="93"/>
        <v>2</v>
      </c>
      <c r="AK192" s="14">
        <f t="shared" si="94"/>
        <v>2.6</v>
      </c>
      <c r="AL192" s="24">
        <f t="shared" si="112"/>
        <v>97.764541047648223</v>
      </c>
      <c r="AM192" s="14">
        <f t="shared" si="113"/>
        <v>74.077590974106002</v>
      </c>
      <c r="AN192" s="138" t="str">
        <f t="shared" si="114"/>
        <v/>
      </c>
      <c r="AO192">
        <f t="shared" si="115"/>
        <v>870</v>
      </c>
      <c r="AP192" s="124">
        <f t="shared" si="116"/>
        <v>74.077590974106002</v>
      </c>
    </row>
    <row r="193" spans="2:42" x14ac:dyDescent="0.25">
      <c r="B193" s="3">
        <f t="shared" si="95"/>
        <v>875</v>
      </c>
      <c r="C193" s="14">
        <f t="shared" si="96"/>
        <v>14.583333333333334</v>
      </c>
      <c r="D193" s="11">
        <f t="shared" si="97"/>
        <v>734.37544048051529</v>
      </c>
      <c r="E193" s="11">
        <f t="shared" si="78"/>
        <v>574.13939457434003</v>
      </c>
      <c r="F193" s="11">
        <f t="shared" si="98"/>
        <v>54.876353025714224</v>
      </c>
      <c r="G193" s="11">
        <f t="shared" si="79"/>
        <v>95.527128818071574</v>
      </c>
      <c r="H193" s="11">
        <f t="shared" si="80"/>
        <v>74.554101109334567</v>
      </c>
      <c r="I193" s="24">
        <f t="shared" si="99"/>
        <v>54.876353025714224</v>
      </c>
      <c r="J193" s="12">
        <f t="shared" si="81"/>
        <v>0.34701464104486379</v>
      </c>
      <c r="K193" s="24">
        <f t="shared" si="82"/>
        <v>462.69699806594696</v>
      </c>
      <c r="L193" s="12">
        <f t="shared" si="100"/>
        <v>0.3053032534045238</v>
      </c>
      <c r="M193" s="24">
        <f t="shared" si="101"/>
        <v>95.527128818071574</v>
      </c>
      <c r="N193" s="12">
        <f t="shared" si="83"/>
        <v>0.99244301826204484</v>
      </c>
      <c r="O193" s="24">
        <f t="shared" si="84"/>
        <v>485.35572241991127</v>
      </c>
      <c r="P193" s="12">
        <f t="shared" si="102"/>
        <v>0.66714186967607636</v>
      </c>
      <c r="Q193" s="24">
        <f t="shared" si="103"/>
        <v>74.554101109334567</v>
      </c>
      <c r="R193" s="12">
        <f t="shared" si="85"/>
        <v>0.60952997735881886</v>
      </c>
      <c r="S193" s="24">
        <f t="shared" si="86"/>
        <v>474.15672664015142</v>
      </c>
      <c r="T193" s="12">
        <f t="shared" si="104"/>
        <v>0.47690087931528008</v>
      </c>
      <c r="W193" s="24">
        <f t="shared" si="105"/>
        <v>122.19380964999738</v>
      </c>
      <c r="X193" s="24">
        <f t="shared" si="106"/>
        <v>498.27229698272589</v>
      </c>
      <c r="Y193" s="13">
        <f t="shared" si="87"/>
        <v>0.7429253996995494</v>
      </c>
      <c r="Z193" s="24">
        <f t="shared" si="88"/>
        <v>11298.639623108566</v>
      </c>
      <c r="AA193" s="24">
        <f t="shared" si="89"/>
        <v>13630.977507960146</v>
      </c>
      <c r="AB193" s="24">
        <f t="shared" si="107"/>
        <v>98.373955379665972</v>
      </c>
      <c r="AC193" s="24">
        <f t="shared" si="108"/>
        <v>74.554101109334567</v>
      </c>
      <c r="AD193" s="123">
        <f t="shared" si="109"/>
        <v>875</v>
      </c>
      <c r="AE193" s="14">
        <f t="shared" si="110"/>
        <v>14.583333333333334</v>
      </c>
      <c r="AF193" s="24">
        <f t="shared" si="90"/>
        <v>400</v>
      </c>
      <c r="AG193" s="3">
        <f t="shared" si="111"/>
        <v>0</v>
      </c>
      <c r="AH193" s="14">
        <f t="shared" si="91"/>
        <v>0</v>
      </c>
      <c r="AI193" s="14">
        <f t="shared" si="92"/>
        <v>1</v>
      </c>
      <c r="AJ193" s="14">
        <f t="shared" si="93"/>
        <v>2</v>
      </c>
      <c r="AK193" s="14">
        <f t="shared" si="94"/>
        <v>2.6</v>
      </c>
      <c r="AL193" s="24">
        <f t="shared" si="112"/>
        <v>98.373955379665972</v>
      </c>
      <c r="AM193" s="14">
        <f t="shared" si="113"/>
        <v>74.554101109334567</v>
      </c>
      <c r="AN193" s="138" t="str">
        <f t="shared" si="114"/>
        <v/>
      </c>
      <c r="AO193">
        <f t="shared" si="115"/>
        <v>875</v>
      </c>
      <c r="AP193" s="124">
        <f t="shared" si="116"/>
        <v>74.554101109334567</v>
      </c>
    </row>
    <row r="194" spans="2:42" x14ac:dyDescent="0.25">
      <c r="B194" s="3">
        <f t="shared" si="95"/>
        <v>880</v>
      </c>
      <c r="C194" s="14">
        <f t="shared" si="96"/>
        <v>14.666666666666666</v>
      </c>
      <c r="D194" s="11">
        <f t="shared" si="97"/>
        <v>735.22194892572395</v>
      </c>
      <c r="E194" s="11">
        <f t="shared" si="78"/>
        <v>574.79602923834034</v>
      </c>
      <c r="F194" s="11">
        <f t="shared" si="98"/>
        <v>55.181656279118748</v>
      </c>
      <c r="G194" s="11">
        <f t="shared" si="79"/>
        <v>96.194270687747647</v>
      </c>
      <c r="H194" s="11">
        <f t="shared" si="80"/>
        <v>75.031001988649848</v>
      </c>
      <c r="I194" s="24">
        <f t="shared" si="99"/>
        <v>55.181656279118748</v>
      </c>
      <c r="J194" s="12">
        <f t="shared" si="81"/>
        <v>0.3468756717887117</v>
      </c>
      <c r="K194" s="24">
        <f t="shared" si="82"/>
        <v>462.88236897222436</v>
      </c>
      <c r="L194" s="12">
        <f t="shared" si="100"/>
        <v>0.30563189661946233</v>
      </c>
      <c r="M194" s="24">
        <f t="shared" si="101"/>
        <v>96.194270687747647</v>
      </c>
      <c r="N194" s="12">
        <f t="shared" si="83"/>
        <v>0.99174752566560354</v>
      </c>
      <c r="O194" s="24">
        <f t="shared" si="84"/>
        <v>485.69609262790033</v>
      </c>
      <c r="P194" s="12">
        <f t="shared" si="102"/>
        <v>0.66752269972558431</v>
      </c>
      <c r="Q194" s="24">
        <f t="shared" si="103"/>
        <v>75.031001988649848</v>
      </c>
      <c r="R194" s="12">
        <f t="shared" si="85"/>
        <v>0.60918841571272475</v>
      </c>
      <c r="S194" s="24">
        <f t="shared" si="86"/>
        <v>474.42257830095224</v>
      </c>
      <c r="T194" s="12">
        <f t="shared" si="104"/>
        <v>0.47728381627351396</v>
      </c>
      <c r="W194" s="24">
        <f t="shared" si="105"/>
        <v>122.93673504969692</v>
      </c>
      <c r="X194" s="24">
        <f t="shared" si="106"/>
        <v>498.61313469589101</v>
      </c>
      <c r="Y194" s="13">
        <f t="shared" si="87"/>
        <v>0.74352383891417206</v>
      </c>
      <c r="Z194" s="24">
        <f t="shared" si="88"/>
        <v>11296.482354716085</v>
      </c>
      <c r="AA194" s="24">
        <f t="shared" si="89"/>
        <v>13670.282580836132</v>
      </c>
      <c r="AB194" s="24">
        <f t="shared" si="107"/>
        <v>98.983868519173384</v>
      </c>
      <c r="AC194" s="24">
        <f t="shared" si="108"/>
        <v>75.031001988649848</v>
      </c>
      <c r="AD194" s="123">
        <f t="shared" si="109"/>
        <v>880</v>
      </c>
      <c r="AE194" s="14">
        <f t="shared" si="110"/>
        <v>14.666666666666666</v>
      </c>
      <c r="AF194" s="24">
        <f t="shared" si="90"/>
        <v>400</v>
      </c>
      <c r="AG194" s="3">
        <f t="shared" si="111"/>
        <v>0</v>
      </c>
      <c r="AH194" s="14">
        <f t="shared" si="91"/>
        <v>0</v>
      </c>
      <c r="AI194" s="14">
        <f t="shared" si="92"/>
        <v>1</v>
      </c>
      <c r="AJ194" s="14">
        <f t="shared" si="93"/>
        <v>2</v>
      </c>
      <c r="AK194" s="14">
        <f t="shared" si="94"/>
        <v>2.6</v>
      </c>
      <c r="AL194" s="24">
        <f t="shared" si="112"/>
        <v>98.983868519173384</v>
      </c>
      <c r="AM194" s="14">
        <f t="shared" si="113"/>
        <v>75.031001988649848</v>
      </c>
      <c r="AN194" s="138" t="str">
        <f t="shared" si="114"/>
        <v/>
      </c>
      <c r="AO194">
        <f t="shared" si="115"/>
        <v>880</v>
      </c>
      <c r="AP194" s="124">
        <f t="shared" si="116"/>
        <v>75.031001988649848</v>
      </c>
    </row>
    <row r="195" spans="2:42" x14ac:dyDescent="0.25">
      <c r="B195" s="3">
        <f t="shared" si="95"/>
        <v>885</v>
      </c>
      <c r="C195" s="14">
        <f t="shared" si="96"/>
        <v>14.75</v>
      </c>
      <c r="D195" s="11">
        <f t="shared" si="97"/>
        <v>736.06370168042304</v>
      </c>
      <c r="E195" s="11">
        <f t="shared" si="78"/>
        <v>575.44897492409416</v>
      </c>
      <c r="F195" s="11">
        <f t="shared" si="98"/>
        <v>55.487288175738207</v>
      </c>
      <c r="G195" s="11">
        <f t="shared" si="79"/>
        <v>96.861793387473227</v>
      </c>
      <c r="H195" s="11">
        <f t="shared" si="80"/>
        <v>75.508285804923361</v>
      </c>
      <c r="I195" s="24">
        <f t="shared" si="99"/>
        <v>55.487288175738207</v>
      </c>
      <c r="J195" s="12">
        <f t="shared" si="81"/>
        <v>0.34673684928257104</v>
      </c>
      <c r="K195" s="24">
        <f t="shared" si="82"/>
        <v>463.06769248382119</v>
      </c>
      <c r="L195" s="12">
        <f t="shared" si="100"/>
        <v>0.30595589977741572</v>
      </c>
      <c r="M195" s="24">
        <f t="shared" si="101"/>
        <v>96.861793387473227</v>
      </c>
      <c r="N195" s="12">
        <f t="shared" si="83"/>
        <v>0.99105451726608362</v>
      </c>
      <c r="O195" s="24">
        <f t="shared" si="84"/>
        <v>486.03572225063158</v>
      </c>
      <c r="P195" s="12">
        <f t="shared" si="102"/>
        <v>0.66789191479206445</v>
      </c>
      <c r="Q195" s="24">
        <f t="shared" si="103"/>
        <v>75.508285804923361</v>
      </c>
      <c r="R195" s="12">
        <f t="shared" si="85"/>
        <v>0.60884765813516484</v>
      </c>
      <c r="S195" s="24">
        <f t="shared" si="86"/>
        <v>474.68810135316636</v>
      </c>
      <c r="T195" s="12">
        <f t="shared" si="104"/>
        <v>0.47765907036953958</v>
      </c>
      <c r="W195" s="24">
        <f t="shared" si="105"/>
        <v>123.68025888861109</v>
      </c>
      <c r="X195" s="24">
        <f t="shared" si="106"/>
        <v>498.9532840561435</v>
      </c>
      <c r="Y195" s="13">
        <f t="shared" si="87"/>
        <v>0.74411393828127115</v>
      </c>
      <c r="Z195" s="24">
        <f t="shared" si="88"/>
        <v>11294.217900887077</v>
      </c>
      <c r="AA195" s="24">
        <f t="shared" si="89"/>
        <v>13709.407582076728</v>
      </c>
      <c r="AB195" s="24">
        <f t="shared" si="107"/>
        <v>99.594272346767227</v>
      </c>
      <c r="AC195" s="24">
        <f t="shared" si="108"/>
        <v>75.508285804923361</v>
      </c>
      <c r="AD195" s="123">
        <f t="shared" si="109"/>
        <v>885</v>
      </c>
      <c r="AE195" s="14">
        <f t="shared" si="110"/>
        <v>14.75</v>
      </c>
      <c r="AF195" s="24">
        <f t="shared" si="90"/>
        <v>400</v>
      </c>
      <c r="AG195" s="3">
        <f t="shared" si="111"/>
        <v>0</v>
      </c>
      <c r="AH195" s="14">
        <f t="shared" si="91"/>
        <v>0</v>
      </c>
      <c r="AI195" s="14">
        <f t="shared" si="92"/>
        <v>1</v>
      </c>
      <c r="AJ195" s="14">
        <f t="shared" si="93"/>
        <v>2</v>
      </c>
      <c r="AK195" s="14">
        <f t="shared" si="94"/>
        <v>2.6</v>
      </c>
      <c r="AL195" s="24">
        <f t="shared" si="112"/>
        <v>99.594272346767227</v>
      </c>
      <c r="AM195" s="14">
        <f t="shared" si="113"/>
        <v>75.508285804923361</v>
      </c>
      <c r="AN195" s="138" t="str">
        <f t="shared" si="114"/>
        <v/>
      </c>
      <c r="AO195">
        <f t="shared" si="115"/>
        <v>885</v>
      </c>
      <c r="AP195" s="124">
        <f t="shared" si="116"/>
        <v>75.508285804923361</v>
      </c>
    </row>
    <row r="196" spans="2:42" x14ac:dyDescent="0.25">
      <c r="B196" s="3">
        <f t="shared" si="95"/>
        <v>890</v>
      </c>
      <c r="C196" s="14">
        <f t="shared" si="96"/>
        <v>14.833333333333334</v>
      </c>
      <c r="D196" s="11">
        <f t="shared" si="97"/>
        <v>736.9007518812366</v>
      </c>
      <c r="E196" s="11">
        <f t="shared" si="78"/>
        <v>576.09827284955918</v>
      </c>
      <c r="F196" s="11">
        <f t="shared" si="98"/>
        <v>55.793244075515624</v>
      </c>
      <c r="G196" s="11">
        <f t="shared" si="79"/>
        <v>97.529685302265293</v>
      </c>
      <c r="H196" s="11">
        <f t="shared" si="80"/>
        <v>75.985944875292901</v>
      </c>
      <c r="I196" s="24">
        <f t="shared" si="99"/>
        <v>55.793244075515624</v>
      </c>
      <c r="J196" s="12">
        <f t="shared" si="81"/>
        <v>0.34659817571989915</v>
      </c>
      <c r="K196" s="24">
        <f t="shared" si="82"/>
        <v>463.25296537667924</v>
      </c>
      <c r="L196" s="12">
        <f t="shared" si="100"/>
        <v>0.30627533057915274</v>
      </c>
      <c r="M196" s="24">
        <f t="shared" si="101"/>
        <v>97.529685302265293</v>
      </c>
      <c r="N196" s="12">
        <f t="shared" si="83"/>
        <v>0.99036399186241642</v>
      </c>
      <c r="O196" s="24">
        <f t="shared" si="84"/>
        <v>486.37460776753403</v>
      </c>
      <c r="P196" s="12">
        <f t="shared" si="102"/>
        <v>0.6682497135724621</v>
      </c>
      <c r="Q196" s="24">
        <f t="shared" si="103"/>
        <v>75.985944875292901</v>
      </c>
      <c r="R196" s="12">
        <f t="shared" si="85"/>
        <v>0.60850770784423602</v>
      </c>
      <c r="S196" s="24">
        <f t="shared" si="86"/>
        <v>474.95329168038052</v>
      </c>
      <c r="T196" s="12">
        <f t="shared" si="104"/>
        <v>0.4780267633776874</v>
      </c>
      <c r="W196" s="24">
        <f t="shared" si="105"/>
        <v>124.42437282689237</v>
      </c>
      <c r="X196" s="24">
        <f t="shared" si="106"/>
        <v>499.29274441995301</v>
      </c>
      <c r="Y196" s="13">
        <f t="shared" si="87"/>
        <v>0.74469578805324488</v>
      </c>
      <c r="Z196" s="24">
        <f t="shared" si="88"/>
        <v>11291.847500566671</v>
      </c>
      <c r="AA196" s="24">
        <f t="shared" si="89"/>
        <v>13748.353619981179</v>
      </c>
      <c r="AB196" s="24">
        <f t="shared" si="107"/>
        <v>100.20515885109263</v>
      </c>
      <c r="AC196" s="24">
        <f t="shared" si="108"/>
        <v>75.985944875292901</v>
      </c>
      <c r="AD196" s="123">
        <f t="shared" si="109"/>
        <v>890</v>
      </c>
      <c r="AE196" s="14">
        <f t="shared" si="110"/>
        <v>14.833333333333334</v>
      </c>
      <c r="AF196" s="24">
        <f t="shared" si="90"/>
        <v>400</v>
      </c>
      <c r="AG196" s="3">
        <f t="shared" si="111"/>
        <v>0</v>
      </c>
      <c r="AH196" s="14">
        <f t="shared" si="91"/>
        <v>0</v>
      </c>
      <c r="AI196" s="14">
        <f t="shared" si="92"/>
        <v>1</v>
      </c>
      <c r="AJ196" s="14">
        <f t="shared" si="93"/>
        <v>2</v>
      </c>
      <c r="AK196" s="14">
        <f t="shared" si="94"/>
        <v>2.6</v>
      </c>
      <c r="AL196" s="24">
        <f t="shared" si="112"/>
        <v>100.20515885109263</v>
      </c>
      <c r="AM196" s="14">
        <f t="shared" si="113"/>
        <v>75.985944875292901</v>
      </c>
      <c r="AN196" s="138" t="str">
        <f t="shared" si="114"/>
        <v/>
      </c>
      <c r="AO196">
        <f t="shared" si="115"/>
        <v>890</v>
      </c>
      <c r="AP196" s="124">
        <f t="shared" si="116"/>
        <v>75.985944875292901</v>
      </c>
    </row>
    <row r="197" spans="2:42" x14ac:dyDescent="0.25">
      <c r="B197" s="3">
        <f t="shared" si="95"/>
        <v>895</v>
      </c>
      <c r="C197" s="14">
        <f t="shared" si="96"/>
        <v>14.916666666666666</v>
      </c>
      <c r="D197" s="11">
        <f t="shared" si="97"/>
        <v>737.73315177916845</v>
      </c>
      <c r="E197" s="11">
        <f t="shared" si="78"/>
        <v>576.74396354571957</v>
      </c>
      <c r="F197" s="11">
        <f t="shared" si="98"/>
        <v>56.099519406094778</v>
      </c>
      <c r="G197" s="11">
        <f t="shared" si="79"/>
        <v>98.197935015837757</v>
      </c>
      <c r="H197" s="11">
        <f t="shared" si="80"/>
        <v>76.463971638670586</v>
      </c>
      <c r="I197" s="24">
        <f t="shared" si="99"/>
        <v>56.099519406094778</v>
      </c>
      <c r="J197" s="12">
        <f t="shared" si="81"/>
        <v>0.34645965324390171</v>
      </c>
      <c r="K197" s="24">
        <f t="shared" si="82"/>
        <v>463.43818448423292</v>
      </c>
      <c r="L197" s="12">
        <f t="shared" si="100"/>
        <v>0.30659025541449336</v>
      </c>
      <c r="M197" s="24">
        <f t="shared" si="101"/>
        <v>98.197935015837757</v>
      </c>
      <c r="N197" s="12">
        <f t="shared" si="83"/>
        <v>0.98967594789864932</v>
      </c>
      <c r="O197" s="24">
        <f t="shared" si="84"/>
        <v>486.71274583556993</v>
      </c>
      <c r="P197" s="12">
        <f t="shared" si="102"/>
        <v>0.66859629062300141</v>
      </c>
      <c r="Q197" s="24">
        <f t="shared" si="103"/>
        <v>76.463971638670586</v>
      </c>
      <c r="R197" s="12">
        <f t="shared" si="85"/>
        <v>0.60816856790413676</v>
      </c>
      <c r="S197" s="24">
        <f t="shared" si="86"/>
        <v>475.2181452742542</v>
      </c>
      <c r="T197" s="12">
        <f t="shared" si="104"/>
        <v>0.47838701464278682</v>
      </c>
      <c r="W197" s="24">
        <f t="shared" si="105"/>
        <v>125.16906861494562</v>
      </c>
      <c r="X197" s="24">
        <f t="shared" si="106"/>
        <v>499.63151525206132</v>
      </c>
      <c r="Y197" s="13">
        <f t="shared" si="87"/>
        <v>0.74526947693535317</v>
      </c>
      <c r="Z197" s="24">
        <f t="shared" si="88"/>
        <v>11289.372373269349</v>
      </c>
      <c r="AA197" s="24">
        <f t="shared" si="89"/>
        <v>13787.121786112612</v>
      </c>
      <c r="AB197" s="24">
        <f t="shared" si="107"/>
        <v>100.8165201268081</v>
      </c>
      <c r="AC197" s="24">
        <f t="shared" si="108"/>
        <v>76.463971638670586</v>
      </c>
      <c r="AD197" s="123">
        <f t="shared" si="109"/>
        <v>895</v>
      </c>
      <c r="AE197" s="14">
        <f t="shared" si="110"/>
        <v>14.916666666666666</v>
      </c>
      <c r="AF197" s="24">
        <f t="shared" si="90"/>
        <v>400</v>
      </c>
      <c r="AG197" s="3">
        <f t="shared" si="111"/>
        <v>0</v>
      </c>
      <c r="AH197" s="14">
        <f t="shared" si="91"/>
        <v>0</v>
      </c>
      <c r="AI197" s="14">
        <f t="shared" si="92"/>
        <v>1</v>
      </c>
      <c r="AJ197" s="14">
        <f t="shared" si="93"/>
        <v>2</v>
      </c>
      <c r="AK197" s="14">
        <f t="shared" si="94"/>
        <v>2.6</v>
      </c>
      <c r="AL197" s="24">
        <f t="shared" si="112"/>
        <v>100.8165201268081</v>
      </c>
      <c r="AM197" s="14">
        <f t="shared" si="113"/>
        <v>76.463971638670586</v>
      </c>
      <c r="AN197" s="138" t="str">
        <f t="shared" si="114"/>
        <v/>
      </c>
      <c r="AO197">
        <f t="shared" si="115"/>
        <v>895</v>
      </c>
      <c r="AP197" s="124">
        <f t="shared" si="116"/>
        <v>76.463971638670586</v>
      </c>
    </row>
    <row r="198" spans="2:42" x14ac:dyDescent="0.25">
      <c r="B198" s="3">
        <f t="shared" si="95"/>
        <v>900</v>
      </c>
      <c r="C198" s="14">
        <f t="shared" si="96"/>
        <v>15</v>
      </c>
      <c r="D198" s="11">
        <f t="shared" si="97"/>
        <v>738.56095275917517</v>
      </c>
      <c r="E198" s="11">
        <f t="shared" si="78"/>
        <v>577.38608687176838</v>
      </c>
      <c r="F198" s="11">
        <f t="shared" si="98"/>
        <v>56.406109661509269</v>
      </c>
      <c r="G198" s="11">
        <f t="shared" si="79"/>
        <v>98.866531306460757</v>
      </c>
      <c r="H198" s="11">
        <f t="shared" si="80"/>
        <v>76.942358653313377</v>
      </c>
      <c r="I198" s="24">
        <f t="shared" si="99"/>
        <v>56.406109661509269</v>
      </c>
      <c r="J198" s="12">
        <f t="shared" si="81"/>
        <v>0.34632128394853445</v>
      </c>
      <c r="K198" s="24">
        <f t="shared" si="82"/>
        <v>463.62334669633327</v>
      </c>
      <c r="L198" s="12">
        <f t="shared" si="100"/>
        <v>0.30690073939486751</v>
      </c>
      <c r="M198" s="24">
        <f t="shared" si="101"/>
        <v>98.866531306460757</v>
      </c>
      <c r="N198" s="12">
        <f t="shared" si="83"/>
        <v>0.98899038347479784</v>
      </c>
      <c r="O198" s="24">
        <f t="shared" si="84"/>
        <v>487.0501332851905</v>
      </c>
      <c r="P198" s="12">
        <f t="shared" si="102"/>
        <v>0.66893183646330767</v>
      </c>
      <c r="Q198" s="24">
        <f t="shared" si="103"/>
        <v>76.942358653313377</v>
      </c>
      <c r="R198" s="12">
        <f t="shared" si="85"/>
        <v>0.60783024122886264</v>
      </c>
      <c r="S198" s="24">
        <f t="shared" si="86"/>
        <v>475.48265823233857</v>
      </c>
      <c r="T198" s="12">
        <f t="shared" si="104"/>
        <v>0.47873994114049867</v>
      </c>
      <c r="W198" s="24">
        <f t="shared" si="105"/>
        <v>125.91433809188096</v>
      </c>
      <c r="X198" s="24">
        <f t="shared" si="106"/>
        <v>499.96959612372729</v>
      </c>
      <c r="Y198" s="13">
        <f t="shared" si="87"/>
        <v>0.74583509211591958</v>
      </c>
      <c r="Z198" s="24">
        <f t="shared" si="88"/>
        <v>11286.793719497186</v>
      </c>
      <c r="AA198" s="24">
        <f t="shared" si="89"/>
        <v>13825.713155614709</v>
      </c>
      <c r="AB198" s="24">
        <f t="shared" si="107"/>
        <v>101.42834837259717</v>
      </c>
      <c r="AC198" s="24">
        <f t="shared" si="108"/>
        <v>76.942358653313377</v>
      </c>
      <c r="AD198" s="123">
        <f t="shared" si="109"/>
        <v>900</v>
      </c>
      <c r="AE198" s="14">
        <f t="shared" si="110"/>
        <v>15</v>
      </c>
      <c r="AF198" s="24">
        <f t="shared" si="90"/>
        <v>400</v>
      </c>
      <c r="AG198" s="3">
        <f t="shared" si="111"/>
        <v>0</v>
      </c>
      <c r="AH198" s="14">
        <f t="shared" si="91"/>
        <v>0</v>
      </c>
      <c r="AI198" s="14">
        <f t="shared" si="92"/>
        <v>1</v>
      </c>
      <c r="AJ198" s="14">
        <f t="shared" si="93"/>
        <v>2</v>
      </c>
      <c r="AK198" s="14">
        <f t="shared" si="94"/>
        <v>2.6</v>
      </c>
      <c r="AL198" s="24">
        <f t="shared" si="112"/>
        <v>101.42834837259717</v>
      </c>
      <c r="AM198" s="14">
        <f t="shared" si="113"/>
        <v>76.942358653313377</v>
      </c>
      <c r="AN198" s="138" t="str">
        <f t="shared" si="114"/>
        <v/>
      </c>
      <c r="AO198">
        <f t="shared" si="115"/>
        <v>900</v>
      </c>
      <c r="AP198" s="124">
        <f t="shared" si="116"/>
        <v>76.942358653313377</v>
      </c>
    </row>
    <row r="199" spans="2:42" x14ac:dyDescent="0.25">
      <c r="B199" s="3">
        <f t="shared" si="95"/>
        <v>905</v>
      </c>
      <c r="C199" s="14">
        <f t="shared" si="96"/>
        <v>15.083333333333334</v>
      </c>
      <c r="D199" s="11">
        <f t="shared" si="97"/>
        <v>739.38420535920011</v>
      </c>
      <c r="E199" s="11">
        <f t="shared" si="78"/>
        <v>578.02468202987279</v>
      </c>
      <c r="F199" s="11">
        <f t="shared" si="98"/>
        <v>56.713010400904139</v>
      </c>
      <c r="G199" s="11">
        <f t="shared" si="79"/>
        <v>99.535463142924058</v>
      </c>
      <c r="H199" s="11">
        <f t="shared" si="80"/>
        <v>77.421098594453881</v>
      </c>
      <c r="I199" s="24">
        <f t="shared" si="99"/>
        <v>56.713010400904139</v>
      </c>
      <c r="J199" s="12">
        <f t="shared" si="81"/>
        <v>0.34618306987948427</v>
      </c>
      <c r="K199" s="24">
        <f t="shared" si="82"/>
        <v>463.80844895819689</v>
      </c>
      <c r="L199" s="12">
        <f t="shared" si="100"/>
        <v>0.30720684638499152</v>
      </c>
      <c r="M199" s="24">
        <f t="shared" si="101"/>
        <v>99.535463142924058</v>
      </c>
      <c r="N199" s="12">
        <f t="shared" si="83"/>
        <v>0.98830729635740056</v>
      </c>
      <c r="O199" s="24">
        <f t="shared" si="84"/>
        <v>487.38676711638857</v>
      </c>
      <c r="P199" s="12">
        <f t="shared" si="102"/>
        <v>0.66925653767772597</v>
      </c>
      <c r="Q199" s="24">
        <f t="shared" si="103"/>
        <v>77.421098594453881</v>
      </c>
      <c r="R199" s="12">
        <f t="shared" si="85"/>
        <v>0.6074927305858091</v>
      </c>
      <c r="S199" s="24">
        <f t="shared" si="86"/>
        <v>475.74682675594545</v>
      </c>
      <c r="T199" s="12">
        <f t="shared" si="104"/>
        <v>0.4790856575360174</v>
      </c>
      <c r="W199" s="24">
        <f t="shared" si="105"/>
        <v>126.66017318399689</v>
      </c>
      <c r="X199" s="24">
        <f t="shared" si="106"/>
        <v>500.30698671100305</v>
      </c>
      <c r="Y199" s="13">
        <f t="shared" si="87"/>
        <v>0.74639271929581807</v>
      </c>
      <c r="Z199" s="24">
        <f t="shared" si="88"/>
        <v>11284.112721146897</v>
      </c>
      <c r="AA199" s="24">
        <f t="shared" si="89"/>
        <v>13864.128787520905</v>
      </c>
      <c r="AB199" s="24">
        <f t="shared" si="107"/>
        <v>102.04063588922538</v>
      </c>
      <c r="AC199" s="24">
        <f t="shared" si="108"/>
        <v>77.421098594453881</v>
      </c>
      <c r="AD199" s="123">
        <f t="shared" si="109"/>
        <v>905</v>
      </c>
      <c r="AE199" s="14">
        <f t="shared" si="110"/>
        <v>15.083333333333334</v>
      </c>
      <c r="AF199" s="24">
        <f t="shared" si="90"/>
        <v>400</v>
      </c>
      <c r="AG199" s="3">
        <f t="shared" si="111"/>
        <v>0</v>
      </c>
      <c r="AH199" s="14">
        <f t="shared" si="91"/>
        <v>0</v>
      </c>
      <c r="AI199" s="14">
        <f t="shared" si="92"/>
        <v>1</v>
      </c>
      <c r="AJ199" s="14">
        <f t="shared" si="93"/>
        <v>2</v>
      </c>
      <c r="AK199" s="14">
        <f t="shared" si="94"/>
        <v>2.6</v>
      </c>
      <c r="AL199" s="24">
        <f t="shared" si="112"/>
        <v>102.04063588922538</v>
      </c>
      <c r="AM199" s="14">
        <f t="shared" si="113"/>
        <v>77.421098594453881</v>
      </c>
      <c r="AN199" s="138" t="str">
        <f t="shared" si="114"/>
        <v/>
      </c>
      <c r="AO199">
        <f t="shared" si="115"/>
        <v>905</v>
      </c>
      <c r="AP199" s="124">
        <f t="shared" si="116"/>
        <v>77.421098594453881</v>
      </c>
    </row>
    <row r="200" spans="2:42" x14ac:dyDescent="0.25">
      <c r="B200" s="3">
        <f t="shared" si="95"/>
        <v>910</v>
      </c>
      <c r="C200" s="14">
        <f t="shared" si="96"/>
        <v>15.166666666666666</v>
      </c>
      <c r="D200" s="11">
        <f t="shared" si="97"/>
        <v>740.20295928868723</v>
      </c>
      <c r="E200" s="11">
        <f t="shared" si="78"/>
        <v>578.65978757953474</v>
      </c>
      <c r="F200" s="11">
        <f t="shared" si="98"/>
        <v>57.020217247289132</v>
      </c>
      <c r="G200" s="11">
        <f t="shared" si="79"/>
        <v>100.20471968060178</v>
      </c>
      <c r="H200" s="11">
        <f t="shared" si="80"/>
        <v>77.900184251989899</v>
      </c>
      <c r="I200" s="24">
        <f t="shared" si="99"/>
        <v>57.020217247289132</v>
      </c>
      <c r="J200" s="12">
        <f t="shared" si="81"/>
        <v>0.34604501303512486</v>
      </c>
      <c r="K200" s="24">
        <f t="shared" si="82"/>
        <v>463.99348826937995</v>
      </c>
      <c r="L200" s="12">
        <f t="shared" si="100"/>
        <v>0.30750863903354164</v>
      </c>
      <c r="M200" s="24">
        <f t="shared" si="101"/>
        <v>100.20471968060178</v>
      </c>
      <c r="N200" s="12">
        <f t="shared" si="83"/>
        <v>0.98762668398978204</v>
      </c>
      <c r="O200" s="24">
        <f t="shared" si="84"/>
        <v>487.72264449484589</v>
      </c>
      <c r="P200" s="12">
        <f t="shared" si="102"/>
        <v>0.66957057701348266</v>
      </c>
      <c r="Q200" s="24">
        <f t="shared" si="103"/>
        <v>77.900184251989899</v>
      </c>
      <c r="R200" s="12">
        <f t="shared" si="85"/>
        <v>0.60715603859928591</v>
      </c>
      <c r="S200" s="24">
        <f t="shared" si="86"/>
        <v>476.01064714806768</v>
      </c>
      <c r="T200" s="12">
        <f t="shared" si="104"/>
        <v>0.47942427624093437</v>
      </c>
      <c r="W200" s="24">
        <f t="shared" si="105"/>
        <v>127.4065659032927</v>
      </c>
      <c r="X200" s="24">
        <f t="shared" si="106"/>
        <v>500.643686793038</v>
      </c>
      <c r="Y200" s="13">
        <f t="shared" si="87"/>
        <v>0.74694244271726884</v>
      </c>
      <c r="Z200" s="24">
        <f t="shared" si="88"/>
        <v>11281.330541906051</v>
      </c>
      <c r="AA200" s="24">
        <f t="shared" si="89"/>
        <v>13902.369725056271</v>
      </c>
      <c r="AB200" s="24">
        <f t="shared" si="107"/>
        <v>102.6533750776413</v>
      </c>
      <c r="AC200" s="24">
        <f t="shared" si="108"/>
        <v>77.900184251989899</v>
      </c>
      <c r="AD200" s="123">
        <f t="shared" si="109"/>
        <v>910</v>
      </c>
      <c r="AE200" s="14">
        <f t="shared" si="110"/>
        <v>15.166666666666666</v>
      </c>
      <c r="AF200" s="24">
        <f t="shared" si="90"/>
        <v>400</v>
      </c>
      <c r="AG200" s="3">
        <f t="shared" si="111"/>
        <v>0</v>
      </c>
      <c r="AH200" s="14">
        <f t="shared" si="91"/>
        <v>0</v>
      </c>
      <c r="AI200" s="14">
        <f t="shared" si="92"/>
        <v>1</v>
      </c>
      <c r="AJ200" s="14">
        <f t="shared" si="93"/>
        <v>2</v>
      </c>
      <c r="AK200" s="14">
        <f t="shared" si="94"/>
        <v>2.6</v>
      </c>
      <c r="AL200" s="24">
        <f t="shared" si="112"/>
        <v>102.6533750776413</v>
      </c>
      <c r="AM200" s="14">
        <f t="shared" si="113"/>
        <v>77.900184251989899</v>
      </c>
      <c r="AN200" s="138" t="str">
        <f t="shared" si="114"/>
        <v/>
      </c>
      <c r="AO200">
        <f t="shared" si="115"/>
        <v>910</v>
      </c>
      <c r="AP200" s="124">
        <f t="shared" si="116"/>
        <v>77.900184251989899</v>
      </c>
    </row>
    <row r="201" spans="2:42" x14ac:dyDescent="0.25">
      <c r="B201" s="3">
        <f t="shared" si="95"/>
        <v>915</v>
      </c>
      <c r="C201" s="14">
        <f t="shared" si="96"/>
        <v>15.25</v>
      </c>
      <c r="D201" s="11">
        <f t="shared" si="97"/>
        <v>741.01726344659221</v>
      </c>
      <c r="E201" s="11">
        <f t="shared" si="78"/>
        <v>579.29144145156215</v>
      </c>
      <c r="F201" s="11">
        <f t="shared" si="98"/>
        <v>57.327725886322675</v>
      </c>
      <c r="G201" s="11">
        <f t="shared" si="79"/>
        <v>100.87429025761527</v>
      </c>
      <c r="H201" s="11">
        <f t="shared" si="80"/>
        <v>78.379608528230833</v>
      </c>
      <c r="I201" s="24">
        <f t="shared" si="99"/>
        <v>57.327725886322675</v>
      </c>
      <c r="J201" s="12">
        <f t="shared" si="81"/>
        <v>0.34590711536745261</v>
      </c>
      <c r="K201" s="24">
        <f t="shared" si="82"/>
        <v>464.178461682776</v>
      </c>
      <c r="L201" s="12">
        <f t="shared" si="100"/>
        <v>0.30780617880287575</v>
      </c>
      <c r="M201" s="24">
        <f t="shared" si="101"/>
        <v>100.87429025761527</v>
      </c>
      <c r="N201" s="12">
        <f t="shared" si="83"/>
        <v>0.98694854350203709</v>
      </c>
      <c r="O201" s="24">
        <f t="shared" si="84"/>
        <v>488.05776274817282</v>
      </c>
      <c r="P201" s="12">
        <f t="shared" si="102"/>
        <v>0.66987413347584235</v>
      </c>
      <c r="Q201" s="24">
        <f t="shared" si="103"/>
        <v>78.379608528230833</v>
      </c>
      <c r="R201" s="12">
        <f t="shared" si="85"/>
        <v>0.60682016775394509</v>
      </c>
      <c r="S201" s="24">
        <f t="shared" si="86"/>
        <v>476.27411581134658</v>
      </c>
      <c r="T201" s="12">
        <f t="shared" si="104"/>
        <v>0.47975590746835439</v>
      </c>
      <c r="W201" s="24">
        <f t="shared" si="105"/>
        <v>128.15350834600997</v>
      </c>
      <c r="X201" s="24">
        <f t="shared" si="106"/>
        <v>500.97969625041225</v>
      </c>
      <c r="Y201" s="13">
        <f t="shared" si="87"/>
        <v>0.74748434519196261</v>
      </c>
      <c r="Z201" s="24">
        <f t="shared" si="88"/>
        <v>11278.448327638804</v>
      </c>
      <c r="AA201" s="24">
        <f t="shared" si="89"/>
        <v>13940.43699593241</v>
      </c>
      <c r="AB201" s="24">
        <f t="shared" si="107"/>
        <v>103.26655843712041</v>
      </c>
      <c r="AC201" s="24">
        <f t="shared" si="108"/>
        <v>78.379608528230833</v>
      </c>
      <c r="AD201" s="123">
        <f t="shared" si="109"/>
        <v>915</v>
      </c>
      <c r="AE201" s="14">
        <f t="shared" si="110"/>
        <v>15.25</v>
      </c>
      <c r="AF201" s="24">
        <f t="shared" si="90"/>
        <v>400</v>
      </c>
      <c r="AG201" s="3">
        <f t="shared" si="111"/>
        <v>0</v>
      </c>
      <c r="AH201" s="14">
        <f t="shared" si="91"/>
        <v>0</v>
      </c>
      <c r="AI201" s="14">
        <f t="shared" si="92"/>
        <v>1</v>
      </c>
      <c r="AJ201" s="14">
        <f t="shared" si="93"/>
        <v>2</v>
      </c>
      <c r="AK201" s="14">
        <f t="shared" si="94"/>
        <v>2.6</v>
      </c>
      <c r="AL201" s="24">
        <f t="shared" si="112"/>
        <v>103.26655843712041</v>
      </c>
      <c r="AM201" s="14">
        <f t="shared" si="113"/>
        <v>78.379608528230833</v>
      </c>
      <c r="AN201" s="138" t="str">
        <f t="shared" si="114"/>
        <v/>
      </c>
      <c r="AO201">
        <f t="shared" si="115"/>
        <v>915</v>
      </c>
      <c r="AP201" s="124">
        <f t="shared" si="116"/>
        <v>78.379608528230833</v>
      </c>
    </row>
    <row r="202" spans="2:42" x14ac:dyDescent="0.25">
      <c r="B202" s="3">
        <f t="shared" si="95"/>
        <v>920</v>
      </c>
      <c r="C202" s="14">
        <f t="shared" si="96"/>
        <v>15.333333333333334</v>
      </c>
      <c r="D202" s="11">
        <f t="shared" si="97"/>
        <v>741.82716593890734</v>
      </c>
      <c r="E202" s="11">
        <f t="shared" si="78"/>
        <v>579.91968096166329</v>
      </c>
      <c r="F202" s="11">
        <f t="shared" si="98"/>
        <v>57.635532065125552</v>
      </c>
      <c r="G202" s="11">
        <f t="shared" si="79"/>
        <v>101.54416439109112</v>
      </c>
      <c r="H202" s="11">
        <f t="shared" si="80"/>
        <v>78.859364435699192</v>
      </c>
      <c r="I202" s="24">
        <f t="shared" si="99"/>
        <v>57.635532065125552</v>
      </c>
      <c r="J202" s="12">
        <f t="shared" si="81"/>
        <v>0.3457693787829984</v>
      </c>
      <c r="K202" s="24">
        <f t="shared" si="82"/>
        <v>464.36336630363741</v>
      </c>
      <c r="L202" s="12">
        <f t="shared" si="100"/>
        <v>0.30809952599786394</v>
      </c>
      <c r="M202" s="24">
        <f t="shared" si="101"/>
        <v>101.54416439109112</v>
      </c>
      <c r="N202" s="12">
        <f t="shared" si="83"/>
        <v>0.98627287172074096</v>
      </c>
      <c r="O202" s="24">
        <f t="shared" si="84"/>
        <v>488.39211936223666</v>
      </c>
      <c r="P202" s="12">
        <f t="shared" si="102"/>
        <v>0.67016738242044893</v>
      </c>
      <c r="Q202" s="24">
        <f t="shared" si="103"/>
        <v>78.859364435699192</v>
      </c>
      <c r="R202" s="12">
        <f t="shared" si="85"/>
        <v>0.60648512039812708</v>
      </c>
      <c r="S202" s="24">
        <f t="shared" si="86"/>
        <v>476.53722924608741</v>
      </c>
      <c r="T202" s="12">
        <f t="shared" si="104"/>
        <v>0.48008065928636984</v>
      </c>
      <c r="W202" s="24">
        <f t="shared" si="105"/>
        <v>128.90099269120194</v>
      </c>
      <c r="X202" s="24">
        <f t="shared" si="106"/>
        <v>501.31501506349821</v>
      </c>
      <c r="Y202" s="13">
        <f t="shared" si="87"/>
        <v>0.74801850812853354</v>
      </c>
      <c r="Z202" s="24">
        <f t="shared" si="88"/>
        <v>11275.467206761534</v>
      </c>
      <c r="AA202" s="24">
        <f t="shared" si="89"/>
        <v>13978.331612635538</v>
      </c>
      <c r="AB202" s="24">
        <f t="shared" si="107"/>
        <v>103.88017856345056</v>
      </c>
      <c r="AC202" s="24">
        <f t="shared" si="108"/>
        <v>78.859364435699192</v>
      </c>
      <c r="AD202" s="123">
        <f t="shared" si="109"/>
        <v>920</v>
      </c>
      <c r="AE202" s="14">
        <f t="shared" si="110"/>
        <v>15.333333333333334</v>
      </c>
      <c r="AF202" s="24">
        <f t="shared" si="90"/>
        <v>400</v>
      </c>
      <c r="AG202" s="3">
        <f t="shared" si="111"/>
        <v>0</v>
      </c>
      <c r="AH202" s="14">
        <f t="shared" si="91"/>
        <v>0</v>
      </c>
      <c r="AI202" s="14">
        <f t="shared" si="92"/>
        <v>1</v>
      </c>
      <c r="AJ202" s="14">
        <f t="shared" si="93"/>
        <v>2</v>
      </c>
      <c r="AK202" s="14">
        <f t="shared" si="94"/>
        <v>2.6</v>
      </c>
      <c r="AL202" s="24">
        <f t="shared" si="112"/>
        <v>103.88017856345056</v>
      </c>
      <c r="AM202" s="14">
        <f t="shared" si="113"/>
        <v>78.859364435699192</v>
      </c>
      <c r="AN202" s="138" t="str">
        <f t="shared" si="114"/>
        <v/>
      </c>
      <c r="AO202">
        <f t="shared" si="115"/>
        <v>920</v>
      </c>
      <c r="AP202" s="124">
        <f t="shared" si="116"/>
        <v>78.859364435699192</v>
      </c>
    </row>
    <row r="203" spans="2:42" x14ac:dyDescent="0.25">
      <c r="B203" s="3">
        <f t="shared" si="95"/>
        <v>925</v>
      </c>
      <c r="C203" s="14">
        <f t="shared" si="96"/>
        <v>15.416666666666666</v>
      </c>
      <c r="D203" s="11">
        <f t="shared" si="97"/>
        <v>742.63271409571371</v>
      </c>
      <c r="E203" s="11">
        <f t="shared" si="78"/>
        <v>580.54454282367362</v>
      </c>
      <c r="F203" s="11">
        <f t="shared" si="98"/>
        <v>57.943631591123413</v>
      </c>
      <c r="G203" s="11">
        <f t="shared" si="79"/>
        <v>102.21433177351156</v>
      </c>
      <c r="H203" s="11">
        <f t="shared" si="80"/>
        <v>79.339445094985564</v>
      </c>
      <c r="I203" s="24">
        <f t="shared" si="99"/>
        <v>57.943631591123413</v>
      </c>
      <c r="J203" s="12">
        <f t="shared" si="81"/>
        <v>0.34563180514372116</v>
      </c>
      <c r="K203" s="24">
        <f t="shared" si="82"/>
        <v>464.5481992886194</v>
      </c>
      <c r="L203" s="12">
        <f t="shared" si="100"/>
        <v>0.30838873979392112</v>
      </c>
      <c r="M203" s="24">
        <f t="shared" si="101"/>
        <v>102.21433177351156</v>
      </c>
      <c r="N203" s="12">
        <f t="shared" si="83"/>
        <v>0.98559966517839281</v>
      </c>
      <c r="O203" s="24">
        <f t="shared" si="84"/>
        <v>488.72571197757748</v>
      </c>
      <c r="P203" s="12">
        <f t="shared" si="102"/>
        <v>0.67045049564313264</v>
      </c>
      <c r="Q203" s="24">
        <f t="shared" si="103"/>
        <v>79.339445094985564</v>
      </c>
      <c r="R203" s="12">
        <f t="shared" si="85"/>
        <v>0.60615089874712302</v>
      </c>
      <c r="S203" s="24">
        <f t="shared" si="86"/>
        <v>476.79998404832014</v>
      </c>
      <c r="T203" s="12">
        <f t="shared" si="104"/>
        <v>0.48039863767007002</v>
      </c>
      <c r="W203" s="24">
        <f t="shared" si="105"/>
        <v>129.64901119933046</v>
      </c>
      <c r="X203" s="24">
        <f t="shared" si="106"/>
        <v>501.64964331085008</v>
      </c>
      <c r="Y203" s="13">
        <f t="shared" si="87"/>
        <v>0.74854501155939435</v>
      </c>
      <c r="Z203" s="24">
        <f t="shared" si="88"/>
        <v>11272.388290608578</v>
      </c>
      <c r="AA203" s="24">
        <f t="shared" si="89"/>
        <v>14016.054572707824</v>
      </c>
      <c r="AB203" s="24">
        <f t="shared" si="107"/>
        <v>104.49422814715801</v>
      </c>
      <c r="AC203" s="24">
        <f t="shared" si="108"/>
        <v>79.339445094985564</v>
      </c>
      <c r="AD203" s="123">
        <f t="shared" si="109"/>
        <v>925</v>
      </c>
      <c r="AE203" s="14">
        <f t="shared" si="110"/>
        <v>15.416666666666666</v>
      </c>
      <c r="AF203" s="24">
        <f t="shared" si="90"/>
        <v>400</v>
      </c>
      <c r="AG203" s="3">
        <f t="shared" si="111"/>
        <v>0</v>
      </c>
      <c r="AH203" s="14">
        <f t="shared" si="91"/>
        <v>0</v>
      </c>
      <c r="AI203" s="14">
        <f t="shared" si="92"/>
        <v>1</v>
      </c>
      <c r="AJ203" s="14">
        <f t="shared" si="93"/>
        <v>2</v>
      </c>
      <c r="AK203" s="14">
        <f t="shared" si="94"/>
        <v>2.6</v>
      </c>
      <c r="AL203" s="24">
        <f t="shared" si="112"/>
        <v>104.49422814715801</v>
      </c>
      <c r="AM203" s="14">
        <f t="shared" si="113"/>
        <v>79.339445094985564</v>
      </c>
      <c r="AN203" s="138" t="str">
        <f t="shared" si="114"/>
        <v/>
      </c>
      <c r="AO203">
        <f t="shared" si="115"/>
        <v>925</v>
      </c>
      <c r="AP203" s="124">
        <f t="shared" si="116"/>
        <v>79.339445094985564</v>
      </c>
    </row>
    <row r="204" spans="2:42" x14ac:dyDescent="0.25">
      <c r="B204" s="3">
        <f t="shared" si="95"/>
        <v>930</v>
      </c>
      <c r="C204" s="14">
        <f t="shared" si="96"/>
        <v>15.5</v>
      </c>
      <c r="D204" s="11">
        <f t="shared" si="97"/>
        <v>743.43395448777937</v>
      </c>
      <c r="E204" s="11">
        <f t="shared" si="78"/>
        <v>581.16606316243156</v>
      </c>
      <c r="F204" s="11">
        <f t="shared" si="98"/>
        <v>58.252020330917333</v>
      </c>
      <c r="G204" s="11">
        <f t="shared" si="79"/>
        <v>102.8847822691547</v>
      </c>
      <c r="H204" s="11">
        <f t="shared" si="80"/>
        <v>79.819843732655627</v>
      </c>
      <c r="I204" s="24">
        <f t="shared" si="99"/>
        <v>58.252020330917333</v>
      </c>
      <c r="J204" s="12">
        <f t="shared" si="81"/>
        <v>0.34549439626787903</v>
      </c>
      <c r="K204" s="24">
        <f t="shared" si="82"/>
        <v>464.73295784484571</v>
      </c>
      <c r="L204" s="12">
        <f t="shared" si="100"/>
        <v>0.30867387826409087</v>
      </c>
      <c r="M204" s="24">
        <f t="shared" si="101"/>
        <v>102.8847822691547</v>
      </c>
      <c r="N204" s="12">
        <f t="shared" si="83"/>
        <v>0.98492892012260413</v>
      </c>
      <c r="O204" s="24">
        <f t="shared" si="84"/>
        <v>489.05853838590849</v>
      </c>
      <c r="P204" s="12">
        <f t="shared" si="102"/>
        <v>0.6707236414667328</v>
      </c>
      <c r="Q204" s="24">
        <f t="shared" si="103"/>
        <v>79.819843732655627</v>
      </c>
      <c r="R204" s="12">
        <f t="shared" si="85"/>
        <v>0.6058175048863601</v>
      </c>
      <c r="S204" s="24">
        <f t="shared" si="86"/>
        <v>477.06237690790471</v>
      </c>
      <c r="T204" s="12">
        <f t="shared" si="104"/>
        <v>0.48070994655180521</v>
      </c>
      <c r="W204" s="24">
        <f t="shared" si="105"/>
        <v>130.39755621088986</v>
      </c>
      <c r="X204" s="24">
        <f t="shared" si="106"/>
        <v>501.98358116761972</v>
      </c>
      <c r="Y204" s="13">
        <f t="shared" si="87"/>
        <v>0.74906393416696282</v>
      </c>
      <c r="Z204" s="24">
        <f t="shared" si="88"/>
        <v>11269.212673788541</v>
      </c>
      <c r="AA204" s="24">
        <f t="shared" si="89"/>
        <v>14053.606859022422</v>
      </c>
      <c r="AB204" s="24">
        <f t="shared" si="107"/>
        <v>105.10869997177275</v>
      </c>
      <c r="AC204" s="24">
        <f t="shared" si="108"/>
        <v>79.819843732655627</v>
      </c>
      <c r="AD204" s="123">
        <f t="shared" si="109"/>
        <v>930</v>
      </c>
      <c r="AE204" s="14">
        <f t="shared" si="110"/>
        <v>15.5</v>
      </c>
      <c r="AF204" s="24">
        <f t="shared" si="90"/>
        <v>400</v>
      </c>
      <c r="AG204" s="3">
        <f t="shared" si="111"/>
        <v>0</v>
      </c>
      <c r="AH204" s="14">
        <f t="shared" si="91"/>
        <v>0</v>
      </c>
      <c r="AI204" s="14">
        <f t="shared" si="92"/>
        <v>1</v>
      </c>
      <c r="AJ204" s="14">
        <f t="shared" si="93"/>
        <v>2</v>
      </c>
      <c r="AK204" s="14">
        <f t="shared" si="94"/>
        <v>2.6</v>
      </c>
      <c r="AL204" s="24">
        <f t="shared" si="112"/>
        <v>105.10869997177275</v>
      </c>
      <c r="AM204" s="14">
        <f t="shared" si="113"/>
        <v>79.819843732655627</v>
      </c>
      <c r="AN204" s="138" t="str">
        <f t="shared" si="114"/>
        <v/>
      </c>
      <c r="AO204">
        <f t="shared" si="115"/>
        <v>930</v>
      </c>
      <c r="AP204" s="124">
        <f t="shared" si="116"/>
        <v>79.819843732655627</v>
      </c>
    </row>
    <row r="205" spans="2:42" x14ac:dyDescent="0.25">
      <c r="B205" s="3">
        <f t="shared" si="95"/>
        <v>935</v>
      </c>
      <c r="C205" s="14">
        <f t="shared" si="96"/>
        <v>15.583333333333334</v>
      </c>
      <c r="D205" s="11">
        <f t="shared" si="97"/>
        <v>744.23093294271484</v>
      </c>
      <c r="E205" s="11">
        <f t="shared" si="78"/>
        <v>581.78427752630955</v>
      </c>
      <c r="F205" s="11">
        <f t="shared" si="98"/>
        <v>58.56069420918142</v>
      </c>
      <c r="G205" s="11">
        <f t="shared" si="79"/>
        <v>103.55550591062143</v>
      </c>
      <c r="H205" s="11">
        <f t="shared" si="80"/>
        <v>80.300553679207439</v>
      </c>
      <c r="I205" s="24">
        <f t="shared" si="99"/>
        <v>58.56069420918142</v>
      </c>
      <c r="J205" s="12">
        <f t="shared" si="81"/>
        <v>0.34535715393088168</v>
      </c>
      <c r="K205" s="24">
        <f t="shared" si="82"/>
        <v>464.91763922899639</v>
      </c>
      <c r="L205" s="12">
        <f t="shared" si="100"/>
        <v>0.3089549984054355</v>
      </c>
      <c r="M205" s="24">
        <f t="shared" si="101"/>
        <v>103.55550591062143</v>
      </c>
      <c r="N205" s="12">
        <f t="shared" si="83"/>
        <v>0.98426063252503526</v>
      </c>
      <c r="O205" s="24">
        <f t="shared" si="84"/>
        <v>489.39059652669783</v>
      </c>
      <c r="P205" s="12">
        <f t="shared" si="102"/>
        <v>0.67098698482570562</v>
      </c>
      <c r="Q205" s="24">
        <f t="shared" si="103"/>
        <v>80.300553679207439</v>
      </c>
      <c r="R205" s="12">
        <f t="shared" si="85"/>
        <v>0.60548494077450932</v>
      </c>
      <c r="S205" s="24">
        <f t="shared" si="86"/>
        <v>477.32440460667942</v>
      </c>
      <c r="T205" s="12">
        <f t="shared" si="104"/>
        <v>0.48101468787017387</v>
      </c>
      <c r="W205" s="24">
        <f t="shared" si="105"/>
        <v>131.14662014505683</v>
      </c>
      <c r="X205" s="24">
        <f t="shared" si="106"/>
        <v>502.31682890399895</v>
      </c>
      <c r="Y205" s="13">
        <f t="shared" si="87"/>
        <v>0.74957535330928304</v>
      </c>
      <c r="Z205" s="24">
        <f t="shared" si="88"/>
        <v>11265.941434531318</v>
      </c>
      <c r="AA205" s="24">
        <f t="shared" si="89"/>
        <v>14090.989440052103</v>
      </c>
      <c r="AB205" s="24">
        <f t="shared" si="107"/>
        <v>105.72358691213213</v>
      </c>
      <c r="AC205" s="24">
        <f t="shared" si="108"/>
        <v>80.300553679207439</v>
      </c>
      <c r="AD205" s="123">
        <f t="shared" si="109"/>
        <v>935</v>
      </c>
      <c r="AE205" s="14">
        <f t="shared" si="110"/>
        <v>15.583333333333334</v>
      </c>
      <c r="AF205" s="24">
        <f t="shared" si="90"/>
        <v>400</v>
      </c>
      <c r="AG205" s="3">
        <f t="shared" si="111"/>
        <v>0</v>
      </c>
      <c r="AH205" s="14">
        <f t="shared" si="91"/>
        <v>0</v>
      </c>
      <c r="AI205" s="14">
        <f t="shared" si="92"/>
        <v>1</v>
      </c>
      <c r="AJ205" s="14">
        <f t="shared" si="93"/>
        <v>2</v>
      </c>
      <c r="AK205" s="14">
        <f t="shared" si="94"/>
        <v>2.6</v>
      </c>
      <c r="AL205" s="24">
        <f t="shared" si="112"/>
        <v>105.72358691213213</v>
      </c>
      <c r="AM205" s="14">
        <f t="shared" si="113"/>
        <v>80.300553679207439</v>
      </c>
      <c r="AN205" s="138" t="str">
        <f t="shared" si="114"/>
        <v/>
      </c>
      <c r="AO205">
        <f t="shared" si="115"/>
        <v>935</v>
      </c>
      <c r="AP205" s="124">
        <f t="shared" si="116"/>
        <v>80.300553679207439</v>
      </c>
    </row>
    <row r="206" spans="2:42" x14ac:dyDescent="0.25">
      <c r="B206" s="3">
        <f t="shared" si="95"/>
        <v>940</v>
      </c>
      <c r="C206" s="14">
        <f t="shared" si="96"/>
        <v>15.666666666666666</v>
      </c>
      <c r="D206" s="11">
        <f t="shared" si="97"/>
        <v>745.0236945607013</v>
      </c>
      <c r="E206" s="11">
        <f t="shared" si="78"/>
        <v>582.39922089941501</v>
      </c>
      <c r="F206" s="11">
        <f t="shared" si="98"/>
        <v>58.869649207586853</v>
      </c>
      <c r="G206" s="11">
        <f t="shared" si="79"/>
        <v>104.22649289544714</v>
      </c>
      <c r="H206" s="11">
        <f t="shared" si="80"/>
        <v>80.781568367077611</v>
      </c>
      <c r="I206" s="24">
        <f t="shared" si="99"/>
        <v>58.869649207586853</v>
      </c>
      <c r="J206" s="12">
        <f t="shared" si="81"/>
        <v>0.34522007986612363</v>
      </c>
      <c r="K206" s="24">
        <f t="shared" si="82"/>
        <v>465.10224074641559</v>
      </c>
      <c r="L206" s="12">
        <f t="shared" si="100"/>
        <v>0.30923215616460153</v>
      </c>
      <c r="M206" s="24">
        <f t="shared" si="101"/>
        <v>104.22649289544714</v>
      </c>
      <c r="N206" s="12">
        <f t="shared" si="83"/>
        <v>0.98359479809008898</v>
      </c>
      <c r="O206" s="24">
        <f t="shared" si="84"/>
        <v>489.72188448383139</v>
      </c>
      <c r="P206" s="12">
        <f t="shared" si="102"/>
        <v>0.67124068734812659</v>
      </c>
      <c r="Q206" s="24">
        <f t="shared" si="103"/>
        <v>80.781568367077611</v>
      </c>
      <c r="R206" s="12">
        <f t="shared" si="85"/>
        <v>0.60515320824651675</v>
      </c>
      <c r="S206" s="24">
        <f t="shared" si="86"/>
        <v>477.58606401665185</v>
      </c>
      <c r="T206" s="12">
        <f t="shared" si="104"/>
        <v>0.48131296161749104</v>
      </c>
      <c r="W206" s="24">
        <f t="shared" si="105"/>
        <v>131.89619549836613</v>
      </c>
      <c r="X206" s="24">
        <f t="shared" si="106"/>
        <v>502.64938688368824</v>
      </c>
      <c r="Y206" s="13">
        <f t="shared" si="87"/>
        <v>0.75007934504506957</v>
      </c>
      <c r="Z206" s="24">
        <f t="shared" si="88"/>
        <v>11262.575635026222</v>
      </c>
      <c r="AA206" s="24">
        <f t="shared" si="89"/>
        <v>14128.203270131857</v>
      </c>
      <c r="AB206" s="24">
        <f t="shared" si="107"/>
        <v>106.33888193272188</v>
      </c>
      <c r="AC206" s="24">
        <f t="shared" si="108"/>
        <v>80.781568367077611</v>
      </c>
      <c r="AD206" s="123">
        <f t="shared" si="109"/>
        <v>940</v>
      </c>
      <c r="AE206" s="14">
        <f t="shared" si="110"/>
        <v>15.666666666666666</v>
      </c>
      <c r="AF206" s="24">
        <f t="shared" si="90"/>
        <v>400</v>
      </c>
      <c r="AG206" s="3">
        <f t="shared" si="111"/>
        <v>0</v>
      </c>
      <c r="AH206" s="14">
        <f t="shared" si="91"/>
        <v>0</v>
      </c>
      <c r="AI206" s="14">
        <f t="shared" si="92"/>
        <v>1</v>
      </c>
      <c r="AJ206" s="14">
        <f t="shared" si="93"/>
        <v>2</v>
      </c>
      <c r="AK206" s="14">
        <f t="shared" si="94"/>
        <v>2.6</v>
      </c>
      <c r="AL206" s="24">
        <f t="shared" si="112"/>
        <v>106.33888193272188</v>
      </c>
      <c r="AM206" s="14">
        <f t="shared" si="113"/>
        <v>80.781568367077611</v>
      </c>
      <c r="AN206" s="138" t="str">
        <f t="shared" si="114"/>
        <v/>
      </c>
      <c r="AO206">
        <f t="shared" si="115"/>
        <v>940</v>
      </c>
      <c r="AP206" s="124">
        <f t="shared" si="116"/>
        <v>80.781568367077611</v>
      </c>
    </row>
    <row r="207" spans="2:42" x14ac:dyDescent="0.25">
      <c r="B207" s="3">
        <f t="shared" si="95"/>
        <v>945</v>
      </c>
      <c r="C207" s="14">
        <f t="shared" si="96"/>
        <v>15.75</v>
      </c>
      <c r="D207" s="11">
        <f t="shared" si="97"/>
        <v>745.81228372980513</v>
      </c>
      <c r="E207" s="11">
        <f t="shared" si="78"/>
        <v>583.01092771346953</v>
      </c>
      <c r="F207" s="11">
        <f t="shared" si="98"/>
        <v>59.178881363751458</v>
      </c>
      <c r="G207" s="11">
        <f t="shared" si="79"/>
        <v>104.89773358279527</v>
      </c>
      <c r="H207" s="11">
        <f t="shared" si="80"/>
        <v>81.262881328695102</v>
      </c>
      <c r="I207" s="24">
        <f t="shared" si="99"/>
        <v>59.178881363751458</v>
      </c>
      <c r="J207" s="12">
        <f t="shared" si="81"/>
        <v>0.34508317576579811</v>
      </c>
      <c r="K207" s="24">
        <f t="shared" si="82"/>
        <v>465.2867597502397</v>
      </c>
      <c r="L207" s="12">
        <f t="shared" si="100"/>
        <v>0.30950540646263558</v>
      </c>
      <c r="M207" s="24">
        <f t="shared" si="101"/>
        <v>104.89773358279527</v>
      </c>
      <c r="N207" s="12">
        <f t="shared" si="83"/>
        <v>0.98293141226336689</v>
      </c>
      <c r="O207" s="24">
        <f t="shared" si="84"/>
        <v>490.05240048235265</v>
      </c>
      <c r="P207" s="12">
        <f t="shared" si="102"/>
        <v>0.6714849074353173</v>
      </c>
      <c r="Q207" s="24">
        <f t="shared" si="103"/>
        <v>81.262881328695102</v>
      </c>
      <c r="R207" s="12">
        <f t="shared" si="85"/>
        <v>0.60482230901656564</v>
      </c>
      <c r="S207" s="24">
        <f t="shared" si="86"/>
        <v>477.84735209822986</v>
      </c>
      <c r="T207" s="12">
        <f t="shared" si="104"/>
        <v>0.4816048658858777</v>
      </c>
      <c r="W207" s="24">
        <f t="shared" si="105"/>
        <v>132.64627484341119</v>
      </c>
      <c r="X207" s="24">
        <f t="shared" si="106"/>
        <v>502.98125556238989</v>
      </c>
      <c r="Y207" s="13">
        <f t="shared" si="87"/>
        <v>0.75057598415818616</v>
      </c>
      <c r="Z207" s="24">
        <f t="shared" si="88"/>
        <v>11259.116321751459</v>
      </c>
      <c r="AA207" s="24">
        <f t="shared" si="89"/>
        <v>14165.249289715588</v>
      </c>
      <c r="AB207" s="24">
        <f t="shared" si="107"/>
        <v>106.95457808605315</v>
      </c>
      <c r="AC207" s="24">
        <f t="shared" si="108"/>
        <v>81.262881328695102</v>
      </c>
      <c r="AD207" s="123">
        <f t="shared" si="109"/>
        <v>945</v>
      </c>
      <c r="AE207" s="14">
        <f t="shared" si="110"/>
        <v>15.75</v>
      </c>
      <c r="AF207" s="24">
        <f t="shared" si="90"/>
        <v>400</v>
      </c>
      <c r="AG207" s="3">
        <f t="shared" si="111"/>
        <v>0</v>
      </c>
      <c r="AH207" s="14">
        <f t="shared" si="91"/>
        <v>0</v>
      </c>
      <c r="AI207" s="14">
        <f t="shared" si="92"/>
        <v>1</v>
      </c>
      <c r="AJ207" s="14">
        <f t="shared" si="93"/>
        <v>2</v>
      </c>
      <c r="AK207" s="14">
        <f t="shared" si="94"/>
        <v>2.6</v>
      </c>
      <c r="AL207" s="24">
        <f t="shared" si="112"/>
        <v>106.95457808605315</v>
      </c>
      <c r="AM207" s="14">
        <f t="shared" si="113"/>
        <v>81.262881328695102</v>
      </c>
      <c r="AN207" s="138" t="str">
        <f t="shared" si="114"/>
        <v/>
      </c>
      <c r="AO207">
        <f t="shared" si="115"/>
        <v>945</v>
      </c>
      <c r="AP207" s="124">
        <f t="shared" si="116"/>
        <v>81.262881328695102</v>
      </c>
    </row>
    <row r="208" spans="2:42" x14ac:dyDescent="0.25">
      <c r="B208" s="3">
        <f t="shared" si="95"/>
        <v>950</v>
      </c>
      <c r="C208" s="14">
        <f t="shared" si="96"/>
        <v>15.833333333333334</v>
      </c>
      <c r="D208" s="11">
        <f t="shared" si="97"/>
        <v>746.59674414089125</v>
      </c>
      <c r="E208" s="11">
        <f t="shared" si="78"/>
        <v>583.61943185937696</v>
      </c>
      <c r="F208" s="11">
        <f t="shared" si="98"/>
        <v>59.488386770214092</v>
      </c>
      <c r="G208" s="11">
        <f t="shared" si="79"/>
        <v>105.56921849023058</v>
      </c>
      <c r="H208" s="11">
        <f t="shared" si="80"/>
        <v>81.744486194580986</v>
      </c>
      <c r="I208" s="24">
        <f t="shared" si="99"/>
        <v>59.488386770214092</v>
      </c>
      <c r="J208" s="12">
        <f t="shared" si="81"/>
        <v>0.34494644328169327</v>
      </c>
      <c r="K208" s="24">
        <f t="shared" si="82"/>
        <v>465.47119364054589</v>
      </c>
      <c r="L208" s="12">
        <f t="shared" si="100"/>
        <v>0.30977480321909545</v>
      </c>
      <c r="M208" s="24">
        <f t="shared" si="101"/>
        <v>105.56921849023058</v>
      </c>
      <c r="N208" s="12">
        <f t="shared" si="83"/>
        <v>0.982270470239899</v>
      </c>
      <c r="O208" s="24">
        <f t="shared" si="84"/>
        <v>490.3821428852786</v>
      </c>
      <c r="P208" s="12">
        <f t="shared" si="102"/>
        <v>0.67171980033923417</v>
      </c>
      <c r="Q208" s="24">
        <f t="shared" si="103"/>
        <v>81.744486194580986</v>
      </c>
      <c r="R208" s="12">
        <f t="shared" si="85"/>
        <v>0.60449224468096374</v>
      </c>
      <c r="S208" s="24">
        <f t="shared" si="86"/>
        <v>478.10826589849319</v>
      </c>
      <c r="T208" s="12">
        <f t="shared" si="104"/>
        <v>0.48189049691205338</v>
      </c>
      <c r="W208" s="24">
        <f t="shared" si="105"/>
        <v>133.39685082756938</v>
      </c>
      <c r="X208" s="24">
        <f t="shared" si="106"/>
        <v>503.31243548632631</v>
      </c>
      <c r="Y208" s="13">
        <f t="shared" si="87"/>
        <v>0.75106534418157311</v>
      </c>
      <c r="Z208" s="24">
        <f t="shared" si="88"/>
        <v>11255.564525795189</v>
      </c>
      <c r="AA208" s="24">
        <f t="shared" si="89"/>
        <v>14202.128425626977</v>
      </c>
      <c r="AB208" s="24">
        <f t="shared" si="107"/>
        <v>107.57066851107518</v>
      </c>
      <c r="AC208" s="24">
        <f t="shared" si="108"/>
        <v>81.744486194580986</v>
      </c>
      <c r="AD208" s="123">
        <f t="shared" si="109"/>
        <v>950</v>
      </c>
      <c r="AE208" s="14">
        <f t="shared" si="110"/>
        <v>15.833333333333334</v>
      </c>
      <c r="AF208" s="24">
        <f t="shared" si="90"/>
        <v>400</v>
      </c>
      <c r="AG208" s="3">
        <f t="shared" si="111"/>
        <v>0</v>
      </c>
      <c r="AH208" s="14">
        <f t="shared" si="91"/>
        <v>0</v>
      </c>
      <c r="AI208" s="14">
        <f t="shared" si="92"/>
        <v>1</v>
      </c>
      <c r="AJ208" s="14">
        <f t="shared" si="93"/>
        <v>2</v>
      </c>
      <c r="AK208" s="14">
        <f t="shared" si="94"/>
        <v>2.6</v>
      </c>
      <c r="AL208" s="24">
        <f t="shared" si="112"/>
        <v>107.57066851107518</v>
      </c>
      <c r="AM208" s="14">
        <f t="shared" si="113"/>
        <v>81.744486194580986</v>
      </c>
      <c r="AN208" s="138" t="str">
        <f t="shared" si="114"/>
        <v/>
      </c>
      <c r="AO208">
        <f t="shared" si="115"/>
        <v>950</v>
      </c>
      <c r="AP208" s="124">
        <f t="shared" si="116"/>
        <v>81.744486194580986</v>
      </c>
    </row>
    <row r="209" spans="2:42" x14ac:dyDescent="0.25">
      <c r="B209" s="3">
        <f t="shared" si="95"/>
        <v>955</v>
      </c>
      <c r="C209" s="14">
        <f t="shared" si="96"/>
        <v>15.916666666666666</v>
      </c>
      <c r="D209" s="11">
        <f t="shared" si="97"/>
        <v>747.37711880214908</v>
      </c>
      <c r="E209" s="11">
        <f t="shared" si="78"/>
        <v>584.22476669849129</v>
      </c>
      <c r="F209" s="11">
        <f t="shared" si="98"/>
        <v>59.798161573433184</v>
      </c>
      <c r="G209" s="11">
        <f t="shared" si="79"/>
        <v>106.24093829056982</v>
      </c>
      <c r="H209" s="11">
        <f t="shared" si="80"/>
        <v>82.226376691493044</v>
      </c>
      <c r="I209" s="24">
        <f t="shared" si="99"/>
        <v>59.798161573433184</v>
      </c>
      <c r="J209" s="12">
        <f t="shared" si="81"/>
        <v>0.3448098840259709</v>
      </c>
      <c r="K209" s="24">
        <f t="shared" si="82"/>
        <v>465.65553986351841</v>
      </c>
      <c r="L209" s="12">
        <f t="shared" si="100"/>
        <v>0.31004039937541833</v>
      </c>
      <c r="M209" s="24">
        <f t="shared" si="101"/>
        <v>106.24093829056982</v>
      </c>
      <c r="N209" s="12">
        <f t="shared" si="83"/>
        <v>0.98161196697214759</v>
      </c>
      <c r="O209" s="24">
        <f t="shared" si="84"/>
        <v>490.7111101904888</v>
      </c>
      <c r="P209" s="12">
        <f t="shared" si="102"/>
        <v>0.67194551823750492</v>
      </c>
      <c r="Q209" s="24">
        <f t="shared" si="103"/>
        <v>82.226376691493044</v>
      </c>
      <c r="R209" s="12">
        <f t="shared" si="85"/>
        <v>0.60416301672096484</v>
      </c>
      <c r="S209" s="24">
        <f t="shared" si="86"/>
        <v>478.36880254950285</v>
      </c>
      <c r="T209" s="12">
        <f t="shared" si="104"/>
        <v>0.48216994912076017</v>
      </c>
      <c r="W209" s="24">
        <f t="shared" si="105"/>
        <v>134.14791617175095</v>
      </c>
      <c r="X209" s="24">
        <f t="shared" si="106"/>
        <v>503.64292729078335</v>
      </c>
      <c r="Y209" s="13">
        <f t="shared" si="87"/>
        <v>0.75154749742064231</v>
      </c>
      <c r="Z209" s="24">
        <f t="shared" si="88"/>
        <v>11251.92126316851</v>
      </c>
      <c r="AA209" s="24">
        <f t="shared" si="89"/>
        <v>14238.841591304847</v>
      </c>
      <c r="AB209" s="24">
        <f t="shared" si="107"/>
        <v>108.187146431622</v>
      </c>
      <c r="AC209" s="24">
        <f t="shared" si="108"/>
        <v>82.226376691493044</v>
      </c>
      <c r="AD209" s="123">
        <f t="shared" si="109"/>
        <v>955</v>
      </c>
      <c r="AE209" s="14">
        <f t="shared" si="110"/>
        <v>15.916666666666666</v>
      </c>
      <c r="AF209" s="24">
        <f t="shared" si="90"/>
        <v>400</v>
      </c>
      <c r="AG209" s="3">
        <f t="shared" si="111"/>
        <v>0</v>
      </c>
      <c r="AH209" s="14">
        <f t="shared" si="91"/>
        <v>0</v>
      </c>
      <c r="AI209" s="14">
        <f t="shared" si="92"/>
        <v>1</v>
      </c>
      <c r="AJ209" s="14">
        <f t="shared" si="93"/>
        <v>2</v>
      </c>
      <c r="AK209" s="14">
        <f t="shared" si="94"/>
        <v>2.6</v>
      </c>
      <c r="AL209" s="24">
        <f t="shared" si="112"/>
        <v>108.187146431622</v>
      </c>
      <c r="AM209" s="14">
        <f t="shared" si="113"/>
        <v>82.226376691493044</v>
      </c>
      <c r="AN209" s="138" t="str">
        <f t="shared" si="114"/>
        <v/>
      </c>
      <c r="AO209">
        <f t="shared" si="115"/>
        <v>955</v>
      </c>
      <c r="AP209" s="124">
        <f t="shared" si="116"/>
        <v>82.226376691493044</v>
      </c>
    </row>
    <row r="210" spans="2:42" x14ac:dyDescent="0.25">
      <c r="B210" s="3">
        <f t="shared" si="95"/>
        <v>960</v>
      </c>
      <c r="C210" s="14">
        <f t="shared" si="96"/>
        <v>16</v>
      </c>
      <c r="D210" s="11">
        <f t="shared" si="97"/>
        <v>748.15345005324082</v>
      </c>
      <c r="E210" s="11">
        <f t="shared" ref="E210:E273" si="117">IF(B210&lt;=40*60,20+345*CRed_1*LOG(8*C210+1,10),ThetaG40+(ThetaG120-ThetaG40)/80*(C210-40))</f>
        <v>584.82696507359185</v>
      </c>
      <c r="F210" s="11">
        <f t="shared" si="98"/>
        <v>60.108201972808601</v>
      </c>
      <c r="G210" s="11">
        <f t="shared" ref="G210:G273" si="118">M210</f>
        <v>106.91288380880732</v>
      </c>
      <c r="H210" s="11">
        <f t="shared" ref="H210:H273" si="119">Q210</f>
        <v>82.708546640613804</v>
      </c>
      <c r="I210" s="24">
        <f t="shared" si="99"/>
        <v>60.108201972808601</v>
      </c>
      <c r="J210" s="12">
        <f t="shared" ref="J210:J273" si="120">Cp*RhoP/(K210*RhoA)*dP/1000*MassivSS</f>
        <v>0.34467349957192706</v>
      </c>
      <c r="K210" s="24">
        <f t="shared" ref="K210:K273" si="121">IF(I210&lt;600,425+0.773*I210-1.69/1000*I210^2+2.22/1000^2*I210^3,IF(I210&lt;735,666+13002/(738-I210),IF(I210&lt;900,545+17820/(I210-731),650)))</f>
        <v>465.83979591063445</v>
      </c>
      <c r="L210" s="12">
        <f t="shared" si="100"/>
        <v>0.3103022469177032</v>
      </c>
      <c r="M210" s="24">
        <f t="shared" si="101"/>
        <v>106.91288380880732</v>
      </c>
      <c r="N210" s="12">
        <f t="shared" ref="N210:N273" si="122">Cp*RhoP/(O210*RhoA)*dP/1000*MassivW</f>
        <v>0.9809558971777953</v>
      </c>
      <c r="O210" s="24">
        <f t="shared" ref="O210:O273" si="123">IF(M210&lt;600,425+0.773*M210-1.69/1000*M210^2+2.22/1000^2*M210^3,IF(M210&lt;735,666+13002/(738-M210),IF(M210&lt;900,545+17820/(M210-731),650)))</f>
        <v>491.03930102768675</v>
      </c>
      <c r="P210" s="12">
        <f t="shared" si="102"/>
        <v>0.67216221030658763</v>
      </c>
      <c r="Q210" s="24">
        <f t="shared" si="103"/>
        <v>82.708546640613804</v>
      </c>
      <c r="R210" s="12">
        <f t="shared" ref="R210:R273" si="124">Cp*RhoP/(S210*RhoA)*dP/1000*MassivSI</f>
        <v>0.603834626505521</v>
      </c>
      <c r="S210" s="24">
        <f t="shared" ref="S210:S273" si="125">IF(Q210&lt;600,425+0.773*Q210-1.69/1000*Q210^2+2.22/1000^2*Q210^3,IF(Q210&lt;735,666+13002/(738-Q210),IF(Q210&lt;900,545+17820/(Q210-731),650)))</f>
        <v>478.62895926664896</v>
      </c>
      <c r="T210" s="12">
        <f t="shared" si="104"/>
        <v>0.48244331516710254</v>
      </c>
      <c r="W210" s="24">
        <f t="shared" si="105"/>
        <v>134.89946366917158</v>
      </c>
      <c r="X210" s="24">
        <f t="shared" si="106"/>
        <v>503.97273169867492</v>
      </c>
      <c r="Y210" s="13">
        <f t="shared" ref="Y210:Y273" si="126">MAX(MassivSSCO/(X210*RhoA)*DeltaT*(Z210+AA210),L210)</f>
        <v>0.75202251497615724</v>
      </c>
      <c r="Z210" s="24">
        <f t="shared" ref="Z210:Z273" si="127">AlphaC*(E210-W210)</f>
        <v>11248.187535110506</v>
      </c>
      <c r="AA210" s="24">
        <f t="shared" ref="AA210:AA273" si="128">Phi*EpsilonF*0.7*Botzman/10^8*EpsilonA*((E210+273)^4-(W210+273)^4)</f>
        <v>14275.38968704308</v>
      </c>
      <c r="AB210" s="24">
        <f t="shared" si="107"/>
        <v>108.80400515489269</v>
      </c>
      <c r="AC210" s="24">
        <f t="shared" si="108"/>
        <v>82.708546640613804</v>
      </c>
      <c r="AD210" s="123">
        <f t="shared" si="109"/>
        <v>960</v>
      </c>
      <c r="AE210" s="14">
        <f t="shared" si="110"/>
        <v>16</v>
      </c>
      <c r="AF210" s="24">
        <f t="shared" ref="AF210:AF273" si="129">IF(AC210&lt;=450,Thetha0_0,IF(AC210&gt;=650,Thetha0_2,(IF(AC210&lt;=550,Thetha0_0+(Thetha0_1-Thetha0_0)/100*(AC210-450),Thetha0_1+(Thetha0_2-Thetha0_1)/100*(AC210-550)))))</f>
        <v>400</v>
      </c>
      <c r="AG210" s="3">
        <f t="shared" si="111"/>
        <v>0</v>
      </c>
      <c r="AH210" s="14">
        <f t="shared" ref="AH210:AH273" si="130">IF(AC210&lt;=450,AthetaR30_0,IF(AC210&gt;=650,AthetaR30_2,(IF(AC210&lt;=550,AthetaR30_0+(AthetaR30_1-AthetaR30_0)/100*(AC210-450),AthetaR30_1+(AthetaR30_2-AthetaR30_1)/100*(AC210-450)))))</f>
        <v>0</v>
      </c>
      <c r="AI210" s="14">
        <f t="shared" ref="AI210:AI273" si="131">IF(AC210&lt;=450,AthetaR60_0,IF(AC210&gt;=650,AthetaR60_2,(IF(AC210&lt;=550,AthetaR60_0+(AthetaR60_1-AthetaR60_0)/100*(AC210-450),AthetaR60_1+(AthetaR60_2-AthetaR60_1)/100*(AC210-450)))))</f>
        <v>1</v>
      </c>
      <c r="AJ210" s="14">
        <f t="shared" ref="AJ210:AJ273" si="132">IF(AC210&lt;=450,AthetaR90_0,IF(AC210&gt;=650,AthetaR90_2,(IF(AC210&lt;=550,AthetaR90_0+(AthetaR90_1-AthetaR90_0)/100*(AC210-450),AthetaR90_1+(AthetaR90_2-AthetaR90_1)/100*(AC210-450)))))</f>
        <v>2</v>
      </c>
      <c r="AK210" s="14">
        <f t="shared" ref="AK210:AK273" si="133">IF(AC210&lt;=450,AthetaR120_0,IF(AC210&gt;=650,AthetaR120_2,(IF(AC210&lt;=550,AthetaR120_0+(AthetaR120_1-AthetaR120_0)/100*(AC210-450),AthetaR120_1+(AthetaR120_2-AthetaR120_1)/100*(AC210-450)))))</f>
        <v>2.6</v>
      </c>
      <c r="AL210" s="24">
        <f t="shared" si="112"/>
        <v>108.80400515489269</v>
      </c>
      <c r="AM210" s="14">
        <f t="shared" si="113"/>
        <v>82.708546640613804</v>
      </c>
      <c r="AN210" s="138" t="str">
        <f t="shared" si="114"/>
        <v/>
      </c>
      <c r="AO210">
        <f t="shared" si="115"/>
        <v>960</v>
      </c>
      <c r="AP210" s="124">
        <f t="shared" si="116"/>
        <v>82.708546640613804</v>
      </c>
    </row>
    <row r="211" spans="2:42" x14ac:dyDescent="0.25">
      <c r="B211" s="3">
        <f t="shared" ref="B211:B274" si="134">B210+DeltaT</f>
        <v>965</v>
      </c>
      <c r="C211" s="14">
        <f t="shared" ref="C211:C274" si="135">B211/60</f>
        <v>16.083333333333332</v>
      </c>
      <c r="D211" s="11">
        <f t="shared" ref="D211:D274" si="136">20+345*LOG(8*C211+1,10)</f>
        <v>748.92577957908554</v>
      </c>
      <c r="E211" s="11">
        <f t="shared" si="117"/>
        <v>585.42605931957496</v>
      </c>
      <c r="F211" s="11">
        <f t="shared" ref="F211:F274" si="137">I211</f>
        <v>60.418504219726302</v>
      </c>
      <c r="G211" s="11">
        <f t="shared" si="118"/>
        <v>107.5850460191139</v>
      </c>
      <c r="H211" s="11">
        <f t="shared" si="119"/>
        <v>83.190989955780907</v>
      </c>
      <c r="I211" s="24">
        <f t="shared" ref="I211:I274" si="138">I210+IF(Limit=Oui,MAX(0,L210),L210)</f>
        <v>60.418504219726302</v>
      </c>
      <c r="J211" s="12">
        <f t="shared" si="120"/>
        <v>0.34453729145473705</v>
      </c>
      <c r="K211" s="24">
        <f t="shared" si="121"/>
        <v>466.02395931786742</v>
      </c>
      <c r="L211" s="12">
        <f t="shared" ref="L211:L274" si="139">LambdaP*MassivSS/(dP/1000)/(K211*RhoA)/(1+J211/3)*(D211-I211)*DeltaT-(EXP(J211/10)-1)*(D211-D210)</f>
        <v>0.3105603968987688</v>
      </c>
      <c r="M211" s="24">
        <f t="shared" ref="M211:M274" si="140">M210+IF(Limit=Oui,MAX(0,P210),P210)</f>
        <v>107.5850460191139</v>
      </c>
      <c r="N211" s="12">
        <f t="shared" si="122"/>
        <v>0.9803022553473224</v>
      </c>
      <c r="O211" s="24">
        <f t="shared" si="123"/>
        <v>491.36671415543088</v>
      </c>
      <c r="P211" s="12">
        <f t="shared" ref="P211:P274" si="141">LambdaP*MassivW/(dP/1000)/(O211*RhoA)/(1+N211/3)*(D211-M211)*DeltaT-(EXP(N211/10)-1)*(D211-D210)</f>
        <v>0.67237002279264158</v>
      </c>
      <c r="Q211" s="24">
        <f t="shared" ref="Q211:Q274" si="142">Q210+IF(Limit=Oui,MAX(0,T210),T210)</f>
        <v>83.190989955780907</v>
      </c>
      <c r="R211" s="12">
        <f t="shared" si="124"/>
        <v>0.60350707529397118</v>
      </c>
      <c r="S211" s="24">
        <f t="shared" si="125"/>
        <v>478.88873334703436</v>
      </c>
      <c r="T211" s="12">
        <f t="shared" ref="T211:T274" si="143">LambdaP*MassivSI/(dP/1000)/(S211*RhoA)/(1+R211/3)*(D211-Q211)*DeltaT-(EXP(R211/10)-1)*(D211-D210)</f>
        <v>0.4827106859775584</v>
      </c>
      <c r="W211" s="24">
        <f t="shared" ref="W211:W274" si="144">W210+IF(Limit=Oui,MAX(0,Y210),Y210)</f>
        <v>135.65148618414773</v>
      </c>
      <c r="X211" s="24">
        <f t="shared" ref="X211:X274" si="145">IF(W211&lt;600,425+0.773*W211-1.69/1000*W211^2+2.22/1000^2*W211^3,IF(W211&lt;735,666+13002/(738-W211),IF(W211&lt;900,545+17820/(W211-731),650)))</f>
        <v>504.30184951913429</v>
      </c>
      <c r="Y211" s="13">
        <f t="shared" si="126"/>
        <v>0.75249046676659614</v>
      </c>
      <c r="Z211" s="24">
        <f t="shared" si="127"/>
        <v>11244.36432838568</v>
      </c>
      <c r="AA211" s="24">
        <f t="shared" si="128"/>
        <v>14311.773600225111</v>
      </c>
      <c r="AB211" s="24">
        <f t="shared" ref="AB211:AB274" si="146">MAX(M211,AVERAGE(W211,AC211))</f>
        <v>109.42123806996432</v>
      </c>
      <c r="AC211" s="24">
        <f t="shared" ref="AC211:AC274" si="147">Q211</f>
        <v>83.190989955780907</v>
      </c>
      <c r="AD211" s="123">
        <f t="shared" ref="AD211:AD274" si="148">B211</f>
        <v>965</v>
      </c>
      <c r="AE211" s="14">
        <f t="shared" ref="AE211:AE274" si="149">C211</f>
        <v>16.083333333333332</v>
      </c>
      <c r="AF211" s="24">
        <f t="shared" si="129"/>
        <v>400</v>
      </c>
      <c r="AG211" s="3">
        <f t="shared" ref="AG211:AG274" si="150">IF(C211&lt;=30,AH211,IF(C211&lt;=60,AI211,IF(C211&lt;=90,AJ211,IF(C211&lt;=120,AK211,-1))))</f>
        <v>0</v>
      </c>
      <c r="AH211" s="14">
        <f t="shared" si="130"/>
        <v>0</v>
      </c>
      <c r="AI211" s="14">
        <f t="shared" si="131"/>
        <v>1</v>
      </c>
      <c r="AJ211" s="14">
        <f t="shared" si="132"/>
        <v>2</v>
      </c>
      <c r="AK211" s="14">
        <f t="shared" si="133"/>
        <v>2.6</v>
      </c>
      <c r="AL211" s="24">
        <f t="shared" ref="AL211:AL274" si="151">MAX(M211,AVERAGE(W211,AM211))</f>
        <v>109.42123806996432</v>
      </c>
      <c r="AM211" s="14">
        <f t="shared" ref="AM211:AM274" si="152">IF(W211&gt;=AF211,(1+(W211-AF211)*AG211/10000)*AC211,AC211)</f>
        <v>83.190989955780907</v>
      </c>
      <c r="AN211" s="138" t="str">
        <f t="shared" ref="AN211:AN274" si="153">IF(AM211=AC211,"","modifiée")</f>
        <v/>
      </c>
      <c r="AO211">
        <f t="shared" ref="AO211:AO274" si="154">AD211</f>
        <v>965</v>
      </c>
      <c r="AP211" s="124">
        <f t="shared" ref="AP211:AP274" si="155">AM211</f>
        <v>83.190989955780907</v>
      </c>
    </row>
    <row r="212" spans="2:42" x14ac:dyDescent="0.25">
      <c r="B212" s="3">
        <f t="shared" si="134"/>
        <v>970</v>
      </c>
      <c r="C212" s="14">
        <f t="shared" si="135"/>
        <v>16.166666666666668</v>
      </c>
      <c r="D212" s="11">
        <f t="shared" si="136"/>
        <v>749.69414842329047</v>
      </c>
      <c r="E212" s="11">
        <f t="shared" si="117"/>
        <v>586.02208127387257</v>
      </c>
      <c r="F212" s="11">
        <f t="shared" si="137"/>
        <v>60.729064616625074</v>
      </c>
      <c r="G212" s="11">
        <f t="shared" si="118"/>
        <v>108.25741604190655</v>
      </c>
      <c r="H212" s="11">
        <f t="shared" si="119"/>
        <v>83.673700641758472</v>
      </c>
      <c r="I212" s="24">
        <f t="shared" si="138"/>
        <v>60.729064616625074</v>
      </c>
      <c r="J212" s="12">
        <f t="shared" si="120"/>
        <v>0.34440126117218345</v>
      </c>
      <c r="K212" s="24">
        <f t="shared" si="121"/>
        <v>466.20802766490834</v>
      </c>
      <c r="L212" s="12">
        <f t="shared" si="139"/>
        <v>0.3108148994595909</v>
      </c>
      <c r="M212" s="24">
        <f t="shared" si="140"/>
        <v>108.25741604190655</v>
      </c>
      <c r="N212" s="12">
        <f t="shared" si="122"/>
        <v>0.97965103575137968</v>
      </c>
      <c r="O212" s="24">
        <f t="shared" si="123"/>
        <v>491.69334845823289</v>
      </c>
      <c r="P212" s="12">
        <f t="shared" si="141"/>
        <v>0.67256909908042473</v>
      </c>
      <c r="Q212" s="24">
        <f t="shared" si="142"/>
        <v>83.673700641758472</v>
      </c>
      <c r="R212" s="12">
        <f t="shared" si="124"/>
        <v>0.60318036423866506</v>
      </c>
      <c r="S212" s="24">
        <f t="shared" si="125"/>
        <v>479.14812216789483</v>
      </c>
      <c r="T212" s="12">
        <f t="shared" si="143"/>
        <v>0.48297215078984268</v>
      </c>
      <c r="W212" s="24">
        <f t="shared" si="144"/>
        <v>136.40397665091433</v>
      </c>
      <c r="X212" s="24">
        <f t="shared" si="145"/>
        <v>504.63028164612473</v>
      </c>
      <c r="Y212" s="13">
        <f t="shared" si="126"/>
        <v>0.7529514215500368</v>
      </c>
      <c r="Z212" s="24">
        <f t="shared" si="127"/>
        <v>11240.452615573957</v>
      </c>
      <c r="AA212" s="24">
        <f t="shared" si="128"/>
        <v>14347.994205553434</v>
      </c>
      <c r="AB212" s="24">
        <f t="shared" si="146"/>
        <v>110.0388386463364</v>
      </c>
      <c r="AC212" s="24">
        <f t="shared" si="147"/>
        <v>83.673700641758472</v>
      </c>
      <c r="AD212" s="123">
        <f t="shared" si="148"/>
        <v>970</v>
      </c>
      <c r="AE212" s="14">
        <f t="shared" si="149"/>
        <v>16.166666666666668</v>
      </c>
      <c r="AF212" s="24">
        <f t="shared" si="129"/>
        <v>400</v>
      </c>
      <c r="AG212" s="3">
        <f t="shared" si="150"/>
        <v>0</v>
      </c>
      <c r="AH212" s="14">
        <f t="shared" si="130"/>
        <v>0</v>
      </c>
      <c r="AI212" s="14">
        <f t="shared" si="131"/>
        <v>1</v>
      </c>
      <c r="AJ212" s="14">
        <f t="shared" si="132"/>
        <v>2</v>
      </c>
      <c r="AK212" s="14">
        <f t="shared" si="133"/>
        <v>2.6</v>
      </c>
      <c r="AL212" s="24">
        <f t="shared" si="151"/>
        <v>110.0388386463364</v>
      </c>
      <c r="AM212" s="14">
        <f t="shared" si="152"/>
        <v>83.673700641758472</v>
      </c>
      <c r="AN212" s="138" t="str">
        <f t="shared" si="153"/>
        <v/>
      </c>
      <c r="AO212">
        <f t="shared" si="154"/>
        <v>970</v>
      </c>
      <c r="AP212" s="124">
        <f t="shared" si="155"/>
        <v>83.673700641758472</v>
      </c>
    </row>
    <row r="213" spans="2:42" x14ac:dyDescent="0.25">
      <c r="B213" s="3">
        <f t="shared" si="134"/>
        <v>975</v>
      </c>
      <c r="C213" s="14">
        <f t="shared" si="135"/>
        <v>16.25</v>
      </c>
      <c r="D213" s="11">
        <f t="shared" si="136"/>
        <v>750.45859700123856</v>
      </c>
      <c r="E213" s="11">
        <f t="shared" si="117"/>
        <v>586.61506228660517</v>
      </c>
      <c r="F213" s="11">
        <f t="shared" si="137"/>
        <v>61.039879516084667</v>
      </c>
      <c r="G213" s="11">
        <f t="shared" si="118"/>
        <v>108.92998514098697</v>
      </c>
      <c r="H213" s="11">
        <f t="shared" si="119"/>
        <v>84.156672792548321</v>
      </c>
      <c r="I213" s="24">
        <f t="shared" si="138"/>
        <v>61.039879516084667</v>
      </c>
      <c r="J213" s="12">
        <f t="shared" si="120"/>
        <v>0.34426541018536821</v>
      </c>
      <c r="K213" s="24">
        <f t="shared" si="121"/>
        <v>466.39199857440337</v>
      </c>
      <c r="L213" s="12">
        <f t="shared" si="139"/>
        <v>0.31106580385018068</v>
      </c>
      <c r="M213" s="24">
        <f t="shared" si="140"/>
        <v>108.92998514098697</v>
      </c>
      <c r="N213" s="12">
        <f t="shared" si="122"/>
        <v>0.97900223244796292</v>
      </c>
      <c r="O213" s="24">
        <f t="shared" si="123"/>
        <v>492.01920294372286</v>
      </c>
      <c r="P213" s="12">
        <f t="shared" si="141"/>
        <v>0.6727595797603968</v>
      </c>
      <c r="Q213" s="24">
        <f t="shared" si="142"/>
        <v>84.156672792548321</v>
      </c>
      <c r="R213" s="12">
        <f t="shared" si="124"/>
        <v>0.60285449438752492</v>
      </c>
      <c r="S213" s="24">
        <f t="shared" si="125"/>
        <v>479.40712318505319</v>
      </c>
      <c r="T213" s="12">
        <f t="shared" si="143"/>
        <v>0.48322779719173786</v>
      </c>
      <c r="W213" s="24">
        <f t="shared" si="144"/>
        <v>137.15692807246435</v>
      </c>
      <c r="X213" s="24">
        <f t="shared" si="145"/>
        <v>504.95802905707461</v>
      </c>
      <c r="Y213" s="13">
        <f t="shared" si="126"/>
        <v>0.75340544694555656</v>
      </c>
      <c r="Z213" s="24">
        <f t="shared" si="127"/>
        <v>11236.45335535352</v>
      </c>
      <c r="AA213" s="24">
        <f t="shared" si="128"/>
        <v>14384.052365274052</v>
      </c>
      <c r="AB213" s="24">
        <f t="shared" si="146"/>
        <v>110.65680043250634</v>
      </c>
      <c r="AC213" s="24">
        <f t="shared" si="147"/>
        <v>84.156672792548321</v>
      </c>
      <c r="AD213" s="123">
        <f t="shared" si="148"/>
        <v>975</v>
      </c>
      <c r="AE213" s="14">
        <f t="shared" si="149"/>
        <v>16.25</v>
      </c>
      <c r="AF213" s="24">
        <f t="shared" si="129"/>
        <v>400</v>
      </c>
      <c r="AG213" s="3">
        <f t="shared" si="150"/>
        <v>0</v>
      </c>
      <c r="AH213" s="14">
        <f t="shared" si="130"/>
        <v>0</v>
      </c>
      <c r="AI213" s="14">
        <f t="shared" si="131"/>
        <v>1</v>
      </c>
      <c r="AJ213" s="14">
        <f t="shared" si="132"/>
        <v>2</v>
      </c>
      <c r="AK213" s="14">
        <f t="shared" si="133"/>
        <v>2.6</v>
      </c>
      <c r="AL213" s="24">
        <f t="shared" si="151"/>
        <v>110.65680043250634</v>
      </c>
      <c r="AM213" s="14">
        <f t="shared" si="152"/>
        <v>84.156672792548321</v>
      </c>
      <c r="AN213" s="138" t="str">
        <f t="shared" si="153"/>
        <v/>
      </c>
      <c r="AO213">
        <f t="shared" si="154"/>
        <v>975</v>
      </c>
      <c r="AP213" s="124">
        <f t="shared" si="155"/>
        <v>84.156672792548321</v>
      </c>
    </row>
    <row r="214" spans="2:42" x14ac:dyDescent="0.25">
      <c r="B214" s="3">
        <f t="shared" si="134"/>
        <v>980</v>
      </c>
      <c r="C214" s="14">
        <f t="shared" si="135"/>
        <v>16.333333333333332</v>
      </c>
      <c r="D214" s="11">
        <f t="shared" si="136"/>
        <v>751.21916511284519</v>
      </c>
      <c r="E214" s="11">
        <f t="shared" si="117"/>
        <v>587.20503323047569</v>
      </c>
      <c r="F214" s="11">
        <f t="shared" si="137"/>
        <v>61.350945319934851</v>
      </c>
      <c r="G214" s="11">
        <f t="shared" si="118"/>
        <v>109.60274472074737</v>
      </c>
      <c r="H214" s="11">
        <f t="shared" si="119"/>
        <v>84.639900589740066</v>
      </c>
      <c r="I214" s="24">
        <f t="shared" si="138"/>
        <v>61.350945319934851</v>
      </c>
      <c r="J214" s="12">
        <f t="shared" si="120"/>
        <v>0.34412973991940959</v>
      </c>
      <c r="K214" s="24">
        <f t="shared" si="121"/>
        <v>466.57586971120884</v>
      </c>
      <c r="L214" s="12">
        <f t="shared" si="139"/>
        <v>0.31131315844980045</v>
      </c>
      <c r="M214" s="24">
        <f t="shared" si="140"/>
        <v>109.60274472074737</v>
      </c>
      <c r="N214" s="12">
        <f t="shared" si="122"/>
        <v>0.97835583928939041</v>
      </c>
      <c r="O214" s="24">
        <f t="shared" si="123"/>
        <v>492.34427673987869</v>
      </c>
      <c r="P214" s="12">
        <f t="shared" si="141"/>
        <v>0.67294160269373415</v>
      </c>
      <c r="Q214" s="24">
        <f t="shared" si="142"/>
        <v>84.639900589740066</v>
      </c>
      <c r="R214" s="12">
        <f t="shared" si="124"/>
        <v>0.6025294666865495</v>
      </c>
      <c r="S214" s="24">
        <f t="shared" si="125"/>
        <v>479.66573393140732</v>
      </c>
      <c r="T214" s="12">
        <f t="shared" si="143"/>
        <v>0.48347771115870702</v>
      </c>
      <c r="W214" s="24">
        <f t="shared" si="144"/>
        <v>137.9103335194099</v>
      </c>
      <c r="X214" s="24">
        <f t="shared" si="145"/>
        <v>505.28509281153379</v>
      </c>
      <c r="Y214" s="13">
        <f t="shared" si="126"/>
        <v>0.75385260945416788</v>
      </c>
      <c r="Z214" s="24">
        <f t="shared" si="127"/>
        <v>11232.367492776644</v>
      </c>
      <c r="AA214" s="24">
        <f t="shared" si="128"/>
        <v>14419.948929396005</v>
      </c>
      <c r="AB214" s="24">
        <f t="shared" si="146"/>
        <v>111.27511705457499</v>
      </c>
      <c r="AC214" s="24">
        <f t="shared" si="147"/>
        <v>84.639900589740066</v>
      </c>
      <c r="AD214" s="123">
        <f t="shared" si="148"/>
        <v>980</v>
      </c>
      <c r="AE214" s="14">
        <f t="shared" si="149"/>
        <v>16.333333333333332</v>
      </c>
      <c r="AF214" s="24">
        <f t="shared" si="129"/>
        <v>400</v>
      </c>
      <c r="AG214" s="3">
        <f t="shared" si="150"/>
        <v>0</v>
      </c>
      <c r="AH214" s="14">
        <f t="shared" si="130"/>
        <v>0</v>
      </c>
      <c r="AI214" s="14">
        <f t="shared" si="131"/>
        <v>1</v>
      </c>
      <c r="AJ214" s="14">
        <f t="shared" si="132"/>
        <v>2</v>
      </c>
      <c r="AK214" s="14">
        <f t="shared" si="133"/>
        <v>2.6</v>
      </c>
      <c r="AL214" s="24">
        <f t="shared" si="151"/>
        <v>111.27511705457499</v>
      </c>
      <c r="AM214" s="14">
        <f t="shared" si="152"/>
        <v>84.639900589740066</v>
      </c>
      <c r="AN214" s="138" t="str">
        <f t="shared" si="153"/>
        <v/>
      </c>
      <c r="AO214">
        <f t="shared" si="154"/>
        <v>980</v>
      </c>
      <c r="AP214" s="124">
        <f t="shared" si="155"/>
        <v>84.639900589740066</v>
      </c>
    </row>
    <row r="215" spans="2:42" x14ac:dyDescent="0.25">
      <c r="B215" s="3">
        <f t="shared" si="134"/>
        <v>985</v>
      </c>
      <c r="C215" s="14">
        <f t="shared" si="135"/>
        <v>16.416666666666668</v>
      </c>
      <c r="D215" s="11">
        <f t="shared" si="136"/>
        <v>751.97589195499108</v>
      </c>
      <c r="E215" s="11">
        <f t="shared" si="117"/>
        <v>587.7920245104151</v>
      </c>
      <c r="F215" s="11">
        <f t="shared" si="137"/>
        <v>61.662258478384651</v>
      </c>
      <c r="G215" s="11">
        <f t="shared" si="118"/>
        <v>110.27568632344111</v>
      </c>
      <c r="H215" s="11">
        <f t="shared" si="119"/>
        <v>85.123378300898779</v>
      </c>
      <c r="I215" s="24">
        <f t="shared" si="138"/>
        <v>61.662258478384651</v>
      </c>
      <c r="J215" s="12">
        <f t="shared" si="120"/>
        <v>0.34399425176412401</v>
      </c>
      <c r="K215" s="24">
        <f t="shared" si="121"/>
        <v>466.75963878166203</v>
      </c>
      <c r="L215" s="12">
        <f t="shared" si="139"/>
        <v>0.31155701078671255</v>
      </c>
      <c r="M215" s="24">
        <f t="shared" si="140"/>
        <v>110.27568632344111</v>
      </c>
      <c r="N215" s="12">
        <f t="shared" si="122"/>
        <v>0.97771184992909865</v>
      </c>
      <c r="O215" s="24">
        <f t="shared" si="123"/>
        <v>492.66856909231774</v>
      </c>
      <c r="P215" s="12">
        <f t="shared" si="141"/>
        <v>0.67311530307583223</v>
      </c>
      <c r="Q215" s="24">
        <f t="shared" si="142"/>
        <v>85.123378300898779</v>
      </c>
      <c r="R215" s="12">
        <f t="shared" si="124"/>
        <v>0.6022052819822552</v>
      </c>
      <c r="S215" s="24">
        <f t="shared" si="125"/>
        <v>479.92395201545139</v>
      </c>
      <c r="T215" s="12">
        <f t="shared" si="143"/>
        <v>0.48372197709064091</v>
      </c>
      <c r="W215" s="24">
        <f t="shared" si="144"/>
        <v>138.66418612886406</v>
      </c>
      <c r="X215" s="24">
        <f t="shared" si="145"/>
        <v>505.61147404985053</v>
      </c>
      <c r="Y215" s="13">
        <f t="shared" si="126"/>
        <v>0.75429297447930377</v>
      </c>
      <c r="Z215" s="24">
        <f t="shared" si="127"/>
        <v>11228.195959538776</v>
      </c>
      <c r="AA215" s="24">
        <f t="shared" si="128"/>
        <v>14455.684735906236</v>
      </c>
      <c r="AB215" s="24">
        <f t="shared" si="146"/>
        <v>111.89378221488141</v>
      </c>
      <c r="AC215" s="24">
        <f t="shared" si="147"/>
        <v>85.123378300898779</v>
      </c>
      <c r="AD215" s="123">
        <f t="shared" si="148"/>
        <v>985</v>
      </c>
      <c r="AE215" s="14">
        <f t="shared" si="149"/>
        <v>16.416666666666668</v>
      </c>
      <c r="AF215" s="24">
        <f t="shared" si="129"/>
        <v>400</v>
      </c>
      <c r="AG215" s="3">
        <f t="shared" si="150"/>
        <v>0</v>
      </c>
      <c r="AH215" s="14">
        <f t="shared" si="130"/>
        <v>0</v>
      </c>
      <c r="AI215" s="14">
        <f t="shared" si="131"/>
        <v>1</v>
      </c>
      <c r="AJ215" s="14">
        <f t="shared" si="132"/>
        <v>2</v>
      </c>
      <c r="AK215" s="14">
        <f t="shared" si="133"/>
        <v>2.6</v>
      </c>
      <c r="AL215" s="24">
        <f t="shared" si="151"/>
        <v>111.89378221488141</v>
      </c>
      <c r="AM215" s="14">
        <f t="shared" si="152"/>
        <v>85.123378300898779</v>
      </c>
      <c r="AN215" s="138" t="str">
        <f t="shared" si="153"/>
        <v/>
      </c>
      <c r="AO215">
        <f t="shared" si="154"/>
        <v>985</v>
      </c>
      <c r="AP215" s="124">
        <f t="shared" si="155"/>
        <v>85.123378300898779</v>
      </c>
    </row>
    <row r="216" spans="2:42" x14ac:dyDescent="0.25">
      <c r="B216" s="3">
        <f t="shared" si="134"/>
        <v>990</v>
      </c>
      <c r="C216" s="14">
        <f t="shared" si="135"/>
        <v>16.5</v>
      </c>
      <c r="D216" s="11">
        <f t="shared" si="136"/>
        <v>752.72881613364461</v>
      </c>
      <c r="E216" s="11">
        <f t="shared" si="117"/>
        <v>588.37606607298449</v>
      </c>
      <c r="F216" s="11">
        <f t="shared" si="137"/>
        <v>61.973815489171365</v>
      </c>
      <c r="G216" s="11">
        <f t="shared" si="118"/>
        <v>110.94880162651694</v>
      </c>
      <c r="H216" s="11">
        <f t="shared" si="119"/>
        <v>85.607100277989417</v>
      </c>
      <c r="I216" s="24">
        <f t="shared" si="138"/>
        <v>61.973815489171365</v>
      </c>
      <c r="J216" s="12">
        <f t="shared" si="120"/>
        <v>0.34385894707469339</v>
      </c>
      <c r="K216" s="24">
        <f t="shared" si="121"/>
        <v>466.94330353286716</v>
      </c>
      <c r="L216" s="12">
        <f t="shared" si="139"/>
        <v>0.31179740755726093</v>
      </c>
      <c r="M216" s="24">
        <f t="shared" si="140"/>
        <v>110.94880162651694</v>
      </c>
      <c r="N216" s="12">
        <f t="shared" si="122"/>
        <v>0.97707025782824897</v>
      </c>
      <c r="O216" s="24">
        <f t="shared" si="123"/>
        <v>492.99207936164999</v>
      </c>
      <c r="P216" s="12">
        <f t="shared" si="141"/>
        <v>0.67328081349770508</v>
      </c>
      <c r="Q216" s="24">
        <f t="shared" si="142"/>
        <v>85.607100277989417</v>
      </c>
      <c r="R216" s="12">
        <f t="shared" si="124"/>
        <v>0.60188194102406434</v>
      </c>
      <c r="S216" s="24">
        <f t="shared" si="125"/>
        <v>480.18177511982861</v>
      </c>
      <c r="T216" s="12">
        <f t="shared" si="143"/>
        <v>0.48396067784737579</v>
      </c>
      <c r="W216" s="24">
        <f t="shared" si="144"/>
        <v>139.41847910334337</v>
      </c>
      <c r="X216" s="24">
        <f t="shared" si="145"/>
        <v>505.93717399187062</v>
      </c>
      <c r="Y216" s="13">
        <f t="shared" si="126"/>
        <v>0.75472660634685818</v>
      </c>
      <c r="Z216" s="24">
        <f t="shared" si="127"/>
        <v>11223.939674241028</v>
      </c>
      <c r="AA216" s="24">
        <f t="shared" si="128"/>
        <v>14491.26061097978</v>
      </c>
      <c r="AB216" s="24">
        <f t="shared" si="146"/>
        <v>112.51278969066639</v>
      </c>
      <c r="AC216" s="24">
        <f t="shared" si="147"/>
        <v>85.607100277989417</v>
      </c>
      <c r="AD216" s="123">
        <f t="shared" si="148"/>
        <v>990</v>
      </c>
      <c r="AE216" s="14">
        <f t="shared" si="149"/>
        <v>16.5</v>
      </c>
      <c r="AF216" s="24">
        <f t="shared" si="129"/>
        <v>400</v>
      </c>
      <c r="AG216" s="3">
        <f t="shared" si="150"/>
        <v>0</v>
      </c>
      <c r="AH216" s="14">
        <f t="shared" si="130"/>
        <v>0</v>
      </c>
      <c r="AI216" s="14">
        <f t="shared" si="131"/>
        <v>1</v>
      </c>
      <c r="AJ216" s="14">
        <f t="shared" si="132"/>
        <v>2</v>
      </c>
      <c r="AK216" s="14">
        <f t="shared" si="133"/>
        <v>2.6</v>
      </c>
      <c r="AL216" s="24">
        <f t="shared" si="151"/>
        <v>112.51278969066639</v>
      </c>
      <c r="AM216" s="14">
        <f t="shared" si="152"/>
        <v>85.607100277989417</v>
      </c>
      <c r="AN216" s="138" t="str">
        <f t="shared" si="153"/>
        <v/>
      </c>
      <c r="AO216">
        <f t="shared" si="154"/>
        <v>990</v>
      </c>
      <c r="AP216" s="124">
        <f t="shared" si="155"/>
        <v>85.607100277989417</v>
      </c>
    </row>
    <row r="217" spans="2:42" x14ac:dyDescent="0.25">
      <c r="B217" s="3">
        <f t="shared" si="134"/>
        <v>995</v>
      </c>
      <c r="C217" s="14">
        <f t="shared" si="135"/>
        <v>16.583333333333332</v>
      </c>
      <c r="D217" s="11">
        <f t="shared" si="136"/>
        <v>753.4779756756792</v>
      </c>
      <c r="E217" s="11">
        <f t="shared" si="117"/>
        <v>588.95718741554265</v>
      </c>
      <c r="F217" s="11">
        <f t="shared" si="137"/>
        <v>62.285612896728622</v>
      </c>
      <c r="G217" s="11">
        <f t="shared" si="118"/>
        <v>111.62208244001465</v>
      </c>
      <c r="H217" s="11">
        <f t="shared" si="119"/>
        <v>86.091060955836795</v>
      </c>
      <c r="I217" s="24">
        <f t="shared" si="138"/>
        <v>62.285612896728622</v>
      </c>
      <c r="J217" s="12">
        <f t="shared" si="120"/>
        <v>0.34372382717231736</v>
      </c>
      <c r="K217" s="24">
        <f t="shared" si="121"/>
        <v>467.12686175199769</v>
      </c>
      <c r="L217" s="12">
        <f t="shared" si="139"/>
        <v>0.31203439464454968</v>
      </c>
      <c r="M217" s="24">
        <f t="shared" si="140"/>
        <v>111.62208244001465</v>
      </c>
      <c r="N217" s="12">
        <f t="shared" si="122"/>
        <v>0.97643105626215931</v>
      </c>
      <c r="O217" s="24">
        <f t="shared" si="123"/>
        <v>493.31480702089107</v>
      </c>
      <c r="P217" s="12">
        <f t="shared" si="141"/>
        <v>0.67343826400607254</v>
      </c>
      <c r="Q217" s="24">
        <f t="shared" si="142"/>
        <v>86.091060955836795</v>
      </c>
      <c r="R217" s="12">
        <f t="shared" si="124"/>
        <v>0.60155944446663456</v>
      </c>
      <c r="S217" s="24">
        <f t="shared" si="125"/>
        <v>480.4392009999159</v>
      </c>
      <c r="T217" s="12">
        <f t="shared" si="143"/>
        <v>0.48419389478346297</v>
      </c>
      <c r="W217" s="24">
        <f t="shared" si="144"/>
        <v>140.17320570969022</v>
      </c>
      <c r="X217" s="24">
        <f t="shared" si="145"/>
        <v>506.26219393565577</v>
      </c>
      <c r="Y217" s="13">
        <f t="shared" si="126"/>
        <v>0.75515356832480329</v>
      </c>
      <c r="Z217" s="24">
        <f t="shared" si="127"/>
        <v>11219.599542646311</v>
      </c>
      <c r="AA217" s="24">
        <f t="shared" si="128"/>
        <v>14526.677369185525</v>
      </c>
      <c r="AB217" s="24">
        <f t="shared" si="146"/>
        <v>113.13213333276352</v>
      </c>
      <c r="AC217" s="24">
        <f t="shared" si="147"/>
        <v>86.091060955836795</v>
      </c>
      <c r="AD217" s="123">
        <f t="shared" si="148"/>
        <v>995</v>
      </c>
      <c r="AE217" s="14">
        <f t="shared" si="149"/>
        <v>16.583333333333332</v>
      </c>
      <c r="AF217" s="24">
        <f t="shared" si="129"/>
        <v>400</v>
      </c>
      <c r="AG217" s="3">
        <f t="shared" si="150"/>
        <v>0</v>
      </c>
      <c r="AH217" s="14">
        <f t="shared" si="130"/>
        <v>0</v>
      </c>
      <c r="AI217" s="14">
        <f t="shared" si="131"/>
        <v>1</v>
      </c>
      <c r="AJ217" s="14">
        <f t="shared" si="132"/>
        <v>2</v>
      </c>
      <c r="AK217" s="14">
        <f t="shared" si="133"/>
        <v>2.6</v>
      </c>
      <c r="AL217" s="24">
        <f t="shared" si="151"/>
        <v>113.13213333276352</v>
      </c>
      <c r="AM217" s="14">
        <f t="shared" si="152"/>
        <v>86.091060955836795</v>
      </c>
      <c r="AN217" s="138" t="str">
        <f t="shared" si="153"/>
        <v/>
      </c>
      <c r="AO217">
        <f t="shared" si="154"/>
        <v>995</v>
      </c>
      <c r="AP217" s="124">
        <f t="shared" si="155"/>
        <v>86.091060955836795</v>
      </c>
    </row>
    <row r="218" spans="2:42" x14ac:dyDescent="0.25">
      <c r="B218" s="3">
        <f t="shared" si="134"/>
        <v>1000</v>
      </c>
      <c r="C218" s="14">
        <f t="shared" si="135"/>
        <v>16.666666666666668</v>
      </c>
      <c r="D218" s="11">
        <f t="shared" si="136"/>
        <v>754.22340804039925</v>
      </c>
      <c r="E218" s="11">
        <f t="shared" si="117"/>
        <v>589.53541759518635</v>
      </c>
      <c r="F218" s="11">
        <f t="shared" si="137"/>
        <v>62.597647291373171</v>
      </c>
      <c r="G218" s="11">
        <f t="shared" si="118"/>
        <v>112.29552070402072</v>
      </c>
      <c r="H218" s="11">
        <f t="shared" si="119"/>
        <v>86.575254850620254</v>
      </c>
      <c r="I218" s="24">
        <f t="shared" si="138"/>
        <v>62.597647291373171</v>
      </c>
      <c r="J218" s="12">
        <f t="shared" si="120"/>
        <v>0.34358889334485315</v>
      </c>
      <c r="K218" s="24">
        <f t="shared" si="121"/>
        <v>467.31031126561254</v>
      </c>
      <c r="L218" s="12">
        <f t="shared" si="139"/>
        <v>0.31226801713645674</v>
      </c>
      <c r="M218" s="24">
        <f t="shared" si="140"/>
        <v>112.29552070402072</v>
      </c>
      <c r="N218" s="12">
        <f t="shared" si="122"/>
        <v>0.9757942383265642</v>
      </c>
      <c r="O218" s="24">
        <f t="shared" si="123"/>
        <v>493.63675165293188</v>
      </c>
      <c r="P218" s="12">
        <f t="shared" si="141"/>
        <v>0.67358778216136272</v>
      </c>
      <c r="Q218" s="24">
        <f t="shared" si="142"/>
        <v>86.575254850620254</v>
      </c>
      <c r="R218" s="12">
        <f t="shared" si="124"/>
        <v>0.60123779287213597</v>
      </c>
      <c r="S218" s="24">
        <f t="shared" si="125"/>
        <v>480.69622748243791</v>
      </c>
      <c r="T218" s="12">
        <f t="shared" si="143"/>
        <v>0.48442170778172045</v>
      </c>
      <c r="W218" s="24">
        <f t="shared" si="144"/>
        <v>140.92835927801502</v>
      </c>
      <c r="X218" s="24">
        <f t="shared" si="145"/>
        <v>506.58653525622316</v>
      </c>
      <c r="Y218" s="13">
        <f t="shared" si="126"/>
        <v>0.75557392264238765</v>
      </c>
      <c r="Z218" s="24">
        <f t="shared" si="127"/>
        <v>11215.176457929283</v>
      </c>
      <c r="AA218" s="24">
        <f t="shared" si="128"/>
        <v>14561.935813687618</v>
      </c>
      <c r="AB218" s="24">
        <f t="shared" si="146"/>
        <v>113.75180706431763</v>
      </c>
      <c r="AC218" s="24">
        <f t="shared" si="147"/>
        <v>86.575254850620254</v>
      </c>
      <c r="AD218" s="123">
        <f t="shared" si="148"/>
        <v>1000</v>
      </c>
      <c r="AE218" s="14">
        <f t="shared" si="149"/>
        <v>16.666666666666668</v>
      </c>
      <c r="AF218" s="24">
        <f t="shared" si="129"/>
        <v>400</v>
      </c>
      <c r="AG218" s="3">
        <f t="shared" si="150"/>
        <v>0</v>
      </c>
      <c r="AH218" s="14">
        <f t="shared" si="130"/>
        <v>0</v>
      </c>
      <c r="AI218" s="14">
        <f t="shared" si="131"/>
        <v>1</v>
      </c>
      <c r="AJ218" s="14">
        <f t="shared" si="132"/>
        <v>2</v>
      </c>
      <c r="AK218" s="14">
        <f t="shared" si="133"/>
        <v>2.6</v>
      </c>
      <c r="AL218" s="24">
        <f t="shared" si="151"/>
        <v>113.75180706431763</v>
      </c>
      <c r="AM218" s="14">
        <f t="shared" si="152"/>
        <v>86.575254850620254</v>
      </c>
      <c r="AN218" s="138" t="str">
        <f t="shared" si="153"/>
        <v/>
      </c>
      <c r="AO218">
        <f t="shared" si="154"/>
        <v>1000</v>
      </c>
      <c r="AP218" s="124">
        <f t="shared" si="155"/>
        <v>86.575254850620254</v>
      </c>
    </row>
    <row r="219" spans="2:42" x14ac:dyDescent="0.25">
      <c r="B219" s="3">
        <f t="shared" si="134"/>
        <v>1005</v>
      </c>
      <c r="C219" s="14">
        <f t="shared" si="135"/>
        <v>16.75</v>
      </c>
      <c r="D219" s="11">
        <f t="shared" si="136"/>
        <v>754.96515013077715</v>
      </c>
      <c r="E219" s="11">
        <f t="shared" si="117"/>
        <v>590.11078523746676</v>
      </c>
      <c r="F219" s="11">
        <f t="shared" si="137"/>
        <v>62.909915308509625</v>
      </c>
      <c r="G219" s="11">
        <f t="shared" si="118"/>
        <v>112.96910848618208</v>
      </c>
      <c r="H219" s="11">
        <f t="shared" si="119"/>
        <v>87.059676558401975</v>
      </c>
      <c r="I219" s="24">
        <f t="shared" si="138"/>
        <v>62.909915308509625</v>
      </c>
      <c r="J219" s="12">
        <f t="shared" si="120"/>
        <v>0.34345414684744013</v>
      </c>
      <c r="K219" s="24">
        <f t="shared" si="121"/>
        <v>467.49364993898706</v>
      </c>
      <c r="L219" s="12">
        <f t="shared" si="139"/>
        <v>0.31249831934336664</v>
      </c>
      <c r="M219" s="24">
        <f t="shared" si="140"/>
        <v>112.96910848618208</v>
      </c>
      <c r="N219" s="12">
        <f t="shared" si="122"/>
        <v>0.97515979694370336</v>
      </c>
      <c r="O219" s="24">
        <f t="shared" si="123"/>
        <v>493.95791294806645</v>
      </c>
      <c r="P219" s="12">
        <f t="shared" si="141"/>
        <v>0.67372949309475438</v>
      </c>
      <c r="Q219" s="24">
        <f t="shared" si="142"/>
        <v>87.059676558401975</v>
      </c>
      <c r="R219" s="12">
        <f t="shared" si="124"/>
        <v>0.60091698671247451</v>
      </c>
      <c r="S219" s="24">
        <f t="shared" si="125"/>
        <v>480.95285246411146</v>
      </c>
      <c r="T219" s="12">
        <f t="shared" si="143"/>
        <v>0.48464419528624558</v>
      </c>
      <c r="W219" s="24">
        <f t="shared" si="144"/>
        <v>141.68393320065741</v>
      </c>
      <c r="X219" s="24">
        <f t="shared" si="145"/>
        <v>506.91019940430346</v>
      </c>
      <c r="Y219" s="13">
        <f t="shared" si="126"/>
        <v>0.75598773050892143</v>
      </c>
      <c r="Z219" s="24">
        <f t="shared" si="127"/>
        <v>11210.671300920234</v>
      </c>
      <c r="AA219" s="24">
        <f t="shared" si="128"/>
        <v>14597.036736442451</v>
      </c>
      <c r="AB219" s="24">
        <f t="shared" si="146"/>
        <v>114.37180487952969</v>
      </c>
      <c r="AC219" s="24">
        <f t="shared" si="147"/>
        <v>87.059676558401975</v>
      </c>
      <c r="AD219" s="123">
        <f t="shared" si="148"/>
        <v>1005</v>
      </c>
      <c r="AE219" s="14">
        <f t="shared" si="149"/>
        <v>16.75</v>
      </c>
      <c r="AF219" s="24">
        <f t="shared" si="129"/>
        <v>400</v>
      </c>
      <c r="AG219" s="3">
        <f t="shared" si="150"/>
        <v>0</v>
      </c>
      <c r="AH219" s="14">
        <f t="shared" si="130"/>
        <v>0</v>
      </c>
      <c r="AI219" s="14">
        <f t="shared" si="131"/>
        <v>1</v>
      </c>
      <c r="AJ219" s="14">
        <f t="shared" si="132"/>
        <v>2</v>
      </c>
      <c r="AK219" s="14">
        <f t="shared" si="133"/>
        <v>2.6</v>
      </c>
      <c r="AL219" s="24">
        <f t="shared" si="151"/>
        <v>114.37180487952969</v>
      </c>
      <c r="AM219" s="14">
        <f t="shared" si="152"/>
        <v>87.059676558401975</v>
      </c>
      <c r="AN219" s="138" t="str">
        <f t="shared" si="153"/>
        <v/>
      </c>
      <c r="AO219">
        <f t="shared" si="154"/>
        <v>1005</v>
      </c>
      <c r="AP219" s="124">
        <f t="shared" si="155"/>
        <v>87.059676558401975</v>
      </c>
    </row>
    <row r="220" spans="2:42" x14ac:dyDescent="0.25">
      <c r="B220" s="3">
        <f t="shared" si="134"/>
        <v>1010</v>
      </c>
      <c r="C220" s="14">
        <f t="shared" si="135"/>
        <v>16.833333333333332</v>
      </c>
      <c r="D220" s="11">
        <f t="shared" si="136"/>
        <v>755.70323830441725</v>
      </c>
      <c r="E220" s="11">
        <f t="shared" si="117"/>
        <v>590.68331854489441</v>
      </c>
      <c r="F220" s="11">
        <f t="shared" si="137"/>
        <v>63.222413627852994</v>
      </c>
      <c r="G220" s="11">
        <f t="shared" si="118"/>
        <v>113.64283797927683</v>
      </c>
      <c r="H220" s="11">
        <f t="shared" si="119"/>
        <v>87.544320753688226</v>
      </c>
      <c r="I220" s="24">
        <f t="shared" si="138"/>
        <v>63.222413627852994</v>
      </c>
      <c r="J220" s="12">
        <f t="shared" si="120"/>
        <v>0.34331958890311282</v>
      </c>
      <c r="K220" s="24">
        <f t="shared" si="121"/>
        <v>467.67687567545863</v>
      </c>
      <c r="L220" s="12">
        <f t="shared" si="139"/>
        <v>0.31272534481516284</v>
      </c>
      <c r="M220" s="24">
        <f t="shared" si="140"/>
        <v>113.64283797927683</v>
      </c>
      <c r="N220" s="12">
        <f t="shared" si="122"/>
        <v>0.97452772486825034</v>
      </c>
      <c r="O220" s="24">
        <f t="shared" si="123"/>
        <v>494.27829070157344</v>
      </c>
      <c r="P220" s="12">
        <f t="shared" si="141"/>
        <v>0.67386351956293511</v>
      </c>
      <c r="Q220" s="24">
        <f t="shared" si="142"/>
        <v>87.544320753688226</v>
      </c>
      <c r="R220" s="12">
        <f t="shared" si="124"/>
        <v>0.60059702637146373</v>
      </c>
      <c r="S220" s="24">
        <f t="shared" si="125"/>
        <v>481.20907391031847</v>
      </c>
      <c r="T220" s="12">
        <f t="shared" si="143"/>
        <v>0.48486143433408629</v>
      </c>
      <c r="W220" s="24">
        <f t="shared" si="144"/>
        <v>142.43992093116634</v>
      </c>
      <c r="X220" s="24">
        <f t="shared" si="145"/>
        <v>507.23318790511951</v>
      </c>
      <c r="Y220" s="13">
        <f t="shared" si="126"/>
        <v>0.75639505213217617</v>
      </c>
      <c r="Z220" s="24">
        <f t="shared" si="127"/>
        <v>11206.084940343202</v>
      </c>
      <c r="AA220" s="24">
        <f t="shared" si="128"/>
        <v>14631.98091839177</v>
      </c>
      <c r="AB220" s="24">
        <f t="shared" si="146"/>
        <v>114.99212084242728</v>
      </c>
      <c r="AC220" s="24">
        <f t="shared" si="147"/>
        <v>87.544320753688226</v>
      </c>
      <c r="AD220" s="123">
        <f t="shared" si="148"/>
        <v>1010</v>
      </c>
      <c r="AE220" s="14">
        <f t="shared" si="149"/>
        <v>16.833333333333332</v>
      </c>
      <c r="AF220" s="24">
        <f t="shared" si="129"/>
        <v>400</v>
      </c>
      <c r="AG220" s="3">
        <f t="shared" si="150"/>
        <v>0</v>
      </c>
      <c r="AH220" s="14">
        <f t="shared" si="130"/>
        <v>0</v>
      </c>
      <c r="AI220" s="14">
        <f t="shared" si="131"/>
        <v>1</v>
      </c>
      <c r="AJ220" s="14">
        <f t="shared" si="132"/>
        <v>2</v>
      </c>
      <c r="AK220" s="14">
        <f t="shared" si="133"/>
        <v>2.6</v>
      </c>
      <c r="AL220" s="24">
        <f t="shared" si="151"/>
        <v>114.99212084242728</v>
      </c>
      <c r="AM220" s="14">
        <f t="shared" si="152"/>
        <v>87.544320753688226</v>
      </c>
      <c r="AN220" s="138" t="str">
        <f t="shared" si="153"/>
        <v/>
      </c>
      <c r="AO220">
        <f t="shared" si="154"/>
        <v>1010</v>
      </c>
      <c r="AP220" s="124">
        <f t="shared" si="155"/>
        <v>87.544320753688226</v>
      </c>
    </row>
    <row r="221" spans="2:42" x14ac:dyDescent="0.25">
      <c r="B221" s="3">
        <f t="shared" si="134"/>
        <v>1015</v>
      </c>
      <c r="C221" s="14">
        <f t="shared" si="135"/>
        <v>16.916666666666668</v>
      </c>
      <c r="D221" s="11">
        <f t="shared" si="136"/>
        <v>756.43770838424939</v>
      </c>
      <c r="E221" s="11">
        <f t="shared" si="117"/>
        <v>591.25304530523397</v>
      </c>
      <c r="F221" s="11">
        <f t="shared" si="137"/>
        <v>63.535138972668157</v>
      </c>
      <c r="G221" s="11">
        <f t="shared" si="118"/>
        <v>114.31670149883976</v>
      </c>
      <c r="H221" s="11">
        <f t="shared" si="119"/>
        <v>88.029182188022318</v>
      </c>
      <c r="I221" s="24">
        <f t="shared" si="138"/>
        <v>63.535138972668157</v>
      </c>
      <c r="J221" s="12">
        <f t="shared" si="120"/>
        <v>0.34318522070339935</v>
      </c>
      <c r="K221" s="24">
        <f t="shared" si="121"/>
        <v>467.8599864157851</v>
      </c>
      <c r="L221" s="12">
        <f t="shared" si="139"/>
        <v>0.31294913635795374</v>
      </c>
      <c r="M221" s="24">
        <f t="shared" si="140"/>
        <v>114.31670149883976</v>
      </c>
      <c r="N221" s="12">
        <f t="shared" si="122"/>
        <v>0.97389801469307957</v>
      </c>
      <c r="O221" s="24">
        <f t="shared" si="123"/>
        <v>494.59788481135183</v>
      </c>
      <c r="P221" s="12">
        <f t="shared" si="141"/>
        <v>0.67398998200193838</v>
      </c>
      <c r="Q221" s="24">
        <f t="shared" si="142"/>
        <v>88.029182188022318</v>
      </c>
      <c r="R221" s="12">
        <f t="shared" si="124"/>
        <v>0.60027791214694692</v>
      </c>
      <c r="S221" s="24">
        <f t="shared" si="125"/>
        <v>481.46488985380722</v>
      </c>
      <c r="T221" s="12">
        <f t="shared" si="143"/>
        <v>0.48507350058639626</v>
      </c>
      <c r="W221" s="24">
        <f t="shared" si="144"/>
        <v>143.19631598329852</v>
      </c>
      <c r="X221" s="24">
        <f t="shared" si="145"/>
        <v>507.55550235718255</v>
      </c>
      <c r="Y221" s="13">
        <f t="shared" si="126"/>
        <v>0.75679594673639283</v>
      </c>
      <c r="Z221" s="24">
        <f t="shared" si="127"/>
        <v>11201.418233048385</v>
      </c>
      <c r="AA221" s="24">
        <f t="shared" si="128"/>
        <v>14666.769129651586</v>
      </c>
      <c r="AB221" s="24">
        <f t="shared" si="146"/>
        <v>115.61274908566043</v>
      </c>
      <c r="AC221" s="24">
        <f t="shared" si="147"/>
        <v>88.029182188022318</v>
      </c>
      <c r="AD221" s="123">
        <f t="shared" si="148"/>
        <v>1015</v>
      </c>
      <c r="AE221" s="14">
        <f t="shared" si="149"/>
        <v>16.916666666666668</v>
      </c>
      <c r="AF221" s="24">
        <f t="shared" si="129"/>
        <v>400</v>
      </c>
      <c r="AG221" s="3">
        <f t="shared" si="150"/>
        <v>0</v>
      </c>
      <c r="AH221" s="14">
        <f t="shared" si="130"/>
        <v>0</v>
      </c>
      <c r="AI221" s="14">
        <f t="shared" si="131"/>
        <v>1</v>
      </c>
      <c r="AJ221" s="14">
        <f t="shared" si="132"/>
        <v>2</v>
      </c>
      <c r="AK221" s="14">
        <f t="shared" si="133"/>
        <v>2.6</v>
      </c>
      <c r="AL221" s="24">
        <f t="shared" si="151"/>
        <v>115.61274908566043</v>
      </c>
      <c r="AM221" s="14">
        <f t="shared" si="152"/>
        <v>88.029182188022318</v>
      </c>
      <c r="AN221" s="138" t="str">
        <f t="shared" si="153"/>
        <v/>
      </c>
      <c r="AO221">
        <f t="shared" si="154"/>
        <v>1015</v>
      </c>
      <c r="AP221" s="124">
        <f t="shared" si="155"/>
        <v>88.029182188022318</v>
      </c>
    </row>
    <row r="222" spans="2:42" x14ac:dyDescent="0.25">
      <c r="B222" s="3">
        <f t="shared" si="134"/>
        <v>1020</v>
      </c>
      <c r="C222" s="14">
        <f t="shared" si="135"/>
        <v>17</v>
      </c>
      <c r="D222" s="11">
        <f t="shared" si="136"/>
        <v>757.16859566896028</v>
      </c>
      <c r="E222" s="11">
        <f t="shared" si="117"/>
        <v>591.81999289959617</v>
      </c>
      <c r="F222" s="11">
        <f t="shared" si="137"/>
        <v>63.848088109026108</v>
      </c>
      <c r="G222" s="11">
        <f t="shared" si="118"/>
        <v>114.9906914808417</v>
      </c>
      <c r="H222" s="11">
        <f t="shared" si="119"/>
        <v>88.514255688608714</v>
      </c>
      <c r="I222" s="24">
        <f t="shared" si="138"/>
        <v>63.848088109026108</v>
      </c>
      <c r="J222" s="12">
        <f t="shared" si="120"/>
        <v>0.34305104340890946</v>
      </c>
      <c r="K222" s="24">
        <f t="shared" si="121"/>
        <v>468.04298013751696</v>
      </c>
      <c r="L222" s="12">
        <f t="shared" si="139"/>
        <v>0.31316973605032539</v>
      </c>
      <c r="M222" s="24">
        <f t="shared" si="140"/>
        <v>114.9906914808417</v>
      </c>
      <c r="N222" s="12">
        <f t="shared" si="122"/>
        <v>0.97327065885488007</v>
      </c>
      <c r="O222" s="24">
        <f t="shared" si="123"/>
        <v>494.91669527560913</v>
      </c>
      <c r="P222" s="12">
        <f t="shared" si="141"/>
        <v>0.67410899857948658</v>
      </c>
      <c r="Q222" s="24">
        <f t="shared" si="142"/>
        <v>88.514255688608714</v>
      </c>
      <c r="R222" s="12">
        <f t="shared" si="124"/>
        <v>0.59995964425287074</v>
      </c>
      <c r="S222" s="24">
        <f t="shared" si="125"/>
        <v>481.72029839342031</v>
      </c>
      <c r="T222" s="12">
        <f t="shared" si="143"/>
        <v>0.48528046835872263</v>
      </c>
      <c r="W222" s="24">
        <f t="shared" si="144"/>
        <v>143.95311193003491</v>
      </c>
      <c r="X222" s="24">
        <f t="shared" si="145"/>
        <v>507.87714443110724</v>
      </c>
      <c r="Y222" s="13">
        <f t="shared" si="126"/>
        <v>0.75719047257991434</v>
      </c>
      <c r="Z222" s="24">
        <f t="shared" si="127"/>
        <v>11196.672024239033</v>
      </c>
      <c r="AA222" s="24">
        <f t="shared" si="128"/>
        <v>14701.402129697137</v>
      </c>
      <c r="AB222" s="24">
        <f t="shared" si="146"/>
        <v>116.2336838093218</v>
      </c>
      <c r="AC222" s="24">
        <f t="shared" si="147"/>
        <v>88.514255688608714</v>
      </c>
      <c r="AD222" s="123">
        <f t="shared" si="148"/>
        <v>1020</v>
      </c>
      <c r="AE222" s="14">
        <f t="shared" si="149"/>
        <v>17</v>
      </c>
      <c r="AF222" s="24">
        <f t="shared" si="129"/>
        <v>400</v>
      </c>
      <c r="AG222" s="3">
        <f t="shared" si="150"/>
        <v>0</v>
      </c>
      <c r="AH222" s="14">
        <f t="shared" si="130"/>
        <v>0</v>
      </c>
      <c r="AI222" s="14">
        <f t="shared" si="131"/>
        <v>1</v>
      </c>
      <c r="AJ222" s="14">
        <f t="shared" si="132"/>
        <v>2</v>
      </c>
      <c r="AK222" s="14">
        <f t="shared" si="133"/>
        <v>2.6</v>
      </c>
      <c r="AL222" s="24">
        <f t="shared" si="151"/>
        <v>116.2336838093218</v>
      </c>
      <c r="AM222" s="14">
        <f t="shared" si="152"/>
        <v>88.514255688608714</v>
      </c>
      <c r="AN222" s="138" t="str">
        <f t="shared" si="153"/>
        <v/>
      </c>
      <c r="AO222">
        <f t="shared" si="154"/>
        <v>1020</v>
      </c>
      <c r="AP222" s="124">
        <f t="shared" si="155"/>
        <v>88.514255688608714</v>
      </c>
    </row>
    <row r="223" spans="2:42" x14ac:dyDescent="0.25">
      <c r="B223" s="3">
        <f t="shared" si="134"/>
        <v>1025</v>
      </c>
      <c r="C223" s="14">
        <f t="shared" si="135"/>
        <v>17.083333333333332</v>
      </c>
      <c r="D223" s="11">
        <f t="shared" si="136"/>
        <v>757.89593494317478</v>
      </c>
      <c r="E223" s="11">
        <f t="shared" si="117"/>
        <v>592.38418831033459</v>
      </c>
      <c r="F223" s="11">
        <f t="shared" si="137"/>
        <v>64.161257845076435</v>
      </c>
      <c r="G223" s="11">
        <f t="shared" si="118"/>
        <v>115.66480047942119</v>
      </c>
      <c r="H223" s="11">
        <f t="shared" si="119"/>
        <v>88.999536156967437</v>
      </c>
      <c r="I223" s="24">
        <f t="shared" si="138"/>
        <v>64.161257845076435</v>
      </c>
      <c r="J223" s="12">
        <f t="shared" si="120"/>
        <v>0.34291705814990758</v>
      </c>
      <c r="K223" s="24">
        <f t="shared" si="121"/>
        <v>468.22585485438304</v>
      </c>
      <c r="L223" s="12">
        <f t="shared" si="139"/>
        <v>0.31338718525901454</v>
      </c>
      <c r="M223" s="24">
        <f t="shared" si="140"/>
        <v>115.66480047942119</v>
      </c>
      <c r="N223" s="12">
        <f t="shared" si="122"/>
        <v>0.97264564963961875</v>
      </c>
      <c r="O223" s="24">
        <f t="shared" si="123"/>
        <v>495.23472219059971</v>
      </c>
      <c r="P223" s="12">
        <f t="shared" si="141"/>
        <v>0.6742206852455096</v>
      </c>
      <c r="Q223" s="24">
        <f t="shared" si="142"/>
        <v>88.999536156967437</v>
      </c>
      <c r="R223" s="12">
        <f t="shared" si="124"/>
        <v>0.59964222282130952</v>
      </c>
      <c r="S223" s="24">
        <f t="shared" si="125"/>
        <v>481.9752976928504</v>
      </c>
      <c r="T223" s="12">
        <f t="shared" si="143"/>
        <v>0.48548241065023107</v>
      </c>
      <c r="W223" s="24">
        <f t="shared" si="144"/>
        <v>144.71030240261481</v>
      </c>
      <c r="X223" s="24">
        <f t="shared" si="145"/>
        <v>508.19811586844639</v>
      </c>
      <c r="Y223" s="13">
        <f t="shared" si="126"/>
        <v>0.75757868697245156</v>
      </c>
      <c r="Z223" s="24">
        <f t="shared" si="127"/>
        <v>11191.847147692994</v>
      </c>
      <c r="AA223" s="24">
        <f t="shared" si="128"/>
        <v>14735.880667544128</v>
      </c>
      <c r="AB223" s="24">
        <f t="shared" si="146"/>
        <v>116.85491927979112</v>
      </c>
      <c r="AC223" s="24">
        <f t="shared" si="147"/>
        <v>88.999536156967437</v>
      </c>
      <c r="AD223" s="123">
        <f t="shared" si="148"/>
        <v>1025</v>
      </c>
      <c r="AE223" s="14">
        <f t="shared" si="149"/>
        <v>17.083333333333332</v>
      </c>
      <c r="AF223" s="24">
        <f t="shared" si="129"/>
        <v>400</v>
      </c>
      <c r="AG223" s="3">
        <f t="shared" si="150"/>
        <v>0</v>
      </c>
      <c r="AH223" s="14">
        <f t="shared" si="130"/>
        <v>0</v>
      </c>
      <c r="AI223" s="14">
        <f t="shared" si="131"/>
        <v>1</v>
      </c>
      <c r="AJ223" s="14">
        <f t="shared" si="132"/>
        <v>2</v>
      </c>
      <c r="AK223" s="14">
        <f t="shared" si="133"/>
        <v>2.6</v>
      </c>
      <c r="AL223" s="24">
        <f t="shared" si="151"/>
        <v>116.85491927979112</v>
      </c>
      <c r="AM223" s="14">
        <f t="shared" si="152"/>
        <v>88.999536156967437</v>
      </c>
      <c r="AN223" s="138" t="str">
        <f t="shared" si="153"/>
        <v/>
      </c>
      <c r="AO223">
        <f t="shared" si="154"/>
        <v>1025</v>
      </c>
      <c r="AP223" s="124">
        <f t="shared" si="155"/>
        <v>88.999536156967437</v>
      </c>
    </row>
    <row r="224" spans="2:42" x14ac:dyDescent="0.25">
      <c r="B224" s="3">
        <f t="shared" si="134"/>
        <v>1030</v>
      </c>
      <c r="C224" s="14">
        <f t="shared" si="135"/>
        <v>17.166666666666668</v>
      </c>
      <c r="D224" s="11">
        <f t="shared" si="136"/>
        <v>758.61976048738848</v>
      </c>
      <c r="E224" s="11">
        <f t="shared" si="117"/>
        <v>592.94565812875135</v>
      </c>
      <c r="F224" s="11">
        <f t="shared" si="137"/>
        <v>64.474645030335452</v>
      </c>
      <c r="G224" s="11">
        <f t="shared" si="118"/>
        <v>116.3390211646667</v>
      </c>
      <c r="H224" s="11">
        <f t="shared" si="119"/>
        <v>89.485018567617672</v>
      </c>
      <c r="I224" s="24">
        <f t="shared" si="138"/>
        <v>64.474645030335452</v>
      </c>
      <c r="J224" s="12">
        <f t="shared" si="120"/>
        <v>0.34278326602687703</v>
      </c>
      <c r="K224" s="24">
        <f t="shared" si="121"/>
        <v>468.40860861568785</v>
      </c>
      <c r="L224" s="12">
        <f t="shared" si="139"/>
        <v>0.31360152465436114</v>
      </c>
      <c r="M224" s="24">
        <f t="shared" si="140"/>
        <v>116.3390211646667</v>
      </c>
      <c r="N224" s="12">
        <f t="shared" si="122"/>
        <v>0.97202297918785685</v>
      </c>
      <c r="O224" s="24">
        <f t="shared" si="123"/>
        <v>495.55196574841381</v>
      </c>
      <c r="P224" s="12">
        <f t="shared" si="141"/>
        <v>0.67432515578190244</v>
      </c>
      <c r="Q224" s="24">
        <f t="shared" si="142"/>
        <v>89.485018567617672</v>
      </c>
      <c r="R224" s="12">
        <f t="shared" si="124"/>
        <v>0.59932564790444542</v>
      </c>
      <c r="S224" s="24">
        <f t="shared" si="125"/>
        <v>482.22988597942083</v>
      </c>
      <c r="T224" s="12">
        <f t="shared" si="143"/>
        <v>0.48567939917250486</v>
      </c>
      <c r="W224" s="24">
        <f t="shared" si="144"/>
        <v>145.46788108958728</v>
      </c>
      <c r="X224" s="24">
        <f t="shared" si="145"/>
        <v>508.51841848054039</v>
      </c>
      <c r="Y224" s="13">
        <f t="shared" si="126"/>
        <v>0.75796064629199866</v>
      </c>
      <c r="Z224" s="24">
        <f t="shared" si="127"/>
        <v>11186.944425979102</v>
      </c>
      <c r="AA224" s="24">
        <f t="shared" si="128"/>
        <v>14770.20548192621</v>
      </c>
      <c r="AB224" s="24">
        <f t="shared" si="146"/>
        <v>117.47644982860248</v>
      </c>
      <c r="AC224" s="24">
        <f t="shared" si="147"/>
        <v>89.485018567617672</v>
      </c>
      <c r="AD224" s="123">
        <f t="shared" si="148"/>
        <v>1030</v>
      </c>
      <c r="AE224" s="14">
        <f t="shared" si="149"/>
        <v>17.166666666666668</v>
      </c>
      <c r="AF224" s="24">
        <f t="shared" si="129"/>
        <v>400</v>
      </c>
      <c r="AG224" s="3">
        <f t="shared" si="150"/>
        <v>0</v>
      </c>
      <c r="AH224" s="14">
        <f t="shared" si="130"/>
        <v>0</v>
      </c>
      <c r="AI224" s="14">
        <f t="shared" si="131"/>
        <v>1</v>
      </c>
      <c r="AJ224" s="14">
        <f t="shared" si="132"/>
        <v>2</v>
      </c>
      <c r="AK224" s="14">
        <f t="shared" si="133"/>
        <v>2.6</v>
      </c>
      <c r="AL224" s="24">
        <f t="shared" si="151"/>
        <v>117.47644982860248</v>
      </c>
      <c r="AM224" s="14">
        <f t="shared" si="152"/>
        <v>89.485018567617672</v>
      </c>
      <c r="AN224" s="138" t="str">
        <f t="shared" si="153"/>
        <v/>
      </c>
      <c r="AO224">
        <f t="shared" si="154"/>
        <v>1030</v>
      </c>
      <c r="AP224" s="124">
        <f t="shared" si="155"/>
        <v>89.485018567617672</v>
      </c>
    </row>
    <row r="225" spans="2:42" x14ac:dyDescent="0.25">
      <c r="B225" s="3">
        <f t="shared" si="134"/>
        <v>1035</v>
      </c>
      <c r="C225" s="14">
        <f t="shared" si="135"/>
        <v>17.25</v>
      </c>
      <c r="D225" s="11">
        <f t="shared" si="136"/>
        <v>759.34010608766278</v>
      </c>
      <c r="E225" s="11">
        <f t="shared" si="117"/>
        <v>593.50442856261702</v>
      </c>
      <c r="F225" s="11">
        <f t="shared" si="137"/>
        <v>64.788246554989811</v>
      </c>
      <c r="G225" s="11">
        <f t="shared" si="118"/>
        <v>117.0133463204486</v>
      </c>
      <c r="H225" s="11">
        <f t="shared" si="119"/>
        <v>89.970697966790183</v>
      </c>
      <c r="I225" s="24">
        <f t="shared" si="138"/>
        <v>64.788246554989811</v>
      </c>
      <c r="J225" s="12">
        <f t="shared" si="120"/>
        <v>0.34264966811107006</v>
      </c>
      <c r="K225" s="24">
        <f t="shared" si="121"/>
        <v>468.59123950572223</v>
      </c>
      <c r="L225" s="12">
        <f t="shared" si="139"/>
        <v>0.31381279422520997</v>
      </c>
      <c r="M225" s="24">
        <f t="shared" si="140"/>
        <v>117.0133463204486</v>
      </c>
      <c r="N225" s="12">
        <f t="shared" si="122"/>
        <v>0.97140263949992389</v>
      </c>
      <c r="O225" s="24">
        <f t="shared" si="123"/>
        <v>495.86842623481436</v>
      </c>
      <c r="P225" s="12">
        <f t="shared" si="141"/>
        <v>0.67442252185055995</v>
      </c>
      <c r="Q225" s="24">
        <f t="shared" si="142"/>
        <v>89.970697966790183</v>
      </c>
      <c r="R225" s="12">
        <f t="shared" si="124"/>
        <v>0.59900991947650073</v>
      </c>
      <c r="S225" s="24">
        <f t="shared" si="125"/>
        <v>482.48406154289273</v>
      </c>
      <c r="T225" s="12">
        <f t="shared" si="143"/>
        <v>0.48587150437733856</v>
      </c>
      <c r="W225" s="24">
        <f t="shared" si="144"/>
        <v>146.22584173587927</v>
      </c>
      <c r="X225" s="24">
        <f t="shared" si="145"/>
        <v>508.83805414738686</v>
      </c>
      <c r="Y225" s="13">
        <f t="shared" si="126"/>
        <v>0.75833640600139374</v>
      </c>
      <c r="Z225" s="24">
        <f t="shared" si="127"/>
        <v>11181.964670668443</v>
      </c>
      <c r="AA225" s="24">
        <f t="shared" si="128"/>
        <v>14804.377301468796</v>
      </c>
      <c r="AB225" s="24">
        <f t="shared" si="146"/>
        <v>118.09826985133472</v>
      </c>
      <c r="AC225" s="24">
        <f t="shared" si="147"/>
        <v>89.970697966790183</v>
      </c>
      <c r="AD225" s="123">
        <f t="shared" si="148"/>
        <v>1035</v>
      </c>
      <c r="AE225" s="14">
        <f t="shared" si="149"/>
        <v>17.25</v>
      </c>
      <c r="AF225" s="24">
        <f t="shared" si="129"/>
        <v>400</v>
      </c>
      <c r="AG225" s="3">
        <f t="shared" si="150"/>
        <v>0</v>
      </c>
      <c r="AH225" s="14">
        <f t="shared" si="130"/>
        <v>0</v>
      </c>
      <c r="AI225" s="14">
        <f t="shared" si="131"/>
        <v>1</v>
      </c>
      <c r="AJ225" s="14">
        <f t="shared" si="132"/>
        <v>2</v>
      </c>
      <c r="AK225" s="14">
        <f t="shared" si="133"/>
        <v>2.6</v>
      </c>
      <c r="AL225" s="24">
        <f t="shared" si="151"/>
        <v>118.09826985133472</v>
      </c>
      <c r="AM225" s="14">
        <f t="shared" si="152"/>
        <v>89.970697966790183</v>
      </c>
      <c r="AN225" s="138" t="str">
        <f t="shared" si="153"/>
        <v/>
      </c>
      <c r="AO225">
        <f t="shared" si="154"/>
        <v>1035</v>
      </c>
      <c r="AP225" s="124">
        <f t="shared" si="155"/>
        <v>89.970697966790183</v>
      </c>
    </row>
    <row r="226" spans="2:42" x14ac:dyDescent="0.25">
      <c r="B226" s="3">
        <f t="shared" si="134"/>
        <v>1040</v>
      </c>
      <c r="C226" s="14">
        <f t="shared" si="135"/>
        <v>17.333333333333332</v>
      </c>
      <c r="D226" s="11">
        <f t="shared" si="136"/>
        <v>760.05700504508843</v>
      </c>
      <c r="E226" s="11">
        <f t="shared" si="117"/>
        <v>594.06052544351155</v>
      </c>
      <c r="F226" s="11">
        <f t="shared" si="137"/>
        <v>65.102059349215025</v>
      </c>
      <c r="G226" s="11">
        <f t="shared" si="118"/>
        <v>117.68776884229916</v>
      </c>
      <c r="H226" s="11">
        <f t="shared" si="119"/>
        <v>90.456569471167526</v>
      </c>
      <c r="I226" s="24">
        <f t="shared" si="138"/>
        <v>65.102059349215025</v>
      </c>
      <c r="J226" s="12">
        <f t="shared" si="120"/>
        <v>0.34251626544504771</v>
      </c>
      <c r="K226" s="24">
        <f t="shared" si="121"/>
        <v>468.77374564318569</v>
      </c>
      <c r="L226" s="12">
        <f t="shared" si="139"/>
        <v>0.3140210332934531</v>
      </c>
      <c r="M226" s="24">
        <f t="shared" si="140"/>
        <v>117.68776884229916</v>
      </c>
      <c r="N226" s="12">
        <f t="shared" si="122"/>
        <v>0.97078462244095443</v>
      </c>
      <c r="O226" s="24">
        <f t="shared" si="123"/>
        <v>496.18410402712107</v>
      </c>
      <c r="P226" s="12">
        <f t="shared" si="141"/>
        <v>0.67451289304024642</v>
      </c>
      <c r="Q226" s="24">
        <f t="shared" si="142"/>
        <v>90.456569471167526</v>
      </c>
      <c r="R226" s="12">
        <f t="shared" si="124"/>
        <v>0.59869503743562924</v>
      </c>
      <c r="S226" s="24">
        <f t="shared" si="125"/>
        <v>482.73782273429549</v>
      </c>
      <c r="T226" s="12">
        <f t="shared" si="143"/>
        <v>0.48605879548386255</v>
      </c>
      <c r="W226" s="24">
        <f t="shared" si="144"/>
        <v>146.98417814188068</v>
      </c>
      <c r="X226" s="24">
        <f t="shared" si="145"/>
        <v>509.15702481652579</v>
      </c>
      <c r="Y226" s="13">
        <f t="shared" si="126"/>
        <v>0.75870602066454462</v>
      </c>
      <c r="Z226" s="24">
        <f t="shared" si="127"/>
        <v>11176.908682540772</v>
      </c>
      <c r="AA226" s="24">
        <f t="shared" si="128"/>
        <v>14838.396844859401</v>
      </c>
      <c r="AB226" s="24">
        <f t="shared" si="146"/>
        <v>118.72037380652409</v>
      </c>
      <c r="AC226" s="24">
        <f t="shared" si="147"/>
        <v>90.456569471167526</v>
      </c>
      <c r="AD226" s="123">
        <f t="shared" si="148"/>
        <v>1040</v>
      </c>
      <c r="AE226" s="14">
        <f t="shared" si="149"/>
        <v>17.333333333333332</v>
      </c>
      <c r="AF226" s="24">
        <f t="shared" si="129"/>
        <v>400</v>
      </c>
      <c r="AG226" s="3">
        <f t="shared" si="150"/>
        <v>0</v>
      </c>
      <c r="AH226" s="14">
        <f t="shared" si="130"/>
        <v>0</v>
      </c>
      <c r="AI226" s="14">
        <f t="shared" si="131"/>
        <v>1</v>
      </c>
      <c r="AJ226" s="14">
        <f t="shared" si="132"/>
        <v>2</v>
      </c>
      <c r="AK226" s="14">
        <f t="shared" si="133"/>
        <v>2.6</v>
      </c>
      <c r="AL226" s="24">
        <f t="shared" si="151"/>
        <v>118.72037380652409</v>
      </c>
      <c r="AM226" s="14">
        <f t="shared" si="152"/>
        <v>90.456569471167526</v>
      </c>
      <c r="AN226" s="138" t="str">
        <f t="shared" si="153"/>
        <v/>
      </c>
      <c r="AO226">
        <f t="shared" si="154"/>
        <v>1040</v>
      </c>
      <c r="AP226" s="124">
        <f t="shared" si="155"/>
        <v>90.456569471167526</v>
      </c>
    </row>
    <row r="227" spans="2:42" x14ac:dyDescent="0.25">
      <c r="B227" s="3">
        <f t="shared" si="134"/>
        <v>1045</v>
      </c>
      <c r="C227" s="14">
        <f t="shared" si="135"/>
        <v>17.416666666666668</v>
      </c>
      <c r="D227" s="11">
        <f t="shared" si="136"/>
        <v>760.77049018502191</v>
      </c>
      <c r="E227" s="11">
        <f t="shared" si="117"/>
        <v>594.61397423398876</v>
      </c>
      <c r="F227" s="11">
        <f t="shared" si="137"/>
        <v>65.416080382508483</v>
      </c>
      <c r="G227" s="11">
        <f t="shared" si="118"/>
        <v>118.36228173533941</v>
      </c>
      <c r="H227" s="11">
        <f t="shared" si="119"/>
        <v>90.942628266651383</v>
      </c>
      <c r="I227" s="24">
        <f t="shared" si="138"/>
        <v>65.416080382508483</v>
      </c>
      <c r="J227" s="12">
        <f t="shared" si="120"/>
        <v>0.34238305904320876</v>
      </c>
      <c r="K227" s="24">
        <f t="shared" si="121"/>
        <v>468.95612518062018</v>
      </c>
      <c r="L227" s="12">
        <f t="shared" si="139"/>
        <v>0.31422628052826362</v>
      </c>
      <c r="M227" s="24">
        <f t="shared" si="140"/>
        <v>118.36228173533941</v>
      </c>
      <c r="N227" s="12">
        <f t="shared" si="122"/>
        <v>0.97016891974578912</v>
      </c>
      <c r="O227" s="24">
        <f t="shared" si="123"/>
        <v>496.49899959214054</v>
      </c>
      <c r="P227" s="12">
        <f t="shared" si="141"/>
        <v>0.67459637691245533</v>
      </c>
      <c r="Q227" s="24">
        <f t="shared" si="142"/>
        <v>90.942628266651383</v>
      </c>
      <c r="R227" s="12">
        <f t="shared" si="124"/>
        <v>0.59838100160576069</v>
      </c>
      <c r="S227" s="24">
        <f t="shared" si="125"/>
        <v>482.99116796478319</v>
      </c>
      <c r="T227" s="12">
        <f t="shared" si="143"/>
        <v>0.48624134050508799</v>
      </c>
      <c r="W227" s="24">
        <f t="shared" si="144"/>
        <v>147.74288416254521</v>
      </c>
      <c r="X227" s="24">
        <f t="shared" si="145"/>
        <v>509.4753325019426</v>
      </c>
      <c r="Y227" s="13">
        <f t="shared" si="126"/>
        <v>0.75906954396232063</v>
      </c>
      <c r="Z227" s="24">
        <f t="shared" si="127"/>
        <v>11171.777251786089</v>
      </c>
      <c r="AA227" s="24">
        <f t="shared" si="128"/>
        <v>14872.264821014418</v>
      </c>
      <c r="AB227" s="24">
        <f t="shared" si="146"/>
        <v>119.3427562145983</v>
      </c>
      <c r="AC227" s="24">
        <f t="shared" si="147"/>
        <v>90.942628266651383</v>
      </c>
      <c r="AD227" s="123">
        <f t="shared" si="148"/>
        <v>1045</v>
      </c>
      <c r="AE227" s="14">
        <f t="shared" si="149"/>
        <v>17.416666666666668</v>
      </c>
      <c r="AF227" s="24">
        <f t="shared" si="129"/>
        <v>400</v>
      </c>
      <c r="AG227" s="3">
        <f t="shared" si="150"/>
        <v>0</v>
      </c>
      <c r="AH227" s="14">
        <f t="shared" si="130"/>
        <v>0</v>
      </c>
      <c r="AI227" s="14">
        <f t="shared" si="131"/>
        <v>1</v>
      </c>
      <c r="AJ227" s="14">
        <f t="shared" si="132"/>
        <v>2</v>
      </c>
      <c r="AK227" s="14">
        <f t="shared" si="133"/>
        <v>2.6</v>
      </c>
      <c r="AL227" s="24">
        <f t="shared" si="151"/>
        <v>119.3427562145983</v>
      </c>
      <c r="AM227" s="14">
        <f t="shared" si="152"/>
        <v>90.942628266651383</v>
      </c>
      <c r="AN227" s="138" t="str">
        <f t="shared" si="153"/>
        <v/>
      </c>
      <c r="AO227">
        <f t="shared" si="154"/>
        <v>1045</v>
      </c>
      <c r="AP227" s="124">
        <f t="shared" si="155"/>
        <v>90.942628266651383</v>
      </c>
    </row>
    <row r="228" spans="2:42" x14ac:dyDescent="0.25">
      <c r="B228" s="3">
        <f t="shared" si="134"/>
        <v>1050</v>
      </c>
      <c r="C228" s="14">
        <f t="shared" si="135"/>
        <v>17.5</v>
      </c>
      <c r="D228" s="11">
        <f t="shared" si="136"/>
        <v>761.48059386610601</v>
      </c>
      <c r="E228" s="11">
        <f t="shared" si="117"/>
        <v>595.16480003457366</v>
      </c>
      <c r="F228" s="11">
        <f t="shared" si="137"/>
        <v>65.730306663036743</v>
      </c>
      <c r="G228" s="11">
        <f t="shared" si="118"/>
        <v>119.03687811225187</v>
      </c>
      <c r="H228" s="11">
        <f t="shared" si="119"/>
        <v>91.428869607156471</v>
      </c>
      <c r="I228" s="24">
        <f t="shared" si="138"/>
        <v>65.730306663036743</v>
      </c>
      <c r="J228" s="12">
        <f t="shared" si="120"/>
        <v>0.3422500498923074</v>
      </c>
      <c r="K228" s="24">
        <f t="shared" si="121"/>
        <v>469.13837630385552</v>
      </c>
      <c r="L228" s="12">
        <f t="shared" si="139"/>
        <v>0.31442857395978874</v>
      </c>
      <c r="M228" s="24">
        <f t="shared" si="140"/>
        <v>119.03687811225187</v>
      </c>
      <c r="N228" s="12">
        <f t="shared" si="122"/>
        <v>0.96955552302374437</v>
      </c>
      <c r="O228" s="24">
        <f t="shared" si="123"/>
        <v>496.81311348414181</v>
      </c>
      <c r="P228" s="12">
        <f t="shared" si="141"/>
        <v>0.67467307904557927</v>
      </c>
      <c r="Q228" s="24">
        <f t="shared" si="142"/>
        <v>91.428869607156471</v>
      </c>
      <c r="R228" s="12">
        <f t="shared" si="124"/>
        <v>0.5980678117384074</v>
      </c>
      <c r="S228" s="24">
        <f t="shared" si="125"/>
        <v>483.24409570451235</v>
      </c>
      <c r="T228" s="12">
        <f t="shared" si="143"/>
        <v>0.48641920627346619</v>
      </c>
      <c r="W228" s="24">
        <f t="shared" si="144"/>
        <v>148.50195370650752</v>
      </c>
      <c r="X228" s="24">
        <f t="shared" si="145"/>
        <v>509.79297928298536</v>
      </c>
      <c r="Y228" s="13">
        <f t="shared" si="126"/>
        <v>0.75942702870813295</v>
      </c>
      <c r="Z228" s="24">
        <f t="shared" si="127"/>
        <v>11166.571158201654</v>
      </c>
      <c r="AA228" s="24">
        <f t="shared" si="128"/>
        <v>14905.981929242764</v>
      </c>
      <c r="AB228" s="24">
        <f t="shared" si="146"/>
        <v>119.965411656832</v>
      </c>
      <c r="AC228" s="24">
        <f t="shared" si="147"/>
        <v>91.428869607156471</v>
      </c>
      <c r="AD228" s="123">
        <f t="shared" si="148"/>
        <v>1050</v>
      </c>
      <c r="AE228" s="14">
        <f t="shared" si="149"/>
        <v>17.5</v>
      </c>
      <c r="AF228" s="24">
        <f t="shared" si="129"/>
        <v>400</v>
      </c>
      <c r="AG228" s="3">
        <f t="shared" si="150"/>
        <v>0</v>
      </c>
      <c r="AH228" s="14">
        <f t="shared" si="130"/>
        <v>0</v>
      </c>
      <c r="AI228" s="14">
        <f t="shared" si="131"/>
        <v>1</v>
      </c>
      <c r="AJ228" s="14">
        <f t="shared" si="132"/>
        <v>2</v>
      </c>
      <c r="AK228" s="14">
        <f t="shared" si="133"/>
        <v>2.6</v>
      </c>
      <c r="AL228" s="24">
        <f t="shared" si="151"/>
        <v>119.965411656832</v>
      </c>
      <c r="AM228" s="14">
        <f t="shared" si="152"/>
        <v>91.428869607156471</v>
      </c>
      <c r="AN228" s="138" t="str">
        <f t="shared" si="153"/>
        <v/>
      </c>
      <c r="AO228">
        <f t="shared" si="154"/>
        <v>1050</v>
      </c>
      <c r="AP228" s="124">
        <f t="shared" si="155"/>
        <v>91.428869607156471</v>
      </c>
    </row>
    <row r="229" spans="2:42" x14ac:dyDescent="0.25">
      <c r="B229" s="3">
        <f t="shared" si="134"/>
        <v>1055</v>
      </c>
      <c r="C229" s="14">
        <f t="shared" si="135"/>
        <v>17.583333333333332</v>
      </c>
      <c r="D229" s="11">
        <f t="shared" si="136"/>
        <v>762.18734798907394</v>
      </c>
      <c r="E229" s="11">
        <f t="shared" si="117"/>
        <v>595.71302759059233</v>
      </c>
      <c r="F229" s="11">
        <f t="shared" si="137"/>
        <v>66.04473523699653</v>
      </c>
      <c r="G229" s="11">
        <f t="shared" si="118"/>
        <v>119.71155119129745</v>
      </c>
      <c r="H229" s="11">
        <f t="shared" si="119"/>
        <v>91.915288813429939</v>
      </c>
      <c r="I229" s="24">
        <f t="shared" si="138"/>
        <v>66.04473523699653</v>
      </c>
      <c r="J229" s="12">
        <f t="shared" si="120"/>
        <v>0.34211723895196061</v>
      </c>
      <c r="K229" s="24">
        <f t="shared" si="121"/>
        <v>469.32049723146667</v>
      </c>
      <c r="L229" s="12">
        <f t="shared" si="139"/>
        <v>0.31462795099271995</v>
      </c>
      <c r="M229" s="24">
        <f t="shared" si="140"/>
        <v>119.71155119129745</v>
      </c>
      <c r="N229" s="12">
        <f t="shared" si="122"/>
        <v>0.96894442376325596</v>
      </c>
      <c r="O229" s="24">
        <f t="shared" si="123"/>
        <v>497.12644634287471</v>
      </c>
      <c r="P229" s="12">
        <f t="shared" si="141"/>
        <v>0.67474310307862206</v>
      </c>
      <c r="Q229" s="24">
        <f t="shared" si="142"/>
        <v>91.915288813429939</v>
      </c>
      <c r="R229" s="12">
        <f t="shared" si="124"/>
        <v>0.59775546751442565</v>
      </c>
      <c r="S229" s="24">
        <f t="shared" si="125"/>
        <v>483.49660448154475</v>
      </c>
      <c r="T229" s="12">
        <f t="shared" si="143"/>
        <v>0.48659245846620203</v>
      </c>
      <c r="W229" s="24">
        <f t="shared" si="144"/>
        <v>149.26138073521565</v>
      </c>
      <c r="X229" s="24">
        <f t="shared" si="145"/>
        <v>510.10996730330123</v>
      </c>
      <c r="Y229" s="13">
        <f t="shared" si="126"/>
        <v>0.75977852686318648</v>
      </c>
      <c r="Z229" s="24">
        <f t="shared" si="127"/>
        <v>11161.291171384417</v>
      </c>
      <c r="AA229" s="24">
        <f t="shared" si="128"/>
        <v>14939.54885940599</v>
      </c>
      <c r="AB229" s="24">
        <f t="shared" si="146"/>
        <v>120.58833477432279</v>
      </c>
      <c r="AC229" s="24">
        <f t="shared" si="147"/>
        <v>91.915288813429939</v>
      </c>
      <c r="AD229" s="123">
        <f t="shared" si="148"/>
        <v>1055</v>
      </c>
      <c r="AE229" s="14">
        <f t="shared" si="149"/>
        <v>17.583333333333332</v>
      </c>
      <c r="AF229" s="24">
        <f t="shared" si="129"/>
        <v>400</v>
      </c>
      <c r="AG229" s="3">
        <f t="shared" si="150"/>
        <v>0</v>
      </c>
      <c r="AH229" s="14">
        <f t="shared" si="130"/>
        <v>0</v>
      </c>
      <c r="AI229" s="14">
        <f t="shared" si="131"/>
        <v>1</v>
      </c>
      <c r="AJ229" s="14">
        <f t="shared" si="132"/>
        <v>2</v>
      </c>
      <c r="AK229" s="14">
        <f t="shared" si="133"/>
        <v>2.6</v>
      </c>
      <c r="AL229" s="24">
        <f t="shared" si="151"/>
        <v>120.58833477432279</v>
      </c>
      <c r="AM229" s="14">
        <f t="shared" si="152"/>
        <v>91.915288813429939</v>
      </c>
      <c r="AN229" s="138" t="str">
        <f t="shared" si="153"/>
        <v/>
      </c>
      <c r="AO229">
        <f t="shared" si="154"/>
        <v>1055</v>
      </c>
      <c r="AP229" s="124">
        <f t="shared" si="155"/>
        <v>91.915288813429939</v>
      </c>
    </row>
    <row r="230" spans="2:42" x14ac:dyDescent="0.25">
      <c r="B230" s="3">
        <f t="shared" si="134"/>
        <v>1060</v>
      </c>
      <c r="C230" s="14">
        <f t="shared" si="135"/>
        <v>17.666666666666668</v>
      </c>
      <c r="D230" s="11">
        <f t="shared" si="136"/>
        <v>762.89078400534959</v>
      </c>
      <c r="E230" s="11">
        <f t="shared" si="117"/>
        <v>596.25868129884213</v>
      </c>
      <c r="F230" s="11">
        <f t="shared" si="137"/>
        <v>66.359363187989246</v>
      </c>
      <c r="G230" s="11">
        <f t="shared" si="118"/>
        <v>120.38629429437607</v>
      </c>
      <c r="H230" s="11">
        <f t="shared" si="119"/>
        <v>92.401881271896144</v>
      </c>
      <c r="I230" s="24">
        <f t="shared" si="138"/>
        <v>66.359363187989246</v>
      </c>
      <c r="J230" s="12">
        <f t="shared" si="120"/>
        <v>0.34198462715514505</v>
      </c>
      <c r="K230" s="24">
        <f t="shared" si="121"/>
        <v>469.50248621424043</v>
      </c>
      <c r="L230" s="12">
        <f t="shared" si="139"/>
        <v>0.3148244484192918</v>
      </c>
      <c r="M230" s="24">
        <f t="shared" si="140"/>
        <v>120.38629429437607</v>
      </c>
      <c r="N230" s="12">
        <f t="shared" si="122"/>
        <v>0.96833561333639717</v>
      </c>
      <c r="O230" s="24">
        <f t="shared" si="123"/>
        <v>497.43899889163208</v>
      </c>
      <c r="P230" s="12">
        <f t="shared" si="141"/>
        <v>0.67480655075313289</v>
      </c>
      <c r="Q230" s="24">
        <f t="shared" si="142"/>
        <v>92.401881271896144</v>
      </c>
      <c r="R230" s="12">
        <f t="shared" si="124"/>
        <v>0.59744396854574167</v>
      </c>
      <c r="S230" s="24">
        <f t="shared" si="125"/>
        <v>483.74869288077133</v>
      </c>
      <c r="T230" s="12">
        <f t="shared" si="143"/>
        <v>0.48676116162952132</v>
      </c>
      <c r="W230" s="24">
        <f t="shared" si="144"/>
        <v>150.02115926207884</v>
      </c>
      <c r="X230" s="24">
        <f t="shared" si="145"/>
        <v>510.42629876978594</v>
      </c>
      <c r="Y230" s="13">
        <f t="shared" si="126"/>
        <v>0.76012408955143451</v>
      </c>
      <c r="Z230" s="24">
        <f t="shared" si="127"/>
        <v>11155.938050919081</v>
      </c>
      <c r="AA230" s="24">
        <f t="shared" si="128"/>
        <v>14972.966292075331</v>
      </c>
      <c r="AB230" s="24">
        <f t="shared" si="146"/>
        <v>121.21152026698749</v>
      </c>
      <c r="AC230" s="24">
        <f t="shared" si="147"/>
        <v>92.401881271896144</v>
      </c>
      <c r="AD230" s="123">
        <f t="shared" si="148"/>
        <v>1060</v>
      </c>
      <c r="AE230" s="14">
        <f t="shared" si="149"/>
        <v>17.666666666666668</v>
      </c>
      <c r="AF230" s="24">
        <f t="shared" si="129"/>
        <v>400</v>
      </c>
      <c r="AG230" s="3">
        <f t="shared" si="150"/>
        <v>0</v>
      </c>
      <c r="AH230" s="14">
        <f t="shared" si="130"/>
        <v>0</v>
      </c>
      <c r="AI230" s="14">
        <f t="shared" si="131"/>
        <v>1</v>
      </c>
      <c r="AJ230" s="14">
        <f t="shared" si="132"/>
        <v>2</v>
      </c>
      <c r="AK230" s="14">
        <f t="shared" si="133"/>
        <v>2.6</v>
      </c>
      <c r="AL230" s="24">
        <f t="shared" si="151"/>
        <v>121.21152026698749</v>
      </c>
      <c r="AM230" s="14">
        <f t="shared" si="152"/>
        <v>92.401881271896144</v>
      </c>
      <c r="AN230" s="138" t="str">
        <f t="shared" si="153"/>
        <v/>
      </c>
      <c r="AO230">
        <f t="shared" si="154"/>
        <v>1060</v>
      </c>
      <c r="AP230" s="124">
        <f t="shared" si="155"/>
        <v>92.401881271896144</v>
      </c>
    </row>
    <row r="231" spans="2:42" x14ac:dyDescent="0.25">
      <c r="B231" s="3">
        <f t="shared" si="134"/>
        <v>1065</v>
      </c>
      <c r="C231" s="14">
        <f t="shared" si="135"/>
        <v>17.75</v>
      </c>
      <c r="D231" s="11">
        <f t="shared" si="136"/>
        <v>763.59093292544617</v>
      </c>
      <c r="E231" s="11">
        <f t="shared" si="117"/>
        <v>596.80178521410721</v>
      </c>
      <c r="F231" s="11">
        <f t="shared" si="137"/>
        <v>66.674187636408533</v>
      </c>
      <c r="G231" s="11">
        <f t="shared" si="118"/>
        <v>121.0611008451292</v>
      </c>
      <c r="H231" s="11">
        <f t="shared" si="119"/>
        <v>92.888642433525661</v>
      </c>
      <c r="I231" s="24">
        <f t="shared" si="138"/>
        <v>66.674187636408533</v>
      </c>
      <c r="J231" s="12">
        <f t="shared" si="120"/>
        <v>0.34185221540868449</v>
      </c>
      <c r="K231" s="24">
        <f t="shared" si="121"/>
        <v>469.68434153465392</v>
      </c>
      <c r="L231" s="12">
        <f t="shared" si="139"/>
        <v>0.31501810243205708</v>
      </c>
      <c r="M231" s="24">
        <f t="shared" si="140"/>
        <v>121.0611008451292</v>
      </c>
      <c r="N231" s="12">
        <f t="shared" si="122"/>
        <v>0.9677290830032772</v>
      </c>
      <c r="O231" s="24">
        <f t="shared" si="123"/>
        <v>497.75077193535247</v>
      </c>
      <c r="P231" s="12">
        <f t="shared" si="141"/>
        <v>0.67486352195439037</v>
      </c>
      <c r="Q231" s="24">
        <f t="shared" si="142"/>
        <v>92.888642433525661</v>
      </c>
      <c r="R231" s="12">
        <f t="shared" si="124"/>
        <v>0.59713331437703432</v>
      </c>
      <c r="S231" s="24">
        <f t="shared" si="125"/>
        <v>484.00035954285823</v>
      </c>
      <c r="T231" s="12">
        <f t="shared" si="143"/>
        <v>0.48692537920251855</v>
      </c>
      <c r="W231" s="24">
        <f t="shared" si="144"/>
        <v>150.78128335163026</v>
      </c>
      <c r="X231" s="24">
        <f t="shared" si="145"/>
        <v>510.7419759515497</v>
      </c>
      <c r="Y231" s="13">
        <f t="shared" si="126"/>
        <v>0.76046376707423846</v>
      </c>
      <c r="Z231" s="24">
        <f t="shared" si="127"/>
        <v>11150.512546561924</v>
      </c>
      <c r="AA231" s="24">
        <f t="shared" si="128"/>
        <v>15006.234898685732</v>
      </c>
      <c r="AB231" s="24">
        <f t="shared" si="146"/>
        <v>121.83496289257796</v>
      </c>
      <c r="AC231" s="24">
        <f t="shared" si="147"/>
        <v>92.888642433525661</v>
      </c>
      <c r="AD231" s="123">
        <f t="shared" si="148"/>
        <v>1065</v>
      </c>
      <c r="AE231" s="14">
        <f t="shared" si="149"/>
        <v>17.75</v>
      </c>
      <c r="AF231" s="24">
        <f t="shared" si="129"/>
        <v>400</v>
      </c>
      <c r="AG231" s="3">
        <f t="shared" si="150"/>
        <v>0</v>
      </c>
      <c r="AH231" s="14">
        <f t="shared" si="130"/>
        <v>0</v>
      </c>
      <c r="AI231" s="14">
        <f t="shared" si="131"/>
        <v>1</v>
      </c>
      <c r="AJ231" s="14">
        <f t="shared" si="132"/>
        <v>2</v>
      </c>
      <c r="AK231" s="14">
        <f t="shared" si="133"/>
        <v>2.6</v>
      </c>
      <c r="AL231" s="24">
        <f t="shared" si="151"/>
        <v>121.83496289257796</v>
      </c>
      <c r="AM231" s="14">
        <f t="shared" si="152"/>
        <v>92.888642433525661</v>
      </c>
      <c r="AN231" s="138" t="str">
        <f t="shared" si="153"/>
        <v/>
      </c>
      <c r="AO231">
        <f t="shared" si="154"/>
        <v>1065</v>
      </c>
      <c r="AP231" s="124">
        <f t="shared" si="155"/>
        <v>92.888642433525661</v>
      </c>
    </row>
    <row r="232" spans="2:42" x14ac:dyDescent="0.25">
      <c r="B232" s="3">
        <f t="shared" si="134"/>
        <v>1070</v>
      </c>
      <c r="C232" s="14">
        <f t="shared" si="135"/>
        <v>17.833333333333332</v>
      </c>
      <c r="D232" s="11">
        <f t="shared" si="136"/>
        <v>764.28782532716878</v>
      </c>
      <c r="E232" s="11">
        <f t="shared" si="117"/>
        <v>597.3423630555211</v>
      </c>
      <c r="F232" s="11">
        <f t="shared" si="137"/>
        <v>66.989205738840596</v>
      </c>
      <c r="G232" s="11">
        <f t="shared" si="118"/>
        <v>121.7359643670836</v>
      </c>
      <c r="H232" s="11">
        <f t="shared" si="119"/>
        <v>93.375567812728178</v>
      </c>
      <c r="I232" s="24">
        <f t="shared" si="138"/>
        <v>66.989205738840596</v>
      </c>
      <c r="J232" s="12">
        <f t="shared" si="120"/>
        <v>0.34172000459372642</v>
      </c>
      <c r="K232" s="24">
        <f t="shared" si="121"/>
        <v>469.86606150636339</v>
      </c>
      <c r="L232" s="12">
        <f t="shared" si="139"/>
        <v>0.31520894863634591</v>
      </c>
      <c r="M232" s="24">
        <f t="shared" si="140"/>
        <v>121.7359643670836</v>
      </c>
      <c r="N232" s="12">
        <f t="shared" si="122"/>
        <v>0.96712482391632015</v>
      </c>
      <c r="O232" s="24">
        <f t="shared" si="123"/>
        <v>498.061766358765</v>
      </c>
      <c r="P232" s="12">
        <f t="shared" si="141"/>
        <v>0.67491411475157237</v>
      </c>
      <c r="Q232" s="24">
        <f t="shared" si="142"/>
        <v>93.375567812728178</v>
      </c>
      <c r="R232" s="12">
        <f t="shared" si="124"/>
        <v>0.59682350448738331</v>
      </c>
      <c r="S232" s="24">
        <f t="shared" si="125"/>
        <v>484.25160316321427</v>
      </c>
      <c r="T232" s="12">
        <f t="shared" si="143"/>
        <v>0.48708517354041847</v>
      </c>
      <c r="W232" s="24">
        <f t="shared" si="144"/>
        <v>151.54174711870451</v>
      </c>
      <c r="X232" s="24">
        <f t="shared" si="145"/>
        <v>511.05700117889921</v>
      </c>
      <c r="Y232" s="13">
        <f t="shared" si="126"/>
        <v>0.76079760892472592</v>
      </c>
      <c r="Z232" s="24">
        <f t="shared" si="127"/>
        <v>11145.015398420415</v>
      </c>
      <c r="AA232" s="24">
        <f t="shared" si="128"/>
        <v>15039.355341686643</v>
      </c>
      <c r="AB232" s="24">
        <f t="shared" si="146"/>
        <v>122.45865746571634</v>
      </c>
      <c r="AC232" s="24">
        <f t="shared" si="147"/>
        <v>93.375567812728178</v>
      </c>
      <c r="AD232" s="123">
        <f t="shared" si="148"/>
        <v>1070</v>
      </c>
      <c r="AE232" s="14">
        <f t="shared" si="149"/>
        <v>17.833333333333332</v>
      </c>
      <c r="AF232" s="24">
        <f t="shared" si="129"/>
        <v>400</v>
      </c>
      <c r="AG232" s="3">
        <f t="shared" si="150"/>
        <v>0</v>
      </c>
      <c r="AH232" s="14">
        <f t="shared" si="130"/>
        <v>0</v>
      </c>
      <c r="AI232" s="14">
        <f t="shared" si="131"/>
        <v>1</v>
      </c>
      <c r="AJ232" s="14">
        <f t="shared" si="132"/>
        <v>2</v>
      </c>
      <c r="AK232" s="14">
        <f t="shared" si="133"/>
        <v>2.6</v>
      </c>
      <c r="AL232" s="24">
        <f t="shared" si="151"/>
        <v>122.45865746571634</v>
      </c>
      <c r="AM232" s="14">
        <f t="shared" si="152"/>
        <v>93.375567812728178</v>
      </c>
      <c r="AN232" s="138" t="str">
        <f t="shared" si="153"/>
        <v/>
      </c>
      <c r="AO232">
        <f t="shared" si="154"/>
        <v>1070</v>
      </c>
      <c r="AP232" s="124">
        <f t="shared" si="155"/>
        <v>93.375567812728178</v>
      </c>
    </row>
    <row r="233" spans="2:42" x14ac:dyDescent="0.25">
      <c r="B233" s="3">
        <f t="shared" si="134"/>
        <v>1075</v>
      </c>
      <c r="C233" s="14">
        <f t="shared" si="135"/>
        <v>17.916666666666668</v>
      </c>
      <c r="D233" s="11">
        <f t="shared" si="136"/>
        <v>764.98149136362747</v>
      </c>
      <c r="E233" s="11">
        <f t="shared" si="117"/>
        <v>597.88043821278222</v>
      </c>
      <c r="F233" s="11">
        <f t="shared" si="137"/>
        <v>67.304414687476935</v>
      </c>
      <c r="G233" s="11">
        <f t="shared" si="118"/>
        <v>122.41087848183517</v>
      </c>
      <c r="H233" s="11">
        <f t="shared" si="119"/>
        <v>93.8626529862686</v>
      </c>
      <c r="I233" s="24">
        <f t="shared" si="138"/>
        <v>67.304414687476935</v>
      </c>
      <c r="J233" s="12">
        <f t="shared" si="120"/>
        <v>0.34158799556621056</v>
      </c>
      <c r="K233" s="24">
        <f t="shared" si="121"/>
        <v>470.04764447370195</v>
      </c>
      <c r="L233" s="12">
        <f t="shared" si="139"/>
        <v>0.31539702206236386</v>
      </c>
      <c r="M233" s="24">
        <f t="shared" si="140"/>
        <v>122.41087848183517</v>
      </c>
      <c r="N233" s="12">
        <f t="shared" si="122"/>
        <v>0.96652282712443327</v>
      </c>
      <c r="O233" s="24">
        <f t="shared" si="123"/>
        <v>498.3719831245723</v>
      </c>
      <c r="P233" s="12">
        <f t="shared" si="141"/>
        <v>0.67495842543676199</v>
      </c>
      <c r="Q233" s="24">
        <f t="shared" si="142"/>
        <v>93.8626529862686</v>
      </c>
      <c r="R233" s="12">
        <f t="shared" si="124"/>
        <v>0.59651453829187884</v>
      </c>
      <c r="S233" s="24">
        <f t="shared" si="125"/>
        <v>484.50242249097914</v>
      </c>
      <c r="T233" s="12">
        <f t="shared" si="143"/>
        <v>0.48724060593716412</v>
      </c>
      <c r="W233" s="24">
        <f t="shared" si="144"/>
        <v>152.30254472762923</v>
      </c>
      <c r="X233" s="24">
        <f t="shared" si="145"/>
        <v>511.37137684233227</v>
      </c>
      <c r="Y233" s="13">
        <f t="shared" si="126"/>
        <v>0.76112566380187285</v>
      </c>
      <c r="Z233" s="24">
        <f t="shared" si="127"/>
        <v>11139.447337128826</v>
      </c>
      <c r="AA233" s="24">
        <f t="shared" si="128"/>
        <v>15072.328274689988</v>
      </c>
      <c r="AB233" s="24">
        <f t="shared" si="146"/>
        <v>123.08259885694892</v>
      </c>
      <c r="AC233" s="24">
        <f t="shared" si="147"/>
        <v>93.8626529862686</v>
      </c>
      <c r="AD233" s="123">
        <f t="shared" si="148"/>
        <v>1075</v>
      </c>
      <c r="AE233" s="14">
        <f t="shared" si="149"/>
        <v>17.916666666666668</v>
      </c>
      <c r="AF233" s="24">
        <f t="shared" si="129"/>
        <v>400</v>
      </c>
      <c r="AG233" s="3">
        <f t="shared" si="150"/>
        <v>0</v>
      </c>
      <c r="AH233" s="14">
        <f t="shared" si="130"/>
        <v>0</v>
      </c>
      <c r="AI233" s="14">
        <f t="shared" si="131"/>
        <v>1</v>
      </c>
      <c r="AJ233" s="14">
        <f t="shared" si="132"/>
        <v>2</v>
      </c>
      <c r="AK233" s="14">
        <f t="shared" si="133"/>
        <v>2.6</v>
      </c>
      <c r="AL233" s="24">
        <f t="shared" si="151"/>
        <v>123.08259885694892</v>
      </c>
      <c r="AM233" s="14">
        <f t="shared" si="152"/>
        <v>93.8626529862686</v>
      </c>
      <c r="AN233" s="138" t="str">
        <f t="shared" si="153"/>
        <v/>
      </c>
      <c r="AO233">
        <f t="shared" si="154"/>
        <v>1075</v>
      </c>
      <c r="AP233" s="124">
        <f t="shared" si="155"/>
        <v>93.8626529862686</v>
      </c>
    </row>
    <row r="234" spans="2:42" x14ac:dyDescent="0.25">
      <c r="B234" s="3">
        <f t="shared" si="134"/>
        <v>1080</v>
      </c>
      <c r="C234" s="14">
        <f t="shared" si="135"/>
        <v>18</v>
      </c>
      <c r="D234" s="11">
        <f t="shared" si="136"/>
        <v>765.67196077106621</v>
      </c>
      <c r="E234" s="11">
        <f t="shared" si="117"/>
        <v>598.41603375222678</v>
      </c>
      <c r="F234" s="11">
        <f t="shared" si="137"/>
        <v>67.619811709539306</v>
      </c>
      <c r="G234" s="11">
        <f t="shared" si="118"/>
        <v>123.08583690727193</v>
      </c>
      <c r="H234" s="11">
        <f t="shared" si="119"/>
        <v>94.34989359220576</v>
      </c>
      <c r="I234" s="24">
        <f t="shared" si="138"/>
        <v>67.619811709539306</v>
      </c>
      <c r="J234" s="12">
        <f t="shared" si="120"/>
        <v>0.34145618915732673</v>
      </c>
      <c r="K234" s="24">
        <f t="shared" si="121"/>
        <v>470.22908881118877</v>
      </c>
      <c r="L234" s="12">
        <f t="shared" si="139"/>
        <v>0.3155823571769783</v>
      </c>
      <c r="M234" s="24">
        <f t="shared" si="140"/>
        <v>123.08583690727193</v>
      </c>
      <c r="N234" s="12">
        <f t="shared" si="122"/>
        <v>0.96592308357706047</v>
      </c>
      <c r="O234" s="24">
        <f t="shared" si="123"/>
        <v>498.68142327167328</v>
      </c>
      <c r="P234" s="12">
        <f t="shared" si="141"/>
        <v>0.67499654856297142</v>
      </c>
      <c r="Q234" s="24">
        <f t="shared" si="142"/>
        <v>94.34989359220576</v>
      </c>
      <c r="R234" s="12">
        <f t="shared" si="124"/>
        <v>0.59620641514319384</v>
      </c>
      <c r="S234" s="24">
        <f t="shared" si="125"/>
        <v>484.75281632803228</v>
      </c>
      <c r="T234" s="12">
        <f t="shared" si="143"/>
        <v>0.48739173664743696</v>
      </c>
      <c r="W234" s="24">
        <f t="shared" si="144"/>
        <v>153.06367039143109</v>
      </c>
      <c r="X234" s="24">
        <f t="shared" si="145"/>
        <v>511.68510539154948</v>
      </c>
      <c r="Y234" s="13">
        <f t="shared" si="126"/>
        <v>0.7614479796243061</v>
      </c>
      <c r="Z234" s="24">
        <f t="shared" si="127"/>
        <v>11133.809084019893</v>
      </c>
      <c r="AA234" s="24">
        <f t="shared" si="128"/>
        <v>15105.154342615231</v>
      </c>
      <c r="AB234" s="24">
        <f t="shared" si="146"/>
        <v>123.70678199181842</v>
      </c>
      <c r="AC234" s="24">
        <f t="shared" si="147"/>
        <v>94.34989359220576</v>
      </c>
      <c r="AD234" s="123">
        <f t="shared" si="148"/>
        <v>1080</v>
      </c>
      <c r="AE234" s="14">
        <f t="shared" si="149"/>
        <v>18</v>
      </c>
      <c r="AF234" s="24">
        <f t="shared" si="129"/>
        <v>400</v>
      </c>
      <c r="AG234" s="3">
        <f t="shared" si="150"/>
        <v>0</v>
      </c>
      <c r="AH234" s="14">
        <f t="shared" si="130"/>
        <v>0</v>
      </c>
      <c r="AI234" s="14">
        <f t="shared" si="131"/>
        <v>1</v>
      </c>
      <c r="AJ234" s="14">
        <f t="shared" si="132"/>
        <v>2</v>
      </c>
      <c r="AK234" s="14">
        <f t="shared" si="133"/>
        <v>2.6</v>
      </c>
      <c r="AL234" s="24">
        <f t="shared" si="151"/>
        <v>123.70678199181842</v>
      </c>
      <c r="AM234" s="14">
        <f t="shared" si="152"/>
        <v>94.34989359220576</v>
      </c>
      <c r="AN234" s="138" t="str">
        <f t="shared" si="153"/>
        <v/>
      </c>
      <c r="AO234">
        <f t="shared" si="154"/>
        <v>1080</v>
      </c>
      <c r="AP234" s="124">
        <f t="shared" si="155"/>
        <v>94.34989359220576</v>
      </c>
    </row>
    <row r="235" spans="2:42" x14ac:dyDescent="0.25">
      <c r="B235" s="3">
        <f t="shared" si="134"/>
        <v>1085</v>
      </c>
      <c r="C235" s="14">
        <f t="shared" si="135"/>
        <v>18.083333333333332</v>
      </c>
      <c r="D235" s="11">
        <f t="shared" si="136"/>
        <v>766.35926287651193</v>
      </c>
      <c r="E235" s="11">
        <f t="shared" si="117"/>
        <v>598.9491724227629</v>
      </c>
      <c r="F235" s="11">
        <f t="shared" si="137"/>
        <v>67.935394066716285</v>
      </c>
      <c r="G235" s="11">
        <f t="shared" si="118"/>
        <v>123.7608334558349</v>
      </c>
      <c r="H235" s="11">
        <f t="shared" si="119"/>
        <v>94.837285328853199</v>
      </c>
      <c r="I235" s="24">
        <f t="shared" si="138"/>
        <v>67.935394066716285</v>
      </c>
      <c r="J235" s="12">
        <f t="shared" si="120"/>
        <v>0.341324586173964</v>
      </c>
      <c r="K235" s="24">
        <f t="shared" si="121"/>
        <v>470.41039292304646</v>
      </c>
      <c r="L235" s="12">
        <f t="shared" si="139"/>
        <v>0.31576498789523855</v>
      </c>
      <c r="M235" s="24">
        <f t="shared" si="140"/>
        <v>123.7608334558349</v>
      </c>
      <c r="N235" s="12">
        <f t="shared" si="122"/>
        <v>0.96532558412812908</v>
      </c>
      <c r="O235" s="24">
        <f t="shared" si="123"/>
        <v>498.99008791342339</v>
      </c>
      <c r="P235" s="12">
        <f t="shared" si="141"/>
        <v>0.67502857698127516</v>
      </c>
      <c r="Q235" s="24">
        <f t="shared" si="142"/>
        <v>94.837285328853199</v>
      </c>
      <c r="R235" s="12">
        <f t="shared" si="124"/>
        <v>0.59589913433312391</v>
      </c>
      <c r="S235" s="24">
        <f t="shared" si="125"/>
        <v>485.00278352802093</v>
      </c>
      <c r="T235" s="12">
        <f t="shared" si="143"/>
        <v>0.48753862490816985</v>
      </c>
      <c r="W235" s="24">
        <f t="shared" si="144"/>
        <v>153.8251183710554</v>
      </c>
      <c r="X235" s="24">
        <f t="shared" si="145"/>
        <v>511.99818933447813</v>
      </c>
      <c r="Y235" s="13">
        <f t="shared" si="126"/>
        <v>0.76176460354383879</v>
      </c>
      <c r="Z235" s="24">
        <f t="shared" si="127"/>
        <v>11128.101351292687</v>
      </c>
      <c r="AA235" s="24">
        <f t="shared" si="128"/>
        <v>15137.834181831671</v>
      </c>
      <c r="AB235" s="24">
        <f t="shared" si="146"/>
        <v>124.3312018499543</v>
      </c>
      <c r="AC235" s="24">
        <f t="shared" si="147"/>
        <v>94.837285328853199</v>
      </c>
      <c r="AD235" s="123">
        <f t="shared" si="148"/>
        <v>1085</v>
      </c>
      <c r="AE235" s="14">
        <f t="shared" si="149"/>
        <v>18.083333333333332</v>
      </c>
      <c r="AF235" s="24">
        <f t="shared" si="129"/>
        <v>400</v>
      </c>
      <c r="AG235" s="3">
        <f t="shared" si="150"/>
        <v>0</v>
      </c>
      <c r="AH235" s="14">
        <f t="shared" si="130"/>
        <v>0</v>
      </c>
      <c r="AI235" s="14">
        <f t="shared" si="131"/>
        <v>1</v>
      </c>
      <c r="AJ235" s="14">
        <f t="shared" si="132"/>
        <v>2</v>
      </c>
      <c r="AK235" s="14">
        <f t="shared" si="133"/>
        <v>2.6</v>
      </c>
      <c r="AL235" s="24">
        <f t="shared" si="151"/>
        <v>124.3312018499543</v>
      </c>
      <c r="AM235" s="14">
        <f t="shared" si="152"/>
        <v>94.837285328853199</v>
      </c>
      <c r="AN235" s="138" t="str">
        <f t="shared" si="153"/>
        <v/>
      </c>
      <c r="AO235">
        <f t="shared" si="154"/>
        <v>1085</v>
      </c>
      <c r="AP235" s="124">
        <f t="shared" si="155"/>
        <v>94.837285328853199</v>
      </c>
    </row>
    <row r="236" spans="2:42" x14ac:dyDescent="0.25">
      <c r="B236" s="3">
        <f t="shared" si="134"/>
        <v>1090</v>
      </c>
      <c r="C236" s="14">
        <f t="shared" si="135"/>
        <v>18.166666666666668</v>
      </c>
      <c r="D236" s="11">
        <f t="shared" si="136"/>
        <v>767.04342660524821</v>
      </c>
      <c r="E236" s="11">
        <f t="shared" si="117"/>
        <v>599.47987666166648</v>
      </c>
      <c r="F236" s="11">
        <f t="shared" si="137"/>
        <v>68.25115905461152</v>
      </c>
      <c r="G236" s="11">
        <f t="shared" si="118"/>
        <v>124.43586203281617</v>
      </c>
      <c r="H236" s="11">
        <f t="shared" si="119"/>
        <v>95.324823953761367</v>
      </c>
      <c r="I236" s="24">
        <f t="shared" si="138"/>
        <v>68.25115905461152</v>
      </c>
      <c r="J236" s="12">
        <f t="shared" si="120"/>
        <v>0.34119318739915194</v>
      </c>
      <c r="K236" s="24">
        <f t="shared" si="121"/>
        <v>470.59155524272859</v>
      </c>
      <c r="L236" s="12">
        <f t="shared" si="139"/>
        <v>0.31594494759161829</v>
      </c>
      <c r="M236" s="24">
        <f t="shared" si="140"/>
        <v>124.43586203281617</v>
      </c>
      <c r="N236" s="12">
        <f t="shared" si="122"/>
        <v>0.96473031953989152</v>
      </c>
      <c r="O236" s="24">
        <f t="shared" si="123"/>
        <v>499.29797823593145</v>
      </c>
      <c r="P236" s="12">
        <f t="shared" si="141"/>
        <v>0.67505460187706534</v>
      </c>
      <c r="Q236" s="24">
        <f t="shared" si="142"/>
        <v>95.324823953761367</v>
      </c>
      <c r="R236" s="12">
        <f t="shared" si="124"/>
        <v>0.59559269509409074</v>
      </c>
      <c r="S236" s="24">
        <f t="shared" si="125"/>
        <v>485.25232299540778</v>
      </c>
      <c r="T236" s="12">
        <f t="shared" si="143"/>
        <v>0.48768132895955185</v>
      </c>
      <c r="W236" s="24">
        <f t="shared" si="144"/>
        <v>154.58688297459923</v>
      </c>
      <c r="X236" s="24">
        <f t="shared" si="145"/>
        <v>512.31063123631145</v>
      </c>
      <c r="Y236" s="13">
        <f t="shared" si="126"/>
        <v>0.76207558195873393</v>
      </c>
      <c r="Z236" s="24">
        <f t="shared" si="127"/>
        <v>11122.32484217668</v>
      </c>
      <c r="AA236" s="24">
        <f t="shared" si="128"/>
        <v>15170.368420297806</v>
      </c>
      <c r="AB236" s="24">
        <f t="shared" si="146"/>
        <v>124.95585346418031</v>
      </c>
      <c r="AC236" s="24">
        <f t="shared" si="147"/>
        <v>95.324823953761367</v>
      </c>
      <c r="AD236" s="123">
        <f t="shared" si="148"/>
        <v>1090</v>
      </c>
      <c r="AE236" s="14">
        <f t="shared" si="149"/>
        <v>18.166666666666668</v>
      </c>
      <c r="AF236" s="24">
        <f t="shared" si="129"/>
        <v>400</v>
      </c>
      <c r="AG236" s="3">
        <f t="shared" si="150"/>
        <v>0</v>
      </c>
      <c r="AH236" s="14">
        <f t="shared" si="130"/>
        <v>0</v>
      </c>
      <c r="AI236" s="14">
        <f t="shared" si="131"/>
        <v>1</v>
      </c>
      <c r="AJ236" s="14">
        <f t="shared" si="132"/>
        <v>2</v>
      </c>
      <c r="AK236" s="14">
        <f t="shared" si="133"/>
        <v>2.6</v>
      </c>
      <c r="AL236" s="24">
        <f t="shared" si="151"/>
        <v>124.95585346418031</v>
      </c>
      <c r="AM236" s="14">
        <f t="shared" si="152"/>
        <v>95.324823953761367</v>
      </c>
      <c r="AN236" s="138" t="str">
        <f t="shared" si="153"/>
        <v/>
      </c>
      <c r="AO236">
        <f t="shared" si="154"/>
        <v>1090</v>
      </c>
      <c r="AP236" s="124">
        <f t="shared" si="155"/>
        <v>95.324823953761367</v>
      </c>
    </row>
    <row r="237" spans="2:42" x14ac:dyDescent="0.25">
      <c r="B237" s="3">
        <f t="shared" si="134"/>
        <v>1095</v>
      </c>
      <c r="C237" s="14">
        <f t="shared" si="135"/>
        <v>18.25</v>
      </c>
      <c r="D237" s="11">
        <f t="shared" si="136"/>
        <v>767.72448048812055</v>
      </c>
      <c r="E237" s="11">
        <f t="shared" si="117"/>
        <v>600.00816860024929</v>
      </c>
      <c r="F237" s="11">
        <f t="shared" si="137"/>
        <v>68.567104002203138</v>
      </c>
      <c r="G237" s="11">
        <f t="shared" si="118"/>
        <v>125.11091663469324</v>
      </c>
      <c r="H237" s="11">
        <f t="shared" si="119"/>
        <v>95.81250528272092</v>
      </c>
      <c r="I237" s="24">
        <f t="shared" si="138"/>
        <v>68.567104002203138</v>
      </c>
      <c r="J237" s="12">
        <f t="shared" si="120"/>
        <v>0.34106199359249123</v>
      </c>
      <c r="K237" s="24">
        <f t="shared" si="121"/>
        <v>470.77257423245646</v>
      </c>
      <c r="L237" s="12">
        <f t="shared" si="139"/>
        <v>0.3161222691109028</v>
      </c>
      <c r="M237" s="24">
        <f t="shared" si="140"/>
        <v>125.11091663469324</v>
      </c>
      <c r="N237" s="12">
        <f t="shared" si="122"/>
        <v>0.96413728048666236</v>
      </c>
      <c r="O237" s="24">
        <f t="shared" si="123"/>
        <v>499.6050954963934</v>
      </c>
      <c r="P237" s="12">
        <f t="shared" si="141"/>
        <v>0.67507471280516951</v>
      </c>
      <c r="Q237" s="24">
        <f t="shared" si="142"/>
        <v>95.81250528272092</v>
      </c>
      <c r="R237" s="12">
        <f t="shared" si="124"/>
        <v>0.59528709660061196</v>
      </c>
      <c r="S237" s="24">
        <f t="shared" si="125"/>
        <v>485.50143368453809</v>
      </c>
      <c r="T237" s="12">
        <f t="shared" si="143"/>
        <v>0.48781990606537246</v>
      </c>
      <c r="W237" s="24">
        <f t="shared" si="144"/>
        <v>155.34895855655796</v>
      </c>
      <c r="X237" s="24">
        <f t="shared" si="145"/>
        <v>512.62243371856061</v>
      </c>
      <c r="Y237" s="13">
        <f t="shared" si="126"/>
        <v>0.76238096052672055</v>
      </c>
      <c r="Z237" s="24">
        <f t="shared" si="127"/>
        <v>11116.480251092284</v>
      </c>
      <c r="AA237" s="24">
        <f t="shared" si="128"/>
        <v>15202.757677698304</v>
      </c>
      <c r="AB237" s="24">
        <f t="shared" si="146"/>
        <v>125.58073191963945</v>
      </c>
      <c r="AC237" s="24">
        <f t="shared" si="147"/>
        <v>95.81250528272092</v>
      </c>
      <c r="AD237" s="123">
        <f t="shared" si="148"/>
        <v>1095</v>
      </c>
      <c r="AE237" s="14">
        <f t="shared" si="149"/>
        <v>18.25</v>
      </c>
      <c r="AF237" s="24">
        <f t="shared" si="129"/>
        <v>400</v>
      </c>
      <c r="AG237" s="3">
        <f t="shared" si="150"/>
        <v>0</v>
      </c>
      <c r="AH237" s="14">
        <f t="shared" si="130"/>
        <v>0</v>
      </c>
      <c r="AI237" s="14">
        <f t="shared" si="131"/>
        <v>1</v>
      </c>
      <c r="AJ237" s="14">
        <f t="shared" si="132"/>
        <v>2</v>
      </c>
      <c r="AK237" s="14">
        <f t="shared" si="133"/>
        <v>2.6</v>
      </c>
      <c r="AL237" s="24">
        <f t="shared" si="151"/>
        <v>125.58073191963945</v>
      </c>
      <c r="AM237" s="14">
        <f t="shared" si="152"/>
        <v>95.81250528272092</v>
      </c>
      <c r="AN237" s="138" t="str">
        <f t="shared" si="153"/>
        <v/>
      </c>
      <c r="AO237">
        <f t="shared" si="154"/>
        <v>1095</v>
      </c>
      <c r="AP237" s="124">
        <f t="shared" si="155"/>
        <v>95.81250528272092</v>
      </c>
    </row>
    <row r="238" spans="2:42" x14ac:dyDescent="0.25">
      <c r="B238" s="3">
        <f t="shared" si="134"/>
        <v>1100</v>
      </c>
      <c r="C238" s="14">
        <f t="shared" si="135"/>
        <v>18.333333333333332</v>
      </c>
      <c r="D238" s="11">
        <f t="shared" si="136"/>
        <v>768.40245266867544</v>
      </c>
      <c r="E238" s="11">
        <f t="shared" si="117"/>
        <v>600.53407006939585</v>
      </c>
      <c r="F238" s="11">
        <f t="shared" si="137"/>
        <v>68.883226271314044</v>
      </c>
      <c r="G238" s="11">
        <f t="shared" si="118"/>
        <v>125.78599134749841</v>
      </c>
      <c r="H238" s="11">
        <f t="shared" si="119"/>
        <v>96.300325188786289</v>
      </c>
      <c r="I238" s="24">
        <f t="shared" si="138"/>
        <v>68.883226271314044</v>
      </c>
      <c r="J238" s="12">
        <f t="shared" si="120"/>
        <v>0.34093100549057759</v>
      </c>
      <c r="K238" s="24">
        <f t="shared" si="121"/>
        <v>470.95344838276435</v>
      </c>
      <c r="L238" s="12">
        <f t="shared" si="139"/>
        <v>0.31629698477888585</v>
      </c>
      <c r="M238" s="24">
        <f t="shared" si="140"/>
        <v>125.78599134749841</v>
      </c>
      <c r="N238" s="12">
        <f t="shared" si="122"/>
        <v>0.96354645755845902</v>
      </c>
      <c r="O238" s="24">
        <f t="shared" si="123"/>
        <v>499.91144102145967</v>
      </c>
      <c r="P238" s="12">
        <f t="shared" si="141"/>
        <v>0.67508899772433661</v>
      </c>
      <c r="Q238" s="24">
        <f t="shared" si="142"/>
        <v>96.300325188786289</v>
      </c>
      <c r="R238" s="12">
        <f t="shared" si="124"/>
        <v>0.59498233797073874</v>
      </c>
      <c r="S238" s="24">
        <f t="shared" si="125"/>
        <v>485.75011459872411</v>
      </c>
      <c r="T238" s="12">
        <f t="shared" si="143"/>
        <v>0.48795441253301153</v>
      </c>
      <c r="W238" s="24">
        <f t="shared" si="144"/>
        <v>156.11133951708467</v>
      </c>
      <c r="X238" s="24">
        <f t="shared" si="145"/>
        <v>512.93359945812108</v>
      </c>
      <c r="Y238" s="13">
        <f t="shared" si="126"/>
        <v>0.76268078417775365</v>
      </c>
      <c r="Z238" s="24">
        <f t="shared" si="127"/>
        <v>11110.56826380778</v>
      </c>
      <c r="AA238" s="24">
        <f t="shared" si="128"/>
        <v>15235.002565578139</v>
      </c>
      <c r="AB238" s="24">
        <f t="shared" si="146"/>
        <v>126.20583235293549</v>
      </c>
      <c r="AC238" s="24">
        <f t="shared" si="147"/>
        <v>96.300325188786289</v>
      </c>
      <c r="AD238" s="123">
        <f t="shared" si="148"/>
        <v>1100</v>
      </c>
      <c r="AE238" s="14">
        <f t="shared" si="149"/>
        <v>18.333333333333332</v>
      </c>
      <c r="AF238" s="24">
        <f t="shared" si="129"/>
        <v>400</v>
      </c>
      <c r="AG238" s="3">
        <f t="shared" si="150"/>
        <v>0</v>
      </c>
      <c r="AH238" s="14">
        <f t="shared" si="130"/>
        <v>0</v>
      </c>
      <c r="AI238" s="14">
        <f t="shared" si="131"/>
        <v>1</v>
      </c>
      <c r="AJ238" s="14">
        <f t="shared" si="132"/>
        <v>2</v>
      </c>
      <c r="AK238" s="14">
        <f t="shared" si="133"/>
        <v>2.6</v>
      </c>
      <c r="AL238" s="24">
        <f t="shared" si="151"/>
        <v>126.20583235293549</v>
      </c>
      <c r="AM238" s="14">
        <f t="shared" si="152"/>
        <v>96.300325188786289</v>
      </c>
      <c r="AN238" s="138" t="str">
        <f t="shared" si="153"/>
        <v/>
      </c>
      <c r="AO238">
        <f t="shared" si="154"/>
        <v>1100</v>
      </c>
      <c r="AP238" s="124">
        <f t="shared" si="155"/>
        <v>96.300325188786289</v>
      </c>
    </row>
    <row r="239" spans="2:42" x14ac:dyDescent="0.25">
      <c r="B239" s="3">
        <f t="shared" si="134"/>
        <v>1105</v>
      </c>
      <c r="C239" s="14">
        <f t="shared" si="135"/>
        <v>18.416666666666668</v>
      </c>
      <c r="D239" s="11">
        <f t="shared" si="136"/>
        <v>769.0773709101378</v>
      </c>
      <c r="E239" s="11">
        <f t="shared" si="117"/>
        <v>601.05760260497618</v>
      </c>
      <c r="F239" s="11">
        <f t="shared" si="137"/>
        <v>69.199523256092931</v>
      </c>
      <c r="G239" s="11">
        <f t="shared" si="118"/>
        <v>126.46108034522274</v>
      </c>
      <c r="H239" s="11">
        <f t="shared" si="119"/>
        <v>96.788279601319303</v>
      </c>
      <c r="I239" s="24">
        <f t="shared" si="138"/>
        <v>69.199523256092931</v>
      </c>
      <c r="J239" s="12">
        <f t="shared" si="120"/>
        <v>0.34080022380741654</v>
      </c>
      <c r="K239" s="24">
        <f t="shared" si="121"/>
        <v>471.13417621205349</v>
      </c>
      <c r="L239" s="12">
        <f t="shared" si="139"/>
        <v>0.31646912641280123</v>
      </c>
      <c r="M239" s="24">
        <f t="shared" si="140"/>
        <v>126.46108034522274</v>
      </c>
      <c r="N239" s="12">
        <f t="shared" si="122"/>
        <v>0.96295784126454198</v>
      </c>
      <c r="O239" s="24">
        <f t="shared" si="123"/>
        <v>500.21701620563846</v>
      </c>
      <c r="P239" s="12">
        <f t="shared" si="141"/>
        <v>0.67509754303086278</v>
      </c>
      <c r="Q239" s="24">
        <f t="shared" si="142"/>
        <v>96.788279601319303</v>
      </c>
      <c r="R239" s="12">
        <f t="shared" si="124"/>
        <v>0.59467841826746248</v>
      </c>
      <c r="S239" s="24">
        <f t="shared" si="125"/>
        <v>485.99836478934884</v>
      </c>
      <c r="T239" s="12">
        <f t="shared" si="143"/>
        <v>0.48808490373292956</v>
      </c>
      <c r="W239" s="24">
        <f t="shared" si="144"/>
        <v>156.87402030126242</v>
      </c>
      <c r="X239" s="24">
        <f t="shared" si="145"/>
        <v>513.24413118635152</v>
      </c>
      <c r="Y239" s="13">
        <f t="shared" si="126"/>
        <v>0.76297509712652567</v>
      </c>
      <c r="Z239" s="24">
        <f t="shared" si="127"/>
        <v>11104.589557592844</v>
      </c>
      <c r="AA239" s="24">
        <f t="shared" si="128"/>
        <v>15267.103687474228</v>
      </c>
      <c r="AB239" s="24">
        <f t="shared" si="146"/>
        <v>126.83114995129085</v>
      </c>
      <c r="AC239" s="24">
        <f t="shared" si="147"/>
        <v>96.788279601319303</v>
      </c>
      <c r="AD239" s="123">
        <f t="shared" si="148"/>
        <v>1105</v>
      </c>
      <c r="AE239" s="14">
        <f t="shared" si="149"/>
        <v>18.416666666666668</v>
      </c>
      <c r="AF239" s="24">
        <f t="shared" si="129"/>
        <v>400</v>
      </c>
      <c r="AG239" s="3">
        <f t="shared" si="150"/>
        <v>0</v>
      </c>
      <c r="AH239" s="14">
        <f t="shared" si="130"/>
        <v>0</v>
      </c>
      <c r="AI239" s="14">
        <f t="shared" si="131"/>
        <v>1</v>
      </c>
      <c r="AJ239" s="14">
        <f t="shared" si="132"/>
        <v>2</v>
      </c>
      <c r="AK239" s="14">
        <f t="shared" si="133"/>
        <v>2.6</v>
      </c>
      <c r="AL239" s="24">
        <f t="shared" si="151"/>
        <v>126.83114995129085</v>
      </c>
      <c r="AM239" s="14">
        <f t="shared" si="152"/>
        <v>96.788279601319303</v>
      </c>
      <c r="AN239" s="138" t="str">
        <f t="shared" si="153"/>
        <v/>
      </c>
      <c r="AO239">
        <f t="shared" si="154"/>
        <v>1105</v>
      </c>
      <c r="AP239" s="124">
        <f t="shared" si="155"/>
        <v>96.788279601319303</v>
      </c>
    </row>
    <row r="240" spans="2:42" x14ac:dyDescent="0.25">
      <c r="B240" s="3">
        <f t="shared" si="134"/>
        <v>1110</v>
      </c>
      <c r="C240" s="14">
        <f t="shared" si="135"/>
        <v>18.5</v>
      </c>
      <c r="D240" s="11">
        <f t="shared" si="136"/>
        <v>769.74926260223458</v>
      </c>
      <c r="E240" s="11">
        <f t="shared" si="117"/>
        <v>601.57878745313894</v>
      </c>
      <c r="F240" s="11">
        <f t="shared" si="137"/>
        <v>69.515992382505729</v>
      </c>
      <c r="G240" s="11">
        <f t="shared" si="118"/>
        <v>127.1361778882536</v>
      </c>
      <c r="H240" s="11">
        <f t="shared" si="119"/>
        <v>97.276364505052229</v>
      </c>
      <c r="I240" s="24">
        <f t="shared" si="138"/>
        <v>69.515992382505729</v>
      </c>
      <c r="J240" s="12">
        <f t="shared" si="120"/>
        <v>0.34066964923483078</v>
      </c>
      <c r="K240" s="24">
        <f t="shared" si="121"/>
        <v>471.31475626615457</v>
      </c>
      <c r="L240" s="12">
        <f t="shared" si="139"/>
        <v>0.31663872533137649</v>
      </c>
      <c r="M240" s="24">
        <f t="shared" si="140"/>
        <v>127.1361778882536</v>
      </c>
      <c r="N240" s="12">
        <f t="shared" si="122"/>
        <v>0.96237142203686155</v>
      </c>
      <c r="O240" s="24">
        <f t="shared" si="123"/>
        <v>500.52182250973158</v>
      </c>
      <c r="P240" s="12">
        <f t="shared" si="141"/>
        <v>0.67510043359103644</v>
      </c>
      <c r="Q240" s="24">
        <f t="shared" si="142"/>
        <v>97.276364505052229</v>
      </c>
      <c r="R240" s="12">
        <f t="shared" si="124"/>
        <v>0.59437533650008723</v>
      </c>
      <c r="S240" s="24">
        <f t="shared" si="125"/>
        <v>486.24618335498639</v>
      </c>
      <c r="T240" s="12">
        <f t="shared" si="143"/>
        <v>0.48821143411747164</v>
      </c>
      <c r="W240" s="24">
        <f t="shared" si="144"/>
        <v>157.63699539838893</v>
      </c>
      <c r="X240" s="24">
        <f t="shared" si="145"/>
        <v>513.55403168816554</v>
      </c>
      <c r="Y240" s="13">
        <f t="shared" si="126"/>
        <v>0.7632639428847483</v>
      </c>
      <c r="Z240" s="24">
        <f t="shared" si="127"/>
        <v>11098.544801368751</v>
      </c>
      <c r="AA240" s="24">
        <f t="shared" si="128"/>
        <v>15299.061639044694</v>
      </c>
      <c r="AB240" s="24">
        <f t="shared" si="146"/>
        <v>127.45667995172059</v>
      </c>
      <c r="AC240" s="24">
        <f t="shared" si="147"/>
        <v>97.276364505052229</v>
      </c>
      <c r="AD240" s="123">
        <f t="shared" si="148"/>
        <v>1110</v>
      </c>
      <c r="AE240" s="14">
        <f t="shared" si="149"/>
        <v>18.5</v>
      </c>
      <c r="AF240" s="24">
        <f t="shared" si="129"/>
        <v>400</v>
      </c>
      <c r="AG240" s="3">
        <f t="shared" si="150"/>
        <v>0</v>
      </c>
      <c r="AH240" s="14">
        <f t="shared" si="130"/>
        <v>0</v>
      </c>
      <c r="AI240" s="14">
        <f t="shared" si="131"/>
        <v>1</v>
      </c>
      <c r="AJ240" s="14">
        <f t="shared" si="132"/>
        <v>2</v>
      </c>
      <c r="AK240" s="14">
        <f t="shared" si="133"/>
        <v>2.6</v>
      </c>
      <c r="AL240" s="24">
        <f t="shared" si="151"/>
        <v>127.45667995172059</v>
      </c>
      <c r="AM240" s="14">
        <f t="shared" si="152"/>
        <v>97.276364505052229</v>
      </c>
      <c r="AN240" s="138" t="str">
        <f t="shared" si="153"/>
        <v/>
      </c>
      <c r="AO240">
        <f t="shared" si="154"/>
        <v>1110</v>
      </c>
      <c r="AP240" s="124">
        <f t="shared" si="155"/>
        <v>97.276364505052229</v>
      </c>
    </row>
    <row r="241" spans="2:42" x14ac:dyDescent="0.25">
      <c r="B241" s="3">
        <f t="shared" si="134"/>
        <v>1115</v>
      </c>
      <c r="C241" s="14">
        <f t="shared" si="135"/>
        <v>18.583333333333332</v>
      </c>
      <c r="D241" s="11">
        <f t="shared" si="136"/>
        <v>770.41815476786292</v>
      </c>
      <c r="E241" s="11">
        <f t="shared" si="117"/>
        <v>602.09764557548363</v>
      </c>
      <c r="F241" s="11">
        <f t="shared" si="137"/>
        <v>69.832631107837102</v>
      </c>
      <c r="G241" s="11">
        <f t="shared" si="118"/>
        <v>127.81127832184464</v>
      </c>
      <c r="H241" s="11">
        <f t="shared" si="119"/>
        <v>97.764575939169703</v>
      </c>
      <c r="I241" s="24">
        <f t="shared" si="138"/>
        <v>69.832631107837102</v>
      </c>
      <c r="J241" s="12">
        <f t="shared" si="120"/>
        <v>0.34053928244285808</v>
      </c>
      <c r="K241" s="24">
        <f t="shared" si="121"/>
        <v>471.4951871178996</v>
      </c>
      <c r="L241" s="12">
        <f t="shared" si="139"/>
        <v>0.31680581236483601</v>
      </c>
      <c r="M241" s="24">
        <f t="shared" si="140"/>
        <v>127.81127832184464</v>
      </c>
      <c r="N241" s="12">
        <f t="shared" si="122"/>
        <v>0.96178719023341264</v>
      </c>
      <c r="O241" s="24">
        <f t="shared" si="123"/>
        <v>500.82586145930361</v>
      </c>
      <c r="P241" s="12">
        <f t="shared" si="141"/>
        <v>0.67509775277335771</v>
      </c>
      <c r="Q241" s="24">
        <f t="shared" si="142"/>
        <v>97.764575939169703</v>
      </c>
      <c r="R241" s="12">
        <f t="shared" si="124"/>
        <v>0.59407309162557553</v>
      </c>
      <c r="S241" s="24">
        <f t="shared" si="125"/>
        <v>486.49356944053989</v>
      </c>
      <c r="T241" s="12">
        <f t="shared" si="143"/>
        <v>0.48833405723955647</v>
      </c>
      <c r="W241" s="24">
        <f t="shared" si="144"/>
        <v>158.40025934127368</v>
      </c>
      <c r="X241" s="24">
        <f t="shared" si="145"/>
        <v>513.86330380113714</v>
      </c>
      <c r="Y241" s="13">
        <f t="shared" si="126"/>
        <v>0.7635473642731887</v>
      </c>
      <c r="Z241" s="24">
        <f t="shared" si="127"/>
        <v>11092.434655855248</v>
      </c>
      <c r="AA241" s="24">
        <f t="shared" si="128"/>
        <v>15330.877008195526</v>
      </c>
      <c r="AB241" s="24">
        <f t="shared" si="146"/>
        <v>128.08241764022171</v>
      </c>
      <c r="AC241" s="24">
        <f t="shared" si="147"/>
        <v>97.764575939169703</v>
      </c>
      <c r="AD241" s="123">
        <f t="shared" si="148"/>
        <v>1115</v>
      </c>
      <c r="AE241" s="14">
        <f t="shared" si="149"/>
        <v>18.583333333333332</v>
      </c>
      <c r="AF241" s="24">
        <f t="shared" si="129"/>
        <v>400</v>
      </c>
      <c r="AG241" s="3">
        <f t="shared" si="150"/>
        <v>0</v>
      </c>
      <c r="AH241" s="14">
        <f t="shared" si="130"/>
        <v>0</v>
      </c>
      <c r="AI241" s="14">
        <f t="shared" si="131"/>
        <v>1</v>
      </c>
      <c r="AJ241" s="14">
        <f t="shared" si="132"/>
        <v>2</v>
      </c>
      <c r="AK241" s="14">
        <f t="shared" si="133"/>
        <v>2.6</v>
      </c>
      <c r="AL241" s="24">
        <f t="shared" si="151"/>
        <v>128.08241764022171</v>
      </c>
      <c r="AM241" s="14">
        <f t="shared" si="152"/>
        <v>97.764575939169703</v>
      </c>
      <c r="AN241" s="138" t="str">
        <f t="shared" si="153"/>
        <v/>
      </c>
      <c r="AO241">
        <f t="shared" si="154"/>
        <v>1115</v>
      </c>
      <c r="AP241" s="124">
        <f t="shared" si="155"/>
        <v>97.764575939169703</v>
      </c>
    </row>
    <row r="242" spans="2:42" x14ac:dyDescent="0.25">
      <c r="B242" s="3">
        <f t="shared" si="134"/>
        <v>1120</v>
      </c>
      <c r="C242" s="14">
        <f t="shared" si="135"/>
        <v>18.666666666666668</v>
      </c>
      <c r="D242" s="11">
        <f t="shared" si="136"/>
        <v>771.08407406961271</v>
      </c>
      <c r="E242" s="11">
        <f t="shared" si="117"/>
        <v>602.61419765411995</v>
      </c>
      <c r="F242" s="11">
        <f t="shared" si="137"/>
        <v>70.149436920201936</v>
      </c>
      <c r="G242" s="11">
        <f t="shared" si="118"/>
        <v>128.48637607461799</v>
      </c>
      <c r="H242" s="11">
        <f t="shared" si="119"/>
        <v>98.252909996409258</v>
      </c>
      <c r="I242" s="24">
        <f t="shared" si="138"/>
        <v>70.149436920201936</v>
      </c>
      <c r="J242" s="12">
        <f t="shared" si="120"/>
        <v>0.34040912408014362</v>
      </c>
      <c r="K242" s="24">
        <f t="shared" si="121"/>
        <v>471.67546736669976</v>
      </c>
      <c r="L242" s="12">
        <f t="shared" si="139"/>
        <v>0.31697041786446728</v>
      </c>
      <c r="M242" s="24">
        <f t="shared" si="140"/>
        <v>128.48637607461799</v>
      </c>
      <c r="N242" s="12">
        <f t="shared" si="122"/>
        <v>0.96120513614150038</v>
      </c>
      <c r="O242" s="24">
        <f t="shared" si="123"/>
        <v>501.12913464318194</v>
      </c>
      <c r="P242" s="12">
        <f t="shared" si="141"/>
        <v>0.6750895824794042</v>
      </c>
      <c r="Q242" s="24">
        <f t="shared" si="142"/>
        <v>98.252909996409258</v>
      </c>
      <c r="R242" s="12">
        <f t="shared" si="124"/>
        <v>0.5937716825498609</v>
      </c>
      <c r="S242" s="24">
        <f t="shared" si="125"/>
        <v>486.74052223639654</v>
      </c>
      <c r="T242" s="12">
        <f t="shared" si="143"/>
        <v>0.4884528257705702</v>
      </c>
      <c r="W242" s="24">
        <f t="shared" si="144"/>
        <v>159.16380670554688</v>
      </c>
      <c r="X242" s="24">
        <f t="shared" si="145"/>
        <v>514.17195041461741</v>
      </c>
      <c r="Y242" s="13">
        <f t="shared" si="126"/>
        <v>0.76382540343348715</v>
      </c>
      <c r="Z242" s="24">
        <f t="shared" si="127"/>
        <v>11086.259773714326</v>
      </c>
      <c r="AA242" s="24">
        <f t="shared" si="128"/>
        <v>15362.550375204994</v>
      </c>
      <c r="AB242" s="24">
        <f t="shared" si="146"/>
        <v>128.70835835097807</v>
      </c>
      <c r="AC242" s="24">
        <f t="shared" si="147"/>
        <v>98.252909996409258</v>
      </c>
      <c r="AD242" s="123">
        <f t="shared" si="148"/>
        <v>1120</v>
      </c>
      <c r="AE242" s="14">
        <f t="shared" si="149"/>
        <v>18.666666666666668</v>
      </c>
      <c r="AF242" s="24">
        <f t="shared" si="129"/>
        <v>400</v>
      </c>
      <c r="AG242" s="3">
        <f t="shared" si="150"/>
        <v>0</v>
      </c>
      <c r="AH242" s="14">
        <f t="shared" si="130"/>
        <v>0</v>
      </c>
      <c r="AI242" s="14">
        <f t="shared" si="131"/>
        <v>1</v>
      </c>
      <c r="AJ242" s="14">
        <f t="shared" si="132"/>
        <v>2</v>
      </c>
      <c r="AK242" s="14">
        <f t="shared" si="133"/>
        <v>2.6</v>
      </c>
      <c r="AL242" s="24">
        <f t="shared" si="151"/>
        <v>128.70835835097807</v>
      </c>
      <c r="AM242" s="14">
        <f t="shared" si="152"/>
        <v>98.252909996409258</v>
      </c>
      <c r="AN242" s="138" t="str">
        <f t="shared" si="153"/>
        <v/>
      </c>
      <c r="AO242">
        <f t="shared" si="154"/>
        <v>1120</v>
      </c>
      <c r="AP242" s="124">
        <f t="shared" si="155"/>
        <v>98.252909996409258</v>
      </c>
    </row>
    <row r="243" spans="2:42" x14ac:dyDescent="0.25">
      <c r="B243" s="3">
        <f t="shared" si="134"/>
        <v>1125</v>
      </c>
      <c r="C243" s="14">
        <f t="shared" si="135"/>
        <v>18.75</v>
      </c>
      <c r="D243" s="11">
        <f t="shared" si="136"/>
        <v>771.74704681614344</v>
      </c>
      <c r="E243" s="11">
        <f t="shared" si="117"/>
        <v>603.12846409661506</v>
      </c>
      <c r="F243" s="11">
        <f t="shared" si="137"/>
        <v>70.466407338066404</v>
      </c>
      <c r="G243" s="11">
        <f t="shared" si="118"/>
        <v>129.16146565709741</v>
      </c>
      <c r="H243" s="11">
        <f t="shared" si="119"/>
        <v>98.741362822179823</v>
      </c>
      <c r="I243" s="24">
        <f t="shared" si="138"/>
        <v>70.466407338066404</v>
      </c>
      <c r="J243" s="12">
        <f t="shared" si="120"/>
        <v>0.34027917477432323</v>
      </c>
      <c r="K243" s="24">
        <f t="shared" si="121"/>
        <v>471.85559563813302</v>
      </c>
      <c r="L243" s="12">
        <f t="shared" si="139"/>
        <v>0.31713257171209086</v>
      </c>
      <c r="M243" s="24">
        <f t="shared" si="140"/>
        <v>129.16146565709741</v>
      </c>
      <c r="N243" s="12">
        <f t="shared" si="122"/>
        <v>0.96062524998091658</v>
      </c>
      <c r="O243" s="24">
        <f t="shared" si="123"/>
        <v>501.43164371198969</v>
      </c>
      <c r="P243" s="12">
        <f t="shared" si="141"/>
        <v>0.67507600317434535</v>
      </c>
      <c r="Q243" s="24">
        <f t="shared" si="142"/>
        <v>98.741362822179823</v>
      </c>
      <c r="R243" s="12">
        <f t="shared" si="124"/>
        <v>0.59347110812913384</v>
      </c>
      <c r="S243" s="24">
        <f t="shared" si="125"/>
        <v>486.98704097759833</v>
      </c>
      <c r="T243" s="12">
        <f t="shared" si="143"/>
        <v>0.48856779151807106</v>
      </c>
      <c r="W243" s="24">
        <f t="shared" si="144"/>
        <v>159.92763210898036</v>
      </c>
      <c r="X243" s="24">
        <f t="shared" si="145"/>
        <v>514.47997446886416</v>
      </c>
      <c r="Y243" s="13">
        <f t="shared" si="126"/>
        <v>0.76409810183974758</v>
      </c>
      <c r="Z243" s="24">
        <f t="shared" si="127"/>
        <v>11080.020799690868</v>
      </c>
      <c r="AA243" s="24">
        <f t="shared" si="128"/>
        <v>15394.082312845761</v>
      </c>
      <c r="AB243" s="24">
        <f t="shared" si="146"/>
        <v>129.33449746558009</v>
      </c>
      <c r="AC243" s="24">
        <f t="shared" si="147"/>
        <v>98.741362822179823</v>
      </c>
      <c r="AD243" s="123">
        <f t="shared" si="148"/>
        <v>1125</v>
      </c>
      <c r="AE243" s="14">
        <f t="shared" si="149"/>
        <v>18.75</v>
      </c>
      <c r="AF243" s="24">
        <f t="shared" si="129"/>
        <v>400</v>
      </c>
      <c r="AG243" s="3">
        <f t="shared" si="150"/>
        <v>0</v>
      </c>
      <c r="AH243" s="14">
        <f t="shared" si="130"/>
        <v>0</v>
      </c>
      <c r="AI243" s="14">
        <f t="shared" si="131"/>
        <v>1</v>
      </c>
      <c r="AJ243" s="14">
        <f t="shared" si="132"/>
        <v>2</v>
      </c>
      <c r="AK243" s="14">
        <f t="shared" si="133"/>
        <v>2.6</v>
      </c>
      <c r="AL243" s="24">
        <f t="shared" si="151"/>
        <v>129.33449746558009</v>
      </c>
      <c r="AM243" s="14">
        <f t="shared" si="152"/>
        <v>98.741362822179823</v>
      </c>
      <c r="AN243" s="138" t="str">
        <f t="shared" si="153"/>
        <v/>
      </c>
      <c r="AO243">
        <f t="shared" si="154"/>
        <v>1125</v>
      </c>
      <c r="AP243" s="124">
        <f t="shared" si="155"/>
        <v>98.741362822179823</v>
      </c>
    </row>
    <row r="244" spans="2:42" x14ac:dyDescent="0.25">
      <c r="B244" s="3">
        <f t="shared" si="134"/>
        <v>1130</v>
      </c>
      <c r="C244" s="14">
        <f t="shared" si="135"/>
        <v>18.833333333333332</v>
      </c>
      <c r="D244" s="11">
        <f t="shared" si="136"/>
        <v>772.40709896842009</v>
      </c>
      <c r="E244" s="11">
        <f t="shared" si="117"/>
        <v>603.64046504083024</v>
      </c>
      <c r="F244" s="11">
        <f t="shared" si="137"/>
        <v>70.783539909778497</v>
      </c>
      <c r="G244" s="11">
        <f t="shared" si="118"/>
        <v>129.83654166027176</v>
      </c>
      <c r="H244" s="11">
        <f t="shared" si="119"/>
        <v>99.229930613697888</v>
      </c>
      <c r="I244" s="24">
        <f t="shared" si="138"/>
        <v>70.783539909778497</v>
      </c>
      <c r="J244" s="12">
        <f t="shared" si="120"/>
        <v>0.34014943513239959</v>
      </c>
      <c r="K244" s="24">
        <f t="shared" si="121"/>
        <v>472.0355705835388</v>
      </c>
      <c r="L244" s="12">
        <f t="shared" si="139"/>
        <v>0.31729230332926556</v>
      </c>
      <c r="M244" s="24">
        <f t="shared" si="140"/>
        <v>129.83654166027176</v>
      </c>
      <c r="N244" s="12">
        <f t="shared" si="122"/>
        <v>0.96004752190703302</v>
      </c>
      <c r="O244" s="24">
        <f t="shared" si="123"/>
        <v>501.7333903767074</v>
      </c>
      <c r="P244" s="12">
        <f t="shared" si="141"/>
        <v>0.67505709391660962</v>
      </c>
      <c r="Q244" s="24">
        <f t="shared" si="142"/>
        <v>99.229930613697888</v>
      </c>
      <c r="R244" s="12">
        <f t="shared" si="124"/>
        <v>0.59317136717109831</v>
      </c>
      <c r="S244" s="24">
        <f t="shared" si="125"/>
        <v>487.23312494302922</v>
      </c>
      <c r="T244" s="12">
        <f t="shared" si="143"/>
        <v>0.48867900544300102</v>
      </c>
      <c r="W244" s="24">
        <f t="shared" si="144"/>
        <v>160.69173021082011</v>
      </c>
      <c r="X244" s="24">
        <f t="shared" si="145"/>
        <v>514.78737895418294</v>
      </c>
      <c r="Y244" s="13">
        <f t="shared" si="126"/>
        <v>0.76436550030990935</v>
      </c>
      <c r="Z244" s="24">
        <f t="shared" si="127"/>
        <v>11073.718370750254</v>
      </c>
      <c r="AA244" s="24">
        <f t="shared" si="128"/>
        <v>15425.473386504591</v>
      </c>
      <c r="AB244" s="24">
        <f t="shared" si="146"/>
        <v>129.96083041225899</v>
      </c>
      <c r="AC244" s="24">
        <f t="shared" si="147"/>
        <v>99.229930613697888</v>
      </c>
      <c r="AD244" s="123">
        <f t="shared" si="148"/>
        <v>1130</v>
      </c>
      <c r="AE244" s="14">
        <f t="shared" si="149"/>
        <v>18.833333333333332</v>
      </c>
      <c r="AF244" s="24">
        <f t="shared" si="129"/>
        <v>400</v>
      </c>
      <c r="AG244" s="3">
        <f t="shared" si="150"/>
        <v>0</v>
      </c>
      <c r="AH244" s="14">
        <f t="shared" si="130"/>
        <v>0</v>
      </c>
      <c r="AI244" s="14">
        <f t="shared" si="131"/>
        <v>1</v>
      </c>
      <c r="AJ244" s="14">
        <f t="shared" si="132"/>
        <v>2</v>
      </c>
      <c r="AK244" s="14">
        <f t="shared" si="133"/>
        <v>2.6</v>
      </c>
      <c r="AL244" s="24">
        <f t="shared" si="151"/>
        <v>129.96083041225899</v>
      </c>
      <c r="AM244" s="14">
        <f t="shared" si="152"/>
        <v>99.229930613697888</v>
      </c>
      <c r="AN244" s="138" t="str">
        <f t="shared" si="153"/>
        <v/>
      </c>
      <c r="AO244">
        <f t="shared" si="154"/>
        <v>1130</v>
      </c>
      <c r="AP244" s="124">
        <f t="shared" si="155"/>
        <v>99.229930613697888</v>
      </c>
    </row>
    <row r="245" spans="2:42" x14ac:dyDescent="0.25">
      <c r="B245" s="3">
        <f t="shared" si="134"/>
        <v>1135</v>
      </c>
      <c r="C245" s="14">
        <f t="shared" si="135"/>
        <v>18.916666666666668</v>
      </c>
      <c r="D245" s="11">
        <f t="shared" si="136"/>
        <v>773.06425614581474</v>
      </c>
      <c r="E245" s="11">
        <f t="shared" si="117"/>
        <v>604.15022035965353</v>
      </c>
      <c r="F245" s="11">
        <f t="shared" si="137"/>
        <v>71.100832213107765</v>
      </c>
      <c r="G245" s="11">
        <f t="shared" si="118"/>
        <v>130.51159875418838</v>
      </c>
      <c r="H245" s="11">
        <f t="shared" si="119"/>
        <v>99.718609619140892</v>
      </c>
      <c r="I245" s="24">
        <f t="shared" si="138"/>
        <v>71.100832213107765</v>
      </c>
      <c r="J245" s="12">
        <f t="shared" si="120"/>
        <v>0.34001990574111157</v>
      </c>
      <c r="K245" s="24">
        <f t="shared" si="121"/>
        <v>472.21539087962026</v>
      </c>
      <c r="L245" s="12">
        <f t="shared" si="139"/>
        <v>0.31744964168617695</v>
      </c>
      <c r="M245" s="24">
        <f t="shared" si="140"/>
        <v>130.51159875418838</v>
      </c>
      <c r="N245" s="12">
        <f t="shared" si="122"/>
        <v>0.95947194201381114</v>
      </c>
      <c r="O245" s="24">
        <f t="shared" si="123"/>
        <v>502.03437640726577</v>
      </c>
      <c r="P245" s="12">
        <f t="shared" si="141"/>
        <v>0.67503293238655848</v>
      </c>
      <c r="Q245" s="24">
        <f t="shared" si="142"/>
        <v>99.718609619140892</v>
      </c>
      <c r="R245" s="12">
        <f t="shared" si="124"/>
        <v>0.59287245843620029</v>
      </c>
      <c r="S245" s="24">
        <f t="shared" si="125"/>
        <v>487.47877345461848</v>
      </c>
      <c r="T245" s="12">
        <f t="shared" si="143"/>
        <v>0.48878651767632036</v>
      </c>
      <c r="W245" s="24">
        <f t="shared" si="144"/>
        <v>161.45609571113002</v>
      </c>
      <c r="X245" s="24">
        <f t="shared" si="145"/>
        <v>515.09416691008096</v>
      </c>
      <c r="Y245" s="13">
        <f t="shared" si="126"/>
        <v>0.76462763901690978</v>
      </c>
      <c r="Z245" s="24">
        <f t="shared" si="127"/>
        <v>11067.353116213088</v>
      </c>
      <c r="AA245" s="24">
        <f t="shared" si="128"/>
        <v>15456.724154300047</v>
      </c>
      <c r="AB245" s="24">
        <f t="shared" si="146"/>
        <v>130.58735266513546</v>
      </c>
      <c r="AC245" s="24">
        <f t="shared" si="147"/>
        <v>99.718609619140892</v>
      </c>
      <c r="AD245" s="123">
        <f t="shared" si="148"/>
        <v>1135</v>
      </c>
      <c r="AE245" s="14">
        <f t="shared" si="149"/>
        <v>18.916666666666668</v>
      </c>
      <c r="AF245" s="24">
        <f t="shared" si="129"/>
        <v>400</v>
      </c>
      <c r="AG245" s="3">
        <f t="shared" si="150"/>
        <v>0</v>
      </c>
      <c r="AH245" s="14">
        <f t="shared" si="130"/>
        <v>0</v>
      </c>
      <c r="AI245" s="14">
        <f t="shared" si="131"/>
        <v>1</v>
      </c>
      <c r="AJ245" s="14">
        <f t="shared" si="132"/>
        <v>2</v>
      </c>
      <c r="AK245" s="14">
        <f t="shared" si="133"/>
        <v>2.6</v>
      </c>
      <c r="AL245" s="24">
        <f t="shared" si="151"/>
        <v>130.58735266513546</v>
      </c>
      <c r="AM245" s="14">
        <f t="shared" si="152"/>
        <v>99.718609619140892</v>
      </c>
      <c r="AN245" s="138" t="str">
        <f t="shared" si="153"/>
        <v/>
      </c>
      <c r="AO245">
        <f t="shared" si="154"/>
        <v>1135</v>
      </c>
      <c r="AP245" s="124">
        <f t="shared" si="155"/>
        <v>99.718609619140892</v>
      </c>
    </row>
    <row r="246" spans="2:42" x14ac:dyDescent="0.25">
      <c r="B246" s="3">
        <f t="shared" si="134"/>
        <v>1140</v>
      </c>
      <c r="C246" s="14">
        <f t="shared" si="135"/>
        <v>19</v>
      </c>
      <c r="D246" s="11">
        <f t="shared" si="136"/>
        <v>773.71854363207149</v>
      </c>
      <c r="E246" s="11">
        <f t="shared" si="117"/>
        <v>604.65774966562731</v>
      </c>
      <c r="F246" s="11">
        <f t="shared" si="137"/>
        <v>71.418281854793946</v>
      </c>
      <c r="G246" s="11">
        <f t="shared" si="118"/>
        <v>131.18663168657494</v>
      </c>
      <c r="H246" s="11">
        <f t="shared" si="119"/>
        <v>100.20739613681721</v>
      </c>
      <c r="I246" s="24">
        <f t="shared" si="138"/>
        <v>71.418281854793946</v>
      </c>
      <c r="J246" s="12">
        <f t="shared" si="120"/>
        <v>0.33989058716729648</v>
      </c>
      <c r="K246" s="24">
        <f t="shared" si="121"/>
        <v>472.39505522805382</v>
      </c>
      <c r="L246" s="12">
        <f t="shared" si="139"/>
        <v>0.31760461531051332</v>
      </c>
      <c r="M246" s="24">
        <f t="shared" si="140"/>
        <v>131.18663168657494</v>
      </c>
      <c r="N246" s="12">
        <f t="shared" si="122"/>
        <v>0.95889850033673096</v>
      </c>
      <c r="O246" s="24">
        <f t="shared" si="123"/>
        <v>502.33460363116677</v>
      </c>
      <c r="P246" s="12">
        <f t="shared" si="141"/>
        <v>0.6750035949150488</v>
      </c>
      <c r="Q246" s="24">
        <f t="shared" si="142"/>
        <v>100.20739613681721</v>
      </c>
      <c r="R246" s="12">
        <f t="shared" si="124"/>
        <v>0.5925743806388305</v>
      </c>
      <c r="S246" s="24">
        <f t="shared" si="125"/>
        <v>487.72398587655829</v>
      </c>
      <c r="T246" s="12">
        <f t="shared" si="143"/>
        <v>0.48889037753559506</v>
      </c>
      <c r="W246" s="24">
        <f t="shared" si="144"/>
        <v>162.22072335014693</v>
      </c>
      <c r="X246" s="24">
        <f t="shared" si="145"/>
        <v>515.40034142443142</v>
      </c>
      <c r="Y246" s="13">
        <f t="shared" si="126"/>
        <v>0.76488455749963369</v>
      </c>
      <c r="Z246" s="24">
        <f t="shared" si="127"/>
        <v>11060.925657887008</v>
      </c>
      <c r="AA246" s="24">
        <f t="shared" si="128"/>
        <v>15487.835167197833</v>
      </c>
      <c r="AB246" s="24">
        <f t="shared" si="146"/>
        <v>131.21405974348207</v>
      </c>
      <c r="AC246" s="24">
        <f t="shared" si="147"/>
        <v>100.20739613681721</v>
      </c>
      <c r="AD246" s="123">
        <f t="shared" si="148"/>
        <v>1140</v>
      </c>
      <c r="AE246" s="14">
        <f t="shared" si="149"/>
        <v>19</v>
      </c>
      <c r="AF246" s="24">
        <f t="shared" si="129"/>
        <v>400</v>
      </c>
      <c r="AG246" s="3">
        <f t="shared" si="150"/>
        <v>0</v>
      </c>
      <c r="AH246" s="14">
        <f t="shared" si="130"/>
        <v>0</v>
      </c>
      <c r="AI246" s="14">
        <f t="shared" si="131"/>
        <v>1</v>
      </c>
      <c r="AJ246" s="14">
        <f t="shared" si="132"/>
        <v>2</v>
      </c>
      <c r="AK246" s="14">
        <f t="shared" si="133"/>
        <v>2.6</v>
      </c>
      <c r="AL246" s="24">
        <f t="shared" si="151"/>
        <v>131.21405974348207</v>
      </c>
      <c r="AM246" s="14">
        <f t="shared" si="152"/>
        <v>100.20739613681721</v>
      </c>
      <c r="AN246" s="138" t="str">
        <f t="shared" si="153"/>
        <v/>
      </c>
      <c r="AO246">
        <f t="shared" si="154"/>
        <v>1140</v>
      </c>
      <c r="AP246" s="124">
        <f t="shared" si="155"/>
        <v>100.20739613681721</v>
      </c>
    </row>
    <row r="247" spans="2:42" x14ac:dyDescent="0.25">
      <c r="B247" s="3">
        <f t="shared" si="134"/>
        <v>1145</v>
      </c>
      <c r="C247" s="14">
        <f t="shared" si="135"/>
        <v>19.083333333333332</v>
      </c>
      <c r="D247" s="11">
        <f t="shared" si="136"/>
        <v>774.36998638114494</v>
      </c>
      <c r="E247" s="11">
        <f t="shared" si="117"/>
        <v>605.16307231547739</v>
      </c>
      <c r="F247" s="11">
        <f t="shared" si="137"/>
        <v>71.735886470104461</v>
      </c>
      <c r="G247" s="11">
        <f t="shared" si="118"/>
        <v>131.86163528148998</v>
      </c>
      <c r="H247" s="11">
        <f t="shared" si="119"/>
        <v>100.69628651435281</v>
      </c>
      <c r="I247" s="24">
        <f t="shared" si="138"/>
        <v>71.735886470104461</v>
      </c>
      <c r="J247" s="12">
        <f t="shared" si="120"/>
        <v>0.33976147995824479</v>
      </c>
      <c r="K247" s="24">
        <f t="shared" si="121"/>
        <v>472.57456235510597</v>
      </c>
      <c r="L247" s="12">
        <f t="shared" si="139"/>
        <v>0.3177572522958988</v>
      </c>
      <c r="M247" s="24">
        <f t="shared" si="140"/>
        <v>131.86163528148998</v>
      </c>
      <c r="N247" s="12">
        <f t="shared" si="122"/>
        <v>0.95832718685564156</v>
      </c>
      <c r="O247" s="24">
        <f t="shared" si="123"/>
        <v>502.63407393213345</v>
      </c>
      <c r="P247" s="12">
        <f t="shared" si="141"/>
        <v>0.67496915651064437</v>
      </c>
      <c r="Q247" s="24">
        <f t="shared" si="142"/>
        <v>100.69628651435281</v>
      </c>
      <c r="R247" s="12">
        <f t="shared" si="124"/>
        <v>0.592277132448499</v>
      </c>
      <c r="S247" s="24">
        <f t="shared" si="125"/>
        <v>487.96876161453707</v>
      </c>
      <c r="T247" s="12">
        <f t="shared" si="143"/>
        <v>0.4889906335407857</v>
      </c>
      <c r="W247" s="24">
        <f t="shared" si="144"/>
        <v>162.98560790764657</v>
      </c>
      <c r="X247" s="24">
        <f t="shared" si="145"/>
        <v>515.70590563264886</v>
      </c>
      <c r="Y247" s="13">
        <f t="shared" si="126"/>
        <v>0.76513629467367072</v>
      </c>
      <c r="Z247" s="24">
        <f t="shared" si="127"/>
        <v>11054.436610195771</v>
      </c>
      <c r="AA247" s="24">
        <f t="shared" si="128"/>
        <v>15518.806969124307</v>
      </c>
      <c r="AB247" s="24">
        <f t="shared" si="146"/>
        <v>131.86163528148998</v>
      </c>
      <c r="AC247" s="24">
        <f t="shared" si="147"/>
        <v>100.69628651435281</v>
      </c>
      <c r="AD247" s="123">
        <f t="shared" si="148"/>
        <v>1145</v>
      </c>
      <c r="AE247" s="14">
        <f t="shared" si="149"/>
        <v>19.083333333333332</v>
      </c>
      <c r="AF247" s="24">
        <f t="shared" si="129"/>
        <v>400</v>
      </c>
      <c r="AG247" s="3">
        <f t="shared" si="150"/>
        <v>0</v>
      </c>
      <c r="AH247" s="14">
        <f t="shared" si="130"/>
        <v>0</v>
      </c>
      <c r="AI247" s="14">
        <f t="shared" si="131"/>
        <v>1</v>
      </c>
      <c r="AJ247" s="14">
        <f t="shared" si="132"/>
        <v>2</v>
      </c>
      <c r="AK247" s="14">
        <f t="shared" si="133"/>
        <v>2.6</v>
      </c>
      <c r="AL247" s="24">
        <f t="shared" si="151"/>
        <v>131.86163528148998</v>
      </c>
      <c r="AM247" s="14">
        <f t="shared" si="152"/>
        <v>100.69628651435281</v>
      </c>
      <c r="AN247" s="138" t="str">
        <f t="shared" si="153"/>
        <v/>
      </c>
      <c r="AO247">
        <f t="shared" si="154"/>
        <v>1145</v>
      </c>
      <c r="AP247" s="124">
        <f t="shared" si="155"/>
        <v>100.69628651435281</v>
      </c>
    </row>
    <row r="248" spans="2:42" x14ac:dyDescent="0.25">
      <c r="B248" s="3">
        <f t="shared" si="134"/>
        <v>1150</v>
      </c>
      <c r="C248" s="14">
        <f t="shared" si="135"/>
        <v>19.166666666666668</v>
      </c>
      <c r="D248" s="11">
        <f t="shared" si="136"/>
        <v>775.01860902291014</v>
      </c>
      <c r="E248" s="11">
        <f t="shared" si="117"/>
        <v>605.6662074145413</v>
      </c>
      <c r="F248" s="11">
        <f t="shared" si="137"/>
        <v>72.053643722400366</v>
      </c>
      <c r="G248" s="11">
        <f t="shared" si="118"/>
        <v>132.53660443800064</v>
      </c>
      <c r="H248" s="11">
        <f t="shared" si="119"/>
        <v>101.18527714789359</v>
      </c>
      <c r="I248" s="24">
        <f t="shared" si="138"/>
        <v>72.053643722400366</v>
      </c>
      <c r="J248" s="12">
        <f t="shared" si="120"/>
        <v>0.3396325846420491</v>
      </c>
      <c r="K248" s="24">
        <f t="shared" si="121"/>
        <v>472.7539110112574</v>
      </c>
      <c r="L248" s="12">
        <f t="shared" si="139"/>
        <v>0.31790758031031408</v>
      </c>
      <c r="M248" s="24">
        <f t="shared" si="140"/>
        <v>132.53660443800064</v>
      </c>
      <c r="N248" s="12">
        <f t="shared" si="122"/>
        <v>0.95775799149753571</v>
      </c>
      <c r="O248" s="24">
        <f t="shared" si="123"/>
        <v>502.93278924878734</v>
      </c>
      <c r="P248" s="12">
        <f t="shared" si="141"/>
        <v>0.67492969088672294</v>
      </c>
      <c r="Q248" s="24">
        <f t="shared" si="142"/>
        <v>101.18527714789359</v>
      </c>
      <c r="R248" s="12">
        <f t="shared" si="124"/>
        <v>0.59198071249098572</v>
      </c>
      <c r="S248" s="24">
        <f t="shared" si="125"/>
        <v>488.21310011498736</v>
      </c>
      <c r="T248" s="12">
        <f t="shared" si="143"/>
        <v>0.48908733342999478</v>
      </c>
      <c r="W248" s="24">
        <f t="shared" si="144"/>
        <v>163.75074420232025</v>
      </c>
      <c r="X248" s="24">
        <f t="shared" si="145"/>
        <v>516.0108627168778</v>
      </c>
      <c r="Y248" s="13">
        <f t="shared" si="126"/>
        <v>0.7653828888418589</v>
      </c>
      <c r="Z248" s="24">
        <f t="shared" si="127"/>
        <v>11047.886580305527</v>
      </c>
      <c r="AA248" s="24">
        <f t="shared" si="128"/>
        <v>15549.640097077599</v>
      </c>
      <c r="AB248" s="24">
        <f t="shared" si="146"/>
        <v>132.53660443800064</v>
      </c>
      <c r="AC248" s="24">
        <f t="shared" si="147"/>
        <v>101.18527714789359</v>
      </c>
      <c r="AD248" s="123">
        <f t="shared" si="148"/>
        <v>1150</v>
      </c>
      <c r="AE248" s="14">
        <f t="shared" si="149"/>
        <v>19.166666666666668</v>
      </c>
      <c r="AF248" s="24">
        <f t="shared" si="129"/>
        <v>400</v>
      </c>
      <c r="AG248" s="3">
        <f t="shared" si="150"/>
        <v>0</v>
      </c>
      <c r="AH248" s="14">
        <f t="shared" si="130"/>
        <v>0</v>
      </c>
      <c r="AI248" s="14">
        <f t="shared" si="131"/>
        <v>1</v>
      </c>
      <c r="AJ248" s="14">
        <f t="shared" si="132"/>
        <v>2</v>
      </c>
      <c r="AK248" s="14">
        <f t="shared" si="133"/>
        <v>2.6</v>
      </c>
      <c r="AL248" s="24">
        <f t="shared" si="151"/>
        <v>132.53660443800064</v>
      </c>
      <c r="AM248" s="14">
        <f t="shared" si="152"/>
        <v>101.18527714789359</v>
      </c>
      <c r="AN248" s="138" t="str">
        <f t="shared" si="153"/>
        <v/>
      </c>
      <c r="AO248">
        <f t="shared" si="154"/>
        <v>1150</v>
      </c>
      <c r="AP248" s="124">
        <f t="shared" si="155"/>
        <v>101.18527714789359</v>
      </c>
    </row>
    <row r="249" spans="2:42" x14ac:dyDescent="0.25">
      <c r="B249" s="3">
        <f t="shared" si="134"/>
        <v>1155</v>
      </c>
      <c r="C249" s="14">
        <f t="shared" si="135"/>
        <v>19.25</v>
      </c>
      <c r="D249" s="11">
        <f t="shared" si="136"/>
        <v>775.6644358687505</v>
      </c>
      <c r="E249" s="11">
        <f t="shared" si="117"/>
        <v>606.16717382110357</v>
      </c>
      <c r="F249" s="11">
        <f t="shared" si="137"/>
        <v>72.371551302710685</v>
      </c>
      <c r="G249" s="11">
        <f t="shared" si="118"/>
        <v>133.21153412888737</v>
      </c>
      <c r="H249" s="11">
        <f t="shared" si="119"/>
        <v>101.67436448132358</v>
      </c>
      <c r="I249" s="24">
        <f t="shared" si="138"/>
        <v>72.371551302710685</v>
      </c>
      <c r="J249" s="12">
        <f t="shared" si="120"/>
        <v>0.33950390172794559</v>
      </c>
      <c r="K249" s="24">
        <f t="shared" si="121"/>
        <v>472.93309997083384</v>
      </c>
      <c r="L249" s="12">
        <f t="shared" si="139"/>
        <v>0.31805562660420722</v>
      </c>
      <c r="M249" s="24">
        <f t="shared" si="140"/>
        <v>133.21153412888737</v>
      </c>
      <c r="N249" s="12">
        <f t="shared" si="122"/>
        <v>0.95719090413924923</v>
      </c>
      <c r="O249" s="24">
        <f t="shared" si="123"/>
        <v>503.2307515733533</v>
      </c>
      <c r="P249" s="12">
        <f t="shared" si="141"/>
        <v>0.67488527048760938</v>
      </c>
      <c r="Q249" s="24">
        <f t="shared" si="142"/>
        <v>101.67436448132358</v>
      </c>
      <c r="R249" s="12">
        <f t="shared" si="124"/>
        <v>0.59168511934946477</v>
      </c>
      <c r="S249" s="24">
        <f t="shared" si="125"/>
        <v>488.45700086434772</v>
      </c>
      <c r="T249" s="12">
        <f t="shared" si="143"/>
        <v>0.48918052417464253</v>
      </c>
      <c r="W249" s="24">
        <f t="shared" si="144"/>
        <v>164.5161270911621</v>
      </c>
      <c r="X249" s="24">
        <f t="shared" si="145"/>
        <v>516.31521590518935</v>
      </c>
      <c r="Y249" s="13">
        <f t="shared" si="126"/>
        <v>0.76562437770464775</v>
      </c>
      <c r="Z249" s="24">
        <f t="shared" si="127"/>
        <v>11041.276168248536</v>
      </c>
      <c r="AA249" s="24">
        <f t="shared" si="128"/>
        <v>15580.335081237006</v>
      </c>
      <c r="AB249" s="24">
        <f t="shared" si="146"/>
        <v>133.21153412888737</v>
      </c>
      <c r="AC249" s="24">
        <f t="shared" si="147"/>
        <v>101.67436448132358</v>
      </c>
      <c r="AD249" s="123">
        <f t="shared" si="148"/>
        <v>1155</v>
      </c>
      <c r="AE249" s="14">
        <f t="shared" si="149"/>
        <v>19.25</v>
      </c>
      <c r="AF249" s="24">
        <f t="shared" si="129"/>
        <v>400</v>
      </c>
      <c r="AG249" s="3">
        <f t="shared" si="150"/>
        <v>0</v>
      </c>
      <c r="AH249" s="14">
        <f t="shared" si="130"/>
        <v>0</v>
      </c>
      <c r="AI249" s="14">
        <f t="shared" si="131"/>
        <v>1</v>
      </c>
      <c r="AJ249" s="14">
        <f t="shared" si="132"/>
        <v>2</v>
      </c>
      <c r="AK249" s="14">
        <f t="shared" si="133"/>
        <v>2.6</v>
      </c>
      <c r="AL249" s="24">
        <f t="shared" si="151"/>
        <v>133.21153412888737</v>
      </c>
      <c r="AM249" s="14">
        <f t="shared" si="152"/>
        <v>101.67436448132358</v>
      </c>
      <c r="AN249" s="138" t="str">
        <f t="shared" si="153"/>
        <v/>
      </c>
      <c r="AO249">
        <f t="shared" si="154"/>
        <v>1155</v>
      </c>
      <c r="AP249" s="124">
        <f t="shared" si="155"/>
        <v>101.67436448132358</v>
      </c>
    </row>
    <row r="250" spans="2:42" x14ac:dyDescent="0.25">
      <c r="B250" s="3">
        <f t="shared" si="134"/>
        <v>1160</v>
      </c>
      <c r="C250" s="14">
        <f t="shared" si="135"/>
        <v>19.333333333333332</v>
      </c>
      <c r="D250" s="11">
        <f t="shared" si="136"/>
        <v>776.30749091702512</v>
      </c>
      <c r="E250" s="11">
        <f t="shared" si="117"/>
        <v>606.66599015063639</v>
      </c>
      <c r="F250" s="11">
        <f t="shared" si="137"/>
        <v>72.689606929314891</v>
      </c>
      <c r="G250" s="11">
        <f t="shared" si="118"/>
        <v>133.88641939937497</v>
      </c>
      <c r="H250" s="11">
        <f t="shared" si="119"/>
        <v>102.16354500549822</v>
      </c>
      <c r="I250" s="24">
        <f t="shared" si="138"/>
        <v>72.689606929314891</v>
      </c>
      <c r="J250" s="12">
        <f t="shared" si="120"/>
        <v>0.33937543170664985</v>
      </c>
      <c r="K250" s="24">
        <f t="shared" si="121"/>
        <v>473.11212803164307</v>
      </c>
      <c r="L250" s="12">
        <f t="shared" si="139"/>
        <v>0.31820141801847307</v>
      </c>
      <c r="M250" s="24">
        <f t="shared" si="140"/>
        <v>133.88641939937497</v>
      </c>
      <c r="N250" s="12">
        <f t="shared" si="122"/>
        <v>0.9566259146100885</v>
      </c>
      <c r="O250" s="24">
        <f t="shared" si="123"/>
        <v>503.52796295039042</v>
      </c>
      <c r="P250" s="12">
        <f t="shared" si="141"/>
        <v>0.67483596651426958</v>
      </c>
      <c r="Q250" s="24">
        <f t="shared" si="142"/>
        <v>102.16354500549822</v>
      </c>
      <c r="R250" s="12">
        <f t="shared" si="124"/>
        <v>0.5913903515656036</v>
      </c>
      <c r="S250" s="24">
        <f t="shared" si="125"/>
        <v>488.7004633883389</v>
      </c>
      <c r="T250" s="12">
        <f t="shared" si="143"/>
        <v>0.48927025199439778</v>
      </c>
      <c r="W250" s="24">
        <f t="shared" si="144"/>
        <v>165.28175146886676</v>
      </c>
      <c r="X250" s="24">
        <f t="shared" si="145"/>
        <v>516.61896847079095</v>
      </c>
      <c r="Y250" s="13">
        <f t="shared" si="126"/>
        <v>0.76586079837026511</v>
      </c>
      <c r="Z250" s="24">
        <f t="shared" si="127"/>
        <v>11034.605967044241</v>
      </c>
      <c r="AA250" s="24">
        <f t="shared" si="128"/>
        <v>15610.892445070258</v>
      </c>
      <c r="AB250" s="24">
        <f t="shared" si="146"/>
        <v>133.88641939937497</v>
      </c>
      <c r="AC250" s="24">
        <f t="shared" si="147"/>
        <v>102.16354500549822</v>
      </c>
      <c r="AD250" s="123">
        <f t="shared" si="148"/>
        <v>1160</v>
      </c>
      <c r="AE250" s="14">
        <f t="shared" si="149"/>
        <v>19.333333333333332</v>
      </c>
      <c r="AF250" s="24">
        <f t="shared" si="129"/>
        <v>400</v>
      </c>
      <c r="AG250" s="3">
        <f t="shared" si="150"/>
        <v>0</v>
      </c>
      <c r="AH250" s="14">
        <f t="shared" si="130"/>
        <v>0</v>
      </c>
      <c r="AI250" s="14">
        <f t="shared" si="131"/>
        <v>1</v>
      </c>
      <c r="AJ250" s="14">
        <f t="shared" si="132"/>
        <v>2</v>
      </c>
      <c r="AK250" s="14">
        <f t="shared" si="133"/>
        <v>2.6</v>
      </c>
      <c r="AL250" s="24">
        <f t="shared" si="151"/>
        <v>133.88641939937497</v>
      </c>
      <c r="AM250" s="14">
        <f t="shared" si="152"/>
        <v>102.16354500549822</v>
      </c>
      <c r="AN250" s="138" t="str">
        <f t="shared" si="153"/>
        <v/>
      </c>
      <c r="AO250">
        <f t="shared" si="154"/>
        <v>1160</v>
      </c>
      <c r="AP250" s="124">
        <f t="shared" si="155"/>
        <v>102.16354500549822</v>
      </c>
    </row>
    <row r="251" spans="2:42" x14ac:dyDescent="0.25">
      <c r="B251" s="3">
        <f t="shared" si="134"/>
        <v>1165</v>
      </c>
      <c r="C251" s="14">
        <f t="shared" si="135"/>
        <v>19.416666666666668</v>
      </c>
      <c r="D251" s="11">
        <f t="shared" si="136"/>
        <v>776.94779785842013</v>
      </c>
      <c r="E251" s="11">
        <f t="shared" si="117"/>
        <v>607.16267477995075</v>
      </c>
      <c r="F251" s="11">
        <f t="shared" si="137"/>
        <v>73.007808347333366</v>
      </c>
      <c r="G251" s="11">
        <f t="shared" si="118"/>
        <v>134.56125536588925</v>
      </c>
      <c r="H251" s="11">
        <f t="shared" si="119"/>
        <v>102.65281525749262</v>
      </c>
      <c r="I251" s="24">
        <f t="shared" si="138"/>
        <v>73.007808347333366</v>
      </c>
      <c r="J251" s="12">
        <f t="shared" si="120"/>
        <v>0.33924717505068541</v>
      </c>
      <c r="K251" s="24">
        <f t="shared" si="121"/>
        <v>473.29099401461986</v>
      </c>
      <c r="L251" s="12">
        <f t="shared" si="139"/>
        <v>0.31834498099219266</v>
      </c>
      <c r="M251" s="24">
        <f t="shared" si="140"/>
        <v>134.56125536588925</v>
      </c>
      <c r="N251" s="12">
        <f t="shared" si="122"/>
        <v>0.95606301269438587</v>
      </c>
      <c r="O251" s="24">
        <f t="shared" si="123"/>
        <v>503.8244254755495</v>
      </c>
      <c r="P251" s="12">
        <f t="shared" si="141"/>
        <v>0.67478184894924087</v>
      </c>
      <c r="Q251" s="24">
        <f t="shared" si="142"/>
        <v>102.65281525749262</v>
      </c>
      <c r="R251" s="12">
        <f t="shared" si="124"/>
        <v>0.59109640764064031</v>
      </c>
      <c r="S251" s="24">
        <f t="shared" si="125"/>
        <v>488.94348725125354</v>
      </c>
      <c r="T251" s="12">
        <f t="shared" si="143"/>
        <v>0.48935656237166236</v>
      </c>
      <c r="W251" s="24">
        <f t="shared" si="144"/>
        <v>166.04761226723701</v>
      </c>
      <c r="X251" s="24">
        <f t="shared" si="145"/>
        <v>516.92212373124471</v>
      </c>
      <c r="Y251" s="13">
        <f t="shared" si="126"/>
        <v>0.76609218736470175</v>
      </c>
      <c r="Z251" s="24">
        <f t="shared" si="127"/>
        <v>11027.876562817843</v>
      </c>
      <c r="AA251" s="24">
        <f t="shared" si="128"/>
        <v>15641.312705438982</v>
      </c>
      <c r="AB251" s="24">
        <f t="shared" si="146"/>
        <v>134.56125536588925</v>
      </c>
      <c r="AC251" s="24">
        <f t="shared" si="147"/>
        <v>102.65281525749262</v>
      </c>
      <c r="AD251" s="123">
        <f t="shared" si="148"/>
        <v>1165</v>
      </c>
      <c r="AE251" s="14">
        <f t="shared" si="149"/>
        <v>19.416666666666668</v>
      </c>
      <c r="AF251" s="24">
        <f t="shared" si="129"/>
        <v>400</v>
      </c>
      <c r="AG251" s="3">
        <f t="shared" si="150"/>
        <v>0</v>
      </c>
      <c r="AH251" s="14">
        <f t="shared" si="130"/>
        <v>0</v>
      </c>
      <c r="AI251" s="14">
        <f t="shared" si="131"/>
        <v>1</v>
      </c>
      <c r="AJ251" s="14">
        <f t="shared" si="132"/>
        <v>2</v>
      </c>
      <c r="AK251" s="14">
        <f t="shared" si="133"/>
        <v>2.6</v>
      </c>
      <c r="AL251" s="24">
        <f t="shared" si="151"/>
        <v>134.56125536588925</v>
      </c>
      <c r="AM251" s="14">
        <f t="shared" si="152"/>
        <v>102.65281525749262</v>
      </c>
      <c r="AN251" s="138" t="str">
        <f t="shared" si="153"/>
        <v/>
      </c>
      <c r="AO251">
        <f t="shared" si="154"/>
        <v>1165</v>
      </c>
      <c r="AP251" s="124">
        <f t="shared" si="155"/>
        <v>102.65281525749262</v>
      </c>
    </row>
    <row r="252" spans="2:42" x14ac:dyDescent="0.25">
      <c r="B252" s="3">
        <f t="shared" si="134"/>
        <v>1170</v>
      </c>
      <c r="C252" s="14">
        <f t="shared" si="135"/>
        <v>19.5</v>
      </c>
      <c r="D252" s="11">
        <f t="shared" si="136"/>
        <v>777.58538008118558</v>
      </c>
      <c r="E252" s="11">
        <f t="shared" si="117"/>
        <v>607.65724585125884</v>
      </c>
      <c r="F252" s="11">
        <f t="shared" si="137"/>
        <v>73.32615332832556</v>
      </c>
      <c r="G252" s="11">
        <f t="shared" si="118"/>
        <v>135.23603721483849</v>
      </c>
      <c r="H252" s="11">
        <f t="shared" si="119"/>
        <v>103.14217181986429</v>
      </c>
      <c r="I252" s="24">
        <f t="shared" si="138"/>
        <v>73.32615332832556</v>
      </c>
      <c r="J252" s="12">
        <f t="shared" si="120"/>
        <v>0.33911913221470763</v>
      </c>
      <c r="K252" s="24">
        <f t="shared" si="121"/>
        <v>473.46969676347572</v>
      </c>
      <c r="L252" s="12">
        <f t="shared" si="139"/>
        <v>0.31848634157024369</v>
      </c>
      <c r="M252" s="24">
        <f t="shared" si="140"/>
        <v>135.23603721483849</v>
      </c>
      <c r="N252" s="12">
        <f t="shared" si="122"/>
        <v>0.95550218813398968</v>
      </c>
      <c r="O252" s="24">
        <f t="shared" si="123"/>
        <v>504.12014129435471</v>
      </c>
      <c r="P252" s="12">
        <f t="shared" si="141"/>
        <v>0.67472298658112517</v>
      </c>
      <c r="Q252" s="24">
        <f t="shared" si="142"/>
        <v>103.14217181986429</v>
      </c>
      <c r="R252" s="12">
        <f t="shared" si="124"/>
        <v>0.59080328603643451</v>
      </c>
      <c r="S252" s="24">
        <f t="shared" si="125"/>
        <v>489.18607205525922</v>
      </c>
      <c r="T252" s="12">
        <f t="shared" si="143"/>
        <v>0.48943950006581199</v>
      </c>
      <c r="W252" s="24">
        <f t="shared" si="144"/>
        <v>166.81370445460172</v>
      </c>
      <c r="X252" s="24">
        <f t="shared" si="145"/>
        <v>517.22468504769802</v>
      </c>
      <c r="Y252" s="13">
        <f t="shared" si="126"/>
        <v>0.76631858064151415</v>
      </c>
      <c r="Z252" s="24">
        <f t="shared" si="127"/>
        <v>11021.088534916427</v>
      </c>
      <c r="AA252" s="24">
        <f t="shared" si="128"/>
        <v>15671.596372702228</v>
      </c>
      <c r="AB252" s="24">
        <f t="shared" si="146"/>
        <v>135.23603721483849</v>
      </c>
      <c r="AC252" s="24">
        <f t="shared" si="147"/>
        <v>103.14217181986429</v>
      </c>
      <c r="AD252" s="123">
        <f t="shared" si="148"/>
        <v>1170</v>
      </c>
      <c r="AE252" s="14">
        <f t="shared" si="149"/>
        <v>19.5</v>
      </c>
      <c r="AF252" s="24">
        <f t="shared" si="129"/>
        <v>400</v>
      </c>
      <c r="AG252" s="3">
        <f t="shared" si="150"/>
        <v>0</v>
      </c>
      <c r="AH252" s="14">
        <f t="shared" si="130"/>
        <v>0</v>
      </c>
      <c r="AI252" s="14">
        <f t="shared" si="131"/>
        <v>1</v>
      </c>
      <c r="AJ252" s="14">
        <f t="shared" si="132"/>
        <v>2</v>
      </c>
      <c r="AK252" s="14">
        <f t="shared" si="133"/>
        <v>2.6</v>
      </c>
      <c r="AL252" s="24">
        <f t="shared" si="151"/>
        <v>135.23603721483849</v>
      </c>
      <c r="AM252" s="14">
        <f t="shared" si="152"/>
        <v>103.14217181986429</v>
      </c>
      <c r="AN252" s="138" t="str">
        <f t="shared" si="153"/>
        <v/>
      </c>
      <c r="AO252">
        <f t="shared" si="154"/>
        <v>1170</v>
      </c>
      <c r="AP252" s="124">
        <f t="shared" si="155"/>
        <v>103.14217181986429</v>
      </c>
    </row>
    <row r="253" spans="2:42" x14ac:dyDescent="0.25">
      <c r="B253" s="3">
        <f t="shared" si="134"/>
        <v>1175</v>
      </c>
      <c r="C253" s="14">
        <f t="shared" si="135"/>
        <v>19.583333333333332</v>
      </c>
      <c r="D253" s="11">
        <f t="shared" si="136"/>
        <v>778.22026067626143</v>
      </c>
      <c r="E253" s="11">
        <f t="shared" si="117"/>
        <v>608.14972127614976</v>
      </c>
      <c r="F253" s="11">
        <f t="shared" si="137"/>
        <v>73.64463966989581</v>
      </c>
      <c r="G253" s="11">
        <f t="shared" si="118"/>
        <v>135.91076020141961</v>
      </c>
      <c r="H253" s="11">
        <f t="shared" si="119"/>
        <v>103.6316113199301</v>
      </c>
      <c r="I253" s="24">
        <f t="shared" si="138"/>
        <v>73.64463966989581</v>
      </c>
      <c r="J253" s="12">
        <f t="shared" si="120"/>
        <v>0.33899130363581959</v>
      </c>
      <c r="K253" s="24">
        <f t="shared" si="121"/>
        <v>473.64823514435648</v>
      </c>
      <c r="L253" s="12">
        <f t="shared" si="139"/>
        <v>0.31862552541070865</v>
      </c>
      <c r="M253" s="24">
        <f t="shared" si="140"/>
        <v>135.91076020141961</v>
      </c>
      <c r="N253" s="12">
        <f t="shared" si="122"/>
        <v>0.95494343063068265</v>
      </c>
      <c r="O253" s="24">
        <f t="shared" si="123"/>
        <v>504.41511260101151</v>
      </c>
      <c r="P253" s="12">
        <f t="shared" si="141"/>
        <v>0.67465944702843506</v>
      </c>
      <c r="Q253" s="24">
        <f t="shared" si="142"/>
        <v>103.6316113199301</v>
      </c>
      <c r="R253" s="12">
        <f t="shared" si="124"/>
        <v>0.5905109851764978</v>
      </c>
      <c r="S253" s="24">
        <f t="shared" si="125"/>
        <v>489.42821743971479</v>
      </c>
      <c r="T253" s="12">
        <f t="shared" si="143"/>
        <v>0.48951910912706031</v>
      </c>
      <c r="W253" s="24">
        <f t="shared" si="144"/>
        <v>167.58002303524324</v>
      </c>
      <c r="X253" s="24">
        <f t="shared" si="145"/>
        <v>517.52665582412192</v>
      </c>
      <c r="Y253" s="13">
        <f t="shared" si="126"/>
        <v>0.76654001359144963</v>
      </c>
      <c r="Z253" s="24">
        <f t="shared" si="127"/>
        <v>11014.242456022663</v>
      </c>
      <c r="AA253" s="24">
        <f t="shared" si="128"/>
        <v>15701.743950818152</v>
      </c>
      <c r="AB253" s="24">
        <f t="shared" si="146"/>
        <v>135.91076020141961</v>
      </c>
      <c r="AC253" s="24">
        <f t="shared" si="147"/>
        <v>103.6316113199301</v>
      </c>
      <c r="AD253" s="123">
        <f t="shared" si="148"/>
        <v>1175</v>
      </c>
      <c r="AE253" s="14">
        <f t="shared" si="149"/>
        <v>19.583333333333332</v>
      </c>
      <c r="AF253" s="24">
        <f t="shared" si="129"/>
        <v>400</v>
      </c>
      <c r="AG253" s="3">
        <f t="shared" si="150"/>
        <v>0</v>
      </c>
      <c r="AH253" s="14">
        <f t="shared" si="130"/>
        <v>0</v>
      </c>
      <c r="AI253" s="14">
        <f t="shared" si="131"/>
        <v>1</v>
      </c>
      <c r="AJ253" s="14">
        <f t="shared" si="132"/>
        <v>2</v>
      </c>
      <c r="AK253" s="14">
        <f t="shared" si="133"/>
        <v>2.6</v>
      </c>
      <c r="AL253" s="24">
        <f t="shared" si="151"/>
        <v>135.91076020141961</v>
      </c>
      <c r="AM253" s="14">
        <f t="shared" si="152"/>
        <v>103.6316113199301</v>
      </c>
      <c r="AN253" s="138" t="str">
        <f t="shared" si="153"/>
        <v/>
      </c>
      <c r="AO253">
        <f t="shared" si="154"/>
        <v>1175</v>
      </c>
      <c r="AP253" s="124">
        <f t="shared" si="155"/>
        <v>103.6316113199301</v>
      </c>
    </row>
    <row r="254" spans="2:42" x14ac:dyDescent="0.25">
      <c r="B254" s="3">
        <f t="shared" si="134"/>
        <v>1180</v>
      </c>
      <c r="C254" s="14">
        <f t="shared" si="135"/>
        <v>19.666666666666668</v>
      </c>
      <c r="D254" s="11">
        <f t="shared" si="136"/>
        <v>778.85246244229529</v>
      </c>
      <c r="E254" s="11">
        <f t="shared" si="117"/>
        <v>608.64011873948243</v>
      </c>
      <c r="F254" s="11">
        <f t="shared" si="137"/>
        <v>73.963265195306519</v>
      </c>
      <c r="G254" s="11">
        <f t="shared" si="118"/>
        <v>136.58541964844804</v>
      </c>
      <c r="H254" s="11">
        <f t="shared" si="119"/>
        <v>104.12113042905716</v>
      </c>
      <c r="I254" s="24">
        <f t="shared" si="138"/>
        <v>73.963265195306519</v>
      </c>
      <c r="J254" s="12">
        <f t="shared" si="120"/>
        <v>0.33886368973388437</v>
      </c>
      <c r="K254" s="24">
        <f t="shared" si="121"/>
        <v>473.82660804550443</v>
      </c>
      <c r="L254" s="12">
        <f t="shared" si="139"/>
        <v>0.31876255779212276</v>
      </c>
      <c r="M254" s="24">
        <f t="shared" si="140"/>
        <v>136.58541964844804</v>
      </c>
      <c r="N254" s="12">
        <f t="shared" si="122"/>
        <v>0.9543867298485389</v>
      </c>
      <c r="O254" s="24">
        <f t="shared" si="123"/>
        <v>504.70934163723734</v>
      </c>
      <c r="P254" s="12">
        <f t="shared" si="141"/>
        <v>0.67459129676291696</v>
      </c>
      <c r="Q254" s="24">
        <f t="shared" si="142"/>
        <v>104.12113042905716</v>
      </c>
      <c r="R254" s="12">
        <f t="shared" si="124"/>
        <v>0.59021950344700058</v>
      </c>
      <c r="S254" s="24">
        <f t="shared" si="125"/>
        <v>489.66992308049913</v>
      </c>
      <c r="T254" s="12">
        <f t="shared" si="143"/>
        <v>0.48959543291002533</v>
      </c>
      <c r="W254" s="24">
        <f t="shared" si="144"/>
        <v>168.3465630488347</v>
      </c>
      <c r="X254" s="24">
        <f t="shared" si="145"/>
        <v>517.82803950656194</v>
      </c>
      <c r="Y254" s="13">
        <f t="shared" si="126"/>
        <v>0.76675652105190006</v>
      </c>
      <c r="Z254" s="24">
        <f t="shared" si="127"/>
        <v>11007.338892266194</v>
      </c>
      <c r="AA254" s="24">
        <f t="shared" si="128"/>
        <v>15731.755937443972</v>
      </c>
      <c r="AB254" s="24">
        <f t="shared" si="146"/>
        <v>136.58541964844804</v>
      </c>
      <c r="AC254" s="24">
        <f t="shared" si="147"/>
        <v>104.12113042905716</v>
      </c>
      <c r="AD254" s="123">
        <f t="shared" si="148"/>
        <v>1180</v>
      </c>
      <c r="AE254" s="14">
        <f t="shared" si="149"/>
        <v>19.666666666666668</v>
      </c>
      <c r="AF254" s="24">
        <f t="shared" si="129"/>
        <v>400</v>
      </c>
      <c r="AG254" s="3">
        <f t="shared" si="150"/>
        <v>0</v>
      </c>
      <c r="AH254" s="14">
        <f t="shared" si="130"/>
        <v>0</v>
      </c>
      <c r="AI254" s="14">
        <f t="shared" si="131"/>
        <v>1</v>
      </c>
      <c r="AJ254" s="14">
        <f t="shared" si="132"/>
        <v>2</v>
      </c>
      <c r="AK254" s="14">
        <f t="shared" si="133"/>
        <v>2.6</v>
      </c>
      <c r="AL254" s="24">
        <f t="shared" si="151"/>
        <v>136.58541964844804</v>
      </c>
      <c r="AM254" s="14">
        <f t="shared" si="152"/>
        <v>104.12113042905716</v>
      </c>
      <c r="AN254" s="138" t="str">
        <f t="shared" si="153"/>
        <v/>
      </c>
      <c r="AO254">
        <f t="shared" si="154"/>
        <v>1180</v>
      </c>
      <c r="AP254" s="124">
        <f t="shared" si="155"/>
        <v>104.12113042905716</v>
      </c>
    </row>
    <row r="255" spans="2:42" x14ac:dyDescent="0.25">
      <c r="B255" s="3">
        <f t="shared" si="134"/>
        <v>1185</v>
      </c>
      <c r="C255" s="14">
        <f t="shared" si="135"/>
        <v>19.75</v>
      </c>
      <c r="D255" s="11">
        <f t="shared" si="136"/>
        <v>779.48200789055568</v>
      </c>
      <c r="E255" s="11">
        <f t="shared" si="117"/>
        <v>609.12845570319644</v>
      </c>
      <c r="F255" s="11">
        <f t="shared" si="137"/>
        <v>74.282027753098646</v>
      </c>
      <c r="G255" s="11">
        <f t="shared" si="118"/>
        <v>137.26001094521095</v>
      </c>
      <c r="H255" s="11">
        <f t="shared" si="119"/>
        <v>104.61072586196718</v>
      </c>
      <c r="I255" s="24">
        <f t="shared" si="138"/>
        <v>74.282027753098646</v>
      </c>
      <c r="J255" s="12">
        <f t="shared" si="120"/>
        <v>0.33873629091182877</v>
      </c>
      <c r="K255" s="24">
        <f t="shared" si="121"/>
        <v>474.00481437692849</v>
      </c>
      <c r="L255" s="12">
        <f t="shared" si="139"/>
        <v>0.31889746362051208</v>
      </c>
      <c r="M255" s="24">
        <f t="shared" si="140"/>
        <v>137.26001094521095</v>
      </c>
      <c r="N255" s="12">
        <f t="shared" si="122"/>
        <v>0.95383207541621606</v>
      </c>
      <c r="O255" s="24">
        <f t="shared" si="123"/>
        <v>505.00283069111686</v>
      </c>
      <c r="P255" s="12">
        <f t="shared" si="141"/>
        <v>0.67451860113220552</v>
      </c>
      <c r="Q255" s="24">
        <f t="shared" si="142"/>
        <v>104.61072586196718</v>
      </c>
      <c r="R255" s="12">
        <f t="shared" si="124"/>
        <v>0.58992883919775696</v>
      </c>
      <c r="S255" s="24">
        <f t="shared" si="125"/>
        <v>489.91118868935291</v>
      </c>
      <c r="T255" s="12">
        <f t="shared" si="143"/>
        <v>0.48966851408690598</v>
      </c>
      <c r="W255" s="24">
        <f t="shared" si="144"/>
        <v>169.11331956988658</v>
      </c>
      <c r="X255" s="24">
        <f t="shared" si="145"/>
        <v>518.12883958239661</v>
      </c>
      <c r="Y255" s="13">
        <f t="shared" si="126"/>
        <v>0.76696813731618718</v>
      </c>
      <c r="Z255" s="24">
        <f t="shared" si="127"/>
        <v>11000.378403332747</v>
      </c>
      <c r="AA255" s="24">
        <f t="shared" si="128"/>
        <v>15761.632824034185</v>
      </c>
      <c r="AB255" s="24">
        <f t="shared" si="146"/>
        <v>137.26001094521095</v>
      </c>
      <c r="AC255" s="24">
        <f t="shared" si="147"/>
        <v>104.61072586196718</v>
      </c>
      <c r="AD255" s="123">
        <f t="shared" si="148"/>
        <v>1185</v>
      </c>
      <c r="AE255" s="14">
        <f t="shared" si="149"/>
        <v>19.75</v>
      </c>
      <c r="AF255" s="24">
        <f t="shared" si="129"/>
        <v>400</v>
      </c>
      <c r="AG255" s="3">
        <f t="shared" si="150"/>
        <v>0</v>
      </c>
      <c r="AH255" s="14">
        <f t="shared" si="130"/>
        <v>0</v>
      </c>
      <c r="AI255" s="14">
        <f t="shared" si="131"/>
        <v>1</v>
      </c>
      <c r="AJ255" s="14">
        <f t="shared" si="132"/>
        <v>2</v>
      </c>
      <c r="AK255" s="14">
        <f t="shared" si="133"/>
        <v>2.6</v>
      </c>
      <c r="AL255" s="24">
        <f t="shared" si="151"/>
        <v>137.26001094521095</v>
      </c>
      <c r="AM255" s="14">
        <f t="shared" si="152"/>
        <v>104.61072586196718</v>
      </c>
      <c r="AN255" s="138" t="str">
        <f t="shared" si="153"/>
        <v/>
      </c>
      <c r="AO255">
        <f t="shared" si="154"/>
        <v>1185</v>
      </c>
      <c r="AP255" s="124">
        <f t="shared" si="155"/>
        <v>104.61072586196718</v>
      </c>
    </row>
    <row r="256" spans="2:42" x14ac:dyDescent="0.25">
      <c r="B256" s="3">
        <f t="shared" si="134"/>
        <v>1190</v>
      </c>
      <c r="C256" s="14">
        <f t="shared" si="135"/>
        <v>19.833333333333332</v>
      </c>
      <c r="D256" s="11">
        <f t="shared" si="136"/>
        <v>780.10891924974067</v>
      </c>
      <c r="E256" s="11">
        <f t="shared" si="117"/>
        <v>609.61474941004178</v>
      </c>
      <c r="F256" s="11">
        <f t="shared" si="137"/>
        <v>74.600925216719162</v>
      </c>
      <c r="G256" s="11">
        <f t="shared" si="118"/>
        <v>137.93452954634316</v>
      </c>
      <c r="H256" s="11">
        <f t="shared" si="119"/>
        <v>105.10039437605408</v>
      </c>
      <c r="I256" s="24">
        <f t="shared" si="138"/>
        <v>74.600925216719162</v>
      </c>
      <c r="J256" s="12">
        <f t="shared" si="120"/>
        <v>0.33860910755594459</v>
      </c>
      <c r="K256" s="24">
        <f t="shared" si="121"/>
        <v>474.18285307007784</v>
      </c>
      <c r="L256" s="12">
        <f t="shared" si="139"/>
        <v>0.31903026743637364</v>
      </c>
      <c r="M256" s="24">
        <f t="shared" si="140"/>
        <v>137.93452954634316</v>
      </c>
      <c r="N256" s="12">
        <f t="shared" si="122"/>
        <v>0.95327945692918437</v>
      </c>
      <c r="O256" s="24">
        <f t="shared" si="123"/>
        <v>505.29558209598014</v>
      </c>
      <c r="P256" s="12">
        <f t="shared" si="141"/>
        <v>0.67444142438225074</v>
      </c>
      <c r="Q256" s="24">
        <f t="shared" si="142"/>
        <v>105.10039437605408</v>
      </c>
      <c r="R256" s="12">
        <f t="shared" si="124"/>
        <v>0.58963899074318804</v>
      </c>
      <c r="S256" s="24">
        <f t="shared" si="125"/>
        <v>490.15201401323219</v>
      </c>
      <c r="T256" s="12">
        <f t="shared" si="143"/>
        <v>0.48973839466054064</v>
      </c>
      <c r="W256" s="24">
        <f t="shared" si="144"/>
        <v>169.88028770720277</v>
      </c>
      <c r="X256" s="24">
        <f t="shared" si="145"/>
        <v>518.42905957960636</v>
      </c>
      <c r="Y256" s="13">
        <f t="shared" si="126"/>
        <v>0.76717489614267786</v>
      </c>
      <c r="Z256" s="24">
        <f t="shared" si="127"/>
        <v>10993.361542570974</v>
      </c>
      <c r="AA256" s="24">
        <f t="shared" si="128"/>
        <v>15791.375095936924</v>
      </c>
      <c r="AB256" s="24">
        <f t="shared" si="146"/>
        <v>137.93452954634316</v>
      </c>
      <c r="AC256" s="24">
        <f t="shared" si="147"/>
        <v>105.10039437605408</v>
      </c>
      <c r="AD256" s="123">
        <f t="shared" si="148"/>
        <v>1190</v>
      </c>
      <c r="AE256" s="14">
        <f t="shared" si="149"/>
        <v>19.833333333333332</v>
      </c>
      <c r="AF256" s="24">
        <f t="shared" si="129"/>
        <v>400</v>
      </c>
      <c r="AG256" s="3">
        <f t="shared" si="150"/>
        <v>0</v>
      </c>
      <c r="AH256" s="14">
        <f t="shared" si="130"/>
        <v>0</v>
      </c>
      <c r="AI256" s="14">
        <f t="shared" si="131"/>
        <v>1</v>
      </c>
      <c r="AJ256" s="14">
        <f t="shared" si="132"/>
        <v>2</v>
      </c>
      <c r="AK256" s="14">
        <f t="shared" si="133"/>
        <v>2.6</v>
      </c>
      <c r="AL256" s="24">
        <f t="shared" si="151"/>
        <v>137.93452954634316</v>
      </c>
      <c r="AM256" s="14">
        <f t="shared" si="152"/>
        <v>105.10039437605408</v>
      </c>
      <c r="AN256" s="138" t="str">
        <f t="shared" si="153"/>
        <v/>
      </c>
      <c r="AO256">
        <f t="shared" si="154"/>
        <v>1190</v>
      </c>
      <c r="AP256" s="124">
        <f t="shared" si="155"/>
        <v>105.10039437605408</v>
      </c>
    </row>
    <row r="257" spans="2:42" x14ac:dyDescent="0.25">
      <c r="B257" s="3">
        <f t="shared" si="134"/>
        <v>1195</v>
      </c>
      <c r="C257" s="14">
        <f t="shared" si="135"/>
        <v>19.916666666666668</v>
      </c>
      <c r="D257" s="11">
        <f t="shared" si="136"/>
        <v>780.73321847068837</v>
      </c>
      <c r="E257" s="11">
        <f t="shared" si="117"/>
        <v>610.09901688723346</v>
      </c>
      <c r="F257" s="11">
        <f t="shared" si="137"/>
        <v>74.919955484155537</v>
      </c>
      <c r="G257" s="11">
        <f t="shared" si="118"/>
        <v>138.60897097072541</v>
      </c>
      <c r="H257" s="11">
        <f t="shared" si="119"/>
        <v>105.59013277071462</v>
      </c>
      <c r="I257" s="24">
        <f t="shared" si="138"/>
        <v>74.919955484155537</v>
      </c>
      <c r="J257" s="12">
        <f t="shared" si="120"/>
        <v>0.33848214003618149</v>
      </c>
      <c r="K257" s="24">
        <f t="shared" si="121"/>
        <v>474.36072307752369</v>
      </c>
      <c r="L257" s="12">
        <f t="shared" si="139"/>
        <v>0.31916099342135718</v>
      </c>
      <c r="M257" s="24">
        <f t="shared" si="140"/>
        <v>138.60897097072541</v>
      </c>
      <c r="N257" s="12">
        <f t="shared" si="122"/>
        <v>0.9527288639518966</v>
      </c>
      <c r="O257" s="24">
        <f t="shared" si="123"/>
        <v>505.58759822930324</v>
      </c>
      <c r="P257" s="12">
        <f t="shared" si="141"/>
        <v>0.67435982967883235</v>
      </c>
      <c r="Q257" s="24">
        <f t="shared" si="142"/>
        <v>105.59013277071462</v>
      </c>
      <c r="R257" s="12">
        <f t="shared" si="124"/>
        <v>0.58934995636326604</v>
      </c>
      <c r="S257" s="24">
        <f t="shared" si="125"/>
        <v>490.39239883367401</v>
      </c>
      <c r="T257" s="12">
        <f t="shared" si="143"/>
        <v>0.48980511597692389</v>
      </c>
      <c r="W257" s="24">
        <f t="shared" si="144"/>
        <v>170.64746260334545</v>
      </c>
      <c r="X257" s="24">
        <f t="shared" si="145"/>
        <v>518.72870306605205</v>
      </c>
      <c r="Y257" s="13">
        <f t="shared" si="126"/>
        <v>0.76737683076374585</v>
      </c>
      <c r="Z257" s="24">
        <f t="shared" si="127"/>
        <v>10986.288857097201</v>
      </c>
      <c r="AA257" s="24">
        <f t="shared" si="128"/>
        <v>15820.983232488916</v>
      </c>
      <c r="AB257" s="24">
        <f t="shared" si="146"/>
        <v>138.60897097072541</v>
      </c>
      <c r="AC257" s="24">
        <f t="shared" si="147"/>
        <v>105.59013277071462</v>
      </c>
      <c r="AD257" s="123">
        <f t="shared" si="148"/>
        <v>1195</v>
      </c>
      <c r="AE257" s="14">
        <f t="shared" si="149"/>
        <v>19.916666666666668</v>
      </c>
      <c r="AF257" s="24">
        <f t="shared" si="129"/>
        <v>400</v>
      </c>
      <c r="AG257" s="3">
        <f t="shared" si="150"/>
        <v>0</v>
      </c>
      <c r="AH257" s="14">
        <f t="shared" si="130"/>
        <v>0</v>
      </c>
      <c r="AI257" s="14">
        <f t="shared" si="131"/>
        <v>1</v>
      </c>
      <c r="AJ257" s="14">
        <f t="shared" si="132"/>
        <v>2</v>
      </c>
      <c r="AK257" s="14">
        <f t="shared" si="133"/>
        <v>2.6</v>
      </c>
      <c r="AL257" s="24">
        <f t="shared" si="151"/>
        <v>138.60897097072541</v>
      </c>
      <c r="AM257" s="14">
        <f t="shared" si="152"/>
        <v>105.59013277071462</v>
      </c>
      <c r="AN257" s="138" t="str">
        <f t="shared" si="153"/>
        <v/>
      </c>
      <c r="AO257">
        <f t="shared" si="154"/>
        <v>1195</v>
      </c>
      <c r="AP257" s="124">
        <f t="shared" si="155"/>
        <v>105.59013277071462</v>
      </c>
    </row>
    <row r="258" spans="2:42" x14ac:dyDescent="0.25">
      <c r="B258" s="3">
        <f t="shared" si="134"/>
        <v>1200</v>
      </c>
      <c r="C258" s="14">
        <f t="shared" si="135"/>
        <v>20</v>
      </c>
      <c r="D258" s="11">
        <f t="shared" si="136"/>
        <v>781.3549272309881</v>
      </c>
      <c r="E258" s="11">
        <f t="shared" si="117"/>
        <v>610.58127495002782</v>
      </c>
      <c r="F258" s="11">
        <f t="shared" si="137"/>
        <v>75.2391164775769</v>
      </c>
      <c r="G258" s="11">
        <f t="shared" si="118"/>
        <v>139.28333080040423</v>
      </c>
      <c r="H258" s="11">
        <f t="shared" si="119"/>
        <v>106.07993788669154</v>
      </c>
      <c r="I258" s="24">
        <f t="shared" si="138"/>
        <v>75.2391164775769</v>
      </c>
      <c r="J258" s="12">
        <f t="shared" si="120"/>
        <v>0.33835538870643633</v>
      </c>
      <c r="K258" s="24">
        <f t="shared" si="121"/>
        <v>474.53842337264473</v>
      </c>
      <c r="L258" s="12">
        <f t="shared" si="139"/>
        <v>0.31928966540492543</v>
      </c>
      <c r="M258" s="24">
        <f t="shared" si="140"/>
        <v>139.28333080040423</v>
      </c>
      <c r="N258" s="12">
        <f t="shared" si="122"/>
        <v>0.9521802860199009</v>
      </c>
      <c r="O258" s="24">
        <f t="shared" si="123"/>
        <v>505.8788815116306</v>
      </c>
      <c r="P258" s="12">
        <f t="shared" si="141"/>
        <v>0.67427387912894809</v>
      </c>
      <c r="Q258" s="24">
        <f t="shared" si="142"/>
        <v>106.07993788669154</v>
      </c>
      <c r="R258" s="12">
        <f t="shared" si="124"/>
        <v>0.58906173430443542</v>
      </c>
      <c r="S258" s="24">
        <f t="shared" si="125"/>
        <v>490.63234296617424</v>
      </c>
      <c r="T258" s="12">
        <f t="shared" si="143"/>
        <v>0.48986871873766646</v>
      </c>
      <c r="W258" s="24">
        <f t="shared" si="144"/>
        <v>171.41483943410918</v>
      </c>
      <c r="X258" s="24">
        <f t="shared" si="145"/>
        <v>519.02777364876226</v>
      </c>
      <c r="Y258" s="13">
        <f t="shared" si="126"/>
        <v>0.76757397389456683</v>
      </c>
      <c r="Z258" s="24">
        <f t="shared" si="127"/>
        <v>10979.160887897966</v>
      </c>
      <c r="AA258" s="24">
        <f t="shared" si="128"/>
        <v>15850.457707108511</v>
      </c>
      <c r="AB258" s="24">
        <f t="shared" si="146"/>
        <v>139.28333080040423</v>
      </c>
      <c r="AC258" s="24">
        <f t="shared" si="147"/>
        <v>106.07993788669154</v>
      </c>
      <c r="AD258" s="123">
        <f t="shared" si="148"/>
        <v>1200</v>
      </c>
      <c r="AE258" s="14">
        <f t="shared" si="149"/>
        <v>20</v>
      </c>
      <c r="AF258" s="24">
        <f t="shared" si="129"/>
        <v>400</v>
      </c>
      <c r="AG258" s="3">
        <f t="shared" si="150"/>
        <v>0</v>
      </c>
      <c r="AH258" s="14">
        <f t="shared" si="130"/>
        <v>0</v>
      </c>
      <c r="AI258" s="14">
        <f t="shared" si="131"/>
        <v>1</v>
      </c>
      <c r="AJ258" s="14">
        <f t="shared" si="132"/>
        <v>2</v>
      </c>
      <c r="AK258" s="14">
        <f t="shared" si="133"/>
        <v>2.6</v>
      </c>
      <c r="AL258" s="24">
        <f t="shared" si="151"/>
        <v>139.28333080040423</v>
      </c>
      <c r="AM258" s="14">
        <f t="shared" si="152"/>
        <v>106.07993788669154</v>
      </c>
      <c r="AN258" s="138" t="str">
        <f t="shared" si="153"/>
        <v/>
      </c>
      <c r="AO258">
        <f t="shared" si="154"/>
        <v>1200</v>
      </c>
      <c r="AP258" s="124">
        <f t="shared" si="155"/>
        <v>106.07993788669154</v>
      </c>
    </row>
    <row r="259" spans="2:42" x14ac:dyDescent="0.25">
      <c r="B259" s="3">
        <f t="shared" si="134"/>
        <v>1205</v>
      </c>
      <c r="C259" s="14">
        <f t="shared" si="135"/>
        <v>20.083333333333332</v>
      </c>
      <c r="D259" s="11">
        <f t="shared" si="136"/>
        <v>781.97406693949733</v>
      </c>
      <c r="E259" s="11">
        <f t="shared" si="117"/>
        <v>611.06154020522683</v>
      </c>
      <c r="F259" s="11">
        <f t="shared" si="137"/>
        <v>75.558406142981823</v>
      </c>
      <c r="G259" s="11">
        <f t="shared" si="118"/>
        <v>139.95760467953318</v>
      </c>
      <c r="H259" s="11">
        <f t="shared" si="119"/>
        <v>106.56980660542921</v>
      </c>
      <c r="I259" s="24">
        <f t="shared" si="138"/>
        <v>75.558406142981823</v>
      </c>
      <c r="J259" s="12">
        <f t="shared" si="120"/>
        <v>0.33822885390483659</v>
      </c>
      <c r="K259" s="24">
        <f t="shared" si="121"/>
        <v>474.7159529493195</v>
      </c>
      <c r="L259" s="12">
        <f t="shared" si="139"/>
        <v>0.3194163068707665</v>
      </c>
      <c r="M259" s="24">
        <f t="shared" si="140"/>
        <v>139.95760467953318</v>
      </c>
      <c r="N259" s="12">
        <f t="shared" si="122"/>
        <v>0.95163371264189256</v>
      </c>
      <c r="O259" s="24">
        <f t="shared" si="123"/>
        <v>506.16943440552006</v>
      </c>
      <c r="P259" s="12">
        <f t="shared" si="141"/>
        <v>0.67418363380143609</v>
      </c>
      <c r="Q259" s="24">
        <f t="shared" si="142"/>
        <v>106.56980660542921</v>
      </c>
      <c r="R259" s="12">
        <f t="shared" si="124"/>
        <v>0.58877432278051567</v>
      </c>
      <c r="S259" s="24">
        <f t="shared" si="125"/>
        <v>490.87184625957588</v>
      </c>
      <c r="T259" s="12">
        <f t="shared" si="143"/>
        <v>0.48992924301200685</v>
      </c>
      <c r="W259" s="24">
        <f t="shared" si="144"/>
        <v>172.18241340800375</v>
      </c>
      <c r="X259" s="24">
        <f t="shared" si="145"/>
        <v>519.32627497322994</v>
      </c>
      <c r="Y259" s="13">
        <f t="shared" si="126"/>
        <v>0.76776635774176627</v>
      </c>
      <c r="Z259" s="24">
        <f t="shared" si="127"/>
        <v>10971.978169930577</v>
      </c>
      <c r="AA259" s="24">
        <f t="shared" si="128"/>
        <v>15879.798987387392</v>
      </c>
      <c r="AB259" s="24">
        <f t="shared" si="146"/>
        <v>139.95760467953318</v>
      </c>
      <c r="AC259" s="24">
        <f t="shared" si="147"/>
        <v>106.56980660542921</v>
      </c>
      <c r="AD259" s="123">
        <f t="shared" si="148"/>
        <v>1205</v>
      </c>
      <c r="AE259" s="14">
        <f t="shared" si="149"/>
        <v>20.083333333333332</v>
      </c>
      <c r="AF259" s="24">
        <f t="shared" si="129"/>
        <v>400</v>
      </c>
      <c r="AG259" s="3">
        <f t="shared" si="150"/>
        <v>0</v>
      </c>
      <c r="AH259" s="14">
        <f t="shared" si="130"/>
        <v>0</v>
      </c>
      <c r="AI259" s="14">
        <f t="shared" si="131"/>
        <v>1</v>
      </c>
      <c r="AJ259" s="14">
        <f t="shared" si="132"/>
        <v>2</v>
      </c>
      <c r="AK259" s="14">
        <f t="shared" si="133"/>
        <v>2.6</v>
      </c>
      <c r="AL259" s="24">
        <f t="shared" si="151"/>
        <v>139.95760467953318</v>
      </c>
      <c r="AM259" s="14">
        <f t="shared" si="152"/>
        <v>106.56980660542921</v>
      </c>
      <c r="AN259" s="138" t="str">
        <f t="shared" si="153"/>
        <v/>
      </c>
      <c r="AO259">
        <f t="shared" si="154"/>
        <v>1205</v>
      </c>
      <c r="AP259" s="124">
        <f t="shared" si="155"/>
        <v>106.56980660542921</v>
      </c>
    </row>
    <row r="260" spans="2:42" x14ac:dyDescent="0.25">
      <c r="B260" s="3">
        <f t="shared" si="134"/>
        <v>1210</v>
      </c>
      <c r="C260" s="14">
        <f t="shared" si="135"/>
        <v>20.166666666666668</v>
      </c>
      <c r="D260" s="11">
        <f t="shared" si="136"/>
        <v>782.59065874076532</v>
      </c>
      <c r="E260" s="11">
        <f t="shared" si="117"/>
        <v>611.53982905460873</v>
      </c>
      <c r="F260" s="11">
        <f t="shared" si="137"/>
        <v>75.877822449852587</v>
      </c>
      <c r="G260" s="11">
        <f t="shared" si="118"/>
        <v>140.63178831333462</v>
      </c>
      <c r="H260" s="11">
        <f t="shared" si="119"/>
        <v>107.05973584844121</v>
      </c>
      <c r="I260" s="24">
        <f t="shared" si="138"/>
        <v>75.877822449852587</v>
      </c>
      <c r="J260" s="12">
        <f t="shared" si="120"/>
        <v>0.33810253595401835</v>
      </c>
      <c r="K260" s="24">
        <f t="shared" si="121"/>
        <v>474.89331082162317</v>
      </c>
      <c r="L260" s="12">
        <f t="shared" si="139"/>
        <v>0.3195409409631198</v>
      </c>
      <c r="M260" s="24">
        <f t="shared" si="140"/>
        <v>140.63178831333462</v>
      </c>
      <c r="N260" s="12">
        <f t="shared" si="122"/>
        <v>0.95108913330171285</v>
      </c>
      <c r="O260" s="24">
        <f t="shared" si="123"/>
        <v>506.45925941450821</v>
      </c>
      <c r="P260" s="12">
        <f t="shared" si="141"/>
        <v>0.67408915374729483</v>
      </c>
      <c r="Q260" s="24">
        <f t="shared" si="142"/>
        <v>107.05973584844121</v>
      </c>
      <c r="R260" s="12">
        <f t="shared" si="124"/>
        <v>0.58848771997358384</v>
      </c>
      <c r="S260" s="24">
        <f t="shared" si="125"/>
        <v>491.11090859546982</v>
      </c>
      <c r="T260" s="12">
        <f t="shared" si="143"/>
        <v>0.48998672824864975</v>
      </c>
      <c r="W260" s="24">
        <f t="shared" si="144"/>
        <v>172.95017976574553</v>
      </c>
      <c r="X260" s="24">
        <f t="shared" si="145"/>
        <v>519.62421072271741</v>
      </c>
      <c r="Y260" s="13">
        <f t="shared" si="126"/>
        <v>0.76795401401191044</v>
      </c>
      <c r="Z260" s="24">
        <f t="shared" si="127"/>
        <v>10964.741232221581</v>
      </c>
      <c r="AA260" s="24">
        <f t="shared" si="128"/>
        <v>15909.007535180497</v>
      </c>
      <c r="AB260" s="24">
        <f t="shared" si="146"/>
        <v>140.63178831333462</v>
      </c>
      <c r="AC260" s="24">
        <f t="shared" si="147"/>
        <v>107.05973584844121</v>
      </c>
      <c r="AD260" s="123">
        <f t="shared" si="148"/>
        <v>1210</v>
      </c>
      <c r="AE260" s="14">
        <f t="shared" si="149"/>
        <v>20.166666666666668</v>
      </c>
      <c r="AF260" s="24">
        <f t="shared" si="129"/>
        <v>400</v>
      </c>
      <c r="AG260" s="3">
        <f t="shared" si="150"/>
        <v>0</v>
      </c>
      <c r="AH260" s="14">
        <f t="shared" si="130"/>
        <v>0</v>
      </c>
      <c r="AI260" s="14">
        <f t="shared" si="131"/>
        <v>1</v>
      </c>
      <c r="AJ260" s="14">
        <f t="shared" si="132"/>
        <v>2</v>
      </c>
      <c r="AK260" s="14">
        <f t="shared" si="133"/>
        <v>2.6</v>
      </c>
      <c r="AL260" s="24">
        <f t="shared" si="151"/>
        <v>140.63178831333462</v>
      </c>
      <c r="AM260" s="14">
        <f t="shared" si="152"/>
        <v>107.05973584844121</v>
      </c>
      <c r="AN260" s="138" t="str">
        <f t="shared" si="153"/>
        <v/>
      </c>
      <c r="AO260">
        <f t="shared" si="154"/>
        <v>1210</v>
      </c>
      <c r="AP260" s="124">
        <f t="shared" si="155"/>
        <v>107.05973584844121</v>
      </c>
    </row>
    <row r="261" spans="2:42" x14ac:dyDescent="0.25">
      <c r="B261" s="3">
        <f t="shared" si="134"/>
        <v>1215</v>
      </c>
      <c r="C261" s="14">
        <f t="shared" si="135"/>
        <v>20.25</v>
      </c>
      <c r="D261" s="11">
        <f t="shared" si="136"/>
        <v>783.20472351936542</v>
      </c>
      <c r="E261" s="11">
        <f t="shared" si="117"/>
        <v>612.01615769828948</v>
      </c>
      <c r="F261" s="11">
        <f t="shared" si="137"/>
        <v>76.19736339081571</v>
      </c>
      <c r="G261" s="11">
        <f t="shared" si="118"/>
        <v>141.30587746708193</v>
      </c>
      <c r="H261" s="11">
        <f t="shared" si="119"/>
        <v>107.54972257668986</v>
      </c>
      <c r="I261" s="24">
        <f t="shared" si="138"/>
        <v>76.19736339081571</v>
      </c>
      <c r="J261" s="12">
        <f t="shared" si="120"/>
        <v>0.33797643516139952</v>
      </c>
      <c r="K261" s="24">
        <f t="shared" si="121"/>
        <v>475.07049602353038</v>
      </c>
      <c r="L261" s="12">
        <f t="shared" si="139"/>
        <v>0.31966359049296023</v>
      </c>
      <c r="M261" s="24">
        <f t="shared" si="140"/>
        <v>141.30587746708193</v>
      </c>
      <c r="N261" s="12">
        <f t="shared" si="122"/>
        <v>0.95054653746029316</v>
      </c>
      <c r="O261" s="24">
        <f t="shared" si="123"/>
        <v>506.74835908209639</v>
      </c>
      <c r="P261" s="12">
        <f t="shared" si="141"/>
        <v>0.67399049801953925</v>
      </c>
      <c r="Q261" s="24">
        <f t="shared" si="142"/>
        <v>107.54972257668986</v>
      </c>
      <c r="R261" s="12">
        <f t="shared" si="124"/>
        <v>0.58820192403483917</v>
      </c>
      <c r="S261" s="24">
        <f t="shared" si="125"/>
        <v>491.34952988760529</v>
      </c>
      <c r="T261" s="12">
        <f t="shared" si="143"/>
        <v>0.4900412132873444</v>
      </c>
      <c r="W261" s="24">
        <f t="shared" si="144"/>
        <v>173.71813377975744</v>
      </c>
      <c r="X261" s="24">
        <f t="shared" si="145"/>
        <v>519.92158461757094</v>
      </c>
      <c r="Y261" s="13">
        <f t="shared" si="126"/>
        <v>0.76813697391985281</v>
      </c>
      <c r="Z261" s="24">
        <f t="shared" si="127"/>
        <v>10957.450597963301</v>
      </c>
      <c r="AA261" s="24">
        <f t="shared" si="128"/>
        <v>15938.083806694565</v>
      </c>
      <c r="AB261" s="24">
        <f t="shared" si="146"/>
        <v>141.30587746708193</v>
      </c>
      <c r="AC261" s="24">
        <f t="shared" si="147"/>
        <v>107.54972257668986</v>
      </c>
      <c r="AD261" s="123">
        <f t="shared" si="148"/>
        <v>1215</v>
      </c>
      <c r="AE261" s="14">
        <f t="shared" si="149"/>
        <v>20.25</v>
      </c>
      <c r="AF261" s="24">
        <f t="shared" si="129"/>
        <v>400</v>
      </c>
      <c r="AG261" s="3">
        <f t="shared" si="150"/>
        <v>0</v>
      </c>
      <c r="AH261" s="14">
        <f t="shared" si="130"/>
        <v>0</v>
      </c>
      <c r="AI261" s="14">
        <f t="shared" si="131"/>
        <v>1</v>
      </c>
      <c r="AJ261" s="14">
        <f t="shared" si="132"/>
        <v>2</v>
      </c>
      <c r="AK261" s="14">
        <f t="shared" si="133"/>
        <v>2.6</v>
      </c>
      <c r="AL261" s="24">
        <f t="shared" si="151"/>
        <v>141.30587746708193</v>
      </c>
      <c r="AM261" s="14">
        <f t="shared" si="152"/>
        <v>107.54972257668986</v>
      </c>
      <c r="AN261" s="138" t="str">
        <f t="shared" si="153"/>
        <v/>
      </c>
      <c r="AO261">
        <f t="shared" si="154"/>
        <v>1215</v>
      </c>
      <c r="AP261" s="124">
        <f t="shared" si="155"/>
        <v>107.54972257668986</v>
      </c>
    </row>
    <row r="262" spans="2:42" x14ac:dyDescent="0.25">
      <c r="B262" s="3">
        <f t="shared" si="134"/>
        <v>1220</v>
      </c>
      <c r="C262" s="14">
        <f t="shared" si="135"/>
        <v>20.333333333333332</v>
      </c>
      <c r="D262" s="11">
        <f t="shared" si="136"/>
        <v>783.81628190414062</v>
      </c>
      <c r="E262" s="11">
        <f t="shared" si="117"/>
        <v>612.49054213801514</v>
      </c>
      <c r="F262" s="11">
        <f t="shared" si="137"/>
        <v>76.517026981308675</v>
      </c>
      <c r="G262" s="11">
        <f t="shared" si="118"/>
        <v>141.97986796510148</v>
      </c>
      <c r="H262" s="11">
        <f t="shared" si="119"/>
        <v>108.0397637899772</v>
      </c>
      <c r="I262" s="24">
        <f t="shared" si="138"/>
        <v>76.517026981308675</v>
      </c>
      <c r="J262" s="12">
        <f t="shared" si="120"/>
        <v>0.33785055181944845</v>
      </c>
      <c r="K262" s="24">
        <f t="shared" si="121"/>
        <v>475.24750760862247</v>
      </c>
      <c r="L262" s="12">
        <f t="shared" si="139"/>
        <v>0.31978427794397435</v>
      </c>
      <c r="M262" s="24">
        <f t="shared" si="140"/>
        <v>141.97986796510148</v>
      </c>
      <c r="N262" s="12">
        <f t="shared" si="122"/>
        <v>0.95000591455754546</v>
      </c>
      <c r="O262" s="24">
        <f t="shared" si="123"/>
        <v>507.03673599075717</v>
      </c>
      <c r="P262" s="12">
        <f t="shared" si="141"/>
        <v>0.6738877246924051</v>
      </c>
      <c r="Q262" s="24">
        <f t="shared" si="142"/>
        <v>108.0397637899772</v>
      </c>
      <c r="R262" s="12">
        <f t="shared" si="124"/>
        <v>0.58791693308544724</v>
      </c>
      <c r="S262" s="24">
        <f t="shared" si="125"/>
        <v>491.58771008131237</v>
      </c>
      <c r="T262" s="12">
        <f t="shared" si="143"/>
        <v>0.49009273637007605</v>
      </c>
      <c r="W262" s="24">
        <f t="shared" si="144"/>
        <v>174.4862707536773</v>
      </c>
      <c r="X262" s="24">
        <f t="shared" si="145"/>
        <v>520.21840041454288</v>
      </c>
      <c r="Y262" s="13">
        <f t="shared" si="126"/>
        <v>0.7683152681969333</v>
      </c>
      <c r="Z262" s="24">
        <f t="shared" si="127"/>
        <v>10950.106784608446</v>
      </c>
      <c r="AA262" s="24">
        <f t="shared" si="128"/>
        <v>15967.028252575097</v>
      </c>
      <c r="AB262" s="24">
        <f t="shared" si="146"/>
        <v>141.97986796510148</v>
      </c>
      <c r="AC262" s="24">
        <f t="shared" si="147"/>
        <v>108.0397637899772</v>
      </c>
      <c r="AD262" s="123">
        <f t="shared" si="148"/>
        <v>1220</v>
      </c>
      <c r="AE262" s="14">
        <f t="shared" si="149"/>
        <v>20.333333333333332</v>
      </c>
      <c r="AF262" s="24">
        <f t="shared" si="129"/>
        <v>400</v>
      </c>
      <c r="AG262" s="3">
        <f t="shared" si="150"/>
        <v>0</v>
      </c>
      <c r="AH262" s="14">
        <f t="shared" si="130"/>
        <v>0</v>
      </c>
      <c r="AI262" s="14">
        <f t="shared" si="131"/>
        <v>1</v>
      </c>
      <c r="AJ262" s="14">
        <f t="shared" si="132"/>
        <v>2</v>
      </c>
      <c r="AK262" s="14">
        <f t="shared" si="133"/>
        <v>2.6</v>
      </c>
      <c r="AL262" s="24">
        <f t="shared" si="151"/>
        <v>141.97986796510148</v>
      </c>
      <c r="AM262" s="14">
        <f t="shared" si="152"/>
        <v>108.0397637899772</v>
      </c>
      <c r="AN262" s="138" t="str">
        <f t="shared" si="153"/>
        <v/>
      </c>
      <c r="AO262">
        <f t="shared" si="154"/>
        <v>1220</v>
      </c>
      <c r="AP262" s="124">
        <f t="shared" si="155"/>
        <v>108.0397637899772</v>
      </c>
    </row>
    <row r="263" spans="2:42" x14ac:dyDescent="0.25">
      <c r="B263" s="3">
        <f t="shared" si="134"/>
        <v>1225</v>
      </c>
      <c r="C263" s="14">
        <f t="shared" si="135"/>
        <v>20.416666666666668</v>
      </c>
      <c r="D263" s="11">
        <f t="shared" si="136"/>
        <v>784.42535427236078</v>
      </c>
      <c r="E263" s="11">
        <f t="shared" si="117"/>
        <v>612.96299818038767</v>
      </c>
      <c r="F263" s="11">
        <f t="shared" si="137"/>
        <v>76.836811259252656</v>
      </c>
      <c r="G263" s="11">
        <f t="shared" si="118"/>
        <v>142.65375568979388</v>
      </c>
      <c r="H263" s="11">
        <f t="shared" si="119"/>
        <v>108.52985652634727</v>
      </c>
      <c r="I263" s="24">
        <f t="shared" si="138"/>
        <v>76.836811259252656</v>
      </c>
      <c r="J263" s="12">
        <f t="shared" si="120"/>
        <v>0.33772488620594671</v>
      </c>
      <c r="K263" s="24">
        <f t="shared" si="121"/>
        <v>475.42434464980056</v>
      </c>
      <c r="L263" s="12">
        <f t="shared" si="139"/>
        <v>0.31990302547852506</v>
      </c>
      <c r="M263" s="24">
        <f t="shared" si="140"/>
        <v>142.65375568979388</v>
      </c>
      <c r="N263" s="12">
        <f t="shared" si="122"/>
        <v>0.94946725401420262</v>
      </c>
      <c r="O263" s="24">
        <f t="shared" si="123"/>
        <v>507.32439276096051</v>
      </c>
      <c r="P263" s="12">
        <f t="shared" si="141"/>
        <v>0.67378089088047588</v>
      </c>
      <c r="Q263" s="24">
        <f t="shared" si="142"/>
        <v>108.52985652634727</v>
      </c>
      <c r="R263" s="12">
        <f t="shared" si="124"/>
        <v>0.58763274521736741</v>
      </c>
      <c r="S263" s="24">
        <f t="shared" si="125"/>
        <v>491.82544915293363</v>
      </c>
      <c r="T263" s="12">
        <f t="shared" si="143"/>
        <v>0.49014133515223002</v>
      </c>
      <c r="W263" s="24">
        <f t="shared" si="144"/>
        <v>175.25458602187425</v>
      </c>
      <c r="X263" s="24">
        <f t="shared" si="145"/>
        <v>520.51466190612302</v>
      </c>
      <c r="Y263" s="13">
        <f t="shared" si="126"/>
        <v>0.76848892709904004</v>
      </c>
      <c r="Z263" s="24">
        <f t="shared" si="127"/>
        <v>10942.710303962835</v>
      </c>
      <c r="AA263" s="24">
        <f t="shared" si="128"/>
        <v>15995.841317991973</v>
      </c>
      <c r="AB263" s="24">
        <f t="shared" si="146"/>
        <v>142.65375568979388</v>
      </c>
      <c r="AC263" s="24">
        <f t="shared" si="147"/>
        <v>108.52985652634727</v>
      </c>
      <c r="AD263" s="123">
        <f t="shared" si="148"/>
        <v>1225</v>
      </c>
      <c r="AE263" s="14">
        <f t="shared" si="149"/>
        <v>20.416666666666668</v>
      </c>
      <c r="AF263" s="24">
        <f t="shared" si="129"/>
        <v>400</v>
      </c>
      <c r="AG263" s="3">
        <f t="shared" si="150"/>
        <v>0</v>
      </c>
      <c r="AH263" s="14">
        <f t="shared" si="130"/>
        <v>0</v>
      </c>
      <c r="AI263" s="14">
        <f t="shared" si="131"/>
        <v>1</v>
      </c>
      <c r="AJ263" s="14">
        <f t="shared" si="132"/>
        <v>2</v>
      </c>
      <c r="AK263" s="14">
        <f t="shared" si="133"/>
        <v>2.6</v>
      </c>
      <c r="AL263" s="24">
        <f t="shared" si="151"/>
        <v>142.65375568979388</v>
      </c>
      <c r="AM263" s="14">
        <f t="shared" si="152"/>
        <v>108.52985652634727</v>
      </c>
      <c r="AN263" s="138" t="str">
        <f t="shared" si="153"/>
        <v/>
      </c>
      <c r="AO263">
        <f t="shared" si="154"/>
        <v>1225</v>
      </c>
      <c r="AP263" s="124">
        <f t="shared" si="155"/>
        <v>108.52985652634727</v>
      </c>
    </row>
    <row r="264" spans="2:42" x14ac:dyDescent="0.25">
      <c r="B264" s="3">
        <f t="shared" si="134"/>
        <v>1230</v>
      </c>
      <c r="C264" s="14">
        <f t="shared" si="135"/>
        <v>20.5</v>
      </c>
      <c r="D264" s="11">
        <f t="shared" si="136"/>
        <v>785.03196075379753</v>
      </c>
      <c r="E264" s="11">
        <f t="shared" si="117"/>
        <v>613.43354144002444</v>
      </c>
      <c r="F264" s="11">
        <f t="shared" si="137"/>
        <v>77.15671428473118</v>
      </c>
      <c r="G264" s="11">
        <f t="shared" si="118"/>
        <v>143.32753658067435</v>
      </c>
      <c r="H264" s="11">
        <f t="shared" si="119"/>
        <v>109.0199978614995</v>
      </c>
      <c r="I264" s="24">
        <f t="shared" si="138"/>
        <v>77.15671428473118</v>
      </c>
      <c r="J264" s="12">
        <f t="shared" si="120"/>
        <v>0.33759943858424768</v>
      </c>
      <c r="K264" s="24">
        <f t="shared" si="121"/>
        <v>475.60100623900291</v>
      </c>
      <c r="L264" s="12">
        <f t="shared" si="139"/>
        <v>0.32001985494335</v>
      </c>
      <c r="M264" s="24">
        <f t="shared" si="140"/>
        <v>143.32753658067435</v>
      </c>
      <c r="N264" s="12">
        <f t="shared" si="122"/>
        <v>0.94893054523360587</v>
      </c>
      <c r="O264" s="24">
        <f t="shared" si="123"/>
        <v>507.61133205021969</v>
      </c>
      <c r="P264" s="12">
        <f t="shared" si="141"/>
        <v>0.67367005275698433</v>
      </c>
      <c r="Q264" s="24">
        <f t="shared" si="142"/>
        <v>109.0199978614995</v>
      </c>
      <c r="R264" s="12">
        <f t="shared" si="124"/>
        <v>0.58734935849416159</v>
      </c>
      <c r="S264" s="24">
        <f t="shared" si="125"/>
        <v>492.06274710926755</v>
      </c>
      <c r="T264" s="12">
        <f t="shared" si="143"/>
        <v>0.49018704671326391</v>
      </c>
      <c r="W264" s="24">
        <f t="shared" si="144"/>
        <v>176.02307494897329</v>
      </c>
      <c r="X264" s="24">
        <f t="shared" si="145"/>
        <v>520.81037291987798</v>
      </c>
      <c r="Y264" s="13">
        <f t="shared" si="126"/>
        <v>0.76865798041452593</v>
      </c>
      <c r="Z264" s="24">
        <f t="shared" si="127"/>
        <v>10935.261662276278</v>
      </c>
      <c r="AA264" s="24">
        <f t="shared" si="128"/>
        <v>16024.523442723477</v>
      </c>
      <c r="AB264" s="24">
        <f t="shared" si="146"/>
        <v>143.32753658067435</v>
      </c>
      <c r="AC264" s="24">
        <f t="shared" si="147"/>
        <v>109.0199978614995</v>
      </c>
      <c r="AD264" s="123">
        <f t="shared" si="148"/>
        <v>1230</v>
      </c>
      <c r="AE264" s="14">
        <f t="shared" si="149"/>
        <v>20.5</v>
      </c>
      <c r="AF264" s="24">
        <f t="shared" si="129"/>
        <v>400</v>
      </c>
      <c r="AG264" s="3">
        <f t="shared" si="150"/>
        <v>0</v>
      </c>
      <c r="AH264" s="14">
        <f t="shared" si="130"/>
        <v>0</v>
      </c>
      <c r="AI264" s="14">
        <f t="shared" si="131"/>
        <v>1</v>
      </c>
      <c r="AJ264" s="14">
        <f t="shared" si="132"/>
        <v>2</v>
      </c>
      <c r="AK264" s="14">
        <f t="shared" si="133"/>
        <v>2.6</v>
      </c>
      <c r="AL264" s="24">
        <f t="shared" si="151"/>
        <v>143.32753658067435</v>
      </c>
      <c r="AM264" s="14">
        <f t="shared" si="152"/>
        <v>109.0199978614995</v>
      </c>
      <c r="AN264" s="138" t="str">
        <f t="shared" si="153"/>
        <v/>
      </c>
      <c r="AO264">
        <f t="shared" si="154"/>
        <v>1230</v>
      </c>
      <c r="AP264" s="124">
        <f t="shared" si="155"/>
        <v>109.0199978614995</v>
      </c>
    </row>
    <row r="265" spans="2:42" x14ac:dyDescent="0.25">
      <c r="B265" s="3">
        <f t="shared" si="134"/>
        <v>1235</v>
      </c>
      <c r="C265" s="14">
        <f t="shared" si="135"/>
        <v>20.583333333333332</v>
      </c>
      <c r="D265" s="11">
        <f t="shared" si="136"/>
        <v>785.63612123471592</v>
      </c>
      <c r="E265" s="11">
        <f t="shared" si="117"/>
        <v>613.90218734265613</v>
      </c>
      <c r="F265" s="11">
        <f t="shared" si="137"/>
        <v>77.476734139674534</v>
      </c>
      <c r="G265" s="11">
        <f t="shared" si="118"/>
        <v>144.00120663343134</v>
      </c>
      <c r="H265" s="11">
        <f t="shared" si="119"/>
        <v>109.51018490821276</v>
      </c>
      <c r="I265" s="24">
        <f t="shared" si="138"/>
        <v>77.476734139674534</v>
      </c>
      <c r="J265" s="12">
        <f t="shared" si="120"/>
        <v>0.33747420920353127</v>
      </c>
      <c r="K265" s="24">
        <f t="shared" si="121"/>
        <v>475.77749148692737</v>
      </c>
      <c r="L265" s="12">
        <f t="shared" si="139"/>
        <v>0.32013478787524424</v>
      </c>
      <c r="M265" s="24">
        <f t="shared" si="140"/>
        <v>144.00120663343134</v>
      </c>
      <c r="N265" s="12">
        <f t="shared" si="122"/>
        <v>0.94839577760344762</v>
      </c>
      <c r="O265" s="24">
        <f t="shared" si="123"/>
        <v>507.89755655215498</v>
      </c>
      <c r="P265" s="12">
        <f t="shared" si="141"/>
        <v>0.6735552655720265</v>
      </c>
      <c r="Q265" s="24">
        <f t="shared" si="142"/>
        <v>109.51018490821276</v>
      </c>
      <c r="R265" s="12">
        <f t="shared" si="124"/>
        <v>0.58706677095178594</v>
      </c>
      <c r="S265" s="24">
        <f t="shared" si="125"/>
        <v>492.29960398702076</v>
      </c>
      <c r="T265" s="12">
        <f t="shared" si="143"/>
        <v>0.49022990756734464</v>
      </c>
      <c r="W265" s="24">
        <f t="shared" si="144"/>
        <v>176.79173292938782</v>
      </c>
      <c r="X265" s="24">
        <f t="shared" si="145"/>
        <v>521.10553731779805</v>
      </c>
      <c r="Y265" s="13">
        <f t="shared" si="126"/>
        <v>0.76882245747199729</v>
      </c>
      <c r="Z265" s="24">
        <f t="shared" si="127"/>
        <v>10927.761360331708</v>
      </c>
      <c r="AA265" s="24">
        <f t="shared" si="128"/>
        <v>16053.075061239109</v>
      </c>
      <c r="AB265" s="24">
        <f t="shared" si="146"/>
        <v>144.00120663343134</v>
      </c>
      <c r="AC265" s="24">
        <f t="shared" si="147"/>
        <v>109.51018490821276</v>
      </c>
      <c r="AD265" s="123">
        <f t="shared" si="148"/>
        <v>1235</v>
      </c>
      <c r="AE265" s="14">
        <f t="shared" si="149"/>
        <v>20.583333333333332</v>
      </c>
      <c r="AF265" s="24">
        <f t="shared" si="129"/>
        <v>400</v>
      </c>
      <c r="AG265" s="3">
        <f t="shared" si="150"/>
        <v>0</v>
      </c>
      <c r="AH265" s="14">
        <f t="shared" si="130"/>
        <v>0</v>
      </c>
      <c r="AI265" s="14">
        <f t="shared" si="131"/>
        <v>1</v>
      </c>
      <c r="AJ265" s="14">
        <f t="shared" si="132"/>
        <v>2</v>
      </c>
      <c r="AK265" s="14">
        <f t="shared" si="133"/>
        <v>2.6</v>
      </c>
      <c r="AL265" s="24">
        <f t="shared" si="151"/>
        <v>144.00120663343134</v>
      </c>
      <c r="AM265" s="14">
        <f t="shared" si="152"/>
        <v>109.51018490821276</v>
      </c>
      <c r="AN265" s="138" t="str">
        <f t="shared" si="153"/>
        <v/>
      </c>
      <c r="AO265">
        <f t="shared" si="154"/>
        <v>1235</v>
      </c>
      <c r="AP265" s="124">
        <f t="shared" si="155"/>
        <v>109.51018490821276</v>
      </c>
    </row>
    <row r="266" spans="2:42" x14ac:dyDescent="0.25">
      <c r="B266" s="3">
        <f t="shared" si="134"/>
        <v>1240</v>
      </c>
      <c r="C266" s="14">
        <f t="shared" si="135"/>
        <v>20.666666666666668</v>
      </c>
      <c r="D266" s="11">
        <f t="shared" si="136"/>
        <v>786.23785536178582</v>
      </c>
      <c r="E266" s="11">
        <f t="shared" si="117"/>
        <v>614.36895112815944</v>
      </c>
      <c r="F266" s="11">
        <f t="shared" si="137"/>
        <v>77.796868927549781</v>
      </c>
      <c r="G266" s="11">
        <f t="shared" si="118"/>
        <v>144.67476189900336</v>
      </c>
      <c r="H266" s="11">
        <f t="shared" si="119"/>
        <v>110.0004148157801</v>
      </c>
      <c r="I266" s="24">
        <f t="shared" si="138"/>
        <v>77.796868927549781</v>
      </c>
      <c r="J266" s="12">
        <f t="shared" si="120"/>
        <v>0.33734919829905258</v>
      </c>
      <c r="K266" s="24">
        <f t="shared" si="121"/>
        <v>475.95379952275869</v>
      </c>
      <c r="L266" s="12">
        <f t="shared" si="139"/>
        <v>0.32024784550657004</v>
      </c>
      <c r="M266" s="24">
        <f t="shared" si="140"/>
        <v>144.67476189900336</v>
      </c>
      <c r="N266" s="12">
        <f t="shared" si="122"/>
        <v>0.94786294049746067</v>
      </c>
      <c r="O266" s="24">
        <f t="shared" si="123"/>
        <v>508.18306899557746</v>
      </c>
      <c r="P266" s="12">
        <f t="shared" si="141"/>
        <v>0.67343658367023163</v>
      </c>
      <c r="Q266" s="24">
        <f t="shared" si="142"/>
        <v>110.0004148157801</v>
      </c>
      <c r="R266" s="12">
        <f t="shared" si="124"/>
        <v>0.58678498059936512</v>
      </c>
      <c r="S266" s="24">
        <f t="shared" si="125"/>
        <v>492.53601985227067</v>
      </c>
      <c r="T266" s="12">
        <f t="shared" si="143"/>
        <v>0.49026995367366416</v>
      </c>
      <c r="W266" s="24">
        <f t="shared" si="144"/>
        <v>177.56055538685982</v>
      </c>
      <c r="X266" s="24">
        <f t="shared" si="145"/>
        <v>521.40015899565333</v>
      </c>
      <c r="Y266" s="13">
        <f t="shared" si="126"/>
        <v>0.76898238714796108</v>
      </c>
      <c r="Z266" s="24">
        <f t="shared" si="127"/>
        <v>10920.20989353249</v>
      </c>
      <c r="AA266" s="24">
        <f t="shared" si="128"/>
        <v>16081.496602780844</v>
      </c>
      <c r="AB266" s="24">
        <f t="shared" si="146"/>
        <v>144.67476189900336</v>
      </c>
      <c r="AC266" s="24">
        <f t="shared" si="147"/>
        <v>110.0004148157801</v>
      </c>
      <c r="AD266" s="123">
        <f t="shared" si="148"/>
        <v>1240</v>
      </c>
      <c r="AE266" s="14">
        <f t="shared" si="149"/>
        <v>20.666666666666668</v>
      </c>
      <c r="AF266" s="24">
        <f t="shared" si="129"/>
        <v>400</v>
      </c>
      <c r="AG266" s="3">
        <f t="shared" si="150"/>
        <v>0</v>
      </c>
      <c r="AH266" s="14">
        <f t="shared" si="130"/>
        <v>0</v>
      </c>
      <c r="AI266" s="14">
        <f t="shared" si="131"/>
        <v>1</v>
      </c>
      <c r="AJ266" s="14">
        <f t="shared" si="132"/>
        <v>2</v>
      </c>
      <c r="AK266" s="14">
        <f t="shared" si="133"/>
        <v>2.6</v>
      </c>
      <c r="AL266" s="24">
        <f t="shared" si="151"/>
        <v>144.67476189900336</v>
      </c>
      <c r="AM266" s="14">
        <f t="shared" si="152"/>
        <v>110.0004148157801</v>
      </c>
      <c r="AN266" s="138" t="str">
        <f t="shared" si="153"/>
        <v/>
      </c>
      <c r="AO266">
        <f t="shared" si="154"/>
        <v>1240</v>
      </c>
      <c r="AP266" s="124">
        <f t="shared" si="155"/>
        <v>110.0004148157801</v>
      </c>
    </row>
    <row r="267" spans="2:42" x14ac:dyDescent="0.25">
      <c r="B267" s="3">
        <f t="shared" si="134"/>
        <v>1245</v>
      </c>
      <c r="C267" s="14">
        <f t="shared" si="135"/>
        <v>20.75</v>
      </c>
      <c r="D267" s="11">
        <f t="shared" si="136"/>
        <v>786.83718254591622</v>
      </c>
      <c r="E267" s="11">
        <f t="shared" si="117"/>
        <v>614.83384785353189</v>
      </c>
      <c r="F267" s="11">
        <f t="shared" si="137"/>
        <v>78.117116773056352</v>
      </c>
      <c r="G267" s="11">
        <f t="shared" si="118"/>
        <v>145.34819848267358</v>
      </c>
      <c r="H267" s="11">
        <f t="shared" si="119"/>
        <v>110.49068476945376</v>
      </c>
      <c r="I267" s="24">
        <f t="shared" si="138"/>
        <v>78.117116773056352</v>
      </c>
      <c r="J267" s="12">
        <f t="shared" si="120"/>
        <v>0.33722440609238696</v>
      </c>
      <c r="K267" s="24">
        <f t="shared" si="121"/>
        <v>476.12992949390048</v>
      </c>
      <c r="L267" s="12">
        <f t="shared" si="139"/>
        <v>0.32035904877062016</v>
      </c>
      <c r="M267" s="24">
        <f t="shared" si="140"/>
        <v>145.34819848267358</v>
      </c>
      <c r="N267" s="12">
        <f t="shared" si="122"/>
        <v>0.947332023277068</v>
      </c>
      <c r="O267" s="24">
        <f t="shared" si="123"/>
        <v>508.46787214358932</v>
      </c>
      <c r="P267" s="12">
        <f t="shared" si="141"/>
        <v>0.67331406050795994</v>
      </c>
      <c r="Q267" s="24">
        <f t="shared" si="142"/>
        <v>110.49068476945376</v>
      </c>
      <c r="R267" s="12">
        <f t="shared" si="124"/>
        <v>0.5865039854199513</v>
      </c>
      <c r="S267" s="24">
        <f t="shared" si="125"/>
        <v>492.77199479993811</v>
      </c>
      <c r="T267" s="12">
        <f t="shared" si="143"/>
        <v>0.49030722044648417</v>
      </c>
      <c r="W267" s="24">
        <f t="shared" si="144"/>
        <v>178.32953777400778</v>
      </c>
      <c r="X267" s="24">
        <f t="shared" si="145"/>
        <v>521.69424188235587</v>
      </c>
      <c r="Y267" s="13">
        <f t="shared" si="126"/>
        <v>0.76913779787435221</v>
      </c>
      <c r="Z267" s="24">
        <f t="shared" si="127"/>
        <v>10912.607751988102</v>
      </c>
      <c r="AA267" s="24">
        <f t="shared" si="128"/>
        <v>16109.788491443238</v>
      </c>
      <c r="AB267" s="24">
        <f t="shared" si="146"/>
        <v>145.34819848267358</v>
      </c>
      <c r="AC267" s="24">
        <f t="shared" si="147"/>
        <v>110.49068476945376</v>
      </c>
      <c r="AD267" s="123">
        <f t="shared" si="148"/>
        <v>1245</v>
      </c>
      <c r="AE267" s="14">
        <f t="shared" si="149"/>
        <v>20.75</v>
      </c>
      <c r="AF267" s="24">
        <f t="shared" si="129"/>
        <v>400</v>
      </c>
      <c r="AG267" s="3">
        <f t="shared" si="150"/>
        <v>0</v>
      </c>
      <c r="AH267" s="14">
        <f t="shared" si="130"/>
        <v>0</v>
      </c>
      <c r="AI267" s="14">
        <f t="shared" si="131"/>
        <v>1</v>
      </c>
      <c r="AJ267" s="14">
        <f t="shared" si="132"/>
        <v>2</v>
      </c>
      <c r="AK267" s="14">
        <f t="shared" si="133"/>
        <v>2.6</v>
      </c>
      <c r="AL267" s="24">
        <f t="shared" si="151"/>
        <v>145.34819848267358</v>
      </c>
      <c r="AM267" s="14">
        <f t="shared" si="152"/>
        <v>110.49068476945376</v>
      </c>
      <c r="AN267" s="138" t="str">
        <f t="shared" si="153"/>
        <v/>
      </c>
      <c r="AO267">
        <f t="shared" si="154"/>
        <v>1245</v>
      </c>
      <c r="AP267" s="124">
        <f t="shared" si="155"/>
        <v>110.49068476945376</v>
      </c>
    </row>
    <row r="268" spans="2:42" x14ac:dyDescent="0.25">
      <c r="B268" s="3">
        <f t="shared" si="134"/>
        <v>1250</v>
      </c>
      <c r="C268" s="14">
        <f t="shared" si="135"/>
        <v>20.833333333333332</v>
      </c>
      <c r="D268" s="11">
        <f t="shared" si="136"/>
        <v>787.43412196601128</v>
      </c>
      <c r="E268" s="11">
        <f t="shared" si="117"/>
        <v>615.29689239580591</v>
      </c>
      <c r="F268" s="11">
        <f t="shared" si="137"/>
        <v>78.437475821826979</v>
      </c>
      <c r="G268" s="11">
        <f t="shared" si="118"/>
        <v>146.02151254318153</v>
      </c>
      <c r="H268" s="11">
        <f t="shared" si="119"/>
        <v>110.98099198990025</v>
      </c>
      <c r="I268" s="24">
        <f t="shared" si="138"/>
        <v>78.437475821826979</v>
      </c>
      <c r="J268" s="12">
        <f t="shared" si="120"/>
        <v>0.33709983279167044</v>
      </c>
      <c r="K268" s="24">
        <f t="shared" si="121"/>
        <v>476.30588056571128</v>
      </c>
      <c r="L268" s="12">
        <f t="shared" si="139"/>
        <v>0.32046841830695388</v>
      </c>
      <c r="M268" s="24">
        <f t="shared" si="140"/>
        <v>146.02151254318153</v>
      </c>
      <c r="N268" s="12">
        <f t="shared" si="122"/>
        <v>0.94680301529298094</v>
      </c>
      <c r="O268" s="24">
        <f t="shared" si="123"/>
        <v>508.75196879270322</v>
      </c>
      <c r="P268" s="12">
        <f t="shared" si="141"/>
        <v>0.67318774867037956</v>
      </c>
      <c r="Q268" s="24">
        <f t="shared" si="142"/>
        <v>110.98099198990025</v>
      </c>
      <c r="R268" s="12">
        <f t="shared" si="124"/>
        <v>0.58622378337126424</v>
      </c>
      <c r="S268" s="24">
        <f t="shared" si="125"/>
        <v>493.0075289532686</v>
      </c>
      <c r="T268" s="12">
        <f t="shared" si="143"/>
        <v>0.49034174276512055</v>
      </c>
      <c r="W268" s="24">
        <f t="shared" si="144"/>
        <v>179.09867557188213</v>
      </c>
      <c r="X268" s="24">
        <f t="shared" si="145"/>
        <v>521.98778993933149</v>
      </c>
      <c r="Y268" s="13">
        <f t="shared" si="126"/>
        <v>0.76928871764592344</v>
      </c>
      <c r="Z268" s="24">
        <f t="shared" si="127"/>
        <v>10904.955420598093</v>
      </c>
      <c r="AA268" s="24">
        <f t="shared" si="128"/>
        <v>16137.951146252066</v>
      </c>
      <c r="AB268" s="24">
        <f t="shared" si="146"/>
        <v>146.02151254318153</v>
      </c>
      <c r="AC268" s="24">
        <f t="shared" si="147"/>
        <v>110.98099198990025</v>
      </c>
      <c r="AD268" s="123">
        <f t="shared" si="148"/>
        <v>1250</v>
      </c>
      <c r="AE268" s="14">
        <f t="shared" si="149"/>
        <v>20.833333333333332</v>
      </c>
      <c r="AF268" s="24">
        <f t="shared" si="129"/>
        <v>400</v>
      </c>
      <c r="AG268" s="3">
        <f t="shared" si="150"/>
        <v>0</v>
      </c>
      <c r="AH268" s="14">
        <f t="shared" si="130"/>
        <v>0</v>
      </c>
      <c r="AI268" s="14">
        <f t="shared" si="131"/>
        <v>1</v>
      </c>
      <c r="AJ268" s="14">
        <f t="shared" si="132"/>
        <v>2</v>
      </c>
      <c r="AK268" s="14">
        <f t="shared" si="133"/>
        <v>2.6</v>
      </c>
      <c r="AL268" s="24">
        <f t="shared" si="151"/>
        <v>146.02151254318153</v>
      </c>
      <c r="AM268" s="14">
        <f t="shared" si="152"/>
        <v>110.98099198990025</v>
      </c>
      <c r="AN268" s="138" t="str">
        <f t="shared" si="153"/>
        <v/>
      </c>
      <c r="AO268">
        <f t="shared" si="154"/>
        <v>1250</v>
      </c>
      <c r="AP268" s="124">
        <f t="shared" si="155"/>
        <v>110.98099198990025</v>
      </c>
    </row>
    <row r="269" spans="2:42" x14ac:dyDescent="0.25">
      <c r="B269" s="3">
        <f t="shared" si="134"/>
        <v>1255</v>
      </c>
      <c r="C269" s="14">
        <f t="shared" si="135"/>
        <v>20.916666666666668</v>
      </c>
      <c r="D269" s="11">
        <f t="shared" si="136"/>
        <v>788.02869257265456</v>
      </c>
      <c r="E269" s="11">
        <f t="shared" si="117"/>
        <v>615.7580994549055</v>
      </c>
      <c r="F269" s="11">
        <f t="shared" si="137"/>
        <v>78.757944240133938</v>
      </c>
      <c r="G269" s="11">
        <f t="shared" si="118"/>
        <v>146.69470029185192</v>
      </c>
      <c r="H269" s="11">
        <f t="shared" si="119"/>
        <v>111.47133373266537</v>
      </c>
      <c r="I269" s="24">
        <f t="shared" si="138"/>
        <v>78.757944240133938</v>
      </c>
      <c r="J269" s="12">
        <f t="shared" si="120"/>
        <v>0.3369754785918368</v>
      </c>
      <c r="K269" s="24">
        <f t="shared" si="121"/>
        <v>476.48165192124543</v>
      </c>
      <c r="L269" s="12">
        <f t="shared" si="139"/>
        <v>0.32057597446646846</v>
      </c>
      <c r="M269" s="24">
        <f t="shared" si="140"/>
        <v>146.69470029185192</v>
      </c>
      <c r="N269" s="12">
        <f t="shared" si="122"/>
        <v>0.94627590588675781</v>
      </c>
      <c r="O269" s="24">
        <f t="shared" si="123"/>
        <v>509.03536177197799</v>
      </c>
      <c r="P269" s="12">
        <f t="shared" si="141"/>
        <v>0.67305769988773823</v>
      </c>
      <c r="Q269" s="24">
        <f t="shared" si="142"/>
        <v>111.47133373266537</v>
      </c>
      <c r="R269" s="12">
        <f t="shared" si="124"/>
        <v>0.58594437238641783</v>
      </c>
      <c r="S269" s="24">
        <f t="shared" si="125"/>
        <v>493.24262246332381</v>
      </c>
      <c r="T269" s="12">
        <f t="shared" si="143"/>
        <v>0.4903735549834472</v>
      </c>
      <c r="W269" s="24">
        <f t="shared" si="144"/>
        <v>179.86796428952806</v>
      </c>
      <c r="X269" s="24">
        <f t="shared" si="145"/>
        <v>522.28080715989756</v>
      </c>
      <c r="Y269" s="13">
        <f t="shared" si="126"/>
        <v>0.76943517402751926</v>
      </c>
      <c r="Z269" s="24">
        <f t="shared" si="127"/>
        <v>10897.253379134436</v>
      </c>
      <c r="AA269" s="24">
        <f t="shared" si="128"/>
        <v>16165.984981241814</v>
      </c>
      <c r="AB269" s="24">
        <f t="shared" si="146"/>
        <v>146.69470029185192</v>
      </c>
      <c r="AC269" s="24">
        <f t="shared" si="147"/>
        <v>111.47133373266537</v>
      </c>
      <c r="AD269" s="123">
        <f t="shared" si="148"/>
        <v>1255</v>
      </c>
      <c r="AE269" s="14">
        <f t="shared" si="149"/>
        <v>20.916666666666668</v>
      </c>
      <c r="AF269" s="24">
        <f t="shared" si="129"/>
        <v>400</v>
      </c>
      <c r="AG269" s="3">
        <f t="shared" si="150"/>
        <v>0</v>
      </c>
      <c r="AH269" s="14">
        <f t="shared" si="130"/>
        <v>0</v>
      </c>
      <c r="AI269" s="14">
        <f t="shared" si="131"/>
        <v>1</v>
      </c>
      <c r="AJ269" s="14">
        <f t="shared" si="132"/>
        <v>2</v>
      </c>
      <c r="AK269" s="14">
        <f t="shared" si="133"/>
        <v>2.6</v>
      </c>
      <c r="AL269" s="24">
        <f t="shared" si="151"/>
        <v>146.69470029185192</v>
      </c>
      <c r="AM269" s="14">
        <f t="shared" si="152"/>
        <v>111.47133373266537</v>
      </c>
      <c r="AN269" s="138" t="str">
        <f t="shared" si="153"/>
        <v/>
      </c>
      <c r="AO269">
        <f t="shared" si="154"/>
        <v>1255</v>
      </c>
      <c r="AP269" s="124">
        <f t="shared" si="155"/>
        <v>111.47133373266537</v>
      </c>
    </row>
    <row r="270" spans="2:42" x14ac:dyDescent="0.25">
      <c r="B270" s="3">
        <f t="shared" si="134"/>
        <v>1260</v>
      </c>
      <c r="C270" s="14">
        <f t="shared" si="135"/>
        <v>21</v>
      </c>
      <c r="D270" s="11">
        <f t="shared" si="136"/>
        <v>788.62091309171728</v>
      </c>
      <c r="E270" s="11">
        <f t="shared" si="117"/>
        <v>616.21748355644627</v>
      </c>
      <c r="F270" s="11">
        <f t="shared" si="137"/>
        <v>79.078520214600402</v>
      </c>
      <c r="G270" s="11">
        <f t="shared" si="118"/>
        <v>147.36775799173967</v>
      </c>
      <c r="H270" s="11">
        <f t="shared" si="119"/>
        <v>111.96170728764882</v>
      </c>
      <c r="I270" s="24">
        <f t="shared" si="138"/>
        <v>79.078520214600402</v>
      </c>
      <c r="J270" s="12">
        <f t="shared" si="120"/>
        <v>0.33685134367484787</v>
      </c>
      <c r="K270" s="24">
        <f t="shared" si="121"/>
        <v>476.65724276099888</v>
      </c>
      <c r="L270" s="12">
        <f t="shared" si="139"/>
        <v>0.3206817373165623</v>
      </c>
      <c r="M270" s="24">
        <f t="shared" si="140"/>
        <v>147.36775799173967</v>
      </c>
      <c r="N270" s="12">
        <f t="shared" si="122"/>
        <v>0.9457506843923168</v>
      </c>
      <c r="O270" s="24">
        <f t="shared" si="123"/>
        <v>509.31805394217184</v>
      </c>
      <c r="P270" s="12">
        <f t="shared" si="141"/>
        <v>0.67292396505185548</v>
      </c>
      <c r="Q270" s="24">
        <f t="shared" si="142"/>
        <v>111.96170728764882</v>
      </c>
      <c r="R270" s="12">
        <f t="shared" si="124"/>
        <v>0.58566575037463087</v>
      </c>
      <c r="S270" s="24">
        <f t="shared" si="125"/>
        <v>493.47727550848134</v>
      </c>
      <c r="T270" s="12">
        <f t="shared" si="143"/>
        <v>0.4904026909395513</v>
      </c>
      <c r="W270" s="24">
        <f t="shared" si="144"/>
        <v>180.63739946355557</v>
      </c>
      <c r="X270" s="24">
        <f t="shared" si="145"/>
        <v>522.5732975686484</v>
      </c>
      <c r="Y270" s="13">
        <f t="shared" si="126"/>
        <v>0.76957719416122272</v>
      </c>
      <c r="Z270" s="24">
        <f t="shared" si="127"/>
        <v>10889.502102322269</v>
      </c>
      <c r="AA270" s="24">
        <f t="shared" si="128"/>
        <v>16193.890405531809</v>
      </c>
      <c r="AB270" s="24">
        <f t="shared" si="146"/>
        <v>147.36775799173967</v>
      </c>
      <c r="AC270" s="24">
        <f t="shared" si="147"/>
        <v>111.96170728764882</v>
      </c>
      <c r="AD270" s="123">
        <f t="shared" si="148"/>
        <v>1260</v>
      </c>
      <c r="AE270" s="14">
        <f t="shared" si="149"/>
        <v>21</v>
      </c>
      <c r="AF270" s="24">
        <f t="shared" si="129"/>
        <v>400</v>
      </c>
      <c r="AG270" s="3">
        <f t="shared" si="150"/>
        <v>0</v>
      </c>
      <c r="AH270" s="14">
        <f t="shared" si="130"/>
        <v>0</v>
      </c>
      <c r="AI270" s="14">
        <f t="shared" si="131"/>
        <v>1</v>
      </c>
      <c r="AJ270" s="14">
        <f t="shared" si="132"/>
        <v>2</v>
      </c>
      <c r="AK270" s="14">
        <f t="shared" si="133"/>
        <v>2.6</v>
      </c>
      <c r="AL270" s="24">
        <f t="shared" si="151"/>
        <v>147.36775799173967</v>
      </c>
      <c r="AM270" s="14">
        <f t="shared" si="152"/>
        <v>111.96170728764882</v>
      </c>
      <c r="AN270" s="138" t="str">
        <f t="shared" si="153"/>
        <v/>
      </c>
      <c r="AO270">
        <f t="shared" si="154"/>
        <v>1260</v>
      </c>
      <c r="AP270" s="124">
        <f t="shared" si="155"/>
        <v>111.96170728764882</v>
      </c>
    </row>
    <row r="271" spans="2:42" x14ac:dyDescent="0.25">
      <c r="B271" s="3">
        <f t="shared" si="134"/>
        <v>1265</v>
      </c>
      <c r="C271" s="14">
        <f t="shared" si="135"/>
        <v>21.083333333333332</v>
      </c>
      <c r="D271" s="11">
        <f t="shared" si="136"/>
        <v>789.21080202789813</v>
      </c>
      <c r="E271" s="11">
        <f t="shared" si="117"/>
        <v>616.67505905448058</v>
      </c>
      <c r="F271" s="11">
        <f t="shared" si="137"/>
        <v>79.399201951916965</v>
      </c>
      <c r="G271" s="11">
        <f t="shared" si="118"/>
        <v>148.04068195679153</v>
      </c>
      <c r="H271" s="11">
        <f t="shared" si="119"/>
        <v>112.45210997858837</v>
      </c>
      <c r="I271" s="24">
        <f t="shared" si="138"/>
        <v>79.399201951916965</v>
      </c>
      <c r="J271" s="12">
        <f t="shared" si="120"/>
        <v>0.3367274282099238</v>
      </c>
      <c r="K271" s="24">
        <f t="shared" si="121"/>
        <v>476.83265230265749</v>
      </c>
      <c r="L271" s="12">
        <f t="shared" si="139"/>
        <v>0.32078572664598554</v>
      </c>
      <c r="M271" s="24">
        <f t="shared" si="140"/>
        <v>148.04068195679153</v>
      </c>
      <c r="N271" s="12">
        <f t="shared" si="122"/>
        <v>0.94522734013740806</v>
      </c>
      <c r="O271" s="24">
        <f t="shared" si="123"/>
        <v>509.60004819491235</v>
      </c>
      <c r="P271" s="12">
        <f t="shared" si="141"/>
        <v>0.67278659423167231</v>
      </c>
      <c r="Q271" s="24">
        <f t="shared" si="142"/>
        <v>112.45210997858837</v>
      </c>
      <c r="R271" s="12">
        <f t="shared" si="124"/>
        <v>0.58538791522192024</v>
      </c>
      <c r="S271" s="24">
        <f t="shared" si="125"/>
        <v>493.71148829394372</v>
      </c>
      <c r="T271" s="12">
        <f t="shared" si="143"/>
        <v>0.49042918396482343</v>
      </c>
      <c r="W271" s="24">
        <f t="shared" si="144"/>
        <v>181.4069766577168</v>
      </c>
      <c r="X271" s="24">
        <f t="shared" si="145"/>
        <v>522.86526522084955</v>
      </c>
      <c r="Y271" s="13">
        <f t="shared" si="126"/>
        <v>0.76971480477338361</v>
      </c>
      <c r="Z271" s="24">
        <f t="shared" si="127"/>
        <v>10881.702059919095</v>
      </c>
      <c r="AA271" s="24">
        <f t="shared" si="128"/>
        <v>16221.6678234012</v>
      </c>
      <c r="AB271" s="24">
        <f t="shared" si="146"/>
        <v>148.04068195679153</v>
      </c>
      <c r="AC271" s="24">
        <f t="shared" si="147"/>
        <v>112.45210997858837</v>
      </c>
      <c r="AD271" s="123">
        <f t="shared" si="148"/>
        <v>1265</v>
      </c>
      <c r="AE271" s="14">
        <f t="shared" si="149"/>
        <v>21.083333333333332</v>
      </c>
      <c r="AF271" s="24">
        <f t="shared" si="129"/>
        <v>400</v>
      </c>
      <c r="AG271" s="3">
        <f t="shared" si="150"/>
        <v>0</v>
      </c>
      <c r="AH271" s="14">
        <f t="shared" si="130"/>
        <v>0</v>
      </c>
      <c r="AI271" s="14">
        <f t="shared" si="131"/>
        <v>1</v>
      </c>
      <c r="AJ271" s="14">
        <f t="shared" si="132"/>
        <v>2</v>
      </c>
      <c r="AK271" s="14">
        <f t="shared" si="133"/>
        <v>2.6</v>
      </c>
      <c r="AL271" s="24">
        <f t="shared" si="151"/>
        <v>148.04068195679153</v>
      </c>
      <c r="AM271" s="14">
        <f t="shared" si="152"/>
        <v>112.45210997858837</v>
      </c>
      <c r="AN271" s="138" t="str">
        <f t="shared" si="153"/>
        <v/>
      </c>
      <c r="AO271">
        <f t="shared" si="154"/>
        <v>1265</v>
      </c>
      <c r="AP271" s="124">
        <f t="shared" si="155"/>
        <v>112.45210997858837</v>
      </c>
    </row>
    <row r="272" spans="2:42" x14ac:dyDescent="0.25">
      <c r="B272" s="3">
        <f t="shared" si="134"/>
        <v>1270</v>
      </c>
      <c r="C272" s="14">
        <f t="shared" si="135"/>
        <v>21.166666666666668</v>
      </c>
      <c r="D272" s="11">
        <f t="shared" si="136"/>
        <v>789.79837766819219</v>
      </c>
      <c r="E272" s="11">
        <f t="shared" si="117"/>
        <v>617.13084013418859</v>
      </c>
      <c r="F272" s="11">
        <f t="shared" si="137"/>
        <v>79.719987678562944</v>
      </c>
      <c r="G272" s="11">
        <f t="shared" si="118"/>
        <v>148.7134685510232</v>
      </c>
      <c r="H272" s="11">
        <f t="shared" si="119"/>
        <v>112.94253916255319</v>
      </c>
      <c r="I272" s="24">
        <f t="shared" si="138"/>
        <v>79.719987678562944</v>
      </c>
      <c r="J272" s="12">
        <f t="shared" si="120"/>
        <v>0.33660373235376462</v>
      </c>
      <c r="K272" s="24">
        <f t="shared" si="121"/>
        <v>477.00787978085208</v>
      </c>
      <c r="L272" s="12">
        <f t="shared" si="139"/>
        <v>0.32088796196973007</v>
      </c>
      <c r="M272" s="24">
        <f t="shared" si="140"/>
        <v>148.7134685510232</v>
      </c>
      <c r="N272" s="12">
        <f t="shared" si="122"/>
        <v>0.94470586244504562</v>
      </c>
      <c r="O272" s="24">
        <f t="shared" si="123"/>
        <v>509.88134745188182</v>
      </c>
      <c r="P272" s="12">
        <f t="shared" si="141"/>
        <v>0.67264563668887789</v>
      </c>
      <c r="Q272" s="24">
        <f t="shared" si="142"/>
        <v>112.94253916255319</v>
      </c>
      <c r="R272" s="12">
        <f t="shared" si="124"/>
        <v>0.5851108647917822</v>
      </c>
      <c r="S272" s="24">
        <f t="shared" si="125"/>
        <v>493.94526105125624</v>
      </c>
      <c r="T272" s="12">
        <f t="shared" si="143"/>
        <v>0.49045306689310769</v>
      </c>
      <c r="W272" s="24">
        <f t="shared" si="144"/>
        <v>182.17669146249017</v>
      </c>
      <c r="X272" s="24">
        <f t="shared" si="145"/>
        <v>523.15671420183628</v>
      </c>
      <c r="Y272" s="13">
        <f t="shared" si="126"/>
        <v>0.76984803218153208</v>
      </c>
      <c r="Z272" s="24">
        <f t="shared" si="127"/>
        <v>10873.853716792461</v>
      </c>
      <c r="AA272" s="24">
        <f t="shared" si="128"/>
        <v>16249.317634362651</v>
      </c>
      <c r="AB272" s="24">
        <f t="shared" si="146"/>
        <v>148.7134685510232</v>
      </c>
      <c r="AC272" s="24">
        <f t="shared" si="147"/>
        <v>112.94253916255319</v>
      </c>
      <c r="AD272" s="123">
        <f t="shared" si="148"/>
        <v>1270</v>
      </c>
      <c r="AE272" s="14">
        <f t="shared" si="149"/>
        <v>21.166666666666668</v>
      </c>
      <c r="AF272" s="24">
        <f t="shared" si="129"/>
        <v>400</v>
      </c>
      <c r="AG272" s="3">
        <f t="shared" si="150"/>
        <v>0</v>
      </c>
      <c r="AH272" s="14">
        <f t="shared" si="130"/>
        <v>0</v>
      </c>
      <c r="AI272" s="14">
        <f t="shared" si="131"/>
        <v>1</v>
      </c>
      <c r="AJ272" s="14">
        <f t="shared" si="132"/>
        <v>2</v>
      </c>
      <c r="AK272" s="14">
        <f t="shared" si="133"/>
        <v>2.6</v>
      </c>
      <c r="AL272" s="24">
        <f t="shared" si="151"/>
        <v>148.7134685510232</v>
      </c>
      <c r="AM272" s="14">
        <f t="shared" si="152"/>
        <v>112.94253916255319</v>
      </c>
      <c r="AN272" s="138" t="str">
        <f t="shared" si="153"/>
        <v/>
      </c>
      <c r="AO272">
        <f t="shared" si="154"/>
        <v>1270</v>
      </c>
      <c r="AP272" s="124">
        <f t="shared" si="155"/>
        <v>112.94253916255319</v>
      </c>
    </row>
    <row r="273" spans="2:42" x14ac:dyDescent="0.25">
      <c r="B273" s="3">
        <f t="shared" si="134"/>
        <v>1275</v>
      </c>
      <c r="C273" s="14">
        <f t="shared" si="135"/>
        <v>21.25</v>
      </c>
      <c r="D273" s="11">
        <f t="shared" si="136"/>
        <v>790.38365808529295</v>
      </c>
      <c r="E273" s="11">
        <f t="shared" si="117"/>
        <v>617.58484081451763</v>
      </c>
      <c r="F273" s="11">
        <f t="shared" si="137"/>
        <v>80.040875640532676</v>
      </c>
      <c r="G273" s="11">
        <f t="shared" si="118"/>
        <v>149.38611418771208</v>
      </c>
      <c r="H273" s="11">
        <f t="shared" si="119"/>
        <v>113.4329922294463</v>
      </c>
      <c r="I273" s="24">
        <f t="shared" si="138"/>
        <v>80.040875640532676</v>
      </c>
      <c r="J273" s="12">
        <f t="shared" si="120"/>
        <v>0.33648025625077194</v>
      </c>
      <c r="K273" s="24">
        <f t="shared" si="121"/>
        <v>477.18292444691485</v>
      </c>
      <c r="L273" s="12">
        <f t="shared" si="139"/>
        <v>0.32098846253373847</v>
      </c>
      <c r="M273" s="24">
        <f t="shared" si="140"/>
        <v>149.38611418771208</v>
      </c>
      <c r="N273" s="12">
        <f t="shared" si="122"/>
        <v>0.94418624063489776</v>
      </c>
      <c r="O273" s="24">
        <f t="shared" si="123"/>
        <v>510.16195466401973</v>
      </c>
      <c r="P273" s="12">
        <f t="shared" si="141"/>
        <v>0.67250114089296631</v>
      </c>
      <c r="Q273" s="24">
        <f t="shared" si="142"/>
        <v>113.4329922294463</v>
      </c>
      <c r="R273" s="12">
        <f t="shared" si="124"/>
        <v>0.58483459692585771</v>
      </c>
      <c r="S273" s="24">
        <f t="shared" si="125"/>
        <v>494.17859403783308</v>
      </c>
      <c r="T273" s="12">
        <f t="shared" si="143"/>
        <v>0.49047437206951744</v>
      </c>
      <c r="W273" s="24">
        <f t="shared" si="144"/>
        <v>182.9465394946717</v>
      </c>
      <c r="X273" s="24">
        <f t="shared" si="145"/>
        <v>523.44764862642182</v>
      </c>
      <c r="Y273" s="13">
        <f t="shared" si="126"/>
        <v>0.76997690230117766</v>
      </c>
      <c r="Z273" s="24">
        <f t="shared" si="127"/>
        <v>10865.957532996148</v>
      </c>
      <c r="AA273" s="24">
        <f t="shared" si="128"/>
        <v>16276.840233235058</v>
      </c>
      <c r="AB273" s="24">
        <f t="shared" si="146"/>
        <v>149.38611418771208</v>
      </c>
      <c r="AC273" s="24">
        <f t="shared" si="147"/>
        <v>113.4329922294463</v>
      </c>
      <c r="AD273" s="123">
        <f t="shared" si="148"/>
        <v>1275</v>
      </c>
      <c r="AE273" s="14">
        <f t="shared" si="149"/>
        <v>21.25</v>
      </c>
      <c r="AF273" s="24">
        <f t="shared" si="129"/>
        <v>400</v>
      </c>
      <c r="AG273" s="3">
        <f t="shared" si="150"/>
        <v>0</v>
      </c>
      <c r="AH273" s="14">
        <f t="shared" si="130"/>
        <v>0</v>
      </c>
      <c r="AI273" s="14">
        <f t="shared" si="131"/>
        <v>1</v>
      </c>
      <c r="AJ273" s="14">
        <f t="shared" si="132"/>
        <v>2</v>
      </c>
      <c r="AK273" s="14">
        <f t="shared" si="133"/>
        <v>2.6</v>
      </c>
      <c r="AL273" s="24">
        <f t="shared" si="151"/>
        <v>149.38611418771208</v>
      </c>
      <c r="AM273" s="14">
        <f t="shared" si="152"/>
        <v>113.4329922294463</v>
      </c>
      <c r="AN273" s="138" t="str">
        <f t="shared" si="153"/>
        <v/>
      </c>
      <c r="AO273">
        <f t="shared" si="154"/>
        <v>1275</v>
      </c>
      <c r="AP273" s="124">
        <f t="shared" si="155"/>
        <v>113.4329922294463</v>
      </c>
    </row>
    <row r="274" spans="2:42" x14ac:dyDescent="0.25">
      <c r="B274" s="3">
        <f t="shared" si="134"/>
        <v>1280</v>
      </c>
      <c r="C274" s="14">
        <f t="shared" si="135"/>
        <v>21.333333333333332</v>
      </c>
      <c r="D274" s="11">
        <f t="shared" si="136"/>
        <v>790.96666114092716</v>
      </c>
      <c r="E274" s="11">
        <f t="shared" ref="E274:E337" si="156">IF(B274&lt;=40*60,20+345*CRed_1*LOG(8*C274+1,10),ThetaG40+(ThetaG120-ThetaG40)/80*(C274-40))</f>
        <v>618.03707495076787</v>
      </c>
      <c r="F274" s="11">
        <f t="shared" si="137"/>
        <v>80.361864103066409</v>
      </c>
      <c r="G274" s="11">
        <f t="shared" ref="G274:G337" si="157">M274</f>
        <v>150.05861532860504</v>
      </c>
      <c r="H274" s="11">
        <f t="shared" ref="H274:H337" si="158">Q274</f>
        <v>113.92346660151581</v>
      </c>
      <c r="I274" s="24">
        <f t="shared" si="138"/>
        <v>80.361864103066409</v>
      </c>
      <c r="J274" s="12">
        <f t="shared" ref="J274:J337" si="159">Cp*RhoP/(K274*RhoA)*dP/1000*MassivSS</f>
        <v>0.33635700003326424</v>
      </c>
      <c r="K274" s="24">
        <f t="shared" ref="K274:K337" si="160">IF(I274&lt;600,425+0.773*I274-1.69/1000*I274^2+2.22/1000^2*I274^3,IF(I274&lt;735,666+13002/(738-I274),IF(I274&lt;900,545+17820/(I274-731),650)))</f>
        <v>477.35778556864193</v>
      </c>
      <c r="L274" s="12">
        <f t="shared" si="139"/>
        <v>0.32108724731956806</v>
      </c>
      <c r="M274" s="24">
        <f t="shared" si="140"/>
        <v>150.05861532860504</v>
      </c>
      <c r="N274" s="12">
        <f t="shared" ref="N274:N337" si="161">Cp*RhoP/(O274*RhoA)*dP/1000*MassivW</f>
        <v>0.94366846402464144</v>
      </c>
      <c r="O274" s="24">
        <f t="shared" ref="O274:O337" si="162">IF(M274&lt;600,425+0.773*M274-1.69/1000*M274^2+2.22/1000^2*M274^3,IF(M274&lt;735,666+13002/(738-M274),IF(M274&lt;900,545+17820/(M274-731),650)))</f>
        <v>510.4418728107396</v>
      </c>
      <c r="P274" s="12">
        <f t="shared" si="141"/>
        <v>0.67235315453613675</v>
      </c>
      <c r="Q274" s="24">
        <f t="shared" si="142"/>
        <v>113.92346660151581</v>
      </c>
      <c r="R274" s="12">
        <f t="shared" ref="R274:R337" si="163">Cp*RhoP/(S274*RhoA)*dP/1000*MassivSI</f>
        <v>0.58455910944458278</v>
      </c>
      <c r="S274" s="24">
        <f t="shared" ref="S274:S337" si="164">IF(Q274&lt;600,425+0.773*Q274-1.69/1000*Q274^2+2.22/1000^2*Q274^3,IF(Q274&lt;735,666+13002/(738-Q274),IF(Q274&lt;900,545+17820/(Q274-731),650)))</f>
        <v>494.41148753649202</v>
      </c>
      <c r="T274" s="12">
        <f t="shared" si="143"/>
        <v>0.49049313135916406</v>
      </c>
      <c r="W274" s="24">
        <f t="shared" si="144"/>
        <v>183.71651639697288</v>
      </c>
      <c r="X274" s="24">
        <f t="shared" si="145"/>
        <v>523.73807263831122</v>
      </c>
      <c r="Y274" s="13">
        <f t="shared" ref="Y274:Y337" si="165">MAX(MassivSSCO/(X274*RhoA)*DeltaT*(Z274+AA274),L274)</f>
        <v>0.77010144065248898</v>
      </c>
      <c r="Z274" s="24">
        <f t="shared" ref="Z274:Z337" si="166">AlphaC*(E274-W274)</f>
        <v>10858.013963844875</v>
      </c>
      <c r="AA274" s="24">
        <f t="shared" ref="AA274:AA337" si="167">Phi*EpsilonF*0.7*Botzman/10^8*EpsilonA*((E274+273)^4-(W274+273)^4)</f>
        <v>16304.236010214752</v>
      </c>
      <c r="AB274" s="24">
        <f t="shared" si="146"/>
        <v>150.05861532860504</v>
      </c>
      <c r="AC274" s="24">
        <f t="shared" si="147"/>
        <v>113.92346660151581</v>
      </c>
      <c r="AD274" s="123">
        <f t="shared" si="148"/>
        <v>1280</v>
      </c>
      <c r="AE274" s="14">
        <f t="shared" si="149"/>
        <v>21.333333333333332</v>
      </c>
      <c r="AF274" s="24">
        <f t="shared" ref="AF274:AF337" si="168">IF(AC274&lt;=450,Thetha0_0,IF(AC274&gt;=650,Thetha0_2,(IF(AC274&lt;=550,Thetha0_0+(Thetha0_1-Thetha0_0)/100*(AC274-450),Thetha0_1+(Thetha0_2-Thetha0_1)/100*(AC274-550)))))</f>
        <v>400</v>
      </c>
      <c r="AG274" s="3">
        <f t="shared" si="150"/>
        <v>0</v>
      </c>
      <c r="AH274" s="14">
        <f t="shared" ref="AH274:AH337" si="169">IF(AC274&lt;=450,AthetaR30_0,IF(AC274&gt;=650,AthetaR30_2,(IF(AC274&lt;=550,AthetaR30_0+(AthetaR30_1-AthetaR30_0)/100*(AC274-450),AthetaR30_1+(AthetaR30_2-AthetaR30_1)/100*(AC274-450)))))</f>
        <v>0</v>
      </c>
      <c r="AI274" s="14">
        <f t="shared" ref="AI274:AI337" si="170">IF(AC274&lt;=450,AthetaR60_0,IF(AC274&gt;=650,AthetaR60_2,(IF(AC274&lt;=550,AthetaR60_0+(AthetaR60_1-AthetaR60_0)/100*(AC274-450),AthetaR60_1+(AthetaR60_2-AthetaR60_1)/100*(AC274-450)))))</f>
        <v>1</v>
      </c>
      <c r="AJ274" s="14">
        <f t="shared" ref="AJ274:AJ337" si="171">IF(AC274&lt;=450,AthetaR90_0,IF(AC274&gt;=650,AthetaR90_2,(IF(AC274&lt;=550,AthetaR90_0+(AthetaR90_1-AthetaR90_0)/100*(AC274-450),AthetaR90_1+(AthetaR90_2-AthetaR90_1)/100*(AC274-450)))))</f>
        <v>2</v>
      </c>
      <c r="AK274" s="14">
        <f t="shared" ref="AK274:AK337" si="172">IF(AC274&lt;=450,AthetaR120_0,IF(AC274&gt;=650,AthetaR120_2,(IF(AC274&lt;=550,AthetaR120_0+(AthetaR120_1-AthetaR120_0)/100*(AC274-450),AthetaR120_1+(AthetaR120_2-AthetaR120_1)/100*(AC274-450)))))</f>
        <v>2.6</v>
      </c>
      <c r="AL274" s="24">
        <f t="shared" si="151"/>
        <v>150.05861532860504</v>
      </c>
      <c r="AM274" s="14">
        <f t="shared" si="152"/>
        <v>113.92346660151581</v>
      </c>
      <c r="AN274" s="138" t="str">
        <f t="shared" si="153"/>
        <v/>
      </c>
      <c r="AO274">
        <f t="shared" si="154"/>
        <v>1280</v>
      </c>
      <c r="AP274" s="124">
        <f t="shared" si="155"/>
        <v>113.92346660151581</v>
      </c>
    </row>
    <row r="275" spans="2:42" x14ac:dyDescent="0.25">
      <c r="B275" s="3">
        <f t="shared" ref="B275:B338" si="173">B274+DeltaT</f>
        <v>1285</v>
      </c>
      <c r="C275" s="14">
        <f t="shared" ref="C275:C338" si="174">B275/60</f>
        <v>21.416666666666668</v>
      </c>
      <c r="D275" s="11">
        <f t="shared" ref="D275:D338" si="175">20+345*LOG(8*C275+1,10)</f>
        <v>791.54740448912651</v>
      </c>
      <c r="E275" s="11">
        <f t="shared" si="156"/>
        <v>618.48755623713157</v>
      </c>
      <c r="F275" s="11">
        <f t="shared" ref="F275:F338" si="176">I275</f>
        <v>80.682951350385977</v>
      </c>
      <c r="G275" s="11">
        <f t="shared" si="157"/>
        <v>150.73096848314117</v>
      </c>
      <c r="H275" s="11">
        <f t="shared" si="158"/>
        <v>114.41395973287497</v>
      </c>
      <c r="I275" s="24">
        <f t="shared" ref="I275:I338" si="177">I274+IF(Limit=Oui,MAX(0,L274),L274)</f>
        <v>80.682951350385977</v>
      </c>
      <c r="J275" s="12">
        <f t="shared" si="159"/>
        <v>0.33623396382168935</v>
      </c>
      <c r="K275" s="24">
        <f t="shared" si="160"/>
        <v>477.53246243005896</v>
      </c>
      <c r="L275" s="12">
        <f t="shared" ref="L275:L338" si="178">LambdaP*MassivSS/(dP/1000)/(K275*RhoA)/(1+J275/3)*(D275-I275)*DeltaT-(EXP(J275/10)-1)*(D275-D274)</f>
        <v>0.32118433504887911</v>
      </c>
      <c r="M275" s="24">
        <f t="shared" ref="M275:M338" si="179">M274+IF(Limit=Oui,MAX(0,P274),P274)</f>
        <v>150.73096848314117</v>
      </c>
      <c r="N275" s="12">
        <f t="shared" si="161"/>
        <v>0.94315252193127552</v>
      </c>
      <c r="O275" s="24">
        <f t="shared" si="162"/>
        <v>510.72110489916179</v>
      </c>
      <c r="P275" s="12">
        <f t="shared" ref="P275:P338" si="180">LambdaP*MassivW/(dP/1000)/(O275*RhoA)/(1+N275/3)*(D275-M275)*DeltaT-(EXP(N275/10)-1)*(D275-D274)</f>
        <v>0.67220172454764038</v>
      </c>
      <c r="Q275" s="24">
        <f t="shared" ref="Q275:Q338" si="181">Q274+IF(Limit=Oui,MAX(0,T274),T274)</f>
        <v>114.41395973287497</v>
      </c>
      <c r="R275" s="12">
        <f t="shared" si="163"/>
        <v>0.58428440014782645</v>
      </c>
      <c r="S275" s="24">
        <f t="shared" si="164"/>
        <v>494.64394185499691</v>
      </c>
      <c r="T275" s="12">
        <f t="shared" ref="T275:T338" si="182">LambdaP*MassivSI/(dP/1000)/(S275*RhoA)/(1+R275/3)*(D275-Q275)*DeltaT-(EXP(R275/10)-1)*(D275-D274)</f>
        <v>0.49050937615556389</v>
      </c>
      <c r="W275" s="24">
        <f t="shared" ref="W275:W338" si="183">W274+IF(Limit=Oui,MAX(0,Y274),Y274)</f>
        <v>184.48661783762537</v>
      </c>
      <c r="X275" s="24">
        <f t="shared" ref="X275:X338" si="184">IF(W275&lt;600,425+0.773*W275-1.69/1000*W275^2+2.22/1000^2*W275^3,IF(W275&lt;735,666+13002/(738-W275),IF(W275&lt;900,545+17820/(W275-731),650)))</f>
        <v>524.02799040952186</v>
      </c>
      <c r="Y275" s="13">
        <f t="shared" si="165"/>
        <v>0.770221672366877</v>
      </c>
      <c r="Z275" s="24">
        <f t="shared" si="166"/>
        <v>10850.023459987655</v>
      </c>
      <c r="AA275" s="24">
        <f t="shared" si="167"/>
        <v>16331.505350946021</v>
      </c>
      <c r="AB275" s="24">
        <f t="shared" ref="AB275:AB338" si="185">MAX(M275,AVERAGE(W275,AC275))</f>
        <v>150.73096848314117</v>
      </c>
      <c r="AC275" s="24">
        <f t="shared" ref="AC275:AC338" si="186">Q275</f>
        <v>114.41395973287497</v>
      </c>
      <c r="AD275" s="123">
        <f t="shared" ref="AD275:AD338" si="187">B275</f>
        <v>1285</v>
      </c>
      <c r="AE275" s="14">
        <f t="shared" ref="AE275:AE338" si="188">C275</f>
        <v>21.416666666666668</v>
      </c>
      <c r="AF275" s="24">
        <f t="shared" si="168"/>
        <v>400</v>
      </c>
      <c r="AG275" s="3">
        <f t="shared" ref="AG275:AG338" si="189">IF(C275&lt;=30,AH275,IF(C275&lt;=60,AI275,IF(C275&lt;=90,AJ275,IF(C275&lt;=120,AK275,-1))))</f>
        <v>0</v>
      </c>
      <c r="AH275" s="14">
        <f t="shared" si="169"/>
        <v>0</v>
      </c>
      <c r="AI275" s="14">
        <f t="shared" si="170"/>
        <v>1</v>
      </c>
      <c r="AJ275" s="14">
        <f t="shared" si="171"/>
        <v>2</v>
      </c>
      <c r="AK275" s="14">
        <f t="shared" si="172"/>
        <v>2.6</v>
      </c>
      <c r="AL275" s="24">
        <f t="shared" ref="AL275:AL338" si="190">MAX(M275,AVERAGE(W275,AM275))</f>
        <v>150.73096848314117</v>
      </c>
      <c r="AM275" s="14">
        <f t="shared" ref="AM275:AM338" si="191">IF(W275&gt;=AF275,(1+(W275-AF275)*AG275/10000)*AC275,AC275)</f>
        <v>114.41395973287497</v>
      </c>
      <c r="AN275" s="138" t="str">
        <f t="shared" ref="AN275:AN338" si="192">IF(AM275=AC275,"","modifiée")</f>
        <v/>
      </c>
      <c r="AO275">
        <f t="shared" ref="AO275:AO338" si="193">AD275</f>
        <v>1285</v>
      </c>
      <c r="AP275" s="124">
        <f t="shared" ref="AP275:AP338" si="194">AM275</f>
        <v>114.41395973287497</v>
      </c>
    </row>
    <row r="276" spans="2:42" x14ac:dyDescent="0.25">
      <c r="B276" s="3">
        <f t="shared" si="173"/>
        <v>1290</v>
      </c>
      <c r="C276" s="14">
        <f t="shared" si="174"/>
        <v>21.5</v>
      </c>
      <c r="D276" s="11">
        <f t="shared" si="175"/>
        <v>792.1259055794344</v>
      </c>
      <c r="E276" s="11">
        <f t="shared" si="156"/>
        <v>618.93629820917943</v>
      </c>
      <c r="F276" s="11">
        <f t="shared" si="176"/>
        <v>81.004135685434861</v>
      </c>
      <c r="G276" s="11">
        <f t="shared" si="157"/>
        <v>151.40317020768882</v>
      </c>
      <c r="H276" s="11">
        <f t="shared" si="158"/>
        <v>114.90446910903053</v>
      </c>
      <c r="I276" s="24">
        <f t="shared" si="177"/>
        <v>81.004135685434861</v>
      </c>
      <c r="J276" s="12">
        <f t="shared" si="159"/>
        <v>0.3361111477248328</v>
      </c>
      <c r="K276" s="24">
        <f t="shared" si="160"/>
        <v>477.70695433119022</v>
      </c>
      <c r="L276" s="12">
        <f t="shared" si="178"/>
        <v>0.32127974418793731</v>
      </c>
      <c r="M276" s="24">
        <f t="shared" si="179"/>
        <v>151.40317020768882</v>
      </c>
      <c r="N276" s="12">
        <f t="shared" si="161"/>
        <v>0.9426384036724007</v>
      </c>
      <c r="O276" s="24">
        <f t="shared" si="162"/>
        <v>510.99965396336125</v>
      </c>
      <c r="P276" s="12">
        <f t="shared" si="180"/>
        <v>0.67204689710813481</v>
      </c>
      <c r="Q276" s="24">
        <f t="shared" si="181"/>
        <v>114.90446910903053</v>
      </c>
      <c r="R276" s="12">
        <f t="shared" si="163"/>
        <v>0.58401046681551438</v>
      </c>
      <c r="S276" s="24">
        <f t="shared" si="164"/>
        <v>494.87595732560845</v>
      </c>
      <c r="T276" s="12">
        <f t="shared" si="182"/>
        <v>0.49052313738905756</v>
      </c>
      <c r="W276" s="24">
        <f t="shared" si="183"/>
        <v>185.25683950999226</v>
      </c>
      <c r="X276" s="24">
        <f t="shared" si="184"/>
        <v>524.3174061398114</v>
      </c>
      <c r="Y276" s="13">
        <f t="shared" si="165"/>
        <v>0.77033762219345681</v>
      </c>
      <c r="Z276" s="24">
        <f t="shared" si="166"/>
        <v>10841.986467479679</v>
      </c>
      <c r="AA276" s="24">
        <f t="shared" si="167"/>
        <v>16358.648636590136</v>
      </c>
      <c r="AB276" s="24">
        <f t="shared" si="185"/>
        <v>151.40317020768882</v>
      </c>
      <c r="AC276" s="24">
        <f t="shared" si="186"/>
        <v>114.90446910903053</v>
      </c>
      <c r="AD276" s="123">
        <f t="shared" si="187"/>
        <v>1290</v>
      </c>
      <c r="AE276" s="14">
        <f t="shared" si="188"/>
        <v>21.5</v>
      </c>
      <c r="AF276" s="24">
        <f t="shared" si="168"/>
        <v>400</v>
      </c>
      <c r="AG276" s="3">
        <f t="shared" si="189"/>
        <v>0</v>
      </c>
      <c r="AH276" s="14">
        <f t="shared" si="169"/>
        <v>0</v>
      </c>
      <c r="AI276" s="14">
        <f t="shared" si="170"/>
        <v>1</v>
      </c>
      <c r="AJ276" s="14">
        <f t="shared" si="171"/>
        <v>2</v>
      </c>
      <c r="AK276" s="14">
        <f t="shared" si="172"/>
        <v>2.6</v>
      </c>
      <c r="AL276" s="24">
        <f t="shared" si="190"/>
        <v>151.40317020768882</v>
      </c>
      <c r="AM276" s="14">
        <f t="shared" si="191"/>
        <v>114.90446910903053</v>
      </c>
      <c r="AN276" s="138" t="str">
        <f t="shared" si="192"/>
        <v/>
      </c>
      <c r="AO276">
        <f t="shared" si="193"/>
        <v>1290</v>
      </c>
      <c r="AP276" s="124">
        <f t="shared" si="194"/>
        <v>114.90446910903053</v>
      </c>
    </row>
    <row r="277" spans="2:42" x14ac:dyDescent="0.25">
      <c r="B277" s="3">
        <f t="shared" si="173"/>
        <v>1295</v>
      </c>
      <c r="C277" s="14">
        <f t="shared" si="174"/>
        <v>21.583333333333332</v>
      </c>
      <c r="D277" s="11">
        <f t="shared" si="175"/>
        <v>792.70218166005225</v>
      </c>
      <c r="E277" s="11">
        <f t="shared" si="156"/>
        <v>619.38331424630201</v>
      </c>
      <c r="F277" s="11">
        <f t="shared" si="176"/>
        <v>81.325415429622794</v>
      </c>
      <c r="G277" s="11">
        <f t="shared" si="157"/>
        <v>152.07521710479696</v>
      </c>
      <c r="H277" s="11">
        <f t="shared" si="158"/>
        <v>115.39499224641959</v>
      </c>
      <c r="I277" s="24">
        <f t="shared" si="177"/>
        <v>81.325415429622794</v>
      </c>
      <c r="J277" s="12">
        <f t="shared" si="159"/>
        <v>0.33598855184002324</v>
      </c>
      <c r="K277" s="24">
        <f t="shared" si="160"/>
        <v>477.88126058783263</v>
      </c>
      <c r="L277" s="12">
        <f t="shared" si="178"/>
        <v>0.32137349295192075</v>
      </c>
      <c r="M277" s="24">
        <f t="shared" si="179"/>
        <v>152.07521710479696</v>
      </c>
      <c r="N277" s="12">
        <f t="shared" si="161"/>
        <v>0.94212609856746032</v>
      </c>
      <c r="O277" s="24">
        <f t="shared" si="162"/>
        <v>511.27752306362953</v>
      </c>
      <c r="P277" s="12">
        <f t="shared" si="180"/>
        <v>0.67188871766344083</v>
      </c>
      <c r="Q277" s="24">
        <f t="shared" si="181"/>
        <v>115.39499224641959</v>
      </c>
      <c r="R277" s="12">
        <f t="shared" si="163"/>
        <v>0.58373730720823858</v>
      </c>
      <c r="S277" s="24">
        <f t="shared" si="164"/>
        <v>495.10753430464342</v>
      </c>
      <c r="T277" s="12">
        <f t="shared" si="182"/>
        <v>0.49053444553487652</v>
      </c>
      <c r="W277" s="24">
        <f t="shared" si="183"/>
        <v>186.02717713218573</v>
      </c>
      <c r="X277" s="24">
        <f t="shared" si="184"/>
        <v>524.60632405611091</v>
      </c>
      <c r="Y277" s="13">
        <f t="shared" si="165"/>
        <v>0.77044931450541443</v>
      </c>
      <c r="Z277" s="24">
        <f t="shared" si="166"/>
        <v>10833.903427852907</v>
      </c>
      <c r="AA277" s="24">
        <f t="shared" si="167"/>
        <v>16385.666243893545</v>
      </c>
      <c r="AB277" s="24">
        <f t="shared" si="185"/>
        <v>152.07521710479696</v>
      </c>
      <c r="AC277" s="24">
        <f t="shared" si="186"/>
        <v>115.39499224641959</v>
      </c>
      <c r="AD277" s="123">
        <f t="shared" si="187"/>
        <v>1295</v>
      </c>
      <c r="AE277" s="14">
        <f t="shared" si="188"/>
        <v>21.583333333333332</v>
      </c>
      <c r="AF277" s="24">
        <f t="shared" si="168"/>
        <v>400</v>
      </c>
      <c r="AG277" s="3">
        <f t="shared" si="189"/>
        <v>0</v>
      </c>
      <c r="AH277" s="14">
        <f t="shared" si="169"/>
        <v>0</v>
      </c>
      <c r="AI277" s="14">
        <f t="shared" si="170"/>
        <v>1</v>
      </c>
      <c r="AJ277" s="14">
        <f t="shared" si="171"/>
        <v>2</v>
      </c>
      <c r="AK277" s="14">
        <f t="shared" si="172"/>
        <v>2.6</v>
      </c>
      <c r="AL277" s="24">
        <f t="shared" si="190"/>
        <v>152.07521710479696</v>
      </c>
      <c r="AM277" s="14">
        <f t="shared" si="191"/>
        <v>115.39499224641959</v>
      </c>
      <c r="AN277" s="138" t="str">
        <f t="shared" si="192"/>
        <v/>
      </c>
      <c r="AO277">
        <f t="shared" si="193"/>
        <v>1295</v>
      </c>
      <c r="AP277" s="124">
        <f t="shared" si="194"/>
        <v>115.39499224641959</v>
      </c>
    </row>
    <row r="278" spans="2:42" x14ac:dyDescent="0.25">
      <c r="B278" s="3">
        <f t="shared" si="173"/>
        <v>1300</v>
      </c>
      <c r="C278" s="14">
        <f t="shared" si="174"/>
        <v>21.666666666666668</v>
      </c>
      <c r="D278" s="11">
        <f t="shared" si="175"/>
        <v>793.27624978092604</v>
      </c>
      <c r="E278" s="11">
        <f t="shared" si="156"/>
        <v>619.82861757410308</v>
      </c>
      <c r="F278" s="11">
        <f t="shared" si="176"/>
        <v>81.646788922574714</v>
      </c>
      <c r="G278" s="11">
        <f t="shared" si="157"/>
        <v>152.74710582246041</v>
      </c>
      <c r="H278" s="11">
        <f t="shared" si="158"/>
        <v>115.88552669195447</v>
      </c>
      <c r="I278" s="24">
        <f t="shared" si="177"/>
        <v>81.646788922574714</v>
      </c>
      <c r="J278" s="12">
        <f t="shared" si="159"/>
        <v>0.33586617625333332</v>
      </c>
      <c r="K278" s="24">
        <f t="shared" si="160"/>
        <v>478.05538053133193</v>
      </c>
      <c r="L278" s="12">
        <f t="shared" si="178"/>
        <v>0.32146559930915863</v>
      </c>
      <c r="M278" s="24">
        <f t="shared" si="179"/>
        <v>152.74710582246041</v>
      </c>
      <c r="N278" s="12">
        <f t="shared" si="161"/>
        <v>0.94161559593894939</v>
      </c>
      <c r="O278" s="24">
        <f t="shared" si="162"/>
        <v>511.55471528575094</v>
      </c>
      <c r="P278" s="12">
        <f t="shared" si="180"/>
        <v>0.67172723093806352</v>
      </c>
      <c r="Q278" s="24">
        <f t="shared" si="181"/>
        <v>115.88552669195447</v>
      </c>
      <c r="R278" s="12">
        <f t="shared" si="163"/>
        <v>0.58346491906785491</v>
      </c>
      <c r="S278" s="24">
        <f t="shared" si="164"/>
        <v>495.33867317204039</v>
      </c>
      <c r="T278" s="12">
        <f t="shared" si="182"/>
        <v>0.49054333062107658</v>
      </c>
      <c r="W278" s="24">
        <f t="shared" si="183"/>
        <v>186.79762644669114</v>
      </c>
      <c r="X278" s="24">
        <f t="shared" si="184"/>
        <v>524.89474841196591</v>
      </c>
      <c r="Y278" s="13">
        <f t="shared" si="165"/>
        <v>0.77055677330626537</v>
      </c>
      <c r="Z278" s="24">
        <f t="shared" si="166"/>
        <v>10825.774778185298</v>
      </c>
      <c r="AA278" s="24">
        <f t="shared" si="167"/>
        <v>16412.558545254942</v>
      </c>
      <c r="AB278" s="24">
        <f t="shared" si="185"/>
        <v>152.74710582246041</v>
      </c>
      <c r="AC278" s="24">
        <f t="shared" si="186"/>
        <v>115.88552669195447</v>
      </c>
      <c r="AD278" s="123">
        <f t="shared" si="187"/>
        <v>1300</v>
      </c>
      <c r="AE278" s="14">
        <f t="shared" si="188"/>
        <v>21.666666666666668</v>
      </c>
      <c r="AF278" s="24">
        <f t="shared" si="168"/>
        <v>400</v>
      </c>
      <c r="AG278" s="3">
        <f t="shared" si="189"/>
        <v>0</v>
      </c>
      <c r="AH278" s="14">
        <f t="shared" si="169"/>
        <v>0</v>
      </c>
      <c r="AI278" s="14">
        <f t="shared" si="170"/>
        <v>1</v>
      </c>
      <c r="AJ278" s="14">
        <f t="shared" si="171"/>
        <v>2</v>
      </c>
      <c r="AK278" s="14">
        <f t="shared" si="172"/>
        <v>2.6</v>
      </c>
      <c r="AL278" s="24">
        <f t="shared" si="190"/>
        <v>152.74710582246041</v>
      </c>
      <c r="AM278" s="14">
        <f t="shared" si="191"/>
        <v>115.88552669195447</v>
      </c>
      <c r="AN278" s="138" t="str">
        <f t="shared" si="192"/>
        <v/>
      </c>
      <c r="AO278">
        <f t="shared" si="193"/>
        <v>1300</v>
      </c>
      <c r="AP278" s="124">
        <f t="shared" si="194"/>
        <v>115.88552669195447</v>
      </c>
    </row>
    <row r="279" spans="2:42" x14ac:dyDescent="0.25">
      <c r="B279" s="3">
        <f t="shared" si="173"/>
        <v>1305</v>
      </c>
      <c r="C279" s="14">
        <f t="shared" si="174"/>
        <v>21.75</v>
      </c>
      <c r="D279" s="11">
        <f t="shared" si="175"/>
        <v>793.84812679677157</v>
      </c>
      <c r="E279" s="11">
        <f t="shared" si="156"/>
        <v>620.27222126674758</v>
      </c>
      <c r="F279" s="11">
        <f t="shared" si="176"/>
        <v>81.968254521883878</v>
      </c>
      <c r="G279" s="11">
        <f t="shared" si="157"/>
        <v>153.41883305339849</v>
      </c>
      <c r="H279" s="11">
        <f t="shared" si="158"/>
        <v>116.37607002257555</v>
      </c>
      <c r="I279" s="24">
        <f t="shared" si="177"/>
        <v>81.968254521883878</v>
      </c>
      <c r="J279" s="12">
        <f t="shared" si="159"/>
        <v>0.33574402103977768</v>
      </c>
      <c r="K279" s="24">
        <f t="shared" si="160"/>
        <v>478.2293135083641</v>
      </c>
      <c r="L279" s="12">
        <f t="shared" si="178"/>
        <v>0.32155608098538552</v>
      </c>
      <c r="M279" s="24">
        <f t="shared" si="179"/>
        <v>153.41883305339849</v>
      </c>
      <c r="N279" s="12">
        <f t="shared" si="161"/>
        <v>0.94110688511358731</v>
      </c>
      <c r="O279" s="24">
        <f t="shared" si="162"/>
        <v>511.83123374029344</v>
      </c>
      <c r="P279" s="12">
        <f t="shared" si="180"/>
        <v>0.67156248094872906</v>
      </c>
      <c r="Q279" s="24">
        <f t="shared" si="181"/>
        <v>116.37607002257555</v>
      </c>
      <c r="R279" s="12">
        <f t="shared" si="163"/>
        <v>0.58319330011806769</v>
      </c>
      <c r="S279" s="24">
        <f t="shared" si="164"/>
        <v>495.56937433093361</v>
      </c>
      <c r="T279" s="12">
        <f t="shared" si="182"/>
        <v>0.49054982223649157</v>
      </c>
      <c r="W279" s="24">
        <f t="shared" si="183"/>
        <v>187.56818321999739</v>
      </c>
      <c r="X279" s="24">
        <f t="shared" si="184"/>
        <v>525.18268348698325</v>
      </c>
      <c r="Y279" s="13">
        <f t="shared" si="165"/>
        <v>0.77066002223601204</v>
      </c>
      <c r="Z279" s="24">
        <f t="shared" si="166"/>
        <v>10817.600951168753</v>
      </c>
      <c r="AA279" s="24">
        <f t="shared" si="167"/>
        <v>16439.325908791237</v>
      </c>
      <c r="AB279" s="24">
        <f t="shared" si="185"/>
        <v>153.41883305339849</v>
      </c>
      <c r="AC279" s="24">
        <f t="shared" si="186"/>
        <v>116.37607002257555</v>
      </c>
      <c r="AD279" s="123">
        <f t="shared" si="187"/>
        <v>1305</v>
      </c>
      <c r="AE279" s="14">
        <f t="shared" si="188"/>
        <v>21.75</v>
      </c>
      <c r="AF279" s="24">
        <f t="shared" si="168"/>
        <v>400</v>
      </c>
      <c r="AG279" s="3">
        <f t="shared" si="189"/>
        <v>0</v>
      </c>
      <c r="AH279" s="14">
        <f t="shared" si="169"/>
        <v>0</v>
      </c>
      <c r="AI279" s="14">
        <f t="shared" si="170"/>
        <v>1</v>
      </c>
      <c r="AJ279" s="14">
        <f t="shared" si="171"/>
        <v>2</v>
      </c>
      <c r="AK279" s="14">
        <f t="shared" si="172"/>
        <v>2.6</v>
      </c>
      <c r="AL279" s="24">
        <f t="shared" si="190"/>
        <v>153.41883305339849</v>
      </c>
      <c r="AM279" s="14">
        <f t="shared" si="191"/>
        <v>116.37607002257555</v>
      </c>
      <c r="AN279" s="138" t="str">
        <f t="shared" si="192"/>
        <v/>
      </c>
      <c r="AO279">
        <f t="shared" si="193"/>
        <v>1305</v>
      </c>
      <c r="AP279" s="124">
        <f t="shared" si="194"/>
        <v>116.37607002257555</v>
      </c>
    </row>
    <row r="280" spans="2:42" x14ac:dyDescent="0.25">
      <c r="B280" s="3">
        <f t="shared" si="173"/>
        <v>1310</v>
      </c>
      <c r="C280" s="14">
        <f t="shared" si="174"/>
        <v>21.833333333333332</v>
      </c>
      <c r="D280" s="11">
        <f t="shared" si="175"/>
        <v>794.41782937004484</v>
      </c>
      <c r="E280" s="11">
        <f t="shared" si="156"/>
        <v>620.71413824926412</v>
      </c>
      <c r="F280" s="11">
        <f t="shared" si="176"/>
        <v>82.289810602869267</v>
      </c>
      <c r="G280" s="11">
        <f t="shared" si="157"/>
        <v>154.09039553434721</v>
      </c>
      <c r="H280" s="11">
        <f t="shared" si="158"/>
        <v>116.86661984481204</v>
      </c>
      <c r="I280" s="24">
        <f t="shared" si="177"/>
        <v>82.289810602869267</v>
      </c>
      <c r="J280" s="12">
        <f t="shared" si="159"/>
        <v>0.33562208626350787</v>
      </c>
      <c r="K280" s="24">
        <f t="shared" si="160"/>
        <v>478.40305888071879</v>
      </c>
      <c r="L280" s="12">
        <f t="shared" si="178"/>
        <v>0.32164495546773147</v>
      </c>
      <c r="M280" s="24">
        <f t="shared" si="179"/>
        <v>154.09039553434721</v>
      </c>
      <c r="N280" s="12">
        <f t="shared" si="161"/>
        <v>0.94059995542345787</v>
      </c>
      <c r="O280" s="24">
        <f t="shared" si="162"/>
        <v>512.10708156191254</v>
      </c>
      <c r="P280" s="12">
        <f t="shared" si="180"/>
        <v>0.67139451101712166</v>
      </c>
      <c r="Q280" s="24">
        <f t="shared" si="181"/>
        <v>116.86661984481204</v>
      </c>
      <c r="R280" s="12">
        <f t="shared" si="163"/>
        <v>0.58292244806500115</v>
      </c>
      <c r="S280" s="24">
        <f t="shared" si="164"/>
        <v>495.79963820723481</v>
      </c>
      <c r="T280" s="12">
        <f t="shared" si="182"/>
        <v>0.49055394953820791</v>
      </c>
      <c r="W280" s="24">
        <f t="shared" si="183"/>
        <v>188.33884324223339</v>
      </c>
      <c r="X280" s="24">
        <f t="shared" si="184"/>
        <v>525.47013358628305</v>
      </c>
      <c r="Y280" s="13">
        <f t="shared" si="165"/>
        <v>0.77075908457720332</v>
      </c>
      <c r="Z280" s="24">
        <f t="shared" si="166"/>
        <v>10809.382375175768</v>
      </c>
      <c r="AA280" s="24">
        <f t="shared" si="167"/>
        <v>16465.968698402554</v>
      </c>
      <c r="AB280" s="24">
        <f t="shared" si="185"/>
        <v>154.09039553434721</v>
      </c>
      <c r="AC280" s="24">
        <f t="shared" si="186"/>
        <v>116.86661984481204</v>
      </c>
      <c r="AD280" s="123">
        <f t="shared" si="187"/>
        <v>1310</v>
      </c>
      <c r="AE280" s="14">
        <f t="shared" si="188"/>
        <v>21.833333333333332</v>
      </c>
      <c r="AF280" s="24">
        <f t="shared" si="168"/>
        <v>400</v>
      </c>
      <c r="AG280" s="3">
        <f t="shared" si="189"/>
        <v>0</v>
      </c>
      <c r="AH280" s="14">
        <f t="shared" si="169"/>
        <v>0</v>
      </c>
      <c r="AI280" s="14">
        <f t="shared" si="170"/>
        <v>1</v>
      </c>
      <c r="AJ280" s="14">
        <f t="shared" si="171"/>
        <v>2</v>
      </c>
      <c r="AK280" s="14">
        <f t="shared" si="172"/>
        <v>2.6</v>
      </c>
      <c r="AL280" s="24">
        <f t="shared" si="190"/>
        <v>154.09039553434721</v>
      </c>
      <c r="AM280" s="14">
        <f t="shared" si="191"/>
        <v>116.86661984481204</v>
      </c>
      <c r="AN280" s="138" t="str">
        <f t="shared" si="192"/>
        <v/>
      </c>
      <c r="AO280">
        <f t="shared" si="193"/>
        <v>1310</v>
      </c>
      <c r="AP280" s="124">
        <f t="shared" si="194"/>
        <v>116.86661984481204</v>
      </c>
    </row>
    <row r="281" spans="2:42" x14ac:dyDescent="0.25">
      <c r="B281" s="3">
        <f t="shared" si="173"/>
        <v>1315</v>
      </c>
      <c r="C281" s="14">
        <f t="shared" si="174"/>
        <v>21.916666666666668</v>
      </c>
      <c r="D281" s="11">
        <f t="shared" si="175"/>
        <v>794.98537397385542</v>
      </c>
      <c r="E281" s="11">
        <f t="shared" si="156"/>
        <v>621.15438129980635</v>
      </c>
      <c r="F281" s="11">
        <f t="shared" si="176"/>
        <v>82.611455558336999</v>
      </c>
      <c r="G281" s="11">
        <f t="shared" si="157"/>
        <v>154.76179004536434</v>
      </c>
      <c r="H281" s="11">
        <f t="shared" si="158"/>
        <v>117.35717379435025</v>
      </c>
      <c r="I281" s="24">
        <f t="shared" si="177"/>
        <v>82.611455558336999</v>
      </c>
      <c r="J281" s="12">
        <f t="shared" si="159"/>
        <v>0.33550037197800242</v>
      </c>
      <c r="K281" s="24">
        <f t="shared" si="160"/>
        <v>478.5766160250879</v>
      </c>
      <c r="L281" s="12">
        <f t="shared" si="178"/>
        <v>0.32173224000874973</v>
      </c>
      <c r="M281" s="24">
        <f t="shared" si="179"/>
        <v>154.76179004536434</v>
      </c>
      <c r="N281" s="12">
        <f t="shared" si="161"/>
        <v>0.94009479620711756</v>
      </c>
      <c r="O281" s="24">
        <f t="shared" si="162"/>
        <v>512.38226190866885</v>
      </c>
      <c r="P281" s="12">
        <f t="shared" si="180"/>
        <v>0.67122336378270075</v>
      </c>
      <c r="Q281" s="24">
        <f t="shared" si="181"/>
        <v>117.35717379435025</v>
      </c>
      <c r="R281" s="12">
        <f t="shared" si="163"/>
        <v>0.58265236059775971</v>
      </c>
      <c r="S281" s="24">
        <f t="shared" si="164"/>
        <v>496.02946524922129</v>
      </c>
      <c r="T281" s="12">
        <f t="shared" si="182"/>
        <v>0.49055574125909956</v>
      </c>
      <c r="W281" s="24">
        <f t="shared" si="183"/>
        <v>189.1096023268106</v>
      </c>
      <c r="X281" s="24">
        <f t="shared" si="184"/>
        <v>525.75710303995879</v>
      </c>
      <c r="Y281" s="13">
        <f t="shared" si="165"/>
        <v>0.77085398326089916</v>
      </c>
      <c r="Z281" s="24">
        <f t="shared" si="166"/>
        <v>10801.119474324894</v>
      </c>
      <c r="AA281" s="24">
        <f t="shared" si="167"/>
        <v>16492.487273836326</v>
      </c>
      <c r="AB281" s="24">
        <f t="shared" si="185"/>
        <v>154.76179004536434</v>
      </c>
      <c r="AC281" s="24">
        <f t="shared" si="186"/>
        <v>117.35717379435025</v>
      </c>
      <c r="AD281" s="123">
        <f t="shared" si="187"/>
        <v>1315</v>
      </c>
      <c r="AE281" s="14">
        <f t="shared" si="188"/>
        <v>21.916666666666668</v>
      </c>
      <c r="AF281" s="24">
        <f t="shared" si="168"/>
        <v>400</v>
      </c>
      <c r="AG281" s="3">
        <f t="shared" si="189"/>
        <v>0</v>
      </c>
      <c r="AH281" s="14">
        <f t="shared" si="169"/>
        <v>0</v>
      </c>
      <c r="AI281" s="14">
        <f t="shared" si="170"/>
        <v>1</v>
      </c>
      <c r="AJ281" s="14">
        <f t="shared" si="171"/>
        <v>2</v>
      </c>
      <c r="AK281" s="14">
        <f t="shared" si="172"/>
        <v>2.6</v>
      </c>
      <c r="AL281" s="24">
        <f t="shared" si="190"/>
        <v>154.76179004536434</v>
      </c>
      <c r="AM281" s="14">
        <f t="shared" si="191"/>
        <v>117.35717379435025</v>
      </c>
      <c r="AN281" s="138" t="str">
        <f t="shared" si="192"/>
        <v/>
      </c>
      <c r="AO281">
        <f t="shared" si="193"/>
        <v>1315</v>
      </c>
      <c r="AP281" s="124">
        <f t="shared" si="194"/>
        <v>117.35717379435025</v>
      </c>
    </row>
    <row r="282" spans="2:42" x14ac:dyDescent="0.25">
      <c r="B282" s="3">
        <f t="shared" si="173"/>
        <v>1320</v>
      </c>
      <c r="C282" s="14">
        <f t="shared" si="174"/>
        <v>22</v>
      </c>
      <c r="D282" s="11">
        <f t="shared" si="175"/>
        <v>795.55077689482323</v>
      </c>
      <c r="E282" s="11">
        <f t="shared" si="156"/>
        <v>621.59296305186774</v>
      </c>
      <c r="F282" s="11">
        <f t="shared" si="176"/>
        <v>82.933187798345756</v>
      </c>
      <c r="G282" s="11">
        <f t="shared" si="157"/>
        <v>155.43301340914704</v>
      </c>
      <c r="H282" s="11">
        <f t="shared" si="158"/>
        <v>117.84772953560935</v>
      </c>
      <c r="I282" s="24">
        <f t="shared" si="177"/>
        <v>82.933187798345756</v>
      </c>
      <c r="J282" s="12">
        <f t="shared" si="159"/>
        <v>0.33537887822625562</v>
      </c>
      <c r="K282" s="24">
        <f t="shared" si="160"/>
        <v>478.74998433285577</v>
      </c>
      <c r="L282" s="12">
        <f t="shared" si="178"/>
        <v>0.32181795163038668</v>
      </c>
      <c r="M282" s="24">
        <f t="shared" si="179"/>
        <v>155.43301340914704</v>
      </c>
      <c r="N282" s="12">
        <f t="shared" si="161"/>
        <v>0.93959139681067261</v>
      </c>
      <c r="O282" s="24">
        <f t="shared" si="162"/>
        <v>512.6567779613589</v>
      </c>
      <c r="P282" s="12">
        <f t="shared" si="180"/>
        <v>0.67104908121531603</v>
      </c>
      <c r="Q282" s="24">
        <f t="shared" si="181"/>
        <v>117.84772953560935</v>
      </c>
      <c r="R282" s="12">
        <f t="shared" si="163"/>
        <v>0.58238303538897529</v>
      </c>
      <c r="S282" s="24">
        <f t="shared" si="164"/>
        <v>496.25885592713178</v>
      </c>
      <c r="T282" s="12">
        <f t="shared" si="182"/>
        <v>0.49055522571524768</v>
      </c>
      <c r="W282" s="24">
        <f t="shared" si="183"/>
        <v>189.88045631007151</v>
      </c>
      <c r="X282" s="24">
        <f t="shared" si="184"/>
        <v>526.04359620254149</v>
      </c>
      <c r="Y282" s="13">
        <f t="shared" si="165"/>
        <v>0.77094474087253251</v>
      </c>
      <c r="Z282" s="24">
        <f t="shared" si="166"/>
        <v>10792.812668544906</v>
      </c>
      <c r="AA282" s="24">
        <f t="shared" si="167"/>
        <v>16518.881990750204</v>
      </c>
      <c r="AB282" s="24">
        <f t="shared" si="185"/>
        <v>155.43301340914704</v>
      </c>
      <c r="AC282" s="24">
        <f t="shared" si="186"/>
        <v>117.84772953560935</v>
      </c>
      <c r="AD282" s="123">
        <f t="shared" si="187"/>
        <v>1320</v>
      </c>
      <c r="AE282" s="14">
        <f t="shared" si="188"/>
        <v>22</v>
      </c>
      <c r="AF282" s="24">
        <f t="shared" si="168"/>
        <v>400</v>
      </c>
      <c r="AG282" s="3">
        <f t="shared" si="189"/>
        <v>0</v>
      </c>
      <c r="AH282" s="14">
        <f t="shared" si="169"/>
        <v>0</v>
      </c>
      <c r="AI282" s="14">
        <f t="shared" si="170"/>
        <v>1</v>
      </c>
      <c r="AJ282" s="14">
        <f t="shared" si="171"/>
        <v>2</v>
      </c>
      <c r="AK282" s="14">
        <f t="shared" si="172"/>
        <v>2.6</v>
      </c>
      <c r="AL282" s="24">
        <f t="shared" si="190"/>
        <v>155.43301340914704</v>
      </c>
      <c r="AM282" s="14">
        <f t="shared" si="191"/>
        <v>117.84772953560935</v>
      </c>
      <c r="AN282" s="138" t="str">
        <f t="shared" si="192"/>
        <v/>
      </c>
      <c r="AO282">
        <f t="shared" si="193"/>
        <v>1320</v>
      </c>
      <c r="AP282" s="124">
        <f t="shared" si="194"/>
        <v>117.84772953560935</v>
      </c>
    </row>
    <row r="283" spans="2:42" x14ac:dyDescent="0.25">
      <c r="B283" s="3">
        <f t="shared" si="173"/>
        <v>1325</v>
      </c>
      <c r="C283" s="14">
        <f t="shared" si="174"/>
        <v>22.083333333333332</v>
      </c>
      <c r="D283" s="11">
        <f t="shared" si="175"/>
        <v>796.11405423588383</v>
      </c>
      <c r="E283" s="11">
        <f t="shared" si="156"/>
        <v>622.029895996459</v>
      </c>
      <c r="F283" s="11">
        <f t="shared" si="176"/>
        <v>83.255005749976149</v>
      </c>
      <c r="G283" s="11">
        <f t="shared" si="157"/>
        <v>156.10406249036237</v>
      </c>
      <c r="H283" s="11">
        <f t="shared" si="158"/>
        <v>118.33828476132459</v>
      </c>
      <c r="I283" s="24">
        <f t="shared" si="177"/>
        <v>83.255005749976149</v>
      </c>
      <c r="J283" s="12">
        <f t="shared" si="159"/>
        <v>0.33525760504096153</v>
      </c>
      <c r="K283" s="24">
        <f t="shared" si="160"/>
        <v>478.9231632098942</v>
      </c>
      <c r="L283" s="12">
        <f t="shared" si="178"/>
        <v>0.32190210712774681</v>
      </c>
      <c r="M283" s="24">
        <f t="shared" si="179"/>
        <v>156.10406249036237</v>
      </c>
      <c r="N283" s="12">
        <f t="shared" si="161"/>
        <v>0.93908974658882416</v>
      </c>
      <c r="O283" s="24">
        <f t="shared" si="162"/>
        <v>512.93063292285808</v>
      </c>
      <c r="P283" s="12">
        <f t="shared" si="180"/>
        <v>0.67087170462720569</v>
      </c>
      <c r="Q283" s="24">
        <f t="shared" si="181"/>
        <v>118.33828476132459</v>
      </c>
      <c r="R283" s="12">
        <f t="shared" si="163"/>
        <v>0.58211447009534401</v>
      </c>
      <c r="S283" s="24">
        <f t="shared" si="164"/>
        <v>496.48781073276882</v>
      </c>
      <c r="T283" s="12">
        <f t="shared" si="182"/>
        <v>0.49055243081299282</v>
      </c>
      <c r="W283" s="24">
        <f t="shared" si="183"/>
        <v>190.65140105094403</v>
      </c>
      <c r="X283" s="24">
        <f t="shared" si="184"/>
        <v>526.32961745247064</v>
      </c>
      <c r="Y283" s="13">
        <f t="shared" si="165"/>
        <v>0.77103137965768831</v>
      </c>
      <c r="Z283" s="24">
        <f t="shared" si="166"/>
        <v>10784.462373637874</v>
      </c>
      <c r="AA283" s="24">
        <f t="shared" si="167"/>
        <v>16545.153200774232</v>
      </c>
      <c r="AB283" s="24">
        <f t="shared" si="185"/>
        <v>156.10406249036237</v>
      </c>
      <c r="AC283" s="24">
        <f t="shared" si="186"/>
        <v>118.33828476132459</v>
      </c>
      <c r="AD283" s="123">
        <f t="shared" si="187"/>
        <v>1325</v>
      </c>
      <c r="AE283" s="14">
        <f t="shared" si="188"/>
        <v>22.083333333333332</v>
      </c>
      <c r="AF283" s="24">
        <f t="shared" si="168"/>
        <v>400</v>
      </c>
      <c r="AG283" s="3">
        <f t="shared" si="189"/>
        <v>0</v>
      </c>
      <c r="AH283" s="14">
        <f t="shared" si="169"/>
        <v>0</v>
      </c>
      <c r="AI283" s="14">
        <f t="shared" si="170"/>
        <v>1</v>
      </c>
      <c r="AJ283" s="14">
        <f t="shared" si="171"/>
        <v>2</v>
      </c>
      <c r="AK283" s="14">
        <f t="shared" si="172"/>
        <v>2.6</v>
      </c>
      <c r="AL283" s="24">
        <f t="shared" si="190"/>
        <v>156.10406249036237</v>
      </c>
      <c r="AM283" s="14">
        <f t="shared" si="191"/>
        <v>118.33828476132459</v>
      </c>
      <c r="AN283" s="138" t="str">
        <f t="shared" si="192"/>
        <v/>
      </c>
      <c r="AO283">
        <f t="shared" si="193"/>
        <v>1325</v>
      </c>
      <c r="AP283" s="124">
        <f t="shared" si="194"/>
        <v>118.33828476132459</v>
      </c>
    </row>
    <row r="284" spans="2:42" x14ac:dyDescent="0.25">
      <c r="B284" s="3">
        <f t="shared" si="173"/>
        <v>1330</v>
      </c>
      <c r="C284" s="14">
        <f t="shared" si="174"/>
        <v>22.166666666666668</v>
      </c>
      <c r="D284" s="11">
        <f t="shared" si="175"/>
        <v>796.67522191904027</v>
      </c>
      <c r="E284" s="11">
        <f t="shared" si="156"/>
        <v>622.46519248424102</v>
      </c>
      <c r="F284" s="11">
        <f t="shared" si="176"/>
        <v>83.57690785710389</v>
      </c>
      <c r="G284" s="11">
        <f t="shared" si="157"/>
        <v>156.77493419498958</v>
      </c>
      <c r="H284" s="11">
        <f t="shared" si="158"/>
        <v>118.82883719213758</v>
      </c>
      <c r="I284" s="24">
        <f t="shared" si="177"/>
        <v>83.57690785710389</v>
      </c>
      <c r="J284" s="12">
        <f t="shared" si="159"/>
        <v>0.33513655244469526</v>
      </c>
      <c r="K284" s="24">
        <f t="shared" si="160"/>
        <v>479.09615207635983</v>
      </c>
      <c r="L284" s="12">
        <f t="shared" si="178"/>
        <v>0.32198472307287967</v>
      </c>
      <c r="M284" s="24">
        <f t="shared" si="179"/>
        <v>156.77493419498958</v>
      </c>
      <c r="N284" s="12">
        <f t="shared" si="161"/>
        <v>0.93858983490588355</v>
      </c>
      <c r="O284" s="24">
        <f t="shared" si="162"/>
        <v>513.20383001747814</v>
      </c>
      <c r="P284" s="12">
        <f t="shared" si="180"/>
        <v>0.67069127468502077</v>
      </c>
      <c r="Q284" s="24">
        <f t="shared" si="181"/>
        <v>118.82883719213758</v>
      </c>
      <c r="R284" s="12">
        <f t="shared" si="163"/>
        <v>0.58184666235815008</v>
      </c>
      <c r="S284" s="24">
        <f t="shared" si="164"/>
        <v>496.71633017910858</v>
      </c>
      <c r="T284" s="12">
        <f t="shared" si="182"/>
        <v>0.49054738405601606</v>
      </c>
      <c r="W284" s="24">
        <f t="shared" si="183"/>
        <v>191.42243243060173</v>
      </c>
      <c r="X284" s="24">
        <f t="shared" si="184"/>
        <v>526.61517119157077</v>
      </c>
      <c r="Y284" s="13">
        <f t="shared" si="165"/>
        <v>0.77111392152778291</v>
      </c>
      <c r="Z284" s="24">
        <f t="shared" si="166"/>
        <v>10776.069001340982</v>
      </c>
      <c r="AA284" s="24">
        <f t="shared" si="167"/>
        <v>16571.301251571946</v>
      </c>
      <c r="AB284" s="24">
        <f t="shared" si="185"/>
        <v>156.77493419498958</v>
      </c>
      <c r="AC284" s="24">
        <f t="shared" si="186"/>
        <v>118.82883719213758</v>
      </c>
      <c r="AD284" s="123">
        <f t="shared" si="187"/>
        <v>1330</v>
      </c>
      <c r="AE284" s="14">
        <f t="shared" si="188"/>
        <v>22.166666666666668</v>
      </c>
      <c r="AF284" s="24">
        <f t="shared" si="168"/>
        <v>400</v>
      </c>
      <c r="AG284" s="3">
        <f t="shared" si="189"/>
        <v>0</v>
      </c>
      <c r="AH284" s="14">
        <f t="shared" si="169"/>
        <v>0</v>
      </c>
      <c r="AI284" s="14">
        <f t="shared" si="170"/>
        <v>1</v>
      </c>
      <c r="AJ284" s="14">
        <f t="shared" si="171"/>
        <v>2</v>
      </c>
      <c r="AK284" s="14">
        <f t="shared" si="172"/>
        <v>2.6</v>
      </c>
      <c r="AL284" s="24">
        <f t="shared" si="190"/>
        <v>156.77493419498958</v>
      </c>
      <c r="AM284" s="14">
        <f t="shared" si="191"/>
        <v>118.82883719213758</v>
      </c>
      <c r="AN284" s="138" t="str">
        <f t="shared" si="192"/>
        <v/>
      </c>
      <c r="AO284">
        <f t="shared" si="193"/>
        <v>1330</v>
      </c>
      <c r="AP284" s="124">
        <f t="shared" si="194"/>
        <v>118.82883719213758</v>
      </c>
    </row>
    <row r="285" spans="2:42" x14ac:dyDescent="0.25">
      <c r="B285" s="3">
        <f t="shared" si="173"/>
        <v>1335</v>
      </c>
      <c r="C285" s="14">
        <f t="shared" si="174"/>
        <v>22.25</v>
      </c>
      <c r="D285" s="11">
        <f t="shared" si="175"/>
        <v>797.23429568806307</v>
      </c>
      <c r="E285" s="11">
        <f t="shared" si="156"/>
        <v>622.898864727621</v>
      </c>
      <c r="F285" s="11">
        <f t="shared" si="176"/>
        <v>83.898892580176764</v>
      </c>
      <c r="G285" s="11">
        <f t="shared" si="157"/>
        <v>157.44562546967461</v>
      </c>
      <c r="H285" s="11">
        <f t="shared" si="158"/>
        <v>119.3193845761936</v>
      </c>
      <c r="I285" s="24">
        <f t="shared" si="177"/>
        <v>83.898892580176764</v>
      </c>
      <c r="J285" s="12">
        <f t="shared" si="159"/>
        <v>0.33501572045009154</v>
      </c>
      <c r="K285" s="24">
        <f t="shared" si="160"/>
        <v>479.26895036649546</v>
      </c>
      <c r="L285" s="12">
        <f t="shared" si="178"/>
        <v>0.32206581581848376</v>
      </c>
      <c r="M285" s="24">
        <f t="shared" si="179"/>
        <v>157.44562546967461</v>
      </c>
      <c r="N285" s="12">
        <f t="shared" si="161"/>
        <v>0.93809165113676096</v>
      </c>
      <c r="O285" s="24">
        <f t="shared" si="162"/>
        <v>513.47637249033403</v>
      </c>
      <c r="P285" s="12">
        <f t="shared" si="180"/>
        <v>0.67050783142158754</v>
      </c>
      <c r="Q285" s="24">
        <f t="shared" si="181"/>
        <v>119.3193845761936</v>
      </c>
      <c r="R285" s="12">
        <f t="shared" si="163"/>
        <v>0.58157960980377943</v>
      </c>
      <c r="S285" s="24">
        <f t="shared" si="164"/>
        <v>496.9444147999169</v>
      </c>
      <c r="T285" s="12">
        <f t="shared" si="182"/>
        <v>0.49054011255226254</v>
      </c>
      <c r="W285" s="24">
        <f t="shared" si="183"/>
        <v>192.19354635212952</v>
      </c>
      <c r="X285" s="24">
        <f t="shared" si="184"/>
        <v>526.9002618445345</v>
      </c>
      <c r="Y285" s="13">
        <f t="shared" si="165"/>
        <v>0.77119238806565682</v>
      </c>
      <c r="Z285" s="24">
        <f t="shared" si="166"/>
        <v>10767.632959387287</v>
      </c>
      <c r="AA285" s="24">
        <f t="shared" si="167"/>
        <v>16597.326486900623</v>
      </c>
      <c r="AB285" s="24">
        <f t="shared" si="185"/>
        <v>157.44562546967461</v>
      </c>
      <c r="AC285" s="24">
        <f t="shared" si="186"/>
        <v>119.3193845761936</v>
      </c>
      <c r="AD285" s="123">
        <f t="shared" si="187"/>
        <v>1335</v>
      </c>
      <c r="AE285" s="14">
        <f t="shared" si="188"/>
        <v>22.25</v>
      </c>
      <c r="AF285" s="24">
        <f t="shared" si="168"/>
        <v>400</v>
      </c>
      <c r="AG285" s="3">
        <f t="shared" si="189"/>
        <v>0</v>
      </c>
      <c r="AH285" s="14">
        <f t="shared" si="169"/>
        <v>0</v>
      </c>
      <c r="AI285" s="14">
        <f t="shared" si="170"/>
        <v>1</v>
      </c>
      <c r="AJ285" s="14">
        <f t="shared" si="171"/>
        <v>2</v>
      </c>
      <c r="AK285" s="14">
        <f t="shared" si="172"/>
        <v>2.6</v>
      </c>
      <c r="AL285" s="24">
        <f t="shared" si="190"/>
        <v>157.44562546967461</v>
      </c>
      <c r="AM285" s="14">
        <f t="shared" si="191"/>
        <v>119.3193845761936</v>
      </c>
      <c r="AN285" s="138" t="str">
        <f t="shared" si="192"/>
        <v/>
      </c>
      <c r="AO285">
        <f t="shared" si="193"/>
        <v>1335</v>
      </c>
      <c r="AP285" s="124">
        <f t="shared" si="194"/>
        <v>119.3193845761936</v>
      </c>
    </row>
    <row r="286" spans="2:42" x14ac:dyDescent="0.25">
      <c r="B286" s="3">
        <f t="shared" si="173"/>
        <v>1340</v>
      </c>
      <c r="C286" s="14">
        <f t="shared" si="174"/>
        <v>22.333333333333332</v>
      </c>
      <c r="D286" s="11">
        <f t="shared" si="175"/>
        <v>797.79129111114128</v>
      </c>
      <c r="E286" s="11">
        <f t="shared" si="156"/>
        <v>623.33092480280732</v>
      </c>
      <c r="F286" s="11">
        <f t="shared" si="176"/>
        <v>84.220958395995254</v>
      </c>
      <c r="G286" s="11">
        <f t="shared" si="157"/>
        <v>158.1161333010962</v>
      </c>
      <c r="H286" s="11">
        <f t="shared" si="158"/>
        <v>119.80992468874587</v>
      </c>
      <c r="I286" s="24">
        <f t="shared" si="177"/>
        <v>84.220958395995254</v>
      </c>
      <c r="J286" s="12">
        <f t="shared" si="159"/>
        <v>0.3348951090600199</v>
      </c>
      <c r="K286" s="24">
        <f t="shared" si="160"/>
        <v>479.4415575284338</v>
      </c>
      <c r="L286" s="12">
        <f t="shared" si="178"/>
        <v>0.32214540150147042</v>
      </c>
      <c r="M286" s="24">
        <f t="shared" si="179"/>
        <v>158.1161333010962</v>
      </c>
      <c r="N286" s="12">
        <f t="shared" si="161"/>
        <v>0.93759518466792147</v>
      </c>
      <c r="O286" s="24">
        <f t="shared" si="162"/>
        <v>513.74826360672569</v>
      </c>
      <c r="P286" s="12">
        <f t="shared" si="180"/>
        <v>0.67032141424723457</v>
      </c>
      <c r="Q286" s="24">
        <f t="shared" si="181"/>
        <v>119.80992468874587</v>
      </c>
      <c r="R286" s="12">
        <f t="shared" si="163"/>
        <v>0.58131331004422315</v>
      </c>
      <c r="S286" s="24">
        <f t="shared" si="164"/>
        <v>497.17206514937135</v>
      </c>
      <c r="T286" s="12">
        <f t="shared" si="182"/>
        <v>0.49053064302061322</v>
      </c>
      <c r="W286" s="24">
        <f t="shared" si="183"/>
        <v>192.96473874019517</v>
      </c>
      <c r="X286" s="24">
        <f t="shared" si="184"/>
        <v>527.18489385840905</v>
      </c>
      <c r="Y286" s="13">
        <f t="shared" si="165"/>
        <v>0.77126680053108043</v>
      </c>
      <c r="Z286" s="24">
        <f t="shared" si="166"/>
        <v>10759.154651565304</v>
      </c>
      <c r="AA286" s="24">
        <f t="shared" si="167"/>
        <v>16623.229246670573</v>
      </c>
      <c r="AB286" s="24">
        <f t="shared" si="185"/>
        <v>158.1161333010962</v>
      </c>
      <c r="AC286" s="24">
        <f t="shared" si="186"/>
        <v>119.80992468874587</v>
      </c>
      <c r="AD286" s="123">
        <f t="shared" si="187"/>
        <v>1340</v>
      </c>
      <c r="AE286" s="14">
        <f t="shared" si="188"/>
        <v>22.333333333333332</v>
      </c>
      <c r="AF286" s="24">
        <f t="shared" si="168"/>
        <v>400</v>
      </c>
      <c r="AG286" s="3">
        <f t="shared" si="189"/>
        <v>0</v>
      </c>
      <c r="AH286" s="14">
        <f t="shared" si="169"/>
        <v>0</v>
      </c>
      <c r="AI286" s="14">
        <f t="shared" si="170"/>
        <v>1</v>
      </c>
      <c r="AJ286" s="14">
        <f t="shared" si="171"/>
        <v>2</v>
      </c>
      <c r="AK286" s="14">
        <f t="shared" si="172"/>
        <v>2.6</v>
      </c>
      <c r="AL286" s="24">
        <f t="shared" si="190"/>
        <v>158.1161333010962</v>
      </c>
      <c r="AM286" s="14">
        <f t="shared" si="191"/>
        <v>119.80992468874587</v>
      </c>
      <c r="AN286" s="138" t="str">
        <f t="shared" si="192"/>
        <v/>
      </c>
      <c r="AO286">
        <f t="shared" si="193"/>
        <v>1340</v>
      </c>
      <c r="AP286" s="124">
        <f t="shared" si="194"/>
        <v>119.80992468874587</v>
      </c>
    </row>
    <row r="287" spans="2:42" x14ac:dyDescent="0.25">
      <c r="B287" s="3">
        <f t="shared" si="173"/>
        <v>1345</v>
      </c>
      <c r="C287" s="14">
        <f t="shared" si="174"/>
        <v>22.416666666666668</v>
      </c>
      <c r="D287" s="11">
        <f t="shared" si="175"/>
        <v>798.34622358348281</v>
      </c>
      <c r="E287" s="11">
        <f t="shared" si="156"/>
        <v>623.76138465182748</v>
      </c>
      <c r="F287" s="11">
        <f t="shared" si="176"/>
        <v>84.543103797496727</v>
      </c>
      <c r="G287" s="11">
        <f t="shared" si="157"/>
        <v>158.78645471534344</v>
      </c>
      <c r="H287" s="11">
        <f t="shared" si="158"/>
        <v>120.30045533176649</v>
      </c>
      <c r="I287" s="24">
        <f t="shared" si="177"/>
        <v>84.543103797496727</v>
      </c>
      <c r="J287" s="12">
        <f t="shared" si="159"/>
        <v>0.33477471826775657</v>
      </c>
      <c r="K287" s="24">
        <f t="shared" si="160"/>
        <v>479.61397302400491</v>
      </c>
      <c r="L287" s="12">
        <f t="shared" si="178"/>
        <v>0.32222349604655603</v>
      </c>
      <c r="M287" s="24">
        <f t="shared" si="179"/>
        <v>158.78645471534344</v>
      </c>
      <c r="N287" s="12">
        <f t="shared" si="161"/>
        <v>0.93710042489831702</v>
      </c>
      <c r="O287" s="24">
        <f t="shared" si="162"/>
        <v>514.01950665152992</v>
      </c>
      <c r="P287" s="12">
        <f t="shared" si="180"/>
        <v>0.67013206196116926</v>
      </c>
      <c r="Q287" s="24">
        <f t="shared" si="181"/>
        <v>120.30045533176649</v>
      </c>
      <c r="R287" s="12">
        <f t="shared" si="163"/>
        <v>0.58104776067756725</v>
      </c>
      <c r="S287" s="24">
        <f t="shared" si="164"/>
        <v>497.3992818016917</v>
      </c>
      <c r="T287" s="12">
        <f t="shared" si="182"/>
        <v>0.490519001797594</v>
      </c>
      <c r="W287" s="24">
        <f t="shared" si="183"/>
        <v>193.73600554072627</v>
      </c>
      <c r="X287" s="24">
        <f t="shared" si="184"/>
        <v>527.46907170209056</v>
      </c>
      <c r="Y287" s="13">
        <f t="shared" si="165"/>
        <v>0.77133717986617067</v>
      </c>
      <c r="Z287" s="24">
        <f t="shared" si="166"/>
        <v>10750.63447777753</v>
      </c>
      <c r="AA287" s="24">
        <f t="shared" si="167"/>
        <v>16649.009867003595</v>
      </c>
      <c r="AB287" s="24">
        <f t="shared" si="185"/>
        <v>158.78645471534344</v>
      </c>
      <c r="AC287" s="24">
        <f t="shared" si="186"/>
        <v>120.30045533176649</v>
      </c>
      <c r="AD287" s="123">
        <f t="shared" si="187"/>
        <v>1345</v>
      </c>
      <c r="AE287" s="14">
        <f t="shared" si="188"/>
        <v>22.416666666666668</v>
      </c>
      <c r="AF287" s="24">
        <f t="shared" si="168"/>
        <v>400</v>
      </c>
      <c r="AG287" s="3">
        <f t="shared" si="189"/>
        <v>0</v>
      </c>
      <c r="AH287" s="14">
        <f t="shared" si="169"/>
        <v>0</v>
      </c>
      <c r="AI287" s="14">
        <f t="shared" si="170"/>
        <v>1</v>
      </c>
      <c r="AJ287" s="14">
        <f t="shared" si="171"/>
        <v>2</v>
      </c>
      <c r="AK287" s="14">
        <f t="shared" si="172"/>
        <v>2.6</v>
      </c>
      <c r="AL287" s="24">
        <f t="shared" si="190"/>
        <v>158.78645471534344</v>
      </c>
      <c r="AM287" s="14">
        <f t="shared" si="191"/>
        <v>120.30045533176649</v>
      </c>
      <c r="AN287" s="138" t="str">
        <f t="shared" si="192"/>
        <v/>
      </c>
      <c r="AO287">
        <f t="shared" si="193"/>
        <v>1345</v>
      </c>
      <c r="AP287" s="124">
        <f t="shared" si="194"/>
        <v>120.30045533176649</v>
      </c>
    </row>
    <row r="288" spans="2:42" x14ac:dyDescent="0.25">
      <c r="B288" s="3">
        <f t="shared" si="173"/>
        <v>1350</v>
      </c>
      <c r="C288" s="14">
        <f t="shared" si="174"/>
        <v>22.5</v>
      </c>
      <c r="D288" s="11">
        <f t="shared" si="175"/>
        <v>798.89910832986868</v>
      </c>
      <c r="E288" s="11">
        <f t="shared" si="156"/>
        <v>624.19025608450943</v>
      </c>
      <c r="F288" s="11">
        <f t="shared" si="176"/>
        <v>84.865327293543288</v>
      </c>
      <c r="G288" s="11">
        <f t="shared" si="157"/>
        <v>159.45658677730461</v>
      </c>
      <c r="H288" s="11">
        <f t="shared" si="158"/>
        <v>120.79097433356408</v>
      </c>
      <c r="I288" s="24">
        <f t="shared" si="177"/>
        <v>84.865327293543288</v>
      </c>
      <c r="J288" s="12">
        <f t="shared" si="159"/>
        <v>0.33465454805715411</v>
      </c>
      <c r="K288" s="24">
        <f t="shared" si="160"/>
        <v>479.78619632854628</v>
      </c>
      <c r="L288" s="12">
        <f t="shared" si="178"/>
        <v>0.32230011516966395</v>
      </c>
      <c r="M288" s="24">
        <f t="shared" si="179"/>
        <v>159.45658677730461</v>
      </c>
      <c r="N288" s="12">
        <f t="shared" si="161"/>
        <v>0.93660736124028909</v>
      </c>
      <c r="O288" s="24">
        <f t="shared" si="162"/>
        <v>514.29010492860482</v>
      </c>
      <c r="P288" s="12">
        <f t="shared" si="180"/>
        <v>0.66993981276228698</v>
      </c>
      <c r="Q288" s="24">
        <f t="shared" si="181"/>
        <v>120.79097433356408</v>
      </c>
      <c r="R288" s="12">
        <f t="shared" si="163"/>
        <v>0.58078295928847645</v>
      </c>
      <c r="S288" s="24">
        <f t="shared" si="164"/>
        <v>497.62606535077384</v>
      </c>
      <c r="T288" s="12">
        <f t="shared" si="182"/>
        <v>0.49050521484374537</v>
      </c>
      <c r="W288" s="24">
        <f t="shared" si="183"/>
        <v>194.50734272059245</v>
      </c>
      <c r="X288" s="24">
        <f t="shared" si="184"/>
        <v>527.75279986582234</v>
      </c>
      <c r="Y288" s="13">
        <f t="shared" si="165"/>
        <v>0.77140354670072908</v>
      </c>
      <c r="Z288" s="24">
        <f t="shared" si="166"/>
        <v>10742.072834097926</v>
      </c>
      <c r="AA288" s="24">
        <f t="shared" si="167"/>
        <v>16674.668680290619</v>
      </c>
      <c r="AB288" s="24">
        <f t="shared" si="185"/>
        <v>159.45658677730461</v>
      </c>
      <c r="AC288" s="24">
        <f t="shared" si="186"/>
        <v>120.79097433356408</v>
      </c>
      <c r="AD288" s="123">
        <f t="shared" si="187"/>
        <v>1350</v>
      </c>
      <c r="AE288" s="14">
        <f t="shared" si="188"/>
        <v>22.5</v>
      </c>
      <c r="AF288" s="24">
        <f t="shared" si="168"/>
        <v>400</v>
      </c>
      <c r="AG288" s="3">
        <f t="shared" si="189"/>
        <v>0</v>
      </c>
      <c r="AH288" s="14">
        <f t="shared" si="169"/>
        <v>0</v>
      </c>
      <c r="AI288" s="14">
        <f t="shared" si="170"/>
        <v>1</v>
      </c>
      <c r="AJ288" s="14">
        <f t="shared" si="171"/>
        <v>2</v>
      </c>
      <c r="AK288" s="14">
        <f t="shared" si="172"/>
        <v>2.6</v>
      </c>
      <c r="AL288" s="24">
        <f t="shared" si="190"/>
        <v>159.45658677730461</v>
      </c>
      <c r="AM288" s="14">
        <f t="shared" si="191"/>
        <v>120.79097433356408</v>
      </c>
      <c r="AN288" s="138" t="str">
        <f t="shared" si="192"/>
        <v/>
      </c>
      <c r="AO288">
        <f t="shared" si="193"/>
        <v>1350</v>
      </c>
      <c r="AP288" s="124">
        <f t="shared" si="194"/>
        <v>120.79097433356408</v>
      </c>
    </row>
    <row r="289" spans="2:42" x14ac:dyDescent="0.25">
      <c r="B289" s="3">
        <f t="shared" si="173"/>
        <v>1355</v>
      </c>
      <c r="C289" s="14">
        <f t="shared" si="174"/>
        <v>22.583333333333332</v>
      </c>
      <c r="D289" s="11">
        <f t="shared" si="175"/>
        <v>799.44996040715796</v>
      </c>
      <c r="E289" s="11">
        <f t="shared" si="156"/>
        <v>624.61755078042415</v>
      </c>
      <c r="F289" s="11">
        <f t="shared" si="176"/>
        <v>85.187627408712956</v>
      </c>
      <c r="G289" s="11">
        <f t="shared" si="157"/>
        <v>160.1265265900669</v>
      </c>
      <c r="H289" s="11">
        <f t="shared" si="158"/>
        <v>121.28147954840783</v>
      </c>
      <c r="I289" s="24">
        <f t="shared" si="177"/>
        <v>85.187627408712956</v>
      </c>
      <c r="J289" s="12">
        <f t="shared" si="159"/>
        <v>0.33453459840280753</v>
      </c>
      <c r="K289" s="24">
        <f t="shared" si="160"/>
        <v>479.95822693071602</v>
      </c>
      <c r="L289" s="12">
        <f t="shared" si="178"/>
        <v>0.32237527438139896</v>
      </c>
      <c r="M289" s="24">
        <f t="shared" si="179"/>
        <v>160.1265265900669</v>
      </c>
      <c r="N289" s="12">
        <f t="shared" si="161"/>
        <v>0.93611598312044741</v>
      </c>
      <c r="O289" s="24">
        <f t="shared" si="162"/>
        <v>514.56006176020446</v>
      </c>
      <c r="P289" s="12">
        <f t="shared" si="180"/>
        <v>0.6697447042601552</v>
      </c>
      <c r="Q289" s="24">
        <f t="shared" si="181"/>
        <v>121.28147954840783</v>
      </c>
      <c r="R289" s="12">
        <f t="shared" si="163"/>
        <v>0.58051890344866275</v>
      </c>
      <c r="S289" s="24">
        <f t="shared" si="164"/>
        <v>497.85241640983287</v>
      </c>
      <c r="T289" s="12">
        <f t="shared" si="182"/>
        <v>0.49048930775010818</v>
      </c>
      <c r="W289" s="24">
        <f t="shared" si="183"/>
        <v>195.27874626729317</v>
      </c>
      <c r="X289" s="24">
        <f t="shared" si="184"/>
        <v>528.03608286069937</v>
      </c>
      <c r="Y289" s="13">
        <f t="shared" si="165"/>
        <v>0.77146592135748626</v>
      </c>
      <c r="Z289" s="24">
        <f t="shared" si="166"/>
        <v>10733.470112828274</v>
      </c>
      <c r="AA289" s="24">
        <f t="shared" si="167"/>
        <v>16700.206015248292</v>
      </c>
      <c r="AB289" s="24">
        <f t="shared" si="185"/>
        <v>160.1265265900669</v>
      </c>
      <c r="AC289" s="24">
        <f t="shared" si="186"/>
        <v>121.28147954840783</v>
      </c>
      <c r="AD289" s="123">
        <f t="shared" si="187"/>
        <v>1355</v>
      </c>
      <c r="AE289" s="14">
        <f t="shared" si="188"/>
        <v>22.583333333333332</v>
      </c>
      <c r="AF289" s="24">
        <f t="shared" si="168"/>
        <v>400</v>
      </c>
      <c r="AG289" s="3">
        <f t="shared" si="189"/>
        <v>0</v>
      </c>
      <c r="AH289" s="14">
        <f t="shared" si="169"/>
        <v>0</v>
      </c>
      <c r="AI289" s="14">
        <f t="shared" si="170"/>
        <v>1</v>
      </c>
      <c r="AJ289" s="14">
        <f t="shared" si="171"/>
        <v>2</v>
      </c>
      <c r="AK289" s="14">
        <f t="shared" si="172"/>
        <v>2.6</v>
      </c>
      <c r="AL289" s="24">
        <f t="shared" si="190"/>
        <v>160.1265265900669</v>
      </c>
      <c r="AM289" s="14">
        <f t="shared" si="191"/>
        <v>121.28147954840783</v>
      </c>
      <c r="AN289" s="138" t="str">
        <f t="shared" si="192"/>
        <v/>
      </c>
      <c r="AO289">
        <f t="shared" si="193"/>
        <v>1355</v>
      </c>
      <c r="AP289" s="124">
        <f t="shared" si="194"/>
        <v>121.28147954840783</v>
      </c>
    </row>
    <row r="290" spans="2:42" x14ac:dyDescent="0.25">
      <c r="B290" s="3">
        <f t="shared" si="173"/>
        <v>1360</v>
      </c>
      <c r="C290" s="14">
        <f t="shared" si="174"/>
        <v>22.666666666666668</v>
      </c>
      <c r="D290" s="11">
        <f t="shared" si="175"/>
        <v>799.99879470674989</v>
      </c>
      <c r="E290" s="11">
        <f t="shared" si="156"/>
        <v>625.04328029079613</v>
      </c>
      <c r="F290" s="11">
        <f t="shared" si="176"/>
        <v>85.510002683094356</v>
      </c>
      <c r="G290" s="11">
        <f t="shared" si="157"/>
        <v>160.79627129432706</v>
      </c>
      <c r="H290" s="11">
        <f t="shared" si="158"/>
        <v>121.77196885615794</v>
      </c>
      <c r="I290" s="24">
        <f t="shared" si="177"/>
        <v>85.510002683094356</v>
      </c>
      <c r="J290" s="12">
        <f t="shared" si="159"/>
        <v>0.33441486927021802</v>
      </c>
      <c r="K290" s="24">
        <f t="shared" si="160"/>
        <v>480.13006433230947</v>
      </c>
      <c r="L290" s="12">
        <f t="shared" si="178"/>
        <v>0.32244898899027269</v>
      </c>
      <c r="M290" s="24">
        <f t="shared" si="179"/>
        <v>160.79627129432706</v>
      </c>
      <c r="N290" s="12">
        <f t="shared" si="161"/>
        <v>0.9356262799805205</v>
      </c>
      <c r="O290" s="24">
        <f t="shared" si="162"/>
        <v>514.82938048640597</v>
      </c>
      <c r="P290" s="12">
        <f t="shared" si="180"/>
        <v>0.66954677348525671</v>
      </c>
      <c r="Q290" s="24">
        <f t="shared" si="181"/>
        <v>121.77196885615794</v>
      </c>
      <c r="R290" s="12">
        <f t="shared" si="163"/>
        <v>0.58025559071734811</v>
      </c>
      <c r="S290" s="24">
        <f t="shared" si="164"/>
        <v>498.07833561104974</v>
      </c>
      <c r="T290" s="12">
        <f t="shared" si="182"/>
        <v>0.49047130574426401</v>
      </c>
      <c r="W290" s="24">
        <f t="shared" si="183"/>
        <v>196.05021218865065</v>
      </c>
      <c r="X290" s="24">
        <f t="shared" si="184"/>
        <v>528.3189252181769</v>
      </c>
      <c r="Y290" s="13">
        <f t="shared" si="165"/>
        <v>0.77152432385728098</v>
      </c>
      <c r="Z290" s="24">
        <f t="shared" si="166"/>
        <v>10724.826702553637</v>
      </c>
      <c r="AA290" s="24">
        <f t="shared" si="167"/>
        <v>16725.622196975099</v>
      </c>
      <c r="AB290" s="24">
        <f t="shared" si="185"/>
        <v>160.79627129432706</v>
      </c>
      <c r="AC290" s="24">
        <f t="shared" si="186"/>
        <v>121.77196885615794</v>
      </c>
      <c r="AD290" s="123">
        <f t="shared" si="187"/>
        <v>1360</v>
      </c>
      <c r="AE290" s="14">
        <f t="shared" si="188"/>
        <v>22.666666666666668</v>
      </c>
      <c r="AF290" s="24">
        <f t="shared" si="168"/>
        <v>400</v>
      </c>
      <c r="AG290" s="3">
        <f t="shared" si="189"/>
        <v>0</v>
      </c>
      <c r="AH290" s="14">
        <f t="shared" si="169"/>
        <v>0</v>
      </c>
      <c r="AI290" s="14">
        <f t="shared" si="170"/>
        <v>1</v>
      </c>
      <c r="AJ290" s="14">
        <f t="shared" si="171"/>
        <v>2</v>
      </c>
      <c r="AK290" s="14">
        <f t="shared" si="172"/>
        <v>2.6</v>
      </c>
      <c r="AL290" s="24">
        <f t="shared" si="190"/>
        <v>160.79627129432706</v>
      </c>
      <c r="AM290" s="14">
        <f t="shared" si="191"/>
        <v>121.77196885615794</v>
      </c>
      <c r="AN290" s="138" t="str">
        <f t="shared" si="192"/>
        <v/>
      </c>
      <c r="AO290">
        <f t="shared" si="193"/>
        <v>1360</v>
      </c>
      <c r="AP290" s="124">
        <f t="shared" si="194"/>
        <v>121.77196885615794</v>
      </c>
    </row>
    <row r="291" spans="2:42" x14ac:dyDescent="0.25">
      <c r="B291" s="3">
        <f t="shared" si="173"/>
        <v>1365</v>
      </c>
      <c r="C291" s="14">
        <f t="shared" si="174"/>
        <v>22.75</v>
      </c>
      <c r="D291" s="11">
        <f t="shared" si="175"/>
        <v>800.54562595699815</v>
      </c>
      <c r="E291" s="11">
        <f t="shared" si="156"/>
        <v>625.4674560403754</v>
      </c>
      <c r="F291" s="11">
        <f t="shared" si="176"/>
        <v>85.83245167208463</v>
      </c>
      <c r="G291" s="11">
        <f t="shared" si="157"/>
        <v>161.46581806781231</v>
      </c>
      <c r="H291" s="11">
        <f t="shared" si="158"/>
        <v>122.26244016190221</v>
      </c>
      <c r="I291" s="24">
        <f t="shared" si="177"/>
        <v>85.83245167208463</v>
      </c>
      <c r="J291" s="12">
        <f t="shared" si="159"/>
        <v>0.334295360615954</v>
      </c>
      <c r="K291" s="24">
        <f t="shared" si="160"/>
        <v>480.30170804807733</v>
      </c>
      <c r="L291" s="12">
        <f t="shared" si="178"/>
        <v>0.3225212741060679</v>
      </c>
      <c r="M291" s="24">
        <f t="shared" si="179"/>
        <v>161.46581806781231</v>
      </c>
      <c r="N291" s="12">
        <f t="shared" si="161"/>
        <v>0.93513824127818213</v>
      </c>
      <c r="O291" s="24">
        <f t="shared" si="162"/>
        <v>515.09806446454684</v>
      </c>
      <c r="P291" s="12">
        <f t="shared" si="180"/>
        <v>0.66934605689960491</v>
      </c>
      <c r="Q291" s="24">
        <f t="shared" si="181"/>
        <v>122.26244016190221</v>
      </c>
      <c r="R291" s="12">
        <f t="shared" si="163"/>
        <v>0.57999301864171471</v>
      </c>
      <c r="S291" s="24">
        <f t="shared" si="164"/>
        <v>498.30382360522532</v>
      </c>
      <c r="T291" s="12">
        <f t="shared" si="182"/>
        <v>0.49045123369661103</v>
      </c>
      <c r="W291" s="24">
        <f t="shared" si="183"/>
        <v>196.82173651250793</v>
      </c>
      <c r="X291" s="24">
        <f t="shared" si="184"/>
        <v>528.60133148958528</v>
      </c>
      <c r="Y291" s="13">
        <f t="shared" si="165"/>
        <v>0.77157877392414198</v>
      </c>
      <c r="Z291" s="24">
        <f t="shared" si="166"/>
        <v>10716.142988196687</v>
      </c>
      <c r="AA291" s="24">
        <f t="shared" si="167"/>
        <v>16750.91754700624</v>
      </c>
      <c r="AB291" s="24">
        <f t="shared" si="185"/>
        <v>161.46581806781231</v>
      </c>
      <c r="AC291" s="24">
        <f t="shared" si="186"/>
        <v>122.26244016190221</v>
      </c>
      <c r="AD291" s="123">
        <f t="shared" si="187"/>
        <v>1365</v>
      </c>
      <c r="AE291" s="14">
        <f t="shared" si="188"/>
        <v>22.75</v>
      </c>
      <c r="AF291" s="24">
        <f t="shared" si="168"/>
        <v>400</v>
      </c>
      <c r="AG291" s="3">
        <f t="shared" si="189"/>
        <v>0</v>
      </c>
      <c r="AH291" s="14">
        <f t="shared" si="169"/>
        <v>0</v>
      </c>
      <c r="AI291" s="14">
        <f t="shared" si="170"/>
        <v>1</v>
      </c>
      <c r="AJ291" s="14">
        <f t="shared" si="171"/>
        <v>2</v>
      </c>
      <c r="AK291" s="14">
        <f t="shared" si="172"/>
        <v>2.6</v>
      </c>
      <c r="AL291" s="24">
        <f t="shared" si="190"/>
        <v>161.46581806781231</v>
      </c>
      <c r="AM291" s="14">
        <f t="shared" si="191"/>
        <v>122.26244016190221</v>
      </c>
      <c r="AN291" s="138" t="str">
        <f t="shared" si="192"/>
        <v/>
      </c>
      <c r="AO291">
        <f t="shared" si="193"/>
        <v>1365</v>
      </c>
      <c r="AP291" s="124">
        <f t="shared" si="194"/>
        <v>122.26244016190221</v>
      </c>
    </row>
    <row r="292" spans="2:42" x14ac:dyDescent="0.25">
      <c r="B292" s="3">
        <f t="shared" si="173"/>
        <v>1370</v>
      </c>
      <c r="C292" s="14">
        <f t="shared" si="174"/>
        <v>22.833333333333332</v>
      </c>
      <c r="D292" s="11">
        <f t="shared" si="175"/>
        <v>801.09046872558224</v>
      </c>
      <c r="E292" s="11">
        <f t="shared" si="156"/>
        <v>625.89008932927777</v>
      </c>
      <c r="F292" s="11">
        <f t="shared" si="176"/>
        <v>86.154972946190696</v>
      </c>
      <c r="G292" s="11">
        <f t="shared" si="157"/>
        <v>162.13516412471191</v>
      </c>
      <c r="H292" s="11">
        <f t="shared" si="158"/>
        <v>122.75289139559882</v>
      </c>
      <c r="I292" s="24">
        <f t="shared" si="177"/>
        <v>86.154972946190696</v>
      </c>
      <c r="J292" s="12">
        <f t="shared" si="159"/>
        <v>0.33417607238780861</v>
      </c>
      <c r="K292" s="24">
        <f t="shared" si="160"/>
        <v>480.47315760554829</v>
      </c>
      <c r="L292" s="12">
        <f t="shared" si="178"/>
        <v>0.32259214464299935</v>
      </c>
      <c r="M292" s="24">
        <f t="shared" si="179"/>
        <v>162.13516412471191</v>
      </c>
      <c r="N292" s="12">
        <f t="shared" si="161"/>
        <v>0.93465185648785454</v>
      </c>
      <c r="O292" s="24">
        <f t="shared" si="162"/>
        <v>515.36611706867279</v>
      </c>
      <c r="P292" s="12">
        <f t="shared" si="180"/>
        <v>0.66914259040675306</v>
      </c>
      <c r="Q292" s="24">
        <f t="shared" si="181"/>
        <v>122.75289139559882</v>
      </c>
      <c r="R292" s="12">
        <f t="shared" si="163"/>
        <v>0.57973118475734697</v>
      </c>
      <c r="S292" s="24">
        <f t="shared" si="164"/>
        <v>498.52888106144007</v>
      </c>
      <c r="T292" s="12">
        <f t="shared" si="182"/>
        <v>0.49042911612627649</v>
      </c>
      <c r="W292" s="24">
        <f t="shared" si="183"/>
        <v>197.59331528643207</v>
      </c>
      <c r="X292" s="24">
        <f t="shared" si="184"/>
        <v>528.88330624564901</v>
      </c>
      <c r="Y292" s="13">
        <f t="shared" si="165"/>
        <v>0.77162929099030508</v>
      </c>
      <c r="Z292" s="24">
        <f t="shared" si="166"/>
        <v>10707.419351071143</v>
      </c>
      <c r="AA292" s="24">
        <f t="shared" si="167"/>
        <v>16776.092383368046</v>
      </c>
      <c r="AB292" s="24">
        <f t="shared" si="185"/>
        <v>162.13516412471191</v>
      </c>
      <c r="AC292" s="24">
        <f t="shared" si="186"/>
        <v>122.75289139559882</v>
      </c>
      <c r="AD292" s="123">
        <f t="shared" si="187"/>
        <v>1370</v>
      </c>
      <c r="AE292" s="14">
        <f t="shared" si="188"/>
        <v>22.833333333333332</v>
      </c>
      <c r="AF292" s="24">
        <f t="shared" si="168"/>
        <v>400</v>
      </c>
      <c r="AG292" s="3">
        <f t="shared" si="189"/>
        <v>0</v>
      </c>
      <c r="AH292" s="14">
        <f t="shared" si="169"/>
        <v>0</v>
      </c>
      <c r="AI292" s="14">
        <f t="shared" si="170"/>
        <v>1</v>
      </c>
      <c r="AJ292" s="14">
        <f t="shared" si="171"/>
        <v>2</v>
      </c>
      <c r="AK292" s="14">
        <f t="shared" si="172"/>
        <v>2.6</v>
      </c>
      <c r="AL292" s="24">
        <f t="shared" si="190"/>
        <v>162.13516412471191</v>
      </c>
      <c r="AM292" s="14">
        <f t="shared" si="191"/>
        <v>122.75289139559882</v>
      </c>
      <c r="AN292" s="138" t="str">
        <f t="shared" si="192"/>
        <v/>
      </c>
      <c r="AO292">
        <f t="shared" si="193"/>
        <v>1370</v>
      </c>
      <c r="AP292" s="124">
        <f t="shared" si="194"/>
        <v>122.75289139559882</v>
      </c>
    </row>
    <row r="293" spans="2:42" x14ac:dyDescent="0.25">
      <c r="B293" s="3">
        <f t="shared" si="173"/>
        <v>1375</v>
      </c>
      <c r="C293" s="14">
        <f t="shared" si="174"/>
        <v>22.916666666666668</v>
      </c>
      <c r="D293" s="11">
        <f t="shared" si="175"/>
        <v>801.63333742183727</v>
      </c>
      <c r="E293" s="11">
        <f t="shared" si="156"/>
        <v>626.3111913347916</v>
      </c>
      <c r="F293" s="11">
        <f t="shared" si="176"/>
        <v>86.477565090833693</v>
      </c>
      <c r="G293" s="11">
        <f t="shared" si="157"/>
        <v>162.80430671511866</v>
      </c>
      <c r="H293" s="11">
        <f t="shared" si="158"/>
        <v>123.2433205117251</v>
      </c>
      <c r="I293" s="24">
        <f t="shared" si="177"/>
        <v>86.477565090833693</v>
      </c>
      <c r="J293" s="12">
        <f t="shared" si="159"/>
        <v>0.3340570045249554</v>
      </c>
      <c r="K293" s="24">
        <f t="shared" si="160"/>
        <v>480.64441254485337</v>
      </c>
      <c r="L293" s="12">
        <f t="shared" si="178"/>
        <v>0.32266161532280457</v>
      </c>
      <c r="M293" s="24">
        <f t="shared" si="179"/>
        <v>162.80430671511866</v>
      </c>
      <c r="N293" s="12">
        <f t="shared" si="161"/>
        <v>0.93416711510148664</v>
      </c>
      <c r="O293" s="24">
        <f t="shared" si="162"/>
        <v>515.6335416889965</v>
      </c>
      <c r="P293" s="12">
        <f t="shared" si="180"/>
        <v>0.66893640936157184</v>
      </c>
      <c r="Q293" s="24">
        <f t="shared" si="181"/>
        <v>123.2433205117251</v>
      </c>
      <c r="R293" s="12">
        <f t="shared" si="163"/>
        <v>0.57947008658866273</v>
      </c>
      <c r="S293" s="24">
        <f t="shared" si="164"/>
        <v>498.75350866671931</v>
      </c>
      <c r="T293" s="12">
        <f t="shared" si="182"/>
        <v>0.49040497720689646</v>
      </c>
      <c r="W293" s="24">
        <f t="shared" si="183"/>
        <v>198.36494457742239</v>
      </c>
      <c r="X293" s="24">
        <f t="shared" si="184"/>
        <v>529.16485407601169</v>
      </c>
      <c r="Y293" s="13">
        <f t="shared" si="165"/>
        <v>0.77167589420114679</v>
      </c>
      <c r="Z293" s="24">
        <f t="shared" si="166"/>
        <v>10698.656168934229</v>
      </c>
      <c r="AA293" s="24">
        <f t="shared" si="167"/>
        <v>16801.147020631444</v>
      </c>
      <c r="AB293" s="24">
        <f t="shared" si="185"/>
        <v>162.80430671511866</v>
      </c>
      <c r="AC293" s="24">
        <f t="shared" si="186"/>
        <v>123.2433205117251</v>
      </c>
      <c r="AD293" s="123">
        <f t="shared" si="187"/>
        <v>1375</v>
      </c>
      <c r="AE293" s="14">
        <f t="shared" si="188"/>
        <v>22.916666666666668</v>
      </c>
      <c r="AF293" s="24">
        <f t="shared" si="168"/>
        <v>400</v>
      </c>
      <c r="AG293" s="3">
        <f t="shared" si="189"/>
        <v>0</v>
      </c>
      <c r="AH293" s="14">
        <f t="shared" si="169"/>
        <v>0</v>
      </c>
      <c r="AI293" s="14">
        <f t="shared" si="170"/>
        <v>1</v>
      </c>
      <c r="AJ293" s="14">
        <f t="shared" si="171"/>
        <v>2</v>
      </c>
      <c r="AK293" s="14">
        <f t="shared" si="172"/>
        <v>2.6</v>
      </c>
      <c r="AL293" s="24">
        <f t="shared" si="190"/>
        <v>162.80430671511866</v>
      </c>
      <c r="AM293" s="14">
        <f t="shared" si="191"/>
        <v>123.2433205117251</v>
      </c>
      <c r="AN293" s="138" t="str">
        <f t="shared" si="192"/>
        <v/>
      </c>
      <c r="AO293">
        <f t="shared" si="193"/>
        <v>1375</v>
      </c>
      <c r="AP293" s="124">
        <f t="shared" si="194"/>
        <v>123.2433205117251</v>
      </c>
    </row>
    <row r="294" spans="2:42" x14ac:dyDescent="0.25">
      <c r="B294" s="3">
        <f t="shared" si="173"/>
        <v>1380</v>
      </c>
      <c r="C294" s="14">
        <f t="shared" si="174"/>
        <v>23</v>
      </c>
      <c r="D294" s="11">
        <f t="shared" si="175"/>
        <v>802.17424629903962</v>
      </c>
      <c r="E294" s="11">
        <f t="shared" si="156"/>
        <v>626.73077311315058</v>
      </c>
      <c r="F294" s="11">
        <f t="shared" si="176"/>
        <v>86.800226706156494</v>
      </c>
      <c r="G294" s="11">
        <f t="shared" si="157"/>
        <v>163.47324312448023</v>
      </c>
      <c r="H294" s="11">
        <f t="shared" si="158"/>
        <v>123.733725488932</v>
      </c>
      <c r="I294" s="24">
        <f t="shared" si="177"/>
        <v>86.800226706156494</v>
      </c>
      <c r="J294" s="12">
        <f t="shared" si="159"/>
        <v>0.33393815695810181</v>
      </c>
      <c r="K294" s="24">
        <f t="shared" si="160"/>
        <v>480.81547241855304</v>
      </c>
      <c r="L294" s="12">
        <f t="shared" si="178"/>
        <v>0.32272970067788892</v>
      </c>
      <c r="M294" s="24">
        <f t="shared" si="179"/>
        <v>163.47324312448023</v>
      </c>
      <c r="N294" s="12">
        <f t="shared" si="161"/>
        <v>0.93368400662930928</v>
      </c>
      <c r="O294" s="24">
        <f t="shared" si="162"/>
        <v>515.90034173136632</v>
      </c>
      <c r="P294" s="12">
        <f t="shared" si="180"/>
        <v>0.66872754858015959</v>
      </c>
      <c r="Q294" s="24">
        <f t="shared" si="181"/>
        <v>123.733725488932</v>
      </c>
      <c r="R294" s="12">
        <f t="shared" si="163"/>
        <v>0.57920972164933704</v>
      </c>
      <c r="S294" s="24">
        <f t="shared" si="164"/>
        <v>498.97770712570366</v>
      </c>
      <c r="T294" s="12">
        <f t="shared" si="182"/>
        <v>0.49037884077248212</v>
      </c>
      <c r="W294" s="24">
        <f t="shared" si="183"/>
        <v>199.13662047162353</v>
      </c>
      <c r="X294" s="24">
        <f t="shared" si="184"/>
        <v>529.44597958876432</v>
      </c>
      <c r="Y294" s="13">
        <f t="shared" si="165"/>
        <v>0.77171860242004586</v>
      </c>
      <c r="Z294" s="24">
        <f t="shared" si="166"/>
        <v>10689.853816038176</v>
      </c>
      <c r="AA294" s="24">
        <f t="shared" si="167"/>
        <v>16826.081769964716</v>
      </c>
      <c r="AB294" s="24">
        <f t="shared" si="185"/>
        <v>163.47324312448023</v>
      </c>
      <c r="AC294" s="24">
        <f t="shared" si="186"/>
        <v>123.733725488932</v>
      </c>
      <c r="AD294" s="123">
        <f t="shared" si="187"/>
        <v>1380</v>
      </c>
      <c r="AE294" s="14">
        <f t="shared" si="188"/>
        <v>23</v>
      </c>
      <c r="AF294" s="24">
        <f t="shared" si="168"/>
        <v>400</v>
      </c>
      <c r="AG294" s="3">
        <f t="shared" si="189"/>
        <v>0</v>
      </c>
      <c r="AH294" s="14">
        <f t="shared" si="169"/>
        <v>0</v>
      </c>
      <c r="AI294" s="14">
        <f t="shared" si="170"/>
        <v>1</v>
      </c>
      <c r="AJ294" s="14">
        <f t="shared" si="171"/>
        <v>2</v>
      </c>
      <c r="AK294" s="14">
        <f t="shared" si="172"/>
        <v>2.6</v>
      </c>
      <c r="AL294" s="24">
        <f t="shared" si="190"/>
        <v>163.47324312448023</v>
      </c>
      <c r="AM294" s="14">
        <f t="shared" si="191"/>
        <v>123.733725488932</v>
      </c>
      <c r="AN294" s="138" t="str">
        <f t="shared" si="192"/>
        <v/>
      </c>
      <c r="AO294">
        <f t="shared" si="193"/>
        <v>1380</v>
      </c>
      <c r="AP294" s="124">
        <f t="shared" si="194"/>
        <v>123.733725488932</v>
      </c>
    </row>
    <row r="295" spans="2:42" x14ac:dyDescent="0.25">
      <c r="B295" s="3">
        <f t="shared" si="173"/>
        <v>1385</v>
      </c>
      <c r="C295" s="14">
        <f t="shared" si="174"/>
        <v>23.083333333333332</v>
      </c>
      <c r="D295" s="11">
        <f t="shared" si="175"/>
        <v>802.71320945665286</v>
      </c>
      <c r="E295" s="11">
        <f t="shared" si="156"/>
        <v>627.14884560127643</v>
      </c>
      <c r="F295" s="11">
        <f t="shared" si="176"/>
        <v>87.122956406834376</v>
      </c>
      <c r="G295" s="11">
        <f t="shared" si="157"/>
        <v>164.1419706730604</v>
      </c>
      <c r="H295" s="11">
        <f t="shared" si="158"/>
        <v>124.22410432970447</v>
      </c>
      <c r="I295" s="24">
        <f t="shared" si="177"/>
        <v>87.122956406834376</v>
      </c>
      <c r="J295" s="12">
        <f t="shared" si="159"/>
        <v>0.33381952960963812</v>
      </c>
      <c r="K295" s="24">
        <f t="shared" si="160"/>
        <v>480.98633679146747</v>
      </c>
      <c r="L295" s="12">
        <f t="shared" si="178"/>
        <v>0.32279641505429379</v>
      </c>
      <c r="M295" s="24">
        <f t="shared" si="179"/>
        <v>164.1419706730604</v>
      </c>
      <c r="N295" s="12">
        <f t="shared" si="161"/>
        <v>0.93320252060056785</v>
      </c>
      <c r="O295" s="24">
        <f t="shared" si="162"/>
        <v>516.16652061674563</v>
      </c>
      <c r="P295" s="12">
        <f t="shared" si="180"/>
        <v>0.66851604234922501</v>
      </c>
      <c r="Q295" s="24">
        <f t="shared" si="181"/>
        <v>124.22410432970447</v>
      </c>
      <c r="R295" s="12">
        <f t="shared" si="163"/>
        <v>0.57895008744271503</v>
      </c>
      <c r="S295" s="24">
        <f t="shared" si="164"/>
        <v>499.20147716032585</v>
      </c>
      <c r="T295" s="12">
        <f t="shared" si="182"/>
        <v>0.49035073032297044</v>
      </c>
      <c r="W295" s="24">
        <f t="shared" si="183"/>
        <v>199.90833907404357</v>
      </c>
      <c r="X295" s="24">
        <f t="shared" si="184"/>
        <v>529.72668740998017</v>
      </c>
      <c r="Y295" s="13">
        <f t="shared" si="165"/>
        <v>0.77175743423316956</v>
      </c>
      <c r="Z295" s="24">
        <f t="shared" si="166"/>
        <v>10681.012663180822</v>
      </c>
      <c r="AA295" s="24">
        <f t="shared" si="167"/>
        <v>16850.896939185484</v>
      </c>
      <c r="AB295" s="24">
        <f t="shared" si="185"/>
        <v>164.1419706730604</v>
      </c>
      <c r="AC295" s="24">
        <f t="shared" si="186"/>
        <v>124.22410432970447</v>
      </c>
      <c r="AD295" s="123">
        <f t="shared" si="187"/>
        <v>1385</v>
      </c>
      <c r="AE295" s="14">
        <f t="shared" si="188"/>
        <v>23.083333333333332</v>
      </c>
      <c r="AF295" s="24">
        <f t="shared" si="168"/>
        <v>400</v>
      </c>
      <c r="AG295" s="3">
        <f t="shared" si="189"/>
        <v>0</v>
      </c>
      <c r="AH295" s="14">
        <f t="shared" si="169"/>
        <v>0</v>
      </c>
      <c r="AI295" s="14">
        <f t="shared" si="170"/>
        <v>1</v>
      </c>
      <c r="AJ295" s="14">
        <f t="shared" si="171"/>
        <v>2</v>
      </c>
      <c r="AK295" s="14">
        <f t="shared" si="172"/>
        <v>2.6</v>
      </c>
      <c r="AL295" s="24">
        <f t="shared" si="190"/>
        <v>164.1419706730604</v>
      </c>
      <c r="AM295" s="14">
        <f t="shared" si="191"/>
        <v>124.22410432970447</v>
      </c>
      <c r="AN295" s="138" t="str">
        <f t="shared" si="192"/>
        <v/>
      </c>
      <c r="AO295">
        <f t="shared" si="193"/>
        <v>1385</v>
      </c>
      <c r="AP295" s="124">
        <f t="shared" si="194"/>
        <v>124.22410432970447</v>
      </c>
    </row>
    <row r="296" spans="2:42" x14ac:dyDescent="0.25">
      <c r="B296" s="3">
        <f t="shared" si="173"/>
        <v>1390</v>
      </c>
      <c r="C296" s="14">
        <f t="shared" si="174"/>
        <v>23.166666666666668</v>
      </c>
      <c r="D296" s="11">
        <f t="shared" si="175"/>
        <v>803.25024084253243</v>
      </c>
      <c r="E296" s="11">
        <f t="shared" si="156"/>
        <v>627.56541961848859</v>
      </c>
      <c r="F296" s="11">
        <f t="shared" si="176"/>
        <v>87.445752821888675</v>
      </c>
      <c r="G296" s="11">
        <f t="shared" si="157"/>
        <v>164.81048671540964</v>
      </c>
      <c r="H296" s="11">
        <f t="shared" si="158"/>
        <v>124.71445506002745</v>
      </c>
      <c r="I296" s="24">
        <f t="shared" si="177"/>
        <v>87.445752821888675</v>
      </c>
      <c r="J296" s="12">
        <f t="shared" si="159"/>
        <v>0.33370112239378635</v>
      </c>
      <c r="K296" s="24">
        <f t="shared" si="160"/>
        <v>481.15700524050862</v>
      </c>
      <c r="L296" s="12">
        <f t="shared" si="178"/>
        <v>0.32286177261468418</v>
      </c>
      <c r="M296" s="24">
        <f t="shared" si="179"/>
        <v>164.81048671540964</v>
      </c>
      <c r="N296" s="12">
        <f t="shared" si="161"/>
        <v>0.93272264656423431</v>
      </c>
      <c r="O296" s="24">
        <f t="shared" si="162"/>
        <v>516.4320817807004</v>
      </c>
      <c r="P296" s="12">
        <f t="shared" si="180"/>
        <v>0.66830192443549619</v>
      </c>
      <c r="Q296" s="24">
        <f t="shared" si="181"/>
        <v>124.71445506002745</v>
      </c>
      <c r="R296" s="12">
        <f t="shared" si="163"/>
        <v>0.57869118146221832</v>
      </c>
      <c r="S296" s="24">
        <f t="shared" si="164"/>
        <v>499.42481950949212</v>
      </c>
      <c r="T296" s="12">
        <f t="shared" si="182"/>
        <v>0.49032066902979993</v>
      </c>
      <c r="W296" s="24">
        <f t="shared" si="183"/>
        <v>200.68009650827673</v>
      </c>
      <c r="X296" s="24">
        <f t="shared" si="184"/>
        <v>530.00698218325272</v>
      </c>
      <c r="Y296" s="13">
        <f t="shared" si="165"/>
        <v>0.77179240795418624</v>
      </c>
      <c r="Z296" s="24">
        <f t="shared" si="166"/>
        <v>10672.133077755296</v>
      </c>
      <c r="AA296" s="24">
        <f t="shared" si="167"/>
        <v>16875.592832811923</v>
      </c>
      <c r="AB296" s="24">
        <f t="shared" si="185"/>
        <v>164.81048671540964</v>
      </c>
      <c r="AC296" s="24">
        <f t="shared" si="186"/>
        <v>124.71445506002745</v>
      </c>
      <c r="AD296" s="123">
        <f t="shared" si="187"/>
        <v>1390</v>
      </c>
      <c r="AE296" s="14">
        <f t="shared" si="188"/>
        <v>23.166666666666668</v>
      </c>
      <c r="AF296" s="24">
        <f t="shared" si="168"/>
        <v>400</v>
      </c>
      <c r="AG296" s="3">
        <f t="shared" si="189"/>
        <v>0</v>
      </c>
      <c r="AH296" s="14">
        <f t="shared" si="169"/>
        <v>0</v>
      </c>
      <c r="AI296" s="14">
        <f t="shared" si="170"/>
        <v>1</v>
      </c>
      <c r="AJ296" s="14">
        <f t="shared" si="171"/>
        <v>2</v>
      </c>
      <c r="AK296" s="14">
        <f t="shared" si="172"/>
        <v>2.6</v>
      </c>
      <c r="AL296" s="24">
        <f t="shared" si="190"/>
        <v>164.81048671540964</v>
      </c>
      <c r="AM296" s="14">
        <f t="shared" si="191"/>
        <v>124.71445506002745</v>
      </c>
      <c r="AN296" s="138" t="str">
        <f t="shared" si="192"/>
        <v/>
      </c>
      <c r="AO296">
        <f t="shared" si="193"/>
        <v>1390</v>
      </c>
      <c r="AP296" s="124">
        <f t="shared" si="194"/>
        <v>124.71445506002745</v>
      </c>
    </row>
    <row r="297" spans="2:42" x14ac:dyDescent="0.25">
      <c r="B297" s="3">
        <f t="shared" si="173"/>
        <v>1395</v>
      </c>
      <c r="C297" s="14">
        <f t="shared" si="174"/>
        <v>23.25</v>
      </c>
      <c r="D297" s="11">
        <f t="shared" si="175"/>
        <v>803.78535425509222</v>
      </c>
      <c r="E297" s="11">
        <f t="shared" si="156"/>
        <v>627.98050586818533</v>
      </c>
      <c r="F297" s="11">
        <f t="shared" si="176"/>
        <v>87.768614594503362</v>
      </c>
      <c r="G297" s="11">
        <f t="shared" si="157"/>
        <v>165.47878863984513</v>
      </c>
      <c r="H297" s="11">
        <f t="shared" si="158"/>
        <v>125.20477572905725</v>
      </c>
      <c r="I297" s="24">
        <f t="shared" si="177"/>
        <v>87.768614594503362</v>
      </c>
      <c r="J297" s="12">
        <f t="shared" si="159"/>
        <v>0.33358293521674459</v>
      </c>
      <c r="K297" s="24">
        <f t="shared" si="160"/>
        <v>481.32747735451619</v>
      </c>
      <c r="L297" s="12">
        <f t="shared" si="178"/>
        <v>0.3229257873412068</v>
      </c>
      <c r="M297" s="24">
        <f t="shared" si="179"/>
        <v>165.47878863984513</v>
      </c>
      <c r="N297" s="12">
        <f t="shared" si="161"/>
        <v>0.93224437408969563</v>
      </c>
      <c r="O297" s="24">
        <f t="shared" si="162"/>
        <v>516.69702867289868</v>
      </c>
      <c r="P297" s="12">
        <f t="shared" si="180"/>
        <v>0.66808522809473814</v>
      </c>
      <c r="Q297" s="24">
        <f t="shared" si="181"/>
        <v>125.20477572905725</v>
      </c>
      <c r="R297" s="12">
        <f t="shared" si="163"/>
        <v>0.57843300119173979</v>
      </c>
      <c r="S297" s="24">
        <f t="shared" si="164"/>
        <v>499.64773492876981</v>
      </c>
      <c r="T297" s="12">
        <f t="shared" si="182"/>
        <v>0.49028867974125112</v>
      </c>
      <c r="W297" s="24">
        <f t="shared" si="183"/>
        <v>201.45188891623093</v>
      </c>
      <c r="X297" s="24">
        <f t="shared" si="184"/>
        <v>530.28686856923991</v>
      </c>
      <c r="Y297" s="13">
        <f t="shared" si="165"/>
        <v>0.77182354162891176</v>
      </c>
      <c r="Z297" s="24">
        <f t="shared" si="166"/>
        <v>10663.21542379886</v>
      </c>
      <c r="AA297" s="24">
        <f t="shared" si="167"/>
        <v>16900.169752113357</v>
      </c>
      <c r="AB297" s="24">
        <f t="shared" si="185"/>
        <v>165.47878863984513</v>
      </c>
      <c r="AC297" s="24">
        <f t="shared" si="186"/>
        <v>125.20477572905725</v>
      </c>
      <c r="AD297" s="123">
        <f t="shared" si="187"/>
        <v>1395</v>
      </c>
      <c r="AE297" s="14">
        <f t="shared" si="188"/>
        <v>23.25</v>
      </c>
      <c r="AF297" s="24">
        <f t="shared" si="168"/>
        <v>400</v>
      </c>
      <c r="AG297" s="3">
        <f t="shared" si="189"/>
        <v>0</v>
      </c>
      <c r="AH297" s="14">
        <f t="shared" si="169"/>
        <v>0</v>
      </c>
      <c r="AI297" s="14">
        <f t="shared" si="170"/>
        <v>1</v>
      </c>
      <c r="AJ297" s="14">
        <f t="shared" si="171"/>
        <v>2</v>
      </c>
      <c r="AK297" s="14">
        <f t="shared" si="172"/>
        <v>2.6</v>
      </c>
      <c r="AL297" s="24">
        <f t="shared" si="190"/>
        <v>165.47878863984513</v>
      </c>
      <c r="AM297" s="14">
        <f t="shared" si="191"/>
        <v>125.20477572905725</v>
      </c>
      <c r="AN297" s="138" t="str">
        <f t="shared" si="192"/>
        <v/>
      </c>
      <c r="AO297">
        <f t="shared" si="193"/>
        <v>1395</v>
      </c>
      <c r="AP297" s="124">
        <f t="shared" si="194"/>
        <v>125.20477572905725</v>
      </c>
    </row>
    <row r="298" spans="2:42" x14ac:dyDescent="0.25">
      <c r="B298" s="3">
        <f t="shared" si="173"/>
        <v>1400</v>
      </c>
      <c r="C298" s="14">
        <f t="shared" si="174"/>
        <v>23.333333333333332</v>
      </c>
      <c r="D298" s="11">
        <f t="shared" si="175"/>
        <v>804.3185633454309</v>
      </c>
      <c r="E298" s="11">
        <f t="shared" si="156"/>
        <v>628.39411493949251</v>
      </c>
      <c r="F298" s="11">
        <f t="shared" si="176"/>
        <v>88.091540381844567</v>
      </c>
      <c r="G298" s="11">
        <f t="shared" si="157"/>
        <v>166.14687386793986</v>
      </c>
      <c r="H298" s="11">
        <f t="shared" si="158"/>
        <v>125.6950644087985</v>
      </c>
      <c r="I298" s="24">
        <f t="shared" si="177"/>
        <v>88.091540381844567</v>
      </c>
      <c r="J298" s="12">
        <f t="shared" si="159"/>
        <v>0.33346496797683051</v>
      </c>
      <c r="K298" s="24">
        <f t="shared" si="160"/>
        <v>481.49775273409438</v>
      </c>
      <c r="L298" s="12">
        <f t="shared" si="178"/>
        <v>0.32298847303838696</v>
      </c>
      <c r="M298" s="24">
        <f t="shared" si="179"/>
        <v>166.14687386793986</v>
      </c>
      <c r="N298" s="12">
        <f t="shared" si="161"/>
        <v>0.93176769276742277</v>
      </c>
      <c r="O298" s="24">
        <f t="shared" si="162"/>
        <v>516.96136475661797</v>
      </c>
      <c r="P298" s="12">
        <f t="shared" si="180"/>
        <v>0.66786598608086034</v>
      </c>
      <c r="Q298" s="24">
        <f t="shared" si="181"/>
        <v>125.6950644087985</v>
      </c>
      <c r="R298" s="12">
        <f t="shared" si="163"/>
        <v>0.57817554410603167</v>
      </c>
      <c r="S298" s="24">
        <f t="shared" si="164"/>
        <v>499.8702241900794</v>
      </c>
      <c r="T298" s="12">
        <f t="shared" si="182"/>
        <v>0.49025478498785002</v>
      </c>
      <c r="W298" s="24">
        <f t="shared" si="183"/>
        <v>202.22371245785985</v>
      </c>
      <c r="X298" s="24">
        <f t="shared" si="184"/>
        <v>530.56635124521119</v>
      </c>
      <c r="Y298" s="13">
        <f t="shared" si="165"/>
        <v>0.77185085303987822</v>
      </c>
      <c r="Z298" s="24">
        <f t="shared" si="166"/>
        <v>10654.260062040816</v>
      </c>
      <c r="AA298" s="24">
        <f t="shared" si="167"/>
        <v>16924.627995159961</v>
      </c>
      <c r="AB298" s="24">
        <f t="shared" si="185"/>
        <v>166.14687386793986</v>
      </c>
      <c r="AC298" s="24">
        <f t="shared" si="186"/>
        <v>125.6950644087985</v>
      </c>
      <c r="AD298" s="123">
        <f t="shared" si="187"/>
        <v>1400</v>
      </c>
      <c r="AE298" s="14">
        <f t="shared" si="188"/>
        <v>23.333333333333332</v>
      </c>
      <c r="AF298" s="24">
        <f t="shared" si="168"/>
        <v>400</v>
      </c>
      <c r="AG298" s="3">
        <f t="shared" si="189"/>
        <v>0</v>
      </c>
      <c r="AH298" s="14">
        <f t="shared" si="169"/>
        <v>0</v>
      </c>
      <c r="AI298" s="14">
        <f t="shared" si="170"/>
        <v>1</v>
      </c>
      <c r="AJ298" s="14">
        <f t="shared" si="171"/>
        <v>2</v>
      </c>
      <c r="AK298" s="14">
        <f t="shared" si="172"/>
        <v>2.6</v>
      </c>
      <c r="AL298" s="24">
        <f t="shared" si="190"/>
        <v>166.14687386793986</v>
      </c>
      <c r="AM298" s="14">
        <f t="shared" si="191"/>
        <v>125.6950644087985</v>
      </c>
      <c r="AN298" s="138" t="str">
        <f t="shared" si="192"/>
        <v/>
      </c>
      <c r="AO298">
        <f t="shared" si="193"/>
        <v>1400</v>
      </c>
      <c r="AP298" s="124">
        <f t="shared" si="194"/>
        <v>125.6950644087985</v>
      </c>
    </row>
    <row r="299" spans="2:42" x14ac:dyDescent="0.25">
      <c r="B299" s="3">
        <f t="shared" si="173"/>
        <v>1405</v>
      </c>
      <c r="C299" s="14">
        <f t="shared" si="174"/>
        <v>23.416666666666668</v>
      </c>
      <c r="D299" s="11">
        <f t="shared" si="175"/>
        <v>804.84988161942272</v>
      </c>
      <c r="E299" s="11">
        <f t="shared" si="156"/>
        <v>628.80625730888596</v>
      </c>
      <c r="F299" s="11">
        <f t="shared" si="176"/>
        <v>88.41452885488296</v>
      </c>
      <c r="G299" s="11">
        <f t="shared" si="157"/>
        <v>166.81473985402073</v>
      </c>
      <c r="H299" s="11">
        <f t="shared" si="158"/>
        <v>126.18531919378636</v>
      </c>
      <c r="I299" s="24">
        <f t="shared" si="177"/>
        <v>88.41452885488296</v>
      </c>
      <c r="J299" s="12">
        <f t="shared" si="159"/>
        <v>0.33334722056462179</v>
      </c>
      <c r="K299" s="24">
        <f t="shared" si="160"/>
        <v>481.66783099145238</v>
      </c>
      <c r="L299" s="12">
        <f t="shared" si="178"/>
        <v>0.32304984333584824</v>
      </c>
      <c r="M299" s="24">
        <f t="shared" si="179"/>
        <v>166.81473985402073</v>
      </c>
      <c r="N299" s="12">
        <f t="shared" si="161"/>
        <v>0.93129259220961924</v>
      </c>
      <c r="O299" s="24">
        <f t="shared" si="162"/>
        <v>517.22509350826192</v>
      </c>
      <c r="P299" s="12">
        <f t="shared" si="180"/>
        <v>0.6676442306544903</v>
      </c>
      <c r="Q299" s="24">
        <f t="shared" si="181"/>
        <v>126.18531919378636</v>
      </c>
      <c r="R299" s="12">
        <f t="shared" si="163"/>
        <v>0.57791880767108594</v>
      </c>
      <c r="S299" s="24">
        <f t="shared" si="164"/>
        <v>500.09228808139181</v>
      </c>
      <c r="T299" s="12">
        <f t="shared" si="182"/>
        <v>0.49021900698745208</v>
      </c>
      <c r="W299" s="24">
        <f t="shared" si="183"/>
        <v>202.99556331089971</v>
      </c>
      <c r="X299" s="24">
        <f t="shared" si="184"/>
        <v>530.8454349046001</v>
      </c>
      <c r="Y299" s="13">
        <f t="shared" si="165"/>
        <v>0.77187435971084584</v>
      </c>
      <c r="Z299" s="24">
        <f t="shared" si="166"/>
        <v>10645.267349949658</v>
      </c>
      <c r="AA299" s="24">
        <f t="shared" si="167"/>
        <v>16948.967856872019</v>
      </c>
      <c r="AB299" s="24">
        <f t="shared" si="185"/>
        <v>166.81473985402073</v>
      </c>
      <c r="AC299" s="24">
        <f t="shared" si="186"/>
        <v>126.18531919378636</v>
      </c>
      <c r="AD299" s="123">
        <f t="shared" si="187"/>
        <v>1405</v>
      </c>
      <c r="AE299" s="14">
        <f t="shared" si="188"/>
        <v>23.416666666666668</v>
      </c>
      <c r="AF299" s="24">
        <f t="shared" si="168"/>
        <v>400</v>
      </c>
      <c r="AG299" s="3">
        <f t="shared" si="189"/>
        <v>0</v>
      </c>
      <c r="AH299" s="14">
        <f t="shared" si="169"/>
        <v>0</v>
      </c>
      <c r="AI299" s="14">
        <f t="shared" si="170"/>
        <v>1</v>
      </c>
      <c r="AJ299" s="14">
        <f t="shared" si="171"/>
        <v>2</v>
      </c>
      <c r="AK299" s="14">
        <f t="shared" si="172"/>
        <v>2.6</v>
      </c>
      <c r="AL299" s="24">
        <f t="shared" si="190"/>
        <v>166.81473985402073</v>
      </c>
      <c r="AM299" s="14">
        <f t="shared" si="191"/>
        <v>126.18531919378636</v>
      </c>
      <c r="AN299" s="138" t="str">
        <f t="shared" si="192"/>
        <v/>
      </c>
      <c r="AO299">
        <f t="shared" si="193"/>
        <v>1405</v>
      </c>
      <c r="AP299" s="124">
        <f t="shared" si="194"/>
        <v>126.18531919378636</v>
      </c>
    </row>
    <row r="300" spans="2:42" x14ac:dyDescent="0.25">
      <c r="B300" s="3">
        <f t="shared" si="173"/>
        <v>1410</v>
      </c>
      <c r="C300" s="14">
        <f t="shared" si="174"/>
        <v>23.5</v>
      </c>
      <c r="D300" s="11">
        <f t="shared" si="175"/>
        <v>805.37932243976911</v>
      </c>
      <c r="E300" s="11">
        <f t="shared" si="156"/>
        <v>629.21694334178255</v>
      </c>
      <c r="F300" s="11">
        <f t="shared" si="176"/>
        <v>88.737578698218812</v>
      </c>
      <c r="G300" s="11">
        <f t="shared" si="157"/>
        <v>167.48238408467523</v>
      </c>
      <c r="H300" s="11">
        <f t="shared" si="158"/>
        <v>126.6755382007738</v>
      </c>
      <c r="I300" s="24">
        <f t="shared" si="177"/>
        <v>88.737578698218812</v>
      </c>
      <c r="J300" s="12">
        <f t="shared" si="159"/>
        <v>0.33322969286309345</v>
      </c>
      <c r="K300" s="24">
        <f t="shared" si="160"/>
        <v>481.83771175024714</v>
      </c>
      <c r="L300" s="12">
        <f t="shared" si="178"/>
        <v>0.32310991169111802</v>
      </c>
      <c r="M300" s="24">
        <f t="shared" si="179"/>
        <v>167.48238408467523</v>
      </c>
      <c r="N300" s="12">
        <f t="shared" si="161"/>
        <v>0.9308190620508493</v>
      </c>
      <c r="O300" s="24">
        <f t="shared" si="162"/>
        <v>517.48821841688721</v>
      </c>
      <c r="P300" s="12">
        <f t="shared" si="180"/>
        <v>0.66741999359177573</v>
      </c>
      <c r="Q300" s="24">
        <f t="shared" si="181"/>
        <v>126.6755382007738</v>
      </c>
      <c r="R300" s="12">
        <f t="shared" si="163"/>
        <v>0.57766278934450555</v>
      </c>
      <c r="S300" s="24">
        <f t="shared" si="164"/>
        <v>500.31392740643065</v>
      </c>
      <c r="T300" s="12">
        <f t="shared" si="182"/>
        <v>0.49018136765046921</v>
      </c>
      <c r="W300" s="24">
        <f t="shared" si="183"/>
        <v>203.76743767061055</v>
      </c>
      <c r="X300" s="24">
        <f t="shared" si="184"/>
        <v>531.12412425656169</v>
      </c>
      <c r="Y300" s="13">
        <f t="shared" si="165"/>
        <v>0.77189407891123329</v>
      </c>
      <c r="Z300" s="24">
        <f t="shared" si="166"/>
        <v>10636.2376417793</v>
      </c>
      <c r="AA300" s="24">
        <f t="shared" si="167"/>
        <v>16973.189629068227</v>
      </c>
      <c r="AB300" s="24">
        <f t="shared" si="185"/>
        <v>167.48238408467523</v>
      </c>
      <c r="AC300" s="24">
        <f t="shared" si="186"/>
        <v>126.6755382007738</v>
      </c>
      <c r="AD300" s="123">
        <f t="shared" si="187"/>
        <v>1410</v>
      </c>
      <c r="AE300" s="14">
        <f t="shared" si="188"/>
        <v>23.5</v>
      </c>
      <c r="AF300" s="24">
        <f t="shared" si="168"/>
        <v>400</v>
      </c>
      <c r="AG300" s="3">
        <f t="shared" si="189"/>
        <v>0</v>
      </c>
      <c r="AH300" s="14">
        <f t="shared" si="169"/>
        <v>0</v>
      </c>
      <c r="AI300" s="14">
        <f t="shared" si="170"/>
        <v>1</v>
      </c>
      <c r="AJ300" s="14">
        <f t="shared" si="171"/>
        <v>2</v>
      </c>
      <c r="AK300" s="14">
        <f t="shared" si="172"/>
        <v>2.6</v>
      </c>
      <c r="AL300" s="24">
        <f t="shared" si="190"/>
        <v>167.48238408467523</v>
      </c>
      <c r="AM300" s="14">
        <f t="shared" si="191"/>
        <v>126.6755382007738</v>
      </c>
      <c r="AN300" s="138" t="str">
        <f t="shared" si="192"/>
        <v/>
      </c>
      <c r="AO300">
        <f t="shared" si="193"/>
        <v>1410</v>
      </c>
      <c r="AP300" s="124">
        <f t="shared" si="194"/>
        <v>126.6755382007738</v>
      </c>
    </row>
    <row r="301" spans="2:42" x14ac:dyDescent="0.25">
      <c r="B301" s="3">
        <f t="shared" si="173"/>
        <v>1415</v>
      </c>
      <c r="C301" s="14">
        <f t="shared" si="174"/>
        <v>23.583333333333332</v>
      </c>
      <c r="D301" s="11">
        <f t="shared" si="175"/>
        <v>805.90689902801591</v>
      </c>
      <c r="E301" s="11">
        <f t="shared" si="156"/>
        <v>629.62618329410509</v>
      </c>
      <c r="F301" s="11">
        <f t="shared" si="176"/>
        <v>89.060688609909931</v>
      </c>
      <c r="G301" s="11">
        <f t="shared" si="157"/>
        <v>168.14980407826701</v>
      </c>
      <c r="H301" s="11">
        <f t="shared" si="158"/>
        <v>127.16571956842427</v>
      </c>
      <c r="I301" s="24">
        <f t="shared" si="177"/>
        <v>89.060688609909931</v>
      </c>
      <c r="J301" s="12">
        <f t="shared" si="159"/>
        <v>0.33311238474775484</v>
      </c>
      <c r="K301" s="24">
        <f t="shared" si="160"/>
        <v>482.00739464542784</v>
      </c>
      <c r="L301" s="12">
        <f t="shared" si="178"/>
        <v>0.32316869139225629</v>
      </c>
      <c r="M301" s="24">
        <f t="shared" si="179"/>
        <v>168.14980407826701</v>
      </c>
      <c r="N301" s="12">
        <f t="shared" si="161"/>
        <v>0.93034709194864651</v>
      </c>
      <c r="O301" s="24">
        <f t="shared" si="162"/>
        <v>517.75074298373829</v>
      </c>
      <c r="P301" s="12">
        <f t="shared" si="180"/>
        <v>0.66719330619265516</v>
      </c>
      <c r="Q301" s="24">
        <f t="shared" si="181"/>
        <v>127.16571956842427</v>
      </c>
      <c r="R301" s="12">
        <f t="shared" si="163"/>
        <v>0.5774074865758666</v>
      </c>
      <c r="S301" s="24">
        <f t="shared" si="164"/>
        <v>500.53514298438051</v>
      </c>
      <c r="T301" s="12">
        <f t="shared" si="182"/>
        <v>0.49014188858478203</v>
      </c>
      <c r="W301" s="24">
        <f t="shared" si="183"/>
        <v>204.53933174952178</v>
      </c>
      <c r="X301" s="24">
        <f t="shared" si="184"/>
        <v>531.4024240255327</v>
      </c>
      <c r="Y301" s="13">
        <f t="shared" si="165"/>
        <v>0.77191002766049588</v>
      </c>
      <c r="Z301" s="24">
        <f t="shared" si="166"/>
        <v>10627.171288614581</v>
      </c>
      <c r="AA301" s="24">
        <f t="shared" si="167"/>
        <v>16997.293600513505</v>
      </c>
      <c r="AB301" s="24">
        <f t="shared" si="185"/>
        <v>168.14980407826701</v>
      </c>
      <c r="AC301" s="24">
        <f t="shared" si="186"/>
        <v>127.16571956842427</v>
      </c>
      <c r="AD301" s="123">
        <f t="shared" si="187"/>
        <v>1415</v>
      </c>
      <c r="AE301" s="14">
        <f t="shared" si="188"/>
        <v>23.583333333333332</v>
      </c>
      <c r="AF301" s="24">
        <f t="shared" si="168"/>
        <v>400</v>
      </c>
      <c r="AG301" s="3">
        <f t="shared" si="189"/>
        <v>0</v>
      </c>
      <c r="AH301" s="14">
        <f t="shared" si="169"/>
        <v>0</v>
      </c>
      <c r="AI301" s="14">
        <f t="shared" si="170"/>
        <v>1</v>
      </c>
      <c r="AJ301" s="14">
        <f t="shared" si="171"/>
        <v>2</v>
      </c>
      <c r="AK301" s="14">
        <f t="shared" si="172"/>
        <v>2.6</v>
      </c>
      <c r="AL301" s="24">
        <f t="shared" si="190"/>
        <v>168.14980407826701</v>
      </c>
      <c r="AM301" s="14">
        <f t="shared" si="191"/>
        <v>127.16571956842427</v>
      </c>
      <c r="AN301" s="138" t="str">
        <f t="shared" si="192"/>
        <v/>
      </c>
      <c r="AO301">
        <f t="shared" si="193"/>
        <v>1415</v>
      </c>
      <c r="AP301" s="124">
        <f t="shared" si="194"/>
        <v>127.16571956842427</v>
      </c>
    </row>
    <row r="302" spans="2:42" x14ac:dyDescent="0.25">
      <c r="B302" s="3">
        <f t="shared" si="173"/>
        <v>1420</v>
      </c>
      <c r="C302" s="14">
        <f t="shared" si="174"/>
        <v>23.666666666666668</v>
      </c>
      <c r="D302" s="11">
        <f t="shared" si="175"/>
        <v>806.43262446653398</v>
      </c>
      <c r="E302" s="11">
        <f t="shared" si="156"/>
        <v>630.0339873138189</v>
      </c>
      <c r="F302" s="11">
        <f t="shared" si="176"/>
        <v>89.383857301302186</v>
      </c>
      <c r="G302" s="11">
        <f t="shared" si="157"/>
        <v>168.81699738445965</v>
      </c>
      <c r="H302" s="11">
        <f t="shared" si="158"/>
        <v>127.65586145700905</v>
      </c>
      <c r="I302" s="24">
        <f t="shared" si="177"/>
        <v>89.383857301302186</v>
      </c>
      <c r="J302" s="12">
        <f t="shared" si="159"/>
        <v>0.33299529608678174</v>
      </c>
      <c r="K302" s="24">
        <f t="shared" si="160"/>
        <v>482.1768793230836</v>
      </c>
      <c r="L302" s="12">
        <f t="shared" si="178"/>
        <v>0.32322619556052473</v>
      </c>
      <c r="M302" s="24">
        <f t="shared" si="179"/>
        <v>168.81699738445965</v>
      </c>
      <c r="N302" s="12">
        <f t="shared" si="161"/>
        <v>0.92987667158410536</v>
      </c>
      <c r="O302" s="24">
        <f t="shared" si="162"/>
        <v>518.01267072179087</v>
      </c>
      <c r="P302" s="12">
        <f t="shared" si="180"/>
        <v>0.66696419928923079</v>
      </c>
      <c r="Q302" s="24">
        <f t="shared" si="181"/>
        <v>127.65586145700905</v>
      </c>
      <c r="R302" s="12">
        <f t="shared" si="163"/>
        <v>0.57715289680707604</v>
      </c>
      <c r="S302" s="24">
        <f t="shared" si="164"/>
        <v>500.75593564959786</v>
      </c>
      <c r="T302" s="12">
        <f t="shared" si="182"/>
        <v>0.49010059110071558</v>
      </c>
      <c r="W302" s="24">
        <f t="shared" si="183"/>
        <v>205.31124177718226</v>
      </c>
      <c r="X302" s="24">
        <f t="shared" si="184"/>
        <v>531.68033895079782</v>
      </c>
      <c r="Y302" s="13">
        <f t="shared" si="165"/>
        <v>0.77192222273242961</v>
      </c>
      <c r="Z302" s="24">
        <f t="shared" si="166"/>
        <v>10618.068638415916</v>
      </c>
      <c r="AA302" s="24">
        <f t="shared" si="167"/>
        <v>17021.280056966109</v>
      </c>
      <c r="AB302" s="24">
        <f t="shared" si="185"/>
        <v>168.81699738445965</v>
      </c>
      <c r="AC302" s="24">
        <f t="shared" si="186"/>
        <v>127.65586145700905</v>
      </c>
      <c r="AD302" s="123">
        <f t="shared" si="187"/>
        <v>1420</v>
      </c>
      <c r="AE302" s="14">
        <f t="shared" si="188"/>
        <v>23.666666666666668</v>
      </c>
      <c r="AF302" s="24">
        <f t="shared" si="168"/>
        <v>400</v>
      </c>
      <c r="AG302" s="3">
        <f t="shared" si="189"/>
        <v>0</v>
      </c>
      <c r="AH302" s="14">
        <f t="shared" si="169"/>
        <v>0</v>
      </c>
      <c r="AI302" s="14">
        <f t="shared" si="170"/>
        <v>1</v>
      </c>
      <c r="AJ302" s="14">
        <f t="shared" si="171"/>
        <v>2</v>
      </c>
      <c r="AK302" s="14">
        <f t="shared" si="172"/>
        <v>2.6</v>
      </c>
      <c r="AL302" s="24">
        <f t="shared" si="190"/>
        <v>168.81699738445965</v>
      </c>
      <c r="AM302" s="14">
        <f t="shared" si="191"/>
        <v>127.65586145700905</v>
      </c>
      <c r="AN302" s="138" t="str">
        <f t="shared" si="192"/>
        <v/>
      </c>
      <c r="AO302">
        <f t="shared" si="193"/>
        <v>1420</v>
      </c>
      <c r="AP302" s="124">
        <f t="shared" si="194"/>
        <v>127.65586145700905</v>
      </c>
    </row>
    <row r="303" spans="2:42" x14ac:dyDescent="0.25">
      <c r="B303" s="3">
        <f t="shared" si="173"/>
        <v>1425</v>
      </c>
      <c r="C303" s="14">
        <f t="shared" si="174"/>
        <v>23.75</v>
      </c>
      <c r="D303" s="11">
        <f t="shared" si="175"/>
        <v>806.95651170046585</v>
      </c>
      <c r="E303" s="11">
        <f t="shared" si="156"/>
        <v>630.44036544244125</v>
      </c>
      <c r="F303" s="11">
        <f t="shared" si="176"/>
        <v>89.707083496862708</v>
      </c>
      <c r="G303" s="11">
        <f t="shared" si="157"/>
        <v>169.48396158374888</v>
      </c>
      <c r="H303" s="11">
        <f t="shared" si="158"/>
        <v>128.14596204810977</v>
      </c>
      <c r="I303" s="24">
        <f t="shared" si="177"/>
        <v>89.707083496862708</v>
      </c>
      <c r="J303" s="12">
        <f t="shared" si="159"/>
        <v>0.3328784267411492</v>
      </c>
      <c r="K303" s="24">
        <f t="shared" si="160"/>
        <v>482.34616544029251</v>
      </c>
      <c r="L303" s="12">
        <f t="shared" si="178"/>
        <v>0.32328243715294824</v>
      </c>
      <c r="M303" s="24">
        <f t="shared" si="179"/>
        <v>169.48396158374888</v>
      </c>
      <c r="N303" s="12">
        <f t="shared" si="161"/>
        <v>0.92940779066245216</v>
      </c>
      <c r="O303" s="24">
        <f t="shared" si="162"/>
        <v>518.27400515530462</v>
      </c>
      <c r="P303" s="12">
        <f t="shared" si="180"/>
        <v>0.66673270325379952</v>
      </c>
      <c r="Q303" s="24">
        <f t="shared" si="181"/>
        <v>128.14596204810977</v>
      </c>
      <c r="R303" s="12">
        <f t="shared" si="163"/>
        <v>0.5768990174727181</v>
      </c>
      <c r="S303" s="24">
        <f t="shared" si="164"/>
        <v>500.97630625132894</v>
      </c>
      <c r="T303" s="12">
        <f t="shared" si="182"/>
        <v>0.49005749621581679</v>
      </c>
      <c r="W303" s="24">
        <f t="shared" si="183"/>
        <v>206.08316399991469</v>
      </c>
      <c r="X303" s="24">
        <f t="shared" si="184"/>
        <v>531.95787378605849</v>
      </c>
      <c r="Y303" s="13">
        <f t="shared" si="165"/>
        <v>0.77193068065941617</v>
      </c>
      <c r="Z303" s="24">
        <f t="shared" si="166"/>
        <v>10608.930036063164</v>
      </c>
      <c r="AA303" s="24">
        <f t="shared" si="167"/>
        <v>17045.149281224036</v>
      </c>
      <c r="AB303" s="24">
        <f t="shared" si="185"/>
        <v>169.48396158374888</v>
      </c>
      <c r="AC303" s="24">
        <f t="shared" si="186"/>
        <v>128.14596204810977</v>
      </c>
      <c r="AD303" s="123">
        <f t="shared" si="187"/>
        <v>1425</v>
      </c>
      <c r="AE303" s="14">
        <f t="shared" si="188"/>
        <v>23.75</v>
      </c>
      <c r="AF303" s="24">
        <f t="shared" si="168"/>
        <v>400</v>
      </c>
      <c r="AG303" s="3">
        <f t="shared" si="189"/>
        <v>0</v>
      </c>
      <c r="AH303" s="14">
        <f t="shared" si="169"/>
        <v>0</v>
      </c>
      <c r="AI303" s="14">
        <f t="shared" si="170"/>
        <v>1</v>
      </c>
      <c r="AJ303" s="14">
        <f t="shared" si="171"/>
        <v>2</v>
      </c>
      <c r="AK303" s="14">
        <f t="shared" si="172"/>
        <v>2.6</v>
      </c>
      <c r="AL303" s="24">
        <f t="shared" si="190"/>
        <v>169.48396158374888</v>
      </c>
      <c r="AM303" s="14">
        <f t="shared" si="191"/>
        <v>128.14596204810977</v>
      </c>
      <c r="AN303" s="138" t="str">
        <f t="shared" si="192"/>
        <v/>
      </c>
      <c r="AO303">
        <f t="shared" si="193"/>
        <v>1425</v>
      </c>
      <c r="AP303" s="124">
        <f t="shared" si="194"/>
        <v>128.14596204810977</v>
      </c>
    </row>
    <row r="304" spans="2:42" x14ac:dyDescent="0.25">
      <c r="B304" s="3">
        <f t="shared" si="173"/>
        <v>1430</v>
      </c>
      <c r="C304" s="14">
        <f t="shared" si="174"/>
        <v>23.833333333333332</v>
      </c>
      <c r="D304" s="11">
        <f t="shared" si="175"/>
        <v>807.478573539639</v>
      </c>
      <c r="E304" s="11">
        <f t="shared" si="156"/>
        <v>630.84532761652599</v>
      </c>
      <c r="F304" s="11">
        <f t="shared" si="176"/>
        <v>90.030365934015663</v>
      </c>
      <c r="G304" s="11">
        <f t="shared" si="157"/>
        <v>170.15069428700266</v>
      </c>
      <c r="H304" s="11">
        <f t="shared" si="158"/>
        <v>128.63601954432559</v>
      </c>
      <c r="I304" s="24">
        <f t="shared" si="177"/>
        <v>90.030365934015663</v>
      </c>
      <c r="J304" s="12">
        <f t="shared" si="159"/>
        <v>0.33276177656475986</v>
      </c>
      <c r="K304" s="24">
        <f t="shared" si="160"/>
        <v>482.51525266497379</v>
      </c>
      <c r="L304" s="12">
        <f t="shared" si="178"/>
        <v>0.3233374289648302</v>
      </c>
      <c r="M304" s="24">
        <f t="shared" si="179"/>
        <v>170.15069428700266</v>
      </c>
      <c r="N304" s="12">
        <f t="shared" si="161"/>
        <v>0.92894043891359923</v>
      </c>
      <c r="O304" s="24">
        <f t="shared" si="162"/>
        <v>518.53474981938405</v>
      </c>
      <c r="P304" s="12">
        <f t="shared" si="180"/>
        <v>0.66649884800674852</v>
      </c>
      <c r="Q304" s="24">
        <f t="shared" si="181"/>
        <v>128.63601954432559</v>
      </c>
      <c r="R304" s="12">
        <f t="shared" si="163"/>
        <v>0.5766458460003957</v>
      </c>
      <c r="S304" s="24">
        <f t="shared" si="164"/>
        <v>501.1962556534308</v>
      </c>
      <c r="T304" s="12">
        <f t="shared" si="182"/>
        <v>0.49001262465954992</v>
      </c>
      <c r="W304" s="24">
        <f t="shared" si="183"/>
        <v>206.8550946805741</v>
      </c>
      <c r="X304" s="24">
        <f t="shared" si="184"/>
        <v>532.23503329900734</v>
      </c>
      <c r="Y304" s="13">
        <f t="shared" si="165"/>
        <v>0.77193541773660401</v>
      </c>
      <c r="Z304" s="24">
        <f t="shared" si="166"/>
        <v>10599.755823398797</v>
      </c>
      <c r="AA304" s="24">
        <f t="shared" si="167"/>
        <v>17068.901553170879</v>
      </c>
      <c r="AB304" s="24">
        <f t="shared" si="185"/>
        <v>170.15069428700266</v>
      </c>
      <c r="AC304" s="24">
        <f t="shared" si="186"/>
        <v>128.63601954432559</v>
      </c>
      <c r="AD304" s="123">
        <f t="shared" si="187"/>
        <v>1430</v>
      </c>
      <c r="AE304" s="14">
        <f t="shared" si="188"/>
        <v>23.833333333333332</v>
      </c>
      <c r="AF304" s="24">
        <f t="shared" si="168"/>
        <v>400</v>
      </c>
      <c r="AG304" s="3">
        <f t="shared" si="189"/>
        <v>0</v>
      </c>
      <c r="AH304" s="14">
        <f t="shared" si="169"/>
        <v>0</v>
      </c>
      <c r="AI304" s="14">
        <f t="shared" si="170"/>
        <v>1</v>
      </c>
      <c r="AJ304" s="14">
        <f t="shared" si="171"/>
        <v>2</v>
      </c>
      <c r="AK304" s="14">
        <f t="shared" si="172"/>
        <v>2.6</v>
      </c>
      <c r="AL304" s="24">
        <f t="shared" si="190"/>
        <v>170.15069428700266</v>
      </c>
      <c r="AM304" s="14">
        <f t="shared" si="191"/>
        <v>128.63601954432559</v>
      </c>
      <c r="AN304" s="138" t="str">
        <f t="shared" si="192"/>
        <v/>
      </c>
      <c r="AO304">
        <f t="shared" si="193"/>
        <v>1430</v>
      </c>
      <c r="AP304" s="124">
        <f t="shared" si="194"/>
        <v>128.63601954432559</v>
      </c>
    </row>
    <row r="305" spans="2:42" x14ac:dyDescent="0.25">
      <c r="B305" s="3">
        <f t="shared" si="173"/>
        <v>1435</v>
      </c>
      <c r="C305" s="14">
        <f t="shared" si="174"/>
        <v>23.916666666666668</v>
      </c>
      <c r="D305" s="11">
        <f t="shared" si="175"/>
        <v>807.99882266044369</v>
      </c>
      <c r="E305" s="11">
        <f t="shared" si="156"/>
        <v>631.24888366912023</v>
      </c>
      <c r="F305" s="11">
        <f t="shared" si="176"/>
        <v>90.353703362980497</v>
      </c>
      <c r="G305" s="11">
        <f t="shared" si="157"/>
        <v>170.8171931350094</v>
      </c>
      <c r="H305" s="11">
        <f t="shared" si="158"/>
        <v>129.12603216898515</v>
      </c>
      <c r="I305" s="24">
        <f t="shared" si="177"/>
        <v>90.353703362980497</v>
      </c>
      <c r="J305" s="12">
        <f t="shared" si="159"/>
        <v>0.33264534540457102</v>
      </c>
      <c r="K305" s="24">
        <f t="shared" si="160"/>
        <v>482.68414067574173</v>
      </c>
      <c r="L305" s="12">
        <f t="shared" si="178"/>
        <v>0.3233911836323119</v>
      </c>
      <c r="M305" s="24">
        <f t="shared" si="179"/>
        <v>170.8171931350094</v>
      </c>
      <c r="N305" s="12">
        <f t="shared" si="161"/>
        <v>0.92847460609268195</v>
      </c>
      <c r="O305" s="24">
        <f t="shared" si="162"/>
        <v>518.79490825954701</v>
      </c>
      <c r="P305" s="12">
        <f t="shared" si="180"/>
        <v>0.66626266302454429</v>
      </c>
      <c r="Q305" s="24">
        <f t="shared" si="181"/>
        <v>129.12603216898515</v>
      </c>
      <c r="R305" s="12">
        <f t="shared" si="163"/>
        <v>0.57639337981106353</v>
      </c>
      <c r="S305" s="24">
        <f t="shared" si="164"/>
        <v>501.41578473409754</v>
      </c>
      <c r="T305" s="12">
        <f t="shared" si="182"/>
        <v>0.48996599687805836</v>
      </c>
      <c r="W305" s="24">
        <f t="shared" si="183"/>
        <v>207.62703009831071</v>
      </c>
      <c r="X305" s="24">
        <f t="shared" si="184"/>
        <v>532.51182227090567</v>
      </c>
      <c r="Y305" s="13">
        <f t="shared" si="165"/>
        <v>0.77193645002603006</v>
      </c>
      <c r="Z305" s="24">
        <f t="shared" si="166"/>
        <v>10590.546339270239</v>
      </c>
      <c r="AA305" s="24">
        <f t="shared" si="167"/>
        <v>17092.537149820997</v>
      </c>
      <c r="AB305" s="24">
        <f t="shared" si="185"/>
        <v>170.8171931350094</v>
      </c>
      <c r="AC305" s="24">
        <f t="shared" si="186"/>
        <v>129.12603216898515</v>
      </c>
      <c r="AD305" s="123">
        <f t="shared" si="187"/>
        <v>1435</v>
      </c>
      <c r="AE305" s="14">
        <f t="shared" si="188"/>
        <v>23.916666666666668</v>
      </c>
      <c r="AF305" s="24">
        <f t="shared" si="168"/>
        <v>400</v>
      </c>
      <c r="AG305" s="3">
        <f t="shared" si="189"/>
        <v>0</v>
      </c>
      <c r="AH305" s="14">
        <f t="shared" si="169"/>
        <v>0</v>
      </c>
      <c r="AI305" s="14">
        <f t="shared" si="170"/>
        <v>1</v>
      </c>
      <c r="AJ305" s="14">
        <f t="shared" si="171"/>
        <v>2</v>
      </c>
      <c r="AK305" s="14">
        <f t="shared" si="172"/>
        <v>2.6</v>
      </c>
      <c r="AL305" s="24">
        <f t="shared" si="190"/>
        <v>170.8171931350094</v>
      </c>
      <c r="AM305" s="14">
        <f t="shared" si="191"/>
        <v>129.12603216898515</v>
      </c>
      <c r="AN305" s="138" t="str">
        <f t="shared" si="192"/>
        <v/>
      </c>
      <c r="AO305">
        <f t="shared" si="193"/>
        <v>1435</v>
      </c>
      <c r="AP305" s="124">
        <f t="shared" si="194"/>
        <v>129.12603216898515</v>
      </c>
    </row>
    <row r="306" spans="2:42" x14ac:dyDescent="0.25">
      <c r="B306" s="3">
        <f t="shared" si="173"/>
        <v>1440</v>
      </c>
      <c r="C306" s="14">
        <f t="shared" si="174"/>
        <v>24</v>
      </c>
      <c r="D306" s="11">
        <f t="shared" si="175"/>
        <v>808.51727160768178</v>
      </c>
      <c r="E306" s="11">
        <f t="shared" si="156"/>
        <v>631.65104333119791</v>
      </c>
      <c r="F306" s="11">
        <f t="shared" si="176"/>
        <v>90.677094546612807</v>
      </c>
      <c r="G306" s="11">
        <f t="shared" si="157"/>
        <v>171.48345579803396</v>
      </c>
      <c r="H306" s="11">
        <f t="shared" si="158"/>
        <v>129.6159981658632</v>
      </c>
      <c r="I306" s="24">
        <f t="shared" si="177"/>
        <v>90.677094546612807</v>
      </c>
      <c r="J306" s="12">
        <f t="shared" si="159"/>
        <v>0.33252913310071996</v>
      </c>
      <c r="K306" s="24">
        <f t="shared" si="160"/>
        <v>482.85282916176175</v>
      </c>
      <c r="L306" s="12">
        <f t="shared" si="178"/>
        <v>0.32344371363469604</v>
      </c>
      <c r="M306" s="24">
        <f t="shared" si="179"/>
        <v>171.48345579803396</v>
      </c>
      <c r="N306" s="12">
        <f t="shared" si="161"/>
        <v>0.92801028198057811</v>
      </c>
      <c r="O306" s="24">
        <f t="shared" si="162"/>
        <v>519.05448403130197</v>
      </c>
      <c r="P306" s="12">
        <f t="shared" si="180"/>
        <v>0.66602417734703412</v>
      </c>
      <c r="Q306" s="24">
        <f t="shared" si="181"/>
        <v>129.6159981658632</v>
      </c>
      <c r="R306" s="12">
        <f t="shared" si="163"/>
        <v>0.57614161631935445</v>
      </c>
      <c r="S306" s="24">
        <f t="shared" si="164"/>
        <v>501.63489438559122</v>
      </c>
      <c r="T306" s="12">
        <f t="shared" si="182"/>
        <v>0.48991763303850888</v>
      </c>
      <c r="W306" s="24">
        <f t="shared" si="183"/>
        <v>208.39896654833674</v>
      </c>
      <c r="X306" s="24">
        <f t="shared" si="184"/>
        <v>532.78824549616513</v>
      </c>
      <c r="Y306" s="13">
        <f t="shared" si="165"/>
        <v>0.77193379336067802</v>
      </c>
      <c r="Z306" s="24">
        <f t="shared" si="166"/>
        <v>10581.30191957153</v>
      </c>
      <c r="AA306" s="24">
        <f t="shared" si="167"/>
        <v>17116.056345364101</v>
      </c>
      <c r="AB306" s="24">
        <f t="shared" si="185"/>
        <v>171.48345579803396</v>
      </c>
      <c r="AC306" s="24">
        <f t="shared" si="186"/>
        <v>129.6159981658632</v>
      </c>
      <c r="AD306" s="123">
        <f t="shared" si="187"/>
        <v>1440</v>
      </c>
      <c r="AE306" s="14">
        <f t="shared" si="188"/>
        <v>24</v>
      </c>
      <c r="AF306" s="24">
        <f t="shared" si="168"/>
        <v>400</v>
      </c>
      <c r="AG306" s="3">
        <f t="shared" si="189"/>
        <v>0</v>
      </c>
      <c r="AH306" s="14">
        <f t="shared" si="169"/>
        <v>0</v>
      </c>
      <c r="AI306" s="14">
        <f t="shared" si="170"/>
        <v>1</v>
      </c>
      <c r="AJ306" s="14">
        <f t="shared" si="171"/>
        <v>2</v>
      </c>
      <c r="AK306" s="14">
        <f t="shared" si="172"/>
        <v>2.6</v>
      </c>
      <c r="AL306" s="24">
        <f t="shared" si="190"/>
        <v>171.48345579803396</v>
      </c>
      <c r="AM306" s="14">
        <f t="shared" si="191"/>
        <v>129.6159981658632</v>
      </c>
      <c r="AN306" s="138" t="str">
        <f t="shared" si="192"/>
        <v/>
      </c>
      <c r="AO306">
        <f t="shared" si="193"/>
        <v>1440</v>
      </c>
      <c r="AP306" s="124">
        <f t="shared" si="194"/>
        <v>129.6159981658632</v>
      </c>
    </row>
    <row r="307" spans="2:42" x14ac:dyDescent="0.25">
      <c r="B307" s="3">
        <f t="shared" si="173"/>
        <v>1445</v>
      </c>
      <c r="C307" s="14">
        <f t="shared" si="174"/>
        <v>24.083333333333332</v>
      </c>
      <c r="D307" s="11">
        <f t="shared" si="175"/>
        <v>809.03393279638044</v>
      </c>
      <c r="E307" s="11">
        <f t="shared" si="156"/>
        <v>632.05181623306726</v>
      </c>
      <c r="F307" s="11">
        <f t="shared" si="176"/>
        <v>91.000538260247509</v>
      </c>
      <c r="G307" s="11">
        <f t="shared" si="157"/>
        <v>172.14947997538098</v>
      </c>
      <c r="H307" s="11">
        <f t="shared" si="158"/>
        <v>130.10591579890172</v>
      </c>
      <c r="I307" s="24">
        <f t="shared" si="177"/>
        <v>91.000538260247509</v>
      </c>
      <c r="J307" s="12">
        <f t="shared" si="159"/>
        <v>0.33241313948664641</v>
      </c>
      <c r="K307" s="24">
        <f t="shared" si="160"/>
        <v>483.02131782260886</v>
      </c>
      <c r="L307" s="12">
        <f t="shared" si="178"/>
        <v>0.3234950312969474</v>
      </c>
      <c r="M307" s="24">
        <f t="shared" si="179"/>
        <v>172.14947997538098</v>
      </c>
      <c r="N307" s="12">
        <f t="shared" si="161"/>
        <v>0.92754745638441038</v>
      </c>
      <c r="O307" s="24">
        <f t="shared" si="162"/>
        <v>519.31348069973308</v>
      </c>
      <c r="P307" s="12">
        <f t="shared" si="180"/>
        <v>0.66578341958523579</v>
      </c>
      <c r="Q307" s="24">
        <f t="shared" si="181"/>
        <v>130.10591579890172</v>
      </c>
      <c r="R307" s="12">
        <f t="shared" si="163"/>
        <v>0.57589055293389813</v>
      </c>
      <c r="S307" s="24">
        <f t="shared" si="164"/>
        <v>501.85358551397638</v>
      </c>
      <c r="T307" s="12">
        <f t="shared" si="182"/>
        <v>0.48986755303374074</v>
      </c>
      <c r="W307" s="24">
        <f t="shared" si="183"/>
        <v>209.17090034169743</v>
      </c>
      <c r="X307" s="24">
        <f t="shared" si="184"/>
        <v>533.06430778193362</v>
      </c>
      <c r="Y307" s="13">
        <f t="shared" si="165"/>
        <v>0.77192746334848206</v>
      </c>
      <c r="Z307" s="24">
        <f t="shared" si="166"/>
        <v>10572.022897284245</v>
      </c>
      <c r="AA307" s="24">
        <f t="shared" si="167"/>
        <v>17139.459411209245</v>
      </c>
      <c r="AB307" s="24">
        <f t="shared" si="185"/>
        <v>172.14947997538098</v>
      </c>
      <c r="AC307" s="24">
        <f t="shared" si="186"/>
        <v>130.10591579890172</v>
      </c>
      <c r="AD307" s="123">
        <f t="shared" si="187"/>
        <v>1445</v>
      </c>
      <c r="AE307" s="14">
        <f t="shared" si="188"/>
        <v>24.083333333333332</v>
      </c>
      <c r="AF307" s="24">
        <f t="shared" si="168"/>
        <v>400</v>
      </c>
      <c r="AG307" s="3">
        <f t="shared" si="189"/>
        <v>0</v>
      </c>
      <c r="AH307" s="14">
        <f t="shared" si="169"/>
        <v>0</v>
      </c>
      <c r="AI307" s="14">
        <f t="shared" si="170"/>
        <v>1</v>
      </c>
      <c r="AJ307" s="14">
        <f t="shared" si="171"/>
        <v>2</v>
      </c>
      <c r="AK307" s="14">
        <f t="shared" si="172"/>
        <v>2.6</v>
      </c>
      <c r="AL307" s="24">
        <f t="shared" si="190"/>
        <v>172.14947997538098</v>
      </c>
      <c r="AM307" s="14">
        <f t="shared" si="191"/>
        <v>130.10591579890172</v>
      </c>
      <c r="AN307" s="138" t="str">
        <f t="shared" si="192"/>
        <v/>
      </c>
      <c r="AO307">
        <f t="shared" si="193"/>
        <v>1445</v>
      </c>
      <c r="AP307" s="124">
        <f t="shared" si="194"/>
        <v>130.10591579890172</v>
      </c>
    </row>
    <row r="308" spans="2:42" x14ac:dyDescent="0.25">
      <c r="B308" s="3">
        <f t="shared" si="173"/>
        <v>1450</v>
      </c>
      <c r="C308" s="14">
        <f t="shared" si="174"/>
        <v>24.166666666666668</v>
      </c>
      <c r="D308" s="11">
        <f t="shared" si="175"/>
        <v>809.54881851357629</v>
      </c>
      <c r="E308" s="11">
        <f t="shared" si="156"/>
        <v>632.45121190575423</v>
      </c>
      <c r="F308" s="11">
        <f t="shared" si="176"/>
        <v>91.324033291544453</v>
      </c>
      <c r="G308" s="11">
        <f t="shared" si="157"/>
        <v>172.81526339496622</v>
      </c>
      <c r="H308" s="11">
        <f t="shared" si="158"/>
        <v>130.59578335193547</v>
      </c>
      <c r="I308" s="24">
        <f t="shared" si="177"/>
        <v>91.324033291544453</v>
      </c>
      <c r="J308" s="12">
        <f t="shared" si="159"/>
        <v>0.33229736438921387</v>
      </c>
      <c r="K308" s="24">
        <f t="shared" si="160"/>
        <v>483.18960636812795</v>
      </c>
      <c r="L308" s="12">
        <f t="shared" si="178"/>
        <v>0.32354514879199109</v>
      </c>
      <c r="M308" s="24">
        <f t="shared" si="179"/>
        <v>172.81526339496622</v>
      </c>
      <c r="N308" s="12">
        <f t="shared" si="161"/>
        <v>0.9270861191380344</v>
      </c>
      <c r="O308" s="24">
        <f t="shared" si="162"/>
        <v>519.57190183909245</v>
      </c>
      <c r="P308" s="12">
        <f t="shared" si="180"/>
        <v>0.66554041792852869</v>
      </c>
      <c r="Q308" s="24">
        <f t="shared" si="181"/>
        <v>130.59578335193547</v>
      </c>
      <c r="R308" s="12">
        <f t="shared" si="163"/>
        <v>0.57564018705763387</v>
      </c>
      <c r="S308" s="24">
        <f t="shared" si="164"/>
        <v>502.07185903885971</v>
      </c>
      <c r="T308" s="12">
        <f t="shared" si="182"/>
        <v>0.48981577648655317</v>
      </c>
      <c r="W308" s="24">
        <f t="shared" si="183"/>
        <v>209.94282780504591</v>
      </c>
      <c r="X308" s="24">
        <f t="shared" si="184"/>
        <v>533.34001394768541</v>
      </c>
      <c r="Y308" s="13">
        <f t="shared" si="165"/>
        <v>0.77191747537626576</v>
      </c>
      <c r="Z308" s="24">
        <f t="shared" si="166"/>
        <v>10562.709602517709</v>
      </c>
      <c r="AA308" s="24">
        <f t="shared" si="167"/>
        <v>17162.746616028144</v>
      </c>
      <c r="AB308" s="24">
        <f t="shared" si="185"/>
        <v>172.81526339496622</v>
      </c>
      <c r="AC308" s="24">
        <f t="shared" si="186"/>
        <v>130.59578335193547</v>
      </c>
      <c r="AD308" s="123">
        <f t="shared" si="187"/>
        <v>1450</v>
      </c>
      <c r="AE308" s="14">
        <f t="shared" si="188"/>
        <v>24.166666666666668</v>
      </c>
      <c r="AF308" s="24">
        <f t="shared" si="168"/>
        <v>400</v>
      </c>
      <c r="AG308" s="3">
        <f t="shared" si="189"/>
        <v>0</v>
      </c>
      <c r="AH308" s="14">
        <f t="shared" si="169"/>
        <v>0</v>
      </c>
      <c r="AI308" s="14">
        <f t="shared" si="170"/>
        <v>1</v>
      </c>
      <c r="AJ308" s="14">
        <f t="shared" si="171"/>
        <v>2</v>
      </c>
      <c r="AK308" s="14">
        <f t="shared" si="172"/>
        <v>2.6</v>
      </c>
      <c r="AL308" s="24">
        <f t="shared" si="190"/>
        <v>172.81526339496622</v>
      </c>
      <c r="AM308" s="14">
        <f t="shared" si="191"/>
        <v>130.59578335193547</v>
      </c>
      <c r="AN308" s="138" t="str">
        <f t="shared" si="192"/>
        <v/>
      </c>
      <c r="AO308">
        <f t="shared" si="193"/>
        <v>1450</v>
      </c>
      <c r="AP308" s="124">
        <f t="shared" si="194"/>
        <v>130.59578335193547</v>
      </c>
    </row>
    <row r="309" spans="2:42" x14ac:dyDescent="0.25">
      <c r="B309" s="3">
        <f t="shared" si="173"/>
        <v>1455</v>
      </c>
      <c r="C309" s="14">
        <f t="shared" si="174"/>
        <v>24.25</v>
      </c>
      <c r="D309" s="11">
        <f t="shared" si="175"/>
        <v>810.06194092006865</v>
      </c>
      <c r="E309" s="11">
        <f t="shared" si="156"/>
        <v>632.8492397823635</v>
      </c>
      <c r="F309" s="11">
        <f t="shared" si="176"/>
        <v>91.647578440336446</v>
      </c>
      <c r="G309" s="11">
        <f t="shared" si="157"/>
        <v>173.48080381289475</v>
      </c>
      <c r="H309" s="11">
        <f t="shared" si="158"/>
        <v>131.08559912842202</v>
      </c>
      <c r="I309" s="24">
        <f t="shared" si="177"/>
        <v>91.647578440336446</v>
      </c>
      <c r="J309" s="12">
        <f t="shared" si="159"/>
        <v>0.33218180762882826</v>
      </c>
      <c r="K309" s="24">
        <f t="shared" si="160"/>
        <v>483.35769451829628</v>
      </c>
      <c r="L309" s="12">
        <f t="shared" si="178"/>
        <v>0.32359407814302688</v>
      </c>
      <c r="M309" s="24">
        <f t="shared" si="179"/>
        <v>173.48080381289475</v>
      </c>
      <c r="N309" s="12">
        <f t="shared" si="161"/>
        <v>0.92662626010250915</v>
      </c>
      <c r="O309" s="24">
        <f t="shared" si="162"/>
        <v>519.82975103240074</v>
      </c>
      <c r="P309" s="12">
        <f t="shared" si="180"/>
        <v>0.66529520015187305</v>
      </c>
      <c r="Q309" s="24">
        <f t="shared" si="181"/>
        <v>131.08559912842202</v>
      </c>
      <c r="R309" s="12">
        <f t="shared" si="163"/>
        <v>0.57539051608811609</v>
      </c>
      <c r="S309" s="24">
        <f t="shared" si="164"/>
        <v>502.2897158931334</v>
      </c>
      <c r="T309" s="12">
        <f t="shared" si="182"/>
        <v>0.48976232275401455</v>
      </c>
      <c r="W309" s="24">
        <f t="shared" si="183"/>
        <v>210.71474528042216</v>
      </c>
      <c r="X309" s="24">
        <f t="shared" si="184"/>
        <v>533.61536882481312</v>
      </c>
      <c r="Y309" s="13">
        <f t="shared" si="165"/>
        <v>0.7719038446136357</v>
      </c>
      <c r="Z309" s="24">
        <f t="shared" si="166"/>
        <v>10553.362362548532</v>
      </c>
      <c r="AA309" s="24">
        <f t="shared" si="167"/>
        <v>17185.918225798105</v>
      </c>
      <c r="AB309" s="24">
        <f t="shared" si="185"/>
        <v>173.48080381289475</v>
      </c>
      <c r="AC309" s="24">
        <f t="shared" si="186"/>
        <v>131.08559912842202</v>
      </c>
      <c r="AD309" s="123">
        <f t="shared" si="187"/>
        <v>1455</v>
      </c>
      <c r="AE309" s="14">
        <f t="shared" si="188"/>
        <v>24.25</v>
      </c>
      <c r="AF309" s="24">
        <f t="shared" si="168"/>
        <v>400</v>
      </c>
      <c r="AG309" s="3">
        <f t="shared" si="189"/>
        <v>0</v>
      </c>
      <c r="AH309" s="14">
        <f t="shared" si="169"/>
        <v>0</v>
      </c>
      <c r="AI309" s="14">
        <f t="shared" si="170"/>
        <v>1</v>
      </c>
      <c r="AJ309" s="14">
        <f t="shared" si="171"/>
        <v>2</v>
      </c>
      <c r="AK309" s="14">
        <f t="shared" si="172"/>
        <v>2.6</v>
      </c>
      <c r="AL309" s="24">
        <f t="shared" si="190"/>
        <v>173.48080381289475</v>
      </c>
      <c r="AM309" s="14">
        <f t="shared" si="191"/>
        <v>131.08559912842202</v>
      </c>
      <c r="AN309" s="138" t="str">
        <f t="shared" si="192"/>
        <v/>
      </c>
      <c r="AO309">
        <f t="shared" si="193"/>
        <v>1455</v>
      </c>
      <c r="AP309" s="124">
        <f t="shared" si="194"/>
        <v>131.08559912842202</v>
      </c>
    </row>
    <row r="310" spans="2:42" x14ac:dyDescent="0.25">
      <c r="B310" s="3">
        <f t="shared" si="173"/>
        <v>1460</v>
      </c>
      <c r="C310" s="14">
        <f t="shared" si="174"/>
        <v>24.333333333333332</v>
      </c>
      <c r="D310" s="11">
        <f t="shared" si="175"/>
        <v>810.57331205214336</v>
      </c>
      <c r="E310" s="11">
        <f t="shared" si="156"/>
        <v>633.24590919941409</v>
      </c>
      <c r="F310" s="11">
        <f t="shared" si="176"/>
        <v>91.971172518479477</v>
      </c>
      <c r="G310" s="11">
        <f t="shared" si="157"/>
        <v>174.14609901304661</v>
      </c>
      <c r="H310" s="11">
        <f t="shared" si="158"/>
        <v>131.57536145117604</v>
      </c>
      <c r="I310" s="24">
        <f t="shared" si="177"/>
        <v>91.971172518479477</v>
      </c>
      <c r="J310" s="12">
        <f t="shared" si="159"/>
        <v>0.33206646901955489</v>
      </c>
      <c r="K310" s="24">
        <f t="shared" si="160"/>
        <v>483.525582003088</v>
      </c>
      <c r="L310" s="12">
        <f t="shared" si="178"/>
        <v>0.32364183122577694</v>
      </c>
      <c r="M310" s="24">
        <f t="shared" si="179"/>
        <v>174.14609901304661</v>
      </c>
      <c r="N310" s="12">
        <f t="shared" si="161"/>
        <v>0.92616786916655258</v>
      </c>
      <c r="O310" s="24">
        <f t="shared" si="162"/>
        <v>520.08703187105505</v>
      </c>
      <c r="P310" s="12">
        <f t="shared" si="180"/>
        <v>0.66504779362282052</v>
      </c>
      <c r="Q310" s="24">
        <f t="shared" si="181"/>
        <v>131.57536145117604</v>
      </c>
      <c r="R310" s="12">
        <f t="shared" si="163"/>
        <v>0.57514153741781271</v>
      </c>
      <c r="S310" s="24">
        <f t="shared" si="164"/>
        <v>502.50715702272311</v>
      </c>
      <c r="T310" s="12">
        <f t="shared" si="182"/>
        <v>0.4897072109316512</v>
      </c>
      <c r="W310" s="24">
        <f t="shared" si="183"/>
        <v>211.4866491250358</v>
      </c>
      <c r="X310" s="24">
        <f t="shared" si="184"/>
        <v>533.89037725622677</v>
      </c>
      <c r="Y310" s="13">
        <f t="shared" si="165"/>
        <v>0.77188658601680404</v>
      </c>
      <c r="Z310" s="24">
        <f t="shared" si="166"/>
        <v>10543.981501859456</v>
      </c>
      <c r="AA310" s="24">
        <f t="shared" si="167"/>
        <v>17208.974503844132</v>
      </c>
      <c r="AB310" s="24">
        <f t="shared" si="185"/>
        <v>174.14609901304661</v>
      </c>
      <c r="AC310" s="24">
        <f t="shared" si="186"/>
        <v>131.57536145117604</v>
      </c>
      <c r="AD310" s="123">
        <f t="shared" si="187"/>
        <v>1460</v>
      </c>
      <c r="AE310" s="14">
        <f t="shared" si="188"/>
        <v>24.333333333333332</v>
      </c>
      <c r="AF310" s="24">
        <f t="shared" si="168"/>
        <v>400</v>
      </c>
      <c r="AG310" s="3">
        <f t="shared" si="189"/>
        <v>0</v>
      </c>
      <c r="AH310" s="14">
        <f t="shared" si="169"/>
        <v>0</v>
      </c>
      <c r="AI310" s="14">
        <f t="shared" si="170"/>
        <v>1</v>
      </c>
      <c r="AJ310" s="14">
        <f t="shared" si="171"/>
        <v>2</v>
      </c>
      <c r="AK310" s="14">
        <f t="shared" si="172"/>
        <v>2.6</v>
      </c>
      <c r="AL310" s="24">
        <f t="shared" si="190"/>
        <v>174.14609901304661</v>
      </c>
      <c r="AM310" s="14">
        <f t="shared" si="191"/>
        <v>131.57536145117604</v>
      </c>
      <c r="AN310" s="138" t="str">
        <f t="shared" si="192"/>
        <v/>
      </c>
      <c r="AO310">
        <f t="shared" si="193"/>
        <v>1460</v>
      </c>
      <c r="AP310" s="124">
        <f t="shared" si="194"/>
        <v>131.57536145117604</v>
      </c>
    </row>
    <row r="311" spans="2:42" x14ac:dyDescent="0.25">
      <c r="B311" s="3">
        <f t="shared" si="173"/>
        <v>1465</v>
      </c>
      <c r="C311" s="14">
        <f t="shared" si="174"/>
        <v>24.416666666666668</v>
      </c>
      <c r="D311" s="11">
        <f t="shared" si="175"/>
        <v>811.08294382326653</v>
      </c>
      <c r="E311" s="11">
        <f t="shared" si="156"/>
        <v>633.64122939815456</v>
      </c>
      <c r="F311" s="11">
        <f t="shared" si="176"/>
        <v>92.294814349705248</v>
      </c>
      <c r="G311" s="11">
        <f t="shared" si="157"/>
        <v>174.81114680666943</v>
      </c>
      <c r="H311" s="11">
        <f t="shared" si="158"/>
        <v>132.06506866210768</v>
      </c>
      <c r="I311" s="24">
        <f t="shared" si="177"/>
        <v>92.294814349705248</v>
      </c>
      <c r="J311" s="12">
        <f t="shared" si="159"/>
        <v>0.33195134836923329</v>
      </c>
      <c r="K311" s="24">
        <f t="shared" si="160"/>
        <v>483.69326856234062</v>
      </c>
      <c r="L311" s="12">
        <f t="shared" si="178"/>
        <v>0.32368841977073431</v>
      </c>
      <c r="M311" s="24">
        <f t="shared" si="179"/>
        <v>174.81114680666943</v>
      </c>
      <c r="N311" s="12">
        <f t="shared" si="161"/>
        <v>0.92571093624698331</v>
      </c>
      <c r="O311" s="24">
        <f t="shared" si="162"/>
        <v>520.34374795444319</v>
      </c>
      <c r="P311" s="12">
        <f t="shared" si="180"/>
        <v>0.66479822530851596</v>
      </c>
      <c r="Q311" s="24">
        <f t="shared" si="181"/>
        <v>132.06506866210768</v>
      </c>
      <c r="R311" s="12">
        <f t="shared" si="163"/>
        <v>0.57489324843439871</v>
      </c>
      <c r="S311" s="24">
        <f t="shared" si="164"/>
        <v>502.72418338633975</v>
      </c>
      <c r="T311" s="12">
        <f t="shared" si="182"/>
        <v>0.48965045985762967</v>
      </c>
      <c r="W311" s="24">
        <f t="shared" si="183"/>
        <v>212.25853571105259</v>
      </c>
      <c r="X311" s="24">
        <f t="shared" si="184"/>
        <v>534.16504409595291</v>
      </c>
      <c r="Y311" s="13">
        <f t="shared" si="165"/>
        <v>0.77186571433237061</v>
      </c>
      <c r="Z311" s="24">
        <f t="shared" si="166"/>
        <v>10534.56734217755</v>
      </c>
      <c r="AA311" s="24">
        <f t="shared" si="167"/>
        <v>17231.915710880698</v>
      </c>
      <c r="AB311" s="24">
        <f t="shared" si="185"/>
        <v>174.81114680666943</v>
      </c>
      <c r="AC311" s="24">
        <f t="shared" si="186"/>
        <v>132.06506866210768</v>
      </c>
      <c r="AD311" s="123">
        <f t="shared" si="187"/>
        <v>1465</v>
      </c>
      <c r="AE311" s="14">
        <f t="shared" si="188"/>
        <v>24.416666666666668</v>
      </c>
      <c r="AF311" s="24">
        <f t="shared" si="168"/>
        <v>400</v>
      </c>
      <c r="AG311" s="3">
        <f t="shared" si="189"/>
        <v>0</v>
      </c>
      <c r="AH311" s="14">
        <f t="shared" si="169"/>
        <v>0</v>
      </c>
      <c r="AI311" s="14">
        <f t="shared" si="170"/>
        <v>1</v>
      </c>
      <c r="AJ311" s="14">
        <f t="shared" si="171"/>
        <v>2</v>
      </c>
      <c r="AK311" s="14">
        <f t="shared" si="172"/>
        <v>2.6</v>
      </c>
      <c r="AL311" s="24">
        <f t="shared" si="190"/>
        <v>174.81114680666943</v>
      </c>
      <c r="AM311" s="14">
        <f t="shared" si="191"/>
        <v>132.06506866210768</v>
      </c>
      <c r="AN311" s="138" t="str">
        <f t="shared" si="192"/>
        <v/>
      </c>
      <c r="AO311">
        <f t="shared" si="193"/>
        <v>1465</v>
      </c>
      <c r="AP311" s="124">
        <f t="shared" si="194"/>
        <v>132.06506866210768</v>
      </c>
    </row>
    <row r="312" spans="2:42" x14ac:dyDescent="0.25">
      <c r="B312" s="3">
        <f t="shared" si="173"/>
        <v>1470</v>
      </c>
      <c r="C312" s="14">
        <f t="shared" si="174"/>
        <v>24.5</v>
      </c>
      <c r="D312" s="11">
        <f t="shared" si="175"/>
        <v>811.59084802574955</v>
      </c>
      <c r="E312" s="11">
        <f t="shared" si="156"/>
        <v>634.0352095258537</v>
      </c>
      <c r="F312" s="11">
        <f t="shared" si="176"/>
        <v>92.618502769475981</v>
      </c>
      <c r="G312" s="11">
        <f t="shared" si="157"/>
        <v>175.47594503197794</v>
      </c>
      <c r="H312" s="11">
        <f t="shared" si="158"/>
        <v>132.55471912196532</v>
      </c>
      <c r="I312" s="24">
        <f t="shared" si="177"/>
        <v>92.618502769475981</v>
      </c>
      <c r="J312" s="12">
        <f t="shared" si="159"/>
        <v>0.33183644547959107</v>
      </c>
      <c r="K312" s="24">
        <f t="shared" si="160"/>
        <v>483.86075394562334</v>
      </c>
      <c r="L312" s="12">
        <f t="shared" si="178"/>
        <v>0.32373385536534155</v>
      </c>
      <c r="M312" s="24">
        <f t="shared" si="179"/>
        <v>175.47594503197794</v>
      </c>
      <c r="N312" s="12">
        <f t="shared" si="161"/>
        <v>0.92525545128914688</v>
      </c>
      <c r="O312" s="24">
        <f t="shared" si="162"/>
        <v>520.59990288956658</v>
      </c>
      <c r="P312" s="12">
        <f t="shared" si="180"/>
        <v>0.6645465217824742</v>
      </c>
      <c r="Q312" s="24">
        <f t="shared" si="181"/>
        <v>132.55471912196532</v>
      </c>
      <c r="R312" s="12">
        <f t="shared" si="163"/>
        <v>0.57464564652104144</v>
      </c>
      <c r="S312" s="24">
        <f t="shared" si="164"/>
        <v>502.94079595523493</v>
      </c>
      <c r="T312" s="12">
        <f t="shared" si="182"/>
        <v>0.48959208811681454</v>
      </c>
      <c r="W312" s="24">
        <f t="shared" si="183"/>
        <v>213.03040142538495</v>
      </c>
      <c r="X312" s="24">
        <f t="shared" si="184"/>
        <v>534.43937420874101</v>
      </c>
      <c r="Y312" s="13">
        <f t="shared" si="165"/>
        <v>0.77184124410103838</v>
      </c>
      <c r="Z312" s="24">
        <f t="shared" si="166"/>
        <v>10525.120202511718</v>
      </c>
      <c r="AA312" s="24">
        <f t="shared" si="167"/>
        <v>17254.742105052796</v>
      </c>
      <c r="AB312" s="24">
        <f t="shared" si="185"/>
        <v>175.47594503197794</v>
      </c>
      <c r="AC312" s="24">
        <f t="shared" si="186"/>
        <v>132.55471912196532</v>
      </c>
      <c r="AD312" s="123">
        <f t="shared" si="187"/>
        <v>1470</v>
      </c>
      <c r="AE312" s="14">
        <f t="shared" si="188"/>
        <v>24.5</v>
      </c>
      <c r="AF312" s="24">
        <f t="shared" si="168"/>
        <v>400</v>
      </c>
      <c r="AG312" s="3">
        <f t="shared" si="189"/>
        <v>0</v>
      </c>
      <c r="AH312" s="14">
        <f t="shared" si="169"/>
        <v>0</v>
      </c>
      <c r="AI312" s="14">
        <f t="shared" si="170"/>
        <v>1</v>
      </c>
      <c r="AJ312" s="14">
        <f t="shared" si="171"/>
        <v>2</v>
      </c>
      <c r="AK312" s="14">
        <f t="shared" si="172"/>
        <v>2.6</v>
      </c>
      <c r="AL312" s="24">
        <f t="shared" si="190"/>
        <v>175.47594503197794</v>
      </c>
      <c r="AM312" s="14">
        <f t="shared" si="191"/>
        <v>132.55471912196532</v>
      </c>
      <c r="AN312" s="138" t="str">
        <f t="shared" si="192"/>
        <v/>
      </c>
      <c r="AO312">
        <f t="shared" si="193"/>
        <v>1470</v>
      </c>
      <c r="AP312" s="124">
        <f t="shared" si="194"/>
        <v>132.55471912196532</v>
      </c>
    </row>
    <row r="313" spans="2:42" x14ac:dyDescent="0.25">
      <c r="B313" s="3">
        <f t="shared" si="173"/>
        <v>1475</v>
      </c>
      <c r="C313" s="14">
        <f t="shared" si="174"/>
        <v>24.583333333333332</v>
      </c>
      <c r="D313" s="11">
        <f t="shared" si="175"/>
        <v>812.09703633238701</v>
      </c>
      <c r="E313" s="11">
        <f t="shared" si="156"/>
        <v>634.42785863707184</v>
      </c>
      <c r="F313" s="11">
        <f t="shared" si="176"/>
        <v>92.942236624841328</v>
      </c>
      <c r="G313" s="11">
        <f t="shared" si="157"/>
        <v>176.14049155376043</v>
      </c>
      <c r="H313" s="11">
        <f t="shared" si="158"/>
        <v>133.04431121008213</v>
      </c>
      <c r="I313" s="24">
        <f t="shared" si="177"/>
        <v>92.942236624841328</v>
      </c>
      <c r="J313" s="12">
        <f t="shared" si="159"/>
        <v>0.33172176014635424</v>
      </c>
      <c r="K313" s="24">
        <f t="shared" si="160"/>
        <v>484.02803791210772</v>
      </c>
      <c r="L313" s="12">
        <f t="shared" si="178"/>
        <v>0.32377814945609978</v>
      </c>
      <c r="M313" s="24">
        <f t="shared" si="179"/>
        <v>176.14049155376043</v>
      </c>
      <c r="N313" s="12">
        <f t="shared" si="161"/>
        <v>0.92480140426732671</v>
      </c>
      <c r="O313" s="24">
        <f t="shared" si="162"/>
        <v>520.85550029066928</v>
      </c>
      <c r="P313" s="12">
        <f t="shared" si="180"/>
        <v>0.66429270923114903</v>
      </c>
      <c r="Q313" s="24">
        <f t="shared" si="181"/>
        <v>133.04431121008213</v>
      </c>
      <c r="R313" s="12">
        <f t="shared" si="163"/>
        <v>0.57439872905668155</v>
      </c>
      <c r="S313" s="24">
        <f t="shared" si="164"/>
        <v>503.15699571296142</v>
      </c>
      <c r="T313" s="12">
        <f t="shared" si="182"/>
        <v>0.48953211404469454</v>
      </c>
      <c r="W313" s="24">
        <f t="shared" si="183"/>
        <v>213.80224266948599</v>
      </c>
      <c r="X313" s="24">
        <f t="shared" si="184"/>
        <v>534.71337246967016</v>
      </c>
      <c r="Y313" s="13">
        <f t="shared" si="165"/>
        <v>0.7718131896612872</v>
      </c>
      <c r="Z313" s="24">
        <f t="shared" si="166"/>
        <v>10515.640399189648</v>
      </c>
      <c r="AA313" s="24">
        <f t="shared" si="167"/>
        <v>17277.453941976601</v>
      </c>
      <c r="AB313" s="24">
        <f t="shared" si="185"/>
        <v>176.14049155376043</v>
      </c>
      <c r="AC313" s="24">
        <f t="shared" si="186"/>
        <v>133.04431121008213</v>
      </c>
      <c r="AD313" s="123">
        <f t="shared" si="187"/>
        <v>1475</v>
      </c>
      <c r="AE313" s="14">
        <f t="shared" si="188"/>
        <v>24.583333333333332</v>
      </c>
      <c r="AF313" s="24">
        <f t="shared" si="168"/>
        <v>400</v>
      </c>
      <c r="AG313" s="3">
        <f t="shared" si="189"/>
        <v>0</v>
      </c>
      <c r="AH313" s="14">
        <f t="shared" si="169"/>
        <v>0</v>
      </c>
      <c r="AI313" s="14">
        <f t="shared" si="170"/>
        <v>1</v>
      </c>
      <c r="AJ313" s="14">
        <f t="shared" si="171"/>
        <v>2</v>
      </c>
      <c r="AK313" s="14">
        <f t="shared" si="172"/>
        <v>2.6</v>
      </c>
      <c r="AL313" s="24">
        <f t="shared" si="190"/>
        <v>176.14049155376043</v>
      </c>
      <c r="AM313" s="14">
        <f t="shared" si="191"/>
        <v>133.04431121008213</v>
      </c>
      <c r="AN313" s="138" t="str">
        <f t="shared" si="192"/>
        <v/>
      </c>
      <c r="AO313">
        <f t="shared" si="193"/>
        <v>1475</v>
      </c>
      <c r="AP313" s="124">
        <f t="shared" si="194"/>
        <v>133.04431121008213</v>
      </c>
    </row>
    <row r="314" spans="2:42" x14ac:dyDescent="0.25">
      <c r="B314" s="3">
        <f t="shared" si="173"/>
        <v>1480</v>
      </c>
      <c r="C314" s="14">
        <f t="shared" si="174"/>
        <v>24.666666666666668</v>
      </c>
      <c r="D314" s="11">
        <f t="shared" si="175"/>
        <v>812.60152029806591</v>
      </c>
      <c r="E314" s="11">
        <f t="shared" si="156"/>
        <v>634.81918569490813</v>
      </c>
      <c r="F314" s="11">
        <f t="shared" si="176"/>
        <v>93.266014774297432</v>
      </c>
      <c r="G314" s="11">
        <f t="shared" si="157"/>
        <v>176.80478426299157</v>
      </c>
      <c r="H314" s="11">
        <f t="shared" si="158"/>
        <v>133.53384332412682</v>
      </c>
      <c r="I314" s="24">
        <f t="shared" si="177"/>
        <v>93.266014774297432</v>
      </c>
      <c r="J314" s="12">
        <f t="shared" si="159"/>
        <v>0.33160729215935786</v>
      </c>
      <c r="K314" s="24">
        <f t="shared" si="160"/>
        <v>484.19512023043927</v>
      </c>
      <c r="L314" s="12">
        <f t="shared" si="178"/>
        <v>0.32382131335070768</v>
      </c>
      <c r="M314" s="24">
        <f t="shared" si="179"/>
        <v>176.80478426299157</v>
      </c>
      <c r="N314" s="12">
        <f t="shared" si="161"/>
        <v>0.92434878518514396</v>
      </c>
      <c r="O314" s="24">
        <f t="shared" si="162"/>
        <v>521.11054377887399</v>
      </c>
      <c r="P314" s="12">
        <f t="shared" si="180"/>
        <v>0.66403681346056453</v>
      </c>
      <c r="Q314" s="24">
        <f t="shared" si="181"/>
        <v>133.53384332412682</v>
      </c>
      <c r="R314" s="12">
        <f t="shared" si="163"/>
        <v>0.57415249341630603</v>
      </c>
      <c r="S314" s="24">
        <f t="shared" si="164"/>
        <v>503.37278365513612</v>
      </c>
      <c r="T314" s="12">
        <f t="shared" si="182"/>
        <v>0.48947055573135823</v>
      </c>
      <c r="W314" s="24">
        <f t="shared" si="183"/>
        <v>214.57405585914728</v>
      </c>
      <c r="X314" s="24">
        <f t="shared" si="184"/>
        <v>534.98704376376088</v>
      </c>
      <c r="Y314" s="13">
        <f t="shared" si="165"/>
        <v>0.77178156515298812</v>
      </c>
      <c r="Z314" s="24">
        <f t="shared" si="166"/>
        <v>10506.12824589402</v>
      </c>
      <c r="AA314" s="24">
        <f t="shared" si="167"/>
        <v>17300.051474779462</v>
      </c>
      <c r="AB314" s="24">
        <f t="shared" si="185"/>
        <v>176.80478426299157</v>
      </c>
      <c r="AC314" s="24">
        <f t="shared" si="186"/>
        <v>133.53384332412682</v>
      </c>
      <c r="AD314" s="123">
        <f t="shared" si="187"/>
        <v>1480</v>
      </c>
      <c r="AE314" s="14">
        <f t="shared" si="188"/>
        <v>24.666666666666668</v>
      </c>
      <c r="AF314" s="24">
        <f t="shared" si="168"/>
        <v>400</v>
      </c>
      <c r="AG314" s="3">
        <f t="shared" si="189"/>
        <v>0</v>
      </c>
      <c r="AH314" s="14">
        <f t="shared" si="169"/>
        <v>0</v>
      </c>
      <c r="AI314" s="14">
        <f t="shared" si="170"/>
        <v>1</v>
      </c>
      <c r="AJ314" s="14">
        <f t="shared" si="171"/>
        <v>2</v>
      </c>
      <c r="AK314" s="14">
        <f t="shared" si="172"/>
        <v>2.6</v>
      </c>
      <c r="AL314" s="24">
        <f t="shared" si="190"/>
        <v>176.80478426299157</v>
      </c>
      <c r="AM314" s="14">
        <f t="shared" si="191"/>
        <v>133.53384332412682</v>
      </c>
      <c r="AN314" s="138" t="str">
        <f t="shared" si="192"/>
        <v/>
      </c>
      <c r="AO314">
        <f t="shared" si="193"/>
        <v>1480</v>
      </c>
      <c r="AP314" s="124">
        <f t="shared" si="194"/>
        <v>133.53384332412682</v>
      </c>
    </row>
    <row r="315" spans="2:42" x14ac:dyDescent="0.25">
      <c r="B315" s="3">
        <f t="shared" si="173"/>
        <v>1485</v>
      </c>
      <c r="C315" s="14">
        <f t="shared" si="174"/>
        <v>24.75</v>
      </c>
      <c r="D315" s="11">
        <f t="shared" si="175"/>
        <v>813.10431136134866</v>
      </c>
      <c r="E315" s="11">
        <f t="shared" si="156"/>
        <v>635.20919957222941</v>
      </c>
      <c r="F315" s="11">
        <f t="shared" si="176"/>
        <v>93.589836087648138</v>
      </c>
      <c r="G315" s="11">
        <f t="shared" si="157"/>
        <v>177.46882107645214</v>
      </c>
      <c r="H315" s="11">
        <f t="shared" si="158"/>
        <v>134.02331387985816</v>
      </c>
      <c r="I315" s="24">
        <f t="shared" si="177"/>
        <v>93.589836087648138</v>
      </c>
      <c r="J315" s="12">
        <f t="shared" si="159"/>
        <v>0.33149304130265267</v>
      </c>
      <c r="K315" s="24">
        <f t="shared" si="160"/>
        <v>484.36200067861211</v>
      </c>
      <c r="L315" s="12">
        <f t="shared" si="178"/>
        <v>0.32386335822009915</v>
      </c>
      <c r="M315" s="24">
        <f t="shared" si="179"/>
        <v>177.46882107645214</v>
      </c>
      <c r="N315" s="12">
        <f t="shared" si="161"/>
        <v>0.92389758407594114</v>
      </c>
      <c r="O315" s="24">
        <f t="shared" si="162"/>
        <v>521.36503698182514</v>
      </c>
      <c r="P315" s="12">
        <f t="shared" si="180"/>
        <v>0.66377885990265262</v>
      </c>
      <c r="Q315" s="24">
        <f t="shared" si="181"/>
        <v>134.02331387985816</v>
      </c>
      <c r="R315" s="12">
        <f t="shared" si="163"/>
        <v>0.5739069369712172</v>
      </c>
      <c r="S315" s="24">
        <f t="shared" si="164"/>
        <v>503.5881607892079</v>
      </c>
      <c r="T315" s="12">
        <f t="shared" si="182"/>
        <v>0.48940743102528861</v>
      </c>
      <c r="W315" s="24">
        <f t="shared" si="183"/>
        <v>215.34583742430027</v>
      </c>
      <c r="X315" s="24">
        <f t="shared" si="184"/>
        <v>535.26039298559112</v>
      </c>
      <c r="Y315" s="13">
        <f t="shared" si="165"/>
        <v>0.77174638452096855</v>
      </c>
      <c r="Z315" s="24">
        <f t="shared" si="166"/>
        <v>10496.584053698229</v>
      </c>
      <c r="AA315" s="24">
        <f t="shared" si="167"/>
        <v>17322.534954139501</v>
      </c>
      <c r="AB315" s="24">
        <f t="shared" si="185"/>
        <v>177.46882107645214</v>
      </c>
      <c r="AC315" s="24">
        <f t="shared" si="186"/>
        <v>134.02331387985816</v>
      </c>
      <c r="AD315" s="123">
        <f t="shared" si="187"/>
        <v>1485</v>
      </c>
      <c r="AE315" s="14">
        <f t="shared" si="188"/>
        <v>24.75</v>
      </c>
      <c r="AF315" s="24">
        <f t="shared" si="168"/>
        <v>400</v>
      </c>
      <c r="AG315" s="3">
        <f t="shared" si="189"/>
        <v>0</v>
      </c>
      <c r="AH315" s="14">
        <f t="shared" si="169"/>
        <v>0</v>
      </c>
      <c r="AI315" s="14">
        <f t="shared" si="170"/>
        <v>1</v>
      </c>
      <c r="AJ315" s="14">
        <f t="shared" si="171"/>
        <v>2</v>
      </c>
      <c r="AK315" s="14">
        <f t="shared" si="172"/>
        <v>2.6</v>
      </c>
      <c r="AL315" s="24">
        <f t="shared" si="190"/>
        <v>177.46882107645214</v>
      </c>
      <c r="AM315" s="14">
        <f t="shared" si="191"/>
        <v>134.02331387985816</v>
      </c>
      <c r="AN315" s="138" t="str">
        <f t="shared" si="192"/>
        <v/>
      </c>
      <c r="AO315">
        <f t="shared" si="193"/>
        <v>1485</v>
      </c>
      <c r="AP315" s="124">
        <f t="shared" si="194"/>
        <v>134.02331387985816</v>
      </c>
    </row>
    <row r="316" spans="2:42" x14ac:dyDescent="0.25">
      <c r="B316" s="3">
        <f t="shared" si="173"/>
        <v>1490</v>
      </c>
      <c r="C316" s="14">
        <f t="shared" si="174"/>
        <v>24.833333333333332</v>
      </c>
      <c r="D316" s="11">
        <f t="shared" si="175"/>
        <v>813.60542084602866</v>
      </c>
      <c r="E316" s="11">
        <f t="shared" si="156"/>
        <v>635.59790905287628</v>
      </c>
      <c r="F316" s="11">
        <f t="shared" si="176"/>
        <v>93.913699445868232</v>
      </c>
      <c r="G316" s="11">
        <f t="shared" si="157"/>
        <v>178.13259993635481</v>
      </c>
      <c r="H316" s="11">
        <f t="shared" si="158"/>
        <v>134.51272131088345</v>
      </c>
      <c r="I316" s="24">
        <f t="shared" si="177"/>
        <v>93.913699445868232</v>
      </c>
      <c r="J316" s="12">
        <f t="shared" si="159"/>
        <v>0.33137900735461212</v>
      </c>
      <c r="K316" s="24">
        <f t="shared" si="160"/>
        <v>484.52867904384453</v>
      </c>
      <c r="L316" s="12">
        <f t="shared" si="178"/>
        <v>0.32390429510050273</v>
      </c>
      <c r="M316" s="24">
        <f t="shared" si="179"/>
        <v>178.13259993635481</v>
      </c>
      <c r="N316" s="12">
        <f t="shared" si="161"/>
        <v>0.92344779100315477</v>
      </c>
      <c r="O316" s="24">
        <f t="shared" si="162"/>
        <v>521.618983533338</v>
      </c>
      <c r="P316" s="12">
        <f t="shared" si="180"/>
        <v>0.66351887362162487</v>
      </c>
      <c r="Q316" s="24">
        <f t="shared" si="181"/>
        <v>134.51272131088345</v>
      </c>
      <c r="R316" s="12">
        <f t="shared" si="163"/>
        <v>0.57366205708929496</v>
      </c>
      <c r="S316" s="24">
        <f t="shared" si="164"/>
        <v>503.80312813422859</v>
      </c>
      <c r="T316" s="12">
        <f t="shared" si="182"/>
        <v>0.48934275753718737</v>
      </c>
      <c r="W316" s="24">
        <f t="shared" si="183"/>
        <v>216.11758380882125</v>
      </c>
      <c r="X316" s="24">
        <f t="shared" si="184"/>
        <v>535.53342503891417</v>
      </c>
      <c r="Y316" s="13">
        <f t="shared" si="165"/>
        <v>0.77170766151852688</v>
      </c>
      <c r="Z316" s="24">
        <f t="shared" si="166"/>
        <v>10487.008131101376</v>
      </c>
      <c r="AA316" s="24">
        <f t="shared" si="167"/>
        <v>17344.904628324544</v>
      </c>
      <c r="AB316" s="24">
        <f t="shared" si="185"/>
        <v>178.13259993635481</v>
      </c>
      <c r="AC316" s="24">
        <f t="shared" si="186"/>
        <v>134.51272131088345</v>
      </c>
      <c r="AD316" s="123">
        <f t="shared" si="187"/>
        <v>1490</v>
      </c>
      <c r="AE316" s="14">
        <f t="shared" si="188"/>
        <v>24.833333333333332</v>
      </c>
      <c r="AF316" s="24">
        <f t="shared" si="168"/>
        <v>400</v>
      </c>
      <c r="AG316" s="3">
        <f t="shared" si="189"/>
        <v>0</v>
      </c>
      <c r="AH316" s="14">
        <f t="shared" si="169"/>
        <v>0</v>
      </c>
      <c r="AI316" s="14">
        <f t="shared" si="170"/>
        <v>1</v>
      </c>
      <c r="AJ316" s="14">
        <f t="shared" si="171"/>
        <v>2</v>
      </c>
      <c r="AK316" s="14">
        <f t="shared" si="172"/>
        <v>2.6</v>
      </c>
      <c r="AL316" s="24">
        <f t="shared" si="190"/>
        <v>178.13259993635481</v>
      </c>
      <c r="AM316" s="14">
        <f t="shared" si="191"/>
        <v>134.51272131088345</v>
      </c>
      <c r="AN316" s="138" t="str">
        <f t="shared" si="192"/>
        <v/>
      </c>
      <c r="AO316">
        <f t="shared" si="193"/>
        <v>1490</v>
      </c>
      <c r="AP316" s="124">
        <f t="shared" si="194"/>
        <v>134.51272131088345</v>
      </c>
    </row>
    <row r="317" spans="2:42" x14ac:dyDescent="0.25">
      <c r="B317" s="3">
        <f t="shared" si="173"/>
        <v>1495</v>
      </c>
      <c r="C317" s="14">
        <f t="shared" si="174"/>
        <v>24.916666666666668</v>
      </c>
      <c r="D317" s="11">
        <f t="shared" si="175"/>
        <v>814.10485996266141</v>
      </c>
      <c r="E317" s="11">
        <f t="shared" si="156"/>
        <v>635.9853228328509</v>
      </c>
      <c r="F317" s="11">
        <f t="shared" si="176"/>
        <v>94.237603740968737</v>
      </c>
      <c r="G317" s="11">
        <f t="shared" si="157"/>
        <v>178.79611880997643</v>
      </c>
      <c r="H317" s="11">
        <f t="shared" si="158"/>
        <v>135.00206406842062</v>
      </c>
      <c r="I317" s="24">
        <f t="shared" si="177"/>
        <v>94.237603740968737</v>
      </c>
      <c r="J317" s="12">
        <f t="shared" si="159"/>
        <v>0.33126519008803557</v>
      </c>
      <c r="K317" s="24">
        <f t="shared" si="160"/>
        <v>484.69515512245715</v>
      </c>
      <c r="L317" s="12">
        <f t="shared" si="178"/>
        <v>0.32394413489538043</v>
      </c>
      <c r="M317" s="24">
        <f t="shared" si="179"/>
        <v>178.79611880997643</v>
      </c>
      <c r="N317" s="12">
        <f t="shared" si="161"/>
        <v>0.92299939606067405</v>
      </c>
      <c r="O317" s="24">
        <f t="shared" si="162"/>
        <v>521.87238707305482</v>
      </c>
      <c r="P317" s="12">
        <f t="shared" si="180"/>
        <v>0.66325687931999533</v>
      </c>
      <c r="Q317" s="24">
        <f t="shared" si="181"/>
        <v>135.00206406842062</v>
      </c>
      <c r="R317" s="12">
        <f t="shared" si="163"/>
        <v>0.57341785113525201</v>
      </c>
      <c r="S317" s="24">
        <f t="shared" si="164"/>
        <v>504.01768672062809</v>
      </c>
      <c r="T317" s="12">
        <f t="shared" si="182"/>
        <v>0.48927655264358577</v>
      </c>
      <c r="W317" s="24">
        <f t="shared" si="183"/>
        <v>216.88929147033977</v>
      </c>
      <c r="X317" s="24">
        <f t="shared" si="184"/>
        <v>535.80614483628051</v>
      </c>
      <c r="Y317" s="13">
        <f t="shared" si="165"/>
        <v>0.77166540971089881</v>
      </c>
      <c r="Z317" s="24">
        <f t="shared" si="166"/>
        <v>10477.400784062778</v>
      </c>
      <c r="AA317" s="24">
        <f t="shared" si="167"/>
        <v>17367.160743230743</v>
      </c>
      <c r="AB317" s="24">
        <f t="shared" si="185"/>
        <v>178.79611880997643</v>
      </c>
      <c r="AC317" s="24">
        <f t="shared" si="186"/>
        <v>135.00206406842062</v>
      </c>
      <c r="AD317" s="123">
        <f t="shared" si="187"/>
        <v>1495</v>
      </c>
      <c r="AE317" s="14">
        <f t="shared" si="188"/>
        <v>24.916666666666668</v>
      </c>
      <c r="AF317" s="24">
        <f t="shared" si="168"/>
        <v>400</v>
      </c>
      <c r="AG317" s="3">
        <f t="shared" si="189"/>
        <v>0</v>
      </c>
      <c r="AH317" s="14">
        <f t="shared" si="169"/>
        <v>0</v>
      </c>
      <c r="AI317" s="14">
        <f t="shared" si="170"/>
        <v>1</v>
      </c>
      <c r="AJ317" s="14">
        <f t="shared" si="171"/>
        <v>2</v>
      </c>
      <c r="AK317" s="14">
        <f t="shared" si="172"/>
        <v>2.6</v>
      </c>
      <c r="AL317" s="24">
        <f t="shared" si="190"/>
        <v>178.79611880997643</v>
      </c>
      <c r="AM317" s="14">
        <f t="shared" si="191"/>
        <v>135.00206406842062</v>
      </c>
      <c r="AN317" s="138" t="str">
        <f t="shared" si="192"/>
        <v/>
      </c>
      <c r="AO317">
        <f t="shared" si="193"/>
        <v>1495</v>
      </c>
      <c r="AP317" s="124">
        <f t="shared" si="194"/>
        <v>135.00206406842062</v>
      </c>
    </row>
    <row r="318" spans="2:42" x14ac:dyDescent="0.25">
      <c r="B318" s="3">
        <f t="shared" si="173"/>
        <v>1500</v>
      </c>
      <c r="C318" s="14">
        <f t="shared" si="174"/>
        <v>25</v>
      </c>
      <c r="D318" s="11">
        <f t="shared" si="175"/>
        <v>814.60263981006858</v>
      </c>
      <c r="E318" s="11">
        <f t="shared" si="156"/>
        <v>636.3714495214839</v>
      </c>
      <c r="F318" s="11">
        <f t="shared" si="176"/>
        <v>94.561547875864122</v>
      </c>
      <c r="G318" s="11">
        <f t="shared" si="157"/>
        <v>179.45937568929642</v>
      </c>
      <c r="H318" s="11">
        <f t="shared" si="158"/>
        <v>135.49134062106421</v>
      </c>
      <c r="I318" s="24">
        <f t="shared" si="177"/>
        <v>94.561547875864122</v>
      </c>
      <c r="J318" s="12">
        <f t="shared" si="159"/>
        <v>0.33115158927025179</v>
      </c>
      <c r="K318" s="24">
        <f t="shared" si="160"/>
        <v>484.86142871975159</v>
      </c>
      <c r="L318" s="12">
        <f t="shared" si="178"/>
        <v>0.32398288837743811</v>
      </c>
      <c r="M318" s="24">
        <f t="shared" si="179"/>
        <v>179.45937568929642</v>
      </c>
      <c r="N318" s="12">
        <f t="shared" si="161"/>
        <v>0.92255238937318662</v>
      </c>
      <c r="O318" s="24">
        <f t="shared" si="162"/>
        <v>522.12525124610761</v>
      </c>
      <c r="P318" s="12">
        <f t="shared" si="180"/>
        <v>0.66299290134478628</v>
      </c>
      <c r="Q318" s="24">
        <f t="shared" si="181"/>
        <v>135.49134062106421</v>
      </c>
      <c r="R318" s="12">
        <f t="shared" si="163"/>
        <v>0.5731743164708869</v>
      </c>
      <c r="S318" s="24">
        <f t="shared" si="164"/>
        <v>504.23183758999249</v>
      </c>
      <c r="T318" s="12">
        <f t="shared" si="182"/>
        <v>0.48920883349057448</v>
      </c>
      <c r="W318" s="24">
        <f t="shared" si="183"/>
        <v>217.66095688005066</v>
      </c>
      <c r="X318" s="24">
        <f t="shared" si="184"/>
        <v>536.07855729866355</v>
      </c>
      <c r="Y318" s="13">
        <f t="shared" si="165"/>
        <v>0.77161964247867432</v>
      </c>
      <c r="Z318" s="24">
        <f t="shared" si="166"/>
        <v>10467.762316035831</v>
      </c>
      <c r="AA318" s="24">
        <f t="shared" si="167"/>
        <v>17389.303542420523</v>
      </c>
      <c r="AB318" s="24">
        <f t="shared" si="185"/>
        <v>179.45937568929642</v>
      </c>
      <c r="AC318" s="24">
        <f t="shared" si="186"/>
        <v>135.49134062106421</v>
      </c>
      <c r="AD318" s="123">
        <f t="shared" si="187"/>
        <v>1500</v>
      </c>
      <c r="AE318" s="14">
        <f t="shared" si="188"/>
        <v>25</v>
      </c>
      <c r="AF318" s="24">
        <f t="shared" si="168"/>
        <v>400</v>
      </c>
      <c r="AG318" s="3">
        <f t="shared" si="189"/>
        <v>0</v>
      </c>
      <c r="AH318" s="14">
        <f t="shared" si="169"/>
        <v>0</v>
      </c>
      <c r="AI318" s="14">
        <f t="shared" si="170"/>
        <v>1</v>
      </c>
      <c r="AJ318" s="14">
        <f t="shared" si="171"/>
        <v>2</v>
      </c>
      <c r="AK318" s="14">
        <f t="shared" si="172"/>
        <v>2.6</v>
      </c>
      <c r="AL318" s="24">
        <f t="shared" si="190"/>
        <v>179.45937568929642</v>
      </c>
      <c r="AM318" s="14">
        <f t="shared" si="191"/>
        <v>135.49134062106421</v>
      </c>
      <c r="AN318" s="138" t="str">
        <f t="shared" si="192"/>
        <v/>
      </c>
      <c r="AO318">
        <f t="shared" si="193"/>
        <v>1500</v>
      </c>
      <c r="AP318" s="124">
        <f t="shared" si="194"/>
        <v>135.49134062106421</v>
      </c>
    </row>
    <row r="319" spans="2:42" x14ac:dyDescent="0.25">
      <c r="B319" s="3">
        <f t="shared" si="173"/>
        <v>1505</v>
      </c>
      <c r="C319" s="14">
        <f t="shared" si="174"/>
        <v>25.083333333333332</v>
      </c>
      <c r="D319" s="11">
        <f t="shared" si="175"/>
        <v>815.09877137681826</v>
      </c>
      <c r="E319" s="11">
        <f t="shared" si="156"/>
        <v>636.75629764258247</v>
      </c>
      <c r="F319" s="11">
        <f t="shared" si="176"/>
        <v>94.885530764241565</v>
      </c>
      <c r="G319" s="11">
        <f t="shared" si="157"/>
        <v>180.1223685906412</v>
      </c>
      <c r="H319" s="11">
        <f t="shared" si="158"/>
        <v>135.98054945455479</v>
      </c>
      <c r="I319" s="24">
        <f t="shared" si="177"/>
        <v>94.885530764241565</v>
      </c>
      <c r="J319" s="12">
        <f t="shared" si="159"/>
        <v>0.33103820466321954</v>
      </c>
      <c r="K319" s="24">
        <f t="shared" si="160"/>
        <v>485.02749964989221</v>
      </c>
      <c r="L319" s="12">
        <f t="shared" si="178"/>
        <v>0.32402056619050984</v>
      </c>
      <c r="M319" s="24">
        <f t="shared" si="179"/>
        <v>180.1223685906412</v>
      </c>
      <c r="N319" s="12">
        <f t="shared" si="161"/>
        <v>0.92210676109651335</v>
      </c>
      <c r="O319" s="24">
        <f t="shared" si="162"/>
        <v>522.37757970278619</v>
      </c>
      <c r="P319" s="12">
        <f t="shared" si="180"/>
        <v>0.66272696369336337</v>
      </c>
      <c r="Q319" s="24">
        <f t="shared" si="181"/>
        <v>135.98054945455479</v>
      </c>
      <c r="R319" s="12">
        <f t="shared" si="163"/>
        <v>0.57293145045532812</v>
      </c>
      <c r="S319" s="24">
        <f t="shared" si="164"/>
        <v>504.44558179484636</v>
      </c>
      <c r="T319" s="12">
        <f t="shared" si="182"/>
        <v>0.48913961699730774</v>
      </c>
      <c r="W319" s="24">
        <f t="shared" si="183"/>
        <v>218.43257652252933</v>
      </c>
      <c r="X319" s="24">
        <f t="shared" si="184"/>
        <v>536.35066735508826</v>
      </c>
      <c r="Y319" s="13">
        <f t="shared" si="165"/>
        <v>0.77157037302116516</v>
      </c>
      <c r="Z319" s="24">
        <f t="shared" si="166"/>
        <v>10458.093028001329</v>
      </c>
      <c r="AA319" s="24">
        <f t="shared" si="167"/>
        <v>17411.333267160157</v>
      </c>
      <c r="AB319" s="24">
        <f t="shared" si="185"/>
        <v>180.1223685906412</v>
      </c>
      <c r="AC319" s="24">
        <f t="shared" si="186"/>
        <v>135.98054945455479</v>
      </c>
      <c r="AD319" s="123">
        <f t="shared" si="187"/>
        <v>1505</v>
      </c>
      <c r="AE319" s="14">
        <f t="shared" si="188"/>
        <v>25.083333333333332</v>
      </c>
      <c r="AF319" s="24">
        <f t="shared" si="168"/>
        <v>400</v>
      </c>
      <c r="AG319" s="3">
        <f t="shared" si="189"/>
        <v>0</v>
      </c>
      <c r="AH319" s="14">
        <f t="shared" si="169"/>
        <v>0</v>
      </c>
      <c r="AI319" s="14">
        <f t="shared" si="170"/>
        <v>1</v>
      </c>
      <c r="AJ319" s="14">
        <f t="shared" si="171"/>
        <v>2</v>
      </c>
      <c r="AK319" s="14">
        <f t="shared" si="172"/>
        <v>2.6</v>
      </c>
      <c r="AL319" s="24">
        <f t="shared" si="190"/>
        <v>180.1223685906412</v>
      </c>
      <c r="AM319" s="14">
        <f t="shared" si="191"/>
        <v>135.98054945455479</v>
      </c>
      <c r="AN319" s="138" t="str">
        <f t="shared" si="192"/>
        <v/>
      </c>
      <c r="AO319">
        <f t="shared" si="193"/>
        <v>1505</v>
      </c>
      <c r="AP319" s="124">
        <f t="shared" si="194"/>
        <v>135.98054945455479</v>
      </c>
    </row>
    <row r="320" spans="2:42" x14ac:dyDescent="0.25">
      <c r="B320" s="3">
        <f t="shared" si="173"/>
        <v>1510</v>
      </c>
      <c r="C320" s="14">
        <f t="shared" si="174"/>
        <v>25.166666666666668</v>
      </c>
      <c r="D320" s="11">
        <f t="shared" si="175"/>
        <v>815.59326554268023</v>
      </c>
      <c r="E320" s="11">
        <f t="shared" si="156"/>
        <v>637.13987563555906</v>
      </c>
      <c r="F320" s="11">
        <f t="shared" si="176"/>
        <v>95.209551330432078</v>
      </c>
      <c r="G320" s="11">
        <f t="shared" si="157"/>
        <v>180.78509555433456</v>
      </c>
      <c r="H320" s="11">
        <f t="shared" si="158"/>
        <v>136.4696890715521</v>
      </c>
      <c r="I320" s="24">
        <f t="shared" si="177"/>
        <v>95.209551330432078</v>
      </c>
      <c r="J320" s="12">
        <f t="shared" si="159"/>
        <v>0.33092503602362661</v>
      </c>
      <c r="K320" s="24">
        <f t="shared" si="160"/>
        <v>485.19336773578891</v>
      </c>
      <c r="L320" s="12">
        <f t="shared" si="178"/>
        <v>0.32405717885145907</v>
      </c>
      <c r="M320" s="24">
        <f t="shared" si="179"/>
        <v>180.78509555433456</v>
      </c>
      <c r="N320" s="12">
        <f t="shared" si="161"/>
        <v>0.9216625014179316</v>
      </c>
      <c r="O320" s="24">
        <f t="shared" si="162"/>
        <v>522.62937609821302</v>
      </c>
      <c r="P320" s="12">
        <f t="shared" si="180"/>
        <v>0.66245909001930547</v>
      </c>
      <c r="Q320" s="24">
        <f t="shared" si="181"/>
        <v>136.4696890715521</v>
      </c>
      <c r="R320" s="12">
        <f t="shared" si="163"/>
        <v>0.5726892504452753</v>
      </c>
      <c r="S320" s="24">
        <f t="shared" si="164"/>
        <v>504.65892039843783</v>
      </c>
      <c r="T320" s="12">
        <f t="shared" si="182"/>
        <v>0.48906891985953427</v>
      </c>
      <c r="W320" s="24">
        <f t="shared" si="183"/>
        <v>219.20414689555051</v>
      </c>
      <c r="X320" s="24">
        <f t="shared" si="184"/>
        <v>536.62247994226243</v>
      </c>
      <c r="Y320" s="13">
        <f t="shared" si="165"/>
        <v>0.77151761435972765</v>
      </c>
      <c r="Z320" s="24">
        <f t="shared" si="166"/>
        <v>10448.393218500214</v>
      </c>
      <c r="AA320" s="24">
        <f t="shared" si="167"/>
        <v>17433.250156456786</v>
      </c>
      <c r="AB320" s="24">
        <f t="shared" si="185"/>
        <v>180.78509555433456</v>
      </c>
      <c r="AC320" s="24">
        <f t="shared" si="186"/>
        <v>136.4696890715521</v>
      </c>
      <c r="AD320" s="123">
        <f t="shared" si="187"/>
        <v>1510</v>
      </c>
      <c r="AE320" s="14">
        <f t="shared" si="188"/>
        <v>25.166666666666668</v>
      </c>
      <c r="AF320" s="24">
        <f t="shared" si="168"/>
        <v>400</v>
      </c>
      <c r="AG320" s="3">
        <f t="shared" si="189"/>
        <v>0</v>
      </c>
      <c r="AH320" s="14">
        <f t="shared" si="169"/>
        <v>0</v>
      </c>
      <c r="AI320" s="14">
        <f t="shared" si="170"/>
        <v>1</v>
      </c>
      <c r="AJ320" s="14">
        <f t="shared" si="171"/>
        <v>2</v>
      </c>
      <c r="AK320" s="14">
        <f t="shared" si="172"/>
        <v>2.6</v>
      </c>
      <c r="AL320" s="24">
        <f t="shared" si="190"/>
        <v>180.78509555433456</v>
      </c>
      <c r="AM320" s="14">
        <f t="shared" si="191"/>
        <v>136.4696890715521</v>
      </c>
      <c r="AN320" s="138" t="str">
        <f t="shared" si="192"/>
        <v/>
      </c>
      <c r="AO320">
        <f t="shared" si="193"/>
        <v>1510</v>
      </c>
      <c r="AP320" s="124">
        <f t="shared" si="194"/>
        <v>136.4696890715521</v>
      </c>
    </row>
    <row r="321" spans="2:42" x14ac:dyDescent="0.25">
      <c r="B321" s="3">
        <f t="shared" si="173"/>
        <v>1515</v>
      </c>
      <c r="C321" s="14">
        <f t="shared" si="174"/>
        <v>25.25</v>
      </c>
      <c r="D321" s="11">
        <f t="shared" si="175"/>
        <v>816.08613308005829</v>
      </c>
      <c r="E321" s="11">
        <f t="shared" si="156"/>
        <v>637.5221918565428</v>
      </c>
      <c r="F321" s="11">
        <f t="shared" si="176"/>
        <v>95.533608509283539</v>
      </c>
      <c r="G321" s="11">
        <f t="shared" si="157"/>
        <v>181.44755464435386</v>
      </c>
      <c r="H321" s="11">
        <f t="shared" si="158"/>
        <v>136.95875799141163</v>
      </c>
      <c r="I321" s="24">
        <f t="shared" si="177"/>
        <v>95.533608509283539</v>
      </c>
      <c r="J321" s="12">
        <f t="shared" si="159"/>
        <v>0.3308120831029881</v>
      </c>
      <c r="K321" s="24">
        <f t="shared" si="160"/>
        <v>485.35903280898134</v>
      </c>
      <c r="L321" s="12">
        <f t="shared" si="178"/>
        <v>0.32409273675199834</v>
      </c>
      <c r="M321" s="24">
        <f t="shared" si="179"/>
        <v>181.44755464435386</v>
      </c>
      <c r="N321" s="12">
        <f t="shared" si="161"/>
        <v>0.92121960055648411</v>
      </c>
      <c r="O321" s="24">
        <f t="shared" si="162"/>
        <v>522.88064409202457</v>
      </c>
      <c r="P321" s="12">
        <f t="shared" si="180"/>
        <v>0.66218930363802486</v>
      </c>
      <c r="Q321" s="24">
        <f t="shared" si="181"/>
        <v>136.95875799141163</v>
      </c>
      <c r="R321" s="12">
        <f t="shared" si="163"/>
        <v>0.57244771379523329</v>
      </c>
      <c r="S321" s="24">
        <f t="shared" si="164"/>
        <v>504.87185447452782</v>
      </c>
      <c r="T321" s="12">
        <f t="shared" si="182"/>
        <v>0.48899675855297858</v>
      </c>
      <c r="W321" s="24">
        <f t="shared" si="183"/>
        <v>219.97566450991025</v>
      </c>
      <c r="X321" s="24">
        <f t="shared" si="184"/>
        <v>536.89400000421176</v>
      </c>
      <c r="Y321" s="13">
        <f t="shared" si="165"/>
        <v>0.77146137934104242</v>
      </c>
      <c r="Z321" s="24">
        <f t="shared" si="166"/>
        <v>10438.663183665814</v>
      </c>
      <c r="AA321" s="24">
        <f t="shared" si="167"/>
        <v>17455.054447095106</v>
      </c>
      <c r="AB321" s="24">
        <f t="shared" si="185"/>
        <v>181.44755464435386</v>
      </c>
      <c r="AC321" s="24">
        <f t="shared" si="186"/>
        <v>136.95875799141163</v>
      </c>
      <c r="AD321" s="123">
        <f t="shared" si="187"/>
        <v>1515</v>
      </c>
      <c r="AE321" s="14">
        <f t="shared" si="188"/>
        <v>25.25</v>
      </c>
      <c r="AF321" s="24">
        <f t="shared" si="168"/>
        <v>400</v>
      </c>
      <c r="AG321" s="3">
        <f t="shared" si="189"/>
        <v>0</v>
      </c>
      <c r="AH321" s="14">
        <f t="shared" si="169"/>
        <v>0</v>
      </c>
      <c r="AI321" s="14">
        <f t="shared" si="170"/>
        <v>1</v>
      </c>
      <c r="AJ321" s="14">
        <f t="shared" si="171"/>
        <v>2</v>
      </c>
      <c r="AK321" s="14">
        <f t="shared" si="172"/>
        <v>2.6</v>
      </c>
      <c r="AL321" s="24">
        <f t="shared" si="190"/>
        <v>181.44755464435386</v>
      </c>
      <c r="AM321" s="14">
        <f t="shared" si="191"/>
        <v>136.95875799141163</v>
      </c>
      <c r="AN321" s="138" t="str">
        <f t="shared" si="192"/>
        <v/>
      </c>
      <c r="AO321">
        <f t="shared" si="193"/>
        <v>1515</v>
      </c>
      <c r="AP321" s="124">
        <f t="shared" si="194"/>
        <v>136.95875799141163</v>
      </c>
    </row>
    <row r="322" spans="2:42" x14ac:dyDescent="0.25">
      <c r="B322" s="3">
        <f t="shared" si="173"/>
        <v>1520</v>
      </c>
      <c r="C322" s="14">
        <f t="shared" si="174"/>
        <v>25.333333333333332</v>
      </c>
      <c r="D322" s="11">
        <f t="shared" si="175"/>
        <v>816.57738465539751</v>
      </c>
      <c r="E322" s="11">
        <f t="shared" si="156"/>
        <v>637.9032545794704</v>
      </c>
      <c r="F322" s="11">
        <f t="shared" si="176"/>
        <v>95.857701246035532</v>
      </c>
      <c r="G322" s="11">
        <f t="shared" si="157"/>
        <v>182.10974394799189</v>
      </c>
      <c r="H322" s="11">
        <f t="shared" si="158"/>
        <v>137.44775474996462</v>
      </c>
      <c r="I322" s="24">
        <f t="shared" si="177"/>
        <v>95.857701246035532</v>
      </c>
      <c r="J322" s="12">
        <f t="shared" si="159"/>
        <v>0.33069934564774195</v>
      </c>
      <c r="K322" s="24">
        <f t="shared" si="160"/>
        <v>485.52449470952558</v>
      </c>
      <c r="L322" s="12">
        <f t="shared" si="178"/>
        <v>0.32412725016056321</v>
      </c>
      <c r="M322" s="24">
        <f t="shared" si="179"/>
        <v>182.10974394799189</v>
      </c>
      <c r="N322" s="12">
        <f t="shared" si="161"/>
        <v>0.92077804876328029</v>
      </c>
      <c r="O322" s="24">
        <f t="shared" si="162"/>
        <v>523.13138734805727</v>
      </c>
      <c r="P322" s="12">
        <f t="shared" si="180"/>
        <v>0.66191762753253536</v>
      </c>
      <c r="Q322" s="24">
        <f t="shared" si="181"/>
        <v>137.44775474996462</v>
      </c>
      <c r="R322" s="12">
        <f t="shared" si="163"/>
        <v>0.57220683785774307</v>
      </c>
      <c r="S322" s="24">
        <f t="shared" si="164"/>
        <v>505.08438510718202</v>
      </c>
      <c r="T322" s="12">
        <f t="shared" si="182"/>
        <v>0.48892314933681458</v>
      </c>
      <c r="W322" s="24">
        <f t="shared" si="183"/>
        <v>220.74712588925129</v>
      </c>
      <c r="X322" s="24">
        <f t="shared" si="184"/>
        <v>537.16523249191857</v>
      </c>
      <c r="Y322" s="13">
        <f t="shared" si="165"/>
        <v>0.77140168064033754</v>
      </c>
      <c r="Z322" s="24">
        <f t="shared" si="166"/>
        <v>10428.903217255478</v>
      </c>
      <c r="AA322" s="24">
        <f t="shared" si="167"/>
        <v>17476.746373673341</v>
      </c>
      <c r="AB322" s="24">
        <f t="shared" si="185"/>
        <v>182.10974394799189</v>
      </c>
      <c r="AC322" s="24">
        <f t="shared" si="186"/>
        <v>137.44775474996462</v>
      </c>
      <c r="AD322" s="123">
        <f t="shared" si="187"/>
        <v>1520</v>
      </c>
      <c r="AE322" s="14">
        <f t="shared" si="188"/>
        <v>25.333333333333332</v>
      </c>
      <c r="AF322" s="24">
        <f t="shared" si="168"/>
        <v>400</v>
      </c>
      <c r="AG322" s="3">
        <f t="shared" si="189"/>
        <v>0</v>
      </c>
      <c r="AH322" s="14">
        <f t="shared" si="169"/>
        <v>0</v>
      </c>
      <c r="AI322" s="14">
        <f t="shared" si="170"/>
        <v>1</v>
      </c>
      <c r="AJ322" s="14">
        <f t="shared" si="171"/>
        <v>2</v>
      </c>
      <c r="AK322" s="14">
        <f t="shared" si="172"/>
        <v>2.6</v>
      </c>
      <c r="AL322" s="24">
        <f t="shared" si="190"/>
        <v>182.10974394799189</v>
      </c>
      <c r="AM322" s="14">
        <f t="shared" si="191"/>
        <v>137.44775474996462</v>
      </c>
      <c r="AN322" s="138" t="str">
        <f t="shared" si="192"/>
        <v/>
      </c>
      <c r="AO322">
        <f t="shared" si="193"/>
        <v>1520</v>
      </c>
      <c r="AP322" s="124">
        <f t="shared" si="194"/>
        <v>137.44775474996462</v>
      </c>
    </row>
    <row r="323" spans="2:42" x14ac:dyDescent="0.25">
      <c r="B323" s="3">
        <f t="shared" si="173"/>
        <v>1525</v>
      </c>
      <c r="C323" s="14">
        <f t="shared" si="174"/>
        <v>25.416666666666668</v>
      </c>
      <c r="D323" s="11">
        <f t="shared" si="175"/>
        <v>817.06703083056959</v>
      </c>
      <c r="E323" s="11">
        <f t="shared" si="156"/>
        <v>638.28307199716187</v>
      </c>
      <c r="F323" s="11">
        <f t="shared" si="176"/>
        <v>96.18182849619609</v>
      </c>
      <c r="G323" s="11">
        <f t="shared" si="157"/>
        <v>182.77166157552443</v>
      </c>
      <c r="H323" s="11">
        <f t="shared" si="158"/>
        <v>137.93667789930143</v>
      </c>
      <c r="I323" s="24">
        <f t="shared" si="177"/>
        <v>96.18182849619609</v>
      </c>
      <c r="J323" s="12">
        <f t="shared" si="159"/>
        <v>0.33058682339934403</v>
      </c>
      <c r="K323" s="24">
        <f t="shared" si="160"/>
        <v>485.68975328588147</v>
      </c>
      <c r="L323" s="12">
        <f t="shared" si="178"/>
        <v>0.32416072922406014</v>
      </c>
      <c r="M323" s="24">
        <f t="shared" si="179"/>
        <v>182.77166157552443</v>
      </c>
      <c r="N323" s="12">
        <f t="shared" si="161"/>
        <v>0.92033783632178501</v>
      </c>
      <c r="O323" s="24">
        <f t="shared" si="162"/>
        <v>523.38160953404031</v>
      </c>
      <c r="P323" s="12">
        <f t="shared" si="180"/>
        <v>0.66164408435884059</v>
      </c>
      <c r="Q323" s="24">
        <f t="shared" si="181"/>
        <v>137.93667789930143</v>
      </c>
      <c r="R323" s="12">
        <f t="shared" si="163"/>
        <v>0.57196661998360598</v>
      </c>
      <c r="S323" s="24">
        <f t="shared" si="164"/>
        <v>505.29651339056642</v>
      </c>
      <c r="T323" s="12">
        <f t="shared" si="182"/>
        <v>0.4888481082569136</v>
      </c>
      <c r="W323" s="24">
        <f t="shared" si="183"/>
        <v>221.51852756989163</v>
      </c>
      <c r="X323" s="24">
        <f t="shared" si="184"/>
        <v>537.43618236296254</v>
      </c>
      <c r="Y323" s="13">
        <f t="shared" si="165"/>
        <v>0.77133853076458059</v>
      </c>
      <c r="Z323" s="24">
        <f t="shared" si="166"/>
        <v>10419.113610681758</v>
      </c>
      <c r="AA323" s="24">
        <f t="shared" si="167"/>
        <v>17498.326168639062</v>
      </c>
      <c r="AB323" s="24">
        <f t="shared" si="185"/>
        <v>182.77166157552443</v>
      </c>
      <c r="AC323" s="24">
        <f t="shared" si="186"/>
        <v>137.93667789930143</v>
      </c>
      <c r="AD323" s="123">
        <f t="shared" si="187"/>
        <v>1525</v>
      </c>
      <c r="AE323" s="14">
        <f t="shared" si="188"/>
        <v>25.416666666666668</v>
      </c>
      <c r="AF323" s="24">
        <f t="shared" si="168"/>
        <v>400</v>
      </c>
      <c r="AG323" s="3">
        <f t="shared" si="189"/>
        <v>0</v>
      </c>
      <c r="AH323" s="14">
        <f t="shared" si="169"/>
        <v>0</v>
      </c>
      <c r="AI323" s="14">
        <f t="shared" si="170"/>
        <v>1</v>
      </c>
      <c r="AJ323" s="14">
        <f t="shared" si="171"/>
        <v>2</v>
      </c>
      <c r="AK323" s="14">
        <f t="shared" si="172"/>
        <v>2.6</v>
      </c>
      <c r="AL323" s="24">
        <f t="shared" si="190"/>
        <v>182.77166157552443</v>
      </c>
      <c r="AM323" s="14">
        <f t="shared" si="191"/>
        <v>137.93667789930143</v>
      </c>
      <c r="AN323" s="138" t="str">
        <f t="shared" si="192"/>
        <v/>
      </c>
      <c r="AO323">
        <f t="shared" si="193"/>
        <v>1525</v>
      </c>
      <c r="AP323" s="124">
        <f t="shared" si="194"/>
        <v>137.93667789930143</v>
      </c>
    </row>
    <row r="324" spans="2:42" x14ac:dyDescent="0.25">
      <c r="B324" s="3">
        <f t="shared" si="173"/>
        <v>1530</v>
      </c>
      <c r="C324" s="14">
        <f t="shared" si="174"/>
        <v>25.5</v>
      </c>
      <c r="D324" s="11">
        <f t="shared" si="175"/>
        <v>817.55508206423519</v>
      </c>
      <c r="E324" s="11">
        <f t="shared" si="156"/>
        <v>638.66165222237623</v>
      </c>
      <c r="F324" s="11">
        <f t="shared" si="176"/>
        <v>96.505989225420151</v>
      </c>
      <c r="G324" s="11">
        <f t="shared" si="157"/>
        <v>183.43330565988327</v>
      </c>
      <c r="H324" s="11">
        <f t="shared" si="158"/>
        <v>138.42552600755835</v>
      </c>
      <c r="I324" s="24">
        <f t="shared" si="177"/>
        <v>96.505989225420151</v>
      </c>
      <c r="J324" s="12">
        <f t="shared" si="159"/>
        <v>0.3304745160943609</v>
      </c>
      <c r="K324" s="24">
        <f t="shared" si="160"/>
        <v>485.85480839480215</v>
      </c>
      <c r="L324" s="12">
        <f t="shared" si="178"/>
        <v>0.32419318396964009</v>
      </c>
      <c r="M324" s="24">
        <f t="shared" si="179"/>
        <v>183.43330565988327</v>
      </c>
      <c r="N324" s="12">
        <f t="shared" si="161"/>
        <v>0.91989895354809526</v>
      </c>
      <c r="O324" s="24">
        <f t="shared" si="162"/>
        <v>523.63131432129387</v>
      </c>
      <c r="P324" s="12">
        <f t="shared" si="180"/>
        <v>0.66136869645138663</v>
      </c>
      <c r="Q324" s="24">
        <f t="shared" si="181"/>
        <v>138.42552600755835</v>
      </c>
      <c r="R324" s="12">
        <f t="shared" si="163"/>
        <v>0.5717270575221034</v>
      </c>
      <c r="S324" s="24">
        <f t="shared" si="164"/>
        <v>505.50824042874649</v>
      </c>
      <c r="T324" s="12">
        <f t="shared" si="182"/>
        <v>0.48877165114913107</v>
      </c>
      <c r="W324" s="24">
        <f t="shared" si="183"/>
        <v>222.28986610065621</v>
      </c>
      <c r="X324" s="24">
        <f t="shared" si="184"/>
        <v>537.70685458116509</v>
      </c>
      <c r="Y324" s="13">
        <f t="shared" si="165"/>
        <v>0.77127194205561822</v>
      </c>
      <c r="Z324" s="24">
        <f t="shared" si="166"/>
        <v>10409.294653043</v>
      </c>
      <c r="AA324" s="24">
        <f t="shared" si="167"/>
        <v>17519.794062324316</v>
      </c>
      <c r="AB324" s="24">
        <f t="shared" si="185"/>
        <v>183.43330565988327</v>
      </c>
      <c r="AC324" s="24">
        <f t="shared" si="186"/>
        <v>138.42552600755835</v>
      </c>
      <c r="AD324" s="123">
        <f t="shared" si="187"/>
        <v>1530</v>
      </c>
      <c r="AE324" s="14">
        <f t="shared" si="188"/>
        <v>25.5</v>
      </c>
      <c r="AF324" s="24">
        <f t="shared" si="168"/>
        <v>400</v>
      </c>
      <c r="AG324" s="3">
        <f t="shared" si="189"/>
        <v>0</v>
      </c>
      <c r="AH324" s="14">
        <f t="shared" si="169"/>
        <v>0</v>
      </c>
      <c r="AI324" s="14">
        <f t="shared" si="170"/>
        <v>1</v>
      </c>
      <c r="AJ324" s="14">
        <f t="shared" si="171"/>
        <v>2</v>
      </c>
      <c r="AK324" s="14">
        <f t="shared" si="172"/>
        <v>2.6</v>
      </c>
      <c r="AL324" s="24">
        <f t="shared" si="190"/>
        <v>183.43330565988327</v>
      </c>
      <c r="AM324" s="14">
        <f t="shared" si="191"/>
        <v>138.42552600755835</v>
      </c>
      <c r="AN324" s="138" t="str">
        <f t="shared" si="192"/>
        <v/>
      </c>
      <c r="AO324">
        <f t="shared" si="193"/>
        <v>1530</v>
      </c>
      <c r="AP324" s="124">
        <f t="shared" si="194"/>
        <v>138.42552600755835</v>
      </c>
    </row>
    <row r="325" spans="2:42" x14ac:dyDescent="0.25">
      <c r="B325" s="3">
        <f t="shared" si="173"/>
        <v>1535</v>
      </c>
      <c r="C325" s="14">
        <f t="shared" si="174"/>
        <v>25.583333333333332</v>
      </c>
      <c r="D325" s="11">
        <f t="shared" si="175"/>
        <v>818.04154871318474</v>
      </c>
      <c r="E325" s="11">
        <f t="shared" si="156"/>
        <v>639.03900328885209</v>
      </c>
      <c r="F325" s="11">
        <f t="shared" si="176"/>
        <v>96.830182409389792</v>
      </c>
      <c r="G325" s="11">
        <f t="shared" si="157"/>
        <v>184.09467435633465</v>
      </c>
      <c r="H325" s="11">
        <f t="shared" si="158"/>
        <v>138.91429765870748</v>
      </c>
      <c r="I325" s="24">
        <f t="shared" si="177"/>
        <v>96.830182409389792</v>
      </c>
      <c r="J325" s="12">
        <f t="shared" si="159"/>
        <v>0.33036242346456141</v>
      </c>
      <c r="K325" s="24">
        <f t="shared" si="160"/>
        <v>486.01965990122517</v>
      </c>
      <c r="L325" s="12">
        <f t="shared" si="178"/>
        <v>0.32422462430640142</v>
      </c>
      <c r="M325" s="24">
        <f t="shared" si="179"/>
        <v>184.09467435633465</v>
      </c>
      <c r="N325" s="12">
        <f t="shared" si="161"/>
        <v>0.91946139079120881</v>
      </c>
      <c r="O325" s="24">
        <f t="shared" si="162"/>
        <v>523.88050538443281</v>
      </c>
      <c r="P325" s="12">
        <f t="shared" si="180"/>
        <v>0.6610914858283008</v>
      </c>
      <c r="Q325" s="24">
        <f t="shared" si="181"/>
        <v>138.91429765870748</v>
      </c>
      <c r="R325" s="12">
        <f t="shared" si="163"/>
        <v>0.57148814782121249</v>
      </c>
      <c r="S325" s="24">
        <f t="shared" si="164"/>
        <v>505.71956733548836</v>
      </c>
      <c r="T325" s="12">
        <f t="shared" si="182"/>
        <v>0.48869379364246895</v>
      </c>
      <c r="W325" s="24">
        <f t="shared" si="183"/>
        <v>223.06113804271183</v>
      </c>
      <c r="X325" s="24">
        <f t="shared" si="184"/>
        <v>537.97725411623674</v>
      </c>
      <c r="Y325" s="13">
        <f t="shared" si="165"/>
        <v>0.77120192669327348</v>
      </c>
      <c r="Z325" s="24">
        <f t="shared" si="166"/>
        <v>10399.446631153507</v>
      </c>
      <c r="AA325" s="24">
        <f t="shared" si="167"/>
        <v>17541.150282980434</v>
      </c>
      <c r="AB325" s="24">
        <f t="shared" si="185"/>
        <v>184.09467435633465</v>
      </c>
      <c r="AC325" s="24">
        <f t="shared" si="186"/>
        <v>138.91429765870748</v>
      </c>
      <c r="AD325" s="123">
        <f t="shared" si="187"/>
        <v>1535</v>
      </c>
      <c r="AE325" s="14">
        <f t="shared" si="188"/>
        <v>25.583333333333332</v>
      </c>
      <c r="AF325" s="24">
        <f t="shared" si="168"/>
        <v>400</v>
      </c>
      <c r="AG325" s="3">
        <f t="shared" si="189"/>
        <v>0</v>
      </c>
      <c r="AH325" s="14">
        <f t="shared" si="169"/>
        <v>0</v>
      </c>
      <c r="AI325" s="14">
        <f t="shared" si="170"/>
        <v>1</v>
      </c>
      <c r="AJ325" s="14">
        <f t="shared" si="171"/>
        <v>2</v>
      </c>
      <c r="AK325" s="14">
        <f t="shared" si="172"/>
        <v>2.6</v>
      </c>
      <c r="AL325" s="24">
        <f t="shared" si="190"/>
        <v>184.09467435633465</v>
      </c>
      <c r="AM325" s="14">
        <f t="shared" si="191"/>
        <v>138.91429765870748</v>
      </c>
      <c r="AN325" s="138" t="str">
        <f t="shared" si="192"/>
        <v/>
      </c>
      <c r="AO325">
        <f t="shared" si="193"/>
        <v>1535</v>
      </c>
      <c r="AP325" s="124">
        <f t="shared" si="194"/>
        <v>138.91429765870748</v>
      </c>
    </row>
    <row r="326" spans="2:42" x14ac:dyDescent="0.25">
      <c r="B326" s="3">
        <f t="shared" si="173"/>
        <v>1540</v>
      </c>
      <c r="C326" s="14">
        <f t="shared" si="174"/>
        <v>25.666666666666668</v>
      </c>
      <c r="D326" s="11">
        <f t="shared" si="175"/>
        <v>818.52644103365697</v>
      </c>
      <c r="E326" s="11">
        <f t="shared" si="156"/>
        <v>639.41513315233044</v>
      </c>
      <c r="F326" s="11">
        <f t="shared" si="176"/>
        <v>97.154407033696188</v>
      </c>
      <c r="G326" s="11">
        <f t="shared" si="157"/>
        <v>184.75576584216296</v>
      </c>
      <c r="H326" s="11">
        <f t="shared" si="158"/>
        <v>139.40299145234997</v>
      </c>
      <c r="I326" s="24">
        <f t="shared" si="177"/>
        <v>97.154407033696188</v>
      </c>
      <c r="J326" s="12">
        <f t="shared" si="159"/>
        <v>0.33025054523700709</v>
      </c>
      <c r="K326" s="24">
        <f t="shared" si="160"/>
        <v>486.18430767816454</v>
      </c>
      <c r="L326" s="12">
        <f t="shared" si="178"/>
        <v>0.32425506002710458</v>
      </c>
      <c r="M326" s="24">
        <f t="shared" si="179"/>
        <v>184.75576584216296</v>
      </c>
      <c r="N326" s="12">
        <f t="shared" si="161"/>
        <v>0.91902513843328204</v>
      </c>
      <c r="O326" s="24">
        <f t="shared" si="162"/>
        <v>524.12918640107557</v>
      </c>
      <c r="P326" s="12">
        <f t="shared" si="180"/>
        <v>0.6608124741966529</v>
      </c>
      <c r="Q326" s="24">
        <f t="shared" si="181"/>
        <v>139.40299145234997</v>
      </c>
      <c r="R326" s="12">
        <f t="shared" si="163"/>
        <v>0.57124988822781642</v>
      </c>
      <c r="S326" s="24">
        <f t="shared" si="164"/>
        <v>505.93049523406461</v>
      </c>
      <c r="T326" s="12">
        <f t="shared" si="182"/>
        <v>0.48861455116225283</v>
      </c>
      <c r="W326" s="24">
        <f t="shared" si="183"/>
        <v>223.8323399694051</v>
      </c>
      <c r="X326" s="24">
        <f t="shared" si="184"/>
        <v>538.24738594342682</v>
      </c>
      <c r="Y326" s="13">
        <f t="shared" si="165"/>
        <v>0.77112849669840644</v>
      </c>
      <c r="Z326" s="24">
        <f t="shared" si="166"/>
        <v>10389.569829573134</v>
      </c>
      <c r="AA326" s="24">
        <f t="shared" si="167"/>
        <v>17562.395056812431</v>
      </c>
      <c r="AB326" s="24">
        <f t="shared" si="185"/>
        <v>184.75576584216296</v>
      </c>
      <c r="AC326" s="24">
        <f t="shared" si="186"/>
        <v>139.40299145234997</v>
      </c>
      <c r="AD326" s="123">
        <f t="shared" si="187"/>
        <v>1540</v>
      </c>
      <c r="AE326" s="14">
        <f t="shared" si="188"/>
        <v>25.666666666666668</v>
      </c>
      <c r="AF326" s="24">
        <f t="shared" si="168"/>
        <v>400</v>
      </c>
      <c r="AG326" s="3">
        <f t="shared" si="189"/>
        <v>0</v>
      </c>
      <c r="AH326" s="14">
        <f t="shared" si="169"/>
        <v>0</v>
      </c>
      <c r="AI326" s="14">
        <f t="shared" si="170"/>
        <v>1</v>
      </c>
      <c r="AJ326" s="14">
        <f t="shared" si="171"/>
        <v>2</v>
      </c>
      <c r="AK326" s="14">
        <f t="shared" si="172"/>
        <v>2.6</v>
      </c>
      <c r="AL326" s="24">
        <f t="shared" si="190"/>
        <v>184.75576584216296</v>
      </c>
      <c r="AM326" s="14">
        <f t="shared" si="191"/>
        <v>139.40299145234997</v>
      </c>
      <c r="AN326" s="138" t="str">
        <f t="shared" si="192"/>
        <v/>
      </c>
      <c r="AO326">
        <f t="shared" si="193"/>
        <v>1540</v>
      </c>
      <c r="AP326" s="124">
        <f t="shared" si="194"/>
        <v>139.40299145234997</v>
      </c>
    </row>
    <row r="327" spans="2:42" x14ac:dyDescent="0.25">
      <c r="B327" s="3">
        <f t="shared" si="173"/>
        <v>1545</v>
      </c>
      <c r="C327" s="14">
        <f t="shared" si="174"/>
        <v>25.75</v>
      </c>
      <c r="D327" s="11">
        <f t="shared" si="175"/>
        <v>819.00976918263655</v>
      </c>
      <c r="E327" s="11">
        <f t="shared" si="156"/>
        <v>639.79004969156097</v>
      </c>
      <c r="F327" s="11">
        <f t="shared" si="176"/>
        <v>97.478662093723287</v>
      </c>
      <c r="G327" s="11">
        <f t="shared" si="157"/>
        <v>185.41657831635962</v>
      </c>
      <c r="H327" s="11">
        <f t="shared" si="158"/>
        <v>139.89160600351221</v>
      </c>
      <c r="I327" s="24">
        <f t="shared" si="177"/>
        <v>97.478662093723287</v>
      </c>
      <c r="J327" s="12">
        <f t="shared" si="159"/>
        <v>0.33013888113414053</v>
      </c>
      <c r="K327" s="24">
        <f t="shared" si="160"/>
        <v>486.34875160660511</v>
      </c>
      <c r="L327" s="12">
        <f t="shared" si="178"/>
        <v>0.32428450080982635</v>
      </c>
      <c r="M327" s="24">
        <f t="shared" si="179"/>
        <v>185.41657831635962</v>
      </c>
      <c r="N327" s="12">
        <f t="shared" si="161"/>
        <v>0.91859018688987548</v>
      </c>
      <c r="O327" s="24">
        <f t="shared" si="162"/>
        <v>524.37736105155977</v>
      </c>
      <c r="P327" s="12">
        <f t="shared" si="180"/>
        <v>0.66053168295752784</v>
      </c>
      <c r="Q327" s="24">
        <f t="shared" si="181"/>
        <v>139.89160600351221</v>
      </c>
      <c r="R327" s="12">
        <f t="shared" si="163"/>
        <v>0.57101227608790972</v>
      </c>
      <c r="S327" s="24">
        <f t="shared" si="164"/>
        <v>506.14102525706198</v>
      </c>
      <c r="T327" s="12">
        <f t="shared" si="182"/>
        <v>0.4885339389331978</v>
      </c>
      <c r="W327" s="24">
        <f t="shared" si="183"/>
        <v>224.60346846610349</v>
      </c>
      <c r="X327" s="24">
        <f t="shared" si="184"/>
        <v>538.51725504317824</v>
      </c>
      <c r="Y327" s="13">
        <f t="shared" si="165"/>
        <v>0.77105166393592395</v>
      </c>
      <c r="Z327" s="24">
        <f t="shared" si="166"/>
        <v>10379.664530636437</v>
      </c>
      <c r="AA327" s="24">
        <f t="shared" si="167"/>
        <v>17583.528608012872</v>
      </c>
      <c r="AB327" s="24">
        <f t="shared" si="185"/>
        <v>185.41657831635962</v>
      </c>
      <c r="AC327" s="24">
        <f t="shared" si="186"/>
        <v>139.89160600351221</v>
      </c>
      <c r="AD327" s="123">
        <f t="shared" si="187"/>
        <v>1545</v>
      </c>
      <c r="AE327" s="14">
        <f t="shared" si="188"/>
        <v>25.75</v>
      </c>
      <c r="AF327" s="24">
        <f t="shared" si="168"/>
        <v>400</v>
      </c>
      <c r="AG327" s="3">
        <f t="shared" si="189"/>
        <v>0</v>
      </c>
      <c r="AH327" s="14">
        <f t="shared" si="169"/>
        <v>0</v>
      </c>
      <c r="AI327" s="14">
        <f t="shared" si="170"/>
        <v>1</v>
      </c>
      <c r="AJ327" s="14">
        <f t="shared" si="171"/>
        <v>2</v>
      </c>
      <c r="AK327" s="14">
        <f t="shared" si="172"/>
        <v>2.6</v>
      </c>
      <c r="AL327" s="24">
        <f t="shared" si="190"/>
        <v>185.41657831635962</v>
      </c>
      <c r="AM327" s="14">
        <f t="shared" si="191"/>
        <v>139.89160600351221</v>
      </c>
      <c r="AN327" s="138" t="str">
        <f t="shared" si="192"/>
        <v/>
      </c>
      <c r="AO327">
        <f t="shared" si="193"/>
        <v>1545</v>
      </c>
      <c r="AP327" s="124">
        <f t="shared" si="194"/>
        <v>139.89160600351221</v>
      </c>
    </row>
    <row r="328" spans="2:42" x14ac:dyDescent="0.25">
      <c r="B328" s="3">
        <f t="shared" si="173"/>
        <v>1550</v>
      </c>
      <c r="C328" s="14">
        <f t="shared" si="174"/>
        <v>25.833333333333332</v>
      </c>
      <c r="D328" s="11">
        <f t="shared" si="175"/>
        <v>819.49154321912977</v>
      </c>
      <c r="E328" s="11">
        <f t="shared" si="156"/>
        <v>640.16376070929209</v>
      </c>
      <c r="F328" s="11">
        <f t="shared" si="176"/>
        <v>97.802946594533111</v>
      </c>
      <c r="G328" s="11">
        <f t="shared" si="157"/>
        <v>186.07710999931714</v>
      </c>
      <c r="H328" s="11">
        <f t="shared" si="158"/>
        <v>140.3801399424454</v>
      </c>
      <c r="I328" s="24">
        <f t="shared" si="177"/>
        <v>97.802946594533111</v>
      </c>
      <c r="J328" s="12">
        <f t="shared" si="159"/>
        <v>0.33002743087387276</v>
      </c>
      <c r="K328" s="24">
        <f t="shared" si="160"/>
        <v>486.51299157539785</v>
      </c>
      <c r="L328" s="12">
        <f t="shared" si="178"/>
        <v>0.32431295621963169</v>
      </c>
      <c r="M328" s="24">
        <f t="shared" si="179"/>
        <v>186.07710999931714</v>
      </c>
      <c r="N328" s="12">
        <f t="shared" si="161"/>
        <v>0.91815652661019509</v>
      </c>
      <c r="O328" s="24">
        <f t="shared" si="162"/>
        <v>524.62503301866025</v>
      </c>
      <c r="P328" s="12">
        <f t="shared" si="180"/>
        <v>0.66024913321114387</v>
      </c>
      <c r="Q328" s="24">
        <f t="shared" si="181"/>
        <v>140.3801399424454</v>
      </c>
      <c r="R328" s="12">
        <f t="shared" si="163"/>
        <v>0.57077530874680082</v>
      </c>
      <c r="S328" s="24">
        <f t="shared" si="164"/>
        <v>506.35115854619227</v>
      </c>
      <c r="T328" s="12">
        <f t="shared" si="182"/>
        <v>0.48845197198250317</v>
      </c>
      <c r="W328" s="24">
        <f t="shared" si="183"/>
        <v>225.37452013003943</v>
      </c>
      <c r="X328" s="24">
        <f t="shared" si="184"/>
        <v>538.78686640078115</v>
      </c>
      <c r="Y328" s="13">
        <f t="shared" si="165"/>
        <v>0.77097144011775531</v>
      </c>
      <c r="Z328" s="24">
        <f t="shared" si="166"/>
        <v>10369.731014481316</v>
      </c>
      <c r="AA328" s="24">
        <f t="shared" si="167"/>
        <v>17604.551158795392</v>
      </c>
      <c r="AB328" s="24">
        <f t="shared" si="185"/>
        <v>186.07710999931714</v>
      </c>
      <c r="AC328" s="24">
        <f t="shared" si="186"/>
        <v>140.3801399424454</v>
      </c>
      <c r="AD328" s="123">
        <f t="shared" si="187"/>
        <v>1550</v>
      </c>
      <c r="AE328" s="14">
        <f t="shared" si="188"/>
        <v>25.833333333333332</v>
      </c>
      <c r="AF328" s="24">
        <f t="shared" si="168"/>
        <v>400</v>
      </c>
      <c r="AG328" s="3">
        <f t="shared" si="189"/>
        <v>0</v>
      </c>
      <c r="AH328" s="14">
        <f t="shared" si="169"/>
        <v>0</v>
      </c>
      <c r="AI328" s="14">
        <f t="shared" si="170"/>
        <v>1</v>
      </c>
      <c r="AJ328" s="14">
        <f t="shared" si="171"/>
        <v>2</v>
      </c>
      <c r="AK328" s="14">
        <f t="shared" si="172"/>
        <v>2.6</v>
      </c>
      <c r="AL328" s="24">
        <f t="shared" si="190"/>
        <v>186.07710999931714</v>
      </c>
      <c r="AM328" s="14">
        <f t="shared" si="191"/>
        <v>140.3801399424454</v>
      </c>
      <c r="AN328" s="138" t="str">
        <f t="shared" si="192"/>
        <v/>
      </c>
      <c r="AO328">
        <f t="shared" si="193"/>
        <v>1550</v>
      </c>
      <c r="AP328" s="124">
        <f t="shared" si="194"/>
        <v>140.3801399424454</v>
      </c>
    </row>
    <row r="329" spans="2:42" x14ac:dyDescent="0.25">
      <c r="B329" s="3">
        <f t="shared" si="173"/>
        <v>1555</v>
      </c>
      <c r="C329" s="14">
        <f t="shared" si="174"/>
        <v>25.916666666666668</v>
      </c>
      <c r="D329" s="11">
        <f t="shared" si="175"/>
        <v>819.97177310542247</v>
      </c>
      <c r="E329" s="11">
        <f t="shared" si="156"/>
        <v>640.53627393324575</v>
      </c>
      <c r="F329" s="11">
        <f t="shared" si="176"/>
        <v>98.12725955075274</v>
      </c>
      <c r="G329" s="11">
        <f t="shared" si="157"/>
        <v>186.7373591325283</v>
      </c>
      <c r="H329" s="11">
        <f t="shared" si="158"/>
        <v>140.8685919144279</v>
      </c>
      <c r="I329" s="24">
        <f t="shared" si="177"/>
        <v>98.12725955075274</v>
      </c>
      <c r="J329" s="12">
        <f t="shared" si="159"/>
        <v>0.32991619416966894</v>
      </c>
      <c r="K329" s="24">
        <f t="shared" si="160"/>
        <v>486.67702748115687</v>
      </c>
      <c r="L329" s="12">
        <f t="shared" si="178"/>
        <v>0.32434043571009152</v>
      </c>
      <c r="M329" s="24">
        <f t="shared" si="179"/>
        <v>186.7373591325283</v>
      </c>
      <c r="N329" s="12">
        <f t="shared" si="161"/>
        <v>0.91772414807731773</v>
      </c>
      <c r="O329" s="24">
        <f t="shared" si="162"/>
        <v>524.87220598731597</v>
      </c>
      <c r="P329" s="12">
        <f t="shared" si="180"/>
        <v>0.65996484576151082</v>
      </c>
      <c r="Q329" s="24">
        <f t="shared" si="181"/>
        <v>140.8685919144279</v>
      </c>
      <c r="R329" s="12">
        <f t="shared" si="163"/>
        <v>0.57053898354930688</v>
      </c>
      <c r="S329" s="24">
        <f t="shared" si="164"/>
        <v>506.5608962521074</v>
      </c>
      <c r="T329" s="12">
        <f t="shared" si="182"/>
        <v>0.48836866514267296</v>
      </c>
      <c r="W329" s="24">
        <f t="shared" si="183"/>
        <v>226.14549157015719</v>
      </c>
      <c r="X329" s="24">
        <f t="shared" si="184"/>
        <v>539.05622500603408</v>
      </c>
      <c r="Y329" s="13">
        <f t="shared" si="165"/>
        <v>0.77088783680578599</v>
      </c>
      <c r="Z329" s="24">
        <f t="shared" si="166"/>
        <v>10359.769559077213</v>
      </c>
      <c r="AA329" s="24">
        <f t="shared" si="167"/>
        <v>17625.462929427838</v>
      </c>
      <c r="AB329" s="24">
        <f t="shared" si="185"/>
        <v>186.7373591325283</v>
      </c>
      <c r="AC329" s="24">
        <f t="shared" si="186"/>
        <v>140.8685919144279</v>
      </c>
      <c r="AD329" s="123">
        <f t="shared" si="187"/>
        <v>1555</v>
      </c>
      <c r="AE329" s="14">
        <f t="shared" si="188"/>
        <v>25.916666666666668</v>
      </c>
      <c r="AF329" s="24">
        <f t="shared" si="168"/>
        <v>400</v>
      </c>
      <c r="AG329" s="3">
        <f t="shared" si="189"/>
        <v>0</v>
      </c>
      <c r="AH329" s="14">
        <f t="shared" si="169"/>
        <v>0</v>
      </c>
      <c r="AI329" s="14">
        <f t="shared" si="170"/>
        <v>1</v>
      </c>
      <c r="AJ329" s="14">
        <f t="shared" si="171"/>
        <v>2</v>
      </c>
      <c r="AK329" s="14">
        <f t="shared" si="172"/>
        <v>2.6</v>
      </c>
      <c r="AL329" s="24">
        <f t="shared" si="190"/>
        <v>186.7373591325283</v>
      </c>
      <c r="AM329" s="14">
        <f t="shared" si="191"/>
        <v>140.8685919144279</v>
      </c>
      <c r="AN329" s="138" t="str">
        <f t="shared" si="192"/>
        <v/>
      </c>
      <c r="AO329">
        <f t="shared" si="193"/>
        <v>1555</v>
      </c>
      <c r="AP329" s="124">
        <f t="shared" si="194"/>
        <v>140.8685919144279</v>
      </c>
    </row>
    <row r="330" spans="2:42" x14ac:dyDescent="0.25">
      <c r="B330" s="3">
        <f t="shared" si="173"/>
        <v>1560</v>
      </c>
      <c r="C330" s="14">
        <f t="shared" si="174"/>
        <v>26</v>
      </c>
      <c r="D330" s="11">
        <f t="shared" si="175"/>
        <v>820.45046870831357</v>
      </c>
      <c r="E330" s="11">
        <f t="shared" si="156"/>
        <v>640.90759701707555</v>
      </c>
      <c r="F330" s="11">
        <f t="shared" si="176"/>
        <v>98.451599986462838</v>
      </c>
      <c r="G330" s="11">
        <f t="shared" si="157"/>
        <v>187.39732397828982</v>
      </c>
      <c r="H330" s="11">
        <f t="shared" si="158"/>
        <v>141.35696057957057</v>
      </c>
      <c r="I330" s="24">
        <f t="shared" si="177"/>
        <v>98.451599986462838</v>
      </c>
      <c r="J330" s="12">
        <f t="shared" si="159"/>
        <v>0.32980517073063331</v>
      </c>
      <c r="K330" s="24">
        <f t="shared" si="160"/>
        <v>486.84085922815729</v>
      </c>
      <c r="L330" s="12">
        <f t="shared" si="178"/>
        <v>0.32436694862500876</v>
      </c>
      <c r="M330" s="24">
        <f t="shared" si="179"/>
        <v>187.39732397828982</v>
      </c>
      <c r="N330" s="12">
        <f t="shared" si="161"/>
        <v>0.91729304180841209</v>
      </c>
      <c r="O330" s="24">
        <f t="shared" si="162"/>
        <v>525.11888364435936</v>
      </c>
      <c r="P330" s="12">
        <f t="shared" si="180"/>
        <v>0.65967884112168207</v>
      </c>
      <c r="Q330" s="24">
        <f t="shared" si="181"/>
        <v>141.35696057957057</v>
      </c>
      <c r="R330" s="12">
        <f t="shared" si="163"/>
        <v>0.5703032978399476</v>
      </c>
      <c r="S330" s="24">
        <f t="shared" si="164"/>
        <v>506.77023953421519</v>
      </c>
      <c r="T330" s="12">
        <f t="shared" si="182"/>
        <v>0.48828403305469736</v>
      </c>
      <c r="W330" s="24">
        <f t="shared" si="183"/>
        <v>226.91637940696299</v>
      </c>
      <c r="X330" s="24">
        <f t="shared" si="184"/>
        <v>539.32533585290435</v>
      </c>
      <c r="Y330" s="13">
        <f t="shared" si="165"/>
        <v>0.77080086541474724</v>
      </c>
      <c r="Z330" s="24">
        <f t="shared" si="166"/>
        <v>10349.780440252815</v>
      </c>
      <c r="AA330" s="24">
        <f t="shared" si="167"/>
        <v>17646.264138264862</v>
      </c>
      <c r="AB330" s="24">
        <f t="shared" si="185"/>
        <v>187.39732397828982</v>
      </c>
      <c r="AC330" s="24">
        <f t="shared" si="186"/>
        <v>141.35696057957057</v>
      </c>
      <c r="AD330" s="123">
        <f t="shared" si="187"/>
        <v>1560</v>
      </c>
      <c r="AE330" s="14">
        <f t="shared" si="188"/>
        <v>26</v>
      </c>
      <c r="AF330" s="24">
        <f t="shared" si="168"/>
        <v>400</v>
      </c>
      <c r="AG330" s="3">
        <f t="shared" si="189"/>
        <v>0</v>
      </c>
      <c r="AH330" s="14">
        <f t="shared" si="169"/>
        <v>0</v>
      </c>
      <c r="AI330" s="14">
        <f t="shared" si="170"/>
        <v>1</v>
      </c>
      <c r="AJ330" s="14">
        <f t="shared" si="171"/>
        <v>2</v>
      </c>
      <c r="AK330" s="14">
        <f t="shared" si="172"/>
        <v>2.6</v>
      </c>
      <c r="AL330" s="24">
        <f t="shared" si="190"/>
        <v>187.39732397828982</v>
      </c>
      <c r="AM330" s="14">
        <f t="shared" si="191"/>
        <v>141.35696057957057</v>
      </c>
      <c r="AN330" s="138" t="str">
        <f t="shared" si="192"/>
        <v/>
      </c>
      <c r="AO330">
        <f t="shared" si="193"/>
        <v>1560</v>
      </c>
      <c r="AP330" s="124">
        <f t="shared" si="194"/>
        <v>141.35696057957057</v>
      </c>
    </row>
    <row r="331" spans="2:42" x14ac:dyDescent="0.25">
      <c r="B331" s="3">
        <f t="shared" si="173"/>
        <v>1565</v>
      </c>
      <c r="C331" s="14">
        <f t="shared" si="174"/>
        <v>26.083333333333332</v>
      </c>
      <c r="D331" s="11">
        <f t="shared" si="175"/>
        <v>820.92763980033419</v>
      </c>
      <c r="E331" s="11">
        <f t="shared" si="156"/>
        <v>641.27773754131135</v>
      </c>
      <c r="F331" s="11">
        <f t="shared" si="176"/>
        <v>98.775966935087851</v>
      </c>
      <c r="G331" s="11">
        <f t="shared" si="157"/>
        <v>188.05700281941151</v>
      </c>
      <c r="H331" s="11">
        <f t="shared" si="158"/>
        <v>141.84524461262527</v>
      </c>
      <c r="I331" s="24">
        <f t="shared" si="177"/>
        <v>98.775966935087851</v>
      </c>
      <c r="J331" s="12">
        <f t="shared" si="159"/>
        <v>0.32969436026159199</v>
      </c>
      <c r="K331" s="24">
        <f t="shared" si="160"/>
        <v>487.0044867282358</v>
      </c>
      <c r="L331" s="12">
        <f t="shared" si="178"/>
        <v>0.3243925041997931</v>
      </c>
      <c r="M331" s="24">
        <f t="shared" si="179"/>
        <v>188.05700281941151</v>
      </c>
      <c r="N331" s="12">
        <f t="shared" si="161"/>
        <v>0.91686319835494956</v>
      </c>
      <c r="O331" s="24">
        <f t="shared" si="162"/>
        <v>525.36506967825085</v>
      </c>
      <c r="P331" s="12">
        <f t="shared" si="180"/>
        <v>0.659391139517984</v>
      </c>
      <c r="Q331" s="24">
        <f t="shared" si="181"/>
        <v>141.84524461262527</v>
      </c>
      <c r="R331" s="12">
        <f t="shared" si="163"/>
        <v>0.57006824896313413</v>
      </c>
      <c r="S331" s="24">
        <f t="shared" si="164"/>
        <v>506.97918956050029</v>
      </c>
      <c r="T331" s="12">
        <f t="shared" si="182"/>
        <v>0.4881980901706145</v>
      </c>
      <c r="W331" s="24">
        <f t="shared" si="183"/>
        <v>227.68718027237773</v>
      </c>
      <c r="X331" s="24">
        <f t="shared" si="184"/>
        <v>539.59420393919322</v>
      </c>
      <c r="Y331" s="13">
        <f t="shared" si="165"/>
        <v>0.77071053721507377</v>
      </c>
      <c r="Z331" s="24">
        <f t="shared" si="166"/>
        <v>10339.763931723341</v>
      </c>
      <c r="AA331" s="24">
        <f t="shared" si="167"/>
        <v>17666.955001780338</v>
      </c>
      <c r="AB331" s="24">
        <f t="shared" si="185"/>
        <v>188.05700281941151</v>
      </c>
      <c r="AC331" s="24">
        <f t="shared" si="186"/>
        <v>141.84524461262527</v>
      </c>
      <c r="AD331" s="123">
        <f t="shared" si="187"/>
        <v>1565</v>
      </c>
      <c r="AE331" s="14">
        <f t="shared" si="188"/>
        <v>26.083333333333332</v>
      </c>
      <c r="AF331" s="24">
        <f t="shared" si="168"/>
        <v>400</v>
      </c>
      <c r="AG331" s="3">
        <f t="shared" si="189"/>
        <v>0</v>
      </c>
      <c r="AH331" s="14">
        <f t="shared" si="169"/>
        <v>0</v>
      </c>
      <c r="AI331" s="14">
        <f t="shared" si="170"/>
        <v>1</v>
      </c>
      <c r="AJ331" s="14">
        <f t="shared" si="171"/>
        <v>2</v>
      </c>
      <c r="AK331" s="14">
        <f t="shared" si="172"/>
        <v>2.6</v>
      </c>
      <c r="AL331" s="24">
        <f t="shared" si="190"/>
        <v>188.05700281941151</v>
      </c>
      <c r="AM331" s="14">
        <f t="shared" si="191"/>
        <v>141.84524461262527</v>
      </c>
      <c r="AN331" s="138" t="str">
        <f t="shared" si="192"/>
        <v/>
      </c>
      <c r="AO331">
        <f t="shared" si="193"/>
        <v>1565</v>
      </c>
      <c r="AP331" s="124">
        <f t="shared" si="194"/>
        <v>141.84524461262527</v>
      </c>
    </row>
    <row r="332" spans="2:42" x14ac:dyDescent="0.25">
      <c r="B332" s="3">
        <f t="shared" si="173"/>
        <v>1570</v>
      </c>
      <c r="C332" s="14">
        <f t="shared" si="174"/>
        <v>26.166666666666668</v>
      </c>
      <c r="D332" s="11">
        <f t="shared" si="175"/>
        <v>821.40329606094269</v>
      </c>
      <c r="E332" s="11">
        <f t="shared" si="156"/>
        <v>641.64670301428703</v>
      </c>
      <c r="F332" s="11">
        <f t="shared" si="176"/>
        <v>99.100359439287644</v>
      </c>
      <c r="G332" s="11">
        <f t="shared" si="157"/>
        <v>188.7163939589295</v>
      </c>
      <c r="H332" s="11">
        <f t="shared" si="158"/>
        <v>142.33344270279588</v>
      </c>
      <c r="I332" s="24">
        <f t="shared" si="177"/>
        <v>99.100359439287644</v>
      </c>
      <c r="J332" s="12">
        <f t="shared" si="159"/>
        <v>0.32958376246317467</v>
      </c>
      <c r="K332" s="24">
        <f t="shared" si="160"/>
        <v>487.16790990069109</v>
      </c>
      <c r="L332" s="12">
        <f t="shared" si="178"/>
        <v>0.32441711156315134</v>
      </c>
      <c r="M332" s="24">
        <f t="shared" si="179"/>
        <v>188.7163939589295</v>
      </c>
      <c r="N332" s="12">
        <f t="shared" si="161"/>
        <v>0.91643460830290557</v>
      </c>
      <c r="O332" s="24">
        <f t="shared" si="162"/>
        <v>525.61076777881954</v>
      </c>
      <c r="P332" s="12">
        <f t="shared" si="180"/>
        <v>0.65910176089514416</v>
      </c>
      <c r="Q332" s="24">
        <f t="shared" si="181"/>
        <v>142.33344270279588</v>
      </c>
      <c r="R332" s="12">
        <f t="shared" si="163"/>
        <v>0.56983383426335044</v>
      </c>
      <c r="S332" s="24">
        <f t="shared" si="164"/>
        <v>507.18774750734627</v>
      </c>
      <c r="T332" s="12">
        <f t="shared" si="182"/>
        <v>0.48811085075662286</v>
      </c>
      <c r="W332" s="24">
        <f t="shared" si="183"/>
        <v>228.45789080959281</v>
      </c>
      <c r="X332" s="24">
        <f t="shared" si="184"/>
        <v>539.86283426620298</v>
      </c>
      <c r="Y332" s="13">
        <f t="shared" si="165"/>
        <v>0.77061686333571799</v>
      </c>
      <c r="Z332" s="24">
        <f t="shared" si="166"/>
        <v>10329.720305117355</v>
      </c>
      <c r="AA332" s="24">
        <f t="shared" si="167"/>
        <v>17687.535734599187</v>
      </c>
      <c r="AB332" s="24">
        <f t="shared" si="185"/>
        <v>188.7163939589295</v>
      </c>
      <c r="AC332" s="24">
        <f t="shared" si="186"/>
        <v>142.33344270279588</v>
      </c>
      <c r="AD332" s="123">
        <f t="shared" si="187"/>
        <v>1570</v>
      </c>
      <c r="AE332" s="14">
        <f t="shared" si="188"/>
        <v>26.166666666666668</v>
      </c>
      <c r="AF332" s="24">
        <f t="shared" si="168"/>
        <v>400</v>
      </c>
      <c r="AG332" s="3">
        <f t="shared" si="189"/>
        <v>0</v>
      </c>
      <c r="AH332" s="14">
        <f t="shared" si="169"/>
        <v>0</v>
      </c>
      <c r="AI332" s="14">
        <f t="shared" si="170"/>
        <v>1</v>
      </c>
      <c r="AJ332" s="14">
        <f t="shared" si="171"/>
        <v>2</v>
      </c>
      <c r="AK332" s="14">
        <f t="shared" si="172"/>
        <v>2.6</v>
      </c>
      <c r="AL332" s="24">
        <f t="shared" si="190"/>
        <v>188.7163939589295</v>
      </c>
      <c r="AM332" s="14">
        <f t="shared" si="191"/>
        <v>142.33344270279588</v>
      </c>
      <c r="AN332" s="138" t="str">
        <f t="shared" si="192"/>
        <v/>
      </c>
      <c r="AO332">
        <f t="shared" si="193"/>
        <v>1570</v>
      </c>
      <c r="AP332" s="124">
        <f t="shared" si="194"/>
        <v>142.33344270279588</v>
      </c>
    </row>
    <row r="333" spans="2:42" x14ac:dyDescent="0.25">
      <c r="B333" s="3">
        <f t="shared" si="173"/>
        <v>1575</v>
      </c>
      <c r="C333" s="14">
        <f t="shared" si="174"/>
        <v>26.25</v>
      </c>
      <c r="D333" s="11">
        <f t="shared" si="175"/>
        <v>821.87744707770401</v>
      </c>
      <c r="E333" s="11">
        <f t="shared" si="156"/>
        <v>642.01450087305466</v>
      </c>
      <c r="F333" s="11">
        <f t="shared" si="176"/>
        <v>99.424776550850794</v>
      </c>
      <c r="G333" s="11">
        <f t="shared" si="157"/>
        <v>189.37549571982464</v>
      </c>
      <c r="H333" s="11">
        <f t="shared" si="158"/>
        <v>142.82155355355249</v>
      </c>
      <c r="I333" s="24">
        <f t="shared" si="177"/>
        <v>99.424776550850794</v>
      </c>
      <c r="J333" s="12">
        <f t="shared" si="159"/>
        <v>0.32947337703189555</v>
      </c>
      <c r="K333" s="24">
        <f t="shared" si="160"/>
        <v>487.33112867218694</v>
      </c>
      <c r="L333" s="12">
        <f t="shared" si="178"/>
        <v>0.32444077973847596</v>
      </c>
      <c r="M333" s="24">
        <f t="shared" si="179"/>
        <v>189.37549571982464</v>
      </c>
      <c r="N333" s="12">
        <f t="shared" si="161"/>
        <v>0.91600726227295293</v>
      </c>
      <c r="O333" s="24">
        <f t="shared" si="162"/>
        <v>525.85598163700809</v>
      </c>
      <c r="P333" s="12">
        <f t="shared" si="180"/>
        <v>0.65881072492053894</v>
      </c>
      <c r="Q333" s="24">
        <f t="shared" si="181"/>
        <v>142.82155355355249</v>
      </c>
      <c r="R333" s="12">
        <f t="shared" si="163"/>
        <v>0.56960005108533662</v>
      </c>
      <c r="S333" s="24">
        <f t="shared" si="164"/>
        <v>507.39591455936119</v>
      </c>
      <c r="T333" s="12">
        <f t="shared" si="182"/>
        <v>0.48802232889566033</v>
      </c>
      <c r="W333" s="24">
        <f t="shared" si="183"/>
        <v>229.22850767292852</v>
      </c>
      <c r="X333" s="24">
        <f t="shared" si="184"/>
        <v>540.13123183840685</v>
      </c>
      <c r="Y333" s="13">
        <f t="shared" si="165"/>
        <v>0.77051985476692675</v>
      </c>
      <c r="Z333" s="24">
        <f t="shared" si="166"/>
        <v>10319.649830003154</v>
      </c>
      <c r="AA333" s="24">
        <f t="shared" si="167"/>
        <v>17708.006549528916</v>
      </c>
      <c r="AB333" s="24">
        <f t="shared" si="185"/>
        <v>189.37549571982464</v>
      </c>
      <c r="AC333" s="24">
        <f t="shared" si="186"/>
        <v>142.82155355355249</v>
      </c>
      <c r="AD333" s="123">
        <f t="shared" si="187"/>
        <v>1575</v>
      </c>
      <c r="AE333" s="14">
        <f t="shared" si="188"/>
        <v>26.25</v>
      </c>
      <c r="AF333" s="24">
        <f t="shared" si="168"/>
        <v>400</v>
      </c>
      <c r="AG333" s="3">
        <f t="shared" si="189"/>
        <v>0</v>
      </c>
      <c r="AH333" s="14">
        <f t="shared" si="169"/>
        <v>0</v>
      </c>
      <c r="AI333" s="14">
        <f t="shared" si="170"/>
        <v>1</v>
      </c>
      <c r="AJ333" s="14">
        <f t="shared" si="171"/>
        <v>2</v>
      </c>
      <c r="AK333" s="14">
        <f t="shared" si="172"/>
        <v>2.6</v>
      </c>
      <c r="AL333" s="24">
        <f t="shared" si="190"/>
        <v>189.37549571982464</v>
      </c>
      <c r="AM333" s="14">
        <f t="shared" si="191"/>
        <v>142.82155355355249</v>
      </c>
      <c r="AN333" s="138" t="str">
        <f t="shared" si="192"/>
        <v/>
      </c>
      <c r="AO333">
        <f t="shared" si="193"/>
        <v>1575</v>
      </c>
      <c r="AP333" s="124">
        <f t="shared" si="194"/>
        <v>142.82155355355249</v>
      </c>
    </row>
    <row r="334" spans="2:42" x14ac:dyDescent="0.25">
      <c r="B334" s="3">
        <f t="shared" si="173"/>
        <v>1580</v>
      </c>
      <c r="C334" s="14">
        <f t="shared" si="174"/>
        <v>26.333333333333332</v>
      </c>
      <c r="D334" s="11">
        <f t="shared" si="175"/>
        <v>822.350102347448</v>
      </c>
      <c r="E334" s="11">
        <f t="shared" si="156"/>
        <v>642.3811384842835</v>
      </c>
      <c r="F334" s="11">
        <f t="shared" si="176"/>
        <v>99.749217330589275</v>
      </c>
      <c r="G334" s="11">
        <f t="shared" si="157"/>
        <v>190.03430644474517</v>
      </c>
      <c r="H334" s="11">
        <f t="shared" si="158"/>
        <v>143.30957588244814</v>
      </c>
      <c r="I334" s="24">
        <f t="shared" si="177"/>
        <v>99.749217330589275</v>
      </c>
      <c r="J334" s="12">
        <f t="shared" si="159"/>
        <v>0.32936320366023258</v>
      </c>
      <c r="K334" s="24">
        <f t="shared" si="160"/>
        <v>487.49414297665521</v>
      </c>
      <c r="L334" s="12">
        <f t="shared" si="178"/>
        <v>0.32446351764540171</v>
      </c>
      <c r="M334" s="24">
        <f t="shared" si="179"/>
        <v>190.03430644474517</v>
      </c>
      <c r="N334" s="12">
        <f t="shared" si="161"/>
        <v>0.91558115092064807</v>
      </c>
      <c r="O334" s="24">
        <f t="shared" si="162"/>
        <v>526.10071494462113</v>
      </c>
      <c r="P334" s="12">
        <f t="shared" si="180"/>
        <v>0.65851805098891969</v>
      </c>
      <c r="Q334" s="24">
        <f t="shared" si="181"/>
        <v>143.30957588244814</v>
      </c>
      <c r="R334" s="12">
        <f t="shared" si="163"/>
        <v>0.56936689677426211</v>
      </c>
      <c r="S334" s="24">
        <f t="shared" si="164"/>
        <v>507.60369190920596</v>
      </c>
      <c r="T334" s="12">
        <f t="shared" si="182"/>
        <v>0.48793253849027374</v>
      </c>
      <c r="W334" s="24">
        <f t="shared" si="183"/>
        <v>229.99902752769543</v>
      </c>
      <c r="X334" s="24">
        <f t="shared" si="184"/>
        <v>540.39940166312113</v>
      </c>
      <c r="Y334" s="13">
        <f t="shared" si="165"/>
        <v>0.77041952236298028</v>
      </c>
      <c r="Z334" s="24">
        <f t="shared" si="166"/>
        <v>10309.552773914702</v>
      </c>
      <c r="AA334" s="24">
        <f t="shared" si="167"/>
        <v>17728.367657590683</v>
      </c>
      <c r="AB334" s="24">
        <f t="shared" si="185"/>
        <v>190.03430644474517</v>
      </c>
      <c r="AC334" s="24">
        <f t="shared" si="186"/>
        <v>143.30957588244814</v>
      </c>
      <c r="AD334" s="123">
        <f t="shared" si="187"/>
        <v>1580</v>
      </c>
      <c r="AE334" s="14">
        <f t="shared" si="188"/>
        <v>26.333333333333332</v>
      </c>
      <c r="AF334" s="24">
        <f t="shared" si="168"/>
        <v>400</v>
      </c>
      <c r="AG334" s="3">
        <f t="shared" si="189"/>
        <v>0</v>
      </c>
      <c r="AH334" s="14">
        <f t="shared" si="169"/>
        <v>0</v>
      </c>
      <c r="AI334" s="14">
        <f t="shared" si="170"/>
        <v>1</v>
      </c>
      <c r="AJ334" s="14">
        <f t="shared" si="171"/>
        <v>2</v>
      </c>
      <c r="AK334" s="14">
        <f t="shared" si="172"/>
        <v>2.6</v>
      </c>
      <c r="AL334" s="24">
        <f t="shared" si="190"/>
        <v>190.03430644474517</v>
      </c>
      <c r="AM334" s="14">
        <f t="shared" si="191"/>
        <v>143.30957588244814</v>
      </c>
      <c r="AN334" s="138" t="str">
        <f t="shared" si="192"/>
        <v/>
      </c>
      <c r="AO334">
        <f t="shared" si="193"/>
        <v>1580</v>
      </c>
      <c r="AP334" s="124">
        <f t="shared" si="194"/>
        <v>143.30957588244814</v>
      </c>
    </row>
    <row r="335" spans="2:42" x14ac:dyDescent="0.25">
      <c r="B335" s="3">
        <f t="shared" si="173"/>
        <v>1585</v>
      </c>
      <c r="C335" s="14">
        <f t="shared" si="174"/>
        <v>26.416666666666668</v>
      </c>
      <c r="D335" s="11">
        <f t="shared" si="175"/>
        <v>822.82127127741228</v>
      </c>
      <c r="E335" s="11">
        <f t="shared" si="156"/>
        <v>642.74662314514615</v>
      </c>
      <c r="F335" s="11">
        <f t="shared" si="176"/>
        <v>100.07368084823467</v>
      </c>
      <c r="G335" s="11">
        <f t="shared" si="157"/>
        <v>190.6928244957341</v>
      </c>
      <c r="H335" s="11">
        <f t="shared" si="158"/>
        <v>143.79750842093841</v>
      </c>
      <c r="I335" s="24">
        <f t="shared" si="177"/>
        <v>100.07368084823467</v>
      </c>
      <c r="J335" s="12">
        <f t="shared" si="159"/>
        <v>0.32925324203670497</v>
      </c>
      <c r="K335" s="24">
        <f t="shared" si="160"/>
        <v>487.65695275520233</v>
      </c>
      <c r="L335" s="12">
        <f t="shared" si="178"/>
        <v>0.32448533410116748</v>
      </c>
      <c r="M335" s="24">
        <f t="shared" si="179"/>
        <v>190.6928244957341</v>
      </c>
      <c r="N335" s="12">
        <f t="shared" si="161"/>
        <v>0.91515626493660596</v>
      </c>
      <c r="O335" s="24">
        <f t="shared" si="162"/>
        <v>526.34497139408109</v>
      </c>
      <c r="P335" s="12">
        <f t="shared" si="180"/>
        <v>0.65822375822656543</v>
      </c>
      <c r="Q335" s="24">
        <f t="shared" si="181"/>
        <v>143.79750842093841</v>
      </c>
      <c r="R335" s="12">
        <f t="shared" si="163"/>
        <v>0.56913436867589928</v>
      </c>
      <c r="S335" s="24">
        <f t="shared" si="164"/>
        <v>507.81108075742503</v>
      </c>
      <c r="T335" s="12">
        <f t="shared" si="182"/>
        <v>0.48784149326514581</v>
      </c>
      <c r="W335" s="24">
        <f t="shared" si="183"/>
        <v>230.7694470500584</v>
      </c>
      <c r="X335" s="24">
        <f t="shared" si="184"/>
        <v>540.66734875018119</v>
      </c>
      <c r="Y335" s="13">
        <f t="shared" si="165"/>
        <v>0.77031587684489899</v>
      </c>
      <c r="Z335" s="24">
        <f t="shared" si="166"/>
        <v>10299.429402377194</v>
      </c>
      <c r="AA335" s="24">
        <f t="shared" si="167"/>
        <v>17748.619268050181</v>
      </c>
      <c r="AB335" s="24">
        <f t="shared" si="185"/>
        <v>190.6928244957341</v>
      </c>
      <c r="AC335" s="24">
        <f t="shared" si="186"/>
        <v>143.79750842093841</v>
      </c>
      <c r="AD335" s="123">
        <f t="shared" si="187"/>
        <v>1585</v>
      </c>
      <c r="AE335" s="14">
        <f t="shared" si="188"/>
        <v>26.416666666666668</v>
      </c>
      <c r="AF335" s="24">
        <f t="shared" si="168"/>
        <v>400</v>
      </c>
      <c r="AG335" s="3">
        <f t="shared" si="189"/>
        <v>0</v>
      </c>
      <c r="AH335" s="14">
        <f t="shared" si="169"/>
        <v>0</v>
      </c>
      <c r="AI335" s="14">
        <f t="shared" si="170"/>
        <v>1</v>
      </c>
      <c r="AJ335" s="14">
        <f t="shared" si="171"/>
        <v>2</v>
      </c>
      <c r="AK335" s="14">
        <f t="shared" si="172"/>
        <v>2.6</v>
      </c>
      <c r="AL335" s="24">
        <f t="shared" si="190"/>
        <v>190.6928244957341</v>
      </c>
      <c r="AM335" s="14">
        <f t="shared" si="191"/>
        <v>143.79750842093841</v>
      </c>
      <c r="AN335" s="138" t="str">
        <f t="shared" si="192"/>
        <v/>
      </c>
      <c r="AO335">
        <f t="shared" si="193"/>
        <v>1585</v>
      </c>
      <c r="AP335" s="124">
        <f t="shared" si="194"/>
        <v>143.79750842093841</v>
      </c>
    </row>
    <row r="336" spans="2:42" x14ac:dyDescent="0.25">
      <c r="B336" s="3">
        <f t="shared" si="173"/>
        <v>1590</v>
      </c>
      <c r="C336" s="14">
        <f t="shared" si="174"/>
        <v>26.5</v>
      </c>
      <c r="D336" s="11">
        <f t="shared" si="175"/>
        <v>823.29096318636448</v>
      </c>
      <c r="E336" s="11">
        <f t="shared" si="156"/>
        <v>643.1109620841894</v>
      </c>
      <c r="F336" s="11">
        <f t="shared" si="176"/>
        <v>100.39816618233584</v>
      </c>
      <c r="G336" s="11">
        <f t="shared" si="157"/>
        <v>191.35104825396067</v>
      </c>
      <c r="H336" s="11">
        <f t="shared" si="158"/>
        <v>144.28534991420355</v>
      </c>
      <c r="I336" s="24">
        <f t="shared" si="177"/>
        <v>100.39816618233584</v>
      </c>
      <c r="J336" s="12">
        <f t="shared" si="159"/>
        <v>0.32914349184595065</v>
      </c>
      <c r="K336" s="24">
        <f t="shared" si="160"/>
        <v>487.81955795601431</v>
      </c>
      <c r="L336" s="12">
        <f t="shared" si="178"/>
        <v>0.32450623782212751</v>
      </c>
      <c r="M336" s="24">
        <f t="shared" si="179"/>
        <v>191.35104825396067</v>
      </c>
      <c r="N336" s="12">
        <f t="shared" si="161"/>
        <v>0.91473259504667315</v>
      </c>
      <c r="O336" s="24">
        <f t="shared" si="162"/>
        <v>526.58875467818484</v>
      </c>
      <c r="P336" s="12">
        <f t="shared" si="180"/>
        <v>0.65792786549585969</v>
      </c>
      <c r="Q336" s="24">
        <f t="shared" si="181"/>
        <v>144.28534991420355</v>
      </c>
      <c r="R336" s="12">
        <f t="shared" si="163"/>
        <v>0.56890246413679102</v>
      </c>
      <c r="S336" s="24">
        <f t="shared" si="164"/>
        <v>508.01808231227989</v>
      </c>
      <c r="T336" s="12">
        <f t="shared" si="182"/>
        <v>0.48774920676987815</v>
      </c>
      <c r="W336" s="24">
        <f t="shared" si="183"/>
        <v>231.53976292690331</v>
      </c>
      <c r="X336" s="24">
        <f t="shared" si="184"/>
        <v>540.93507811161908</v>
      </c>
      <c r="Y336" s="13">
        <f t="shared" si="165"/>
        <v>0.77020892880310765</v>
      </c>
      <c r="Z336" s="24">
        <f t="shared" si="166"/>
        <v>10289.279978932151</v>
      </c>
      <c r="AA336" s="24">
        <f t="shared" si="167"/>
        <v>17768.761588447938</v>
      </c>
      <c r="AB336" s="24">
        <f t="shared" si="185"/>
        <v>191.35104825396067</v>
      </c>
      <c r="AC336" s="24">
        <f t="shared" si="186"/>
        <v>144.28534991420355</v>
      </c>
      <c r="AD336" s="123">
        <f t="shared" si="187"/>
        <v>1590</v>
      </c>
      <c r="AE336" s="14">
        <f t="shared" si="188"/>
        <v>26.5</v>
      </c>
      <c r="AF336" s="24">
        <f t="shared" si="168"/>
        <v>400</v>
      </c>
      <c r="AG336" s="3">
        <f t="shared" si="189"/>
        <v>0</v>
      </c>
      <c r="AH336" s="14">
        <f t="shared" si="169"/>
        <v>0</v>
      </c>
      <c r="AI336" s="14">
        <f t="shared" si="170"/>
        <v>1</v>
      </c>
      <c r="AJ336" s="14">
        <f t="shared" si="171"/>
        <v>2</v>
      </c>
      <c r="AK336" s="14">
        <f t="shared" si="172"/>
        <v>2.6</v>
      </c>
      <c r="AL336" s="24">
        <f t="shared" si="190"/>
        <v>191.35104825396067</v>
      </c>
      <c r="AM336" s="14">
        <f t="shared" si="191"/>
        <v>144.28534991420355</v>
      </c>
      <c r="AN336" s="138" t="str">
        <f t="shared" si="192"/>
        <v/>
      </c>
      <c r="AO336">
        <f t="shared" si="193"/>
        <v>1590</v>
      </c>
      <c r="AP336" s="124">
        <f t="shared" si="194"/>
        <v>144.28534991420355</v>
      </c>
    </row>
    <row r="337" spans="2:42" x14ac:dyDescent="0.25">
      <c r="B337" s="3">
        <f t="shared" si="173"/>
        <v>1595</v>
      </c>
      <c r="C337" s="14">
        <f t="shared" si="174"/>
        <v>26.583333333333332</v>
      </c>
      <c r="D337" s="11">
        <f t="shared" si="175"/>
        <v>823.75918730570834</v>
      </c>
      <c r="E337" s="11">
        <f t="shared" si="156"/>
        <v>643.474162462192</v>
      </c>
      <c r="F337" s="11">
        <f t="shared" si="176"/>
        <v>100.72267242015796</v>
      </c>
      <c r="G337" s="11">
        <f t="shared" si="157"/>
        <v>192.00897611945652</v>
      </c>
      <c r="H337" s="11">
        <f t="shared" si="158"/>
        <v>144.77309912097343</v>
      </c>
      <c r="I337" s="24">
        <f t="shared" si="177"/>
        <v>100.72267242015796</v>
      </c>
      <c r="J337" s="12">
        <f t="shared" si="159"/>
        <v>0.32903395276880126</v>
      </c>
      <c r="K337" s="24">
        <f t="shared" si="160"/>
        <v>487.98195853426563</v>
      </c>
      <c r="L337" s="12">
        <f t="shared" si="178"/>
        <v>0.32452623742511</v>
      </c>
      <c r="M337" s="24">
        <f t="shared" si="179"/>
        <v>192.00897611945652</v>
      </c>
      <c r="N337" s="12">
        <f t="shared" si="161"/>
        <v>0.91431013201208633</v>
      </c>
      <c r="O337" s="24">
        <f t="shared" si="162"/>
        <v>526.83206848986833</v>
      </c>
      <c r="P337" s="12">
        <f t="shared" si="180"/>
        <v>0.65763039139941548</v>
      </c>
      <c r="Q337" s="24">
        <f t="shared" si="181"/>
        <v>144.77309912097343</v>
      </c>
      <c r="R337" s="12">
        <f t="shared" si="163"/>
        <v>0.56867118050441545</v>
      </c>
      <c r="S337" s="24">
        <f t="shared" si="164"/>
        <v>508.22469778958521</v>
      </c>
      <c r="T337" s="12">
        <f t="shared" si="182"/>
        <v>0.48765569238150597</v>
      </c>
      <c r="W337" s="24">
        <f t="shared" si="183"/>
        <v>232.30997185570641</v>
      </c>
      <c r="X337" s="24">
        <f t="shared" si="184"/>
        <v>541.20259476134413</v>
      </c>
      <c r="Y337" s="13">
        <f t="shared" si="165"/>
        <v>0.7700986887000667</v>
      </c>
      <c r="Z337" s="24">
        <f t="shared" si="166"/>
        <v>10279.104765162139</v>
      </c>
      <c r="AA337" s="24">
        <f t="shared" si="167"/>
        <v>17788.794824629356</v>
      </c>
      <c r="AB337" s="24">
        <f t="shared" si="185"/>
        <v>192.00897611945652</v>
      </c>
      <c r="AC337" s="24">
        <f t="shared" si="186"/>
        <v>144.77309912097343</v>
      </c>
      <c r="AD337" s="123">
        <f t="shared" si="187"/>
        <v>1595</v>
      </c>
      <c r="AE337" s="14">
        <f t="shared" si="188"/>
        <v>26.583333333333332</v>
      </c>
      <c r="AF337" s="24">
        <f t="shared" si="168"/>
        <v>400</v>
      </c>
      <c r="AG337" s="3">
        <f t="shared" si="189"/>
        <v>0</v>
      </c>
      <c r="AH337" s="14">
        <f t="shared" si="169"/>
        <v>0</v>
      </c>
      <c r="AI337" s="14">
        <f t="shared" si="170"/>
        <v>1</v>
      </c>
      <c r="AJ337" s="14">
        <f t="shared" si="171"/>
        <v>2</v>
      </c>
      <c r="AK337" s="14">
        <f t="shared" si="172"/>
        <v>2.6</v>
      </c>
      <c r="AL337" s="24">
        <f t="shared" si="190"/>
        <v>192.00897611945652</v>
      </c>
      <c r="AM337" s="14">
        <f t="shared" si="191"/>
        <v>144.77309912097343</v>
      </c>
      <c r="AN337" s="138" t="str">
        <f t="shared" si="192"/>
        <v/>
      </c>
      <c r="AO337">
        <f t="shared" si="193"/>
        <v>1595</v>
      </c>
      <c r="AP337" s="124">
        <f t="shared" si="194"/>
        <v>144.77309912097343</v>
      </c>
    </row>
    <row r="338" spans="2:42" x14ac:dyDescent="0.25">
      <c r="B338" s="3">
        <f t="shared" si="173"/>
        <v>1600</v>
      </c>
      <c r="C338" s="14">
        <f t="shared" si="174"/>
        <v>26.666666666666668</v>
      </c>
      <c r="D338" s="11">
        <f t="shared" si="175"/>
        <v>824.22595278057292</v>
      </c>
      <c r="E338" s="11">
        <f t="shared" ref="E338:E401" si="195">IF(B338&lt;=40*60,20+345*CRed_1*LOG(8*C338+1,10),ThetaG40+(ThetaG120-ThetaG40)/80*(C338-40))</f>
        <v>643.8362313730097</v>
      </c>
      <c r="F338" s="11">
        <f t="shared" si="176"/>
        <v>101.04719865758307</v>
      </c>
      <c r="G338" s="11">
        <f t="shared" ref="G338:G401" si="196">M338</f>
        <v>192.66660651085593</v>
      </c>
      <c r="H338" s="11">
        <f t="shared" ref="H338:H401" si="197">Q338</f>
        <v>145.26075481335494</v>
      </c>
      <c r="I338" s="24">
        <f t="shared" si="177"/>
        <v>101.04719865758307</v>
      </c>
      <c r="J338" s="12">
        <f t="shared" ref="J338:J401" si="198">Cp*RhoP/(K338*RhoA)*dP/1000*MassivSS</f>
        <v>0.3289246244823566</v>
      </c>
      <c r="K338" s="24">
        <f t="shared" ref="K338:K401" si="199">IF(I338&lt;600,425+0.773*I338-1.69/1000*I338^2+2.22/1000^2*I338^3,IF(I338&lt;735,666+13002/(738-I338),IF(I338&lt;900,545+17820/(I338-731),650)))</f>
        <v>488.14415445202758</v>
      </c>
      <c r="L338" s="12">
        <f t="shared" si="178"/>
        <v>0.324545341428782</v>
      </c>
      <c r="M338" s="24">
        <f t="shared" si="179"/>
        <v>192.66660651085593</v>
      </c>
      <c r="N338" s="12">
        <f t="shared" ref="N338:N401" si="200">Cp*RhoP/(O338*RhoA)*dP/1000*MassivW</f>
        <v>0.91388886662962798</v>
      </c>
      <c r="O338" s="24">
        <f t="shared" ref="O338:O401" si="201">IF(M338&lt;600,425+0.773*M338-1.69/1000*M338^2+2.22/1000^2*M338^3,IF(M338&lt;735,666+13002/(738-M338),IF(M338&lt;900,545+17820/(M338-731),650)))</f>
        <v>527.07491652197336</v>
      </c>
      <c r="P338" s="12">
        <f t="shared" si="180"/>
        <v>0.65733135428421474</v>
      </c>
      <c r="Q338" s="24">
        <f t="shared" si="181"/>
        <v>145.26075481335494</v>
      </c>
      <c r="R338" s="12">
        <f t="shared" ref="R338:R401" si="202">Cp*RhoP/(S338*RhoA)*dP/1000*MassivSI</f>
        <v>0.56844051512734584</v>
      </c>
      <c r="S338" s="24">
        <f t="shared" ref="S338:S401" si="203">IF(Q338&lt;600,425+0.773*Q338-1.69/1000*Q338^2+2.22/1000^2*Q338^3,IF(Q338&lt;735,666+13002/(738-Q338),IF(Q338&lt;900,545+17820/(Q338-731),650)))</f>
        <v>508.43092841254742</v>
      </c>
      <c r="T338" s="12">
        <f t="shared" si="182"/>
        <v>0.48756096330701731</v>
      </c>
      <c r="W338" s="24">
        <f t="shared" si="183"/>
        <v>233.08007054440648</v>
      </c>
      <c r="X338" s="24">
        <f t="shared" si="184"/>
        <v>541.46990371482525</v>
      </c>
      <c r="Y338" s="13">
        <f t="shared" ref="Y338:Y401" si="204">MAX(MassivSSCO/(X338*RhoA)*DeltaT*(Z338+AA338),L338)</f>
        <v>0.76998516687287122</v>
      </c>
      <c r="Z338" s="24">
        <f t="shared" ref="Z338:Z401" si="205">AlphaC*(E338-W338)</f>
        <v>10268.904020715081</v>
      </c>
      <c r="AA338" s="24">
        <f t="shared" ref="AA338:AA401" si="206">Phi*EpsilonF*0.7*Botzman/10^8*EpsilonA*((E338+273)^4-(W338+273)^4)</f>
        <v>17808.719180774428</v>
      </c>
      <c r="AB338" s="24">
        <f t="shared" si="185"/>
        <v>192.66660651085593</v>
      </c>
      <c r="AC338" s="24">
        <f t="shared" si="186"/>
        <v>145.26075481335494</v>
      </c>
      <c r="AD338" s="123">
        <f t="shared" si="187"/>
        <v>1600</v>
      </c>
      <c r="AE338" s="14">
        <f t="shared" si="188"/>
        <v>26.666666666666668</v>
      </c>
      <c r="AF338" s="24">
        <f t="shared" ref="AF338:AF401" si="207">IF(AC338&lt;=450,Thetha0_0,IF(AC338&gt;=650,Thetha0_2,(IF(AC338&lt;=550,Thetha0_0+(Thetha0_1-Thetha0_0)/100*(AC338-450),Thetha0_1+(Thetha0_2-Thetha0_1)/100*(AC338-550)))))</f>
        <v>400</v>
      </c>
      <c r="AG338" s="3">
        <f t="shared" si="189"/>
        <v>0</v>
      </c>
      <c r="AH338" s="14">
        <f t="shared" ref="AH338:AH401" si="208">IF(AC338&lt;=450,AthetaR30_0,IF(AC338&gt;=650,AthetaR30_2,(IF(AC338&lt;=550,AthetaR30_0+(AthetaR30_1-AthetaR30_0)/100*(AC338-450),AthetaR30_1+(AthetaR30_2-AthetaR30_1)/100*(AC338-450)))))</f>
        <v>0</v>
      </c>
      <c r="AI338" s="14">
        <f t="shared" ref="AI338:AI401" si="209">IF(AC338&lt;=450,AthetaR60_0,IF(AC338&gt;=650,AthetaR60_2,(IF(AC338&lt;=550,AthetaR60_0+(AthetaR60_1-AthetaR60_0)/100*(AC338-450),AthetaR60_1+(AthetaR60_2-AthetaR60_1)/100*(AC338-450)))))</f>
        <v>1</v>
      </c>
      <c r="AJ338" s="14">
        <f t="shared" ref="AJ338:AJ401" si="210">IF(AC338&lt;=450,AthetaR90_0,IF(AC338&gt;=650,AthetaR90_2,(IF(AC338&lt;=550,AthetaR90_0+(AthetaR90_1-AthetaR90_0)/100*(AC338-450),AthetaR90_1+(AthetaR90_2-AthetaR90_1)/100*(AC338-450)))))</f>
        <v>2</v>
      </c>
      <c r="AK338" s="14">
        <f t="shared" ref="AK338:AK401" si="211">IF(AC338&lt;=450,AthetaR120_0,IF(AC338&gt;=650,AthetaR120_2,(IF(AC338&lt;=550,AthetaR120_0+(AthetaR120_1-AthetaR120_0)/100*(AC338-450),AthetaR120_1+(AthetaR120_2-AthetaR120_1)/100*(AC338-450)))))</f>
        <v>2.6</v>
      </c>
      <c r="AL338" s="24">
        <f t="shared" si="190"/>
        <v>192.66660651085593</v>
      </c>
      <c r="AM338" s="14">
        <f t="shared" si="191"/>
        <v>145.26075481335494</v>
      </c>
      <c r="AN338" s="138" t="str">
        <f t="shared" si="192"/>
        <v/>
      </c>
      <c r="AO338">
        <f t="shared" si="193"/>
        <v>1600</v>
      </c>
      <c r="AP338" s="124">
        <f t="shared" si="194"/>
        <v>145.26075481335494</v>
      </c>
    </row>
    <row r="339" spans="2:42" x14ac:dyDescent="0.25">
      <c r="B339" s="3">
        <f t="shared" ref="B339:B402" si="212">B338+DeltaT</f>
        <v>1605</v>
      </c>
      <c r="C339" s="14">
        <f t="shared" ref="C339:C402" si="213">B339/60</f>
        <v>26.75</v>
      </c>
      <c r="D339" s="11">
        <f t="shared" ref="D339:D402" si="214">20+345*LOG(8*C339+1,10)</f>
        <v>824.69126867088369</v>
      </c>
      <c r="E339" s="11">
        <f t="shared" si="195"/>
        <v>644.19717584440582</v>
      </c>
      <c r="F339" s="11">
        <f t="shared" ref="F339:F402" si="215">I339</f>
        <v>101.37174399901185</v>
      </c>
      <c r="G339" s="11">
        <f t="shared" si="196"/>
        <v>193.32393786514015</v>
      </c>
      <c r="H339" s="11">
        <f t="shared" si="197"/>
        <v>145.74831577666194</v>
      </c>
      <c r="I339" s="24">
        <f t="shared" ref="I339:I402" si="216">I338+IF(Limit=Oui,MAX(0,L338),L338)</f>
        <v>101.37174399901185</v>
      </c>
      <c r="J339" s="12">
        <f t="shared" si="198"/>
        <v>0.32881550666005838</v>
      </c>
      <c r="K339" s="24">
        <f t="shared" si="199"/>
        <v>488.30614567817884</v>
      </c>
      <c r="L339" s="12">
        <f t="shared" ref="L339:L402" si="217">LambdaP*MassivSS/(dP/1000)/(K339*RhoA)/(1+J339/3)*(D339-I339)*DeltaT-(EXP(J339/10)-1)*(D339-D338)</f>
        <v>0.32456355825504679</v>
      </c>
      <c r="M339" s="24">
        <f t="shared" ref="M339:M402" si="218">M338+IF(Limit=Oui,MAX(0,P338),P338)</f>
        <v>193.32393786514015</v>
      </c>
      <c r="N339" s="12">
        <f t="shared" si="200"/>
        <v>0.91346878973177414</v>
      </c>
      <c r="O339" s="24">
        <f t="shared" si="201"/>
        <v>527.31730246701932</v>
      </c>
      <c r="P339" s="12">
        <f t="shared" ref="P339:P402" si="219">LambdaP*MassivW/(dP/1000)/(O339*RhoA)/(1+N339/3)*(D339-M339)*DeltaT-(EXP(N339/10)-1)*(D339-D338)</f>
        <v>0.65703077224582973</v>
      </c>
      <c r="Q339" s="24">
        <f t="shared" ref="Q339:Q402" si="220">Q338+IF(Limit=Oui,MAX(0,T338),T338)</f>
        <v>145.74831577666194</v>
      </c>
      <c r="R339" s="12">
        <f t="shared" si="202"/>
        <v>0.56821046535540942</v>
      </c>
      <c r="S339" s="24">
        <f t="shared" si="203"/>
        <v>508.63677541160541</v>
      </c>
      <c r="T339" s="12">
        <f t="shared" ref="T339:T402" si="221">LambdaP*MassivSI/(dP/1000)/(S339*RhoA)/(1+R339/3)*(D339-Q339)*DeltaT-(EXP(R339/10)-1)*(D339-D338)</f>
        <v>0.48746503258593088</v>
      </c>
      <c r="W339" s="24">
        <f t="shared" ref="W339:W402" si="222">W338+IF(Limit=Oui,MAX(0,Y338),Y338)</f>
        <v>233.85005571127937</v>
      </c>
      <c r="X339" s="24">
        <f t="shared" ref="X339:X402" si="223">IF(W339&lt;600,425+0.773*W339-1.69/1000*W339^2+2.22/1000^2*W339^3,IF(W339&lt;735,666+13002/(738-W339),IF(W339&lt;900,545+17820/(W339-731),650)))</f>
        <v>541.73700998877678</v>
      </c>
      <c r="Y339" s="13">
        <f t="shared" si="204"/>
        <v>0.76986837353580928</v>
      </c>
      <c r="Z339" s="24">
        <f t="shared" si="205"/>
        <v>10258.678003328161</v>
      </c>
      <c r="AA339" s="24">
        <f t="shared" si="206"/>
        <v>17828.534859426974</v>
      </c>
      <c r="AB339" s="24">
        <f t="shared" ref="AB339:AB402" si="224">MAX(M339,AVERAGE(W339,AC339))</f>
        <v>193.32393786514015</v>
      </c>
      <c r="AC339" s="24">
        <f t="shared" ref="AC339:AC402" si="225">Q339</f>
        <v>145.74831577666194</v>
      </c>
      <c r="AD339" s="123">
        <f t="shared" ref="AD339:AD402" si="226">B339</f>
        <v>1605</v>
      </c>
      <c r="AE339" s="14">
        <f t="shared" ref="AE339:AE402" si="227">C339</f>
        <v>26.75</v>
      </c>
      <c r="AF339" s="24">
        <f t="shared" si="207"/>
        <v>400</v>
      </c>
      <c r="AG339" s="3">
        <f t="shared" ref="AG339:AG402" si="228">IF(C339&lt;=30,AH339,IF(C339&lt;=60,AI339,IF(C339&lt;=90,AJ339,IF(C339&lt;=120,AK339,-1))))</f>
        <v>0</v>
      </c>
      <c r="AH339" s="14">
        <f t="shared" si="208"/>
        <v>0</v>
      </c>
      <c r="AI339" s="14">
        <f t="shared" si="209"/>
        <v>1</v>
      </c>
      <c r="AJ339" s="14">
        <f t="shared" si="210"/>
        <v>2</v>
      </c>
      <c r="AK339" s="14">
        <f t="shared" si="211"/>
        <v>2.6</v>
      </c>
      <c r="AL339" s="24">
        <f t="shared" ref="AL339:AL402" si="229">MAX(M339,AVERAGE(W339,AM339))</f>
        <v>193.32393786514015</v>
      </c>
      <c r="AM339" s="14">
        <f t="shared" ref="AM339:AM402" si="230">IF(W339&gt;=AF339,(1+(W339-AF339)*AG339/10000)*AC339,AC339)</f>
        <v>145.74831577666194</v>
      </c>
      <c r="AN339" s="138" t="str">
        <f t="shared" ref="AN339:AN402" si="231">IF(AM339=AC339,"","modifiée")</f>
        <v/>
      </c>
      <c r="AO339">
        <f t="shared" ref="AO339:AO402" si="232">AD339</f>
        <v>1605</v>
      </c>
      <c r="AP339" s="124">
        <f t="shared" ref="AP339:AP402" si="233">AM339</f>
        <v>145.74831577666194</v>
      </c>
    </row>
    <row r="340" spans="2:42" x14ac:dyDescent="0.25">
      <c r="B340" s="3">
        <f t="shared" si="212"/>
        <v>1610</v>
      </c>
      <c r="C340" s="14">
        <f t="shared" si="213"/>
        <v>26.833333333333332</v>
      </c>
      <c r="D340" s="11">
        <f t="shared" si="214"/>
        <v>825.15514395241814</v>
      </c>
      <c r="E340" s="11">
        <f t="shared" si="195"/>
        <v>644.55700283887052</v>
      </c>
      <c r="F340" s="11">
        <f t="shared" si="215"/>
        <v>101.69630755726691</v>
      </c>
      <c r="G340" s="11">
        <f t="shared" si="196"/>
        <v>193.98096863738598</v>
      </c>
      <c r="H340" s="11">
        <f t="shared" si="197"/>
        <v>146.23578080924787</v>
      </c>
      <c r="I340" s="24">
        <f t="shared" si="216"/>
        <v>101.69630755726691</v>
      </c>
      <c r="J340" s="12">
        <f t="shared" si="198"/>
        <v>0.32870659897176158</v>
      </c>
      <c r="K340" s="24">
        <f t="shared" si="199"/>
        <v>488.46793218831669</v>
      </c>
      <c r="L340" s="12">
        <f t="shared" si="217"/>
        <v>0.32458089623033637</v>
      </c>
      <c r="M340" s="24">
        <f t="shared" si="218"/>
        <v>193.98096863738598</v>
      </c>
      <c r="N340" s="12">
        <f t="shared" si="200"/>
        <v>0.91304989218683374</v>
      </c>
      <c r="O340" s="24">
        <f t="shared" si="201"/>
        <v>527.55923001697931</v>
      </c>
      <c r="P340" s="12">
        <f t="shared" si="219"/>
        <v>0.65672866313233258</v>
      </c>
      <c r="Q340" s="24">
        <f t="shared" si="220"/>
        <v>146.23578080924787</v>
      </c>
      <c r="R340" s="12">
        <f t="shared" si="202"/>
        <v>0.56798102853983867</v>
      </c>
      <c r="S340" s="24">
        <f t="shared" si="203"/>
        <v>508.84224002427499</v>
      </c>
      <c r="T340" s="12">
        <f t="shared" si="221"/>
        <v>0.48736791309268035</v>
      </c>
      <c r="W340" s="24">
        <f t="shared" si="222"/>
        <v>234.61992408481518</v>
      </c>
      <c r="X340" s="24">
        <f t="shared" si="223"/>
        <v>542.00391860084665</v>
      </c>
      <c r="Y340" s="13">
        <f t="shared" si="204"/>
        <v>0.76974831878289296</v>
      </c>
      <c r="Z340" s="24">
        <f t="shared" si="205"/>
        <v>10248.426968851383</v>
      </c>
      <c r="AA340" s="24">
        <f t="shared" si="206"/>
        <v>17848.242061523713</v>
      </c>
      <c r="AB340" s="24">
        <f t="shared" si="224"/>
        <v>193.98096863738598</v>
      </c>
      <c r="AC340" s="24">
        <f t="shared" si="225"/>
        <v>146.23578080924787</v>
      </c>
      <c r="AD340" s="123">
        <f t="shared" si="226"/>
        <v>1610</v>
      </c>
      <c r="AE340" s="14">
        <f t="shared" si="227"/>
        <v>26.833333333333332</v>
      </c>
      <c r="AF340" s="24">
        <f t="shared" si="207"/>
        <v>400</v>
      </c>
      <c r="AG340" s="3">
        <f t="shared" si="228"/>
        <v>0</v>
      </c>
      <c r="AH340" s="14">
        <f t="shared" si="208"/>
        <v>0</v>
      </c>
      <c r="AI340" s="14">
        <f t="shared" si="209"/>
        <v>1</v>
      </c>
      <c r="AJ340" s="14">
        <f t="shared" si="210"/>
        <v>2</v>
      </c>
      <c r="AK340" s="14">
        <f t="shared" si="211"/>
        <v>2.6</v>
      </c>
      <c r="AL340" s="24">
        <f t="shared" si="229"/>
        <v>193.98096863738598</v>
      </c>
      <c r="AM340" s="14">
        <f t="shared" si="230"/>
        <v>146.23578080924787</v>
      </c>
      <c r="AN340" s="138" t="str">
        <f t="shared" si="231"/>
        <v/>
      </c>
      <c r="AO340">
        <f t="shared" si="232"/>
        <v>1610</v>
      </c>
      <c r="AP340" s="124">
        <f t="shared" si="233"/>
        <v>146.23578080924787</v>
      </c>
    </row>
    <row r="341" spans="2:42" x14ac:dyDescent="0.25">
      <c r="B341" s="3">
        <f t="shared" si="212"/>
        <v>1615</v>
      </c>
      <c r="C341" s="14">
        <f t="shared" si="213"/>
        <v>26.916666666666668</v>
      </c>
      <c r="D341" s="11">
        <f t="shared" si="214"/>
        <v>825.61758751784373</v>
      </c>
      <c r="E341" s="11">
        <f t="shared" si="195"/>
        <v>644.91571925442565</v>
      </c>
      <c r="F341" s="11">
        <f t="shared" si="215"/>
        <v>102.02088845349724</v>
      </c>
      <c r="G341" s="11">
        <f t="shared" si="196"/>
        <v>194.63769730051831</v>
      </c>
      <c r="H341" s="11">
        <f t="shared" si="197"/>
        <v>146.72314872234054</v>
      </c>
      <c r="I341" s="24">
        <f t="shared" si="216"/>
        <v>102.02088845349724</v>
      </c>
      <c r="J341" s="12">
        <f t="shared" si="198"/>
        <v>0.32859790108380571</v>
      </c>
      <c r="K341" s="24">
        <f t="shared" si="199"/>
        <v>488.62951396466985</v>
      </c>
      <c r="L341" s="12">
        <f t="shared" si="217"/>
        <v>0.32459736358697161</v>
      </c>
      <c r="M341" s="24">
        <f t="shared" si="218"/>
        <v>194.63769730051831</v>
      </c>
      <c r="N341" s="12">
        <f t="shared" si="200"/>
        <v>0.91263216489908283</v>
      </c>
      <c r="O341" s="24">
        <f t="shared" si="201"/>
        <v>527.80070286306</v>
      </c>
      <c r="P341" s="12">
        <f t="shared" si="219"/>
        <v>0.65642504454839934</v>
      </c>
      <c r="Q341" s="24">
        <f t="shared" si="220"/>
        <v>146.72314872234054</v>
      </c>
      <c r="R341" s="12">
        <f t="shared" si="202"/>
        <v>0.56775220203342336</v>
      </c>
      <c r="S341" s="24">
        <f t="shared" si="203"/>
        <v>509.04732349499386</v>
      </c>
      <c r="T341" s="12">
        <f t="shared" si="221"/>
        <v>0.48726961753912301</v>
      </c>
      <c r="W341" s="24">
        <f t="shared" si="222"/>
        <v>235.38967240359807</v>
      </c>
      <c r="X341" s="24">
        <f t="shared" si="223"/>
        <v>542.27063456930648</v>
      </c>
      <c r="Y341" s="13">
        <f t="shared" si="204"/>
        <v>0.76962501259034888</v>
      </c>
      <c r="Z341" s="24">
        <f t="shared" si="205"/>
        <v>10238.151171270689</v>
      </c>
      <c r="AA341" s="24">
        <f t="shared" si="206"/>
        <v>17867.840986422791</v>
      </c>
      <c r="AB341" s="24">
        <f t="shared" si="224"/>
        <v>194.63769730051831</v>
      </c>
      <c r="AC341" s="24">
        <f t="shared" si="225"/>
        <v>146.72314872234054</v>
      </c>
      <c r="AD341" s="123">
        <f t="shared" si="226"/>
        <v>1615</v>
      </c>
      <c r="AE341" s="14">
        <f t="shared" si="227"/>
        <v>26.916666666666668</v>
      </c>
      <c r="AF341" s="24">
        <f t="shared" si="207"/>
        <v>400</v>
      </c>
      <c r="AG341" s="3">
        <f t="shared" si="228"/>
        <v>0</v>
      </c>
      <c r="AH341" s="14">
        <f t="shared" si="208"/>
        <v>0</v>
      </c>
      <c r="AI341" s="14">
        <f t="shared" si="209"/>
        <v>1</v>
      </c>
      <c r="AJ341" s="14">
        <f t="shared" si="210"/>
        <v>2</v>
      </c>
      <c r="AK341" s="14">
        <f t="shared" si="211"/>
        <v>2.6</v>
      </c>
      <c r="AL341" s="24">
        <f t="shared" si="229"/>
        <v>194.63769730051831</v>
      </c>
      <c r="AM341" s="14">
        <f t="shared" si="230"/>
        <v>146.72314872234054</v>
      </c>
      <c r="AN341" s="138" t="str">
        <f t="shared" si="231"/>
        <v/>
      </c>
      <c r="AO341">
        <f t="shared" si="232"/>
        <v>1615</v>
      </c>
      <c r="AP341" s="124">
        <f t="shared" si="233"/>
        <v>146.72314872234054</v>
      </c>
    </row>
    <row r="342" spans="2:42" x14ac:dyDescent="0.25">
      <c r="B342" s="3">
        <f t="shared" si="212"/>
        <v>1620</v>
      </c>
      <c r="C342" s="14">
        <f t="shared" si="213"/>
        <v>27</v>
      </c>
      <c r="D342" s="11">
        <f t="shared" si="214"/>
        <v>826.07860817774269</v>
      </c>
      <c r="E342" s="11">
        <f t="shared" si="195"/>
        <v>645.27333192541948</v>
      </c>
      <c r="F342" s="11">
        <f t="shared" si="215"/>
        <v>102.34548581708421</v>
      </c>
      <c r="G342" s="11">
        <f t="shared" si="196"/>
        <v>195.29412234506671</v>
      </c>
      <c r="H342" s="11">
        <f t="shared" si="197"/>
        <v>147.21041833987965</v>
      </c>
      <c r="I342" s="24">
        <f t="shared" si="216"/>
        <v>102.34548581708421</v>
      </c>
      <c r="J342" s="12">
        <f t="shared" si="198"/>
        <v>0.32848941265908443</v>
      </c>
      <c r="K342" s="24">
        <f t="shared" si="199"/>
        <v>488.79089099601231</v>
      </c>
      <c r="L342" s="12">
        <f t="shared" si="217"/>
        <v>0.32461296846435228</v>
      </c>
      <c r="M342" s="24">
        <f t="shared" si="218"/>
        <v>195.29412234506671</v>
      </c>
      <c r="N342" s="12">
        <f t="shared" si="200"/>
        <v>0.91221559880889003</v>
      </c>
      <c r="O342" s="24">
        <f t="shared" si="201"/>
        <v>528.04172469548621</v>
      </c>
      <c r="P342" s="12">
        <f t="shared" si="219"/>
        <v>0.65611993385890743</v>
      </c>
      <c r="Q342" s="24">
        <f t="shared" si="220"/>
        <v>147.21041833987965</v>
      </c>
      <c r="R342" s="12">
        <f t="shared" si="202"/>
        <v>0.56752398319065644</v>
      </c>
      <c r="S342" s="24">
        <f t="shared" si="203"/>
        <v>509.25202707497033</v>
      </c>
      <c r="T342" s="12">
        <f t="shared" si="221"/>
        <v>0.4871701584767385</v>
      </c>
      <c r="W342" s="24">
        <f t="shared" si="222"/>
        <v>236.15929741618842</v>
      </c>
      <c r="X342" s="24">
        <f t="shared" si="223"/>
        <v>542.53716291274452</v>
      </c>
      <c r="Y342" s="13">
        <f t="shared" si="204"/>
        <v>0.76949846481908291</v>
      </c>
      <c r="Z342" s="24">
        <f t="shared" si="205"/>
        <v>10227.850862730776</v>
      </c>
      <c r="AA342" s="24">
        <f t="shared" si="206"/>
        <v>17887.331831932162</v>
      </c>
      <c r="AB342" s="24">
        <f t="shared" si="224"/>
        <v>195.29412234506671</v>
      </c>
      <c r="AC342" s="24">
        <f t="shared" si="225"/>
        <v>147.21041833987965</v>
      </c>
      <c r="AD342" s="123">
        <f t="shared" si="226"/>
        <v>1620</v>
      </c>
      <c r="AE342" s="14">
        <f t="shared" si="227"/>
        <v>27</v>
      </c>
      <c r="AF342" s="24">
        <f t="shared" si="207"/>
        <v>400</v>
      </c>
      <c r="AG342" s="3">
        <f t="shared" si="228"/>
        <v>0</v>
      </c>
      <c r="AH342" s="14">
        <f t="shared" si="208"/>
        <v>0</v>
      </c>
      <c r="AI342" s="14">
        <f t="shared" si="209"/>
        <v>1</v>
      </c>
      <c r="AJ342" s="14">
        <f t="shared" si="210"/>
        <v>2</v>
      </c>
      <c r="AK342" s="14">
        <f t="shared" si="211"/>
        <v>2.6</v>
      </c>
      <c r="AL342" s="24">
        <f t="shared" si="229"/>
        <v>195.29412234506671</v>
      </c>
      <c r="AM342" s="14">
        <f t="shared" si="230"/>
        <v>147.21041833987965</v>
      </c>
      <c r="AN342" s="138" t="str">
        <f t="shared" si="231"/>
        <v/>
      </c>
      <c r="AO342">
        <f t="shared" si="232"/>
        <v>1620</v>
      </c>
      <c r="AP342" s="124">
        <f t="shared" si="233"/>
        <v>147.21041833987965</v>
      </c>
    </row>
    <row r="343" spans="2:42" x14ac:dyDescent="0.25">
      <c r="B343" s="3">
        <f t="shared" si="212"/>
        <v>1625</v>
      </c>
      <c r="C343" s="14">
        <f t="shared" si="213"/>
        <v>27.083333333333332</v>
      </c>
      <c r="D343" s="11">
        <f t="shared" si="214"/>
        <v>826.53821466161685</v>
      </c>
      <c r="E343" s="11">
        <f t="shared" si="195"/>
        <v>645.62984762330677</v>
      </c>
      <c r="F343" s="11">
        <f t="shared" si="215"/>
        <v>102.67009878554856</v>
      </c>
      <c r="G343" s="11">
        <f t="shared" si="196"/>
        <v>195.95024227892563</v>
      </c>
      <c r="H343" s="11">
        <f t="shared" si="197"/>
        <v>147.6975884983564</v>
      </c>
      <c r="I343" s="24">
        <f t="shared" si="216"/>
        <v>102.67009878554856</v>
      </c>
      <c r="J343" s="12">
        <f t="shared" si="198"/>
        <v>0.32838113335711439</v>
      </c>
      <c r="K343" s="24">
        <f t="shared" si="199"/>
        <v>488.95206327757819</v>
      </c>
      <c r="L343" s="12">
        <f t="shared" si="217"/>
        <v>0.32462771891037129</v>
      </c>
      <c r="M343" s="24">
        <f t="shared" si="218"/>
        <v>195.95024227892563</v>
      </c>
      <c r="N343" s="12">
        <f t="shared" si="200"/>
        <v>0.91180018489283776</v>
      </c>
      <c r="O343" s="24">
        <f t="shared" si="201"/>
        <v>528.28229920328863</v>
      </c>
      <c r="P343" s="12">
        <f t="shared" si="219"/>
        <v>0.65581334819317538</v>
      </c>
      <c r="Q343" s="24">
        <f t="shared" si="220"/>
        <v>147.6975884983564</v>
      </c>
      <c r="R343" s="12">
        <f t="shared" si="202"/>
        <v>0.56729636936787708</v>
      </c>
      <c r="S343" s="24">
        <f t="shared" si="203"/>
        <v>509.45635202203431</v>
      </c>
      <c r="T343" s="12">
        <f t="shared" si="221"/>
        <v>0.48706954829922344</v>
      </c>
      <c r="W343" s="24">
        <f t="shared" si="222"/>
        <v>236.92879588100752</v>
      </c>
      <c r="X343" s="24">
        <f t="shared" si="223"/>
        <v>542.80350864976049</v>
      </c>
      <c r="Y343" s="13">
        <f t="shared" si="204"/>
        <v>0.76936868521710589</v>
      </c>
      <c r="Z343" s="24">
        <f t="shared" si="205"/>
        <v>10217.526293557481</v>
      </c>
      <c r="AA343" s="24">
        <f t="shared" si="206"/>
        <v>17906.71479433748</v>
      </c>
      <c r="AB343" s="24">
        <f t="shared" si="224"/>
        <v>195.95024227892563</v>
      </c>
      <c r="AC343" s="24">
        <f t="shared" si="225"/>
        <v>147.6975884983564</v>
      </c>
      <c r="AD343" s="123">
        <f t="shared" si="226"/>
        <v>1625</v>
      </c>
      <c r="AE343" s="14">
        <f t="shared" si="227"/>
        <v>27.083333333333332</v>
      </c>
      <c r="AF343" s="24">
        <f t="shared" si="207"/>
        <v>400</v>
      </c>
      <c r="AG343" s="3">
        <f t="shared" si="228"/>
        <v>0</v>
      </c>
      <c r="AH343" s="14">
        <f t="shared" si="208"/>
        <v>0</v>
      </c>
      <c r="AI343" s="14">
        <f t="shared" si="209"/>
        <v>1</v>
      </c>
      <c r="AJ343" s="14">
        <f t="shared" si="210"/>
        <v>2</v>
      </c>
      <c r="AK343" s="14">
        <f t="shared" si="211"/>
        <v>2.6</v>
      </c>
      <c r="AL343" s="24">
        <f t="shared" si="229"/>
        <v>195.95024227892563</v>
      </c>
      <c r="AM343" s="14">
        <f t="shared" si="230"/>
        <v>147.6975884983564</v>
      </c>
      <c r="AN343" s="138" t="str">
        <f t="shared" si="231"/>
        <v/>
      </c>
      <c r="AO343">
        <f t="shared" si="232"/>
        <v>1625</v>
      </c>
      <c r="AP343" s="124">
        <f t="shared" si="233"/>
        <v>147.6975884983564</v>
      </c>
    </row>
    <row r="344" spans="2:42" x14ac:dyDescent="0.25">
      <c r="B344" s="3">
        <f t="shared" si="212"/>
        <v>1630</v>
      </c>
      <c r="C344" s="14">
        <f t="shared" si="213"/>
        <v>27.166666666666668</v>
      </c>
      <c r="D344" s="11">
        <f t="shared" si="214"/>
        <v>826.99641561888166</v>
      </c>
      <c r="E344" s="11">
        <f t="shared" si="195"/>
        <v>645.98527305741925</v>
      </c>
      <c r="F344" s="11">
        <f t="shared" si="215"/>
        <v>102.99472650445894</v>
      </c>
      <c r="G344" s="11">
        <f t="shared" si="196"/>
        <v>196.60605562711879</v>
      </c>
      <c r="H344" s="11">
        <f t="shared" si="197"/>
        <v>148.18465804665561</v>
      </c>
      <c r="I344" s="24">
        <f t="shared" si="216"/>
        <v>102.99472650445894</v>
      </c>
      <c r="J344" s="12">
        <f t="shared" si="198"/>
        <v>0.32827306283410279</v>
      </c>
      <c r="K344" s="24">
        <f t="shared" si="199"/>
        <v>489.11303081097799</v>
      </c>
      <c r="L344" s="12">
        <f t="shared" si="217"/>
        <v>0.32464162288250403</v>
      </c>
      <c r="M344" s="24">
        <f t="shared" si="218"/>
        <v>196.60605562711879</v>
      </c>
      <c r="N344" s="12">
        <f t="shared" si="200"/>
        <v>0.91138591416383596</v>
      </c>
      <c r="O344" s="24">
        <f t="shared" si="201"/>
        <v>528.52243007409595</v>
      </c>
      <c r="P344" s="12">
        <f t="shared" si="219"/>
        <v>0.65550530444826227</v>
      </c>
      <c r="Q344" s="24">
        <f t="shared" si="220"/>
        <v>148.18465804665561</v>
      </c>
      <c r="R344" s="12">
        <f t="shared" si="202"/>
        <v>0.56706935792341151</v>
      </c>
      <c r="S344" s="24">
        <f t="shared" si="203"/>
        <v>509.66029960048962</v>
      </c>
      <c r="T344" s="12">
        <f t="shared" si="221"/>
        <v>0.48696779924451161</v>
      </c>
      <c r="W344" s="24">
        <f t="shared" si="222"/>
        <v>237.69816456622462</v>
      </c>
      <c r="X344" s="24">
        <f t="shared" si="223"/>
        <v>543.06967679866352</v>
      </c>
      <c r="Y344" s="13">
        <f t="shared" si="204"/>
        <v>0.76923568342193382</v>
      </c>
      <c r="Z344" s="24">
        <f t="shared" si="205"/>
        <v>10207.177712279867</v>
      </c>
      <c r="AA344" s="24">
        <f t="shared" si="206"/>
        <v>17925.990068429826</v>
      </c>
      <c r="AB344" s="24">
        <f t="shared" si="224"/>
        <v>196.60605562711879</v>
      </c>
      <c r="AC344" s="24">
        <f t="shared" si="225"/>
        <v>148.18465804665561</v>
      </c>
      <c r="AD344" s="123">
        <f t="shared" si="226"/>
        <v>1630</v>
      </c>
      <c r="AE344" s="14">
        <f t="shared" si="227"/>
        <v>27.166666666666668</v>
      </c>
      <c r="AF344" s="24">
        <f t="shared" si="207"/>
        <v>400</v>
      </c>
      <c r="AG344" s="3">
        <f t="shared" si="228"/>
        <v>0</v>
      </c>
      <c r="AH344" s="14">
        <f t="shared" si="208"/>
        <v>0</v>
      </c>
      <c r="AI344" s="14">
        <f t="shared" si="209"/>
        <v>1</v>
      </c>
      <c r="AJ344" s="14">
        <f t="shared" si="210"/>
        <v>2</v>
      </c>
      <c r="AK344" s="14">
        <f t="shared" si="211"/>
        <v>2.6</v>
      </c>
      <c r="AL344" s="24">
        <f t="shared" si="229"/>
        <v>196.60605562711879</v>
      </c>
      <c r="AM344" s="14">
        <f t="shared" si="230"/>
        <v>148.18465804665561</v>
      </c>
      <c r="AN344" s="138" t="str">
        <f t="shared" si="231"/>
        <v/>
      </c>
      <c r="AO344">
        <f t="shared" si="232"/>
        <v>1630</v>
      </c>
      <c r="AP344" s="124">
        <f t="shared" si="233"/>
        <v>148.18465804665561</v>
      </c>
    </row>
    <row r="345" spans="2:42" x14ac:dyDescent="0.25">
      <c r="B345" s="3">
        <f t="shared" si="212"/>
        <v>1635</v>
      </c>
      <c r="C345" s="14">
        <f t="shared" si="213"/>
        <v>27.25</v>
      </c>
      <c r="D345" s="11">
        <f t="shared" si="214"/>
        <v>827.45321961984075</v>
      </c>
      <c r="E345" s="11">
        <f t="shared" si="195"/>
        <v>646.33961487572196</v>
      </c>
      <c r="F345" s="11">
        <f t="shared" si="215"/>
        <v>103.31936812734145</v>
      </c>
      <c r="G345" s="11">
        <f t="shared" si="196"/>
        <v>197.26156093156706</v>
      </c>
      <c r="H345" s="11">
        <f t="shared" si="197"/>
        <v>148.67162584590014</v>
      </c>
      <c r="I345" s="24">
        <f t="shared" si="216"/>
        <v>103.31936812734145</v>
      </c>
      <c r="J345" s="12">
        <f t="shared" si="198"/>
        <v>0.32816520074301392</v>
      </c>
      <c r="K345" s="24">
        <f t="shared" si="199"/>
        <v>489.27379360411589</v>
      </c>
      <c r="L345" s="12">
        <f t="shared" si="217"/>
        <v>0.32465468824918209</v>
      </c>
      <c r="M345" s="24">
        <f t="shared" si="218"/>
        <v>197.26156093156706</v>
      </c>
      <c r="N345" s="12">
        <f t="shared" si="200"/>
        <v>0.91097277767122931</v>
      </c>
      <c r="O345" s="24">
        <f t="shared" si="201"/>
        <v>528.76212099393103</v>
      </c>
      <c r="P345" s="12">
        <f t="shared" si="219"/>
        <v>0.65519581929307258</v>
      </c>
      <c r="Q345" s="24">
        <f t="shared" si="220"/>
        <v>148.67162584590014</v>
      </c>
      <c r="R345" s="12">
        <f t="shared" si="202"/>
        <v>0.56684294621770936</v>
      </c>
      <c r="S345" s="24">
        <f t="shared" si="203"/>
        <v>509.86387108096972</v>
      </c>
      <c r="T345" s="12">
        <f t="shared" si="221"/>
        <v>0.48686492339728976</v>
      </c>
      <c r="W345" s="24">
        <f t="shared" si="222"/>
        <v>238.46740024964654</v>
      </c>
      <c r="X345" s="24">
        <f t="shared" si="223"/>
        <v>543.33567237717227</v>
      </c>
      <c r="Y345" s="13">
        <f t="shared" si="204"/>
        <v>0.76909946896294679</v>
      </c>
      <c r="Z345" s="24">
        <f t="shared" si="205"/>
        <v>10196.805365651886</v>
      </c>
      <c r="AA345" s="24">
        <f t="shared" si="206"/>
        <v>17945.157847532904</v>
      </c>
      <c r="AB345" s="24">
        <f t="shared" si="224"/>
        <v>197.26156093156706</v>
      </c>
      <c r="AC345" s="24">
        <f t="shared" si="225"/>
        <v>148.67162584590014</v>
      </c>
      <c r="AD345" s="123">
        <f t="shared" si="226"/>
        <v>1635</v>
      </c>
      <c r="AE345" s="14">
        <f t="shared" si="227"/>
        <v>27.25</v>
      </c>
      <c r="AF345" s="24">
        <f t="shared" si="207"/>
        <v>400</v>
      </c>
      <c r="AG345" s="3">
        <f t="shared" si="228"/>
        <v>0</v>
      </c>
      <c r="AH345" s="14">
        <f t="shared" si="208"/>
        <v>0</v>
      </c>
      <c r="AI345" s="14">
        <f t="shared" si="209"/>
        <v>1</v>
      </c>
      <c r="AJ345" s="14">
        <f t="shared" si="210"/>
        <v>2</v>
      </c>
      <c r="AK345" s="14">
        <f t="shared" si="211"/>
        <v>2.6</v>
      </c>
      <c r="AL345" s="24">
        <f t="shared" si="229"/>
        <v>197.26156093156706</v>
      </c>
      <c r="AM345" s="14">
        <f t="shared" si="230"/>
        <v>148.67162584590014</v>
      </c>
      <c r="AN345" s="138" t="str">
        <f t="shared" si="231"/>
        <v/>
      </c>
      <c r="AO345">
        <f t="shared" si="232"/>
        <v>1635</v>
      </c>
      <c r="AP345" s="124">
        <f t="shared" si="233"/>
        <v>148.67162584590014</v>
      </c>
    </row>
    <row r="346" spans="2:42" x14ac:dyDescent="0.25">
      <c r="B346" s="3">
        <f t="shared" si="212"/>
        <v>1640</v>
      </c>
      <c r="C346" s="14">
        <f t="shared" si="213"/>
        <v>27.333333333333332</v>
      </c>
      <c r="D346" s="11">
        <f t="shared" si="214"/>
        <v>827.90863515664978</v>
      </c>
      <c r="E346" s="11">
        <f t="shared" si="195"/>
        <v>646.69287966556033</v>
      </c>
      <c r="F346" s="11">
        <f t="shared" si="215"/>
        <v>103.64402281559063</v>
      </c>
      <c r="G346" s="11">
        <f t="shared" si="196"/>
        <v>197.91675675086015</v>
      </c>
      <c r="H346" s="11">
        <f t="shared" si="197"/>
        <v>149.15849076929743</v>
      </c>
      <c r="I346" s="24">
        <f t="shared" si="216"/>
        <v>103.64402281559063</v>
      </c>
      <c r="J346" s="12">
        <f t="shared" si="198"/>
        <v>0.32805754673363469</v>
      </c>
      <c r="K346" s="24">
        <f t="shared" si="199"/>
        <v>489.43435167110772</v>
      </c>
      <c r="L346" s="12">
        <f t="shared" si="217"/>
        <v>0.32466692279086079</v>
      </c>
      <c r="M346" s="24">
        <f t="shared" si="218"/>
        <v>197.91675675086015</v>
      </c>
      <c r="N346" s="12">
        <f t="shared" si="200"/>
        <v>0.9105607665008999</v>
      </c>
      <c r="O346" s="24">
        <f t="shared" si="201"/>
        <v>529.00137564701004</v>
      </c>
      <c r="P346" s="12">
        <f t="shared" si="219"/>
        <v>0.65488490917158015</v>
      </c>
      <c r="Q346" s="24">
        <f t="shared" si="220"/>
        <v>149.15849076929743</v>
      </c>
      <c r="R346" s="12">
        <f t="shared" si="202"/>
        <v>0.5666171316134776</v>
      </c>
      <c r="S346" s="24">
        <f t="shared" si="203"/>
        <v>510.0670677402947</v>
      </c>
      <c r="T346" s="12">
        <f t="shared" si="221"/>
        <v>0.48676093269097614</v>
      </c>
      <c r="W346" s="24">
        <f t="shared" si="222"/>
        <v>239.23649971860948</v>
      </c>
      <c r="X346" s="24">
        <f t="shared" si="223"/>
        <v>543.60150040211602</v>
      </c>
      <c r="Y346" s="13">
        <f t="shared" si="204"/>
        <v>0.76896005126372868</v>
      </c>
      <c r="Z346" s="24">
        <f t="shared" si="205"/>
        <v>10186.409498673771</v>
      </c>
      <c r="AA346" s="24">
        <f t="shared" si="206"/>
        <v>17964.218323530116</v>
      </c>
      <c r="AB346" s="24">
        <f t="shared" si="224"/>
        <v>197.91675675086015</v>
      </c>
      <c r="AC346" s="24">
        <f t="shared" si="225"/>
        <v>149.15849076929743</v>
      </c>
      <c r="AD346" s="123">
        <f t="shared" si="226"/>
        <v>1640</v>
      </c>
      <c r="AE346" s="14">
        <f t="shared" si="227"/>
        <v>27.333333333333332</v>
      </c>
      <c r="AF346" s="24">
        <f t="shared" si="207"/>
        <v>400</v>
      </c>
      <c r="AG346" s="3">
        <f t="shared" si="228"/>
        <v>0</v>
      </c>
      <c r="AH346" s="14">
        <f t="shared" si="208"/>
        <v>0</v>
      </c>
      <c r="AI346" s="14">
        <f t="shared" si="209"/>
        <v>1</v>
      </c>
      <c r="AJ346" s="14">
        <f t="shared" si="210"/>
        <v>2</v>
      </c>
      <c r="AK346" s="14">
        <f t="shared" si="211"/>
        <v>2.6</v>
      </c>
      <c r="AL346" s="24">
        <f t="shared" si="229"/>
        <v>197.91675675086015</v>
      </c>
      <c r="AM346" s="14">
        <f t="shared" si="230"/>
        <v>149.15849076929743</v>
      </c>
      <c r="AN346" s="138" t="str">
        <f t="shared" si="231"/>
        <v/>
      </c>
      <c r="AO346">
        <f t="shared" si="232"/>
        <v>1640</v>
      </c>
      <c r="AP346" s="124">
        <f t="shared" si="233"/>
        <v>149.15849076929743</v>
      </c>
    </row>
    <row r="347" spans="2:42" x14ac:dyDescent="0.25">
      <c r="B347" s="3">
        <f t="shared" si="212"/>
        <v>1645</v>
      </c>
      <c r="C347" s="14">
        <f t="shared" si="213"/>
        <v>27.416666666666668</v>
      </c>
      <c r="D347" s="11">
        <f t="shared" si="214"/>
        <v>828.36267064426227</v>
      </c>
      <c r="E347" s="11">
        <f t="shared" si="195"/>
        <v>647.04507395439487</v>
      </c>
      <c r="F347" s="11">
        <f t="shared" si="215"/>
        <v>103.96868973838149</v>
      </c>
      <c r="G347" s="11">
        <f t="shared" si="196"/>
        <v>198.57164166003173</v>
      </c>
      <c r="H347" s="11">
        <f t="shared" si="197"/>
        <v>149.6452517019884</v>
      </c>
      <c r="I347" s="24">
        <f t="shared" si="216"/>
        <v>103.96868973838149</v>
      </c>
      <c r="J347" s="12">
        <f t="shared" si="198"/>
        <v>0.32795010045263912</v>
      </c>
      <c r="K347" s="24">
        <f t="shared" si="199"/>
        <v>489.59470503220132</v>
      </c>
      <c r="L347" s="12">
        <f t="shared" si="217"/>
        <v>0.32467833420131897</v>
      </c>
      <c r="M347" s="24">
        <f t="shared" si="218"/>
        <v>198.57164166003173</v>
      </c>
      <c r="N347" s="12">
        <f t="shared" si="200"/>
        <v>0.91014987177536255</v>
      </c>
      <c r="O347" s="24">
        <f t="shared" si="201"/>
        <v>529.24019771554629</v>
      </c>
      <c r="P347" s="12">
        <f t="shared" si="219"/>
        <v>0.65457259030670412</v>
      </c>
      <c r="Q347" s="24">
        <f t="shared" si="220"/>
        <v>149.6452517019884</v>
      </c>
      <c r="R347" s="12">
        <f t="shared" si="202"/>
        <v>0.56639191147581136</v>
      </c>
      <c r="S347" s="24">
        <f t="shared" si="203"/>
        <v>510.26989086133148</v>
      </c>
      <c r="T347" s="12">
        <f t="shared" si="221"/>
        <v>0.48665583891009873</v>
      </c>
      <c r="W347" s="24">
        <f t="shared" si="222"/>
        <v>240.0054597698732</v>
      </c>
      <c r="X347" s="24">
        <f t="shared" si="223"/>
        <v>543.86716588914032</v>
      </c>
      <c r="Y347" s="13">
        <f t="shared" si="204"/>
        <v>0.76881743964436777</v>
      </c>
      <c r="Z347" s="24">
        <f t="shared" si="205"/>
        <v>10175.990354613041</v>
      </c>
      <c r="AA347" s="24">
        <f t="shared" si="206"/>
        <v>17983.171686891255</v>
      </c>
      <c r="AB347" s="24">
        <f t="shared" si="224"/>
        <v>198.57164166003173</v>
      </c>
      <c r="AC347" s="24">
        <f t="shared" si="225"/>
        <v>149.6452517019884</v>
      </c>
      <c r="AD347" s="123">
        <f t="shared" si="226"/>
        <v>1645</v>
      </c>
      <c r="AE347" s="14">
        <f t="shared" si="227"/>
        <v>27.416666666666668</v>
      </c>
      <c r="AF347" s="24">
        <f t="shared" si="207"/>
        <v>400</v>
      </c>
      <c r="AG347" s="3">
        <f t="shared" si="228"/>
        <v>0</v>
      </c>
      <c r="AH347" s="14">
        <f t="shared" si="208"/>
        <v>0</v>
      </c>
      <c r="AI347" s="14">
        <f t="shared" si="209"/>
        <v>1</v>
      </c>
      <c r="AJ347" s="14">
        <f t="shared" si="210"/>
        <v>2</v>
      </c>
      <c r="AK347" s="14">
        <f t="shared" si="211"/>
        <v>2.6</v>
      </c>
      <c r="AL347" s="24">
        <f t="shared" si="229"/>
        <v>198.57164166003173</v>
      </c>
      <c r="AM347" s="14">
        <f t="shared" si="230"/>
        <v>149.6452517019884</v>
      </c>
      <c r="AN347" s="138" t="str">
        <f t="shared" si="231"/>
        <v/>
      </c>
      <c r="AO347">
        <f t="shared" si="232"/>
        <v>1645</v>
      </c>
      <c r="AP347" s="124">
        <f t="shared" si="233"/>
        <v>149.6452517019884</v>
      </c>
    </row>
    <row r="348" spans="2:42" x14ac:dyDescent="0.25">
      <c r="B348" s="3">
        <f t="shared" si="212"/>
        <v>1650</v>
      </c>
      <c r="C348" s="14">
        <f t="shared" si="213"/>
        <v>27.5</v>
      </c>
      <c r="D348" s="11">
        <f t="shared" si="214"/>
        <v>828.81533442136299</v>
      </c>
      <c r="E348" s="11">
        <f t="shared" si="195"/>
        <v>647.39620421052405</v>
      </c>
      <c r="F348" s="11">
        <f t="shared" si="215"/>
        <v>104.29336807258281</v>
      </c>
      <c r="G348" s="11">
        <f t="shared" si="196"/>
        <v>199.22621425033844</v>
      </c>
      <c r="H348" s="11">
        <f t="shared" si="197"/>
        <v>150.13190754089851</v>
      </c>
      <c r="I348" s="24">
        <f t="shared" si="216"/>
        <v>104.29336807258281</v>
      </c>
      <c r="J348" s="12">
        <f t="shared" si="198"/>
        <v>0.32784286154365178</v>
      </c>
      <c r="K348" s="24">
        <f t="shared" si="199"/>
        <v>489.75485371369592</v>
      </c>
      <c r="L348" s="12">
        <f t="shared" si="217"/>
        <v>0.32468893008876415</v>
      </c>
      <c r="M348" s="24">
        <f t="shared" si="218"/>
        <v>199.22621425033844</v>
      </c>
      <c r="N348" s="12">
        <f t="shared" si="200"/>
        <v>0.90974008465385492</v>
      </c>
      <c r="O348" s="24">
        <f t="shared" si="201"/>
        <v>529.47859087955692</v>
      </c>
      <c r="P348" s="12">
        <f t="shared" si="219"/>
        <v>0.65425887870363064</v>
      </c>
      <c r="Q348" s="24">
        <f t="shared" si="220"/>
        <v>150.13190754089851</v>
      </c>
      <c r="R348" s="12">
        <f t="shared" si="202"/>
        <v>0.56616728317232135</v>
      </c>
      <c r="S348" s="24">
        <f t="shared" si="203"/>
        <v>510.47234173285477</v>
      </c>
      <c r="T348" s="12">
        <f t="shared" si="221"/>
        <v>0.48654965369233683</v>
      </c>
      <c r="W348" s="24">
        <f t="shared" si="222"/>
        <v>240.77427720951758</v>
      </c>
      <c r="X348" s="24">
        <f t="shared" si="223"/>
        <v>544.1326738524134</v>
      </c>
      <c r="Y348" s="13">
        <f t="shared" si="204"/>
        <v>0.76867164332372762</v>
      </c>
      <c r="Z348" s="24">
        <f t="shared" si="205"/>
        <v>10165.548175025162</v>
      </c>
      <c r="AA348" s="24">
        <f t="shared" si="206"/>
        <v>18002.018126698807</v>
      </c>
      <c r="AB348" s="24">
        <f t="shared" si="224"/>
        <v>199.22621425033844</v>
      </c>
      <c r="AC348" s="24">
        <f t="shared" si="225"/>
        <v>150.13190754089851</v>
      </c>
      <c r="AD348" s="123">
        <f t="shared" si="226"/>
        <v>1650</v>
      </c>
      <c r="AE348" s="14">
        <f t="shared" si="227"/>
        <v>27.5</v>
      </c>
      <c r="AF348" s="24">
        <f t="shared" si="207"/>
        <v>400</v>
      </c>
      <c r="AG348" s="3">
        <f t="shared" si="228"/>
        <v>0</v>
      </c>
      <c r="AH348" s="14">
        <f t="shared" si="208"/>
        <v>0</v>
      </c>
      <c r="AI348" s="14">
        <f t="shared" si="209"/>
        <v>1</v>
      </c>
      <c r="AJ348" s="14">
        <f t="shared" si="210"/>
        <v>2</v>
      </c>
      <c r="AK348" s="14">
        <f t="shared" si="211"/>
        <v>2.6</v>
      </c>
      <c r="AL348" s="24">
        <f t="shared" si="229"/>
        <v>199.22621425033844</v>
      </c>
      <c r="AM348" s="14">
        <f t="shared" si="230"/>
        <v>150.13190754089851</v>
      </c>
      <c r="AN348" s="138" t="str">
        <f t="shared" si="231"/>
        <v/>
      </c>
      <c r="AO348">
        <f t="shared" si="232"/>
        <v>1650</v>
      </c>
      <c r="AP348" s="124">
        <f t="shared" si="233"/>
        <v>150.13190754089851</v>
      </c>
    </row>
    <row r="349" spans="2:42" x14ac:dyDescent="0.25">
      <c r="B349" s="3">
        <f t="shared" si="212"/>
        <v>1655</v>
      </c>
      <c r="C349" s="14">
        <f t="shared" si="213"/>
        <v>27.583333333333332</v>
      </c>
      <c r="D349" s="11">
        <f t="shared" si="214"/>
        <v>829.26663475128748</v>
      </c>
      <c r="E349" s="11">
        <f t="shared" si="195"/>
        <v>647.74627684379846</v>
      </c>
      <c r="F349" s="11">
        <f t="shared" si="215"/>
        <v>104.61805700267158</v>
      </c>
      <c r="G349" s="11">
        <f t="shared" si="196"/>
        <v>199.88047312904209</v>
      </c>
      <c r="H349" s="11">
        <f t="shared" si="197"/>
        <v>150.61845719459086</v>
      </c>
      <c r="I349" s="24">
        <f t="shared" si="216"/>
        <v>104.61805700267158</v>
      </c>
      <c r="J349" s="12">
        <f t="shared" si="198"/>
        <v>0.32773582964731024</v>
      </c>
      <c r="K349" s="24">
        <f t="shared" si="199"/>
        <v>489.91479774786467</v>
      </c>
      <c r="L349" s="12">
        <f t="shared" si="217"/>
        <v>0.32469871797697658</v>
      </c>
      <c r="M349" s="24">
        <f t="shared" si="218"/>
        <v>199.88047312904209</v>
      </c>
      <c r="N349" s="12">
        <f t="shared" si="200"/>
        <v>0.90933139633242266</v>
      </c>
      <c r="O349" s="24">
        <f t="shared" si="201"/>
        <v>529.71655881667391</v>
      </c>
      <c r="P349" s="12">
        <f t="shared" si="219"/>
        <v>0.65394379015322712</v>
      </c>
      <c r="Q349" s="24">
        <f t="shared" si="220"/>
        <v>150.61845719459086</v>
      </c>
      <c r="R349" s="12">
        <f t="shared" si="202"/>
        <v>0.56594324407325891</v>
      </c>
      <c r="S349" s="24">
        <f t="shared" si="203"/>
        <v>510.67442164941144</v>
      </c>
      <c r="T349" s="12">
        <f t="shared" si="221"/>
        <v>0.48644238853062099</v>
      </c>
      <c r="W349" s="24">
        <f t="shared" si="222"/>
        <v>241.54294885284131</v>
      </c>
      <c r="X349" s="24">
        <f t="shared" si="223"/>
        <v>544.3980293043345</v>
      </c>
      <c r="Y349" s="13">
        <f t="shared" si="204"/>
        <v>0.76852267142169528</v>
      </c>
      <c r="Z349" s="24">
        <f t="shared" si="205"/>
        <v>10155.08319977393</v>
      </c>
      <c r="AA349" s="24">
        <f t="shared" si="206"/>
        <v>18020.757830674123</v>
      </c>
      <c r="AB349" s="24">
        <f t="shared" si="224"/>
        <v>199.88047312904209</v>
      </c>
      <c r="AC349" s="24">
        <f t="shared" si="225"/>
        <v>150.61845719459086</v>
      </c>
      <c r="AD349" s="123">
        <f t="shared" si="226"/>
        <v>1655</v>
      </c>
      <c r="AE349" s="14">
        <f t="shared" si="227"/>
        <v>27.583333333333332</v>
      </c>
      <c r="AF349" s="24">
        <f t="shared" si="207"/>
        <v>400</v>
      </c>
      <c r="AG349" s="3">
        <f t="shared" si="228"/>
        <v>0</v>
      </c>
      <c r="AH349" s="14">
        <f t="shared" si="208"/>
        <v>0</v>
      </c>
      <c r="AI349" s="14">
        <f t="shared" si="209"/>
        <v>1</v>
      </c>
      <c r="AJ349" s="14">
        <f t="shared" si="210"/>
        <v>2</v>
      </c>
      <c r="AK349" s="14">
        <f t="shared" si="211"/>
        <v>2.6</v>
      </c>
      <c r="AL349" s="24">
        <f t="shared" si="229"/>
        <v>199.88047312904209</v>
      </c>
      <c r="AM349" s="14">
        <f t="shared" si="230"/>
        <v>150.61845719459086</v>
      </c>
      <c r="AN349" s="138" t="str">
        <f t="shared" si="231"/>
        <v/>
      </c>
      <c r="AO349">
        <f t="shared" si="232"/>
        <v>1655</v>
      </c>
      <c r="AP349" s="124">
        <f t="shared" si="233"/>
        <v>150.61845719459086</v>
      </c>
    </row>
    <row r="350" spans="2:42" x14ac:dyDescent="0.25">
      <c r="B350" s="3">
        <f t="shared" si="212"/>
        <v>1660</v>
      </c>
      <c r="C350" s="14">
        <f t="shared" si="213"/>
        <v>27.666666666666668</v>
      </c>
      <c r="D350" s="11">
        <f t="shared" si="214"/>
        <v>829.71657982292584</v>
      </c>
      <c r="E350" s="11">
        <f t="shared" si="195"/>
        <v>648.09529820632133</v>
      </c>
      <c r="F350" s="11">
        <f t="shared" si="215"/>
        <v>104.94275572064855</v>
      </c>
      <c r="G350" s="11">
        <f t="shared" si="196"/>
        <v>200.53441691919531</v>
      </c>
      <c r="H350" s="11">
        <f t="shared" si="197"/>
        <v>151.10489958312149</v>
      </c>
      <c r="I350" s="24">
        <f t="shared" si="216"/>
        <v>104.94275572064855</v>
      </c>
      <c r="J350" s="12">
        <f t="shared" si="198"/>
        <v>0.32762900440132686</v>
      </c>
      <c r="K350" s="24">
        <f t="shared" si="199"/>
        <v>490.07453717287666</v>
      </c>
      <c r="L350" s="12">
        <f t="shared" si="217"/>
        <v>0.32470770530650067</v>
      </c>
      <c r="M350" s="24">
        <f t="shared" si="218"/>
        <v>200.53441691919531</v>
      </c>
      <c r="N350" s="12">
        <f t="shared" si="200"/>
        <v>0.9089237980439977</v>
      </c>
      <c r="O350" s="24">
        <f t="shared" si="201"/>
        <v>529.95410520195799</v>
      </c>
      <c r="P350" s="12">
        <f t="shared" si="219"/>
        <v>0.65362734023559321</v>
      </c>
      <c r="Q350" s="24">
        <f t="shared" si="220"/>
        <v>151.10489958312149</v>
      </c>
      <c r="R350" s="12">
        <f t="shared" si="202"/>
        <v>0.5657197915516371</v>
      </c>
      <c r="S350" s="24">
        <f t="shared" si="203"/>
        <v>510.87613191118669</v>
      </c>
      <c r="T350" s="12">
        <f t="shared" si="221"/>
        <v>0.48633405477531777</v>
      </c>
      <c r="W350" s="24">
        <f t="shared" si="222"/>
        <v>242.311471524263</v>
      </c>
      <c r="X350" s="24">
        <f t="shared" si="223"/>
        <v>544.66323725524614</v>
      </c>
      <c r="Y350" s="13">
        <f t="shared" si="204"/>
        <v>0.76837053296138769</v>
      </c>
      <c r="Z350" s="24">
        <f t="shared" si="205"/>
        <v>10144.595667051459</v>
      </c>
      <c r="AA350" s="24">
        <f t="shared" si="206"/>
        <v>18039.390985203092</v>
      </c>
      <c r="AB350" s="24">
        <f t="shared" si="224"/>
        <v>200.53441691919531</v>
      </c>
      <c r="AC350" s="24">
        <f t="shared" si="225"/>
        <v>151.10489958312149</v>
      </c>
      <c r="AD350" s="123">
        <f t="shared" si="226"/>
        <v>1660</v>
      </c>
      <c r="AE350" s="14">
        <f t="shared" si="227"/>
        <v>27.666666666666668</v>
      </c>
      <c r="AF350" s="24">
        <f t="shared" si="207"/>
        <v>400</v>
      </c>
      <c r="AG350" s="3">
        <f t="shared" si="228"/>
        <v>0</v>
      </c>
      <c r="AH350" s="14">
        <f t="shared" si="208"/>
        <v>0</v>
      </c>
      <c r="AI350" s="14">
        <f t="shared" si="209"/>
        <v>1</v>
      </c>
      <c r="AJ350" s="14">
        <f t="shared" si="210"/>
        <v>2</v>
      </c>
      <c r="AK350" s="14">
        <f t="shared" si="211"/>
        <v>2.6</v>
      </c>
      <c r="AL350" s="24">
        <f t="shared" si="229"/>
        <v>200.53441691919531</v>
      </c>
      <c r="AM350" s="14">
        <f t="shared" si="230"/>
        <v>151.10489958312149</v>
      </c>
      <c r="AN350" s="138" t="str">
        <f t="shared" si="231"/>
        <v/>
      </c>
      <c r="AO350">
        <f t="shared" si="232"/>
        <v>1660</v>
      </c>
      <c r="AP350" s="124">
        <f t="shared" si="233"/>
        <v>151.10489958312149</v>
      </c>
    </row>
    <row r="351" spans="2:42" x14ac:dyDescent="0.25">
      <c r="B351" s="3">
        <f t="shared" si="212"/>
        <v>1665</v>
      </c>
      <c r="C351" s="14">
        <f t="shared" si="213"/>
        <v>27.75</v>
      </c>
      <c r="D351" s="11">
        <f t="shared" si="214"/>
        <v>830.16517775161537</v>
      </c>
      <c r="E351" s="11">
        <f t="shared" si="195"/>
        <v>648.44327459314127</v>
      </c>
      <c r="F351" s="11">
        <f t="shared" si="215"/>
        <v>105.26746342595504</v>
      </c>
      <c r="G351" s="11">
        <f t="shared" si="196"/>
        <v>201.18804425943091</v>
      </c>
      <c r="H351" s="11">
        <f t="shared" si="197"/>
        <v>151.59123363789681</v>
      </c>
      <c r="I351" s="24">
        <f t="shared" si="216"/>
        <v>105.26746342595504</v>
      </c>
      <c r="J351" s="12">
        <f t="shared" si="198"/>
        <v>0.32752238544054896</v>
      </c>
      <c r="K351" s="24">
        <f t="shared" si="199"/>
        <v>490.23407203272086</v>
      </c>
      <c r="L351" s="12">
        <f t="shared" si="217"/>
        <v>0.32471589943567536</v>
      </c>
      <c r="M351" s="24">
        <f t="shared" si="218"/>
        <v>201.18804425943091</v>
      </c>
      <c r="N351" s="12">
        <f t="shared" si="200"/>
        <v>0.90851728105847507</v>
      </c>
      <c r="O351" s="24">
        <f t="shared" si="201"/>
        <v>530.19123370771524</v>
      </c>
      <c r="P351" s="12">
        <f t="shared" si="219"/>
        <v>0.65330954432314658</v>
      </c>
      <c r="Q351" s="24">
        <f t="shared" si="220"/>
        <v>151.59123363789681</v>
      </c>
      <c r="R351" s="12">
        <f t="shared" si="202"/>
        <v>0.56549692298335108</v>
      </c>
      <c r="S351" s="24">
        <f t="shared" si="203"/>
        <v>511.077473823871</v>
      </c>
      <c r="T351" s="12">
        <f t="shared" si="221"/>
        <v>0.48622466363613065</v>
      </c>
      <c r="W351" s="24">
        <f t="shared" si="222"/>
        <v>243.0798420572244</v>
      </c>
      <c r="X351" s="24">
        <f t="shared" si="223"/>
        <v>544.92830271314654</v>
      </c>
      <c r="Y351" s="13">
        <f t="shared" si="204"/>
        <v>0.76821523687134208</v>
      </c>
      <c r="Z351" s="24">
        <f t="shared" si="205"/>
        <v>10134.085813397922</v>
      </c>
      <c r="AA351" s="24">
        <f t="shared" si="206"/>
        <v>18057.917775361664</v>
      </c>
      <c r="AB351" s="24">
        <f t="shared" si="224"/>
        <v>201.18804425943091</v>
      </c>
      <c r="AC351" s="24">
        <f t="shared" si="225"/>
        <v>151.59123363789681</v>
      </c>
      <c r="AD351" s="123">
        <f t="shared" si="226"/>
        <v>1665</v>
      </c>
      <c r="AE351" s="14">
        <f t="shared" si="227"/>
        <v>27.75</v>
      </c>
      <c r="AF351" s="24">
        <f t="shared" si="207"/>
        <v>400</v>
      </c>
      <c r="AG351" s="3">
        <f t="shared" si="228"/>
        <v>0</v>
      </c>
      <c r="AH351" s="14">
        <f t="shared" si="208"/>
        <v>0</v>
      </c>
      <c r="AI351" s="14">
        <f t="shared" si="209"/>
        <v>1</v>
      </c>
      <c r="AJ351" s="14">
        <f t="shared" si="210"/>
        <v>2</v>
      </c>
      <c r="AK351" s="14">
        <f t="shared" si="211"/>
        <v>2.6</v>
      </c>
      <c r="AL351" s="24">
        <f t="shared" si="229"/>
        <v>201.18804425943091</v>
      </c>
      <c r="AM351" s="14">
        <f t="shared" si="230"/>
        <v>151.59123363789681</v>
      </c>
      <c r="AN351" s="138" t="str">
        <f t="shared" si="231"/>
        <v/>
      </c>
      <c r="AO351">
        <f t="shared" si="232"/>
        <v>1665</v>
      </c>
      <c r="AP351" s="124">
        <f t="shared" si="233"/>
        <v>151.59123363789681</v>
      </c>
    </row>
    <row r="352" spans="2:42" x14ac:dyDescent="0.25">
      <c r="B352" s="3">
        <f t="shared" si="212"/>
        <v>1670</v>
      </c>
      <c r="C352" s="14">
        <f t="shared" si="213"/>
        <v>27.833333333333332</v>
      </c>
      <c r="D352" s="11">
        <f t="shared" si="214"/>
        <v>830.61243658001865</v>
      </c>
      <c r="E352" s="11">
        <f t="shared" si="195"/>
        <v>648.79021224293331</v>
      </c>
      <c r="F352" s="11">
        <f t="shared" si="215"/>
        <v>105.59217932539072</v>
      </c>
      <c r="G352" s="11">
        <f t="shared" si="196"/>
        <v>201.84135380375406</v>
      </c>
      <c r="H352" s="11">
        <f t="shared" si="197"/>
        <v>152.07745830153294</v>
      </c>
      <c r="I352" s="24">
        <f t="shared" si="216"/>
        <v>105.59217932539072</v>
      </c>
      <c r="J352" s="12">
        <f t="shared" si="198"/>
        <v>0.32741597239701853</v>
      </c>
      <c r="K352" s="24">
        <f t="shared" si="199"/>
        <v>490.39340237713083</v>
      </c>
      <c r="L352" s="12">
        <f t="shared" si="217"/>
        <v>0.32472330764177459</v>
      </c>
      <c r="M352" s="24">
        <f t="shared" si="218"/>
        <v>201.84135380375406</v>
      </c>
      <c r="N352" s="12">
        <f t="shared" si="200"/>
        <v>0.90811183668277795</v>
      </c>
      <c r="O352" s="24">
        <f t="shared" si="201"/>
        <v>530.42794800332001</v>
      </c>
      <c r="P352" s="12">
        <f t="shared" si="219"/>
        <v>0.65299041758400556</v>
      </c>
      <c r="Q352" s="24">
        <f t="shared" si="220"/>
        <v>152.07745830153294</v>
      </c>
      <c r="R352" s="12">
        <f t="shared" si="202"/>
        <v>0.56527463574729286</v>
      </c>
      <c r="S352" s="24">
        <f t="shared" si="203"/>
        <v>511.27844869853124</v>
      </c>
      <c r="T352" s="12">
        <f t="shared" si="221"/>
        <v>0.48611422618418704</v>
      </c>
      <c r="W352" s="24">
        <f t="shared" si="222"/>
        <v>243.84805729409575</v>
      </c>
      <c r="X352" s="24">
        <f t="shared" si="223"/>
        <v>545.19323068340555</v>
      </c>
      <c r="Y352" s="13">
        <f t="shared" si="204"/>
        <v>0.76805679198767074</v>
      </c>
      <c r="Z352" s="24">
        <f t="shared" si="205"/>
        <v>10123.553873720939</v>
      </c>
      <c r="AA352" s="24">
        <f t="shared" si="206"/>
        <v>18076.338384941089</v>
      </c>
      <c r="AB352" s="24">
        <f t="shared" si="224"/>
        <v>201.84135380375406</v>
      </c>
      <c r="AC352" s="24">
        <f t="shared" si="225"/>
        <v>152.07745830153294</v>
      </c>
      <c r="AD352" s="123">
        <f t="shared" si="226"/>
        <v>1670</v>
      </c>
      <c r="AE352" s="14">
        <f t="shared" si="227"/>
        <v>27.833333333333332</v>
      </c>
      <c r="AF352" s="24">
        <f t="shared" si="207"/>
        <v>400</v>
      </c>
      <c r="AG352" s="3">
        <f t="shared" si="228"/>
        <v>0</v>
      </c>
      <c r="AH352" s="14">
        <f t="shared" si="208"/>
        <v>0</v>
      </c>
      <c r="AI352" s="14">
        <f t="shared" si="209"/>
        <v>1</v>
      </c>
      <c r="AJ352" s="14">
        <f t="shared" si="210"/>
        <v>2</v>
      </c>
      <c r="AK352" s="14">
        <f t="shared" si="211"/>
        <v>2.6</v>
      </c>
      <c r="AL352" s="24">
        <f t="shared" si="229"/>
        <v>201.84135380375406</v>
      </c>
      <c r="AM352" s="14">
        <f t="shared" si="230"/>
        <v>152.07745830153294</v>
      </c>
      <c r="AN352" s="138" t="str">
        <f t="shared" si="231"/>
        <v/>
      </c>
      <c r="AO352">
        <f t="shared" si="232"/>
        <v>1670</v>
      </c>
      <c r="AP352" s="124">
        <f t="shared" si="233"/>
        <v>152.07745830153294</v>
      </c>
    </row>
    <row r="353" spans="2:42" x14ac:dyDescent="0.25">
      <c r="B353" s="3">
        <f t="shared" si="212"/>
        <v>1675</v>
      </c>
      <c r="C353" s="14">
        <f t="shared" si="213"/>
        <v>27.916666666666668</v>
      </c>
      <c r="D353" s="11">
        <f t="shared" si="214"/>
        <v>831.05836427898828</v>
      </c>
      <c r="E353" s="11">
        <f t="shared" si="195"/>
        <v>649.13611733866946</v>
      </c>
      <c r="F353" s="11">
        <f t="shared" si="215"/>
        <v>105.91690263303249</v>
      </c>
      <c r="G353" s="11">
        <f t="shared" si="196"/>
        <v>202.49434422133805</v>
      </c>
      <c r="H353" s="11">
        <f t="shared" si="197"/>
        <v>152.56357252771713</v>
      </c>
      <c r="I353" s="24">
        <f t="shared" si="216"/>
        <v>105.91690263303249</v>
      </c>
      <c r="J353" s="12">
        <f t="shared" si="198"/>
        <v>0.32730976490003105</v>
      </c>
      <c r="K353" s="24">
        <f t="shared" si="199"/>
        <v>490.55252826151002</v>
      </c>
      <c r="L353" s="12">
        <f t="shared" si="217"/>
        <v>0.3247299371220857</v>
      </c>
      <c r="M353" s="24">
        <f t="shared" si="218"/>
        <v>202.49434422133805</v>
      </c>
      <c r="N353" s="12">
        <f t="shared" si="200"/>
        <v>0.90770745626092575</v>
      </c>
      <c r="O353" s="24">
        <f t="shared" si="201"/>
        <v>530.66425175503684</v>
      </c>
      <c r="P353" s="12">
        <f t="shared" si="219"/>
        <v>0.65266997498520218</v>
      </c>
      <c r="Q353" s="24">
        <f t="shared" si="220"/>
        <v>152.56357252771713</v>
      </c>
      <c r="R353" s="12">
        <f t="shared" si="202"/>
        <v>0.56505292722546563</v>
      </c>
      <c r="S353" s="24">
        <f t="shared" si="203"/>
        <v>511.47905785148203</v>
      </c>
      <c r="T353" s="12">
        <f t="shared" si="221"/>
        <v>0.4860027533540176</v>
      </c>
      <c r="W353" s="24">
        <f t="shared" si="222"/>
        <v>244.61611408608343</v>
      </c>
      <c r="X353" s="24">
        <f t="shared" si="223"/>
        <v>545.45802616848232</v>
      </c>
      <c r="Y353" s="13">
        <f t="shared" si="204"/>
        <v>0.76789520705618608</v>
      </c>
      <c r="Z353" s="24">
        <f t="shared" si="205"/>
        <v>10113.000081314651</v>
      </c>
      <c r="AA353" s="24">
        <f t="shared" si="206"/>
        <v>18094.652996472691</v>
      </c>
      <c r="AB353" s="24">
        <f t="shared" si="224"/>
        <v>202.49434422133805</v>
      </c>
      <c r="AC353" s="24">
        <f t="shared" si="225"/>
        <v>152.56357252771713</v>
      </c>
      <c r="AD353" s="123">
        <f t="shared" si="226"/>
        <v>1675</v>
      </c>
      <c r="AE353" s="14">
        <f t="shared" si="227"/>
        <v>27.916666666666668</v>
      </c>
      <c r="AF353" s="24">
        <f t="shared" si="207"/>
        <v>400</v>
      </c>
      <c r="AG353" s="3">
        <f t="shared" si="228"/>
        <v>0</v>
      </c>
      <c r="AH353" s="14">
        <f t="shared" si="208"/>
        <v>0</v>
      </c>
      <c r="AI353" s="14">
        <f t="shared" si="209"/>
        <v>1</v>
      </c>
      <c r="AJ353" s="14">
        <f t="shared" si="210"/>
        <v>2</v>
      </c>
      <c r="AK353" s="14">
        <f t="shared" si="211"/>
        <v>2.6</v>
      </c>
      <c r="AL353" s="24">
        <f t="shared" si="229"/>
        <v>202.49434422133805</v>
      </c>
      <c r="AM353" s="14">
        <f t="shared" si="230"/>
        <v>152.56357252771713</v>
      </c>
      <c r="AN353" s="138" t="str">
        <f t="shared" si="231"/>
        <v/>
      </c>
      <c r="AO353">
        <f t="shared" si="232"/>
        <v>1675</v>
      </c>
      <c r="AP353" s="124">
        <f t="shared" si="233"/>
        <v>152.56357252771713</v>
      </c>
    </row>
    <row r="354" spans="2:42" x14ac:dyDescent="0.25">
      <c r="B354" s="3">
        <f t="shared" si="212"/>
        <v>1680</v>
      </c>
      <c r="C354" s="14">
        <f t="shared" si="213"/>
        <v>28</v>
      </c>
      <c r="D354" s="11">
        <f t="shared" si="214"/>
        <v>831.50296874842002</v>
      </c>
      <c r="E354" s="11">
        <f t="shared" si="195"/>
        <v>649.48099600828073</v>
      </c>
      <c r="F354" s="11">
        <f t="shared" si="215"/>
        <v>106.24163257015458</v>
      </c>
      <c r="G354" s="11">
        <f t="shared" si="196"/>
        <v>203.14701419632325</v>
      </c>
      <c r="H354" s="11">
        <f t="shared" si="197"/>
        <v>153.04957528107116</v>
      </c>
      <c r="I354" s="24">
        <f t="shared" si="216"/>
        <v>106.24163257015458</v>
      </c>
      <c r="J354" s="12">
        <f t="shared" si="198"/>
        <v>0.3272037625761931</v>
      </c>
      <c r="K354" s="24">
        <f t="shared" si="199"/>
        <v>490.7114497468587</v>
      </c>
      <c r="L354" s="12">
        <f t="shared" si="217"/>
        <v>0.32473579499493099</v>
      </c>
      <c r="M354" s="24">
        <f t="shared" si="218"/>
        <v>203.14701419632325</v>
      </c>
      <c r="N354" s="12">
        <f t="shared" si="200"/>
        <v>0.90730413117408992</v>
      </c>
      <c r="O354" s="24">
        <f t="shared" si="201"/>
        <v>530.90014862584997</v>
      </c>
      <c r="P354" s="12">
        <f t="shared" si="219"/>
        <v>0.65234823129571751</v>
      </c>
      <c r="Q354" s="24">
        <f t="shared" si="220"/>
        <v>153.04957528107116</v>
      </c>
      <c r="R354" s="12">
        <f t="shared" si="202"/>
        <v>0.56483179480309464</v>
      </c>
      <c r="S354" s="24">
        <f t="shared" si="203"/>
        <v>511.67930260415943</v>
      </c>
      <c r="T354" s="12">
        <f t="shared" si="221"/>
        <v>0.48589025594543522</v>
      </c>
      <c r="W354" s="24">
        <f t="shared" si="222"/>
        <v>245.38400929313963</v>
      </c>
      <c r="X354" s="24">
        <f t="shared" si="223"/>
        <v>545.72269416764539</v>
      </c>
      <c r="Y354" s="13">
        <f t="shared" si="204"/>
        <v>0.76773049073450383</v>
      </c>
      <c r="Z354" s="24">
        <f t="shared" si="205"/>
        <v>10102.424667878528</v>
      </c>
      <c r="AA354" s="24">
        <f t="shared" si="206"/>
        <v>18112.861791252613</v>
      </c>
      <c r="AB354" s="24">
        <f t="shared" si="224"/>
        <v>203.14701419632325</v>
      </c>
      <c r="AC354" s="24">
        <f t="shared" si="225"/>
        <v>153.04957528107116</v>
      </c>
      <c r="AD354" s="123">
        <f t="shared" si="226"/>
        <v>1680</v>
      </c>
      <c r="AE354" s="14">
        <f t="shared" si="227"/>
        <v>28</v>
      </c>
      <c r="AF354" s="24">
        <f t="shared" si="207"/>
        <v>400</v>
      </c>
      <c r="AG354" s="3">
        <f t="shared" si="228"/>
        <v>0</v>
      </c>
      <c r="AH354" s="14">
        <f t="shared" si="208"/>
        <v>0</v>
      </c>
      <c r="AI354" s="14">
        <f t="shared" si="209"/>
        <v>1</v>
      </c>
      <c r="AJ354" s="14">
        <f t="shared" si="210"/>
        <v>2</v>
      </c>
      <c r="AK354" s="14">
        <f t="shared" si="211"/>
        <v>2.6</v>
      </c>
      <c r="AL354" s="24">
        <f t="shared" si="229"/>
        <v>203.14701419632325</v>
      </c>
      <c r="AM354" s="14">
        <f t="shared" si="230"/>
        <v>153.04957528107116</v>
      </c>
      <c r="AN354" s="138" t="str">
        <f t="shared" si="231"/>
        <v/>
      </c>
      <c r="AO354">
        <f t="shared" si="232"/>
        <v>1680</v>
      </c>
      <c r="AP354" s="124">
        <f t="shared" si="233"/>
        <v>153.04957528107116</v>
      </c>
    </row>
    <row r="355" spans="2:42" x14ac:dyDescent="0.25">
      <c r="B355" s="3">
        <f t="shared" si="212"/>
        <v>1685</v>
      </c>
      <c r="C355" s="14">
        <f t="shared" si="213"/>
        <v>28.083333333333332</v>
      </c>
      <c r="D355" s="11">
        <f t="shared" si="214"/>
        <v>831.94625781809111</v>
      </c>
      <c r="E355" s="11">
        <f t="shared" si="195"/>
        <v>649.82485432530768</v>
      </c>
      <c r="F355" s="11">
        <f t="shared" si="215"/>
        <v>106.56636836514951</v>
      </c>
      <c r="G355" s="11">
        <f t="shared" si="196"/>
        <v>203.79936242761897</v>
      </c>
      <c r="H355" s="11">
        <f t="shared" si="197"/>
        <v>153.53546553701659</v>
      </c>
      <c r="I355" s="24">
        <f t="shared" si="216"/>
        <v>106.56636836514951</v>
      </c>
      <c r="J355" s="12">
        <f t="shared" si="198"/>
        <v>0.32709796504947936</v>
      </c>
      <c r="K355" s="24">
        <f t="shared" si="199"/>
        <v>490.87016689970147</v>
      </c>
      <c r="L355" s="12">
        <f t="shared" si="217"/>
        <v>0.32474088830078213</v>
      </c>
      <c r="M355" s="24">
        <f t="shared" si="218"/>
        <v>203.79936242761897</v>
      </c>
      <c r="N355" s="12">
        <f t="shared" si="200"/>
        <v>0.90690185284065039</v>
      </c>
      <c r="O355" s="24">
        <f t="shared" si="201"/>
        <v>531.13564227529287</v>
      </c>
      <c r="P355" s="12">
        <f t="shared" si="219"/>
        <v>0.65202520108977768</v>
      </c>
      <c r="Q355" s="24">
        <f t="shared" si="220"/>
        <v>153.53546553701659</v>
      </c>
      <c r="R355" s="12">
        <f t="shared" si="202"/>
        <v>0.5646112358687353</v>
      </c>
      <c r="S355" s="24">
        <f t="shared" si="203"/>
        <v>511.87918428299724</v>
      </c>
      <c r="T355" s="12">
        <f t="shared" si="221"/>
        <v>0.4857767446255678</v>
      </c>
      <c r="W355" s="24">
        <f t="shared" si="222"/>
        <v>246.15173978387412</v>
      </c>
      <c r="X355" s="24">
        <f t="shared" si="223"/>
        <v>545.987239676694</v>
      </c>
      <c r="Y355" s="13">
        <f t="shared" si="204"/>
        <v>0.7675626515941133</v>
      </c>
      <c r="Z355" s="24">
        <f t="shared" si="205"/>
        <v>10091.827863535838</v>
      </c>
      <c r="AA355" s="24">
        <f t="shared" si="206"/>
        <v>18130.964949366054</v>
      </c>
      <c r="AB355" s="24">
        <f t="shared" si="224"/>
        <v>203.79936242761897</v>
      </c>
      <c r="AC355" s="24">
        <f t="shared" si="225"/>
        <v>153.53546553701659</v>
      </c>
      <c r="AD355" s="123">
        <f t="shared" si="226"/>
        <v>1685</v>
      </c>
      <c r="AE355" s="14">
        <f t="shared" si="227"/>
        <v>28.083333333333332</v>
      </c>
      <c r="AF355" s="24">
        <f t="shared" si="207"/>
        <v>400</v>
      </c>
      <c r="AG355" s="3">
        <f t="shared" si="228"/>
        <v>0</v>
      </c>
      <c r="AH355" s="14">
        <f t="shared" si="208"/>
        <v>0</v>
      </c>
      <c r="AI355" s="14">
        <f t="shared" si="209"/>
        <v>1</v>
      </c>
      <c r="AJ355" s="14">
        <f t="shared" si="210"/>
        <v>2</v>
      </c>
      <c r="AK355" s="14">
        <f t="shared" si="211"/>
        <v>2.6</v>
      </c>
      <c r="AL355" s="24">
        <f t="shared" si="229"/>
        <v>203.79936242761897</v>
      </c>
      <c r="AM355" s="14">
        <f t="shared" si="230"/>
        <v>153.53546553701659</v>
      </c>
      <c r="AN355" s="138" t="str">
        <f t="shared" si="231"/>
        <v/>
      </c>
      <c r="AO355">
        <f t="shared" si="232"/>
        <v>1685</v>
      </c>
      <c r="AP355" s="124">
        <f t="shared" si="233"/>
        <v>153.53546553701659</v>
      </c>
    </row>
    <row r="356" spans="2:42" x14ac:dyDescent="0.25">
      <c r="B356" s="3">
        <f t="shared" si="212"/>
        <v>1690</v>
      </c>
      <c r="C356" s="14">
        <f t="shared" si="213"/>
        <v>28.166666666666668</v>
      </c>
      <c r="D356" s="11">
        <f t="shared" si="214"/>
        <v>832.38823924848953</v>
      </c>
      <c r="E356" s="11">
        <f t="shared" si="195"/>
        <v>650.16769830954274</v>
      </c>
      <c r="F356" s="11">
        <f t="shared" si="215"/>
        <v>106.8911092534503</v>
      </c>
      <c r="G356" s="11">
        <f t="shared" si="196"/>
        <v>204.45138762870874</v>
      </c>
      <c r="H356" s="11">
        <f t="shared" si="197"/>
        <v>154.02124228164215</v>
      </c>
      <c r="I356" s="24">
        <f t="shared" si="216"/>
        <v>106.8911092534503</v>
      </c>
      <c r="J356" s="12">
        <f t="shared" si="198"/>
        <v>0.32699237194128855</v>
      </c>
      <c r="K356" s="24">
        <f t="shared" si="199"/>
        <v>491.02867979201568</v>
      </c>
      <c r="L356" s="12">
        <f t="shared" si="217"/>
        <v>0.32474522400317551</v>
      </c>
      <c r="M356" s="24">
        <f t="shared" si="218"/>
        <v>204.45138762870874</v>
      </c>
      <c r="N356" s="12">
        <f t="shared" si="200"/>
        <v>0.9065006127162456</v>
      </c>
      <c r="O356" s="24">
        <f t="shared" si="201"/>
        <v>531.3707363592822</v>
      </c>
      <c r="P356" s="12">
        <f t="shared" si="219"/>
        <v>0.65170089874958037</v>
      </c>
      <c r="Q356" s="24">
        <f t="shared" si="220"/>
        <v>154.02124228164215</v>
      </c>
      <c r="R356" s="12">
        <f t="shared" si="202"/>
        <v>0.56439124781437811</v>
      </c>
      <c r="S356" s="24">
        <f t="shared" si="203"/>
        <v>512.07870421930465</v>
      </c>
      <c r="T356" s="12">
        <f t="shared" si="221"/>
        <v>0.48566222993054892</v>
      </c>
      <c r="W356" s="24">
        <f t="shared" si="222"/>
        <v>246.91930243546824</v>
      </c>
      <c r="X356" s="24">
        <f t="shared" si="223"/>
        <v>546.25166768768258</v>
      </c>
      <c r="Y356" s="13">
        <f t="shared" si="204"/>
        <v>0.76739169812242414</v>
      </c>
      <c r="Z356" s="24">
        <f t="shared" si="205"/>
        <v>10081.209896851862</v>
      </c>
      <c r="AA356" s="24">
        <f t="shared" si="206"/>
        <v>18148.962649711382</v>
      </c>
      <c r="AB356" s="24">
        <f t="shared" si="224"/>
        <v>204.45138762870874</v>
      </c>
      <c r="AC356" s="24">
        <f t="shared" si="225"/>
        <v>154.02124228164215</v>
      </c>
      <c r="AD356" s="123">
        <f t="shared" si="226"/>
        <v>1690</v>
      </c>
      <c r="AE356" s="14">
        <f t="shared" si="227"/>
        <v>28.166666666666668</v>
      </c>
      <c r="AF356" s="24">
        <f t="shared" si="207"/>
        <v>400</v>
      </c>
      <c r="AG356" s="3">
        <f t="shared" si="228"/>
        <v>0</v>
      </c>
      <c r="AH356" s="14">
        <f t="shared" si="208"/>
        <v>0</v>
      </c>
      <c r="AI356" s="14">
        <f t="shared" si="209"/>
        <v>1</v>
      </c>
      <c r="AJ356" s="14">
        <f t="shared" si="210"/>
        <v>2</v>
      </c>
      <c r="AK356" s="14">
        <f t="shared" si="211"/>
        <v>2.6</v>
      </c>
      <c r="AL356" s="24">
        <f t="shared" si="229"/>
        <v>204.45138762870874</v>
      </c>
      <c r="AM356" s="14">
        <f t="shared" si="230"/>
        <v>154.02124228164215</v>
      </c>
      <c r="AN356" s="138" t="str">
        <f t="shared" si="231"/>
        <v/>
      </c>
      <c r="AO356">
        <f t="shared" si="232"/>
        <v>1690</v>
      </c>
      <c r="AP356" s="124">
        <f t="shared" si="233"/>
        <v>154.02124228164215</v>
      </c>
    </row>
    <row r="357" spans="2:42" x14ac:dyDescent="0.25">
      <c r="B357" s="3">
        <f t="shared" si="212"/>
        <v>1695</v>
      </c>
      <c r="C357" s="14">
        <f t="shared" si="213"/>
        <v>28.25</v>
      </c>
      <c r="D357" s="11">
        <f t="shared" si="214"/>
        <v>832.82892073162725</v>
      </c>
      <c r="E357" s="11">
        <f t="shared" si="195"/>
        <v>650.50953392766235</v>
      </c>
      <c r="F357" s="11">
        <f t="shared" si="215"/>
        <v>107.21585447745348</v>
      </c>
      <c r="G357" s="11">
        <f t="shared" si="196"/>
        <v>205.10308852745831</v>
      </c>
      <c r="H357" s="11">
        <f t="shared" si="197"/>
        <v>154.50690451157269</v>
      </c>
      <c r="I357" s="24">
        <f t="shared" si="216"/>
        <v>107.21585447745348</v>
      </c>
      <c r="J357" s="12">
        <f t="shared" si="198"/>
        <v>0.32688698287049828</v>
      </c>
      <c r="K357" s="24">
        <f t="shared" si="199"/>
        <v>491.18698850116107</v>
      </c>
      <c r="L357" s="12">
        <f t="shared" si="217"/>
        <v>0.32474880898984632</v>
      </c>
      <c r="M357" s="24">
        <f t="shared" si="218"/>
        <v>205.10308852745831</v>
      </c>
      <c r="N357" s="12">
        <f t="shared" si="200"/>
        <v>0.9061004022938165</v>
      </c>
      <c r="O357" s="24">
        <f t="shared" si="201"/>
        <v>531.60543452995569</v>
      </c>
      <c r="P357" s="12">
        <f t="shared" si="219"/>
        <v>0.65137533846863283</v>
      </c>
      <c r="Q357" s="24">
        <f t="shared" si="220"/>
        <v>154.50690451157269</v>
      </c>
      <c r="R357" s="12">
        <f t="shared" si="202"/>
        <v>0.56417182803555332</v>
      </c>
      <c r="S357" s="24">
        <f t="shared" si="203"/>
        <v>512.2778637491449</v>
      </c>
      <c r="T357" s="12">
        <f t="shared" si="221"/>
        <v>0.48554672226758194</v>
      </c>
      <c r="W357" s="24">
        <f t="shared" si="222"/>
        <v>247.68669413359066</v>
      </c>
      <c r="X357" s="24">
        <f t="shared" si="223"/>
        <v>546.51598318864637</v>
      </c>
      <c r="Y357" s="13">
        <f t="shared" si="204"/>
        <v>0.76721763872478466</v>
      </c>
      <c r="Z357" s="24">
        <f t="shared" si="205"/>
        <v>10070.570994851792</v>
      </c>
      <c r="AA357" s="24">
        <f t="shared" si="206"/>
        <v>18166.855070023907</v>
      </c>
      <c r="AB357" s="24">
        <f t="shared" si="224"/>
        <v>205.10308852745831</v>
      </c>
      <c r="AC357" s="24">
        <f t="shared" si="225"/>
        <v>154.50690451157269</v>
      </c>
      <c r="AD357" s="123">
        <f t="shared" si="226"/>
        <v>1695</v>
      </c>
      <c r="AE357" s="14">
        <f t="shared" si="227"/>
        <v>28.25</v>
      </c>
      <c r="AF357" s="24">
        <f t="shared" si="207"/>
        <v>400</v>
      </c>
      <c r="AG357" s="3">
        <f t="shared" si="228"/>
        <v>0</v>
      </c>
      <c r="AH357" s="14">
        <f t="shared" si="208"/>
        <v>0</v>
      </c>
      <c r="AI357" s="14">
        <f t="shared" si="209"/>
        <v>1</v>
      </c>
      <c r="AJ357" s="14">
        <f t="shared" si="210"/>
        <v>2</v>
      </c>
      <c r="AK357" s="14">
        <f t="shared" si="211"/>
        <v>2.6</v>
      </c>
      <c r="AL357" s="24">
        <f t="shared" si="229"/>
        <v>205.10308852745831</v>
      </c>
      <c r="AM357" s="14">
        <f t="shared" si="230"/>
        <v>154.50690451157269</v>
      </c>
      <c r="AN357" s="138" t="str">
        <f t="shared" si="231"/>
        <v/>
      </c>
      <c r="AO357">
        <f t="shared" si="232"/>
        <v>1695</v>
      </c>
      <c r="AP357" s="124">
        <f t="shared" si="233"/>
        <v>154.50690451157269</v>
      </c>
    </row>
    <row r="358" spans="2:42" x14ac:dyDescent="0.25">
      <c r="B358" s="3">
        <f t="shared" si="212"/>
        <v>1700</v>
      </c>
      <c r="C358" s="14">
        <f t="shared" si="213"/>
        <v>28.333333333333332</v>
      </c>
      <c r="D358" s="11">
        <f t="shared" si="214"/>
        <v>833.26830989184509</v>
      </c>
      <c r="E358" s="11">
        <f t="shared" si="195"/>
        <v>650.85036709384985</v>
      </c>
      <c r="F358" s="11">
        <f t="shared" si="215"/>
        <v>107.54060328644333</v>
      </c>
      <c r="G358" s="11">
        <f t="shared" si="196"/>
        <v>205.75446386592694</v>
      </c>
      <c r="H358" s="11">
        <f t="shared" si="197"/>
        <v>154.99245123384026</v>
      </c>
      <c r="I358" s="24">
        <f t="shared" si="216"/>
        <v>107.54060328644333</v>
      </c>
      <c r="J358" s="12">
        <f t="shared" si="198"/>
        <v>0.3267817974535196</v>
      </c>
      <c r="K358" s="24">
        <f t="shared" si="199"/>
        <v>491.34509310980997</v>
      </c>
      <c r="L358" s="12">
        <f t="shared" si="217"/>
        <v>0.32475165007360796</v>
      </c>
      <c r="M358" s="24">
        <f t="shared" si="218"/>
        <v>205.75446386592694</v>
      </c>
      <c r="N358" s="12">
        <f t="shared" si="200"/>
        <v>0.90570121310364959</v>
      </c>
      <c r="O358" s="24">
        <f t="shared" si="201"/>
        <v>531.83974043551052</v>
      </c>
      <c r="P358" s="12">
        <f t="shared" si="219"/>
        <v>0.65104853425436193</v>
      </c>
      <c r="Q358" s="24">
        <f t="shared" si="220"/>
        <v>154.99245123384026</v>
      </c>
      <c r="R358" s="12">
        <f t="shared" si="202"/>
        <v>0.56395297393143018</v>
      </c>
      <c r="S358" s="24">
        <f t="shared" si="203"/>
        <v>512.47666421321787</v>
      </c>
      <c r="T358" s="12">
        <f t="shared" si="221"/>
        <v>0.48543023191656004</v>
      </c>
      <c r="W358" s="24">
        <f t="shared" si="222"/>
        <v>248.45391177231545</v>
      </c>
      <c r="X358" s="24">
        <f t="shared" si="223"/>
        <v>546.78019116333007</v>
      </c>
      <c r="Y358" s="13">
        <f t="shared" si="204"/>
        <v>0.76704048172647343</v>
      </c>
      <c r="Z358" s="24">
        <f t="shared" si="205"/>
        <v>10059.911383038359</v>
      </c>
      <c r="AA358" s="24">
        <f t="shared" si="206"/>
        <v>18184.642386899381</v>
      </c>
      <c r="AB358" s="24">
        <f t="shared" si="224"/>
        <v>205.75446386592694</v>
      </c>
      <c r="AC358" s="24">
        <f t="shared" si="225"/>
        <v>154.99245123384026</v>
      </c>
      <c r="AD358" s="123">
        <f t="shared" si="226"/>
        <v>1700</v>
      </c>
      <c r="AE358" s="14">
        <f t="shared" si="227"/>
        <v>28.333333333333332</v>
      </c>
      <c r="AF358" s="24">
        <f t="shared" si="207"/>
        <v>400</v>
      </c>
      <c r="AG358" s="3">
        <f t="shared" si="228"/>
        <v>0</v>
      </c>
      <c r="AH358" s="14">
        <f t="shared" si="208"/>
        <v>0</v>
      </c>
      <c r="AI358" s="14">
        <f t="shared" si="209"/>
        <v>1</v>
      </c>
      <c r="AJ358" s="14">
        <f t="shared" si="210"/>
        <v>2</v>
      </c>
      <c r="AK358" s="14">
        <f t="shared" si="211"/>
        <v>2.6</v>
      </c>
      <c r="AL358" s="24">
        <f t="shared" si="229"/>
        <v>205.75446386592694</v>
      </c>
      <c r="AM358" s="14">
        <f t="shared" si="230"/>
        <v>154.99245123384026</v>
      </c>
      <c r="AN358" s="138" t="str">
        <f t="shared" si="231"/>
        <v/>
      </c>
      <c r="AO358">
        <f t="shared" si="232"/>
        <v>1700</v>
      </c>
      <c r="AP358" s="124">
        <f t="shared" si="233"/>
        <v>154.99245123384026</v>
      </c>
    </row>
    <row r="359" spans="2:42" x14ac:dyDescent="0.25">
      <c r="B359" s="3">
        <f t="shared" si="212"/>
        <v>1705</v>
      </c>
      <c r="C359" s="14">
        <f t="shared" si="213"/>
        <v>28.416666666666668</v>
      </c>
      <c r="D359" s="11">
        <f t="shared" si="214"/>
        <v>833.70641428660315</v>
      </c>
      <c r="E359" s="11">
        <f t="shared" si="195"/>
        <v>651.19020367041014</v>
      </c>
      <c r="F359" s="11">
        <f t="shared" si="215"/>
        <v>107.86535493651694</v>
      </c>
      <c r="G359" s="11">
        <f t="shared" si="196"/>
        <v>206.40551240018129</v>
      </c>
      <c r="H359" s="11">
        <f t="shared" si="197"/>
        <v>155.47788146575681</v>
      </c>
      <c r="I359" s="24">
        <f t="shared" si="216"/>
        <v>107.86535493651694</v>
      </c>
      <c r="J359" s="12">
        <f t="shared" si="198"/>
        <v>0.3266768153043505</v>
      </c>
      <c r="K359" s="24">
        <f t="shared" si="199"/>
        <v>491.50299370587868</v>
      </c>
      <c r="L359" s="12">
        <f t="shared" si="217"/>
        <v>0.32475375399341516</v>
      </c>
      <c r="M359" s="24">
        <f t="shared" si="218"/>
        <v>206.40551240018129</v>
      </c>
      <c r="N359" s="12">
        <f t="shared" si="200"/>
        <v>0.90530303671341184</v>
      </c>
      <c r="O359" s="24">
        <f t="shared" si="201"/>
        <v>532.073657720048</v>
      </c>
      <c r="P359" s="12">
        <f t="shared" si="219"/>
        <v>0.65072049993124248</v>
      </c>
      <c r="Q359" s="24">
        <f t="shared" si="220"/>
        <v>155.47788146575681</v>
      </c>
      <c r="R359" s="12">
        <f t="shared" si="202"/>
        <v>0.56373468290491668</v>
      </c>
      <c r="S359" s="24">
        <f t="shared" si="203"/>
        <v>512.67510695674207</v>
      </c>
      <c r="T359" s="12">
        <f t="shared" si="221"/>
        <v>0.48531276903200482</v>
      </c>
      <c r="W359" s="24">
        <f t="shared" si="222"/>
        <v>249.22095225404192</v>
      </c>
      <c r="X359" s="24">
        <f t="shared" si="223"/>
        <v>547.0442965909175</v>
      </c>
      <c r="Y359" s="13">
        <f t="shared" si="204"/>
        <v>0.76686023537466863</v>
      </c>
      <c r="Z359" s="24">
        <f t="shared" si="205"/>
        <v>10049.231285409207</v>
      </c>
      <c r="AA359" s="24">
        <f t="shared" si="206"/>
        <v>18202.324775817317</v>
      </c>
      <c r="AB359" s="24">
        <f t="shared" si="224"/>
        <v>206.40551240018129</v>
      </c>
      <c r="AC359" s="24">
        <f t="shared" si="225"/>
        <v>155.47788146575681</v>
      </c>
      <c r="AD359" s="123">
        <f t="shared" si="226"/>
        <v>1705</v>
      </c>
      <c r="AE359" s="14">
        <f t="shared" si="227"/>
        <v>28.416666666666668</v>
      </c>
      <c r="AF359" s="24">
        <f t="shared" si="207"/>
        <v>400</v>
      </c>
      <c r="AG359" s="3">
        <f t="shared" si="228"/>
        <v>0</v>
      </c>
      <c r="AH359" s="14">
        <f t="shared" si="208"/>
        <v>0</v>
      </c>
      <c r="AI359" s="14">
        <f t="shared" si="209"/>
        <v>1</v>
      </c>
      <c r="AJ359" s="14">
        <f t="shared" si="210"/>
        <v>2</v>
      </c>
      <c r="AK359" s="14">
        <f t="shared" si="211"/>
        <v>2.6</v>
      </c>
      <c r="AL359" s="24">
        <f t="shared" si="229"/>
        <v>206.40551240018129</v>
      </c>
      <c r="AM359" s="14">
        <f t="shared" si="230"/>
        <v>155.47788146575681</v>
      </c>
      <c r="AN359" s="138" t="str">
        <f t="shared" si="231"/>
        <v/>
      </c>
      <c r="AO359">
        <f t="shared" si="232"/>
        <v>1705</v>
      </c>
      <c r="AP359" s="124">
        <f t="shared" si="233"/>
        <v>155.47788146575681</v>
      </c>
    </row>
    <row r="360" spans="2:42" x14ac:dyDescent="0.25">
      <c r="B360" s="3">
        <f t="shared" si="212"/>
        <v>1710</v>
      </c>
      <c r="C360" s="14">
        <f t="shared" si="213"/>
        <v>28.5</v>
      </c>
      <c r="D360" s="11">
        <f t="shared" si="214"/>
        <v>834.14324140726137</v>
      </c>
      <c r="E360" s="11">
        <f t="shared" si="195"/>
        <v>651.52904946837361</v>
      </c>
      <c r="F360" s="11">
        <f t="shared" si="215"/>
        <v>108.19010869051036</v>
      </c>
      <c r="G360" s="11">
        <f t="shared" si="196"/>
        <v>207.05623290011255</v>
      </c>
      <c r="H360" s="11">
        <f t="shared" si="197"/>
        <v>155.9631942347888</v>
      </c>
      <c r="I360" s="24">
        <f t="shared" si="216"/>
        <v>108.19010869051036</v>
      </c>
      <c r="J360" s="12">
        <f t="shared" si="198"/>
        <v>0.32657203603462803</v>
      </c>
      <c r="K360" s="24">
        <f t="shared" si="199"/>
        <v>491.66069038245951</v>
      </c>
      <c r="L360" s="12">
        <f t="shared" si="217"/>
        <v>0.32475512741527129</v>
      </c>
      <c r="M360" s="24">
        <f t="shared" si="218"/>
        <v>207.05623290011255</v>
      </c>
      <c r="N360" s="12">
        <f t="shared" si="200"/>
        <v>0.90490586472818602</v>
      </c>
      <c r="O360" s="24">
        <f t="shared" si="201"/>
        <v>532.30719002341812</v>
      </c>
      <c r="P360" s="12">
        <f t="shared" si="219"/>
        <v>0.65039124914347601</v>
      </c>
      <c r="Q360" s="24">
        <f t="shared" si="220"/>
        <v>155.9631942347888</v>
      </c>
      <c r="R360" s="12">
        <f t="shared" si="202"/>
        <v>0.56351695236275345</v>
      </c>
      <c r="S360" s="24">
        <f t="shared" si="203"/>
        <v>512.87319332934044</v>
      </c>
      <c r="T360" s="12">
        <f t="shared" si="221"/>
        <v>0.48519434364473024</v>
      </c>
      <c r="W360" s="24">
        <f t="shared" si="222"/>
        <v>249.9878124894166</v>
      </c>
      <c r="X360" s="24">
        <f t="shared" si="223"/>
        <v>547.30830444576429</v>
      </c>
      <c r="Y360" s="13">
        <f t="shared" si="204"/>
        <v>0.76667690784038378</v>
      </c>
      <c r="Z360" s="24">
        <f t="shared" si="205"/>
        <v>10038.530924473926</v>
      </c>
      <c r="AA360" s="24">
        <f t="shared" si="206"/>
        <v>18219.902411163876</v>
      </c>
      <c r="AB360" s="24">
        <f t="shared" si="224"/>
        <v>207.05623290011255</v>
      </c>
      <c r="AC360" s="24">
        <f t="shared" si="225"/>
        <v>155.9631942347888</v>
      </c>
      <c r="AD360" s="123">
        <f t="shared" si="226"/>
        <v>1710</v>
      </c>
      <c r="AE360" s="14">
        <f t="shared" si="227"/>
        <v>28.5</v>
      </c>
      <c r="AF360" s="24">
        <f t="shared" si="207"/>
        <v>400</v>
      </c>
      <c r="AG360" s="3">
        <f t="shared" si="228"/>
        <v>0</v>
      </c>
      <c r="AH360" s="14">
        <f t="shared" si="208"/>
        <v>0</v>
      </c>
      <c r="AI360" s="14">
        <f t="shared" si="209"/>
        <v>1</v>
      </c>
      <c r="AJ360" s="14">
        <f t="shared" si="210"/>
        <v>2</v>
      </c>
      <c r="AK360" s="14">
        <f t="shared" si="211"/>
        <v>2.6</v>
      </c>
      <c r="AL360" s="24">
        <f t="shared" si="229"/>
        <v>207.05623290011255</v>
      </c>
      <c r="AM360" s="14">
        <f t="shared" si="230"/>
        <v>155.9631942347888</v>
      </c>
      <c r="AN360" s="138" t="str">
        <f t="shared" si="231"/>
        <v/>
      </c>
      <c r="AO360">
        <f t="shared" si="232"/>
        <v>1710</v>
      </c>
      <c r="AP360" s="124">
        <f t="shared" si="233"/>
        <v>155.9631942347888</v>
      </c>
    </row>
    <row r="361" spans="2:42" x14ac:dyDescent="0.25">
      <c r="B361" s="3">
        <f t="shared" si="212"/>
        <v>1715</v>
      </c>
      <c r="C361" s="14">
        <f t="shared" si="213"/>
        <v>28.583333333333332</v>
      </c>
      <c r="D361" s="11">
        <f t="shared" si="214"/>
        <v>834.5787986798473</v>
      </c>
      <c r="E361" s="11">
        <f t="shared" si="195"/>
        <v>651.86691024809318</v>
      </c>
      <c r="F361" s="11">
        <f t="shared" si="215"/>
        <v>108.51486381792563</v>
      </c>
      <c r="G361" s="11">
        <f t="shared" si="196"/>
        <v>207.70662414925602</v>
      </c>
      <c r="H361" s="11">
        <f t="shared" si="197"/>
        <v>156.44838857843354</v>
      </c>
      <c r="I361" s="24">
        <f t="shared" si="216"/>
        <v>108.51486381792563</v>
      </c>
      <c r="J361" s="12">
        <f t="shared" si="198"/>
        <v>0.32646745925368048</v>
      </c>
      <c r="K361" s="24">
        <f t="shared" si="199"/>
        <v>491.81818323775411</v>
      </c>
      <c r="L361" s="12">
        <f t="shared" si="217"/>
        <v>0.32475577693322583</v>
      </c>
      <c r="M361" s="24">
        <f t="shared" si="218"/>
        <v>207.70662414925602</v>
      </c>
      <c r="N361" s="12">
        <f t="shared" si="200"/>
        <v>0.90450968879049709</v>
      </c>
      <c r="O361" s="24">
        <f t="shared" si="201"/>
        <v>532.54034098106911</v>
      </c>
      <c r="P361" s="12">
        <f t="shared" si="219"/>
        <v>0.65006079535791861</v>
      </c>
      <c r="Q361" s="24">
        <f t="shared" si="220"/>
        <v>156.44838857843354</v>
      </c>
      <c r="R361" s="12">
        <f t="shared" si="202"/>
        <v>0.56329977971560974</v>
      </c>
      <c r="S361" s="24">
        <f t="shared" si="203"/>
        <v>513.07092468492624</v>
      </c>
      <c r="T361" s="12">
        <f t="shared" si="221"/>
        <v>0.48507496566366154</v>
      </c>
      <c r="W361" s="24">
        <f t="shared" si="222"/>
        <v>250.75448939725698</v>
      </c>
      <c r="X361" s="24">
        <f t="shared" si="223"/>
        <v>547.57221969713123</v>
      </c>
      <c r="Y361" s="13">
        <f t="shared" si="204"/>
        <v>0.76649050722038792</v>
      </c>
      <c r="Z361" s="24">
        <f t="shared" si="205"/>
        <v>10027.810521270905</v>
      </c>
      <c r="AA361" s="24">
        <f t="shared" si="206"/>
        <v>18237.375466254682</v>
      </c>
      <c r="AB361" s="24">
        <f t="shared" si="224"/>
        <v>207.70662414925602</v>
      </c>
      <c r="AC361" s="24">
        <f t="shared" si="225"/>
        <v>156.44838857843354</v>
      </c>
      <c r="AD361" s="123">
        <f t="shared" si="226"/>
        <v>1715</v>
      </c>
      <c r="AE361" s="14">
        <f t="shared" si="227"/>
        <v>28.583333333333332</v>
      </c>
      <c r="AF361" s="24">
        <f t="shared" si="207"/>
        <v>400</v>
      </c>
      <c r="AG361" s="3">
        <f t="shared" si="228"/>
        <v>0</v>
      </c>
      <c r="AH361" s="14">
        <f t="shared" si="208"/>
        <v>0</v>
      </c>
      <c r="AI361" s="14">
        <f t="shared" si="209"/>
        <v>1</v>
      </c>
      <c r="AJ361" s="14">
        <f t="shared" si="210"/>
        <v>2</v>
      </c>
      <c r="AK361" s="14">
        <f t="shared" si="211"/>
        <v>2.6</v>
      </c>
      <c r="AL361" s="24">
        <f t="shared" si="229"/>
        <v>207.70662414925602</v>
      </c>
      <c r="AM361" s="14">
        <f t="shared" si="230"/>
        <v>156.44838857843354</v>
      </c>
      <c r="AN361" s="138" t="str">
        <f t="shared" si="231"/>
        <v/>
      </c>
      <c r="AO361">
        <f t="shared" si="232"/>
        <v>1715</v>
      </c>
      <c r="AP361" s="124">
        <f t="shared" si="233"/>
        <v>156.44838857843354</v>
      </c>
    </row>
    <row r="362" spans="2:42" x14ac:dyDescent="0.25">
      <c r="B362" s="3">
        <f t="shared" si="212"/>
        <v>1720</v>
      </c>
      <c r="C362" s="14">
        <f t="shared" si="213"/>
        <v>28.666666666666668</v>
      </c>
      <c r="D362" s="11">
        <f t="shared" si="214"/>
        <v>835.0130934658149</v>
      </c>
      <c r="E362" s="11">
        <f t="shared" si="195"/>
        <v>652.20379171983166</v>
      </c>
      <c r="F362" s="11">
        <f t="shared" si="215"/>
        <v>108.83961959485886</v>
      </c>
      <c r="G362" s="11">
        <f t="shared" si="196"/>
        <v>208.35668494461393</v>
      </c>
      <c r="H362" s="11">
        <f t="shared" si="197"/>
        <v>156.93346354409721</v>
      </c>
      <c r="I362" s="24">
        <f t="shared" si="216"/>
        <v>108.83961959485886</v>
      </c>
      <c r="J362" s="12">
        <f t="shared" si="198"/>
        <v>0.32636308456857821</v>
      </c>
      <c r="K362" s="24">
        <f t="shared" si="199"/>
        <v>491.97547237500709</v>
      </c>
      <c r="L362" s="12">
        <f t="shared" si="217"/>
        <v>0.3247557090702316</v>
      </c>
      <c r="M362" s="24">
        <f t="shared" si="218"/>
        <v>208.35668494461393</v>
      </c>
      <c r="N362" s="12">
        <f t="shared" si="200"/>
        <v>0.90411450058033827</v>
      </c>
      <c r="O362" s="24">
        <f t="shared" si="201"/>
        <v>532.77311422389903</v>
      </c>
      <c r="P362" s="12">
        <f t="shared" si="219"/>
        <v>0.64972915186660651</v>
      </c>
      <c r="Q362" s="24">
        <f t="shared" si="220"/>
        <v>156.93346354409721</v>
      </c>
      <c r="R362" s="12">
        <f t="shared" si="202"/>
        <v>0.56308316237817346</v>
      </c>
      <c r="S362" s="24">
        <f t="shared" si="203"/>
        <v>513.26830238159164</v>
      </c>
      <c r="T362" s="12">
        <f t="shared" si="221"/>
        <v>0.48495464487740808</v>
      </c>
      <c r="W362" s="24">
        <f t="shared" si="222"/>
        <v>251.52097990447737</v>
      </c>
      <c r="X362" s="24">
        <f t="shared" si="223"/>
        <v>547.83604730892125</v>
      </c>
      <c r="Y362" s="13">
        <f t="shared" si="204"/>
        <v>0.76630104153909284</v>
      </c>
      <c r="Z362" s="24">
        <f t="shared" si="205"/>
        <v>10017.070295383857</v>
      </c>
      <c r="AA362" s="24">
        <f t="shared" si="206"/>
        <v>18254.744113357283</v>
      </c>
      <c r="AB362" s="24">
        <f t="shared" si="224"/>
        <v>208.35668494461393</v>
      </c>
      <c r="AC362" s="24">
        <f t="shared" si="225"/>
        <v>156.93346354409721</v>
      </c>
      <c r="AD362" s="123">
        <f t="shared" si="226"/>
        <v>1720</v>
      </c>
      <c r="AE362" s="14">
        <f t="shared" si="227"/>
        <v>28.666666666666668</v>
      </c>
      <c r="AF362" s="24">
        <f t="shared" si="207"/>
        <v>400</v>
      </c>
      <c r="AG362" s="3">
        <f t="shared" si="228"/>
        <v>0</v>
      </c>
      <c r="AH362" s="14">
        <f t="shared" si="208"/>
        <v>0</v>
      </c>
      <c r="AI362" s="14">
        <f t="shared" si="209"/>
        <v>1</v>
      </c>
      <c r="AJ362" s="14">
        <f t="shared" si="210"/>
        <v>2</v>
      </c>
      <c r="AK362" s="14">
        <f t="shared" si="211"/>
        <v>2.6</v>
      </c>
      <c r="AL362" s="24">
        <f t="shared" si="229"/>
        <v>208.35668494461393</v>
      </c>
      <c r="AM362" s="14">
        <f t="shared" si="230"/>
        <v>156.93346354409721</v>
      </c>
      <c r="AN362" s="138" t="str">
        <f t="shared" si="231"/>
        <v/>
      </c>
      <c r="AO362">
        <f t="shared" si="232"/>
        <v>1720</v>
      </c>
      <c r="AP362" s="124">
        <f t="shared" si="233"/>
        <v>156.93346354409721</v>
      </c>
    </row>
    <row r="363" spans="2:42" x14ac:dyDescent="0.25">
      <c r="B363" s="3">
        <f t="shared" si="212"/>
        <v>1725</v>
      </c>
      <c r="C363" s="14">
        <f t="shared" si="213"/>
        <v>28.75</v>
      </c>
      <c r="D363" s="11">
        <f t="shared" si="214"/>
        <v>835.44613306278973</v>
      </c>
      <c r="E363" s="11">
        <f t="shared" si="195"/>
        <v>652.53969954434046</v>
      </c>
      <c r="F363" s="11">
        <f t="shared" si="215"/>
        <v>109.16437530392909</v>
      </c>
      <c r="G363" s="11">
        <f t="shared" si="196"/>
        <v>209.00641409648054</v>
      </c>
      <c r="H363" s="11">
        <f t="shared" si="197"/>
        <v>157.41841818897461</v>
      </c>
      <c r="I363" s="24">
        <f t="shared" si="216"/>
        <v>109.16437530392909</v>
      </c>
      <c r="J363" s="12">
        <f t="shared" si="198"/>
        <v>0.32625891158418374</v>
      </c>
      <c r="K363" s="24">
        <f t="shared" si="199"/>
        <v>492.13255790244091</v>
      </c>
      <c r="L363" s="12">
        <f t="shared" si="217"/>
        <v>0.32475493027915564</v>
      </c>
      <c r="M363" s="24">
        <f t="shared" si="218"/>
        <v>209.00641409648054</v>
      </c>
      <c r="N363" s="12">
        <f t="shared" si="200"/>
        <v>0.90372029181519231</v>
      </c>
      <c r="O363" s="24">
        <f t="shared" si="201"/>
        <v>533.00551337810998</v>
      </c>
      <c r="P363" s="12">
        <f t="shared" si="219"/>
        <v>0.64939633178971279</v>
      </c>
      <c r="Q363" s="24">
        <f t="shared" si="220"/>
        <v>157.41841818897461</v>
      </c>
      <c r="R363" s="12">
        <f t="shared" si="202"/>
        <v>0.56286709776923993</v>
      </c>
      <c r="S363" s="24">
        <f t="shared" si="203"/>
        <v>513.46532778149788</v>
      </c>
      <c r="T363" s="12">
        <f t="shared" si="221"/>
        <v>0.48483339095610184</v>
      </c>
      <c r="W363" s="24">
        <f t="shared" si="222"/>
        <v>252.28728094601647</v>
      </c>
      <c r="X363" s="24">
        <f t="shared" si="223"/>
        <v>548.09979223941639</v>
      </c>
      <c r="Y363" s="13">
        <f t="shared" si="204"/>
        <v>0.76610851875042107</v>
      </c>
      <c r="Z363" s="24">
        <f t="shared" si="205"/>
        <v>10006.3104649581</v>
      </c>
      <c r="AA363" s="24">
        <f t="shared" si="206"/>
        <v>18272.008523713353</v>
      </c>
      <c r="AB363" s="24">
        <f t="shared" si="224"/>
        <v>209.00641409648054</v>
      </c>
      <c r="AC363" s="24">
        <f t="shared" si="225"/>
        <v>157.41841818897461</v>
      </c>
      <c r="AD363" s="123">
        <f t="shared" si="226"/>
        <v>1725</v>
      </c>
      <c r="AE363" s="14">
        <f t="shared" si="227"/>
        <v>28.75</v>
      </c>
      <c r="AF363" s="24">
        <f t="shared" si="207"/>
        <v>400</v>
      </c>
      <c r="AG363" s="3">
        <f t="shared" si="228"/>
        <v>0</v>
      </c>
      <c r="AH363" s="14">
        <f t="shared" si="208"/>
        <v>0</v>
      </c>
      <c r="AI363" s="14">
        <f t="shared" si="209"/>
        <v>1</v>
      </c>
      <c r="AJ363" s="14">
        <f t="shared" si="210"/>
        <v>2</v>
      </c>
      <c r="AK363" s="14">
        <f t="shared" si="211"/>
        <v>2.6</v>
      </c>
      <c r="AL363" s="24">
        <f t="shared" si="229"/>
        <v>209.00641409648054</v>
      </c>
      <c r="AM363" s="14">
        <f t="shared" si="230"/>
        <v>157.41841818897461</v>
      </c>
      <c r="AN363" s="138" t="str">
        <f t="shared" si="231"/>
        <v/>
      </c>
      <c r="AO363">
        <f t="shared" si="232"/>
        <v>1725</v>
      </c>
      <c r="AP363" s="124">
        <f t="shared" si="233"/>
        <v>157.41841818897461</v>
      </c>
    </row>
    <row r="364" spans="2:42" x14ac:dyDescent="0.25">
      <c r="B364" s="3">
        <f t="shared" si="212"/>
        <v>1730</v>
      </c>
      <c r="C364" s="14">
        <f t="shared" si="213"/>
        <v>28.833333333333332</v>
      </c>
      <c r="D364" s="11">
        <f t="shared" si="214"/>
        <v>835.87792470530565</v>
      </c>
      <c r="E364" s="11">
        <f t="shared" si="195"/>
        <v>652.87463933343099</v>
      </c>
      <c r="F364" s="11">
        <f t="shared" si="215"/>
        <v>109.48913023420825</v>
      </c>
      <c r="G364" s="11">
        <f t="shared" si="196"/>
        <v>209.65581042827026</v>
      </c>
      <c r="H364" s="11">
        <f t="shared" si="197"/>
        <v>157.90325157993072</v>
      </c>
      <c r="I364" s="24">
        <f t="shared" si="216"/>
        <v>109.48913023420825</v>
      </c>
      <c r="J364" s="12">
        <f t="shared" si="198"/>
        <v>0.32615493990320121</v>
      </c>
      <c r="K364" s="24">
        <f t="shared" si="199"/>
        <v>492.28943993319149</v>
      </c>
      <c r="L364" s="12">
        <f t="shared" si="217"/>
        <v>0.32475344694360098</v>
      </c>
      <c r="M364" s="24">
        <f t="shared" si="218"/>
        <v>209.65581042827026</v>
      </c>
      <c r="N364" s="12">
        <f t="shared" si="200"/>
        <v>0.90332705425004933</v>
      </c>
      <c r="O364" s="24">
        <f t="shared" si="201"/>
        <v>533.23754206506499</v>
      </c>
      <c r="P364" s="12">
        <f t="shared" si="219"/>
        <v>0.6490623480779647</v>
      </c>
      <c r="Q364" s="24">
        <f t="shared" si="220"/>
        <v>157.90325157993072</v>
      </c>
      <c r="R364" s="12">
        <f t="shared" si="202"/>
        <v>0.56265158331179987</v>
      </c>
      <c r="S364" s="24">
        <f t="shared" si="203"/>
        <v>513.66200225076659</v>
      </c>
      <c r="T364" s="12">
        <f t="shared" si="221"/>
        <v>0.48471121345290469</v>
      </c>
      <c r="W364" s="24">
        <f t="shared" si="222"/>
        <v>253.05338946476689</v>
      </c>
      <c r="X364" s="24">
        <f t="shared" si="223"/>
        <v>548.36345944101959</v>
      </c>
      <c r="Y364" s="13">
        <f t="shared" si="204"/>
        <v>0.76591294673964472</v>
      </c>
      <c r="Z364" s="24">
        <f t="shared" si="205"/>
        <v>9995.5312467166023</v>
      </c>
      <c r="AA364" s="24">
        <f t="shared" si="206"/>
        <v>18289.168867560693</v>
      </c>
      <c r="AB364" s="24">
        <f t="shared" si="224"/>
        <v>209.65581042827026</v>
      </c>
      <c r="AC364" s="24">
        <f t="shared" si="225"/>
        <v>157.90325157993072</v>
      </c>
      <c r="AD364" s="123">
        <f t="shared" si="226"/>
        <v>1730</v>
      </c>
      <c r="AE364" s="14">
        <f t="shared" si="227"/>
        <v>28.833333333333332</v>
      </c>
      <c r="AF364" s="24">
        <f t="shared" si="207"/>
        <v>400</v>
      </c>
      <c r="AG364" s="3">
        <f t="shared" si="228"/>
        <v>0</v>
      </c>
      <c r="AH364" s="14">
        <f t="shared" si="208"/>
        <v>0</v>
      </c>
      <c r="AI364" s="14">
        <f t="shared" si="209"/>
        <v>1</v>
      </c>
      <c r="AJ364" s="14">
        <f t="shared" si="210"/>
        <v>2</v>
      </c>
      <c r="AK364" s="14">
        <f t="shared" si="211"/>
        <v>2.6</v>
      </c>
      <c r="AL364" s="24">
        <f t="shared" si="229"/>
        <v>209.65581042827026</v>
      </c>
      <c r="AM364" s="14">
        <f t="shared" si="230"/>
        <v>157.90325157993072</v>
      </c>
      <c r="AN364" s="138" t="str">
        <f t="shared" si="231"/>
        <v/>
      </c>
      <c r="AO364">
        <f t="shared" si="232"/>
        <v>1730</v>
      </c>
      <c r="AP364" s="124">
        <f t="shared" si="233"/>
        <v>157.90325157993072</v>
      </c>
    </row>
    <row r="365" spans="2:42" x14ac:dyDescent="0.25">
      <c r="B365" s="3">
        <f t="shared" si="212"/>
        <v>1735</v>
      </c>
      <c r="C365" s="14">
        <f t="shared" si="213"/>
        <v>28.916666666666668</v>
      </c>
      <c r="D365" s="11">
        <f t="shared" si="214"/>
        <v>836.30847556552953</v>
      </c>
      <c r="E365" s="11">
        <f t="shared" si="195"/>
        <v>653.20861665053678</v>
      </c>
      <c r="F365" s="11">
        <f t="shared" si="215"/>
        <v>109.81388368115185</v>
      </c>
      <c r="G365" s="11">
        <f t="shared" si="196"/>
        <v>210.30487277634822</v>
      </c>
      <c r="H365" s="11">
        <f t="shared" si="197"/>
        <v>158.38796279338362</v>
      </c>
      <c r="I365" s="24">
        <f t="shared" si="216"/>
        <v>109.81388368115185</v>
      </c>
      <c r="J365" s="12">
        <f t="shared" si="198"/>
        <v>0.326051169126225</v>
      </c>
      <c r="K365" s="24">
        <f t="shared" si="199"/>
        <v>492.44611858524462</v>
      </c>
      <c r="L365" s="12">
        <f t="shared" si="217"/>
        <v>0.3247512653788498</v>
      </c>
      <c r="M365" s="24">
        <f t="shared" si="218"/>
        <v>210.30487277634822</v>
      </c>
      <c r="N365" s="12">
        <f t="shared" si="200"/>
        <v>0.90293477967741953</v>
      </c>
      <c r="O365" s="24">
        <f t="shared" si="201"/>
        <v>533.4692039011486</v>
      </c>
      <c r="P365" s="12">
        <f t="shared" si="219"/>
        <v>0.64872721351539442</v>
      </c>
      <c r="Q365" s="24">
        <f t="shared" si="220"/>
        <v>158.38796279338362</v>
      </c>
      <c r="R365" s="12">
        <f t="shared" si="202"/>
        <v>0.56243661643312415</v>
      </c>
      <c r="S365" s="24">
        <f t="shared" si="203"/>
        <v>513.85832715937318</v>
      </c>
      <c r="T365" s="12">
        <f t="shared" si="221"/>
        <v>0.4845881218057238</v>
      </c>
      <c r="W365" s="24">
        <f t="shared" si="222"/>
        <v>253.81930241150653</v>
      </c>
      <c r="X365" s="24">
        <f t="shared" si="223"/>
        <v>548.62705385999436</v>
      </c>
      <c r="Y365" s="13">
        <f t="shared" si="204"/>
        <v>0.76571433332520722</v>
      </c>
      <c r="Z365" s="24">
        <f t="shared" si="205"/>
        <v>9984.7328559757552</v>
      </c>
      <c r="AA365" s="24">
        <f t="shared" si="206"/>
        <v>18306.225314154995</v>
      </c>
      <c r="AB365" s="24">
        <f t="shared" si="224"/>
        <v>210.30487277634822</v>
      </c>
      <c r="AC365" s="24">
        <f t="shared" si="225"/>
        <v>158.38796279338362</v>
      </c>
      <c r="AD365" s="123">
        <f t="shared" si="226"/>
        <v>1735</v>
      </c>
      <c r="AE365" s="14">
        <f t="shared" si="227"/>
        <v>28.916666666666668</v>
      </c>
      <c r="AF365" s="24">
        <f t="shared" si="207"/>
        <v>400</v>
      </c>
      <c r="AG365" s="3">
        <f t="shared" si="228"/>
        <v>0</v>
      </c>
      <c r="AH365" s="14">
        <f t="shared" si="208"/>
        <v>0</v>
      </c>
      <c r="AI365" s="14">
        <f t="shared" si="209"/>
        <v>1</v>
      </c>
      <c r="AJ365" s="14">
        <f t="shared" si="210"/>
        <v>2</v>
      </c>
      <c r="AK365" s="14">
        <f t="shared" si="211"/>
        <v>2.6</v>
      </c>
      <c r="AL365" s="24">
        <f t="shared" si="229"/>
        <v>210.30487277634822</v>
      </c>
      <c r="AM365" s="14">
        <f t="shared" si="230"/>
        <v>158.38796279338362</v>
      </c>
      <c r="AN365" s="138" t="str">
        <f t="shared" si="231"/>
        <v/>
      </c>
      <c r="AO365">
        <f t="shared" si="232"/>
        <v>1735</v>
      </c>
      <c r="AP365" s="124">
        <f t="shared" si="233"/>
        <v>158.38796279338362</v>
      </c>
    </row>
    <row r="366" spans="2:42" x14ac:dyDescent="0.25">
      <c r="B366" s="3">
        <f t="shared" si="212"/>
        <v>1740</v>
      </c>
      <c r="C366" s="14">
        <f t="shared" si="213"/>
        <v>29</v>
      </c>
      <c r="D366" s="11">
        <f t="shared" si="214"/>
        <v>836.73779275397635</v>
      </c>
      <c r="E366" s="11">
        <f t="shared" si="195"/>
        <v>653.54163701126799</v>
      </c>
      <c r="F366" s="11">
        <f t="shared" si="215"/>
        <v>110.1386349465307</v>
      </c>
      <c r="G366" s="11">
        <f t="shared" si="196"/>
        <v>210.95359998986362</v>
      </c>
      <c r="H366" s="11">
        <f t="shared" si="197"/>
        <v>158.87255091518935</v>
      </c>
      <c r="I366" s="24">
        <f t="shared" si="216"/>
        <v>110.1386349465307</v>
      </c>
      <c r="J366" s="12">
        <f t="shared" si="198"/>
        <v>0.32594759885178776</v>
      </c>
      <c r="K366" s="24">
        <f t="shared" si="199"/>
        <v>492.60259398137305</v>
      </c>
      <c r="L366" s="12">
        <f t="shared" si="217"/>
        <v>0.32474839183271154</v>
      </c>
      <c r="M366" s="24">
        <f t="shared" si="218"/>
        <v>210.95359998986362</v>
      </c>
      <c r="N366" s="12">
        <f t="shared" si="200"/>
        <v>0.90254345992734508</v>
      </c>
      <c r="O366" s="24">
        <f t="shared" si="201"/>
        <v>533.70050249762812</v>
      </c>
      <c r="P366" s="12">
        <f t="shared" si="219"/>
        <v>0.64839094072181958</v>
      </c>
      <c r="Q366" s="24">
        <f t="shared" si="220"/>
        <v>158.87255091518935</v>
      </c>
      <c r="R366" s="12">
        <f t="shared" si="202"/>
        <v>0.56222219456484523</v>
      </c>
      <c r="S366" s="24">
        <f t="shared" si="203"/>
        <v>514.05430388104185</v>
      </c>
      <c r="T366" s="12">
        <f t="shared" si="221"/>
        <v>0.48446412533876093</v>
      </c>
      <c r="W366" s="24">
        <f t="shared" si="222"/>
        <v>254.58501674483173</v>
      </c>
      <c r="X366" s="24">
        <f t="shared" si="223"/>
        <v>548.8905804362106</v>
      </c>
      <c r="Y366" s="13">
        <f t="shared" si="204"/>
        <v>0.76551268626051105</v>
      </c>
      <c r="Z366" s="24">
        <f t="shared" si="205"/>
        <v>9973.9155066609073</v>
      </c>
      <c r="AA366" s="24">
        <f t="shared" si="206"/>
        <v>18323.178031791256</v>
      </c>
      <c r="AB366" s="24">
        <f t="shared" si="224"/>
        <v>210.95359998986362</v>
      </c>
      <c r="AC366" s="24">
        <f t="shared" si="225"/>
        <v>158.87255091518935</v>
      </c>
      <c r="AD366" s="123">
        <f t="shared" si="226"/>
        <v>1740</v>
      </c>
      <c r="AE366" s="14">
        <f t="shared" si="227"/>
        <v>29</v>
      </c>
      <c r="AF366" s="24">
        <f t="shared" si="207"/>
        <v>400</v>
      </c>
      <c r="AG366" s="3">
        <f t="shared" si="228"/>
        <v>0</v>
      </c>
      <c r="AH366" s="14">
        <f t="shared" si="208"/>
        <v>0</v>
      </c>
      <c r="AI366" s="14">
        <f t="shared" si="209"/>
        <v>1</v>
      </c>
      <c r="AJ366" s="14">
        <f t="shared" si="210"/>
        <v>2</v>
      </c>
      <c r="AK366" s="14">
        <f t="shared" si="211"/>
        <v>2.6</v>
      </c>
      <c r="AL366" s="24">
        <f t="shared" si="229"/>
        <v>210.95359998986362</v>
      </c>
      <c r="AM366" s="14">
        <f t="shared" si="230"/>
        <v>158.87255091518935</v>
      </c>
      <c r="AN366" s="138" t="str">
        <f t="shared" si="231"/>
        <v/>
      </c>
      <c r="AO366">
        <f t="shared" si="232"/>
        <v>1740</v>
      </c>
      <c r="AP366" s="124">
        <f t="shared" si="233"/>
        <v>158.87255091518935</v>
      </c>
    </row>
    <row r="367" spans="2:42" x14ac:dyDescent="0.25">
      <c r="B367" s="3">
        <f t="shared" si="212"/>
        <v>1745</v>
      </c>
      <c r="C367" s="14">
        <f t="shared" si="213"/>
        <v>29.083333333333332</v>
      </c>
      <c r="D367" s="11">
        <f t="shared" si="214"/>
        <v>837.16588332021365</v>
      </c>
      <c r="E367" s="11">
        <f t="shared" si="195"/>
        <v>653.87370588395777</v>
      </c>
      <c r="F367" s="11">
        <f t="shared" si="215"/>
        <v>110.46338333836341</v>
      </c>
      <c r="G367" s="11">
        <f t="shared" si="196"/>
        <v>211.60199093058543</v>
      </c>
      <c r="H367" s="11">
        <f t="shared" si="197"/>
        <v>159.35701504052813</v>
      </c>
      <c r="I367" s="24">
        <f t="shared" si="216"/>
        <v>110.46338333836341</v>
      </c>
      <c r="J367" s="12">
        <f t="shared" si="198"/>
        <v>0.32584422867640706</v>
      </c>
      <c r="K367" s="24">
        <f t="shared" si="199"/>
        <v>492.75886624907497</v>
      </c>
      <c r="L367" s="12">
        <f t="shared" si="217"/>
        <v>0.32474483248639646</v>
      </c>
      <c r="M367" s="24">
        <f t="shared" si="218"/>
        <v>211.60199093058543</v>
      </c>
      <c r="N367" s="12">
        <f t="shared" si="200"/>
        <v>0.90215308686740558</v>
      </c>
      <c r="O367" s="24">
        <f t="shared" si="201"/>
        <v>533.93144146052043</v>
      </c>
      <c r="P367" s="12">
        <f t="shared" si="219"/>
        <v>0.64805354215539235</v>
      </c>
      <c r="Q367" s="24">
        <f t="shared" si="220"/>
        <v>159.35701504052813</v>
      </c>
      <c r="R367" s="12">
        <f t="shared" si="202"/>
        <v>0.56200831514303962</v>
      </c>
      <c r="S367" s="24">
        <f t="shared" si="203"/>
        <v>514.24993379314151</v>
      </c>
      <c r="T367" s="12">
        <f t="shared" si="221"/>
        <v>0.4843392332641045</v>
      </c>
      <c r="W367" s="24">
        <f t="shared" si="222"/>
        <v>255.35052943109224</v>
      </c>
      <c r="X367" s="24">
        <f t="shared" si="223"/>
        <v>549.15404410288943</v>
      </c>
      <c r="Y367" s="13">
        <f t="shared" si="204"/>
        <v>0.76530801323569086</v>
      </c>
      <c r="Z367" s="24">
        <f t="shared" si="205"/>
        <v>9963.079411321638</v>
      </c>
      <c r="AA367" s="24">
        <f t="shared" si="206"/>
        <v>18340.027187825057</v>
      </c>
      <c r="AB367" s="24">
        <f t="shared" si="224"/>
        <v>211.60199093058543</v>
      </c>
      <c r="AC367" s="24">
        <f t="shared" si="225"/>
        <v>159.35701504052813</v>
      </c>
      <c r="AD367" s="123">
        <f t="shared" si="226"/>
        <v>1745</v>
      </c>
      <c r="AE367" s="14">
        <f t="shared" si="227"/>
        <v>29.083333333333332</v>
      </c>
      <c r="AF367" s="24">
        <f t="shared" si="207"/>
        <v>400</v>
      </c>
      <c r="AG367" s="3">
        <f t="shared" si="228"/>
        <v>0</v>
      </c>
      <c r="AH367" s="14">
        <f t="shared" si="208"/>
        <v>0</v>
      </c>
      <c r="AI367" s="14">
        <f t="shared" si="209"/>
        <v>1</v>
      </c>
      <c r="AJ367" s="14">
        <f t="shared" si="210"/>
        <v>2</v>
      </c>
      <c r="AK367" s="14">
        <f t="shared" si="211"/>
        <v>2.6</v>
      </c>
      <c r="AL367" s="24">
        <f t="shared" si="229"/>
        <v>211.60199093058543</v>
      </c>
      <c r="AM367" s="14">
        <f t="shared" si="230"/>
        <v>159.35701504052813</v>
      </c>
      <c r="AN367" s="138" t="str">
        <f t="shared" si="231"/>
        <v/>
      </c>
      <c r="AO367">
        <f t="shared" si="232"/>
        <v>1745</v>
      </c>
      <c r="AP367" s="124">
        <f t="shared" si="233"/>
        <v>159.35701504052813</v>
      </c>
    </row>
    <row r="368" spans="2:42" x14ac:dyDescent="0.25">
      <c r="B368" s="3">
        <f t="shared" si="212"/>
        <v>1750</v>
      </c>
      <c r="C368" s="14">
        <f t="shared" si="213"/>
        <v>29.166666666666668</v>
      </c>
      <c r="D368" s="11">
        <f t="shared" si="214"/>
        <v>837.59275425355565</v>
      </c>
      <c r="E368" s="11">
        <f t="shared" si="195"/>
        <v>654.20482869020157</v>
      </c>
      <c r="F368" s="11">
        <f t="shared" si="215"/>
        <v>110.78812817084982</v>
      </c>
      <c r="G368" s="11">
        <f t="shared" si="196"/>
        <v>212.25004447274083</v>
      </c>
      <c r="H368" s="11">
        <f t="shared" si="197"/>
        <v>159.84135427379223</v>
      </c>
      <c r="I368" s="24">
        <f t="shared" si="216"/>
        <v>110.78812817084982</v>
      </c>
      <c r="J368" s="12">
        <f t="shared" si="198"/>
        <v>0.32574105819463239</v>
      </c>
      <c r="K368" s="24">
        <f t="shared" si="199"/>
        <v>492.91493552051224</v>
      </c>
      <c r="L368" s="12">
        <f t="shared" si="217"/>
        <v>0.32474059345538003</v>
      </c>
      <c r="M368" s="24">
        <f t="shared" si="218"/>
        <v>212.25004447274083</v>
      </c>
      <c r="N368" s="12">
        <f t="shared" si="200"/>
        <v>0.90176365240272438</v>
      </c>
      <c r="O368" s="24">
        <f t="shared" si="201"/>
        <v>534.1620243904573</v>
      </c>
      <c r="P368" s="12">
        <f t="shared" si="219"/>
        <v>0.64771503011511466</v>
      </c>
      <c r="Q368" s="24">
        <f t="shared" si="220"/>
        <v>159.84135427379223</v>
      </c>
      <c r="R368" s="12">
        <f t="shared" si="202"/>
        <v>0.5617949756083056</v>
      </c>
      <c r="S368" s="24">
        <f t="shared" si="203"/>
        <v>514.44521827658434</v>
      </c>
      <c r="T368" s="12">
        <f t="shared" si="221"/>
        <v>0.48421345468330251</v>
      </c>
      <c r="W368" s="24">
        <f t="shared" si="222"/>
        <v>256.11583744432795</v>
      </c>
      <c r="X368" s="24">
        <f t="shared" si="223"/>
        <v>549.41744978635097</v>
      </c>
      <c r="Y368" s="13">
        <f t="shared" si="204"/>
        <v>0.76510032187936161</v>
      </c>
      <c r="Z368" s="24">
        <f t="shared" si="205"/>
        <v>9952.2247811468405</v>
      </c>
      <c r="AA368" s="24">
        <f t="shared" si="206"/>
        <v>18356.772948693641</v>
      </c>
      <c r="AB368" s="24">
        <f t="shared" si="224"/>
        <v>212.25004447274083</v>
      </c>
      <c r="AC368" s="24">
        <f t="shared" si="225"/>
        <v>159.84135427379223</v>
      </c>
      <c r="AD368" s="123">
        <f t="shared" si="226"/>
        <v>1750</v>
      </c>
      <c r="AE368" s="14">
        <f t="shared" si="227"/>
        <v>29.166666666666668</v>
      </c>
      <c r="AF368" s="24">
        <f t="shared" si="207"/>
        <v>400</v>
      </c>
      <c r="AG368" s="3">
        <f t="shared" si="228"/>
        <v>0</v>
      </c>
      <c r="AH368" s="14">
        <f t="shared" si="208"/>
        <v>0</v>
      </c>
      <c r="AI368" s="14">
        <f t="shared" si="209"/>
        <v>1</v>
      </c>
      <c r="AJ368" s="14">
        <f t="shared" si="210"/>
        <v>2</v>
      </c>
      <c r="AK368" s="14">
        <f t="shared" si="211"/>
        <v>2.6</v>
      </c>
      <c r="AL368" s="24">
        <f t="shared" si="229"/>
        <v>212.25004447274083</v>
      </c>
      <c r="AM368" s="14">
        <f t="shared" si="230"/>
        <v>159.84135427379223</v>
      </c>
      <c r="AN368" s="138" t="str">
        <f t="shared" si="231"/>
        <v/>
      </c>
      <c r="AO368">
        <f t="shared" si="232"/>
        <v>1750</v>
      </c>
      <c r="AP368" s="124">
        <f t="shared" si="233"/>
        <v>159.84135427379223</v>
      </c>
    </row>
    <row r="369" spans="2:42" x14ac:dyDescent="0.25">
      <c r="B369" s="3">
        <f t="shared" si="212"/>
        <v>1755</v>
      </c>
      <c r="C369" s="14">
        <f t="shared" si="213"/>
        <v>29.25</v>
      </c>
      <c r="D369" s="11">
        <f t="shared" si="214"/>
        <v>838.01841248374888</v>
      </c>
      <c r="E369" s="11">
        <f t="shared" si="195"/>
        <v>654.53501080538763</v>
      </c>
      <c r="F369" s="11">
        <f t="shared" si="215"/>
        <v>111.11286876430519</v>
      </c>
      <c r="G369" s="11">
        <f t="shared" si="196"/>
        <v>212.89775950285593</v>
      </c>
      <c r="H369" s="11">
        <f t="shared" si="197"/>
        <v>160.32556772847553</v>
      </c>
      <c r="I369" s="24">
        <f t="shared" si="216"/>
        <v>111.11286876430519</v>
      </c>
      <c r="J369" s="12">
        <f t="shared" si="198"/>
        <v>0.32563808699909053</v>
      </c>
      <c r="K369" s="24">
        <f t="shared" si="199"/>
        <v>493.07080193245048</v>
      </c>
      <c r="L369" s="12">
        <f t="shared" si="217"/>
        <v>0.32473568079019033</v>
      </c>
      <c r="M369" s="24">
        <f t="shared" si="218"/>
        <v>212.89775950285593</v>
      </c>
      <c r="N369" s="12">
        <f t="shared" si="200"/>
        <v>0.901375148475966</v>
      </c>
      <c r="O369" s="24">
        <f t="shared" si="201"/>
        <v>534.39225488255795</v>
      </c>
      <c r="P369" s="12">
        <f t="shared" si="219"/>
        <v>0.64737541674313037</v>
      </c>
      <c r="Q369" s="24">
        <f t="shared" si="220"/>
        <v>160.32556772847553</v>
      </c>
      <c r="R369" s="12">
        <f t="shared" si="202"/>
        <v>0.56158217340583971</v>
      </c>
      <c r="S369" s="24">
        <f t="shared" si="203"/>
        <v>514.64015871572508</v>
      </c>
      <c r="T369" s="12">
        <f t="shared" si="221"/>
        <v>0.48408679858879955</v>
      </c>
      <c r="W369" s="24">
        <f t="shared" si="222"/>
        <v>256.8809377662073</v>
      </c>
      <c r="X369" s="24">
        <f t="shared" si="223"/>
        <v>549.68080240576353</v>
      </c>
      <c r="Y369" s="13">
        <f t="shared" si="204"/>
        <v>0.76488961976033953</v>
      </c>
      <c r="Z369" s="24">
        <f t="shared" si="205"/>
        <v>9941.3518259795092</v>
      </c>
      <c r="AA369" s="24">
        <f t="shared" si="206"/>
        <v>18373.41547993659</v>
      </c>
      <c r="AB369" s="24">
        <f t="shared" si="224"/>
        <v>212.89775950285593</v>
      </c>
      <c r="AC369" s="24">
        <f t="shared" si="225"/>
        <v>160.32556772847553</v>
      </c>
      <c r="AD369" s="123">
        <f t="shared" si="226"/>
        <v>1755</v>
      </c>
      <c r="AE369" s="14">
        <f t="shared" si="227"/>
        <v>29.25</v>
      </c>
      <c r="AF369" s="24">
        <f t="shared" si="207"/>
        <v>400</v>
      </c>
      <c r="AG369" s="3">
        <f t="shared" si="228"/>
        <v>0</v>
      </c>
      <c r="AH369" s="14">
        <f t="shared" si="208"/>
        <v>0</v>
      </c>
      <c r="AI369" s="14">
        <f t="shared" si="209"/>
        <v>1</v>
      </c>
      <c r="AJ369" s="14">
        <f t="shared" si="210"/>
        <v>2</v>
      </c>
      <c r="AK369" s="14">
        <f t="shared" si="211"/>
        <v>2.6</v>
      </c>
      <c r="AL369" s="24">
        <f t="shared" si="229"/>
        <v>212.89775950285593</v>
      </c>
      <c r="AM369" s="14">
        <f t="shared" si="230"/>
        <v>160.32556772847553</v>
      </c>
      <c r="AN369" s="138" t="str">
        <f t="shared" si="231"/>
        <v/>
      </c>
      <c r="AO369">
        <f t="shared" si="232"/>
        <v>1755</v>
      </c>
      <c r="AP369" s="124">
        <f t="shared" si="233"/>
        <v>160.32556772847553</v>
      </c>
    </row>
    <row r="370" spans="2:42" x14ac:dyDescent="0.25">
      <c r="B370" s="3">
        <f t="shared" si="212"/>
        <v>1760</v>
      </c>
      <c r="C370" s="14">
        <f t="shared" si="213"/>
        <v>29.333333333333332</v>
      </c>
      <c r="D370" s="11">
        <f t="shared" si="214"/>
        <v>838.44286488164676</v>
      </c>
      <c r="E370" s="11">
        <f t="shared" si="195"/>
        <v>654.86425755922141</v>
      </c>
      <c r="F370" s="11">
        <f t="shared" si="215"/>
        <v>111.43760444509537</v>
      </c>
      <c r="G370" s="11">
        <f t="shared" si="196"/>
        <v>213.54513491959906</v>
      </c>
      <c r="H370" s="11">
        <f t="shared" si="197"/>
        <v>160.80965452706434</v>
      </c>
      <c r="I370" s="24">
        <f t="shared" si="216"/>
        <v>111.43760444509537</v>
      </c>
      <c r="J370" s="12">
        <f t="shared" si="198"/>
        <v>0.32553531468053054</v>
      </c>
      <c r="K370" s="24">
        <f t="shared" si="199"/>
        <v>493.22646562619929</v>
      </c>
      <c r="L370" s="12">
        <f t="shared" si="217"/>
        <v>0.32473010047727618</v>
      </c>
      <c r="M370" s="24">
        <f t="shared" si="218"/>
        <v>213.54513491959906</v>
      </c>
      <c r="N370" s="12">
        <f t="shared" si="200"/>
        <v>0.9009875670673364</v>
      </c>
      <c r="O370" s="24">
        <f t="shared" si="201"/>
        <v>534.62213652629953</v>
      </c>
      <c r="P370" s="12">
        <f t="shared" si="219"/>
        <v>0.64703471402724666</v>
      </c>
      <c r="Q370" s="24">
        <f t="shared" si="220"/>
        <v>160.80965452706434</v>
      </c>
      <c r="R370" s="12">
        <f t="shared" si="202"/>
        <v>0.56136990598551195</v>
      </c>
      <c r="S370" s="24">
        <f t="shared" si="203"/>
        <v>514.83475649826187</v>
      </c>
      <c r="T370" s="12">
        <f t="shared" si="221"/>
        <v>0.48395927386551418</v>
      </c>
      <c r="W370" s="24">
        <f t="shared" si="222"/>
        <v>257.64582738596766</v>
      </c>
      <c r="X370" s="24">
        <f t="shared" si="223"/>
        <v>549.94410687289587</v>
      </c>
      <c r="Y370" s="13">
        <f t="shared" si="204"/>
        <v>0.76467591438934635</v>
      </c>
      <c r="Z370" s="24">
        <f t="shared" si="205"/>
        <v>9930.4607543313432</v>
      </c>
      <c r="AA370" s="24">
        <f t="shared" si="206"/>
        <v>18389.954946216461</v>
      </c>
      <c r="AB370" s="24">
        <f t="shared" si="224"/>
        <v>213.54513491959906</v>
      </c>
      <c r="AC370" s="24">
        <f t="shared" si="225"/>
        <v>160.80965452706434</v>
      </c>
      <c r="AD370" s="123">
        <f t="shared" si="226"/>
        <v>1760</v>
      </c>
      <c r="AE370" s="14">
        <f t="shared" si="227"/>
        <v>29.333333333333332</v>
      </c>
      <c r="AF370" s="24">
        <f t="shared" si="207"/>
        <v>400</v>
      </c>
      <c r="AG370" s="3">
        <f t="shared" si="228"/>
        <v>0</v>
      </c>
      <c r="AH370" s="14">
        <f t="shared" si="208"/>
        <v>0</v>
      </c>
      <c r="AI370" s="14">
        <f t="shared" si="209"/>
        <v>1</v>
      </c>
      <c r="AJ370" s="14">
        <f t="shared" si="210"/>
        <v>2</v>
      </c>
      <c r="AK370" s="14">
        <f t="shared" si="211"/>
        <v>2.6</v>
      </c>
      <c r="AL370" s="24">
        <f t="shared" si="229"/>
        <v>213.54513491959906</v>
      </c>
      <c r="AM370" s="14">
        <f t="shared" si="230"/>
        <v>160.80965452706434</v>
      </c>
      <c r="AN370" s="138" t="str">
        <f t="shared" si="231"/>
        <v/>
      </c>
      <c r="AO370">
        <f t="shared" si="232"/>
        <v>1760</v>
      </c>
      <c r="AP370" s="124">
        <f t="shared" si="233"/>
        <v>160.80965452706434</v>
      </c>
    </row>
    <row r="371" spans="2:42" x14ac:dyDescent="0.25">
      <c r="B371" s="3">
        <f t="shared" si="212"/>
        <v>1765</v>
      </c>
      <c r="C371" s="14">
        <f t="shared" si="213"/>
        <v>29.416666666666668</v>
      </c>
      <c r="D371" s="11">
        <f t="shared" si="214"/>
        <v>838.86611825987427</v>
      </c>
      <c r="E371" s="11">
        <f t="shared" si="195"/>
        <v>655.19257423624038</v>
      </c>
      <c r="F371" s="11">
        <f t="shared" si="215"/>
        <v>111.76233454557266</v>
      </c>
      <c r="G371" s="11">
        <f t="shared" si="196"/>
        <v>214.19216963362632</v>
      </c>
      <c r="H371" s="11">
        <f t="shared" si="197"/>
        <v>161.29361380092985</v>
      </c>
      <c r="I371" s="24">
        <f t="shared" si="216"/>
        <v>111.76233454557266</v>
      </c>
      <c r="J371" s="12">
        <f t="shared" si="198"/>
        <v>0.32543274082786816</v>
      </c>
      <c r="K371" s="24">
        <f t="shared" si="199"/>
        <v>493.38192674755305</v>
      </c>
      <c r="L371" s="12">
        <f t="shared" si="217"/>
        <v>0.32472385843983315</v>
      </c>
      <c r="M371" s="24">
        <f t="shared" si="218"/>
        <v>214.19216963362632</v>
      </c>
      <c r="N371" s="12">
        <f t="shared" si="200"/>
        <v>0.90060090019457562</v>
      </c>
      <c r="O371" s="24">
        <f t="shared" si="201"/>
        <v>534.85167290539334</v>
      </c>
      <c r="P371" s="12">
        <f t="shared" si="219"/>
        <v>0.6466929338033256</v>
      </c>
      <c r="Q371" s="24">
        <f t="shared" si="220"/>
        <v>161.29361380092985</v>
      </c>
      <c r="R371" s="12">
        <f t="shared" si="202"/>
        <v>0.5611581708019393</v>
      </c>
      <c r="S371" s="24">
        <f t="shared" si="203"/>
        <v>515.02901301513828</v>
      </c>
      <c r="T371" s="12">
        <f t="shared" si="221"/>
        <v>0.48383088929234003</v>
      </c>
      <c r="W371" s="24">
        <f t="shared" si="222"/>
        <v>258.41050330035699</v>
      </c>
      <c r="X371" s="24">
        <f t="shared" si="223"/>
        <v>550.20736809186974</v>
      </c>
      <c r="Y371" s="13">
        <f t="shared" si="204"/>
        <v>0.764459213220685</v>
      </c>
      <c r="Z371" s="24">
        <f t="shared" si="205"/>
        <v>9919.5517733970846</v>
      </c>
      <c r="AA371" s="24">
        <f t="shared" si="206"/>
        <v>18406.391511339039</v>
      </c>
      <c r="AB371" s="24">
        <f t="shared" si="224"/>
        <v>214.19216963362632</v>
      </c>
      <c r="AC371" s="24">
        <f t="shared" si="225"/>
        <v>161.29361380092985</v>
      </c>
      <c r="AD371" s="123">
        <f t="shared" si="226"/>
        <v>1765</v>
      </c>
      <c r="AE371" s="14">
        <f t="shared" si="227"/>
        <v>29.416666666666668</v>
      </c>
      <c r="AF371" s="24">
        <f t="shared" si="207"/>
        <v>400</v>
      </c>
      <c r="AG371" s="3">
        <f t="shared" si="228"/>
        <v>0</v>
      </c>
      <c r="AH371" s="14">
        <f t="shared" si="208"/>
        <v>0</v>
      </c>
      <c r="AI371" s="14">
        <f t="shared" si="209"/>
        <v>1</v>
      </c>
      <c r="AJ371" s="14">
        <f t="shared" si="210"/>
        <v>2</v>
      </c>
      <c r="AK371" s="14">
        <f t="shared" si="211"/>
        <v>2.6</v>
      </c>
      <c r="AL371" s="24">
        <f t="shared" si="229"/>
        <v>214.19216963362632</v>
      </c>
      <c r="AM371" s="14">
        <f t="shared" si="230"/>
        <v>161.29361380092985</v>
      </c>
      <c r="AN371" s="138" t="str">
        <f t="shared" si="231"/>
        <v/>
      </c>
      <c r="AO371">
        <f t="shared" si="232"/>
        <v>1765</v>
      </c>
      <c r="AP371" s="124">
        <f t="shared" si="233"/>
        <v>161.29361380092985</v>
      </c>
    </row>
    <row r="372" spans="2:42" x14ac:dyDescent="0.25">
      <c r="B372" s="3">
        <f t="shared" si="212"/>
        <v>1770</v>
      </c>
      <c r="C372" s="14">
        <f t="shared" si="213"/>
        <v>29.5</v>
      </c>
      <c r="D372" s="11">
        <f t="shared" si="214"/>
        <v>839.28817937348583</v>
      </c>
      <c r="E372" s="11">
        <f t="shared" si="195"/>
        <v>655.51996607632498</v>
      </c>
      <c r="F372" s="11">
        <f t="shared" si="215"/>
        <v>112.0870584040125</v>
      </c>
      <c r="G372" s="11">
        <f t="shared" si="196"/>
        <v>214.83886256742966</v>
      </c>
      <c r="H372" s="11">
        <f t="shared" si="197"/>
        <v>161.77744469022218</v>
      </c>
      <c r="I372" s="24">
        <f t="shared" si="216"/>
        <v>112.0870584040125</v>
      </c>
      <c r="J372" s="12">
        <f t="shared" si="198"/>
        <v>0.32533036502822915</v>
      </c>
      <c r="K372" s="24">
        <f t="shared" si="199"/>
        <v>493.53718544673353</v>
      </c>
      <c r="L372" s="12">
        <f t="shared" si="217"/>
        <v>0.32471696053851484</v>
      </c>
      <c r="M372" s="24">
        <f t="shared" si="218"/>
        <v>214.83886256742966</v>
      </c>
      <c r="N372" s="12">
        <f t="shared" si="200"/>
        <v>0.90021513991295021</v>
      </c>
      <c r="O372" s="24">
        <f t="shared" si="201"/>
        <v>535.08086759766184</v>
      </c>
      <c r="P372" s="12">
        <f t="shared" si="219"/>
        <v>0.64635008775734915</v>
      </c>
      <c r="Q372" s="24">
        <f t="shared" si="220"/>
        <v>161.77744469022218</v>
      </c>
      <c r="R372" s="12">
        <f t="shared" si="202"/>
        <v>0.56094696531455523</v>
      </c>
      <c r="S372" s="24">
        <f t="shared" si="203"/>
        <v>515.22292966044859</v>
      </c>
      <c r="T372" s="12">
        <f t="shared" si="221"/>
        <v>0.48370165354344469</v>
      </c>
      <c r="W372" s="24">
        <f t="shared" si="222"/>
        <v>259.17496251357767</v>
      </c>
      <c r="X372" s="24">
        <f t="shared" si="223"/>
        <v>550.47059095891495</v>
      </c>
      <c r="Y372" s="13">
        <f t="shared" si="204"/>
        <v>0.76423952365390124</v>
      </c>
      <c r="Z372" s="24">
        <f t="shared" si="205"/>
        <v>9908.6250890686824</v>
      </c>
      <c r="AA372" s="24">
        <f t="shared" si="206"/>
        <v>18422.725338273536</v>
      </c>
      <c r="AB372" s="24">
        <f t="shared" si="224"/>
        <v>214.83886256742966</v>
      </c>
      <c r="AC372" s="24">
        <f t="shared" si="225"/>
        <v>161.77744469022218</v>
      </c>
      <c r="AD372" s="123">
        <f t="shared" si="226"/>
        <v>1770</v>
      </c>
      <c r="AE372" s="14">
        <f t="shared" si="227"/>
        <v>29.5</v>
      </c>
      <c r="AF372" s="24">
        <f t="shared" si="207"/>
        <v>400</v>
      </c>
      <c r="AG372" s="3">
        <f t="shared" si="228"/>
        <v>0</v>
      </c>
      <c r="AH372" s="14">
        <f t="shared" si="208"/>
        <v>0</v>
      </c>
      <c r="AI372" s="14">
        <f t="shared" si="209"/>
        <v>1</v>
      </c>
      <c r="AJ372" s="14">
        <f t="shared" si="210"/>
        <v>2</v>
      </c>
      <c r="AK372" s="14">
        <f t="shared" si="211"/>
        <v>2.6</v>
      </c>
      <c r="AL372" s="24">
        <f t="shared" si="229"/>
        <v>214.83886256742966</v>
      </c>
      <c r="AM372" s="14">
        <f t="shared" si="230"/>
        <v>161.77744469022218</v>
      </c>
      <c r="AN372" s="138" t="str">
        <f t="shared" si="231"/>
        <v/>
      </c>
      <c r="AO372">
        <f t="shared" si="232"/>
        <v>1770</v>
      </c>
      <c r="AP372" s="124">
        <f t="shared" si="233"/>
        <v>161.77744469022218</v>
      </c>
    </row>
    <row r="373" spans="2:42" x14ac:dyDescent="0.25">
      <c r="B373" s="3">
        <f t="shared" si="212"/>
        <v>1775</v>
      </c>
      <c r="C373" s="14">
        <f t="shared" si="213"/>
        <v>29.583333333333332</v>
      </c>
      <c r="D373" s="11">
        <f t="shared" si="214"/>
        <v>839.7090549206099</v>
      </c>
      <c r="E373" s="11">
        <f t="shared" si="195"/>
        <v>655.84643827519778</v>
      </c>
      <c r="F373" s="11">
        <f t="shared" si="215"/>
        <v>112.411775364551</v>
      </c>
      <c r="G373" s="11">
        <f t="shared" si="196"/>
        <v>215.48521265518701</v>
      </c>
      <c r="H373" s="11">
        <f t="shared" si="197"/>
        <v>162.26114634376563</v>
      </c>
      <c r="I373" s="24">
        <f t="shared" si="216"/>
        <v>112.411775364551</v>
      </c>
      <c r="J373" s="12">
        <f t="shared" si="198"/>
        <v>0.32522818686699273</v>
      </c>
      <c r="K373" s="24">
        <f t="shared" si="199"/>
        <v>493.69224187833174</v>
      </c>
      <c r="L373" s="12">
        <f t="shared" si="217"/>
        <v>0.32470941257235403</v>
      </c>
      <c r="M373" s="24">
        <f t="shared" si="218"/>
        <v>215.48521265518701</v>
      </c>
      <c r="N373" s="12">
        <f t="shared" si="200"/>
        <v>0.89983027831524176</v>
      </c>
      <c r="O373" s="24">
        <f t="shared" si="201"/>
        <v>535.3097241749183</v>
      </c>
      <c r="P373" s="12">
        <f t="shared" si="219"/>
        <v>0.64600618742807658</v>
      </c>
      <c r="Q373" s="24">
        <f t="shared" si="220"/>
        <v>162.26114634376563</v>
      </c>
      <c r="R373" s="12">
        <f t="shared" si="202"/>
        <v>0.56073628698768052</v>
      </c>
      <c r="S373" s="24">
        <f t="shared" si="203"/>
        <v>515.41650783134151</v>
      </c>
      <c r="T373" s="12">
        <f t="shared" si="221"/>
        <v>0.48357157518993443</v>
      </c>
      <c r="W373" s="24">
        <f t="shared" si="222"/>
        <v>259.93920203723155</v>
      </c>
      <c r="X373" s="24">
        <f t="shared" si="223"/>
        <v>550.73378036212614</v>
      </c>
      <c r="Y373" s="13">
        <f t="shared" si="204"/>
        <v>0.76401685303541234</v>
      </c>
      <c r="Z373" s="24">
        <f t="shared" si="205"/>
        <v>9897.6809059491552</v>
      </c>
      <c r="AA373" s="24">
        <f t="shared" si="206"/>
        <v>18438.956589172256</v>
      </c>
      <c r="AB373" s="24">
        <f t="shared" si="224"/>
        <v>215.48521265518701</v>
      </c>
      <c r="AC373" s="24">
        <f t="shared" si="225"/>
        <v>162.26114634376563</v>
      </c>
      <c r="AD373" s="123">
        <f t="shared" si="226"/>
        <v>1775</v>
      </c>
      <c r="AE373" s="14">
        <f t="shared" si="227"/>
        <v>29.583333333333332</v>
      </c>
      <c r="AF373" s="24">
        <f t="shared" si="207"/>
        <v>400</v>
      </c>
      <c r="AG373" s="3">
        <f t="shared" si="228"/>
        <v>0</v>
      </c>
      <c r="AH373" s="14">
        <f t="shared" si="208"/>
        <v>0</v>
      </c>
      <c r="AI373" s="14">
        <f t="shared" si="209"/>
        <v>1</v>
      </c>
      <c r="AJ373" s="14">
        <f t="shared" si="210"/>
        <v>2</v>
      </c>
      <c r="AK373" s="14">
        <f t="shared" si="211"/>
        <v>2.6</v>
      </c>
      <c r="AL373" s="24">
        <f t="shared" si="229"/>
        <v>215.48521265518701</v>
      </c>
      <c r="AM373" s="14">
        <f t="shared" si="230"/>
        <v>162.26114634376563</v>
      </c>
      <c r="AN373" s="138" t="str">
        <f t="shared" si="231"/>
        <v/>
      </c>
      <c r="AO373">
        <f t="shared" si="232"/>
        <v>1775</v>
      </c>
      <c r="AP373" s="124">
        <f t="shared" si="233"/>
        <v>162.26114634376563</v>
      </c>
    </row>
    <row r="374" spans="2:42" x14ac:dyDescent="0.25">
      <c r="B374" s="3">
        <f t="shared" si="212"/>
        <v>1780</v>
      </c>
      <c r="C374" s="14">
        <f t="shared" si="213"/>
        <v>29.666666666666668</v>
      </c>
      <c r="D374" s="11">
        <f t="shared" si="214"/>
        <v>840.12875154308927</v>
      </c>
      <c r="E374" s="11">
        <f t="shared" si="195"/>
        <v>656.17199598492141</v>
      </c>
      <c r="F374" s="11">
        <f t="shared" si="215"/>
        <v>112.73648477712337</v>
      </c>
      <c r="G374" s="11">
        <f t="shared" si="196"/>
        <v>216.13121884261508</v>
      </c>
      <c r="H374" s="11">
        <f t="shared" si="197"/>
        <v>162.74471791895556</v>
      </c>
      <c r="I374" s="24">
        <f t="shared" si="216"/>
        <v>112.73648477712337</v>
      </c>
      <c r="J374" s="12">
        <f t="shared" si="198"/>
        <v>0.32512620592783326</v>
      </c>
      <c r="K374" s="24">
        <f t="shared" si="199"/>
        <v>493.84709620125176</v>
      </c>
      <c r="L374" s="12">
        <f t="shared" si="217"/>
        <v>0.32470122027938114</v>
      </c>
      <c r="M374" s="24">
        <f t="shared" si="218"/>
        <v>216.13121884261508</v>
      </c>
      <c r="N374" s="12">
        <f t="shared" si="200"/>
        <v>0.8994463075317326</v>
      </c>
      <c r="O374" s="24">
        <f t="shared" si="201"/>
        <v>535.53824620284843</v>
      </c>
      <c r="P374" s="12">
        <f t="shared" si="219"/>
        <v>0.64566124420883764</v>
      </c>
      <c r="Q374" s="24">
        <f t="shared" si="220"/>
        <v>162.74471791895556</v>
      </c>
      <c r="R374" s="12">
        <f t="shared" si="202"/>
        <v>0.56052613329058953</v>
      </c>
      <c r="S374" s="24">
        <f t="shared" si="203"/>
        <v>515.60974892792797</v>
      </c>
      <c r="T374" s="12">
        <f t="shared" si="221"/>
        <v>0.48344066270098879</v>
      </c>
      <c r="W374" s="24">
        <f t="shared" si="222"/>
        <v>260.70321889026695</v>
      </c>
      <c r="X374" s="24">
        <f t="shared" si="223"/>
        <v>550.99694118122227</v>
      </c>
      <c r="Y374" s="13">
        <f t="shared" si="204"/>
        <v>0.76379120866012817</v>
      </c>
      <c r="Z374" s="24">
        <f t="shared" si="205"/>
        <v>9886.7194273663608</v>
      </c>
      <c r="AA374" s="24">
        <f t="shared" si="206"/>
        <v>18455.085425390567</v>
      </c>
      <c r="AB374" s="24">
        <f t="shared" si="224"/>
        <v>216.13121884261508</v>
      </c>
      <c r="AC374" s="24">
        <f t="shared" si="225"/>
        <v>162.74471791895556</v>
      </c>
      <c r="AD374" s="123">
        <f t="shared" si="226"/>
        <v>1780</v>
      </c>
      <c r="AE374" s="14">
        <f t="shared" si="227"/>
        <v>29.666666666666668</v>
      </c>
      <c r="AF374" s="24">
        <f t="shared" si="207"/>
        <v>400</v>
      </c>
      <c r="AG374" s="3">
        <f t="shared" si="228"/>
        <v>0</v>
      </c>
      <c r="AH374" s="14">
        <f t="shared" si="208"/>
        <v>0</v>
      </c>
      <c r="AI374" s="14">
        <f t="shared" si="209"/>
        <v>1</v>
      </c>
      <c r="AJ374" s="14">
        <f t="shared" si="210"/>
        <v>2</v>
      </c>
      <c r="AK374" s="14">
        <f t="shared" si="211"/>
        <v>2.6</v>
      </c>
      <c r="AL374" s="24">
        <f t="shared" si="229"/>
        <v>216.13121884261508</v>
      </c>
      <c r="AM374" s="14">
        <f t="shared" si="230"/>
        <v>162.74471791895556</v>
      </c>
      <c r="AN374" s="138" t="str">
        <f t="shared" si="231"/>
        <v/>
      </c>
      <c r="AO374">
        <f t="shared" si="232"/>
        <v>1780</v>
      </c>
      <c r="AP374" s="124">
        <f t="shared" si="233"/>
        <v>162.74471791895556</v>
      </c>
    </row>
    <row r="375" spans="2:42" x14ac:dyDescent="0.25">
      <c r="B375" s="3">
        <f t="shared" si="212"/>
        <v>1785</v>
      </c>
      <c r="C375" s="14">
        <f t="shared" si="213"/>
        <v>29.75</v>
      </c>
      <c r="D375" s="11">
        <f t="shared" si="214"/>
        <v>840.54727582710746</v>
      </c>
      <c r="E375" s="11">
        <f t="shared" si="195"/>
        <v>656.49664431438316</v>
      </c>
      <c r="F375" s="11">
        <f t="shared" si="215"/>
        <v>113.06118599740275</v>
      </c>
      <c r="G375" s="11">
        <f t="shared" si="196"/>
        <v>216.77688008682392</v>
      </c>
      <c r="H375" s="11">
        <f t="shared" si="197"/>
        <v>163.22815858165654</v>
      </c>
      <c r="I375" s="24">
        <f t="shared" si="216"/>
        <v>113.06118599740275</v>
      </c>
      <c r="J375" s="12">
        <f t="shared" si="198"/>
        <v>0.32502442179276214</v>
      </c>
      <c r="K375" s="24">
        <f t="shared" si="199"/>
        <v>494.00174857865454</v>
      </c>
      <c r="L375" s="12">
        <f t="shared" si="217"/>
        <v>0.32469238933755151</v>
      </c>
      <c r="M375" s="24">
        <f t="shared" si="218"/>
        <v>216.77688008682392</v>
      </c>
      <c r="N375" s="12">
        <f t="shared" si="200"/>
        <v>0.89906321973018954</v>
      </c>
      <c r="O375" s="24">
        <f t="shared" si="201"/>
        <v>535.76643724089547</v>
      </c>
      <c r="P375" s="12">
        <f t="shared" si="219"/>
        <v>0.64531526935019523</v>
      </c>
      <c r="Q375" s="24">
        <f t="shared" si="220"/>
        <v>163.22815858165654</v>
      </c>
      <c r="R375" s="12">
        <f t="shared" si="202"/>
        <v>0.56031650169757674</v>
      </c>
      <c r="S375" s="24">
        <f t="shared" si="203"/>
        <v>515.80265435318893</v>
      </c>
      <c r="T375" s="12">
        <f t="shared" si="221"/>
        <v>0.48330892444553047</v>
      </c>
      <c r="W375" s="24">
        <f t="shared" si="222"/>
        <v>261.46701009892706</v>
      </c>
      <c r="X375" s="24">
        <f t="shared" si="223"/>
        <v>551.26007828730621</v>
      </c>
      <c r="Y375" s="13">
        <f t="shared" si="204"/>
        <v>0.76356259777303603</v>
      </c>
      <c r="Z375" s="24">
        <f t="shared" si="205"/>
        <v>9875.7408553864025</v>
      </c>
      <c r="AA375" s="24">
        <f t="shared" si="206"/>
        <v>18471.112007506003</v>
      </c>
      <c r="AB375" s="24">
        <f t="shared" si="224"/>
        <v>216.77688008682392</v>
      </c>
      <c r="AC375" s="24">
        <f t="shared" si="225"/>
        <v>163.22815858165654</v>
      </c>
      <c r="AD375" s="123">
        <f t="shared" si="226"/>
        <v>1785</v>
      </c>
      <c r="AE375" s="14">
        <f t="shared" si="227"/>
        <v>29.75</v>
      </c>
      <c r="AF375" s="24">
        <f t="shared" si="207"/>
        <v>400</v>
      </c>
      <c r="AG375" s="3">
        <f t="shared" si="228"/>
        <v>0</v>
      </c>
      <c r="AH375" s="14">
        <f t="shared" si="208"/>
        <v>0</v>
      </c>
      <c r="AI375" s="14">
        <f t="shared" si="209"/>
        <v>1</v>
      </c>
      <c r="AJ375" s="14">
        <f t="shared" si="210"/>
        <v>2</v>
      </c>
      <c r="AK375" s="14">
        <f t="shared" si="211"/>
        <v>2.6</v>
      </c>
      <c r="AL375" s="24">
        <f t="shared" si="229"/>
        <v>216.77688008682392</v>
      </c>
      <c r="AM375" s="14">
        <f t="shared" si="230"/>
        <v>163.22815858165654</v>
      </c>
      <c r="AN375" s="138" t="str">
        <f t="shared" si="231"/>
        <v/>
      </c>
      <c r="AO375">
        <f t="shared" si="232"/>
        <v>1785</v>
      </c>
      <c r="AP375" s="124">
        <f t="shared" si="233"/>
        <v>163.22815858165654</v>
      </c>
    </row>
    <row r="376" spans="2:42" x14ac:dyDescent="0.25">
      <c r="B376" s="3">
        <f t="shared" si="212"/>
        <v>1790</v>
      </c>
      <c r="C376" s="14">
        <f t="shared" si="213"/>
        <v>29.833333333333332</v>
      </c>
      <c r="D376" s="11">
        <f t="shared" si="214"/>
        <v>840.96463430381084</v>
      </c>
      <c r="E376" s="11">
        <f t="shared" si="195"/>
        <v>656.82038832977832</v>
      </c>
      <c r="F376" s="11">
        <f t="shared" si="215"/>
        <v>113.3858783867403</v>
      </c>
      <c r="G376" s="11">
        <f t="shared" si="196"/>
        <v>217.42219535617411</v>
      </c>
      <c r="H376" s="11">
        <f t="shared" si="197"/>
        <v>163.71146750610208</v>
      </c>
      <c r="I376" s="24">
        <f t="shared" si="216"/>
        <v>113.3858783867403</v>
      </c>
      <c r="J376" s="12">
        <f t="shared" si="198"/>
        <v>0.32492283404216887</v>
      </c>
      <c r="K376" s="24">
        <f t="shared" si="199"/>
        <v>494.15619917790275</v>
      </c>
      <c r="L376" s="12">
        <f t="shared" si="217"/>
        <v>0.32468292536535032</v>
      </c>
      <c r="M376" s="24">
        <f t="shared" si="218"/>
        <v>217.42219535617411</v>
      </c>
      <c r="N376" s="12">
        <f t="shared" si="200"/>
        <v>0.89868100711584331</v>
      </c>
      <c r="O376" s="24">
        <f t="shared" si="201"/>
        <v>535.99430084214589</v>
      </c>
      <c r="P376" s="12">
        <f t="shared" si="219"/>
        <v>0.64496827396169532</v>
      </c>
      <c r="Q376" s="24">
        <f t="shared" si="220"/>
        <v>163.71146750610208</v>
      </c>
      <c r="R376" s="12">
        <f t="shared" si="202"/>
        <v>0.5601073896880201</v>
      </c>
      <c r="S376" s="24">
        <f t="shared" si="203"/>
        <v>515.99522551288476</v>
      </c>
      <c r="T376" s="12">
        <f t="shared" si="221"/>
        <v>0.48317636869333452</v>
      </c>
      <c r="W376" s="24">
        <f t="shared" si="222"/>
        <v>262.23057269670011</v>
      </c>
      <c r="X376" s="24">
        <f t="shared" si="223"/>
        <v>551.52319654262726</v>
      </c>
      <c r="Y376" s="13">
        <f t="shared" si="204"/>
        <v>0.76333102757077675</v>
      </c>
      <c r="Z376" s="24">
        <f t="shared" si="205"/>
        <v>9864.7453908269563</v>
      </c>
      <c r="AA376" s="24">
        <f t="shared" si="206"/>
        <v>18487.036495337688</v>
      </c>
      <c r="AB376" s="24">
        <f t="shared" si="224"/>
        <v>217.42219535617411</v>
      </c>
      <c r="AC376" s="24">
        <f t="shared" si="225"/>
        <v>163.71146750610208</v>
      </c>
      <c r="AD376" s="123">
        <f t="shared" si="226"/>
        <v>1790</v>
      </c>
      <c r="AE376" s="14">
        <f t="shared" si="227"/>
        <v>29.833333333333332</v>
      </c>
      <c r="AF376" s="24">
        <f t="shared" si="207"/>
        <v>400</v>
      </c>
      <c r="AG376" s="3">
        <f t="shared" si="228"/>
        <v>0</v>
      </c>
      <c r="AH376" s="14">
        <f t="shared" si="208"/>
        <v>0</v>
      </c>
      <c r="AI376" s="14">
        <f t="shared" si="209"/>
        <v>1</v>
      </c>
      <c r="AJ376" s="14">
        <f t="shared" si="210"/>
        <v>2</v>
      </c>
      <c r="AK376" s="14">
        <f t="shared" si="211"/>
        <v>2.6</v>
      </c>
      <c r="AL376" s="24">
        <f t="shared" si="229"/>
        <v>217.42219535617411</v>
      </c>
      <c r="AM376" s="14">
        <f t="shared" si="230"/>
        <v>163.71146750610208</v>
      </c>
      <c r="AN376" s="138" t="str">
        <f t="shared" si="231"/>
        <v/>
      </c>
      <c r="AO376">
        <f t="shared" si="232"/>
        <v>1790</v>
      </c>
      <c r="AP376" s="124">
        <f t="shared" si="233"/>
        <v>163.71146750610208</v>
      </c>
    </row>
    <row r="377" spans="2:42" x14ac:dyDescent="0.25">
      <c r="B377" s="3">
        <f t="shared" si="212"/>
        <v>1795</v>
      </c>
      <c r="C377" s="14">
        <f t="shared" si="213"/>
        <v>29.916666666666668</v>
      </c>
      <c r="D377" s="11">
        <f t="shared" si="214"/>
        <v>841.38083344991935</v>
      </c>
      <c r="E377" s="11">
        <f t="shared" si="195"/>
        <v>657.1432330550839</v>
      </c>
      <c r="F377" s="11">
        <f t="shared" si="215"/>
        <v>113.71056131210565</v>
      </c>
      <c r="G377" s="11">
        <f t="shared" si="196"/>
        <v>218.06716363013581</v>
      </c>
      <c r="H377" s="11">
        <f t="shared" si="197"/>
        <v>164.19464387479542</v>
      </c>
      <c r="I377" s="24">
        <f t="shared" si="216"/>
        <v>113.71056131210565</v>
      </c>
      <c r="J377" s="12">
        <f t="shared" si="198"/>
        <v>0.32482144225486137</v>
      </c>
      <c r="K377" s="24">
        <f t="shared" si="199"/>
        <v>494.31044817050599</v>
      </c>
      <c r="L377" s="12">
        <f t="shared" si="217"/>
        <v>0.32467283392262403</v>
      </c>
      <c r="M377" s="24">
        <f t="shared" si="218"/>
        <v>218.06716363013581</v>
      </c>
      <c r="N377" s="12">
        <f t="shared" si="200"/>
        <v>0.89829966193136801</v>
      </c>
      <c r="O377" s="24">
        <f t="shared" si="201"/>
        <v>536.22184055321827</v>
      </c>
      <c r="P377" s="12">
        <f t="shared" si="219"/>
        <v>0.64462026901425185</v>
      </c>
      <c r="Q377" s="24">
        <f t="shared" si="220"/>
        <v>164.19464387479542</v>
      </c>
      <c r="R377" s="12">
        <f t="shared" si="202"/>
        <v>0.55989879474644433</v>
      </c>
      <c r="S377" s="24">
        <f t="shared" si="203"/>
        <v>516.18746381546589</v>
      </c>
      <c r="T377" s="12">
        <f t="shared" si="221"/>
        <v>0.48304300361652952</v>
      </c>
      <c r="W377" s="24">
        <f t="shared" si="222"/>
        <v>262.99390372427087</v>
      </c>
      <c r="X377" s="24">
        <f t="shared" si="223"/>
        <v>551.78630080034543</v>
      </c>
      <c r="Y377" s="13">
        <f t="shared" si="204"/>
        <v>0.76309650520319328</v>
      </c>
      <c r="Z377" s="24">
        <f t="shared" si="205"/>
        <v>9853.7332332703263</v>
      </c>
      <c r="AA377" s="24">
        <f t="shared" si="206"/>
        <v>18502.859047965318</v>
      </c>
      <c r="AB377" s="24">
        <f t="shared" si="224"/>
        <v>218.06716363013581</v>
      </c>
      <c r="AC377" s="24">
        <f t="shared" si="225"/>
        <v>164.19464387479542</v>
      </c>
      <c r="AD377" s="123">
        <f t="shared" si="226"/>
        <v>1795</v>
      </c>
      <c r="AE377" s="14">
        <f t="shared" si="227"/>
        <v>29.916666666666668</v>
      </c>
      <c r="AF377" s="24">
        <f t="shared" si="207"/>
        <v>400</v>
      </c>
      <c r="AG377" s="3">
        <f t="shared" si="228"/>
        <v>0</v>
      </c>
      <c r="AH377" s="14">
        <f t="shared" si="208"/>
        <v>0</v>
      </c>
      <c r="AI377" s="14">
        <f t="shared" si="209"/>
        <v>1</v>
      </c>
      <c r="AJ377" s="14">
        <f t="shared" si="210"/>
        <v>2</v>
      </c>
      <c r="AK377" s="14">
        <f t="shared" si="211"/>
        <v>2.6</v>
      </c>
      <c r="AL377" s="24">
        <f t="shared" si="229"/>
        <v>218.06716363013581</v>
      </c>
      <c r="AM377" s="14">
        <f t="shared" si="230"/>
        <v>164.19464387479542</v>
      </c>
      <c r="AN377" s="138" t="str">
        <f t="shared" si="231"/>
        <v/>
      </c>
      <c r="AO377">
        <f t="shared" si="232"/>
        <v>1795</v>
      </c>
      <c r="AP377" s="124">
        <f t="shared" si="233"/>
        <v>164.19464387479542</v>
      </c>
    </row>
    <row r="378" spans="2:42" x14ac:dyDescent="0.25">
      <c r="B378" s="46">
        <f t="shared" si="212"/>
        <v>1800</v>
      </c>
      <c r="C378" s="47">
        <f t="shared" si="213"/>
        <v>30</v>
      </c>
      <c r="D378" s="48">
        <f t="shared" si="214"/>
        <v>841.79587968832948</v>
      </c>
      <c r="E378" s="11">
        <f t="shared" si="195"/>
        <v>657.46518347252572</v>
      </c>
      <c r="F378" s="48">
        <f t="shared" si="215"/>
        <v>114.03523414602827</v>
      </c>
      <c r="G378" s="48">
        <f t="shared" si="196"/>
        <v>218.71178389915005</v>
      </c>
      <c r="H378" s="49">
        <f t="shared" si="197"/>
        <v>164.67768687841195</v>
      </c>
      <c r="I378" s="86">
        <f t="shared" si="216"/>
        <v>114.03523414602827</v>
      </c>
      <c r="J378" s="87">
        <f t="shared" si="198"/>
        <v>0.32472024600810528</v>
      </c>
      <c r="K378" s="88">
        <f t="shared" si="199"/>
        <v>494.46449573206741</v>
      </c>
      <c r="L378" s="87">
        <f t="shared" si="217"/>
        <v>0.32466212051128523</v>
      </c>
      <c r="M378" s="88">
        <f t="shared" si="218"/>
        <v>218.71178389915005</v>
      </c>
      <c r="N378" s="87">
        <f t="shared" si="200"/>
        <v>0.89791917645685637</v>
      </c>
      <c r="O378" s="88">
        <f t="shared" si="201"/>
        <v>536.44905991415408</v>
      </c>
      <c r="P378" s="87">
        <f t="shared" si="219"/>
        <v>0.64427126534217127</v>
      </c>
      <c r="Q378" s="24">
        <f t="shared" si="220"/>
        <v>164.67768687841195</v>
      </c>
      <c r="R378" s="87">
        <f t="shared" si="202"/>
        <v>0.55969071436258</v>
      </c>
      <c r="S378" s="88">
        <f t="shared" si="203"/>
        <v>516.37937067198573</v>
      </c>
      <c r="T378" s="89">
        <f t="shared" si="221"/>
        <v>0.48290883729087575</v>
      </c>
      <c r="W378" s="86">
        <f t="shared" si="222"/>
        <v>263.75700022947404</v>
      </c>
      <c r="X378" s="88">
        <f t="shared" si="223"/>
        <v>552.04939590429706</v>
      </c>
      <c r="Y378" s="121">
        <f t="shared" si="204"/>
        <v>0.76285903777485886</v>
      </c>
      <c r="Z378" s="88">
        <f t="shared" si="205"/>
        <v>9842.704581076292</v>
      </c>
      <c r="AA378" s="88">
        <f t="shared" si="206"/>
        <v>18518.579823747859</v>
      </c>
      <c r="AB378" s="88">
        <f t="shared" si="224"/>
        <v>218.71178389915005</v>
      </c>
      <c r="AC378" s="88">
        <f t="shared" si="225"/>
        <v>164.67768687841195</v>
      </c>
      <c r="AD378" s="123">
        <f t="shared" si="226"/>
        <v>1800</v>
      </c>
      <c r="AE378" s="122">
        <f t="shared" si="227"/>
        <v>30</v>
      </c>
      <c r="AF378" s="24">
        <f t="shared" si="207"/>
        <v>400</v>
      </c>
      <c r="AG378" s="3">
        <f t="shared" si="228"/>
        <v>0</v>
      </c>
      <c r="AH378" s="136">
        <f t="shared" si="208"/>
        <v>0</v>
      </c>
      <c r="AI378" s="137">
        <f t="shared" si="209"/>
        <v>1</v>
      </c>
      <c r="AJ378" s="137">
        <f t="shared" si="210"/>
        <v>2</v>
      </c>
      <c r="AK378" s="137">
        <f t="shared" si="211"/>
        <v>2.6</v>
      </c>
      <c r="AL378" s="88">
        <f t="shared" si="229"/>
        <v>218.71178389915005</v>
      </c>
      <c r="AM378" s="122">
        <f t="shared" si="230"/>
        <v>164.67768687841195</v>
      </c>
      <c r="AN378" s="138" t="str">
        <f t="shared" si="231"/>
        <v/>
      </c>
      <c r="AO378">
        <f t="shared" si="232"/>
        <v>1800</v>
      </c>
      <c r="AP378" s="124">
        <f t="shared" si="233"/>
        <v>164.67768687841195</v>
      </c>
    </row>
    <row r="379" spans="2:42" x14ac:dyDescent="0.25">
      <c r="B379" s="3">
        <f t="shared" si="212"/>
        <v>1805</v>
      </c>
      <c r="C379" s="14">
        <f t="shared" si="213"/>
        <v>30.083333333333332</v>
      </c>
      <c r="D379" s="11">
        <f t="shared" si="214"/>
        <v>842.20977938870919</v>
      </c>
      <c r="E379" s="11">
        <f t="shared" si="195"/>
        <v>657.78624452304098</v>
      </c>
      <c r="F379" s="11">
        <f t="shared" si="215"/>
        <v>114.35989626653956</v>
      </c>
      <c r="G379" s="11">
        <f t="shared" si="196"/>
        <v>219.35605516449223</v>
      </c>
      <c r="H379" s="11">
        <f t="shared" si="197"/>
        <v>165.16059571570281</v>
      </c>
      <c r="I379" s="24">
        <f t="shared" si="216"/>
        <v>114.35989626653956</v>
      </c>
      <c r="J379" s="12">
        <f t="shared" si="198"/>
        <v>0.32461924487766364</v>
      </c>
      <c r="K379" s="24">
        <f t="shared" si="199"/>
        <v>494.61834204222998</v>
      </c>
      <c r="L379" s="12">
        <f t="shared" si="217"/>
        <v>0.32465079057602408</v>
      </c>
      <c r="M379" s="24">
        <f t="shared" si="218"/>
        <v>219.35605516449223</v>
      </c>
      <c r="N379" s="12">
        <f t="shared" si="200"/>
        <v>0.89753954300979111</v>
      </c>
      <c r="O379" s="24">
        <f t="shared" si="201"/>
        <v>536.67596245831066</v>
      </c>
      <c r="P379" s="12">
        <f t="shared" si="219"/>
        <v>0.64392127364518581</v>
      </c>
      <c r="Q379" s="24">
        <f t="shared" si="220"/>
        <v>165.16059571570281</v>
      </c>
      <c r="R379" s="12">
        <f t="shared" si="202"/>
        <v>0.55948314603142457</v>
      </c>
      <c r="S379" s="24">
        <f t="shared" si="203"/>
        <v>516.57094749601299</v>
      </c>
      <c r="T379" s="12">
        <f t="shared" si="221"/>
        <v>0.48277387769705293</v>
      </c>
      <c r="W379" s="24">
        <f t="shared" si="222"/>
        <v>264.51985926724888</v>
      </c>
      <c r="X379" s="24">
        <f t="shared" si="223"/>
        <v>552.31248668876253</v>
      </c>
      <c r="Y379" s="13">
        <f t="shared" si="204"/>
        <v>0.76261863234659011</v>
      </c>
      <c r="Z379" s="24">
        <f t="shared" si="205"/>
        <v>9831.659631394803</v>
      </c>
      <c r="AA379" s="24">
        <f t="shared" si="206"/>
        <v>18534.198980342269</v>
      </c>
      <c r="AB379" s="24">
        <f t="shared" si="224"/>
        <v>219.35605516449223</v>
      </c>
      <c r="AC379" s="24">
        <f t="shared" si="225"/>
        <v>165.16059571570281</v>
      </c>
      <c r="AD379" s="123">
        <f t="shared" si="226"/>
        <v>1805</v>
      </c>
      <c r="AE379" s="14">
        <f t="shared" si="227"/>
        <v>30.083333333333332</v>
      </c>
      <c r="AF379" s="24">
        <f t="shared" si="207"/>
        <v>400</v>
      </c>
      <c r="AG379" s="3">
        <f t="shared" si="228"/>
        <v>1</v>
      </c>
      <c r="AH379" s="14">
        <f t="shared" si="208"/>
        <v>0</v>
      </c>
      <c r="AI379" s="14">
        <f t="shared" si="209"/>
        <v>1</v>
      </c>
      <c r="AJ379" s="14">
        <f t="shared" si="210"/>
        <v>2</v>
      </c>
      <c r="AK379" s="14">
        <f t="shared" si="211"/>
        <v>2.6</v>
      </c>
      <c r="AL379" s="24">
        <f t="shared" si="229"/>
        <v>219.35605516449223</v>
      </c>
      <c r="AM379" s="14">
        <f t="shared" si="230"/>
        <v>165.16059571570281</v>
      </c>
      <c r="AN379" s="138" t="str">
        <f t="shared" si="231"/>
        <v/>
      </c>
      <c r="AO379">
        <f t="shared" si="232"/>
        <v>1805</v>
      </c>
      <c r="AP379" s="124">
        <f t="shared" si="233"/>
        <v>165.16059571570281</v>
      </c>
    </row>
    <row r="380" spans="2:42" x14ac:dyDescent="0.25">
      <c r="B380" s="3">
        <f t="shared" si="212"/>
        <v>1810</v>
      </c>
      <c r="C380" s="14">
        <f t="shared" si="213"/>
        <v>30.166666666666668</v>
      </c>
      <c r="D380" s="11">
        <f t="shared" si="214"/>
        <v>842.62253886808458</v>
      </c>
      <c r="E380" s="11">
        <f t="shared" si="195"/>
        <v>658.106421106732</v>
      </c>
      <c r="F380" s="11">
        <f t="shared" si="215"/>
        <v>114.68454705711559</v>
      </c>
      <c r="G380" s="11">
        <f t="shared" si="196"/>
        <v>219.99997643813742</v>
      </c>
      <c r="H380" s="11">
        <f t="shared" si="197"/>
        <v>165.64336959339985</v>
      </c>
      <c r="I380" s="24">
        <f t="shared" si="216"/>
        <v>114.68454705711559</v>
      </c>
      <c r="J380" s="12">
        <f t="shared" si="198"/>
        <v>0.32451843843783518</v>
      </c>
      <c r="K380" s="24">
        <f t="shared" si="199"/>
        <v>494.77198728462417</v>
      </c>
      <c r="L380" s="12">
        <f t="shared" si="217"/>
        <v>0.3246388495050177</v>
      </c>
      <c r="M380" s="24">
        <f t="shared" si="218"/>
        <v>219.99997643813742</v>
      </c>
      <c r="N380" s="12">
        <f t="shared" si="200"/>
        <v>0.89716075394501837</v>
      </c>
      <c r="O380" s="24">
        <f t="shared" si="201"/>
        <v>536.90255171225613</v>
      </c>
      <c r="P380" s="12">
        <f t="shared" si="219"/>
        <v>0.64357030449049035</v>
      </c>
      <c r="Q380" s="24">
        <f t="shared" si="220"/>
        <v>165.64336959339985</v>
      </c>
      <c r="R380" s="12">
        <f t="shared" si="202"/>
        <v>0.55927608725329836</v>
      </c>
      <c r="S380" s="24">
        <f t="shared" si="203"/>
        <v>516.76219570354726</v>
      </c>
      <c r="T380" s="12">
        <f t="shared" si="221"/>
        <v>0.48263813272194817</v>
      </c>
      <c r="W380" s="24">
        <f t="shared" si="222"/>
        <v>265.28247789959545</v>
      </c>
      <c r="X380" s="24">
        <f t="shared" si="223"/>
        <v>552.57557797823517</v>
      </c>
      <c r="Y380" s="13">
        <f t="shared" si="204"/>
        <v>0.76237529593693187</v>
      </c>
      <c r="Z380" s="24">
        <f t="shared" si="205"/>
        <v>9820.5985801784136</v>
      </c>
      <c r="AA380" s="24">
        <f t="shared" si="206"/>
        <v>18549.716674721752</v>
      </c>
      <c r="AB380" s="24">
        <f t="shared" si="224"/>
        <v>219.99997643813742</v>
      </c>
      <c r="AC380" s="24">
        <f t="shared" si="225"/>
        <v>165.64336959339985</v>
      </c>
      <c r="AD380" s="123">
        <f t="shared" si="226"/>
        <v>1810</v>
      </c>
      <c r="AE380" s="14">
        <f t="shared" si="227"/>
        <v>30.166666666666668</v>
      </c>
      <c r="AF380" s="24">
        <f t="shared" si="207"/>
        <v>400</v>
      </c>
      <c r="AG380" s="3">
        <f t="shared" si="228"/>
        <v>1</v>
      </c>
      <c r="AH380" s="14">
        <f t="shared" si="208"/>
        <v>0</v>
      </c>
      <c r="AI380" s="14">
        <f t="shared" si="209"/>
        <v>1</v>
      </c>
      <c r="AJ380" s="14">
        <f t="shared" si="210"/>
        <v>2</v>
      </c>
      <c r="AK380" s="14">
        <f t="shared" si="211"/>
        <v>2.6</v>
      </c>
      <c r="AL380" s="24">
        <f t="shared" si="229"/>
        <v>219.99997643813742</v>
      </c>
      <c r="AM380" s="14">
        <f t="shared" si="230"/>
        <v>165.64336959339985</v>
      </c>
      <c r="AN380" s="138" t="str">
        <f t="shared" si="231"/>
        <v/>
      </c>
      <c r="AO380">
        <f t="shared" si="232"/>
        <v>1810</v>
      </c>
      <c r="AP380" s="124">
        <f t="shared" si="233"/>
        <v>165.64336959339985</v>
      </c>
    </row>
    <row r="381" spans="2:42" x14ac:dyDescent="0.25">
      <c r="B381" s="3">
        <f t="shared" si="212"/>
        <v>1815</v>
      </c>
      <c r="C381" s="14">
        <f t="shared" si="213"/>
        <v>30.25</v>
      </c>
      <c r="D381" s="11">
        <f t="shared" si="214"/>
        <v>843.03416439141756</v>
      </c>
      <c r="E381" s="11">
        <f t="shared" si="195"/>
        <v>658.4257180833157</v>
      </c>
      <c r="F381" s="11">
        <f t="shared" si="215"/>
        <v>115.00918590662062</v>
      </c>
      <c r="G381" s="11">
        <f t="shared" si="196"/>
        <v>220.6435467426279</v>
      </c>
      <c r="H381" s="11">
        <f t="shared" si="197"/>
        <v>166.1260077261218</v>
      </c>
      <c r="I381" s="24">
        <f t="shared" si="216"/>
        <v>115.00918590662062</v>
      </c>
      <c r="J381" s="12">
        <f t="shared" si="198"/>
        <v>0.32441782626149201</v>
      </c>
      <c r="K381" s="24">
        <f t="shared" si="199"/>
        <v>494.92543164681587</v>
      </c>
      <c r="L381" s="12">
        <f t="shared" si="217"/>
        <v>0.32462630263065617</v>
      </c>
      <c r="M381" s="24">
        <f t="shared" si="218"/>
        <v>220.6435467426279</v>
      </c>
      <c r="N381" s="12">
        <f t="shared" si="200"/>
        <v>0.89678280165471569</v>
      </c>
      <c r="O381" s="24">
        <f t="shared" si="201"/>
        <v>537.12883119566584</v>
      </c>
      <c r="P381" s="12">
        <f t="shared" si="219"/>
        <v>0.64321836831480927</v>
      </c>
      <c r="Q381" s="24">
        <f t="shared" si="220"/>
        <v>166.1260077261218</v>
      </c>
      <c r="R381" s="12">
        <f t="shared" si="202"/>
        <v>0.55906953553390148</v>
      </c>
      <c r="S381" s="24">
        <f t="shared" si="203"/>
        <v>516.95311671293473</v>
      </c>
      <c r="T381" s="12">
        <f t="shared" si="221"/>
        <v>0.48250161015996224</v>
      </c>
      <c r="W381" s="24">
        <f t="shared" si="222"/>
        <v>266.04485319553237</v>
      </c>
      <c r="X381" s="24">
        <f t="shared" si="223"/>
        <v>552.8386745871934</v>
      </c>
      <c r="Y381" s="13">
        <f t="shared" si="204"/>
        <v>0.76212903552362732</v>
      </c>
      <c r="Z381" s="24">
        <f t="shared" si="205"/>
        <v>9809.521622194583</v>
      </c>
      <c r="AA381" s="24">
        <f t="shared" si="206"/>
        <v>18565.133063194004</v>
      </c>
      <c r="AB381" s="24">
        <f t="shared" si="224"/>
        <v>220.6435467426279</v>
      </c>
      <c r="AC381" s="24">
        <f t="shared" si="225"/>
        <v>166.1260077261218</v>
      </c>
      <c r="AD381" s="123">
        <f t="shared" si="226"/>
        <v>1815</v>
      </c>
      <c r="AE381" s="14">
        <f t="shared" si="227"/>
        <v>30.25</v>
      </c>
      <c r="AF381" s="24">
        <f t="shared" si="207"/>
        <v>400</v>
      </c>
      <c r="AG381" s="3">
        <f t="shared" si="228"/>
        <v>1</v>
      </c>
      <c r="AH381" s="14">
        <f t="shared" si="208"/>
        <v>0</v>
      </c>
      <c r="AI381" s="14">
        <f t="shared" si="209"/>
        <v>1</v>
      </c>
      <c r="AJ381" s="14">
        <f t="shared" si="210"/>
        <v>2</v>
      </c>
      <c r="AK381" s="14">
        <f t="shared" si="211"/>
        <v>2.6</v>
      </c>
      <c r="AL381" s="24">
        <f t="shared" si="229"/>
        <v>220.6435467426279</v>
      </c>
      <c r="AM381" s="14">
        <f t="shared" si="230"/>
        <v>166.1260077261218</v>
      </c>
      <c r="AN381" s="138" t="str">
        <f t="shared" si="231"/>
        <v/>
      </c>
      <c r="AO381">
        <f t="shared" si="232"/>
        <v>1815</v>
      </c>
      <c r="AP381" s="124">
        <f t="shared" si="233"/>
        <v>166.1260077261218</v>
      </c>
    </row>
    <row r="382" spans="2:42" x14ac:dyDescent="0.25">
      <c r="B382" s="3">
        <f t="shared" si="212"/>
        <v>1820</v>
      </c>
      <c r="C382" s="14">
        <f t="shared" si="213"/>
        <v>30.333333333333332</v>
      </c>
      <c r="D382" s="11">
        <f t="shared" si="214"/>
        <v>843.44466217217825</v>
      </c>
      <c r="E382" s="11">
        <f t="shared" si="195"/>
        <v>658.7441402725666</v>
      </c>
      <c r="F382" s="11">
        <f t="shared" si="215"/>
        <v>115.33381220925128</v>
      </c>
      <c r="G382" s="11">
        <f t="shared" si="196"/>
        <v>221.28676511094272</v>
      </c>
      <c r="H382" s="11">
        <f t="shared" si="197"/>
        <v>166.60850933628177</v>
      </c>
      <c r="I382" s="24">
        <f t="shared" si="216"/>
        <v>115.33381220925128</v>
      </c>
      <c r="J382" s="12">
        <f t="shared" si="198"/>
        <v>0.32431740792011732</v>
      </c>
      <c r="K382" s="24">
        <f t="shared" si="199"/>
        <v>495.07867532025568</v>
      </c>
      <c r="L382" s="12">
        <f t="shared" si="217"/>
        <v>0.32461315523014761</v>
      </c>
      <c r="M382" s="24">
        <f t="shared" si="218"/>
        <v>221.28676511094272</v>
      </c>
      <c r="N382" s="12">
        <f t="shared" si="200"/>
        <v>0.89640567856835585</v>
      </c>
      <c r="O382" s="24">
        <f t="shared" si="201"/>
        <v>537.35480442122241</v>
      </c>
      <c r="P382" s="12">
        <f t="shared" si="219"/>
        <v>0.64286547542612449</v>
      </c>
      <c r="Q382" s="24">
        <f t="shared" si="220"/>
        <v>166.60850933628177</v>
      </c>
      <c r="R382" s="12">
        <f t="shared" si="202"/>
        <v>0.55886348838436761</v>
      </c>
      <c r="S382" s="24">
        <f t="shared" si="203"/>
        <v>517.1437119447852</v>
      </c>
      <c r="T382" s="12">
        <f t="shared" si="221"/>
        <v>0.48236431771411353</v>
      </c>
      <c r="W382" s="24">
        <f t="shared" si="222"/>
        <v>266.806982231056</v>
      </c>
      <c r="X382" s="24">
        <f t="shared" si="223"/>
        <v>553.10178131987175</v>
      </c>
      <c r="Y382" s="13">
        <f t="shared" si="204"/>
        <v>0.76187985804507186</v>
      </c>
      <c r="Z382" s="24">
        <f t="shared" si="205"/>
        <v>9798.4289510377657</v>
      </c>
      <c r="AA382" s="24">
        <f t="shared" si="206"/>
        <v>18580.448301419219</v>
      </c>
      <c r="AB382" s="24">
        <f t="shared" si="224"/>
        <v>221.28676511094272</v>
      </c>
      <c r="AC382" s="24">
        <f t="shared" si="225"/>
        <v>166.60850933628177</v>
      </c>
      <c r="AD382" s="123">
        <f t="shared" si="226"/>
        <v>1820</v>
      </c>
      <c r="AE382" s="14">
        <f t="shared" si="227"/>
        <v>30.333333333333332</v>
      </c>
      <c r="AF382" s="24">
        <f t="shared" si="207"/>
        <v>400</v>
      </c>
      <c r="AG382" s="3">
        <f t="shared" si="228"/>
        <v>1</v>
      </c>
      <c r="AH382" s="14">
        <f t="shared" si="208"/>
        <v>0</v>
      </c>
      <c r="AI382" s="14">
        <f t="shared" si="209"/>
        <v>1</v>
      </c>
      <c r="AJ382" s="14">
        <f t="shared" si="210"/>
        <v>2</v>
      </c>
      <c r="AK382" s="14">
        <f t="shared" si="211"/>
        <v>2.6</v>
      </c>
      <c r="AL382" s="24">
        <f t="shared" si="229"/>
        <v>221.28676511094272</v>
      </c>
      <c r="AM382" s="14">
        <f t="shared" si="230"/>
        <v>166.60850933628177</v>
      </c>
      <c r="AN382" s="138" t="str">
        <f t="shared" si="231"/>
        <v/>
      </c>
      <c r="AO382">
        <f t="shared" si="232"/>
        <v>1820</v>
      </c>
      <c r="AP382" s="124">
        <f t="shared" si="233"/>
        <v>166.60850933628177</v>
      </c>
    </row>
    <row r="383" spans="2:42" x14ac:dyDescent="0.25">
      <c r="B383" s="3">
        <f t="shared" si="212"/>
        <v>1825</v>
      </c>
      <c r="C383" s="14">
        <f t="shared" si="213"/>
        <v>30.416666666666668</v>
      </c>
      <c r="D383" s="11">
        <f t="shared" si="214"/>
        <v>843.85403837290562</v>
      </c>
      <c r="E383" s="11">
        <f t="shared" si="195"/>
        <v>659.06169245475201</v>
      </c>
      <c r="F383" s="11">
        <f t="shared" si="215"/>
        <v>115.65842536448143</v>
      </c>
      <c r="G383" s="11">
        <f t="shared" si="196"/>
        <v>221.92963058636886</v>
      </c>
      <c r="H383" s="11">
        <f t="shared" si="197"/>
        <v>167.09087365399589</v>
      </c>
      <c r="I383" s="24">
        <f t="shared" si="216"/>
        <v>115.65842536448143</v>
      </c>
      <c r="J383" s="12">
        <f t="shared" si="198"/>
        <v>0.32421718298384161</v>
      </c>
      <c r="K383" s="24">
        <f t="shared" si="199"/>
        <v>495.2317185002276</v>
      </c>
      <c r="L383" s="12">
        <f t="shared" si="217"/>
        <v>0.32459941252632063</v>
      </c>
      <c r="M383" s="24">
        <f t="shared" si="218"/>
        <v>221.92963058636886</v>
      </c>
      <c r="N383" s="12">
        <f t="shared" si="200"/>
        <v>0.89602937715267483</v>
      </c>
      <c r="O383" s="24">
        <f t="shared" si="201"/>
        <v>537.58047489451565</v>
      </c>
      <c r="P383" s="12">
        <f t="shared" si="219"/>
        <v>0.64251163600596028</v>
      </c>
      <c r="Q383" s="24">
        <f t="shared" si="220"/>
        <v>167.09087365399589</v>
      </c>
      <c r="R383" s="12">
        <f t="shared" si="202"/>
        <v>0.55865794332131746</v>
      </c>
      <c r="S383" s="24">
        <f t="shared" si="203"/>
        <v>517.33398282189057</v>
      </c>
      <c r="T383" s="12">
        <f t="shared" si="221"/>
        <v>0.48222626299747756</v>
      </c>
      <c r="W383" s="24">
        <f t="shared" si="222"/>
        <v>267.56886208910106</v>
      </c>
      <c r="X383" s="24">
        <f t="shared" si="223"/>
        <v>553.36490297003741</v>
      </c>
      <c r="Y383" s="13">
        <f t="shared" si="204"/>
        <v>0.7616277704017359</v>
      </c>
      <c r="Z383" s="24">
        <f t="shared" si="205"/>
        <v>9787.3207591412738</v>
      </c>
      <c r="AA383" s="24">
        <f t="shared" si="206"/>
        <v>18595.662544427782</v>
      </c>
      <c r="AB383" s="24">
        <f t="shared" si="224"/>
        <v>221.92963058636886</v>
      </c>
      <c r="AC383" s="24">
        <f t="shared" si="225"/>
        <v>167.09087365399589</v>
      </c>
      <c r="AD383" s="123">
        <f t="shared" si="226"/>
        <v>1825</v>
      </c>
      <c r="AE383" s="14">
        <f t="shared" si="227"/>
        <v>30.416666666666668</v>
      </c>
      <c r="AF383" s="24">
        <f t="shared" si="207"/>
        <v>400</v>
      </c>
      <c r="AG383" s="3">
        <f t="shared" si="228"/>
        <v>1</v>
      </c>
      <c r="AH383" s="14">
        <f t="shared" si="208"/>
        <v>0</v>
      </c>
      <c r="AI383" s="14">
        <f t="shared" si="209"/>
        <v>1</v>
      </c>
      <c r="AJ383" s="14">
        <f t="shared" si="210"/>
        <v>2</v>
      </c>
      <c r="AK383" s="14">
        <f t="shared" si="211"/>
        <v>2.6</v>
      </c>
      <c r="AL383" s="24">
        <f t="shared" si="229"/>
        <v>221.92963058636886</v>
      </c>
      <c r="AM383" s="14">
        <f t="shared" si="230"/>
        <v>167.09087365399589</v>
      </c>
      <c r="AN383" s="138" t="str">
        <f t="shared" si="231"/>
        <v/>
      </c>
      <c r="AO383">
        <f t="shared" si="232"/>
        <v>1825</v>
      </c>
      <c r="AP383" s="124">
        <f t="shared" si="233"/>
        <v>167.09087365399589</v>
      </c>
    </row>
    <row r="384" spans="2:42" x14ac:dyDescent="0.25">
      <c r="B384" s="3">
        <f t="shared" si="212"/>
        <v>1830</v>
      </c>
      <c r="C384" s="14">
        <f t="shared" si="213"/>
        <v>30.5</v>
      </c>
      <c r="D384" s="11">
        <f t="shared" si="214"/>
        <v>844.26229910576376</v>
      </c>
      <c r="E384" s="11">
        <f t="shared" si="195"/>
        <v>659.37837937106349</v>
      </c>
      <c r="F384" s="11">
        <f t="shared" si="215"/>
        <v>115.98302477700776</v>
      </c>
      <c r="G384" s="11">
        <f t="shared" si="196"/>
        <v>222.57214222237482</v>
      </c>
      <c r="H384" s="11">
        <f t="shared" si="197"/>
        <v>167.57309991699336</v>
      </c>
      <c r="I384" s="24">
        <f t="shared" si="216"/>
        <v>115.98302477700776</v>
      </c>
      <c r="J384" s="12">
        <f t="shared" si="198"/>
        <v>0.32411715102147987</v>
      </c>
      <c r="K384" s="24">
        <f t="shared" si="199"/>
        <v>495.3845613857992</v>
      </c>
      <c r="L384" s="12">
        <f t="shared" si="217"/>
        <v>0.32458507968818545</v>
      </c>
      <c r="M384" s="24">
        <f t="shared" si="218"/>
        <v>222.57214222237482</v>
      </c>
      <c r="N384" s="12">
        <f t="shared" si="200"/>
        <v>0.89565388991163175</v>
      </c>
      <c r="O384" s="24">
        <f t="shared" si="201"/>
        <v>537.80584611394579</v>
      </c>
      <c r="P384" s="12">
        <f t="shared" si="219"/>
        <v>0.64215686011097595</v>
      </c>
      <c r="Q384" s="24">
        <f t="shared" si="220"/>
        <v>167.57309991699336</v>
      </c>
      <c r="R384" s="12">
        <f t="shared" si="202"/>
        <v>0.55845289786691021</v>
      </c>
      <c r="S384" s="24">
        <f t="shared" si="203"/>
        <v>517.52393076914484</v>
      </c>
      <c r="T384" s="12">
        <f t="shared" si="221"/>
        <v>0.48208745353420696</v>
      </c>
      <c r="W384" s="24">
        <f t="shared" si="222"/>
        <v>268.33048985950279</v>
      </c>
      <c r="X384" s="24">
        <f t="shared" si="223"/>
        <v>553.62804432076484</v>
      </c>
      <c r="Y384" s="13">
        <f t="shared" si="204"/>
        <v>0.76137277945758008</v>
      </c>
      <c r="Z384" s="24">
        <f t="shared" si="205"/>
        <v>9776.1972377890179</v>
      </c>
      <c r="AA384" s="24">
        <f t="shared" si="206"/>
        <v>18610.775946637856</v>
      </c>
      <c r="AB384" s="24">
        <f t="shared" si="224"/>
        <v>222.57214222237482</v>
      </c>
      <c r="AC384" s="24">
        <f t="shared" si="225"/>
        <v>167.57309991699336</v>
      </c>
      <c r="AD384" s="123">
        <f t="shared" si="226"/>
        <v>1830</v>
      </c>
      <c r="AE384" s="14">
        <f t="shared" si="227"/>
        <v>30.5</v>
      </c>
      <c r="AF384" s="24">
        <f t="shared" si="207"/>
        <v>400</v>
      </c>
      <c r="AG384" s="3">
        <f t="shared" si="228"/>
        <v>1</v>
      </c>
      <c r="AH384" s="14">
        <f t="shared" si="208"/>
        <v>0</v>
      </c>
      <c r="AI384" s="14">
        <f t="shared" si="209"/>
        <v>1</v>
      </c>
      <c r="AJ384" s="14">
        <f t="shared" si="210"/>
        <v>2</v>
      </c>
      <c r="AK384" s="14">
        <f t="shared" si="211"/>
        <v>2.6</v>
      </c>
      <c r="AL384" s="24">
        <f t="shared" si="229"/>
        <v>222.57214222237482</v>
      </c>
      <c r="AM384" s="14">
        <f t="shared" si="230"/>
        <v>167.57309991699336</v>
      </c>
      <c r="AN384" s="138" t="str">
        <f t="shared" si="231"/>
        <v/>
      </c>
      <c r="AO384">
        <f t="shared" si="232"/>
        <v>1830</v>
      </c>
      <c r="AP384" s="124">
        <f t="shared" si="233"/>
        <v>167.57309991699336</v>
      </c>
    </row>
    <row r="385" spans="2:42" x14ac:dyDescent="0.25">
      <c r="B385" s="3">
        <f t="shared" si="212"/>
        <v>1835</v>
      </c>
      <c r="C385" s="14">
        <f t="shared" si="213"/>
        <v>30.583333333333332</v>
      </c>
      <c r="D385" s="11">
        <f t="shared" si="214"/>
        <v>844.66945043308908</v>
      </c>
      <c r="E385" s="11">
        <f t="shared" si="195"/>
        <v>659.69420572404181</v>
      </c>
      <c r="F385" s="11">
        <f t="shared" si="215"/>
        <v>116.30760985669595</v>
      </c>
      <c r="G385" s="11">
        <f t="shared" si="196"/>
        <v>223.21429908248581</v>
      </c>
      <c r="H385" s="11">
        <f t="shared" si="197"/>
        <v>168.05518737052756</v>
      </c>
      <c r="I385" s="24">
        <f t="shared" si="216"/>
        <v>116.30760985669595</v>
      </c>
      <c r="J385" s="12">
        <f t="shared" si="198"/>
        <v>0.32401731160056585</v>
      </c>
      <c r="K385" s="24">
        <f t="shared" si="199"/>
        <v>495.53720417977274</v>
      </c>
      <c r="L385" s="12">
        <f t="shared" si="217"/>
        <v>0.32457016183164211</v>
      </c>
      <c r="M385" s="24">
        <f t="shared" si="218"/>
        <v>223.21429908248581</v>
      </c>
      <c r="N385" s="12">
        <f t="shared" si="200"/>
        <v>0.89527920938636851</v>
      </c>
      <c r="O385" s="24">
        <f t="shared" si="201"/>
        <v>538.03092157062906</v>
      </c>
      <c r="P385" s="12">
        <f t="shared" si="219"/>
        <v>0.64180115767497659</v>
      </c>
      <c r="Q385" s="24">
        <f t="shared" si="220"/>
        <v>168.05518737052756</v>
      </c>
      <c r="R385" s="12">
        <f t="shared" si="202"/>
        <v>0.5582483495488938</v>
      </c>
      <c r="S385" s="24">
        <f t="shared" si="203"/>
        <v>517.71355721346413</v>
      </c>
      <c r="T385" s="12">
        <f t="shared" si="221"/>
        <v>0.48194789676080735</v>
      </c>
      <c r="W385" s="24">
        <f t="shared" si="222"/>
        <v>269.09186263896038</v>
      </c>
      <c r="X385" s="24">
        <f t="shared" si="223"/>
        <v>553.8912101442146</v>
      </c>
      <c r="Y385" s="13">
        <f t="shared" si="204"/>
        <v>0.76111489204144578</v>
      </c>
      <c r="Z385" s="24">
        <f t="shared" si="205"/>
        <v>9765.0585771270362</v>
      </c>
      <c r="AA385" s="24">
        <f t="shared" si="206"/>
        <v>18625.788661872859</v>
      </c>
      <c r="AB385" s="24">
        <f t="shared" si="224"/>
        <v>223.21429908248581</v>
      </c>
      <c r="AC385" s="24">
        <f t="shared" si="225"/>
        <v>168.05518737052756</v>
      </c>
      <c r="AD385" s="123">
        <f t="shared" si="226"/>
        <v>1835</v>
      </c>
      <c r="AE385" s="14">
        <f t="shared" si="227"/>
        <v>30.583333333333332</v>
      </c>
      <c r="AF385" s="24">
        <f t="shared" si="207"/>
        <v>400</v>
      </c>
      <c r="AG385" s="3">
        <f t="shared" si="228"/>
        <v>1</v>
      </c>
      <c r="AH385" s="14">
        <f t="shared" si="208"/>
        <v>0</v>
      </c>
      <c r="AI385" s="14">
        <f t="shared" si="209"/>
        <v>1</v>
      </c>
      <c r="AJ385" s="14">
        <f t="shared" si="210"/>
        <v>2</v>
      </c>
      <c r="AK385" s="14">
        <f t="shared" si="211"/>
        <v>2.6</v>
      </c>
      <c r="AL385" s="24">
        <f t="shared" si="229"/>
        <v>223.21429908248581</v>
      </c>
      <c r="AM385" s="14">
        <f t="shared" si="230"/>
        <v>168.05518737052756</v>
      </c>
      <c r="AN385" s="138" t="str">
        <f t="shared" si="231"/>
        <v/>
      </c>
      <c r="AO385">
        <f t="shared" si="232"/>
        <v>1835</v>
      </c>
      <c r="AP385" s="124">
        <f t="shared" si="233"/>
        <v>168.05518737052756</v>
      </c>
    </row>
    <row r="386" spans="2:42" x14ac:dyDescent="0.25">
      <c r="B386" s="3">
        <f t="shared" si="212"/>
        <v>1840</v>
      </c>
      <c r="C386" s="14">
        <f t="shared" si="213"/>
        <v>30.666666666666668</v>
      </c>
      <c r="D386" s="11">
        <f t="shared" si="214"/>
        <v>845.07549836793135</v>
      </c>
      <c r="E386" s="11">
        <f t="shared" si="195"/>
        <v>660.00917617799564</v>
      </c>
      <c r="F386" s="11">
        <f t="shared" si="215"/>
        <v>116.63218001852759</v>
      </c>
      <c r="G386" s="11">
        <f t="shared" si="196"/>
        <v>223.8561002401608</v>
      </c>
      <c r="H386" s="11">
        <f t="shared" si="197"/>
        <v>168.53713526728836</v>
      </c>
      <c r="I386" s="24">
        <f t="shared" si="216"/>
        <v>116.63218001852759</v>
      </c>
      <c r="J386" s="12">
        <f t="shared" si="198"/>
        <v>0.32391766428738811</v>
      </c>
      <c r="K386" s="24">
        <f t="shared" si="199"/>
        <v>495.68964708863587</v>
      </c>
      <c r="L386" s="12">
        <f t="shared" si="217"/>
        <v>0.32455466402008626</v>
      </c>
      <c r="M386" s="24">
        <f t="shared" si="218"/>
        <v>223.8561002401608</v>
      </c>
      <c r="N386" s="12">
        <f t="shared" si="200"/>
        <v>0.89490532815516977</v>
      </c>
      <c r="O386" s="24">
        <f t="shared" si="201"/>
        <v>538.25570474830272</v>
      </c>
      <c r="P386" s="12">
        <f t="shared" si="219"/>
        <v>0.64144453851062999</v>
      </c>
      <c r="Q386" s="24">
        <f t="shared" si="220"/>
        <v>168.53713526728836</v>
      </c>
      <c r="R386" s="12">
        <f t="shared" si="202"/>
        <v>0.55804429590065308</v>
      </c>
      <c r="S386" s="24">
        <f t="shared" si="203"/>
        <v>517.90286358370963</v>
      </c>
      <c r="T386" s="12">
        <f t="shared" si="221"/>
        <v>0.48180760002723222</v>
      </c>
      <c r="W386" s="24">
        <f t="shared" si="222"/>
        <v>269.85297753100184</v>
      </c>
      <c r="X386" s="24">
        <f t="shared" si="223"/>
        <v>554.15440520141249</v>
      </c>
      <c r="Y386" s="13">
        <f t="shared" si="204"/>
        <v>0.76085411494842936</v>
      </c>
      <c r="Z386" s="24">
        <f t="shared" si="205"/>
        <v>9753.904966174845</v>
      </c>
      <c r="AA386" s="24">
        <f t="shared" si="206"/>
        <v>18640.70084337857</v>
      </c>
      <c r="AB386" s="24">
        <f t="shared" si="224"/>
        <v>223.8561002401608</v>
      </c>
      <c r="AC386" s="24">
        <f t="shared" si="225"/>
        <v>168.53713526728836</v>
      </c>
      <c r="AD386" s="123">
        <f t="shared" si="226"/>
        <v>1840</v>
      </c>
      <c r="AE386" s="14">
        <f t="shared" si="227"/>
        <v>30.666666666666668</v>
      </c>
      <c r="AF386" s="24">
        <f t="shared" si="207"/>
        <v>400</v>
      </c>
      <c r="AG386" s="3">
        <f t="shared" si="228"/>
        <v>1</v>
      </c>
      <c r="AH386" s="14">
        <f t="shared" si="208"/>
        <v>0</v>
      </c>
      <c r="AI386" s="14">
        <f t="shared" si="209"/>
        <v>1</v>
      </c>
      <c r="AJ386" s="14">
        <f t="shared" si="210"/>
        <v>2</v>
      </c>
      <c r="AK386" s="14">
        <f t="shared" si="211"/>
        <v>2.6</v>
      </c>
      <c r="AL386" s="24">
        <f t="shared" si="229"/>
        <v>223.8561002401608</v>
      </c>
      <c r="AM386" s="14">
        <f t="shared" si="230"/>
        <v>168.53713526728836</v>
      </c>
      <c r="AN386" s="138" t="str">
        <f t="shared" si="231"/>
        <v/>
      </c>
      <c r="AO386">
        <f t="shared" si="232"/>
        <v>1840</v>
      </c>
      <c r="AP386" s="124">
        <f t="shared" si="233"/>
        <v>168.53713526728836</v>
      </c>
    </row>
    <row r="387" spans="2:42" x14ac:dyDescent="0.25">
      <c r="B387" s="3">
        <f t="shared" si="212"/>
        <v>1845</v>
      </c>
      <c r="C387" s="14">
        <f t="shared" si="213"/>
        <v>30.75</v>
      </c>
      <c r="D387" s="11">
        <f t="shared" si="214"/>
        <v>845.48044887458468</v>
      </c>
      <c r="E387" s="11">
        <f t="shared" si="195"/>
        <v>660.32329535941449</v>
      </c>
      <c r="F387" s="11">
        <f t="shared" si="215"/>
        <v>116.95673468254768</v>
      </c>
      <c r="G387" s="11">
        <f t="shared" si="196"/>
        <v>224.49754477867143</v>
      </c>
      <c r="H387" s="11">
        <f t="shared" si="197"/>
        <v>169.01894286731559</v>
      </c>
      <c r="I387" s="24">
        <f t="shared" si="216"/>
        <v>116.95673468254768</v>
      </c>
      <c r="J387" s="12">
        <f t="shared" si="198"/>
        <v>0.32381820864702437</v>
      </c>
      <c r="K387" s="24">
        <f t="shared" si="199"/>
        <v>495.84189032251351</v>
      </c>
      <c r="L387" s="12">
        <f t="shared" si="217"/>
        <v>0.32453859126513668</v>
      </c>
      <c r="M387" s="24">
        <f t="shared" si="218"/>
        <v>224.49754477867143</v>
      </c>
      <c r="N387" s="12">
        <f t="shared" si="200"/>
        <v>0.89453223883341781</v>
      </c>
      <c r="O387" s="24">
        <f t="shared" si="201"/>
        <v>538.48019912323491</v>
      </c>
      <c r="P387" s="12">
        <f t="shared" si="219"/>
        <v>0.64108701231152421</v>
      </c>
      <c r="Q387" s="24">
        <f t="shared" si="220"/>
        <v>169.01894286731559</v>
      </c>
      <c r="R387" s="12">
        <f t="shared" si="202"/>
        <v>0.55784073446125726</v>
      </c>
      <c r="S387" s="24">
        <f t="shared" si="203"/>
        <v>518.09185131060997</v>
      </c>
      <c r="T387" s="12">
        <f t="shared" si="221"/>
        <v>0.48166657059819001</v>
      </c>
      <c r="W387" s="24">
        <f t="shared" si="222"/>
        <v>270.61383164595026</v>
      </c>
      <c r="X387" s="24">
        <f t="shared" si="223"/>
        <v>554.41763424203145</v>
      </c>
      <c r="Y387" s="13">
        <f t="shared" si="204"/>
        <v>0.76059045494123168</v>
      </c>
      <c r="Z387" s="24">
        <f t="shared" si="205"/>
        <v>9742.7365928366053</v>
      </c>
      <c r="AA387" s="24">
        <f t="shared" si="206"/>
        <v>18655.512643840117</v>
      </c>
      <c r="AB387" s="24">
        <f t="shared" si="224"/>
        <v>224.49754477867143</v>
      </c>
      <c r="AC387" s="24">
        <f t="shared" si="225"/>
        <v>169.01894286731559</v>
      </c>
      <c r="AD387" s="123">
        <f t="shared" si="226"/>
        <v>1845</v>
      </c>
      <c r="AE387" s="14">
        <f t="shared" si="227"/>
        <v>30.75</v>
      </c>
      <c r="AF387" s="24">
        <f t="shared" si="207"/>
        <v>400</v>
      </c>
      <c r="AG387" s="3">
        <f t="shared" si="228"/>
        <v>1</v>
      </c>
      <c r="AH387" s="14">
        <f t="shared" si="208"/>
        <v>0</v>
      </c>
      <c r="AI387" s="14">
        <f t="shared" si="209"/>
        <v>1</v>
      </c>
      <c r="AJ387" s="14">
        <f t="shared" si="210"/>
        <v>2</v>
      </c>
      <c r="AK387" s="14">
        <f t="shared" si="211"/>
        <v>2.6</v>
      </c>
      <c r="AL387" s="24">
        <f t="shared" si="229"/>
        <v>224.49754477867143</v>
      </c>
      <c r="AM387" s="14">
        <f t="shared" si="230"/>
        <v>169.01894286731559</v>
      </c>
      <c r="AN387" s="138" t="str">
        <f t="shared" si="231"/>
        <v/>
      </c>
      <c r="AO387">
        <f t="shared" si="232"/>
        <v>1845</v>
      </c>
      <c r="AP387" s="124">
        <f t="shared" si="233"/>
        <v>169.01894286731559</v>
      </c>
    </row>
    <row r="388" spans="2:42" x14ac:dyDescent="0.25">
      <c r="B388" s="3">
        <f t="shared" si="212"/>
        <v>1850</v>
      </c>
      <c r="C388" s="14">
        <f t="shared" si="213"/>
        <v>30.833333333333332</v>
      </c>
      <c r="D388" s="11">
        <f t="shared" si="214"/>
        <v>845.88430786911476</v>
      </c>
      <c r="E388" s="11">
        <f t="shared" si="195"/>
        <v>660.63656785737692</v>
      </c>
      <c r="F388" s="11">
        <f t="shared" si="215"/>
        <v>117.28127327381281</v>
      </c>
      <c r="G388" s="11">
        <f t="shared" si="196"/>
        <v>225.13863179098294</v>
      </c>
      <c r="H388" s="11">
        <f t="shared" si="197"/>
        <v>169.50060943791377</v>
      </c>
      <c r="I388" s="24">
        <f t="shared" si="216"/>
        <v>117.28127327381281</v>
      </c>
      <c r="J388" s="12">
        <f t="shared" si="198"/>
        <v>0.32371894424337511</v>
      </c>
      <c r="K388" s="24">
        <f t="shared" si="199"/>
        <v>495.99393409512066</v>
      </c>
      <c r="L388" s="12">
        <f t="shared" si="217"/>
        <v>0.32452194852715527</v>
      </c>
      <c r="M388" s="24">
        <f t="shared" si="218"/>
        <v>225.13863179098294</v>
      </c>
      <c r="N388" s="12">
        <f t="shared" si="200"/>
        <v>0.89415993407354799</v>
      </c>
      <c r="O388" s="24">
        <f t="shared" si="201"/>
        <v>538.70440816413429</v>
      </c>
      <c r="P388" s="12">
        <f t="shared" si="219"/>
        <v>0.64072858865363436</v>
      </c>
      <c r="Q388" s="24">
        <f t="shared" si="220"/>
        <v>169.50060943791377</v>
      </c>
      <c r="R388" s="12">
        <f t="shared" si="202"/>
        <v>0.55763766277550686</v>
      </c>
      <c r="S388" s="24">
        <f t="shared" si="203"/>
        <v>518.28052182668591</v>
      </c>
      <c r="T388" s="12">
        <f t="shared" si="221"/>
        <v>0.48152481565408561</v>
      </c>
      <c r="W388" s="24">
        <f t="shared" si="222"/>
        <v>271.37442210089148</v>
      </c>
      <c r="X388" s="24">
        <f t="shared" si="223"/>
        <v>554.6809020041743</v>
      </c>
      <c r="Y388" s="13">
        <f t="shared" si="204"/>
        <v>0.76032391875149674</v>
      </c>
      <c r="Z388" s="24">
        <f t="shared" si="205"/>
        <v>9731.5536439121352</v>
      </c>
      <c r="AA388" s="24">
        <f t="shared" si="206"/>
        <v>18670.224215398815</v>
      </c>
      <c r="AB388" s="24">
        <f t="shared" si="224"/>
        <v>225.13863179098294</v>
      </c>
      <c r="AC388" s="24">
        <f t="shared" si="225"/>
        <v>169.50060943791377</v>
      </c>
      <c r="AD388" s="123">
        <f t="shared" si="226"/>
        <v>1850</v>
      </c>
      <c r="AE388" s="14">
        <f t="shared" si="227"/>
        <v>30.833333333333332</v>
      </c>
      <c r="AF388" s="24">
        <f t="shared" si="207"/>
        <v>400</v>
      </c>
      <c r="AG388" s="3">
        <f t="shared" si="228"/>
        <v>1</v>
      </c>
      <c r="AH388" s="14">
        <f t="shared" si="208"/>
        <v>0</v>
      </c>
      <c r="AI388" s="14">
        <f t="shared" si="209"/>
        <v>1</v>
      </c>
      <c r="AJ388" s="14">
        <f t="shared" si="210"/>
        <v>2</v>
      </c>
      <c r="AK388" s="14">
        <f t="shared" si="211"/>
        <v>2.6</v>
      </c>
      <c r="AL388" s="24">
        <f t="shared" si="229"/>
        <v>225.13863179098294</v>
      </c>
      <c r="AM388" s="14">
        <f t="shared" si="230"/>
        <v>169.50060943791377</v>
      </c>
      <c r="AN388" s="138" t="str">
        <f t="shared" si="231"/>
        <v/>
      </c>
      <c r="AO388">
        <f t="shared" si="232"/>
        <v>1850</v>
      </c>
      <c r="AP388" s="124">
        <f t="shared" si="233"/>
        <v>169.50060943791377</v>
      </c>
    </row>
    <row r="389" spans="2:42" x14ac:dyDescent="0.25">
      <c r="B389" s="3">
        <f t="shared" si="212"/>
        <v>1855</v>
      </c>
      <c r="C389" s="14">
        <f t="shared" si="213"/>
        <v>30.916666666666668</v>
      </c>
      <c r="D389" s="11">
        <f t="shared" si="214"/>
        <v>846.28708121987745</v>
      </c>
      <c r="E389" s="11">
        <f t="shared" si="195"/>
        <v>660.94899822395291</v>
      </c>
      <c r="F389" s="11">
        <f t="shared" si="215"/>
        <v>117.60579522233996</v>
      </c>
      <c r="G389" s="11">
        <f t="shared" si="196"/>
        <v>225.77936037963659</v>
      </c>
      <c r="H389" s="11">
        <f t="shared" si="197"/>
        <v>169.98213425356786</v>
      </c>
      <c r="I389" s="24">
        <f t="shared" si="216"/>
        <v>117.60579522233996</v>
      </c>
      <c r="J389" s="12">
        <f t="shared" si="198"/>
        <v>0.32361987063919767</v>
      </c>
      <c r="K389" s="24">
        <f t="shared" si="199"/>
        <v>496.14577862371493</v>
      </c>
      <c r="L389" s="12">
        <f t="shared" si="217"/>
        <v>0.32450474071591545</v>
      </c>
      <c r="M389" s="24">
        <f t="shared" si="218"/>
        <v>225.77936037963659</v>
      </c>
      <c r="N389" s="12">
        <f t="shared" si="200"/>
        <v>0.8937884065649998</v>
      </c>
      <c r="O389" s="24">
        <f t="shared" si="201"/>
        <v>538.92833533206237</v>
      </c>
      <c r="P389" s="12">
        <f t="shared" si="219"/>
        <v>0.64036927699720847</v>
      </c>
      <c r="Q389" s="24">
        <f t="shared" si="220"/>
        <v>169.98213425356786</v>
      </c>
      <c r="R389" s="12">
        <f t="shared" si="202"/>
        <v>0.55743507839397732</v>
      </c>
      <c r="S389" s="24">
        <f t="shared" si="203"/>
        <v>518.46887656617514</v>
      </c>
      <c r="T389" s="12">
        <f t="shared" si="221"/>
        <v>0.48138234229222365</v>
      </c>
      <c r="W389" s="24">
        <f t="shared" si="222"/>
        <v>272.13474601964299</v>
      </c>
      <c r="X389" s="24">
        <f t="shared" si="223"/>
        <v>554.94421321415803</v>
      </c>
      <c r="Y389" s="13">
        <f t="shared" si="204"/>
        <v>0.76005451308113048</v>
      </c>
      <c r="Z389" s="24">
        <f t="shared" si="205"/>
        <v>9720.3563051077472</v>
      </c>
      <c r="AA389" s="24">
        <f t="shared" si="206"/>
        <v>18684.835709668831</v>
      </c>
      <c r="AB389" s="24">
        <f t="shared" si="224"/>
        <v>225.77936037963659</v>
      </c>
      <c r="AC389" s="24">
        <f t="shared" si="225"/>
        <v>169.98213425356786</v>
      </c>
      <c r="AD389" s="123">
        <f t="shared" si="226"/>
        <v>1855</v>
      </c>
      <c r="AE389" s="14">
        <f t="shared" si="227"/>
        <v>30.916666666666668</v>
      </c>
      <c r="AF389" s="24">
        <f t="shared" si="207"/>
        <v>400</v>
      </c>
      <c r="AG389" s="3">
        <f t="shared" si="228"/>
        <v>1</v>
      </c>
      <c r="AH389" s="14">
        <f t="shared" si="208"/>
        <v>0</v>
      </c>
      <c r="AI389" s="14">
        <f t="shared" si="209"/>
        <v>1</v>
      </c>
      <c r="AJ389" s="14">
        <f t="shared" si="210"/>
        <v>2</v>
      </c>
      <c r="AK389" s="14">
        <f t="shared" si="211"/>
        <v>2.6</v>
      </c>
      <c r="AL389" s="24">
        <f t="shared" si="229"/>
        <v>225.77936037963659</v>
      </c>
      <c r="AM389" s="14">
        <f t="shared" si="230"/>
        <v>169.98213425356786</v>
      </c>
      <c r="AN389" s="138" t="str">
        <f t="shared" si="231"/>
        <v/>
      </c>
      <c r="AO389">
        <f t="shared" si="232"/>
        <v>1855</v>
      </c>
      <c r="AP389" s="124">
        <f t="shared" si="233"/>
        <v>169.98213425356786</v>
      </c>
    </row>
    <row r="390" spans="2:42" x14ac:dyDescent="0.25">
      <c r="B390" s="3">
        <f t="shared" si="212"/>
        <v>1860</v>
      </c>
      <c r="C390" s="14">
        <f t="shared" si="213"/>
        <v>31</v>
      </c>
      <c r="D390" s="11">
        <f t="shared" si="214"/>
        <v>846.68877474802889</v>
      </c>
      <c r="E390" s="11">
        <f t="shared" si="195"/>
        <v>661.2605909746004</v>
      </c>
      <c r="F390" s="11">
        <f t="shared" si="215"/>
        <v>117.93029996305587</v>
      </c>
      <c r="G390" s="11">
        <f t="shared" si="196"/>
        <v>226.41972965663379</v>
      </c>
      <c r="H390" s="11">
        <f t="shared" si="197"/>
        <v>170.46351659586009</v>
      </c>
      <c r="I390" s="24">
        <f t="shared" si="216"/>
        <v>117.93029996305587</v>
      </c>
      <c r="J390" s="12">
        <f t="shared" si="198"/>
        <v>0.32352098739613872</v>
      </c>
      <c r="K390" s="24">
        <f t="shared" si="199"/>
        <v>496.2974241290504</v>
      </c>
      <c r="L390" s="12">
        <f t="shared" si="217"/>
        <v>0.32448697269126459</v>
      </c>
      <c r="M390" s="24">
        <f t="shared" si="218"/>
        <v>226.41972965663379</v>
      </c>
      <c r="N390" s="12">
        <f t="shared" si="200"/>
        <v>0.89341764903416976</v>
      </c>
      <c r="O390" s="24">
        <f t="shared" si="201"/>
        <v>539.15198408034723</v>
      </c>
      <c r="P390" s="12">
        <f t="shared" si="219"/>
        <v>0.64000908668863254</v>
      </c>
      <c r="Q390" s="24">
        <f t="shared" si="220"/>
        <v>170.46351659586009</v>
      </c>
      <c r="R390" s="12">
        <f t="shared" si="202"/>
        <v>0.55723297887306311</v>
      </c>
      <c r="S390" s="24">
        <f t="shared" si="203"/>
        <v>518.65691696495924</v>
      </c>
      <c r="T390" s="12">
        <f t="shared" si="221"/>
        <v>0.4812391575279949</v>
      </c>
      <c r="W390" s="24">
        <f t="shared" si="222"/>
        <v>272.8948005327241</v>
      </c>
      <c r="X390" s="24">
        <f t="shared" si="223"/>
        <v>555.20757258630078</v>
      </c>
      <c r="Y390" s="13">
        <f t="shared" si="204"/>
        <v>0.75978224460359467</v>
      </c>
      <c r="Z390" s="24">
        <f t="shared" si="205"/>
        <v>9709.1447610469077</v>
      </c>
      <c r="AA390" s="24">
        <f t="shared" si="206"/>
        <v>18699.347277753503</v>
      </c>
      <c r="AB390" s="24">
        <f t="shared" si="224"/>
        <v>226.41972965663379</v>
      </c>
      <c r="AC390" s="24">
        <f t="shared" si="225"/>
        <v>170.46351659586009</v>
      </c>
      <c r="AD390" s="123">
        <f t="shared" si="226"/>
        <v>1860</v>
      </c>
      <c r="AE390" s="14">
        <f t="shared" si="227"/>
        <v>31</v>
      </c>
      <c r="AF390" s="24">
        <f t="shared" si="207"/>
        <v>400</v>
      </c>
      <c r="AG390" s="3">
        <f t="shared" si="228"/>
        <v>1</v>
      </c>
      <c r="AH390" s="14">
        <f t="shared" si="208"/>
        <v>0</v>
      </c>
      <c r="AI390" s="14">
        <f t="shared" si="209"/>
        <v>1</v>
      </c>
      <c r="AJ390" s="14">
        <f t="shared" si="210"/>
        <v>2</v>
      </c>
      <c r="AK390" s="14">
        <f t="shared" si="211"/>
        <v>2.6</v>
      </c>
      <c r="AL390" s="24">
        <f t="shared" si="229"/>
        <v>226.41972965663379</v>
      </c>
      <c r="AM390" s="14">
        <f t="shared" si="230"/>
        <v>170.46351659586009</v>
      </c>
      <c r="AN390" s="138" t="str">
        <f t="shared" si="231"/>
        <v/>
      </c>
      <c r="AO390">
        <f t="shared" si="232"/>
        <v>1860</v>
      </c>
      <c r="AP390" s="124">
        <f t="shared" si="233"/>
        <v>170.46351659586009</v>
      </c>
    </row>
    <row r="391" spans="2:42" x14ac:dyDescent="0.25">
      <c r="B391" s="3">
        <f t="shared" si="212"/>
        <v>1865</v>
      </c>
      <c r="C391" s="14">
        <f t="shared" si="213"/>
        <v>31.083333333333332</v>
      </c>
      <c r="D391" s="11">
        <f t="shared" si="214"/>
        <v>847.08939422803235</v>
      </c>
      <c r="E391" s="11">
        <f t="shared" si="195"/>
        <v>661.57135058855704</v>
      </c>
      <c r="F391" s="11">
        <f t="shared" si="215"/>
        <v>118.25478693574713</v>
      </c>
      <c r="G391" s="11">
        <f t="shared" si="196"/>
        <v>227.05973874332241</v>
      </c>
      <c r="H391" s="11">
        <f t="shared" si="197"/>
        <v>170.94475575338808</v>
      </c>
      <c r="I391" s="24">
        <f t="shared" si="216"/>
        <v>118.25478693574713</v>
      </c>
      <c r="J391" s="12">
        <f t="shared" si="198"/>
        <v>0.32342229407476714</v>
      </c>
      <c r="K391" s="24">
        <f t="shared" si="199"/>
        <v>496.44887083533138</v>
      </c>
      <c r="L391" s="12">
        <f t="shared" si="217"/>
        <v>0.32446864926361063</v>
      </c>
      <c r="M391" s="24">
        <f t="shared" si="218"/>
        <v>227.05973874332241</v>
      </c>
      <c r="N391" s="12">
        <f t="shared" si="200"/>
        <v>0.89304765424435895</v>
      </c>
      <c r="O391" s="24">
        <f t="shared" si="201"/>
        <v>539.37535785449893</v>
      </c>
      <c r="P391" s="12">
        <f t="shared" si="219"/>
        <v>0.63964802696179401</v>
      </c>
      <c r="Q391" s="24">
        <f t="shared" si="220"/>
        <v>170.94475575338808</v>
      </c>
      <c r="R391" s="12">
        <f t="shared" si="202"/>
        <v>0.55703136177501911</v>
      </c>
      <c r="S391" s="24">
        <f t="shared" si="203"/>
        <v>518.84464446049151</v>
      </c>
      <c r="T391" s="12">
        <f t="shared" si="221"/>
        <v>0.48109526829575977</v>
      </c>
      <c r="W391" s="24">
        <f t="shared" si="222"/>
        <v>273.65458277732768</v>
      </c>
      <c r="X391" s="24">
        <f t="shared" si="223"/>
        <v>555.47098482270974</v>
      </c>
      <c r="Y391" s="13">
        <f t="shared" si="204"/>
        <v>0.7595071199651926</v>
      </c>
      <c r="Z391" s="24">
        <f t="shared" si="205"/>
        <v>9697.9191952807341</v>
      </c>
      <c r="AA391" s="24">
        <f t="shared" si="206"/>
        <v>18713.759070261709</v>
      </c>
      <c r="AB391" s="24">
        <f t="shared" si="224"/>
        <v>227.05973874332241</v>
      </c>
      <c r="AC391" s="24">
        <f t="shared" si="225"/>
        <v>170.94475575338808</v>
      </c>
      <c r="AD391" s="123">
        <f t="shared" si="226"/>
        <v>1865</v>
      </c>
      <c r="AE391" s="14">
        <f t="shared" si="227"/>
        <v>31.083333333333332</v>
      </c>
      <c r="AF391" s="24">
        <f t="shared" si="207"/>
        <v>400</v>
      </c>
      <c r="AG391" s="3">
        <f t="shared" si="228"/>
        <v>1</v>
      </c>
      <c r="AH391" s="14">
        <f t="shared" si="208"/>
        <v>0</v>
      </c>
      <c r="AI391" s="14">
        <f t="shared" si="209"/>
        <v>1</v>
      </c>
      <c r="AJ391" s="14">
        <f t="shared" si="210"/>
        <v>2</v>
      </c>
      <c r="AK391" s="14">
        <f t="shared" si="211"/>
        <v>2.6</v>
      </c>
      <c r="AL391" s="24">
        <f t="shared" si="229"/>
        <v>227.05973874332241</v>
      </c>
      <c r="AM391" s="14">
        <f t="shared" si="230"/>
        <v>170.94475575338808</v>
      </c>
      <c r="AN391" s="138" t="str">
        <f t="shared" si="231"/>
        <v/>
      </c>
      <c r="AO391">
        <f t="shared" si="232"/>
        <v>1865</v>
      </c>
      <c r="AP391" s="124">
        <f t="shared" si="233"/>
        <v>170.94475575338808</v>
      </c>
    </row>
    <row r="392" spans="2:42" x14ac:dyDescent="0.25">
      <c r="B392" s="3">
        <f t="shared" si="212"/>
        <v>1870</v>
      </c>
      <c r="C392" s="14">
        <f t="shared" si="213"/>
        <v>31.166666666666668</v>
      </c>
      <c r="D392" s="11">
        <f t="shared" si="214"/>
        <v>847.48894538815455</v>
      </c>
      <c r="E392" s="11">
        <f t="shared" si="195"/>
        <v>661.88128150922614</v>
      </c>
      <c r="F392" s="11">
        <f t="shared" si="215"/>
        <v>118.57925558501074</v>
      </c>
      <c r="G392" s="11">
        <f t="shared" si="196"/>
        <v>227.69938677028421</v>
      </c>
      <c r="H392" s="11">
        <f t="shared" si="197"/>
        <v>171.42585102168383</v>
      </c>
      <c r="I392" s="24">
        <f t="shared" si="216"/>
        <v>118.57925558501074</v>
      </c>
      <c r="J392" s="12">
        <f t="shared" si="198"/>
        <v>0.32332379023460522</v>
      </c>
      <c r="K392" s="24">
        <f t="shared" si="199"/>
        <v>496.60011897016813</v>
      </c>
      <c r="L392" s="12">
        <f t="shared" si="217"/>
        <v>0.3244497751946373</v>
      </c>
      <c r="M392" s="24">
        <f t="shared" si="218"/>
        <v>227.69938677028421</v>
      </c>
      <c r="N392" s="12">
        <f t="shared" si="200"/>
        <v>0.89267841499572154</v>
      </c>
      <c r="O392" s="24">
        <f t="shared" si="201"/>
        <v>539.59846009212697</v>
      </c>
      <c r="P392" s="12">
        <f t="shared" si="219"/>
        <v>0.63928610694009369</v>
      </c>
      <c r="Q392" s="24">
        <f t="shared" si="220"/>
        <v>171.42585102168383</v>
      </c>
      <c r="R392" s="12">
        <f t="shared" si="202"/>
        <v>0.5568302246680028</v>
      </c>
      <c r="S392" s="24">
        <f t="shared" si="203"/>
        <v>519.03206049172422</v>
      </c>
      <c r="T392" s="12">
        <f t="shared" si="221"/>
        <v>0.48095068145012754</v>
      </c>
      <c r="W392" s="24">
        <f t="shared" si="222"/>
        <v>274.41408989729285</v>
      </c>
      <c r="X392" s="24">
        <f t="shared" si="223"/>
        <v>555.73445461307051</v>
      </c>
      <c r="Y392" s="13">
        <f t="shared" si="204"/>
        <v>0.75922914578632805</v>
      </c>
      <c r="Z392" s="24">
        <f t="shared" si="205"/>
        <v>9686.6797902983326</v>
      </c>
      <c r="AA392" s="24">
        <f t="shared" si="206"/>
        <v>18728.071237323828</v>
      </c>
      <c r="AB392" s="24">
        <f t="shared" si="224"/>
        <v>227.69938677028421</v>
      </c>
      <c r="AC392" s="24">
        <f t="shared" si="225"/>
        <v>171.42585102168383</v>
      </c>
      <c r="AD392" s="123">
        <f t="shared" si="226"/>
        <v>1870</v>
      </c>
      <c r="AE392" s="14">
        <f t="shared" si="227"/>
        <v>31.166666666666668</v>
      </c>
      <c r="AF392" s="24">
        <f t="shared" si="207"/>
        <v>400</v>
      </c>
      <c r="AG392" s="3">
        <f t="shared" si="228"/>
        <v>1</v>
      </c>
      <c r="AH392" s="14">
        <f t="shared" si="208"/>
        <v>0</v>
      </c>
      <c r="AI392" s="14">
        <f t="shared" si="209"/>
        <v>1</v>
      </c>
      <c r="AJ392" s="14">
        <f t="shared" si="210"/>
        <v>2</v>
      </c>
      <c r="AK392" s="14">
        <f t="shared" si="211"/>
        <v>2.6</v>
      </c>
      <c r="AL392" s="24">
        <f t="shared" si="229"/>
        <v>227.69938677028421</v>
      </c>
      <c r="AM392" s="14">
        <f t="shared" si="230"/>
        <v>171.42585102168383</v>
      </c>
      <c r="AN392" s="138" t="str">
        <f t="shared" si="231"/>
        <v/>
      </c>
      <c r="AO392">
        <f t="shared" si="232"/>
        <v>1870</v>
      </c>
      <c r="AP392" s="124">
        <f t="shared" si="233"/>
        <v>171.42585102168383</v>
      </c>
    </row>
    <row r="393" spans="2:42" x14ac:dyDescent="0.25">
      <c r="B393" s="3">
        <f t="shared" si="212"/>
        <v>1875</v>
      </c>
      <c r="C393" s="14">
        <f t="shared" si="213"/>
        <v>31.25</v>
      </c>
      <c r="D393" s="11">
        <f t="shared" si="214"/>
        <v>847.88743391095795</v>
      </c>
      <c r="E393" s="11">
        <f t="shared" si="195"/>
        <v>662.19038814455871</v>
      </c>
      <c r="F393" s="11">
        <f t="shared" si="215"/>
        <v>118.90370536020538</v>
      </c>
      <c r="G393" s="11">
        <f t="shared" si="196"/>
        <v>228.3386728772243</v>
      </c>
      <c r="H393" s="11">
        <f t="shared" si="197"/>
        <v>171.90680170313397</v>
      </c>
      <c r="I393" s="24">
        <f t="shared" si="216"/>
        <v>118.90370536020538</v>
      </c>
      <c r="J393" s="12">
        <f t="shared" si="198"/>
        <v>0.32322547543416125</v>
      </c>
      <c r="K393" s="24">
        <f t="shared" si="199"/>
        <v>496.75116876453046</v>
      </c>
      <c r="L393" s="12">
        <f t="shared" si="217"/>
        <v>0.32443035519780744</v>
      </c>
      <c r="M393" s="24">
        <f t="shared" si="218"/>
        <v>228.3386728772243</v>
      </c>
      <c r="N393" s="12">
        <f t="shared" si="200"/>
        <v>0.89230992412521004</v>
      </c>
      <c r="O393" s="24">
        <f t="shared" si="201"/>
        <v>539.82129422285891</v>
      </c>
      <c r="P393" s="12">
        <f t="shared" si="219"/>
        <v>0.63892333563784953</v>
      </c>
      <c r="Q393" s="24">
        <f t="shared" si="220"/>
        <v>171.90680170313397</v>
      </c>
      <c r="R393" s="12">
        <f t="shared" si="202"/>
        <v>0.5566295651261125</v>
      </c>
      <c r="S393" s="24">
        <f t="shared" si="203"/>
        <v>519.21916649903994</v>
      </c>
      <c r="T393" s="12">
        <f t="shared" si="221"/>
        <v>0.48080540376686182</v>
      </c>
      <c r="W393" s="24">
        <f t="shared" si="222"/>
        <v>275.17331904307918</v>
      </c>
      <c r="X393" s="24">
        <f t="shared" si="223"/>
        <v>555.99798663443914</v>
      </c>
      <c r="Y393" s="13">
        <f t="shared" si="204"/>
        <v>0.75894832866275563</v>
      </c>
      <c r="Z393" s="24">
        <f t="shared" si="205"/>
        <v>9675.4267275369875</v>
      </c>
      <c r="AA393" s="24">
        <f t="shared" si="206"/>
        <v>18742.283928607725</v>
      </c>
      <c r="AB393" s="24">
        <f t="shared" si="224"/>
        <v>228.3386728772243</v>
      </c>
      <c r="AC393" s="24">
        <f t="shared" si="225"/>
        <v>171.90680170313397</v>
      </c>
      <c r="AD393" s="123">
        <f t="shared" si="226"/>
        <v>1875</v>
      </c>
      <c r="AE393" s="14">
        <f t="shared" si="227"/>
        <v>31.25</v>
      </c>
      <c r="AF393" s="24">
        <f t="shared" si="207"/>
        <v>400</v>
      </c>
      <c r="AG393" s="3">
        <f t="shared" si="228"/>
        <v>1</v>
      </c>
      <c r="AH393" s="14">
        <f t="shared" si="208"/>
        <v>0</v>
      </c>
      <c r="AI393" s="14">
        <f t="shared" si="209"/>
        <v>1</v>
      </c>
      <c r="AJ393" s="14">
        <f t="shared" si="210"/>
        <v>2</v>
      </c>
      <c r="AK393" s="14">
        <f t="shared" si="211"/>
        <v>2.6</v>
      </c>
      <c r="AL393" s="24">
        <f t="shared" si="229"/>
        <v>228.3386728772243</v>
      </c>
      <c r="AM393" s="14">
        <f t="shared" si="230"/>
        <v>171.90680170313397</v>
      </c>
      <c r="AN393" s="138" t="str">
        <f t="shared" si="231"/>
        <v/>
      </c>
      <c r="AO393">
        <f t="shared" si="232"/>
        <v>1875</v>
      </c>
      <c r="AP393" s="124">
        <f t="shared" si="233"/>
        <v>171.90680170313397</v>
      </c>
    </row>
    <row r="394" spans="2:42" x14ac:dyDescent="0.25">
      <c r="B394" s="3">
        <f t="shared" si="212"/>
        <v>1880</v>
      </c>
      <c r="C394" s="14">
        <f t="shared" si="213"/>
        <v>31.333333333333332</v>
      </c>
      <c r="D394" s="11">
        <f t="shared" si="214"/>
        <v>848.28486543378631</v>
      </c>
      <c r="E394" s="11">
        <f t="shared" si="195"/>
        <v>662.49867486742903</v>
      </c>
      <c r="F394" s="11">
        <f t="shared" si="215"/>
        <v>119.22813571540318</v>
      </c>
      <c r="G394" s="11">
        <f t="shared" si="196"/>
        <v>228.97759621286215</v>
      </c>
      <c r="H394" s="11">
        <f t="shared" si="197"/>
        <v>172.38760710690082</v>
      </c>
      <c r="I394" s="24">
        <f t="shared" si="216"/>
        <v>119.22813571540318</v>
      </c>
      <c r="J394" s="12">
        <f t="shared" si="198"/>
        <v>0.32312734923095943</v>
      </c>
      <c r="K394" s="24">
        <f t="shared" si="199"/>
        <v>496.9020204527053</v>
      </c>
      <c r="L394" s="12">
        <f t="shared" si="217"/>
        <v>0.32441039393894477</v>
      </c>
      <c r="M394" s="24">
        <f t="shared" si="218"/>
        <v>228.97759621286215</v>
      </c>
      <c r="N394" s="12">
        <f t="shared" si="200"/>
        <v>0.89194217450652091</v>
      </c>
      <c r="O394" s="24">
        <f t="shared" si="201"/>
        <v>540.04386366826111</v>
      </c>
      <c r="P394" s="12">
        <f t="shared" si="219"/>
        <v>0.63855972196192623</v>
      </c>
      <c r="Q394" s="24">
        <f t="shared" si="220"/>
        <v>172.38760710690082</v>
      </c>
      <c r="R394" s="12">
        <f t="shared" si="202"/>
        <v>0.55642938072942716</v>
      </c>
      <c r="S394" s="24">
        <f t="shared" si="203"/>
        <v>519.40596392418092</v>
      </c>
      <c r="T394" s="12">
        <f t="shared" si="221"/>
        <v>0.48065944194392946</v>
      </c>
      <c r="W394" s="24">
        <f t="shared" si="222"/>
        <v>275.93226737174194</v>
      </c>
      <c r="X394" s="24">
        <f t="shared" si="223"/>
        <v>556.2615855510345</v>
      </c>
      <c r="Y394" s="13">
        <f t="shared" si="204"/>
        <v>0.75866467516680425</v>
      </c>
      <c r="Z394" s="24">
        <f t="shared" si="205"/>
        <v>9664.1601873921772</v>
      </c>
      <c r="AA394" s="24">
        <f t="shared" si="206"/>
        <v>18756.397293334398</v>
      </c>
      <c r="AB394" s="24">
        <f t="shared" si="224"/>
        <v>228.97759621286215</v>
      </c>
      <c r="AC394" s="24">
        <f t="shared" si="225"/>
        <v>172.38760710690082</v>
      </c>
      <c r="AD394" s="123">
        <f t="shared" si="226"/>
        <v>1880</v>
      </c>
      <c r="AE394" s="14">
        <f t="shared" si="227"/>
        <v>31.333333333333332</v>
      </c>
      <c r="AF394" s="24">
        <f t="shared" si="207"/>
        <v>400</v>
      </c>
      <c r="AG394" s="3">
        <f t="shared" si="228"/>
        <v>1</v>
      </c>
      <c r="AH394" s="14">
        <f t="shared" si="208"/>
        <v>0</v>
      </c>
      <c r="AI394" s="14">
        <f t="shared" si="209"/>
        <v>1</v>
      </c>
      <c r="AJ394" s="14">
        <f t="shared" si="210"/>
        <v>2</v>
      </c>
      <c r="AK394" s="14">
        <f t="shared" si="211"/>
        <v>2.6</v>
      </c>
      <c r="AL394" s="24">
        <f t="shared" si="229"/>
        <v>228.97759621286215</v>
      </c>
      <c r="AM394" s="14">
        <f t="shared" si="230"/>
        <v>172.38760710690082</v>
      </c>
      <c r="AN394" s="138" t="str">
        <f t="shared" si="231"/>
        <v/>
      </c>
      <c r="AO394">
        <f t="shared" si="232"/>
        <v>1880</v>
      </c>
      <c r="AP394" s="124">
        <f t="shared" si="233"/>
        <v>172.38760710690082</v>
      </c>
    </row>
    <row r="395" spans="2:42" x14ac:dyDescent="0.25">
      <c r="B395" s="3">
        <f t="shared" si="212"/>
        <v>1885</v>
      </c>
      <c r="C395" s="14">
        <f t="shared" si="213"/>
        <v>31.416666666666668</v>
      </c>
      <c r="D395" s="11">
        <f t="shared" si="214"/>
        <v>848.68124554924145</v>
      </c>
      <c r="E395" s="11">
        <f t="shared" si="195"/>
        <v>662.80614601600598</v>
      </c>
      <c r="F395" s="11">
        <f t="shared" si="215"/>
        <v>119.55254610934213</v>
      </c>
      <c r="G395" s="11">
        <f t="shared" si="196"/>
        <v>229.61615593482409</v>
      </c>
      <c r="H395" s="11">
        <f t="shared" si="197"/>
        <v>172.86826654884476</v>
      </c>
      <c r="I395" s="24">
        <f t="shared" si="216"/>
        <v>119.55254610934213</v>
      </c>
      <c r="J395" s="12">
        <f t="shared" si="198"/>
        <v>0.32302941118157097</v>
      </c>
      <c r="K395" s="24">
        <f t="shared" si="199"/>
        <v>497.05267427225164</v>
      </c>
      <c r="L395" s="12">
        <f t="shared" si="217"/>
        <v>0.3243898960368804</v>
      </c>
      <c r="M395" s="24">
        <f t="shared" si="218"/>
        <v>229.61615593482409</v>
      </c>
      <c r="N395" s="12">
        <f t="shared" si="200"/>
        <v>0.89157515905003581</v>
      </c>
      <c r="O395" s="24">
        <f t="shared" si="201"/>
        <v>540.26617184176087</v>
      </c>
      <c r="P395" s="12">
        <f t="shared" si="219"/>
        <v>0.63819527471353998</v>
      </c>
      <c r="Q395" s="24">
        <f t="shared" si="220"/>
        <v>172.86826654884476</v>
      </c>
      <c r="R395" s="12">
        <f t="shared" si="202"/>
        <v>0.55622966906404314</v>
      </c>
      <c r="S395" s="24">
        <f t="shared" si="203"/>
        <v>519.59245421018136</v>
      </c>
      <c r="T395" s="12">
        <f t="shared" si="221"/>
        <v>0.48051280260265167</v>
      </c>
      <c r="W395" s="24">
        <f t="shared" si="222"/>
        <v>276.69093204690876</v>
      </c>
      <c r="X395" s="24">
        <f t="shared" si="223"/>
        <v>556.52525601403272</v>
      </c>
      <c r="Y395" s="13">
        <f t="shared" si="204"/>
        <v>0.75837819184859268</v>
      </c>
      <c r="Z395" s="24">
        <f t="shared" si="205"/>
        <v>9652.880349227431</v>
      </c>
      <c r="AA395" s="24">
        <f t="shared" si="206"/>
        <v>18770.411480293533</v>
      </c>
      <c r="AB395" s="24">
        <f t="shared" si="224"/>
        <v>229.61615593482409</v>
      </c>
      <c r="AC395" s="24">
        <f t="shared" si="225"/>
        <v>172.86826654884476</v>
      </c>
      <c r="AD395" s="123">
        <f t="shared" si="226"/>
        <v>1885</v>
      </c>
      <c r="AE395" s="14">
        <f t="shared" si="227"/>
        <v>31.416666666666668</v>
      </c>
      <c r="AF395" s="24">
        <f t="shared" si="207"/>
        <v>400</v>
      </c>
      <c r="AG395" s="3">
        <f t="shared" si="228"/>
        <v>1</v>
      </c>
      <c r="AH395" s="14">
        <f t="shared" si="208"/>
        <v>0</v>
      </c>
      <c r="AI395" s="14">
        <f t="shared" si="209"/>
        <v>1</v>
      </c>
      <c r="AJ395" s="14">
        <f t="shared" si="210"/>
        <v>2</v>
      </c>
      <c r="AK395" s="14">
        <f t="shared" si="211"/>
        <v>2.6</v>
      </c>
      <c r="AL395" s="24">
        <f t="shared" si="229"/>
        <v>229.61615593482409</v>
      </c>
      <c r="AM395" s="14">
        <f t="shared" si="230"/>
        <v>172.86826654884476</v>
      </c>
      <c r="AN395" s="138" t="str">
        <f t="shared" si="231"/>
        <v/>
      </c>
      <c r="AO395">
        <f t="shared" si="232"/>
        <v>1885</v>
      </c>
      <c r="AP395" s="124">
        <f t="shared" si="233"/>
        <v>172.86826654884476</v>
      </c>
    </row>
    <row r="396" spans="2:42" x14ac:dyDescent="0.25">
      <c r="B396" s="3">
        <f t="shared" si="212"/>
        <v>1890</v>
      </c>
      <c r="C396" s="14">
        <f t="shared" si="213"/>
        <v>31.5</v>
      </c>
      <c r="D396" s="11">
        <f t="shared" si="214"/>
        <v>849.07657980565705</v>
      </c>
      <c r="E396" s="11">
        <f t="shared" si="195"/>
        <v>663.11280589411888</v>
      </c>
      <c r="F396" s="11">
        <f t="shared" si="215"/>
        <v>119.87693600537901</v>
      </c>
      <c r="G396" s="11">
        <f t="shared" si="196"/>
        <v>230.25435120953765</v>
      </c>
      <c r="H396" s="11">
        <f t="shared" si="197"/>
        <v>173.3487793514474</v>
      </c>
      <c r="I396" s="24">
        <f t="shared" si="216"/>
        <v>119.87693600537901</v>
      </c>
      <c r="J396" s="12">
        <f t="shared" si="198"/>
        <v>0.32293166084164404</v>
      </c>
      <c r="K396" s="24">
        <f t="shared" si="199"/>
        <v>497.20313046395819</v>
      </c>
      <c r="L396" s="12">
        <f t="shared" si="217"/>
        <v>0.32436886606390636</v>
      </c>
      <c r="M396" s="24">
        <f t="shared" si="218"/>
        <v>230.25435120953765</v>
      </c>
      <c r="N396" s="12">
        <f t="shared" si="200"/>
        <v>0.89120887070276522</v>
      </c>
      <c r="O396" s="24">
        <f t="shared" si="201"/>
        <v>540.48822214856955</v>
      </c>
      <c r="P396" s="12">
        <f t="shared" si="219"/>
        <v>0.63783000258951916</v>
      </c>
      <c r="Q396" s="24">
        <f t="shared" si="220"/>
        <v>173.3487793514474</v>
      </c>
      <c r="R396" s="12">
        <f t="shared" si="202"/>
        <v>0.55603042772211064</v>
      </c>
      <c r="S396" s="24">
        <f t="shared" si="203"/>
        <v>519.77863880129973</v>
      </c>
      <c r="T396" s="12">
        <f t="shared" si="221"/>
        <v>0.4803654922885256</v>
      </c>
      <c r="W396" s="24">
        <f t="shared" si="222"/>
        <v>277.44931023875733</v>
      </c>
      <c r="X396" s="24">
        <f t="shared" si="223"/>
        <v>556.78900266136498</v>
      </c>
      <c r="Y396" s="13">
        <f t="shared" si="204"/>
        <v>0.75808888523721729</v>
      </c>
      <c r="Z396" s="24">
        <f t="shared" si="205"/>
        <v>9641.5873913840387</v>
      </c>
      <c r="AA396" s="24">
        <f t="shared" si="206"/>
        <v>18784.326637858809</v>
      </c>
      <c r="AB396" s="24">
        <f t="shared" si="224"/>
        <v>230.25435120953765</v>
      </c>
      <c r="AC396" s="24">
        <f t="shared" si="225"/>
        <v>173.3487793514474</v>
      </c>
      <c r="AD396" s="123">
        <f t="shared" si="226"/>
        <v>1890</v>
      </c>
      <c r="AE396" s="14">
        <f t="shared" si="227"/>
        <v>31.5</v>
      </c>
      <c r="AF396" s="24">
        <f t="shared" si="207"/>
        <v>400</v>
      </c>
      <c r="AG396" s="3">
        <f t="shared" si="228"/>
        <v>1</v>
      </c>
      <c r="AH396" s="14">
        <f t="shared" si="208"/>
        <v>0</v>
      </c>
      <c r="AI396" s="14">
        <f t="shared" si="209"/>
        <v>1</v>
      </c>
      <c r="AJ396" s="14">
        <f t="shared" si="210"/>
        <v>2</v>
      </c>
      <c r="AK396" s="14">
        <f t="shared" si="211"/>
        <v>2.6</v>
      </c>
      <c r="AL396" s="24">
        <f t="shared" si="229"/>
        <v>230.25435120953765</v>
      </c>
      <c r="AM396" s="14">
        <f t="shared" si="230"/>
        <v>173.3487793514474</v>
      </c>
      <c r="AN396" s="138" t="str">
        <f t="shared" si="231"/>
        <v/>
      </c>
      <c r="AO396">
        <f t="shared" si="232"/>
        <v>1890</v>
      </c>
      <c r="AP396" s="124">
        <f t="shared" si="233"/>
        <v>173.3487793514474</v>
      </c>
    </row>
    <row r="397" spans="2:42" x14ac:dyDescent="0.25">
      <c r="B397" s="3">
        <f t="shared" si="212"/>
        <v>1895</v>
      </c>
      <c r="C397" s="14">
        <f t="shared" si="213"/>
        <v>31.583333333333332</v>
      </c>
      <c r="D397" s="11">
        <f t="shared" si="214"/>
        <v>849.47087370756401</v>
      </c>
      <c r="E397" s="11">
        <f t="shared" si="195"/>
        <v>663.41865877162002</v>
      </c>
      <c r="F397" s="11">
        <f t="shared" si="215"/>
        <v>120.20130487144291</v>
      </c>
      <c r="G397" s="11">
        <f t="shared" si="196"/>
        <v>230.89218121212716</v>
      </c>
      <c r="H397" s="11">
        <f t="shared" si="197"/>
        <v>173.82914484373592</v>
      </c>
      <c r="I397" s="24">
        <f t="shared" si="216"/>
        <v>120.20130487144291</v>
      </c>
      <c r="J397" s="12">
        <f t="shared" si="198"/>
        <v>0.3228340977659333</v>
      </c>
      <c r="K397" s="24">
        <f t="shared" si="199"/>
        <v>497.35338927180027</v>
      </c>
      <c r="L397" s="12">
        <f t="shared" si="217"/>
        <v>0.32434730854639654</v>
      </c>
      <c r="M397" s="24">
        <f t="shared" si="218"/>
        <v>230.89218121212716</v>
      </c>
      <c r="N397" s="12">
        <f t="shared" si="200"/>
        <v>0.89084330244828625</v>
      </c>
      <c r="O397" s="24">
        <f t="shared" si="201"/>
        <v>540.71001798560883</v>
      </c>
      <c r="P397" s="12">
        <f t="shared" si="219"/>
        <v>0.6374639141840337</v>
      </c>
      <c r="Q397" s="24">
        <f t="shared" si="220"/>
        <v>173.82914484373592</v>
      </c>
      <c r="R397" s="12">
        <f t="shared" si="202"/>
        <v>0.55583165430186843</v>
      </c>
      <c r="S397" s="24">
        <f t="shared" si="203"/>
        <v>519.96451914295324</v>
      </c>
      <c r="T397" s="12">
        <f t="shared" si="221"/>
        <v>0.48021751747233299</v>
      </c>
      <c r="W397" s="24">
        <f t="shared" si="222"/>
        <v>278.20739912399455</v>
      </c>
      <c r="X397" s="24">
        <f t="shared" si="223"/>
        <v>557.05283011751317</v>
      </c>
      <c r="Y397" s="13">
        <f t="shared" si="204"/>
        <v>0.75779676184193523</v>
      </c>
      <c r="Z397" s="24">
        <f t="shared" si="205"/>
        <v>9630.2814911906371</v>
      </c>
      <c r="AA397" s="24">
        <f t="shared" si="206"/>
        <v>18798.142914003176</v>
      </c>
      <c r="AB397" s="24">
        <f t="shared" si="224"/>
        <v>230.89218121212716</v>
      </c>
      <c r="AC397" s="24">
        <f t="shared" si="225"/>
        <v>173.82914484373592</v>
      </c>
      <c r="AD397" s="123">
        <f t="shared" si="226"/>
        <v>1895</v>
      </c>
      <c r="AE397" s="14">
        <f t="shared" si="227"/>
        <v>31.583333333333332</v>
      </c>
      <c r="AF397" s="24">
        <f t="shared" si="207"/>
        <v>400</v>
      </c>
      <c r="AG397" s="3">
        <f t="shared" si="228"/>
        <v>1</v>
      </c>
      <c r="AH397" s="14">
        <f t="shared" si="208"/>
        <v>0</v>
      </c>
      <c r="AI397" s="14">
        <f t="shared" si="209"/>
        <v>1</v>
      </c>
      <c r="AJ397" s="14">
        <f t="shared" si="210"/>
        <v>2</v>
      </c>
      <c r="AK397" s="14">
        <f t="shared" si="211"/>
        <v>2.6</v>
      </c>
      <c r="AL397" s="24">
        <f t="shared" si="229"/>
        <v>230.89218121212716</v>
      </c>
      <c r="AM397" s="14">
        <f t="shared" si="230"/>
        <v>173.82914484373592</v>
      </c>
      <c r="AN397" s="138" t="str">
        <f t="shared" si="231"/>
        <v/>
      </c>
      <c r="AO397">
        <f t="shared" si="232"/>
        <v>1895</v>
      </c>
      <c r="AP397" s="124">
        <f t="shared" si="233"/>
        <v>173.82914484373592</v>
      </c>
    </row>
    <row r="398" spans="2:42" x14ac:dyDescent="0.25">
      <c r="B398" s="3">
        <f t="shared" si="212"/>
        <v>1900</v>
      </c>
      <c r="C398" s="14">
        <f t="shared" si="213"/>
        <v>31.666666666666668</v>
      </c>
      <c r="D398" s="11">
        <f t="shared" si="214"/>
        <v>849.86413271615027</v>
      </c>
      <c r="E398" s="11">
        <f t="shared" si="195"/>
        <v>663.72370888474018</v>
      </c>
      <c r="F398" s="11">
        <f t="shared" si="215"/>
        <v>120.52565217998931</v>
      </c>
      <c r="G398" s="11">
        <f t="shared" si="196"/>
        <v>231.52964512631118</v>
      </c>
      <c r="H398" s="11">
        <f t="shared" si="197"/>
        <v>174.30936236120826</v>
      </c>
      <c r="I398" s="24">
        <f t="shared" si="216"/>
        <v>120.52565217998931</v>
      </c>
      <c r="J398" s="12">
        <f t="shared" si="198"/>
        <v>0.32273672150832861</v>
      </c>
      <c r="K398" s="24">
        <f t="shared" si="199"/>
        <v>497.50345094289844</v>
      </c>
      <c r="L398" s="12">
        <f t="shared" si="217"/>
        <v>0.32432522796533791</v>
      </c>
      <c r="M398" s="24">
        <f t="shared" si="218"/>
        <v>231.52964512631118</v>
      </c>
      <c r="N398" s="12">
        <f t="shared" si="200"/>
        <v>0.89047844730668291</v>
      </c>
      <c r="O398" s="24">
        <f t="shared" si="201"/>
        <v>540.93156274143655</v>
      </c>
      <c r="P398" s="12">
        <f t="shared" si="219"/>
        <v>0.63709701799006901</v>
      </c>
      <c r="Q398" s="24">
        <f t="shared" si="220"/>
        <v>174.30936236120826</v>
      </c>
      <c r="R398" s="12">
        <f t="shared" si="202"/>
        <v>0.55563334640767847</v>
      </c>
      <c r="S398" s="24">
        <f t="shared" si="203"/>
        <v>520.15009668165089</v>
      </c>
      <c r="T398" s="12">
        <f t="shared" si="221"/>
        <v>0.48006888455109142</v>
      </c>
      <c r="W398" s="24">
        <f t="shared" si="222"/>
        <v>278.96519588583647</v>
      </c>
      <c r="X398" s="24">
        <f t="shared" si="223"/>
        <v>557.31674299331189</v>
      </c>
      <c r="Y398" s="13">
        <f t="shared" si="204"/>
        <v>0.75750182815331935</v>
      </c>
      <c r="Z398" s="24">
        <f t="shared" si="205"/>
        <v>9618.962824972592</v>
      </c>
      <c r="AA398" s="24">
        <f t="shared" si="206"/>
        <v>18811.860456313763</v>
      </c>
      <c r="AB398" s="24">
        <f t="shared" si="224"/>
        <v>231.52964512631118</v>
      </c>
      <c r="AC398" s="24">
        <f t="shared" si="225"/>
        <v>174.30936236120826</v>
      </c>
      <c r="AD398" s="123">
        <f t="shared" si="226"/>
        <v>1900</v>
      </c>
      <c r="AE398" s="14">
        <f t="shared" si="227"/>
        <v>31.666666666666668</v>
      </c>
      <c r="AF398" s="24">
        <f t="shared" si="207"/>
        <v>400</v>
      </c>
      <c r="AG398" s="3">
        <f t="shared" si="228"/>
        <v>1</v>
      </c>
      <c r="AH398" s="14">
        <f t="shared" si="208"/>
        <v>0</v>
      </c>
      <c r="AI398" s="14">
        <f t="shared" si="209"/>
        <v>1</v>
      </c>
      <c r="AJ398" s="14">
        <f t="shared" si="210"/>
        <v>2</v>
      </c>
      <c r="AK398" s="14">
        <f t="shared" si="211"/>
        <v>2.6</v>
      </c>
      <c r="AL398" s="24">
        <f t="shared" si="229"/>
        <v>231.52964512631118</v>
      </c>
      <c r="AM398" s="14">
        <f t="shared" si="230"/>
        <v>174.30936236120826</v>
      </c>
      <c r="AN398" s="138" t="str">
        <f t="shared" si="231"/>
        <v/>
      </c>
      <c r="AO398">
        <f t="shared" si="232"/>
        <v>1900</v>
      </c>
      <c r="AP398" s="124">
        <f t="shared" si="233"/>
        <v>174.30936236120826</v>
      </c>
    </row>
    <row r="399" spans="2:42" x14ac:dyDescent="0.25">
      <c r="B399" s="3">
        <f t="shared" si="212"/>
        <v>1905</v>
      </c>
      <c r="C399" s="14">
        <f t="shared" si="213"/>
        <v>31.75</v>
      </c>
      <c r="D399" s="11">
        <f t="shared" si="214"/>
        <v>850.25636224971436</v>
      </c>
      <c r="E399" s="11">
        <f t="shared" si="195"/>
        <v>664.02796043644128</v>
      </c>
      <c r="F399" s="11">
        <f t="shared" si="215"/>
        <v>120.84997740795464</v>
      </c>
      <c r="G399" s="11">
        <f t="shared" si="196"/>
        <v>232.16674214430125</v>
      </c>
      <c r="H399" s="11">
        <f t="shared" si="197"/>
        <v>174.78943124575935</v>
      </c>
      <c r="I399" s="24">
        <f t="shared" si="216"/>
        <v>120.84997740795464</v>
      </c>
      <c r="J399" s="12">
        <f t="shared" si="198"/>
        <v>0.32263953162188458</v>
      </c>
      <c r="K399" s="24">
        <f t="shared" si="199"/>
        <v>497.6533157274759</v>
      </c>
      <c r="L399" s="12">
        <f t="shared" si="217"/>
        <v>0.32430262875687094</v>
      </c>
      <c r="M399" s="24">
        <f t="shared" si="218"/>
        <v>232.16674214430125</v>
      </c>
      <c r="N399" s="12">
        <f t="shared" si="200"/>
        <v>0.8901142983344833</v>
      </c>
      <c r="O399" s="24">
        <f t="shared" si="201"/>
        <v>541.15285979617568</v>
      </c>
      <c r="P399" s="12">
        <f t="shared" si="219"/>
        <v>0.6367293224009245</v>
      </c>
      <c r="Q399" s="24">
        <f t="shared" si="220"/>
        <v>174.78943124575935</v>
      </c>
      <c r="R399" s="12">
        <f t="shared" si="202"/>
        <v>0.55543550165005839</v>
      </c>
      <c r="S399" s="24">
        <f t="shared" si="203"/>
        <v>520.33537286493106</v>
      </c>
      <c r="T399" s="12">
        <f t="shared" si="221"/>
        <v>0.47991959984902166</v>
      </c>
      <c r="W399" s="24">
        <f t="shared" si="222"/>
        <v>279.72269771398976</v>
      </c>
      <c r="X399" s="24">
        <f t="shared" si="223"/>
        <v>557.58074588574766</v>
      </c>
      <c r="Y399" s="13">
        <f t="shared" si="204"/>
        <v>0.75720409064440353</v>
      </c>
      <c r="Z399" s="24">
        <f t="shared" si="205"/>
        <v>9607.6315680612879</v>
      </c>
      <c r="AA399" s="24">
        <f t="shared" si="206"/>
        <v>18825.479412006738</v>
      </c>
      <c r="AB399" s="24">
        <f t="shared" si="224"/>
        <v>232.16674214430125</v>
      </c>
      <c r="AC399" s="24">
        <f t="shared" si="225"/>
        <v>174.78943124575935</v>
      </c>
      <c r="AD399" s="123">
        <f t="shared" si="226"/>
        <v>1905</v>
      </c>
      <c r="AE399" s="14">
        <f t="shared" si="227"/>
        <v>31.75</v>
      </c>
      <c r="AF399" s="24">
        <f t="shared" si="207"/>
        <v>400</v>
      </c>
      <c r="AG399" s="3">
        <f t="shared" si="228"/>
        <v>1</v>
      </c>
      <c r="AH399" s="14">
        <f t="shared" si="208"/>
        <v>0</v>
      </c>
      <c r="AI399" s="14">
        <f t="shared" si="209"/>
        <v>1</v>
      </c>
      <c r="AJ399" s="14">
        <f t="shared" si="210"/>
        <v>2</v>
      </c>
      <c r="AK399" s="14">
        <f t="shared" si="211"/>
        <v>2.6</v>
      </c>
      <c r="AL399" s="24">
        <f t="shared" si="229"/>
        <v>232.16674214430125</v>
      </c>
      <c r="AM399" s="14">
        <f t="shared" si="230"/>
        <v>174.78943124575935</v>
      </c>
      <c r="AN399" s="138" t="str">
        <f t="shared" si="231"/>
        <v/>
      </c>
      <c r="AO399">
        <f t="shared" si="232"/>
        <v>1905</v>
      </c>
      <c r="AP399" s="124">
        <f t="shared" si="233"/>
        <v>174.78943124575935</v>
      </c>
    </row>
    <row r="400" spans="2:42" x14ac:dyDescent="0.25">
      <c r="B400" s="3">
        <f t="shared" si="212"/>
        <v>1910</v>
      </c>
      <c r="C400" s="14">
        <f t="shared" si="213"/>
        <v>31.833333333333332</v>
      </c>
      <c r="D400" s="11">
        <f t="shared" si="214"/>
        <v>850.64756768411496</v>
      </c>
      <c r="E400" s="11">
        <f t="shared" si="195"/>
        <v>664.3314175967646</v>
      </c>
      <c r="F400" s="11">
        <f t="shared" si="215"/>
        <v>121.17428003671151</v>
      </c>
      <c r="G400" s="11">
        <f t="shared" si="196"/>
        <v>232.80347146670218</v>
      </c>
      <c r="H400" s="11">
        <f t="shared" si="197"/>
        <v>175.26935084560836</v>
      </c>
      <c r="I400" s="24">
        <f t="shared" si="216"/>
        <v>121.17428003671151</v>
      </c>
      <c r="J400" s="12">
        <f t="shared" si="198"/>
        <v>0.32254252765884789</v>
      </c>
      <c r="K400" s="24">
        <f t="shared" si="199"/>
        <v>497.80298387881794</v>
      </c>
      <c r="L400" s="12">
        <f t="shared" si="217"/>
        <v>0.32427951531276006</v>
      </c>
      <c r="M400" s="24">
        <f t="shared" si="218"/>
        <v>232.80347146670218</v>
      </c>
      <c r="N400" s="12">
        <f t="shared" si="200"/>
        <v>0.88975084862459608</v>
      </c>
      <c r="O400" s="24">
        <f t="shared" si="201"/>
        <v>541.37391252144334</v>
      </c>
      <c r="P400" s="12">
        <f t="shared" si="219"/>
        <v>0.6363608357115097</v>
      </c>
      <c r="Q400" s="24">
        <f t="shared" si="220"/>
        <v>175.26935084560836</v>
      </c>
      <c r="R400" s="12">
        <f t="shared" si="202"/>
        <v>0.55523811764571407</v>
      </c>
      <c r="S400" s="24">
        <f t="shared" si="203"/>
        <v>520.52034914129615</v>
      </c>
      <c r="T400" s="12">
        <f t="shared" si="221"/>
        <v>0.47976966961839196</v>
      </c>
      <c r="W400" s="24">
        <f t="shared" si="222"/>
        <v>280.47990180463415</v>
      </c>
      <c r="X400" s="24">
        <f t="shared" si="223"/>
        <v>557.84484337776269</v>
      </c>
      <c r="Y400" s="13">
        <f t="shared" si="204"/>
        <v>0.75690355577181334</v>
      </c>
      <c r="Z400" s="24">
        <f t="shared" si="205"/>
        <v>9596.2878948032612</v>
      </c>
      <c r="AA400" s="24">
        <f t="shared" si="206"/>
        <v>18838.999927942099</v>
      </c>
      <c r="AB400" s="24">
        <f t="shared" si="224"/>
        <v>232.80347146670218</v>
      </c>
      <c r="AC400" s="24">
        <f t="shared" si="225"/>
        <v>175.26935084560836</v>
      </c>
      <c r="AD400" s="123">
        <f t="shared" si="226"/>
        <v>1910</v>
      </c>
      <c r="AE400" s="14">
        <f t="shared" si="227"/>
        <v>31.833333333333332</v>
      </c>
      <c r="AF400" s="24">
        <f t="shared" si="207"/>
        <v>400</v>
      </c>
      <c r="AG400" s="3">
        <f t="shared" si="228"/>
        <v>1</v>
      </c>
      <c r="AH400" s="14">
        <f t="shared" si="208"/>
        <v>0</v>
      </c>
      <c r="AI400" s="14">
        <f t="shared" si="209"/>
        <v>1</v>
      </c>
      <c r="AJ400" s="14">
        <f t="shared" si="210"/>
        <v>2</v>
      </c>
      <c r="AK400" s="14">
        <f t="shared" si="211"/>
        <v>2.6</v>
      </c>
      <c r="AL400" s="24">
        <f t="shared" si="229"/>
        <v>232.80347146670218</v>
      </c>
      <c r="AM400" s="14">
        <f t="shared" si="230"/>
        <v>175.26935084560836</v>
      </c>
      <c r="AN400" s="138" t="str">
        <f t="shared" si="231"/>
        <v/>
      </c>
      <c r="AO400">
        <f t="shared" si="232"/>
        <v>1910</v>
      </c>
      <c r="AP400" s="124">
        <f t="shared" si="233"/>
        <v>175.26935084560836</v>
      </c>
    </row>
    <row r="401" spans="2:42" x14ac:dyDescent="0.25">
      <c r="B401" s="3">
        <f t="shared" si="212"/>
        <v>1915</v>
      </c>
      <c r="C401" s="14">
        <f t="shared" si="213"/>
        <v>31.916666666666668</v>
      </c>
      <c r="D401" s="11">
        <f t="shared" si="214"/>
        <v>851.03775435321006</v>
      </c>
      <c r="E401" s="11">
        <f t="shared" si="195"/>
        <v>664.63408450317161</v>
      </c>
      <c r="F401" s="11">
        <f t="shared" si="215"/>
        <v>121.49855955202426</v>
      </c>
      <c r="G401" s="11">
        <f t="shared" si="196"/>
        <v>233.43983230241369</v>
      </c>
      <c r="H401" s="11">
        <f t="shared" si="197"/>
        <v>175.74912051522676</v>
      </c>
      <c r="I401" s="24">
        <f t="shared" si="216"/>
        <v>121.49855955202426</v>
      </c>
      <c r="J401" s="12">
        <f t="shared" si="198"/>
        <v>0.32244570917068571</v>
      </c>
      <c r="K401" s="24">
        <f t="shared" si="199"/>
        <v>497.95245565323148</v>
      </c>
      <c r="L401" s="12">
        <f t="shared" si="217"/>
        <v>0.32425589198106247</v>
      </c>
      <c r="M401" s="24">
        <f t="shared" si="218"/>
        <v>233.43983230241369</v>
      </c>
      <c r="N401" s="12">
        <f t="shared" si="200"/>
        <v>0.88938809130624341</v>
      </c>
      <c r="O401" s="24">
        <f t="shared" si="201"/>
        <v>541.59472428028289</v>
      </c>
      <c r="P401" s="12">
        <f t="shared" si="219"/>
        <v>0.63599156612020491</v>
      </c>
      <c r="Q401" s="24">
        <f t="shared" si="220"/>
        <v>175.74912051522676</v>
      </c>
      <c r="R401" s="12">
        <f t="shared" si="202"/>
        <v>0.55504119201756996</v>
      </c>
      <c r="S401" s="24">
        <f t="shared" si="203"/>
        <v>520.70502696015114</v>
      </c>
      <c r="T401" s="12">
        <f t="shared" si="221"/>
        <v>0.47961910004070607</v>
      </c>
      <c r="W401" s="24">
        <f t="shared" si="222"/>
        <v>281.23680536040598</v>
      </c>
      <c r="X401" s="24">
        <f t="shared" si="223"/>
        <v>558.10904003805933</v>
      </c>
      <c r="Y401" s="13">
        <f t="shared" si="204"/>
        <v>0.75660022997686804</v>
      </c>
      <c r="Z401" s="24">
        <f t="shared" si="205"/>
        <v>9584.9319785691405</v>
      </c>
      <c r="AA401" s="24">
        <f t="shared" si="206"/>
        <v>18852.422150637944</v>
      </c>
      <c r="AB401" s="24">
        <f t="shared" si="224"/>
        <v>233.43983230241369</v>
      </c>
      <c r="AC401" s="24">
        <f t="shared" si="225"/>
        <v>175.74912051522676</v>
      </c>
      <c r="AD401" s="123">
        <f t="shared" si="226"/>
        <v>1915</v>
      </c>
      <c r="AE401" s="14">
        <f t="shared" si="227"/>
        <v>31.916666666666668</v>
      </c>
      <c r="AF401" s="24">
        <f t="shared" si="207"/>
        <v>400</v>
      </c>
      <c r="AG401" s="3">
        <f t="shared" si="228"/>
        <v>1</v>
      </c>
      <c r="AH401" s="14">
        <f t="shared" si="208"/>
        <v>0</v>
      </c>
      <c r="AI401" s="14">
        <f t="shared" si="209"/>
        <v>1</v>
      </c>
      <c r="AJ401" s="14">
        <f t="shared" si="210"/>
        <v>2</v>
      </c>
      <c r="AK401" s="14">
        <f t="shared" si="211"/>
        <v>2.6</v>
      </c>
      <c r="AL401" s="24">
        <f t="shared" si="229"/>
        <v>233.43983230241369</v>
      </c>
      <c r="AM401" s="14">
        <f t="shared" si="230"/>
        <v>175.74912051522676</v>
      </c>
      <c r="AN401" s="138" t="str">
        <f t="shared" si="231"/>
        <v/>
      </c>
      <c r="AO401">
        <f t="shared" si="232"/>
        <v>1915</v>
      </c>
      <c r="AP401" s="124">
        <f t="shared" si="233"/>
        <v>175.74912051522676</v>
      </c>
    </row>
    <row r="402" spans="2:42" x14ac:dyDescent="0.25">
      <c r="B402" s="3">
        <f t="shared" si="212"/>
        <v>1920</v>
      </c>
      <c r="C402" s="14">
        <f t="shared" si="213"/>
        <v>32</v>
      </c>
      <c r="D402" s="11">
        <f t="shared" si="214"/>
        <v>851.42692754929669</v>
      </c>
      <c r="E402" s="11">
        <f t="shared" ref="E402:E465" si="234">IF(B402&lt;=40*60,20+345*CRed_1*LOG(8*C402+1,10),ThetaG40+(ThetaG120-ThetaG40)/80*(C402-40))</f>
        <v>664.93596526088481</v>
      </c>
      <c r="F402" s="11">
        <f t="shared" si="215"/>
        <v>121.82281544400533</v>
      </c>
      <c r="G402" s="11">
        <f t="shared" ref="G402:G465" si="235">M402</f>
        <v>234.07582386853389</v>
      </c>
      <c r="H402" s="11">
        <f t="shared" ref="H402:H465" si="236">Q402</f>
        <v>176.22873961526747</v>
      </c>
      <c r="I402" s="24">
        <f t="shared" si="216"/>
        <v>121.82281544400533</v>
      </c>
      <c r="J402" s="12">
        <f t="shared" ref="J402:J465" si="237">Cp*RhoP/(K402*RhoA)*dP/1000*MassivSS</f>
        <v>0.32234907570811255</v>
      </c>
      <c r="K402" s="24">
        <f t="shared" ref="K402:K465" si="238">IF(I402&lt;600,425+0.773*I402-1.69/1000*I402^2+2.22/1000^2*I402^3,IF(I402&lt;735,666+13002/(738-I402),IF(I402&lt;900,545+17820/(I402-731),650)))</f>
        <v>498.10173131000477</v>
      </c>
      <c r="L402" s="12">
        <f t="shared" si="217"/>
        <v>0.3242317630664372</v>
      </c>
      <c r="M402" s="24">
        <f t="shared" si="218"/>
        <v>234.07582386853389</v>
      </c>
      <c r="N402" s="12">
        <f t="shared" ref="N402:N465" si="239">Cp*RhoP/(O402*RhoA)*dP/1000*MassivW</f>
        <v>0.88902601954489791</v>
      </c>
      <c r="O402" s="24">
        <f t="shared" ref="O402:O465" si="240">IF(M402&lt;600,425+0.773*M402-1.69/1000*M402^2+2.22/1000^2*M402^3,IF(M402&lt;735,666+13002/(738-M402),IF(M402&lt;900,545+17820/(M402-731),650)))</f>
        <v>541.81529842709585</v>
      </c>
      <c r="P402" s="12">
        <f t="shared" si="219"/>
        <v>0.63562152172969399</v>
      </c>
      <c r="Q402" s="24">
        <f t="shared" si="220"/>
        <v>176.22873961526747</v>
      </c>
      <c r="R402" s="12">
        <f t="shared" ref="R402:R465" si="241">Cp*RhoP/(S402*RhoA)*dP/1000*MassivSI</f>
        <v>0.55484472239479887</v>
      </c>
      <c r="S402" s="24">
        <f t="shared" ref="S402:S465" si="242">IF(Q402&lt;600,425+0.773*Q402-1.69/1000*Q402^2+2.22/1000^2*Q402^3,IF(Q402&lt;735,666+13002/(738-Q402),IF(Q402&lt;900,545+17820/(Q402-731),650)))</f>
        <v>520.88940777174162</v>
      </c>
      <c r="T402" s="12">
        <f t="shared" si="221"/>
        <v>0.47946789722726613</v>
      </c>
      <c r="W402" s="24">
        <f t="shared" si="222"/>
        <v>281.99340559038285</v>
      </c>
      <c r="X402" s="24">
        <f t="shared" si="223"/>
        <v>558.37334042090617</v>
      </c>
      <c r="Y402" s="13">
        <f t="shared" ref="Y402:Y465" si="243">MAX(MassivSSCO/(X402*RhoA)*DeltaT*(Z402+AA402),L402)</f>
        <v>0.75629411968668259</v>
      </c>
      <c r="Z402" s="24">
        <f t="shared" ref="Z402:Z465" si="244">AlphaC*(E402-W402)</f>
        <v>9573.5639917625485</v>
      </c>
      <c r="AA402" s="24">
        <f t="shared" ref="AA402:AA465" si="245">Phi*EpsilonF*0.7*Botzman/10^8*EpsilonA*((E402+273)^4-(W402+273)^4)</f>
        <v>18865.746226285009</v>
      </c>
      <c r="AB402" s="24">
        <f t="shared" si="224"/>
        <v>234.07582386853389</v>
      </c>
      <c r="AC402" s="24">
        <f t="shared" si="225"/>
        <v>176.22873961526747</v>
      </c>
      <c r="AD402" s="123">
        <f t="shared" si="226"/>
        <v>1920</v>
      </c>
      <c r="AE402" s="14">
        <f t="shared" si="227"/>
        <v>32</v>
      </c>
      <c r="AF402" s="24">
        <f t="shared" ref="AF402:AF465" si="246">IF(AC402&lt;=450,Thetha0_0,IF(AC402&gt;=650,Thetha0_2,(IF(AC402&lt;=550,Thetha0_0+(Thetha0_1-Thetha0_0)/100*(AC402-450),Thetha0_1+(Thetha0_2-Thetha0_1)/100*(AC402-550)))))</f>
        <v>400</v>
      </c>
      <c r="AG402" s="3">
        <f t="shared" si="228"/>
        <v>1</v>
      </c>
      <c r="AH402" s="14">
        <f t="shared" ref="AH402:AH465" si="247">IF(AC402&lt;=450,AthetaR30_0,IF(AC402&gt;=650,AthetaR30_2,(IF(AC402&lt;=550,AthetaR30_0+(AthetaR30_1-AthetaR30_0)/100*(AC402-450),AthetaR30_1+(AthetaR30_2-AthetaR30_1)/100*(AC402-450)))))</f>
        <v>0</v>
      </c>
      <c r="AI402" s="14">
        <f t="shared" ref="AI402:AI465" si="248">IF(AC402&lt;=450,AthetaR60_0,IF(AC402&gt;=650,AthetaR60_2,(IF(AC402&lt;=550,AthetaR60_0+(AthetaR60_1-AthetaR60_0)/100*(AC402-450),AthetaR60_1+(AthetaR60_2-AthetaR60_1)/100*(AC402-450)))))</f>
        <v>1</v>
      </c>
      <c r="AJ402" s="14">
        <f t="shared" ref="AJ402:AJ465" si="249">IF(AC402&lt;=450,AthetaR90_0,IF(AC402&gt;=650,AthetaR90_2,(IF(AC402&lt;=550,AthetaR90_0+(AthetaR90_1-AthetaR90_0)/100*(AC402-450),AthetaR90_1+(AthetaR90_2-AthetaR90_1)/100*(AC402-450)))))</f>
        <v>2</v>
      </c>
      <c r="AK402" s="14">
        <f t="shared" ref="AK402:AK465" si="250">IF(AC402&lt;=450,AthetaR120_0,IF(AC402&gt;=650,AthetaR120_2,(IF(AC402&lt;=550,AthetaR120_0+(AthetaR120_1-AthetaR120_0)/100*(AC402-450),AthetaR120_1+(AthetaR120_2-AthetaR120_1)/100*(AC402-450)))))</f>
        <v>2.6</v>
      </c>
      <c r="AL402" s="24">
        <f t="shared" si="229"/>
        <v>234.07582386853389</v>
      </c>
      <c r="AM402" s="14">
        <f t="shared" si="230"/>
        <v>176.22873961526747</v>
      </c>
      <c r="AN402" s="138" t="str">
        <f t="shared" si="231"/>
        <v/>
      </c>
      <c r="AO402">
        <f t="shared" si="232"/>
        <v>1920</v>
      </c>
      <c r="AP402" s="124">
        <f t="shared" si="233"/>
        <v>176.22873961526747</v>
      </c>
    </row>
    <row r="403" spans="2:42" x14ac:dyDescent="0.25">
      <c r="B403" s="3">
        <f t="shared" ref="B403:B466" si="251">B402+DeltaT</f>
        <v>1925</v>
      </c>
      <c r="C403" s="14">
        <f t="shared" ref="C403:C466" si="252">B403/60</f>
        <v>32.083333333333336</v>
      </c>
      <c r="D403" s="11">
        <f t="shared" ref="D403:D466" si="253">20+345*LOG(8*C403+1,10)</f>
        <v>851.81509252353851</v>
      </c>
      <c r="E403" s="11">
        <f t="shared" si="234"/>
        <v>665.23706394322005</v>
      </c>
      <c r="F403" s="11">
        <f t="shared" ref="F403:F466" si="254">I403</f>
        <v>122.14704720707176</v>
      </c>
      <c r="G403" s="11">
        <f t="shared" si="235"/>
        <v>234.71144539026358</v>
      </c>
      <c r="H403" s="11">
        <f t="shared" si="236"/>
        <v>176.70820751249474</v>
      </c>
      <c r="I403" s="24">
        <f t="shared" ref="I403:I466" si="255">I402+IF(Limit=Oui,MAX(0,L402),L402)</f>
        <v>122.14704720707176</v>
      </c>
      <c r="J403" s="12">
        <f t="shared" si="237"/>
        <v>0.32225262682111755</v>
      </c>
      <c r="K403" s="24">
        <f t="shared" si="238"/>
        <v>498.25081111136745</v>
      </c>
      <c r="L403" s="12">
        <f t="shared" ref="L403:L466" si="256">LambdaP*MassivSS/(dP/1000)/(K403*RhoA)/(1+J403/3)*(D403-I403)*DeltaT-(EXP(J403/10)-1)*(D403-D402)</f>
        <v>0.32420713283086555</v>
      </c>
      <c r="M403" s="24">
        <f t="shared" ref="M403:M466" si="257">M402+IF(Limit=Oui,MAX(0,P402),P402)</f>
        <v>234.71144539026358</v>
      </c>
      <c r="N403" s="12">
        <f t="shared" si="239"/>
        <v>0.88866462654221234</v>
      </c>
      <c r="O403" s="24">
        <f t="shared" si="240"/>
        <v>542.03563830757628</v>
      </c>
      <c r="P403" s="12">
        <f t="shared" ref="P403:P466" si="258">LambdaP*MassivW/(dP/1000)/(O403*RhoA)/(1+N403/3)*(D403-M403)*DeltaT-(EXP(N403/10)-1)*(D403-D402)</f>
        <v>0.63525071054896676</v>
      </c>
      <c r="Q403" s="24">
        <f t="shared" ref="Q403:Q466" si="259">Q402+IF(Limit=Oui,MAX(0,T402),T402)</f>
        <v>176.70820751249474</v>
      </c>
      <c r="R403" s="12">
        <f t="shared" si="241"/>
        <v>0.55464870641285147</v>
      </c>
      <c r="S403" s="24">
        <f t="shared" si="242"/>
        <v>521.07349302709315</v>
      </c>
      <c r="T403" s="12">
        <f t="shared" ref="T403:T466" si="260">LambdaP*MassivSI/(dP/1000)/(S403*RhoA)/(1+R403/3)*(D403-Q403)*DeltaT-(EXP(R403/10)-1)*(D403-D402)</f>
        <v>0.47931606722044706</v>
      </c>
      <c r="W403" s="24">
        <f t="shared" ref="W403:W466" si="261">W402+IF(Limit=Oui,MAX(0,Y402),Y402)</f>
        <v>282.74969971006954</v>
      </c>
      <c r="X403" s="24">
        <f t="shared" ref="X403:X466" si="262">IF(W403&lt;600,425+0.773*W403-1.69/1000*W403^2+2.22/1000^2*W403^3,IF(W403&lt;735,666+13002/(738-W403),IF(W403&lt;900,545+17820/(W403-731),650)))</f>
        <v>558.63774906594517</v>
      </c>
      <c r="Y403" s="13">
        <f t="shared" si="243"/>
        <v>0.75598523131524209</v>
      </c>
      <c r="Z403" s="24">
        <f t="shared" si="244"/>
        <v>9562.1841058287628</v>
      </c>
      <c r="AA403" s="24">
        <f t="shared" si="245"/>
        <v>18878.972300760724</v>
      </c>
      <c r="AB403" s="24">
        <f t="shared" ref="AB403:AB466" si="263">MAX(M403,AVERAGE(W403,AC403))</f>
        <v>234.71144539026358</v>
      </c>
      <c r="AC403" s="24">
        <f t="shared" ref="AC403:AC466" si="264">Q403</f>
        <v>176.70820751249474</v>
      </c>
      <c r="AD403" s="123">
        <f t="shared" ref="AD403:AD466" si="265">B403</f>
        <v>1925</v>
      </c>
      <c r="AE403" s="14">
        <f t="shared" ref="AE403:AE466" si="266">C403</f>
        <v>32.083333333333336</v>
      </c>
      <c r="AF403" s="24">
        <f t="shared" si="246"/>
        <v>400</v>
      </c>
      <c r="AG403" s="3">
        <f t="shared" ref="AG403:AG466" si="267">IF(C403&lt;=30,AH403,IF(C403&lt;=60,AI403,IF(C403&lt;=90,AJ403,IF(C403&lt;=120,AK403,-1))))</f>
        <v>1</v>
      </c>
      <c r="AH403" s="14">
        <f t="shared" si="247"/>
        <v>0</v>
      </c>
      <c r="AI403" s="14">
        <f t="shared" si="248"/>
        <v>1</v>
      </c>
      <c r="AJ403" s="14">
        <f t="shared" si="249"/>
        <v>2</v>
      </c>
      <c r="AK403" s="14">
        <f t="shared" si="250"/>
        <v>2.6</v>
      </c>
      <c r="AL403" s="24">
        <f t="shared" ref="AL403:AL466" si="268">MAX(M403,AVERAGE(W403,AM403))</f>
        <v>234.71144539026358</v>
      </c>
      <c r="AM403" s="14">
        <f t="shared" ref="AM403:AM466" si="269">IF(W403&gt;=AF403,(1+(W403-AF403)*AG403/10000)*AC403,AC403)</f>
        <v>176.70820751249474</v>
      </c>
      <c r="AN403" s="138" t="str">
        <f t="shared" ref="AN403:AN466" si="270">IF(AM403=AC403,"","modifiée")</f>
        <v/>
      </c>
      <c r="AO403">
        <f t="shared" ref="AO403:AO466" si="271">AD403</f>
        <v>1925</v>
      </c>
      <c r="AP403" s="124">
        <f t="shared" ref="AP403:AP466" si="272">AM403</f>
        <v>176.70820751249474</v>
      </c>
    </row>
    <row r="404" spans="2:42" x14ac:dyDescent="0.25">
      <c r="B404" s="3">
        <f t="shared" si="251"/>
        <v>1930</v>
      </c>
      <c r="C404" s="14">
        <f t="shared" si="252"/>
        <v>32.166666666666664</v>
      </c>
      <c r="D404" s="11">
        <f t="shared" si="253"/>
        <v>852.20225448639337</v>
      </c>
      <c r="E404" s="11">
        <f t="shared" si="234"/>
        <v>665.53738459191754</v>
      </c>
      <c r="F404" s="11">
        <f t="shared" si="254"/>
        <v>122.47125433990263</v>
      </c>
      <c r="G404" s="11">
        <f t="shared" si="235"/>
        <v>235.34669610081255</v>
      </c>
      <c r="H404" s="11">
        <f t="shared" si="236"/>
        <v>177.18752357971519</v>
      </c>
      <c r="I404" s="24">
        <f t="shared" si="255"/>
        <v>122.47125433990263</v>
      </c>
      <c r="J404" s="12">
        <f t="shared" si="237"/>
        <v>0.32215636205899095</v>
      </c>
      <c r="K404" s="24">
        <f t="shared" si="238"/>
        <v>498.39969532245209</v>
      </c>
      <c r="L404" s="12">
        <f t="shared" si="256"/>
        <v>0.32418200549396992</v>
      </c>
      <c r="M404" s="24">
        <f t="shared" si="257"/>
        <v>235.34669610081255</v>
      </c>
      <c r="N404" s="12">
        <f t="shared" si="239"/>
        <v>0.88830390553595262</v>
      </c>
      <c r="O404" s="24">
        <f t="shared" si="240"/>
        <v>542.25574725864635</v>
      </c>
      <c r="P404" s="12">
        <f t="shared" si="258"/>
        <v>0.63487914049417682</v>
      </c>
      <c r="Q404" s="24">
        <f t="shared" si="259"/>
        <v>177.18752357971519</v>
      </c>
      <c r="R404" s="12">
        <f t="shared" si="241"/>
        <v>0.55445314171348381</v>
      </c>
      <c r="S404" s="24">
        <f t="shared" si="242"/>
        <v>521.25728417795108</v>
      </c>
      <c r="T404" s="12">
        <f t="shared" si="260"/>
        <v>0.47916361599427459</v>
      </c>
      <c r="W404" s="24">
        <f t="shared" si="261"/>
        <v>283.5056849413848</v>
      </c>
      <c r="X404" s="24">
        <f t="shared" si="262"/>
        <v>558.9022704980016</v>
      </c>
      <c r="Y404" s="13">
        <f t="shared" si="243"/>
        <v>0.7556735712644661</v>
      </c>
      <c r="Z404" s="24">
        <f t="shared" si="244"/>
        <v>9550.7924912633189</v>
      </c>
      <c r="AA404" s="24">
        <f t="shared" si="245"/>
        <v>18892.10051964326</v>
      </c>
      <c r="AB404" s="24">
        <f t="shared" si="263"/>
        <v>235.34669610081255</v>
      </c>
      <c r="AC404" s="24">
        <f t="shared" si="264"/>
        <v>177.18752357971519</v>
      </c>
      <c r="AD404" s="123">
        <f t="shared" si="265"/>
        <v>1930</v>
      </c>
      <c r="AE404" s="14">
        <f t="shared" si="266"/>
        <v>32.166666666666664</v>
      </c>
      <c r="AF404" s="24">
        <f t="shared" si="246"/>
        <v>400</v>
      </c>
      <c r="AG404" s="3">
        <f t="shared" si="267"/>
        <v>1</v>
      </c>
      <c r="AH404" s="14">
        <f t="shared" si="247"/>
        <v>0</v>
      </c>
      <c r="AI404" s="14">
        <f t="shared" si="248"/>
        <v>1</v>
      </c>
      <c r="AJ404" s="14">
        <f t="shared" si="249"/>
        <v>2</v>
      </c>
      <c r="AK404" s="14">
        <f t="shared" si="250"/>
        <v>2.6</v>
      </c>
      <c r="AL404" s="24">
        <f t="shared" si="268"/>
        <v>235.34669610081255</v>
      </c>
      <c r="AM404" s="14">
        <f t="shared" si="269"/>
        <v>177.18752357971519</v>
      </c>
      <c r="AN404" s="138" t="str">
        <f t="shared" si="270"/>
        <v/>
      </c>
      <c r="AO404">
        <f t="shared" si="271"/>
        <v>1930</v>
      </c>
      <c r="AP404" s="124">
        <f t="shared" si="272"/>
        <v>177.18752357971519</v>
      </c>
    </row>
    <row r="405" spans="2:42" x14ac:dyDescent="0.25">
      <c r="B405" s="3">
        <f t="shared" si="251"/>
        <v>1935</v>
      </c>
      <c r="C405" s="14">
        <f t="shared" si="252"/>
        <v>32.25</v>
      </c>
      <c r="D405" s="11">
        <f t="shared" si="253"/>
        <v>852.5884186080317</v>
      </c>
      <c r="E405" s="11">
        <f t="shared" si="234"/>
        <v>665.83693121746649</v>
      </c>
      <c r="F405" s="11">
        <f t="shared" si="254"/>
        <v>122.7954363453966</v>
      </c>
      <c r="G405" s="11">
        <f t="shared" si="235"/>
        <v>235.98157524130673</v>
      </c>
      <c r="H405" s="11">
        <f t="shared" si="236"/>
        <v>177.66668719570947</v>
      </c>
      <c r="I405" s="24">
        <f t="shared" si="255"/>
        <v>122.7954363453966</v>
      </c>
      <c r="J405" s="12">
        <f t="shared" si="237"/>
        <v>0.32206028097035017</v>
      </c>
      <c r="K405" s="24">
        <f t="shared" si="238"/>
        <v>498.54838421125436</v>
      </c>
      <c r="L405" s="12">
        <f t="shared" si="256"/>
        <v>0.32415638523362966</v>
      </c>
      <c r="M405" s="24">
        <f t="shared" si="257"/>
        <v>235.98157524130673</v>
      </c>
      <c r="N405" s="12">
        <f t="shared" si="239"/>
        <v>0.88794384979992791</v>
      </c>
      <c r="O405" s="24">
        <f t="shared" si="240"/>
        <v>542.47562860839264</v>
      </c>
      <c r="P405" s="12">
        <f t="shared" si="258"/>
        <v>0.63450681939034204</v>
      </c>
      <c r="Q405" s="24">
        <f t="shared" si="259"/>
        <v>177.66668719570947</v>
      </c>
      <c r="R405" s="12">
        <f t="shared" si="241"/>
        <v>0.55425802594478468</v>
      </c>
      <c r="S405" s="24">
        <f t="shared" si="242"/>
        <v>521.4407826767216</v>
      </c>
      <c r="T405" s="12">
        <f t="shared" si="260"/>
        <v>0.47901054945551758</v>
      </c>
      <c r="W405" s="24">
        <f t="shared" si="261"/>
        <v>284.26135851264928</v>
      </c>
      <c r="X405" s="24">
        <f t="shared" si="262"/>
        <v>559.16690922689452</v>
      </c>
      <c r="Y405" s="13">
        <f t="shared" si="243"/>
        <v>0.75535914592525388</v>
      </c>
      <c r="Z405" s="24">
        <f t="shared" si="244"/>
        <v>9539.3893176204292</v>
      </c>
      <c r="AA405" s="24">
        <f t="shared" si="245"/>
        <v>18905.131028225362</v>
      </c>
      <c r="AB405" s="24">
        <f t="shared" si="263"/>
        <v>235.98157524130673</v>
      </c>
      <c r="AC405" s="24">
        <f t="shared" si="264"/>
        <v>177.66668719570947</v>
      </c>
      <c r="AD405" s="123">
        <f t="shared" si="265"/>
        <v>1935</v>
      </c>
      <c r="AE405" s="14">
        <f t="shared" si="266"/>
        <v>32.25</v>
      </c>
      <c r="AF405" s="24">
        <f t="shared" si="246"/>
        <v>400</v>
      </c>
      <c r="AG405" s="3">
        <f t="shared" si="267"/>
        <v>1</v>
      </c>
      <c r="AH405" s="14">
        <f t="shared" si="247"/>
        <v>0</v>
      </c>
      <c r="AI405" s="14">
        <f t="shared" si="248"/>
        <v>1</v>
      </c>
      <c r="AJ405" s="14">
        <f t="shared" si="249"/>
        <v>2</v>
      </c>
      <c r="AK405" s="14">
        <f t="shared" si="250"/>
        <v>2.6</v>
      </c>
      <c r="AL405" s="24">
        <f t="shared" si="268"/>
        <v>235.98157524130673</v>
      </c>
      <c r="AM405" s="14">
        <f t="shared" si="269"/>
        <v>177.66668719570947</v>
      </c>
      <c r="AN405" s="138" t="str">
        <f t="shared" si="270"/>
        <v/>
      </c>
      <c r="AO405">
        <f t="shared" si="271"/>
        <v>1935</v>
      </c>
      <c r="AP405" s="124">
        <f t="shared" si="272"/>
        <v>177.66668719570947</v>
      </c>
    </row>
    <row r="406" spans="2:42" x14ac:dyDescent="0.25">
      <c r="B406" s="3">
        <f t="shared" si="251"/>
        <v>1940</v>
      </c>
      <c r="C406" s="14">
        <f t="shared" si="252"/>
        <v>32.333333333333336</v>
      </c>
      <c r="D406" s="11">
        <f t="shared" si="253"/>
        <v>852.97359001875111</v>
      </c>
      <c r="E406" s="11">
        <f t="shared" si="234"/>
        <v>666.13570779942711</v>
      </c>
      <c r="F406" s="11">
        <f t="shared" si="254"/>
        <v>123.11959273063023</v>
      </c>
      <c r="G406" s="11">
        <f t="shared" si="235"/>
        <v>236.61608206069707</v>
      </c>
      <c r="H406" s="11">
        <f t="shared" si="236"/>
        <v>178.14569774516499</v>
      </c>
      <c r="I406" s="24">
        <f t="shared" si="255"/>
        <v>123.11959273063023</v>
      </c>
      <c r="J406" s="12">
        <f t="shared" si="237"/>
        <v>0.32196438310316511</v>
      </c>
      <c r="K406" s="24">
        <f t="shared" si="238"/>
        <v>498.69687804859626</v>
      </c>
      <c r="L406" s="12">
        <f t="shared" si="256"/>
        <v>0.32413027618641299</v>
      </c>
      <c r="M406" s="24">
        <f t="shared" si="257"/>
        <v>236.61608206069707</v>
      </c>
      <c r="N406" s="12">
        <f t="shared" si="239"/>
        <v>0.8875844526439185</v>
      </c>
      <c r="O406" s="24">
        <f t="shared" si="240"/>
        <v>542.69528567600514</v>
      </c>
      <c r="P406" s="12">
        <f t="shared" si="258"/>
        <v>0.634133754972524</v>
      </c>
      <c r="Q406" s="24">
        <f t="shared" si="259"/>
        <v>178.14569774516499</v>
      </c>
      <c r="R406" s="12">
        <f t="shared" si="241"/>
        <v>0.55406335676120111</v>
      </c>
      <c r="S406" s="24">
        <f t="shared" si="242"/>
        <v>521.62398997641424</v>
      </c>
      <c r="T406" s="12">
        <f t="shared" si="260"/>
        <v>0.47885687344446026</v>
      </c>
      <c r="W406" s="24">
        <f t="shared" si="261"/>
        <v>285.01671765857452</v>
      </c>
      <c r="X406" s="24">
        <f t="shared" si="262"/>
        <v>559.43166974724943</v>
      </c>
      <c r="Y406" s="13">
        <f t="shared" si="243"/>
        <v>0.75504196167851689</v>
      </c>
      <c r="Z406" s="24">
        <f t="shared" si="244"/>
        <v>9527.9747535213155</v>
      </c>
      <c r="AA406" s="24">
        <f t="shared" si="245"/>
        <v>18918.063971528041</v>
      </c>
      <c r="AB406" s="24">
        <f t="shared" si="263"/>
        <v>236.61608206069707</v>
      </c>
      <c r="AC406" s="24">
        <f t="shared" si="264"/>
        <v>178.14569774516499</v>
      </c>
      <c r="AD406" s="123">
        <f t="shared" si="265"/>
        <v>1940</v>
      </c>
      <c r="AE406" s="14">
        <f t="shared" si="266"/>
        <v>32.333333333333336</v>
      </c>
      <c r="AF406" s="24">
        <f t="shared" si="246"/>
        <v>400</v>
      </c>
      <c r="AG406" s="3">
        <f t="shared" si="267"/>
        <v>1</v>
      </c>
      <c r="AH406" s="14">
        <f t="shared" si="247"/>
        <v>0</v>
      </c>
      <c r="AI406" s="14">
        <f t="shared" si="248"/>
        <v>1</v>
      </c>
      <c r="AJ406" s="14">
        <f t="shared" si="249"/>
        <v>2</v>
      </c>
      <c r="AK406" s="14">
        <f t="shared" si="250"/>
        <v>2.6</v>
      </c>
      <c r="AL406" s="24">
        <f t="shared" si="268"/>
        <v>236.61608206069707</v>
      </c>
      <c r="AM406" s="14">
        <f t="shared" si="269"/>
        <v>178.14569774516499</v>
      </c>
      <c r="AN406" s="138" t="str">
        <f t="shared" si="270"/>
        <v/>
      </c>
      <c r="AO406">
        <f t="shared" si="271"/>
        <v>1940</v>
      </c>
      <c r="AP406" s="124">
        <f t="shared" si="272"/>
        <v>178.14569774516499</v>
      </c>
    </row>
    <row r="407" spans="2:42" x14ac:dyDescent="0.25">
      <c r="B407" s="3">
        <f t="shared" si="251"/>
        <v>1945</v>
      </c>
      <c r="C407" s="14">
        <f t="shared" si="252"/>
        <v>32.416666666666664</v>
      </c>
      <c r="D407" s="11">
        <f t="shared" si="253"/>
        <v>853.35777380938498</v>
      </c>
      <c r="E407" s="11">
        <f t="shared" si="234"/>
        <v>666.43371828674731</v>
      </c>
      <c r="F407" s="11">
        <f t="shared" si="254"/>
        <v>123.44372300681664</v>
      </c>
      <c r="G407" s="11">
        <f t="shared" si="235"/>
        <v>237.25021581566961</v>
      </c>
      <c r="H407" s="11">
        <f t="shared" si="236"/>
        <v>178.62455461860947</v>
      </c>
      <c r="I407" s="24">
        <f t="shared" si="255"/>
        <v>123.44372300681664</v>
      </c>
      <c r="J407" s="12">
        <f t="shared" si="237"/>
        <v>0.32186866800478414</v>
      </c>
      <c r="K407" s="24">
        <f t="shared" si="238"/>
        <v>498.84517710808711</v>
      </c>
      <c r="L407" s="12">
        <f t="shared" si="256"/>
        <v>0.32410368244808219</v>
      </c>
      <c r="M407" s="24">
        <f t="shared" si="257"/>
        <v>237.25021581566961</v>
      </c>
      <c r="N407" s="12">
        <f t="shared" si="239"/>
        <v>0.88722570741360707</v>
      </c>
      <c r="O407" s="24">
        <f t="shared" si="240"/>
        <v>542.91472177171556</v>
      </c>
      <c r="P407" s="12">
        <f t="shared" si="258"/>
        <v>0.63375995488720582</v>
      </c>
      <c r="Q407" s="24">
        <f t="shared" si="259"/>
        <v>178.62455461860947</v>
      </c>
      <c r="R407" s="12">
        <f t="shared" si="241"/>
        <v>0.55386913182356412</v>
      </c>
      <c r="S407" s="24">
        <f t="shared" si="242"/>
        <v>521.80690753058377</v>
      </c>
      <c r="T407" s="12">
        <f t="shared" si="260"/>
        <v>0.47870259373579893</v>
      </c>
      <c r="W407" s="24">
        <f t="shared" si="261"/>
        <v>285.77175962025302</v>
      </c>
      <c r="X407" s="24">
        <f t="shared" si="262"/>
        <v>559.69655653831285</v>
      </c>
      <c r="Y407" s="13">
        <f t="shared" si="243"/>
        <v>0.75472202489619122</v>
      </c>
      <c r="Z407" s="24">
        <f t="shared" si="244"/>
        <v>9516.548966662358</v>
      </c>
      <c r="AA407" s="24">
        <f t="shared" si="245"/>
        <v>18930.899494314053</v>
      </c>
      <c r="AB407" s="24">
        <f t="shared" si="263"/>
        <v>237.25021581566961</v>
      </c>
      <c r="AC407" s="24">
        <f t="shared" si="264"/>
        <v>178.62455461860947</v>
      </c>
      <c r="AD407" s="123">
        <f t="shared" si="265"/>
        <v>1945</v>
      </c>
      <c r="AE407" s="14">
        <f t="shared" si="266"/>
        <v>32.416666666666664</v>
      </c>
      <c r="AF407" s="24">
        <f t="shared" si="246"/>
        <v>400</v>
      </c>
      <c r="AG407" s="3">
        <f t="shared" si="267"/>
        <v>1</v>
      </c>
      <c r="AH407" s="14">
        <f t="shared" si="247"/>
        <v>0</v>
      </c>
      <c r="AI407" s="14">
        <f t="shared" si="248"/>
        <v>1</v>
      </c>
      <c r="AJ407" s="14">
        <f t="shared" si="249"/>
        <v>2</v>
      </c>
      <c r="AK407" s="14">
        <f t="shared" si="250"/>
        <v>2.6</v>
      </c>
      <c r="AL407" s="24">
        <f t="shared" si="268"/>
        <v>237.25021581566961</v>
      </c>
      <c r="AM407" s="14">
        <f t="shared" si="269"/>
        <v>178.62455461860947</v>
      </c>
      <c r="AN407" s="138" t="str">
        <f t="shared" si="270"/>
        <v/>
      </c>
      <c r="AO407">
        <f t="shared" si="271"/>
        <v>1945</v>
      </c>
      <c r="AP407" s="124">
        <f t="shared" si="272"/>
        <v>178.62455461860947</v>
      </c>
    </row>
    <row r="408" spans="2:42" x14ac:dyDescent="0.25">
      <c r="B408" s="3">
        <f t="shared" si="251"/>
        <v>1950</v>
      </c>
      <c r="C408" s="14">
        <f t="shared" si="252"/>
        <v>32.5</v>
      </c>
      <c r="D408" s="11">
        <f t="shared" si="253"/>
        <v>853.74097503170685</v>
      </c>
      <c r="E408" s="11">
        <f t="shared" si="234"/>
        <v>666.73096659807607</v>
      </c>
      <c r="F408" s="11">
        <f t="shared" si="254"/>
        <v>123.76782668926472</v>
      </c>
      <c r="G408" s="11">
        <f t="shared" si="235"/>
        <v>237.88397577055682</v>
      </c>
      <c r="H408" s="11">
        <f t="shared" si="236"/>
        <v>179.10325721234526</v>
      </c>
      <c r="I408" s="24">
        <f t="shared" si="255"/>
        <v>123.76782668926472</v>
      </c>
      <c r="J408" s="12">
        <f t="shared" si="237"/>
        <v>0.32177313522195866</v>
      </c>
      <c r="K408" s="24">
        <f t="shared" si="238"/>
        <v>498.99328166608689</v>
      </c>
      <c r="L408" s="12">
        <f t="shared" si="256"/>
        <v>0.32407660807403221</v>
      </c>
      <c r="M408" s="24">
        <f t="shared" si="257"/>
        <v>237.88397577055682</v>
      </c>
      <c r="N408" s="12">
        <f t="shared" si="239"/>
        <v>0.88686760749050342</v>
      </c>
      <c r="O408" s="24">
        <f t="shared" si="240"/>
        <v>543.13394019673888</v>
      </c>
      <c r="P408" s="12">
        <f t="shared" si="258"/>
        <v>0.63338542669348874</v>
      </c>
      <c r="Q408" s="24">
        <f t="shared" si="259"/>
        <v>179.10325721234526</v>
      </c>
      <c r="R408" s="12">
        <f t="shared" si="241"/>
        <v>0.55367534879911251</v>
      </c>
      <c r="S408" s="24">
        <f t="shared" si="242"/>
        <v>521.98953679327417</v>
      </c>
      <c r="T408" s="12">
        <f t="shared" si="260"/>
        <v>0.47854771603942559</v>
      </c>
      <c r="W408" s="24">
        <f t="shared" si="261"/>
        <v>286.5264816451492</v>
      </c>
      <c r="X408" s="24">
        <f t="shared" si="262"/>
        <v>559.96157406376699</v>
      </c>
      <c r="Y408" s="13">
        <f t="shared" si="243"/>
        <v>0.75439934194224179</v>
      </c>
      <c r="Z408" s="24">
        <f t="shared" si="244"/>
        <v>9505.1121238231717</v>
      </c>
      <c r="AA408" s="24">
        <f t="shared" si="245"/>
        <v>18943.637741101305</v>
      </c>
      <c r="AB408" s="24">
        <f t="shared" si="263"/>
        <v>237.88397577055682</v>
      </c>
      <c r="AC408" s="24">
        <f t="shared" si="264"/>
        <v>179.10325721234526</v>
      </c>
      <c r="AD408" s="123">
        <f t="shared" si="265"/>
        <v>1950</v>
      </c>
      <c r="AE408" s="14">
        <f t="shared" si="266"/>
        <v>32.5</v>
      </c>
      <c r="AF408" s="24">
        <f t="shared" si="246"/>
        <v>400</v>
      </c>
      <c r="AG408" s="3">
        <f t="shared" si="267"/>
        <v>1</v>
      </c>
      <c r="AH408" s="14">
        <f t="shared" si="247"/>
        <v>0</v>
      </c>
      <c r="AI408" s="14">
        <f t="shared" si="248"/>
        <v>1</v>
      </c>
      <c r="AJ408" s="14">
        <f t="shared" si="249"/>
        <v>2</v>
      </c>
      <c r="AK408" s="14">
        <f t="shared" si="250"/>
        <v>2.6</v>
      </c>
      <c r="AL408" s="24">
        <f t="shared" si="268"/>
        <v>237.88397577055682</v>
      </c>
      <c r="AM408" s="14">
        <f t="shared" si="269"/>
        <v>179.10325721234526</v>
      </c>
      <c r="AN408" s="138" t="str">
        <f t="shared" si="270"/>
        <v/>
      </c>
      <c r="AO408">
        <f t="shared" si="271"/>
        <v>1950</v>
      </c>
      <c r="AP408" s="124">
        <f t="shared" si="272"/>
        <v>179.10325721234526</v>
      </c>
    </row>
    <row r="409" spans="2:42" x14ac:dyDescent="0.25">
      <c r="B409" s="3">
        <f t="shared" si="251"/>
        <v>1955</v>
      </c>
      <c r="C409" s="14">
        <f t="shared" si="252"/>
        <v>32.583333333333336</v>
      </c>
      <c r="D409" s="11">
        <f t="shared" si="253"/>
        <v>854.12319869882856</v>
      </c>
      <c r="E409" s="11">
        <f t="shared" si="234"/>
        <v>667.02745662207292</v>
      </c>
      <c r="F409" s="11">
        <f t="shared" si="254"/>
        <v>124.09190329733876</v>
      </c>
      <c r="G409" s="11">
        <f t="shared" si="235"/>
        <v>238.5173611972503</v>
      </c>
      <c r="H409" s="11">
        <f t="shared" si="236"/>
        <v>179.58180492838468</v>
      </c>
      <c r="I409" s="24">
        <f t="shared" si="255"/>
        <v>124.09190329733876</v>
      </c>
      <c r="J409" s="12">
        <f t="shared" si="237"/>
        <v>0.32167778430086752</v>
      </c>
      <c r="K409" s="24">
        <f t="shared" si="238"/>
        <v>499.14119200166863</v>
      </c>
      <c r="L409" s="12">
        <f t="shared" si="256"/>
        <v>0.32404905707979437</v>
      </c>
      <c r="M409" s="24">
        <f t="shared" si="257"/>
        <v>238.5173611972503</v>
      </c>
      <c r="N409" s="12">
        <f t="shared" si="239"/>
        <v>0.88651014629187175</v>
      </c>
      <c r="O409" s="24">
        <f t="shared" si="240"/>
        <v>543.35294424321523</v>
      </c>
      <c r="P409" s="12">
        <f t="shared" si="258"/>
        <v>0.63301017786446501</v>
      </c>
      <c r="Q409" s="24">
        <f t="shared" si="259"/>
        <v>179.58180492838468</v>
      </c>
      <c r="R409" s="12">
        <f t="shared" si="241"/>
        <v>0.55348200536151704</v>
      </c>
      <c r="S409" s="24">
        <f t="shared" si="242"/>
        <v>522.17187921896232</v>
      </c>
      <c r="T409" s="12">
        <f t="shared" si="260"/>
        <v>0.47839224600132169</v>
      </c>
      <c r="W409" s="24">
        <f t="shared" si="261"/>
        <v>287.28088098709145</v>
      </c>
      <c r="X409" s="24">
        <f t="shared" si="262"/>
        <v>560.2267267715481</v>
      </c>
      <c r="Y409" s="13">
        <f t="shared" si="243"/>
        <v>0.7540739191736453</v>
      </c>
      <c r="Z409" s="24">
        <f t="shared" si="244"/>
        <v>9493.6643908745373</v>
      </c>
      <c r="AA409" s="24">
        <f t="shared" si="245"/>
        <v>18956.278856176068</v>
      </c>
      <c r="AB409" s="24">
        <f t="shared" si="263"/>
        <v>238.5173611972503</v>
      </c>
      <c r="AC409" s="24">
        <f t="shared" si="264"/>
        <v>179.58180492838468</v>
      </c>
      <c r="AD409" s="123">
        <f t="shared" si="265"/>
        <v>1955</v>
      </c>
      <c r="AE409" s="14">
        <f t="shared" si="266"/>
        <v>32.583333333333336</v>
      </c>
      <c r="AF409" s="24">
        <f t="shared" si="246"/>
        <v>400</v>
      </c>
      <c r="AG409" s="3">
        <f t="shared" si="267"/>
        <v>1</v>
      </c>
      <c r="AH409" s="14">
        <f t="shared" si="247"/>
        <v>0</v>
      </c>
      <c r="AI409" s="14">
        <f t="shared" si="248"/>
        <v>1</v>
      </c>
      <c r="AJ409" s="14">
        <f t="shared" si="249"/>
        <v>2</v>
      </c>
      <c r="AK409" s="14">
        <f t="shared" si="250"/>
        <v>2.6</v>
      </c>
      <c r="AL409" s="24">
        <f t="shared" si="268"/>
        <v>238.5173611972503</v>
      </c>
      <c r="AM409" s="14">
        <f t="shared" si="269"/>
        <v>179.58180492838468</v>
      </c>
      <c r="AN409" s="138" t="str">
        <f t="shared" si="270"/>
        <v/>
      </c>
      <c r="AO409">
        <f t="shared" si="271"/>
        <v>1955</v>
      </c>
      <c r="AP409" s="124">
        <f t="shared" si="272"/>
        <v>179.58180492838468</v>
      </c>
    </row>
    <row r="410" spans="2:42" x14ac:dyDescent="0.25">
      <c r="B410" s="3">
        <f t="shared" si="251"/>
        <v>1960</v>
      </c>
      <c r="C410" s="14">
        <f t="shared" si="252"/>
        <v>32.666666666666664</v>
      </c>
      <c r="D410" s="11">
        <f t="shared" si="253"/>
        <v>854.50444978559358</v>
      </c>
      <c r="E410" s="11">
        <f t="shared" si="234"/>
        <v>667.3231922177124</v>
      </c>
      <c r="F410" s="11">
        <f t="shared" si="254"/>
        <v>124.41595235441855</v>
      </c>
      <c r="G410" s="11">
        <f t="shared" si="235"/>
        <v>239.15037137511476</v>
      </c>
      <c r="H410" s="11">
        <f t="shared" si="236"/>
        <v>180.06019717438602</v>
      </c>
      <c r="I410" s="24">
        <f t="shared" si="255"/>
        <v>124.41595235441855</v>
      </c>
      <c r="J410" s="12">
        <f t="shared" si="237"/>
        <v>0.32158261478714129</v>
      </c>
      <c r="K410" s="24">
        <f t="shared" si="238"/>
        <v>499.28890839658311</v>
      </c>
      <c r="L410" s="12">
        <f t="shared" si="256"/>
        <v>0.32402103344148697</v>
      </c>
      <c r="M410" s="24">
        <f t="shared" si="257"/>
        <v>239.15037137511476</v>
      </c>
      <c r="N410" s="12">
        <f t="shared" si="239"/>
        <v>0.88615331727065549</v>
      </c>
      <c r="O410" s="24">
        <f t="shared" si="240"/>
        <v>543.57173719415334</v>
      </c>
      <c r="P410" s="12">
        <f t="shared" si="258"/>
        <v>0.63263421578844115</v>
      </c>
      <c r="Q410" s="24">
        <f t="shared" si="259"/>
        <v>180.06019717438602</v>
      </c>
      <c r="R410" s="12">
        <f t="shared" si="241"/>
        <v>0.55328909919090219</v>
      </c>
      <c r="S410" s="24">
        <f t="shared" si="242"/>
        <v>522.3539362625047</v>
      </c>
      <c r="T410" s="12">
        <f t="shared" si="260"/>
        <v>0.47823618920435834</v>
      </c>
      <c r="W410" s="24">
        <f t="shared" si="261"/>
        <v>288.03495490626511</v>
      </c>
      <c r="X410" s="24">
        <f t="shared" si="262"/>
        <v>560.49201909366491</v>
      </c>
      <c r="Y410" s="13">
        <f t="shared" si="243"/>
        <v>0.75374576294135831</v>
      </c>
      <c r="Z410" s="24">
        <f t="shared" si="244"/>
        <v>9482.2059327861825</v>
      </c>
      <c r="AA410" s="24">
        <f t="shared" si="245"/>
        <v>18968.822983605951</v>
      </c>
      <c r="AB410" s="24">
        <f t="shared" si="263"/>
        <v>239.15037137511476</v>
      </c>
      <c r="AC410" s="24">
        <f t="shared" si="264"/>
        <v>180.06019717438602</v>
      </c>
      <c r="AD410" s="123">
        <f t="shared" si="265"/>
        <v>1960</v>
      </c>
      <c r="AE410" s="14">
        <f t="shared" si="266"/>
        <v>32.666666666666664</v>
      </c>
      <c r="AF410" s="24">
        <f t="shared" si="246"/>
        <v>400</v>
      </c>
      <c r="AG410" s="3">
        <f t="shared" si="267"/>
        <v>1</v>
      </c>
      <c r="AH410" s="14">
        <f t="shared" si="247"/>
        <v>0</v>
      </c>
      <c r="AI410" s="14">
        <f t="shared" si="248"/>
        <v>1</v>
      </c>
      <c r="AJ410" s="14">
        <f t="shared" si="249"/>
        <v>2</v>
      </c>
      <c r="AK410" s="14">
        <f t="shared" si="250"/>
        <v>2.6</v>
      </c>
      <c r="AL410" s="24">
        <f t="shared" si="268"/>
        <v>239.15037137511476</v>
      </c>
      <c r="AM410" s="14">
        <f t="shared" si="269"/>
        <v>180.06019717438602</v>
      </c>
      <c r="AN410" s="138" t="str">
        <f t="shared" si="270"/>
        <v/>
      </c>
      <c r="AO410">
        <f t="shared" si="271"/>
        <v>1960</v>
      </c>
      <c r="AP410" s="124">
        <f t="shared" si="272"/>
        <v>180.06019717438602</v>
      </c>
    </row>
    <row r="411" spans="2:42" x14ac:dyDescent="0.25">
      <c r="B411" s="3">
        <f t="shared" si="251"/>
        <v>1965</v>
      </c>
      <c r="C411" s="14">
        <f t="shared" si="252"/>
        <v>32.75</v>
      </c>
      <c r="D411" s="11">
        <f t="shared" si="253"/>
        <v>854.88473322896641</v>
      </c>
      <c r="E411" s="11">
        <f t="shared" si="234"/>
        <v>667.61817721458669</v>
      </c>
      <c r="F411" s="11">
        <f t="shared" si="254"/>
        <v>124.73997338786003</v>
      </c>
      <c r="G411" s="11">
        <f t="shared" si="235"/>
        <v>239.7830055909032</v>
      </c>
      <c r="H411" s="11">
        <f t="shared" si="236"/>
        <v>180.53843336359037</v>
      </c>
      <c r="I411" s="24">
        <f t="shared" si="255"/>
        <v>124.73997338786003</v>
      </c>
      <c r="J411" s="12">
        <f t="shared" si="237"/>
        <v>0.32148762622588622</v>
      </c>
      <c r="K411" s="24">
        <f t="shared" si="238"/>
        <v>499.43643113522148</v>
      </c>
      <c r="L411" s="12">
        <f t="shared" si="256"/>
        <v>0.32399254109623726</v>
      </c>
      <c r="M411" s="24">
        <f t="shared" si="257"/>
        <v>239.7830055909032</v>
      </c>
      <c r="N411" s="12">
        <f t="shared" si="239"/>
        <v>0.88579711391540328</v>
      </c>
      <c r="O411" s="24">
        <f t="shared" si="240"/>
        <v>543.79032232337443</v>
      </c>
      <c r="P411" s="12">
        <f t="shared" si="258"/>
        <v>0.63225754777007737</v>
      </c>
      <c r="Q411" s="24">
        <f t="shared" si="259"/>
        <v>180.53843336359037</v>
      </c>
      <c r="R411" s="12">
        <f t="shared" si="241"/>
        <v>0.5530966279738686</v>
      </c>
      <c r="S411" s="24">
        <f t="shared" si="242"/>
        <v>522.53570937908114</v>
      </c>
      <c r="T411" s="12">
        <f t="shared" si="260"/>
        <v>0.47807955116904677</v>
      </c>
      <c r="W411" s="24">
        <f t="shared" si="261"/>
        <v>288.78870066920649</v>
      </c>
      <c r="X411" s="24">
        <f t="shared" si="262"/>
        <v>560.75745544601932</v>
      </c>
      <c r="Y411" s="13">
        <f t="shared" si="243"/>
        <v>0.75341487959127673</v>
      </c>
      <c r="Z411" s="24">
        <f t="shared" si="244"/>
        <v>9470.7369136345042</v>
      </c>
      <c r="AA411" s="24">
        <f t="shared" si="245"/>
        <v>18981.27026725293</v>
      </c>
      <c r="AB411" s="24">
        <f t="shared" si="263"/>
        <v>239.7830055909032</v>
      </c>
      <c r="AC411" s="24">
        <f t="shared" si="264"/>
        <v>180.53843336359037</v>
      </c>
      <c r="AD411" s="123">
        <f t="shared" si="265"/>
        <v>1965</v>
      </c>
      <c r="AE411" s="14">
        <f t="shared" si="266"/>
        <v>32.75</v>
      </c>
      <c r="AF411" s="24">
        <f t="shared" si="246"/>
        <v>400</v>
      </c>
      <c r="AG411" s="3">
        <f t="shared" si="267"/>
        <v>1</v>
      </c>
      <c r="AH411" s="14">
        <f t="shared" si="247"/>
        <v>0</v>
      </c>
      <c r="AI411" s="14">
        <f t="shared" si="248"/>
        <v>1</v>
      </c>
      <c r="AJ411" s="14">
        <f t="shared" si="249"/>
        <v>2</v>
      </c>
      <c r="AK411" s="14">
        <f t="shared" si="250"/>
        <v>2.6</v>
      </c>
      <c r="AL411" s="24">
        <f t="shared" si="268"/>
        <v>239.7830055909032</v>
      </c>
      <c r="AM411" s="14">
        <f t="shared" si="269"/>
        <v>180.53843336359037</v>
      </c>
      <c r="AN411" s="138" t="str">
        <f t="shared" si="270"/>
        <v/>
      </c>
      <c r="AO411">
        <f t="shared" si="271"/>
        <v>1965</v>
      </c>
      <c r="AP411" s="124">
        <f t="shared" si="272"/>
        <v>180.53843336359037</v>
      </c>
    </row>
    <row r="412" spans="2:42" x14ac:dyDescent="0.25">
      <c r="B412" s="3">
        <f t="shared" si="251"/>
        <v>1970</v>
      </c>
      <c r="C412" s="14">
        <f t="shared" si="252"/>
        <v>32.833333333333336</v>
      </c>
      <c r="D412" s="11">
        <f t="shared" si="253"/>
        <v>855.2640539284148</v>
      </c>
      <c r="E412" s="11">
        <f t="shared" si="234"/>
        <v>667.91241541320187</v>
      </c>
      <c r="F412" s="11">
        <f t="shared" si="254"/>
        <v>125.06396592895626</v>
      </c>
      <c r="G412" s="11">
        <f t="shared" si="235"/>
        <v>240.41526313867328</v>
      </c>
      <c r="H412" s="11">
        <f t="shared" si="236"/>
        <v>181.01651291475943</v>
      </c>
      <c r="I412" s="24">
        <f t="shared" si="255"/>
        <v>125.06396592895626</v>
      </c>
      <c r="J412" s="12">
        <f t="shared" si="237"/>
        <v>0.32139281816170728</v>
      </c>
      <c r="K412" s="24">
        <f t="shared" si="238"/>
        <v>499.58376050458082</v>
      </c>
      <c r="L412" s="12">
        <f t="shared" si="256"/>
        <v>0.32396358394270136</v>
      </c>
      <c r="M412" s="24">
        <f t="shared" si="257"/>
        <v>240.41526313867328</v>
      </c>
      <c r="N412" s="12">
        <f t="shared" si="239"/>
        <v>0.88544152975019097</v>
      </c>
      <c r="O412" s="24">
        <f t="shared" si="240"/>
        <v>544.00870289545867</v>
      </c>
      <c r="P412" s="12">
        <f t="shared" si="258"/>
        <v>0.63188018103180643</v>
      </c>
      <c r="Q412" s="24">
        <f t="shared" si="259"/>
        <v>181.01651291475943</v>
      </c>
      <c r="R412" s="12">
        <f t="shared" si="241"/>
        <v>0.55290458940351295</v>
      </c>
      <c r="S412" s="24">
        <f t="shared" si="242"/>
        <v>522.71720002414384</v>
      </c>
      <c r="T412" s="12">
        <f t="shared" si="260"/>
        <v>0.47792233735445894</v>
      </c>
      <c r="W412" s="24">
        <f t="shared" si="261"/>
        <v>289.54211554879777</v>
      </c>
      <c r="X412" s="24">
        <f t="shared" si="262"/>
        <v>561.02304022822818</v>
      </c>
      <c r="Y412" s="13">
        <f t="shared" si="243"/>
        <v>0.75308127546517101</v>
      </c>
      <c r="Z412" s="24">
        <f t="shared" si="244"/>
        <v>9459.257496610102</v>
      </c>
      <c r="AA412" s="24">
        <f t="shared" si="245"/>
        <v>18993.620850785948</v>
      </c>
      <c r="AB412" s="24">
        <f t="shared" si="263"/>
        <v>240.41526313867328</v>
      </c>
      <c r="AC412" s="24">
        <f t="shared" si="264"/>
        <v>181.01651291475943</v>
      </c>
      <c r="AD412" s="123">
        <f t="shared" si="265"/>
        <v>1970</v>
      </c>
      <c r="AE412" s="14">
        <f t="shared" si="266"/>
        <v>32.833333333333336</v>
      </c>
      <c r="AF412" s="24">
        <f t="shared" si="246"/>
        <v>400</v>
      </c>
      <c r="AG412" s="3">
        <f t="shared" si="267"/>
        <v>1</v>
      </c>
      <c r="AH412" s="14">
        <f t="shared" si="247"/>
        <v>0</v>
      </c>
      <c r="AI412" s="14">
        <f t="shared" si="248"/>
        <v>1</v>
      </c>
      <c r="AJ412" s="14">
        <f t="shared" si="249"/>
        <v>2</v>
      </c>
      <c r="AK412" s="14">
        <f t="shared" si="250"/>
        <v>2.6</v>
      </c>
      <c r="AL412" s="24">
        <f t="shared" si="268"/>
        <v>240.41526313867328</v>
      </c>
      <c r="AM412" s="14">
        <f t="shared" si="269"/>
        <v>181.01651291475943</v>
      </c>
      <c r="AN412" s="138" t="str">
        <f t="shared" si="270"/>
        <v/>
      </c>
      <c r="AO412">
        <f t="shared" si="271"/>
        <v>1970</v>
      </c>
      <c r="AP412" s="124">
        <f t="shared" si="272"/>
        <v>181.01651291475943</v>
      </c>
    </row>
    <row r="413" spans="2:42" x14ac:dyDescent="0.25">
      <c r="B413" s="3">
        <f t="shared" si="251"/>
        <v>1975</v>
      </c>
      <c r="C413" s="14">
        <f t="shared" si="252"/>
        <v>32.916666666666664</v>
      </c>
      <c r="D413" s="11">
        <f t="shared" si="253"/>
        <v>855.64241674628965</v>
      </c>
      <c r="E413" s="11">
        <f t="shared" si="234"/>
        <v>668.20591058527214</v>
      </c>
      <c r="F413" s="11">
        <f t="shared" si="254"/>
        <v>125.38792951289896</v>
      </c>
      <c r="G413" s="11">
        <f t="shared" si="235"/>
        <v>241.0471433197051</v>
      </c>
      <c r="H413" s="11">
        <f t="shared" si="236"/>
        <v>181.4944352521139</v>
      </c>
      <c r="I413" s="24">
        <f t="shared" si="255"/>
        <v>125.38792951289896</v>
      </c>
      <c r="J413" s="12">
        <f t="shared" si="237"/>
        <v>0.32129819013873129</v>
      </c>
      <c r="K413" s="24">
        <f t="shared" si="238"/>
        <v>499.73089679422827</v>
      </c>
      <c r="L413" s="12">
        <f t="shared" si="256"/>
        <v>0.32393416584142337</v>
      </c>
      <c r="M413" s="24">
        <f t="shared" si="257"/>
        <v>241.0471433197051</v>
      </c>
      <c r="N413" s="12">
        <f t="shared" si="239"/>
        <v>0.88508655833454475</v>
      </c>
      <c r="O413" s="24">
        <f t="shared" si="240"/>
        <v>544.22688216569179</v>
      </c>
      <c r="P413" s="12">
        <f t="shared" si="258"/>
        <v>0.63150212271479045</v>
      </c>
      <c r="Q413" s="24">
        <f t="shared" si="259"/>
        <v>181.4944352521139</v>
      </c>
      <c r="R413" s="12">
        <f t="shared" si="241"/>
        <v>0.55271298117944911</v>
      </c>
      <c r="S413" s="24">
        <f t="shared" si="242"/>
        <v>522.89840965336316</v>
      </c>
      <c r="T413" s="12">
        <f t="shared" si="260"/>
        <v>0.47776455315886723</v>
      </c>
      <c r="W413" s="24">
        <f t="shared" si="261"/>
        <v>290.29519682426292</v>
      </c>
      <c r="X413" s="24">
        <f t="shared" si="262"/>
        <v>561.28877782344739</v>
      </c>
      <c r="Y413" s="13">
        <f t="shared" si="243"/>
        <v>0.75274495690161336</v>
      </c>
      <c r="Z413" s="24">
        <f t="shared" si="244"/>
        <v>9447.7678440252312</v>
      </c>
      <c r="AA413" s="24">
        <f t="shared" si="245"/>
        <v>19005.874877693575</v>
      </c>
      <c r="AB413" s="24">
        <f t="shared" si="263"/>
        <v>241.0471433197051</v>
      </c>
      <c r="AC413" s="24">
        <f t="shared" si="264"/>
        <v>181.4944352521139</v>
      </c>
      <c r="AD413" s="123">
        <f t="shared" si="265"/>
        <v>1975</v>
      </c>
      <c r="AE413" s="14">
        <f t="shared" si="266"/>
        <v>32.916666666666664</v>
      </c>
      <c r="AF413" s="24">
        <f t="shared" si="246"/>
        <v>400</v>
      </c>
      <c r="AG413" s="3">
        <f t="shared" si="267"/>
        <v>1</v>
      </c>
      <c r="AH413" s="14">
        <f t="shared" si="247"/>
        <v>0</v>
      </c>
      <c r="AI413" s="14">
        <f t="shared" si="248"/>
        <v>1</v>
      </c>
      <c r="AJ413" s="14">
        <f t="shared" si="249"/>
        <v>2</v>
      </c>
      <c r="AK413" s="14">
        <f t="shared" si="250"/>
        <v>2.6</v>
      </c>
      <c r="AL413" s="24">
        <f t="shared" si="268"/>
        <v>241.0471433197051</v>
      </c>
      <c r="AM413" s="14">
        <f t="shared" si="269"/>
        <v>181.4944352521139</v>
      </c>
      <c r="AN413" s="138" t="str">
        <f t="shared" si="270"/>
        <v/>
      </c>
      <c r="AO413">
        <f t="shared" si="271"/>
        <v>1975</v>
      </c>
      <c r="AP413" s="124">
        <f t="shared" si="272"/>
        <v>181.4944352521139</v>
      </c>
    </row>
    <row r="414" spans="2:42" x14ac:dyDescent="0.25">
      <c r="B414" s="3">
        <f t="shared" si="251"/>
        <v>1980</v>
      </c>
      <c r="C414" s="14">
        <f t="shared" si="252"/>
        <v>33</v>
      </c>
      <c r="D414" s="11">
        <f t="shared" si="253"/>
        <v>856.01982650819855</v>
      </c>
      <c r="E414" s="11">
        <f t="shared" si="234"/>
        <v>668.49866647401041</v>
      </c>
      <c r="F414" s="11">
        <f t="shared" si="254"/>
        <v>125.71186367874039</v>
      </c>
      <c r="G414" s="11">
        <f t="shared" si="235"/>
        <v>241.67864544241988</v>
      </c>
      <c r="H414" s="11">
        <f t="shared" si="236"/>
        <v>181.97219980527277</v>
      </c>
      <c r="I414" s="24">
        <f t="shared" si="255"/>
        <v>125.71186367874039</v>
      </c>
      <c r="J414" s="12">
        <f t="shared" si="237"/>
        <v>0.32120374170062982</v>
      </c>
      <c r="K414" s="24">
        <f t="shared" si="238"/>
        <v>499.87784029626641</v>
      </c>
      <c r="L414" s="12">
        <f t="shared" si="256"/>
        <v>0.32390429061532705</v>
      </c>
      <c r="M414" s="24">
        <f t="shared" si="257"/>
        <v>241.67864544241988</v>
      </c>
      <c r="N414" s="12">
        <f t="shared" si="239"/>
        <v>0.88473219326336505</v>
      </c>
      <c r="O414" s="24">
        <f t="shared" si="240"/>
        <v>544.44486338001286</v>
      </c>
      <c r="P414" s="12">
        <f t="shared" si="258"/>
        <v>0.6311233798802548</v>
      </c>
      <c r="Q414" s="24">
        <f t="shared" si="259"/>
        <v>181.97219980527277</v>
      </c>
      <c r="R414" s="12">
        <f t="shared" si="241"/>
        <v>0.55252180100782733</v>
      </c>
      <c r="S414" s="24">
        <f t="shared" si="242"/>
        <v>523.07933972257672</v>
      </c>
      <c r="T414" s="12">
        <f t="shared" si="260"/>
        <v>0.4776062039206127</v>
      </c>
      <c r="W414" s="24">
        <f t="shared" si="261"/>
        <v>291.04794178116452</v>
      </c>
      <c r="X414" s="24">
        <f t="shared" si="262"/>
        <v>561.55467259819716</v>
      </c>
      <c r="Y414" s="13">
        <f t="shared" si="243"/>
        <v>0.75240593023688895</v>
      </c>
      <c r="Z414" s="24">
        <f t="shared" si="244"/>
        <v>9436.2681173211477</v>
      </c>
      <c r="AA414" s="24">
        <f t="shared" si="245"/>
        <v>19018.032491296453</v>
      </c>
      <c r="AB414" s="24">
        <f t="shared" si="263"/>
        <v>241.67864544241988</v>
      </c>
      <c r="AC414" s="24">
        <f t="shared" si="264"/>
        <v>181.97219980527277</v>
      </c>
      <c r="AD414" s="123">
        <f t="shared" si="265"/>
        <v>1980</v>
      </c>
      <c r="AE414" s="14">
        <f t="shared" si="266"/>
        <v>33</v>
      </c>
      <c r="AF414" s="24">
        <f t="shared" si="246"/>
        <v>400</v>
      </c>
      <c r="AG414" s="3">
        <f t="shared" si="267"/>
        <v>1</v>
      </c>
      <c r="AH414" s="14">
        <f t="shared" si="247"/>
        <v>0</v>
      </c>
      <c r="AI414" s="14">
        <f t="shared" si="248"/>
        <v>1</v>
      </c>
      <c r="AJ414" s="14">
        <f t="shared" si="249"/>
        <v>2</v>
      </c>
      <c r="AK414" s="14">
        <f t="shared" si="250"/>
        <v>2.6</v>
      </c>
      <c r="AL414" s="24">
        <f t="shared" si="268"/>
        <v>241.67864544241988</v>
      </c>
      <c r="AM414" s="14">
        <f t="shared" si="269"/>
        <v>181.97219980527277</v>
      </c>
      <c r="AN414" s="138" t="str">
        <f t="shared" si="270"/>
        <v/>
      </c>
      <c r="AO414">
        <f t="shared" si="271"/>
        <v>1980</v>
      </c>
      <c r="AP414" s="124">
        <f t="shared" si="272"/>
        <v>181.97219980527277</v>
      </c>
    </row>
    <row r="415" spans="2:42" x14ac:dyDescent="0.25">
      <c r="B415" s="3">
        <f t="shared" si="251"/>
        <v>1985</v>
      </c>
      <c r="C415" s="14">
        <f t="shared" si="252"/>
        <v>33.083333333333336</v>
      </c>
      <c r="D415" s="11">
        <f t="shared" si="253"/>
        <v>856.39628800337516</v>
      </c>
      <c r="E415" s="11">
        <f t="shared" si="234"/>
        <v>668.79068679441411</v>
      </c>
      <c r="F415" s="11">
        <f t="shared" si="254"/>
        <v>126.03576796935572</v>
      </c>
      <c r="G415" s="11">
        <f t="shared" si="235"/>
        <v>242.30976882230013</v>
      </c>
      <c r="H415" s="11">
        <f t="shared" si="236"/>
        <v>182.44980600919337</v>
      </c>
      <c r="I415" s="24">
        <f t="shared" si="255"/>
        <v>126.03576796935572</v>
      </c>
      <c r="J415" s="12">
        <f t="shared" si="237"/>
        <v>0.32110947239064147</v>
      </c>
      <c r="K415" s="24">
        <f t="shared" si="238"/>
        <v>500.02459130529888</v>
      </c>
      <c r="L415" s="12">
        <f t="shared" si="256"/>
        <v>0.32387396205012253</v>
      </c>
      <c r="M415" s="24">
        <f t="shared" si="257"/>
        <v>242.30976882230013</v>
      </c>
      <c r="N415" s="12">
        <f t="shared" si="239"/>
        <v>0.88437842816684509</v>
      </c>
      <c r="O415" s="24">
        <f t="shared" si="240"/>
        <v>544.66264977496451</v>
      </c>
      <c r="P415" s="12">
        <f t="shared" si="258"/>
        <v>0.63074395951057871</v>
      </c>
      <c r="Q415" s="24">
        <f t="shared" si="259"/>
        <v>182.44980600919337</v>
      </c>
      <c r="R415" s="12">
        <f t="shared" si="241"/>
        <v>0.55233104660135202</v>
      </c>
      <c r="S415" s="24">
        <f t="shared" si="242"/>
        <v>523.25999168773808</v>
      </c>
      <c r="T415" s="12">
        <f t="shared" si="260"/>
        <v>0.47744729491882698</v>
      </c>
      <c r="W415" s="24">
        <f t="shared" si="261"/>
        <v>291.8003477114014</v>
      </c>
      <c r="X415" s="24">
        <f t="shared" si="262"/>
        <v>561.82072890218865</v>
      </c>
      <c r="Y415" s="13">
        <f t="shared" si="243"/>
        <v>0.7520642018058914</v>
      </c>
      <c r="Z415" s="24">
        <f t="shared" si="244"/>
        <v>9424.7584770753183</v>
      </c>
      <c r="AA415" s="24">
        <f t="shared" si="245"/>
        <v>19030.093834759566</v>
      </c>
      <c r="AB415" s="24">
        <f t="shared" si="263"/>
        <v>242.30976882230013</v>
      </c>
      <c r="AC415" s="24">
        <f t="shared" si="264"/>
        <v>182.44980600919337</v>
      </c>
      <c r="AD415" s="123">
        <f t="shared" si="265"/>
        <v>1985</v>
      </c>
      <c r="AE415" s="14">
        <f t="shared" si="266"/>
        <v>33.083333333333336</v>
      </c>
      <c r="AF415" s="24">
        <f t="shared" si="246"/>
        <v>400</v>
      </c>
      <c r="AG415" s="3">
        <f t="shared" si="267"/>
        <v>1</v>
      </c>
      <c r="AH415" s="14">
        <f t="shared" si="247"/>
        <v>0</v>
      </c>
      <c r="AI415" s="14">
        <f t="shared" si="248"/>
        <v>1</v>
      </c>
      <c r="AJ415" s="14">
        <f t="shared" si="249"/>
        <v>2</v>
      </c>
      <c r="AK415" s="14">
        <f t="shared" si="250"/>
        <v>2.6</v>
      </c>
      <c r="AL415" s="24">
        <f t="shared" si="268"/>
        <v>242.30976882230013</v>
      </c>
      <c r="AM415" s="14">
        <f t="shared" si="269"/>
        <v>182.44980600919337</v>
      </c>
      <c r="AN415" s="138" t="str">
        <f t="shared" si="270"/>
        <v/>
      </c>
      <c r="AO415">
        <f t="shared" si="271"/>
        <v>1985</v>
      </c>
      <c r="AP415" s="124">
        <f t="shared" si="272"/>
        <v>182.44980600919337</v>
      </c>
    </row>
    <row r="416" spans="2:42" x14ac:dyDescent="0.25">
      <c r="B416" s="3">
        <f t="shared" si="251"/>
        <v>1990</v>
      </c>
      <c r="C416" s="14">
        <f t="shared" si="252"/>
        <v>33.166666666666664</v>
      </c>
      <c r="D416" s="11">
        <f t="shared" si="253"/>
        <v>856.77180598504333</v>
      </c>
      <c r="E416" s="11">
        <f t="shared" si="234"/>
        <v>669.08197523354841</v>
      </c>
      <c r="F416" s="11">
        <f t="shared" si="254"/>
        <v>126.35964193140585</v>
      </c>
      <c r="G416" s="11">
        <f t="shared" si="235"/>
        <v>242.9405127818107</v>
      </c>
      <c r="H416" s="11">
        <f t="shared" si="236"/>
        <v>182.92725330411218</v>
      </c>
      <c r="I416" s="24">
        <f t="shared" si="255"/>
        <v>126.35964193140585</v>
      </c>
      <c r="J416" s="12">
        <f t="shared" si="237"/>
        <v>0.3210153817515935</v>
      </c>
      <c r="K416" s="24">
        <f t="shared" si="238"/>
        <v>500.17115011839661</v>
      </c>
      <c r="L416" s="12">
        <f t="shared" si="256"/>
        <v>0.32384318389475675</v>
      </c>
      <c r="M416" s="24">
        <f t="shared" si="257"/>
        <v>242.9405127818107</v>
      </c>
      <c r="N416" s="12">
        <f t="shared" si="239"/>
        <v>0.88402525671039334</v>
      </c>
      <c r="O416" s="24">
        <f t="shared" si="240"/>
        <v>544.88024457764209</v>
      </c>
      <c r="P416" s="12">
        <f t="shared" si="258"/>
        <v>0.63036386851051096</v>
      </c>
      <c r="Q416" s="24">
        <f t="shared" si="259"/>
        <v>182.92725330411218</v>
      </c>
      <c r="R416" s="12">
        <f t="shared" si="241"/>
        <v>0.55214071567930068</v>
      </c>
      <c r="S416" s="24">
        <f t="shared" si="242"/>
        <v>523.4403670048672</v>
      </c>
      <c r="T416" s="12">
        <f t="shared" si="260"/>
        <v>0.47728783137422848</v>
      </c>
      <c r="W416" s="24">
        <f t="shared" si="261"/>
        <v>292.55241191320727</v>
      </c>
      <c r="X416" s="24">
        <f t="shared" si="262"/>
        <v>562.08695106815276</v>
      </c>
      <c r="Y416" s="13">
        <f t="shared" si="243"/>
        <v>0.75171977794300437</v>
      </c>
      <c r="Z416" s="24">
        <f t="shared" si="244"/>
        <v>9413.2390830085278</v>
      </c>
      <c r="AA416" s="24">
        <f t="shared" si="245"/>
        <v>19042.059051104359</v>
      </c>
      <c r="AB416" s="24">
        <f t="shared" si="263"/>
        <v>242.9405127818107</v>
      </c>
      <c r="AC416" s="24">
        <f t="shared" si="264"/>
        <v>182.92725330411218</v>
      </c>
      <c r="AD416" s="123">
        <f t="shared" si="265"/>
        <v>1990</v>
      </c>
      <c r="AE416" s="14">
        <f t="shared" si="266"/>
        <v>33.166666666666664</v>
      </c>
      <c r="AF416" s="24">
        <f t="shared" si="246"/>
        <v>400</v>
      </c>
      <c r="AG416" s="3">
        <f t="shared" si="267"/>
        <v>1</v>
      </c>
      <c r="AH416" s="14">
        <f t="shared" si="247"/>
        <v>0</v>
      </c>
      <c r="AI416" s="14">
        <f t="shared" si="248"/>
        <v>1</v>
      </c>
      <c r="AJ416" s="14">
        <f t="shared" si="249"/>
        <v>2</v>
      </c>
      <c r="AK416" s="14">
        <f t="shared" si="250"/>
        <v>2.6</v>
      </c>
      <c r="AL416" s="24">
        <f t="shared" si="268"/>
        <v>242.9405127818107</v>
      </c>
      <c r="AM416" s="14">
        <f t="shared" si="269"/>
        <v>182.92725330411218</v>
      </c>
      <c r="AN416" s="138" t="str">
        <f t="shared" si="270"/>
        <v/>
      </c>
      <c r="AO416">
        <f t="shared" si="271"/>
        <v>1990</v>
      </c>
      <c r="AP416" s="124">
        <f t="shared" si="272"/>
        <v>182.92725330411218</v>
      </c>
    </row>
    <row r="417" spans="2:42" x14ac:dyDescent="0.25">
      <c r="B417" s="3">
        <f t="shared" si="251"/>
        <v>1995</v>
      </c>
      <c r="C417" s="14">
        <f t="shared" si="252"/>
        <v>33.25</v>
      </c>
      <c r="D417" s="11">
        <f t="shared" si="253"/>
        <v>857.14638517077833</v>
      </c>
      <c r="E417" s="11">
        <f t="shared" si="234"/>
        <v>669.37253545082535</v>
      </c>
      <c r="F417" s="11">
        <f t="shared" si="254"/>
        <v>126.6834851153006</v>
      </c>
      <c r="G417" s="11">
        <f t="shared" si="235"/>
        <v>243.5708766503212</v>
      </c>
      <c r="H417" s="11">
        <f t="shared" si="236"/>
        <v>183.40454113548643</v>
      </c>
      <c r="I417" s="24">
        <f t="shared" si="255"/>
        <v>126.6834851153006</v>
      </c>
      <c r="J417" s="12">
        <f t="shared" si="237"/>
        <v>0.32092146932592391</v>
      </c>
      <c r="K417" s="24">
        <f t="shared" si="238"/>
        <v>500.31751703506382</v>
      </c>
      <c r="L417" s="12">
        <f t="shared" si="256"/>
        <v>0.32381195986177363</v>
      </c>
      <c r="M417" s="24">
        <f t="shared" si="257"/>
        <v>243.5708766503212</v>
      </c>
      <c r="N417" s="12">
        <f t="shared" si="239"/>
        <v>0.88367267259455218</v>
      </c>
      <c r="O417" s="24">
        <f t="shared" si="240"/>
        <v>545.0976510056463</v>
      </c>
      <c r="P417" s="12">
        <f t="shared" si="258"/>
        <v>0.62998311370812343</v>
      </c>
      <c r="Q417" s="24">
        <f t="shared" si="259"/>
        <v>183.40454113548643</v>
      </c>
      <c r="R417" s="12">
        <f t="shared" si="241"/>
        <v>0.55195080596754009</v>
      </c>
      <c r="S417" s="24">
        <f t="shared" si="242"/>
        <v>523.62046712999972</v>
      </c>
      <c r="T417" s="12">
        <f t="shared" si="260"/>
        <v>0.47712781844975971</v>
      </c>
      <c r="W417" s="24">
        <f t="shared" si="261"/>
        <v>293.30413169115025</v>
      </c>
      <c r="X417" s="24">
        <f t="shared" si="262"/>
        <v>562.3533434116697</v>
      </c>
      <c r="Y417" s="13">
        <f t="shared" si="243"/>
        <v>0.75137266498296951</v>
      </c>
      <c r="Z417" s="24">
        <f t="shared" si="244"/>
        <v>9401.7100939918782</v>
      </c>
      <c r="AA417" s="24">
        <f t="shared" si="245"/>
        <v>19053.928283220765</v>
      </c>
      <c r="AB417" s="24">
        <f t="shared" si="263"/>
        <v>243.5708766503212</v>
      </c>
      <c r="AC417" s="24">
        <f t="shared" si="264"/>
        <v>183.40454113548643</v>
      </c>
      <c r="AD417" s="123">
        <f t="shared" si="265"/>
        <v>1995</v>
      </c>
      <c r="AE417" s="14">
        <f t="shared" si="266"/>
        <v>33.25</v>
      </c>
      <c r="AF417" s="24">
        <f t="shared" si="246"/>
        <v>400</v>
      </c>
      <c r="AG417" s="3">
        <f t="shared" si="267"/>
        <v>1</v>
      </c>
      <c r="AH417" s="14">
        <f t="shared" si="247"/>
        <v>0</v>
      </c>
      <c r="AI417" s="14">
        <f t="shared" si="248"/>
        <v>1</v>
      </c>
      <c r="AJ417" s="14">
        <f t="shared" si="249"/>
        <v>2</v>
      </c>
      <c r="AK417" s="14">
        <f t="shared" si="250"/>
        <v>2.6</v>
      </c>
      <c r="AL417" s="24">
        <f t="shared" si="268"/>
        <v>243.5708766503212</v>
      </c>
      <c r="AM417" s="14">
        <f t="shared" si="269"/>
        <v>183.40454113548643</v>
      </c>
      <c r="AN417" s="138" t="str">
        <f t="shared" si="270"/>
        <v/>
      </c>
      <c r="AO417">
        <f t="shared" si="271"/>
        <v>1995</v>
      </c>
      <c r="AP417" s="124">
        <f t="shared" si="272"/>
        <v>183.40454113548643</v>
      </c>
    </row>
    <row r="418" spans="2:42" x14ac:dyDescent="0.25">
      <c r="B418" s="3">
        <f t="shared" si="251"/>
        <v>2000</v>
      </c>
      <c r="C418" s="14">
        <f t="shared" si="252"/>
        <v>33.333333333333336</v>
      </c>
      <c r="D418" s="11">
        <f t="shared" si="253"/>
        <v>857.52003024286125</v>
      </c>
      <c r="E418" s="11">
        <f t="shared" si="234"/>
        <v>669.66237107827976</v>
      </c>
      <c r="F418" s="11">
        <f t="shared" si="254"/>
        <v>127.00729707516237</v>
      </c>
      <c r="G418" s="11">
        <f t="shared" si="235"/>
        <v>244.20085976402933</v>
      </c>
      <c r="H418" s="11">
        <f t="shared" si="236"/>
        <v>183.88166895393618</v>
      </c>
      <c r="I418" s="24">
        <f t="shared" si="255"/>
        <v>127.00729707516237</v>
      </c>
      <c r="J418" s="12">
        <f t="shared" si="237"/>
        <v>0.32082773465570269</v>
      </c>
      <c r="K418" s="24">
        <f t="shared" si="238"/>
        <v>500.46369235720528</v>
      </c>
      <c r="L418" s="12">
        <f t="shared" si="256"/>
        <v>0.32378029362780597</v>
      </c>
      <c r="M418" s="24">
        <f t="shared" si="257"/>
        <v>244.20085976402933</v>
      </c>
      <c r="N418" s="12">
        <f t="shared" si="239"/>
        <v>0.88332066955491773</v>
      </c>
      <c r="O418" s="24">
        <f t="shared" si="240"/>
        <v>545.31487226703518</v>
      </c>
      <c r="P418" s="12">
        <f t="shared" si="258"/>
        <v>0.62960170185614173</v>
      </c>
      <c r="Q418" s="24">
        <f t="shared" si="259"/>
        <v>183.88166895393618</v>
      </c>
      <c r="R418" s="12">
        <f t="shared" si="241"/>
        <v>0.5517613151985431</v>
      </c>
      <c r="S418" s="24">
        <f t="shared" si="242"/>
        <v>523.80029351913913</v>
      </c>
      <c r="T418" s="12">
        <f t="shared" si="260"/>
        <v>0.476967261251456</v>
      </c>
      <c r="W418" s="24">
        <f t="shared" si="261"/>
        <v>294.05550435613321</v>
      </c>
      <c r="X418" s="24">
        <f t="shared" si="262"/>
        <v>562.61991023100177</v>
      </c>
      <c r="Y418" s="13">
        <f t="shared" si="243"/>
        <v>0.75102286926173822</v>
      </c>
      <c r="Z418" s="24">
        <f t="shared" si="244"/>
        <v>9390.1716680536629</v>
      </c>
      <c r="AA418" s="24">
        <f t="shared" si="245"/>
        <v>19065.701673879033</v>
      </c>
      <c r="AB418" s="24">
        <f t="shared" si="263"/>
        <v>244.20085976402933</v>
      </c>
      <c r="AC418" s="24">
        <f t="shared" si="264"/>
        <v>183.88166895393618</v>
      </c>
      <c r="AD418" s="123">
        <f t="shared" si="265"/>
        <v>2000</v>
      </c>
      <c r="AE418" s="14">
        <f t="shared" si="266"/>
        <v>33.333333333333336</v>
      </c>
      <c r="AF418" s="24">
        <f t="shared" si="246"/>
        <v>400</v>
      </c>
      <c r="AG418" s="3">
        <f t="shared" si="267"/>
        <v>1</v>
      </c>
      <c r="AH418" s="14">
        <f t="shared" si="247"/>
        <v>0</v>
      </c>
      <c r="AI418" s="14">
        <f t="shared" si="248"/>
        <v>1</v>
      </c>
      <c r="AJ418" s="14">
        <f t="shared" si="249"/>
        <v>2</v>
      </c>
      <c r="AK418" s="14">
        <f t="shared" si="250"/>
        <v>2.6</v>
      </c>
      <c r="AL418" s="24">
        <f t="shared" si="268"/>
        <v>244.20085976402933</v>
      </c>
      <c r="AM418" s="14">
        <f t="shared" si="269"/>
        <v>183.88166895393618</v>
      </c>
      <c r="AN418" s="138" t="str">
        <f t="shared" si="270"/>
        <v/>
      </c>
      <c r="AO418">
        <f t="shared" si="271"/>
        <v>2000</v>
      </c>
      <c r="AP418" s="124">
        <f t="shared" si="272"/>
        <v>183.88166895393618</v>
      </c>
    </row>
    <row r="419" spans="2:42" x14ac:dyDescent="0.25">
      <c r="B419" s="3">
        <f t="shared" si="251"/>
        <v>2005</v>
      </c>
      <c r="C419" s="14">
        <f t="shared" si="252"/>
        <v>33.416666666666664</v>
      </c>
      <c r="D419" s="11">
        <f t="shared" si="253"/>
        <v>857.89274584863097</v>
      </c>
      <c r="E419" s="11">
        <f t="shared" si="234"/>
        <v>669.95148572084179</v>
      </c>
      <c r="F419" s="11">
        <f t="shared" si="254"/>
        <v>127.33107736879018</v>
      </c>
      <c r="G419" s="11">
        <f t="shared" si="235"/>
        <v>244.83046146588546</v>
      </c>
      <c r="H419" s="11">
        <f t="shared" si="236"/>
        <v>184.35863621518763</v>
      </c>
      <c r="I419" s="24">
        <f t="shared" si="255"/>
        <v>127.33107736879018</v>
      </c>
      <c r="J419" s="12">
        <f t="shared" si="237"/>
        <v>0.32073417728265213</v>
      </c>
      <c r="K419" s="24">
        <f t="shared" si="238"/>
        <v>500.60967638909352</v>
      </c>
      <c r="L419" s="12">
        <f t="shared" si="256"/>
        <v>0.3237481888339161</v>
      </c>
      <c r="M419" s="24">
        <f t="shared" si="257"/>
        <v>244.83046146588546</v>
      </c>
      <c r="N419" s="12">
        <f t="shared" si="239"/>
        <v>0.88296924136205768</v>
      </c>
      <c r="O419" s="24">
        <f t="shared" si="240"/>
        <v>545.5319115602781</v>
      </c>
      <c r="P419" s="12">
        <f t="shared" si="258"/>
        <v>0.62921963963284366</v>
      </c>
      <c r="Q419" s="24">
        <f t="shared" si="259"/>
        <v>184.35863621518763</v>
      </c>
      <c r="R419" s="12">
        <f t="shared" si="241"/>
        <v>0.55157224111140435</v>
      </c>
      <c r="S419" s="24">
        <f t="shared" si="242"/>
        <v>523.97984762820863</v>
      </c>
      <c r="T419" s="12">
        <f t="shared" si="260"/>
        <v>0.4768061648290482</v>
      </c>
      <c r="W419" s="24">
        <f t="shared" si="261"/>
        <v>294.80652722539497</v>
      </c>
      <c r="X419" s="24">
        <f t="shared" si="262"/>
        <v>562.88665580692509</v>
      </c>
      <c r="Y419" s="13">
        <f t="shared" si="243"/>
        <v>0.75067039711731409</v>
      </c>
      <c r="Z419" s="24">
        <f t="shared" si="244"/>
        <v>9378.6239623861711</v>
      </c>
      <c r="AA419" s="24">
        <f t="shared" si="245"/>
        <v>19077.379365741417</v>
      </c>
      <c r="AB419" s="24">
        <f t="shared" si="263"/>
        <v>244.83046146588546</v>
      </c>
      <c r="AC419" s="24">
        <f t="shared" si="264"/>
        <v>184.35863621518763</v>
      </c>
      <c r="AD419" s="123">
        <f t="shared" si="265"/>
        <v>2005</v>
      </c>
      <c r="AE419" s="14">
        <f t="shared" si="266"/>
        <v>33.416666666666664</v>
      </c>
      <c r="AF419" s="24">
        <f t="shared" si="246"/>
        <v>400</v>
      </c>
      <c r="AG419" s="3">
        <f t="shared" si="267"/>
        <v>1</v>
      </c>
      <c r="AH419" s="14">
        <f t="shared" si="247"/>
        <v>0</v>
      </c>
      <c r="AI419" s="14">
        <f t="shared" si="248"/>
        <v>1</v>
      </c>
      <c r="AJ419" s="14">
        <f t="shared" si="249"/>
        <v>2</v>
      </c>
      <c r="AK419" s="14">
        <f t="shared" si="250"/>
        <v>2.6</v>
      </c>
      <c r="AL419" s="24">
        <f t="shared" si="268"/>
        <v>244.83046146588546</v>
      </c>
      <c r="AM419" s="14">
        <f t="shared" si="269"/>
        <v>184.35863621518763</v>
      </c>
      <c r="AN419" s="138" t="str">
        <f t="shared" si="270"/>
        <v/>
      </c>
      <c r="AO419">
        <f t="shared" si="271"/>
        <v>2005</v>
      </c>
      <c r="AP419" s="124">
        <f t="shared" si="272"/>
        <v>184.35863621518763</v>
      </c>
    </row>
    <row r="420" spans="2:42" x14ac:dyDescent="0.25">
      <c r="B420" s="3">
        <f t="shared" si="251"/>
        <v>2010</v>
      </c>
      <c r="C420" s="14">
        <f t="shared" si="252"/>
        <v>33.5</v>
      </c>
      <c r="D420" s="11">
        <f t="shared" si="253"/>
        <v>858.26453660083064</v>
      </c>
      <c r="E420" s="11">
        <f t="shared" si="234"/>
        <v>670.23988295660581</v>
      </c>
      <c r="F420" s="11">
        <f t="shared" si="254"/>
        <v>127.65482555762409</v>
      </c>
      <c r="G420" s="11">
        <f t="shared" si="235"/>
        <v>245.45968110551831</v>
      </c>
      <c r="H420" s="11">
        <f t="shared" si="236"/>
        <v>184.83544238001667</v>
      </c>
      <c r="I420" s="24">
        <f t="shared" si="255"/>
        <v>127.65482555762409</v>
      </c>
      <c r="J420" s="12">
        <f t="shared" si="237"/>
        <v>0.32064079674816864</v>
      </c>
      <c r="K420" s="24">
        <f t="shared" si="238"/>
        <v>500.75546943733605</v>
      </c>
      <c r="L420" s="12">
        <f t="shared" si="256"/>
        <v>0.3237156490860349</v>
      </c>
      <c r="M420" s="24">
        <f t="shared" si="257"/>
        <v>245.45968110551831</v>
      </c>
      <c r="N420" s="12">
        <f t="shared" si="239"/>
        <v>0.88261838182143015</v>
      </c>
      <c r="O420" s="24">
        <f t="shared" si="240"/>
        <v>545.74877207421025</v>
      </c>
      <c r="P420" s="12">
        <f t="shared" si="258"/>
        <v>0.6288369336432339</v>
      </c>
      <c r="Q420" s="24">
        <f t="shared" si="259"/>
        <v>184.83544238001667</v>
      </c>
      <c r="R420" s="12">
        <f t="shared" si="241"/>
        <v>0.55138358145185484</v>
      </c>
      <c r="S420" s="24">
        <f t="shared" si="242"/>
        <v>524.15913091300297</v>
      </c>
      <c r="T420" s="12">
        <f t="shared" si="260"/>
        <v>0.47664453417673525</v>
      </c>
      <c r="W420" s="24">
        <f t="shared" si="261"/>
        <v>295.55719762251226</v>
      </c>
      <c r="X420" s="24">
        <f t="shared" si="262"/>
        <v>563.15358440256568</v>
      </c>
      <c r="Y420" s="13">
        <f t="shared" si="243"/>
        <v>0.75031525489057516</v>
      </c>
      <c r="Z420" s="24">
        <f t="shared" si="244"/>
        <v>9367.0671333523387</v>
      </c>
      <c r="AA420" s="24">
        <f t="shared" si="245"/>
        <v>19088.961501373768</v>
      </c>
      <c r="AB420" s="24">
        <f t="shared" si="263"/>
        <v>245.45968110551831</v>
      </c>
      <c r="AC420" s="24">
        <f t="shared" si="264"/>
        <v>184.83544238001667</v>
      </c>
      <c r="AD420" s="123">
        <f t="shared" si="265"/>
        <v>2010</v>
      </c>
      <c r="AE420" s="14">
        <f t="shared" si="266"/>
        <v>33.5</v>
      </c>
      <c r="AF420" s="24">
        <f t="shared" si="246"/>
        <v>400</v>
      </c>
      <c r="AG420" s="3">
        <f t="shared" si="267"/>
        <v>1</v>
      </c>
      <c r="AH420" s="14">
        <f t="shared" si="247"/>
        <v>0</v>
      </c>
      <c r="AI420" s="14">
        <f t="shared" si="248"/>
        <v>1</v>
      </c>
      <c r="AJ420" s="14">
        <f t="shared" si="249"/>
        <v>2</v>
      </c>
      <c r="AK420" s="14">
        <f t="shared" si="250"/>
        <v>2.6</v>
      </c>
      <c r="AL420" s="24">
        <f t="shared" si="268"/>
        <v>245.45968110551831</v>
      </c>
      <c r="AM420" s="14">
        <f t="shared" si="269"/>
        <v>184.83544238001667</v>
      </c>
      <c r="AN420" s="138" t="str">
        <f t="shared" si="270"/>
        <v/>
      </c>
      <c r="AO420">
        <f t="shared" si="271"/>
        <v>2010</v>
      </c>
      <c r="AP420" s="124">
        <f t="shared" si="272"/>
        <v>184.83544238001667</v>
      </c>
    </row>
    <row r="421" spans="2:42" x14ac:dyDescent="0.25">
      <c r="B421" s="3">
        <f t="shared" si="251"/>
        <v>2015</v>
      </c>
      <c r="C421" s="14">
        <f t="shared" si="252"/>
        <v>33.583333333333336</v>
      </c>
      <c r="D421" s="11">
        <f t="shared" si="253"/>
        <v>858.63540707795028</v>
      </c>
      <c r="E421" s="11">
        <f t="shared" si="234"/>
        <v>670.527566337096</v>
      </c>
      <c r="F421" s="11">
        <f t="shared" si="254"/>
        <v>127.97854120671013</v>
      </c>
      <c r="G421" s="11">
        <f t="shared" si="235"/>
        <v>246.08851803916156</v>
      </c>
      <c r="H421" s="11">
        <f t="shared" si="236"/>
        <v>185.3120869141934</v>
      </c>
      <c r="I421" s="24">
        <f t="shared" si="255"/>
        <v>127.97854120671013</v>
      </c>
      <c r="J421" s="12">
        <f t="shared" si="237"/>
        <v>0.32054759259334198</v>
      </c>
      <c r="K421" s="24">
        <f t="shared" si="238"/>
        <v>500.90107181084363</v>
      </c>
      <c r="L421" s="12">
        <f t="shared" si="256"/>
        <v>0.32368267795534672</v>
      </c>
      <c r="M421" s="24">
        <f t="shared" si="257"/>
        <v>246.08851803916156</v>
      </c>
      <c r="N421" s="12">
        <f t="shared" si="239"/>
        <v>0.88226808477329921</v>
      </c>
      <c r="O421" s="24">
        <f t="shared" si="240"/>
        <v>545.96545698798889</v>
      </c>
      <c r="P421" s="12">
        <f t="shared" si="258"/>
        <v>0.62845359042006821</v>
      </c>
      <c r="Q421" s="24">
        <f t="shared" si="259"/>
        <v>185.3120869141934</v>
      </c>
      <c r="R421" s="12">
        <f t="shared" si="241"/>
        <v>0.55119533397227616</v>
      </c>
      <c r="S421" s="24">
        <f t="shared" si="242"/>
        <v>524.33814482914295</v>
      </c>
      <c r="T421" s="12">
        <f t="shared" si="260"/>
        <v>0.47648237423386475</v>
      </c>
      <c r="W421" s="24">
        <f t="shared" si="261"/>
        <v>296.30751287740281</v>
      </c>
      <c r="X421" s="24">
        <f t="shared" si="262"/>
        <v>563.42070026323518</v>
      </c>
      <c r="Y421" s="13">
        <f t="shared" si="243"/>
        <v>0.74995744892608673</v>
      </c>
      <c r="Z421" s="24">
        <f t="shared" si="244"/>
        <v>9355.5013364923288</v>
      </c>
      <c r="AA421" s="24">
        <f t="shared" si="245"/>
        <v>19100.448223256873</v>
      </c>
      <c r="AB421" s="24">
        <f t="shared" si="263"/>
        <v>246.08851803916156</v>
      </c>
      <c r="AC421" s="24">
        <f t="shared" si="264"/>
        <v>185.3120869141934</v>
      </c>
      <c r="AD421" s="123">
        <f t="shared" si="265"/>
        <v>2015</v>
      </c>
      <c r="AE421" s="14">
        <f t="shared" si="266"/>
        <v>33.583333333333336</v>
      </c>
      <c r="AF421" s="24">
        <f t="shared" si="246"/>
        <v>400</v>
      </c>
      <c r="AG421" s="3">
        <f t="shared" si="267"/>
        <v>1</v>
      </c>
      <c r="AH421" s="14">
        <f t="shared" si="247"/>
        <v>0</v>
      </c>
      <c r="AI421" s="14">
        <f t="shared" si="248"/>
        <v>1</v>
      </c>
      <c r="AJ421" s="14">
        <f t="shared" si="249"/>
        <v>2</v>
      </c>
      <c r="AK421" s="14">
        <f t="shared" si="250"/>
        <v>2.6</v>
      </c>
      <c r="AL421" s="24">
        <f t="shared" si="268"/>
        <v>246.08851803916156</v>
      </c>
      <c r="AM421" s="14">
        <f t="shared" si="269"/>
        <v>185.3120869141934</v>
      </c>
      <c r="AN421" s="138" t="str">
        <f t="shared" si="270"/>
        <v/>
      </c>
      <c r="AO421">
        <f t="shared" si="271"/>
        <v>2015</v>
      </c>
      <c r="AP421" s="124">
        <f t="shared" si="272"/>
        <v>185.3120869141934</v>
      </c>
    </row>
    <row r="422" spans="2:42" x14ac:dyDescent="0.25">
      <c r="B422" s="3">
        <f t="shared" si="251"/>
        <v>2020</v>
      </c>
      <c r="C422" s="14">
        <f t="shared" si="252"/>
        <v>33.666666666666664</v>
      </c>
      <c r="D422" s="11">
        <f t="shared" si="253"/>
        <v>859.00536182456517</v>
      </c>
      <c r="E422" s="11">
        <f t="shared" si="234"/>
        <v>670.81453938752895</v>
      </c>
      <c r="F422" s="11">
        <f t="shared" si="254"/>
        <v>128.30222388466547</v>
      </c>
      <c r="G422" s="11">
        <f t="shared" si="235"/>
        <v>246.71697162958162</v>
      </c>
      <c r="H422" s="11">
        <f t="shared" si="236"/>
        <v>185.78856928842725</v>
      </c>
      <c r="I422" s="24">
        <f t="shared" si="255"/>
        <v>128.30222388466547</v>
      </c>
      <c r="J422" s="12">
        <f t="shared" si="237"/>
        <v>0.32045456435897601</v>
      </c>
      <c r="K422" s="24">
        <f t="shared" si="238"/>
        <v>501.0464838207983</v>
      </c>
      <c r="L422" s="12">
        <f t="shared" si="256"/>
        <v>0.32364927897867796</v>
      </c>
      <c r="M422" s="24">
        <f t="shared" si="257"/>
        <v>246.71697162958162</v>
      </c>
      <c r="N422" s="12">
        <f t="shared" si="239"/>
        <v>0.88191834409265224</v>
      </c>
      <c r="O422" s="24">
        <f t="shared" si="240"/>
        <v>546.18196947105002</v>
      </c>
      <c r="P422" s="12">
        <f t="shared" si="258"/>
        <v>0.62806961642487935</v>
      </c>
      <c r="Q422" s="24">
        <f t="shared" si="259"/>
        <v>185.78856928842725</v>
      </c>
      <c r="R422" s="12">
        <f t="shared" si="241"/>
        <v>0.5510074964317152</v>
      </c>
      <c r="S422" s="24">
        <f t="shared" si="242"/>
        <v>524.51689083202837</v>
      </c>
      <c r="T422" s="12">
        <f t="shared" si="260"/>
        <v>0.47631968988561529</v>
      </c>
      <c r="W422" s="24">
        <f t="shared" si="261"/>
        <v>297.05747032632888</v>
      </c>
      <c r="X422" s="24">
        <f t="shared" si="262"/>
        <v>563.68800761626949</v>
      </c>
      <c r="Y422" s="13">
        <f t="shared" si="243"/>
        <v>0.74959698557289867</v>
      </c>
      <c r="Z422" s="24">
        <f t="shared" si="244"/>
        <v>9343.9267265300023</v>
      </c>
      <c r="AA422" s="24">
        <f t="shared" si="245"/>
        <v>19111.839673797775</v>
      </c>
      <c r="AB422" s="24">
        <f t="shared" si="263"/>
        <v>246.71697162958162</v>
      </c>
      <c r="AC422" s="24">
        <f t="shared" si="264"/>
        <v>185.78856928842725</v>
      </c>
      <c r="AD422" s="123">
        <f t="shared" si="265"/>
        <v>2020</v>
      </c>
      <c r="AE422" s="14">
        <f t="shared" si="266"/>
        <v>33.666666666666664</v>
      </c>
      <c r="AF422" s="24">
        <f t="shared" si="246"/>
        <v>400</v>
      </c>
      <c r="AG422" s="3">
        <f t="shared" si="267"/>
        <v>1</v>
      </c>
      <c r="AH422" s="14">
        <f t="shared" si="247"/>
        <v>0</v>
      </c>
      <c r="AI422" s="14">
        <f t="shared" si="248"/>
        <v>1</v>
      </c>
      <c r="AJ422" s="14">
        <f t="shared" si="249"/>
        <v>2</v>
      </c>
      <c r="AK422" s="14">
        <f t="shared" si="250"/>
        <v>2.6</v>
      </c>
      <c r="AL422" s="24">
        <f t="shared" si="268"/>
        <v>246.71697162958162</v>
      </c>
      <c r="AM422" s="14">
        <f t="shared" si="269"/>
        <v>185.78856928842725</v>
      </c>
      <c r="AN422" s="138" t="str">
        <f t="shared" si="270"/>
        <v/>
      </c>
      <c r="AO422">
        <f t="shared" si="271"/>
        <v>2020</v>
      </c>
      <c r="AP422" s="124">
        <f t="shared" si="272"/>
        <v>185.78856928842725</v>
      </c>
    </row>
    <row r="423" spans="2:42" x14ac:dyDescent="0.25">
      <c r="B423" s="3">
        <f t="shared" si="251"/>
        <v>2025</v>
      </c>
      <c r="C423" s="14">
        <f t="shared" si="252"/>
        <v>33.75</v>
      </c>
      <c r="D423" s="11">
        <f t="shared" si="253"/>
        <v>859.37440535166991</v>
      </c>
      <c r="E423" s="11">
        <f t="shared" si="234"/>
        <v>671.10080560707286</v>
      </c>
      <c r="F423" s="11">
        <f t="shared" si="254"/>
        <v>128.62587316364414</v>
      </c>
      <c r="G423" s="11">
        <f t="shared" si="235"/>
        <v>247.3450412460065</v>
      </c>
      <c r="H423" s="11">
        <f t="shared" si="236"/>
        <v>186.26488897831288</v>
      </c>
      <c r="I423" s="24">
        <f t="shared" si="255"/>
        <v>128.62587316364414</v>
      </c>
      <c r="J423" s="12">
        <f t="shared" si="237"/>
        <v>0.32036171158560767</v>
      </c>
      <c r="K423" s="24">
        <f t="shared" si="238"/>
        <v>501.19170578062284</v>
      </c>
      <c r="L423" s="12">
        <f t="shared" si="256"/>
        <v>0.32361545565888922</v>
      </c>
      <c r="M423" s="24">
        <f t="shared" si="257"/>
        <v>247.3450412460065</v>
      </c>
      <c r="N423" s="12">
        <f t="shared" si="239"/>
        <v>0.8815691536891167</v>
      </c>
      <c r="O423" s="24">
        <f t="shared" si="240"/>
        <v>546.39831268306614</v>
      </c>
      <c r="P423" s="12">
        <f t="shared" si="258"/>
        <v>0.62768501804902599</v>
      </c>
      <c r="Q423" s="24">
        <f t="shared" si="259"/>
        <v>186.26488897831288</v>
      </c>
      <c r="R423" s="12">
        <f t="shared" si="241"/>
        <v>0.55082006659589555</v>
      </c>
      <c r="S423" s="24">
        <f t="shared" si="242"/>
        <v>524.69537037679288</v>
      </c>
      <c r="T423" s="12">
        <f t="shared" si="260"/>
        <v>0.47615648596369176</v>
      </c>
      <c r="W423" s="24">
        <f t="shared" si="261"/>
        <v>297.80706731190179</v>
      </c>
      <c r="X423" s="24">
        <f t="shared" si="262"/>
        <v>563.95551067086774</v>
      </c>
      <c r="Y423" s="13">
        <f t="shared" si="243"/>
        <v>0.74923387118533069</v>
      </c>
      <c r="Z423" s="24">
        <f t="shared" si="244"/>
        <v>9332.3434573792765</v>
      </c>
      <c r="AA423" s="24">
        <f t="shared" si="245"/>
        <v>19123.135995340912</v>
      </c>
      <c r="AB423" s="24">
        <f t="shared" si="263"/>
        <v>247.3450412460065</v>
      </c>
      <c r="AC423" s="24">
        <f t="shared" si="264"/>
        <v>186.26488897831288</v>
      </c>
      <c r="AD423" s="123">
        <f t="shared" si="265"/>
        <v>2025</v>
      </c>
      <c r="AE423" s="14">
        <f t="shared" si="266"/>
        <v>33.75</v>
      </c>
      <c r="AF423" s="24">
        <f t="shared" si="246"/>
        <v>400</v>
      </c>
      <c r="AG423" s="3">
        <f t="shared" si="267"/>
        <v>1</v>
      </c>
      <c r="AH423" s="14">
        <f t="shared" si="247"/>
        <v>0</v>
      </c>
      <c r="AI423" s="14">
        <f t="shared" si="248"/>
        <v>1</v>
      </c>
      <c r="AJ423" s="14">
        <f t="shared" si="249"/>
        <v>2</v>
      </c>
      <c r="AK423" s="14">
        <f t="shared" si="250"/>
        <v>2.6</v>
      </c>
      <c r="AL423" s="24">
        <f t="shared" si="268"/>
        <v>247.3450412460065</v>
      </c>
      <c r="AM423" s="14">
        <f t="shared" si="269"/>
        <v>186.26488897831288</v>
      </c>
      <c r="AN423" s="138" t="str">
        <f t="shared" si="270"/>
        <v/>
      </c>
      <c r="AO423">
        <f t="shared" si="271"/>
        <v>2025</v>
      </c>
      <c r="AP423" s="124">
        <f t="shared" si="272"/>
        <v>186.26488897831288</v>
      </c>
    </row>
    <row r="424" spans="2:42" x14ac:dyDescent="0.25">
      <c r="B424" s="3">
        <f t="shared" si="251"/>
        <v>2030</v>
      </c>
      <c r="C424" s="14">
        <f t="shared" si="252"/>
        <v>33.833333333333336</v>
      </c>
      <c r="D424" s="11">
        <f t="shared" si="253"/>
        <v>859.74254213700829</v>
      </c>
      <c r="E424" s="11">
        <f t="shared" si="234"/>
        <v>671.38636846910345</v>
      </c>
      <c r="F424" s="11">
        <f t="shared" si="254"/>
        <v>128.94948861930303</v>
      </c>
      <c r="G424" s="11">
        <f t="shared" si="235"/>
        <v>247.97272626405552</v>
      </c>
      <c r="H424" s="11">
        <f t="shared" si="236"/>
        <v>186.74104546427657</v>
      </c>
      <c r="I424" s="24">
        <f t="shared" si="255"/>
        <v>128.94948861930303</v>
      </c>
      <c r="J424" s="12">
        <f t="shared" si="237"/>
        <v>0.32026903381352723</v>
      </c>
      <c r="K424" s="24">
        <f t="shared" si="238"/>
        <v>501.33673800594875</v>
      </c>
      <c r="L424" s="12">
        <f t="shared" si="256"/>
        <v>0.3235812114652592</v>
      </c>
      <c r="M424" s="24">
        <f t="shared" si="257"/>
        <v>247.97272626405552</v>
      </c>
      <c r="N424" s="12">
        <f t="shared" si="239"/>
        <v>0.88122050750687375</v>
      </c>
      <c r="O424" s="24">
        <f t="shared" si="240"/>
        <v>546.61448977390569</v>
      </c>
      <c r="P424" s="12">
        <f t="shared" si="258"/>
        <v>0.62729980161469645</v>
      </c>
      <c r="Q424" s="24">
        <f t="shared" si="259"/>
        <v>186.74104546427657</v>
      </c>
      <c r="R424" s="12">
        <f t="shared" si="241"/>
        <v>0.55063304223723153</v>
      </c>
      <c r="S424" s="24">
        <f t="shared" si="242"/>
        <v>524.87358491825967</v>
      </c>
      <c r="T424" s="12">
        <f t="shared" si="260"/>
        <v>0.47599276724699391</v>
      </c>
      <c r="W424" s="24">
        <f t="shared" si="261"/>
        <v>298.5563011830871</v>
      </c>
      <c r="X424" s="24">
        <f t="shared" si="262"/>
        <v>564.22321361793377</v>
      </c>
      <c r="Y424" s="13">
        <f t="shared" si="243"/>
        <v>0.7488681121237416</v>
      </c>
      <c r="Z424" s="24">
        <f t="shared" si="244"/>
        <v>9320.7516821504087</v>
      </c>
      <c r="AA424" s="24">
        <f t="shared" si="245"/>
        <v>19134.337330179067</v>
      </c>
      <c r="AB424" s="24">
        <f t="shared" si="263"/>
        <v>247.97272626405552</v>
      </c>
      <c r="AC424" s="24">
        <f t="shared" si="264"/>
        <v>186.74104546427657</v>
      </c>
      <c r="AD424" s="123">
        <f t="shared" si="265"/>
        <v>2030</v>
      </c>
      <c r="AE424" s="14">
        <f t="shared" si="266"/>
        <v>33.833333333333336</v>
      </c>
      <c r="AF424" s="24">
        <f t="shared" si="246"/>
        <v>400</v>
      </c>
      <c r="AG424" s="3">
        <f t="shared" si="267"/>
        <v>1</v>
      </c>
      <c r="AH424" s="14">
        <f t="shared" si="247"/>
        <v>0</v>
      </c>
      <c r="AI424" s="14">
        <f t="shared" si="248"/>
        <v>1</v>
      </c>
      <c r="AJ424" s="14">
        <f t="shared" si="249"/>
        <v>2</v>
      </c>
      <c r="AK424" s="14">
        <f t="shared" si="250"/>
        <v>2.6</v>
      </c>
      <c r="AL424" s="24">
        <f t="shared" si="268"/>
        <v>247.97272626405552</v>
      </c>
      <c r="AM424" s="14">
        <f t="shared" si="269"/>
        <v>186.74104546427657</v>
      </c>
      <c r="AN424" s="138" t="str">
        <f t="shared" si="270"/>
        <v/>
      </c>
      <c r="AO424">
        <f t="shared" si="271"/>
        <v>2030</v>
      </c>
      <c r="AP424" s="124">
        <f t="shared" si="272"/>
        <v>186.74104546427657</v>
      </c>
    </row>
    <row r="425" spans="2:42" x14ac:dyDescent="0.25">
      <c r="B425" s="3">
        <f t="shared" si="251"/>
        <v>2035</v>
      </c>
      <c r="C425" s="14">
        <f t="shared" si="252"/>
        <v>33.916666666666664</v>
      </c>
      <c r="D425" s="11">
        <f t="shared" si="253"/>
        <v>860.10977662539972</v>
      </c>
      <c r="E425" s="11">
        <f t="shared" si="234"/>
        <v>671.67123142145681</v>
      </c>
      <c r="F425" s="11">
        <f t="shared" si="254"/>
        <v>129.27306983076829</v>
      </c>
      <c r="G425" s="11">
        <f t="shared" si="235"/>
        <v>248.60002606567022</v>
      </c>
      <c r="H425" s="11">
        <f t="shared" si="236"/>
        <v>187.21703823152356</v>
      </c>
      <c r="I425" s="24">
        <f t="shared" si="255"/>
        <v>129.27306983076829</v>
      </c>
      <c r="J425" s="12">
        <f t="shared" si="237"/>
        <v>0.32017653058279644</v>
      </c>
      <c r="K425" s="24">
        <f t="shared" si="238"/>
        <v>501.48158081458678</v>
      </c>
      <c r="L425" s="12">
        <f t="shared" si="256"/>
        <v>0.32354654983384068</v>
      </c>
      <c r="M425" s="24">
        <f t="shared" si="257"/>
        <v>248.60002606567022</v>
      </c>
      <c r="N425" s="12">
        <f t="shared" si="239"/>
        <v>0.88087239952457497</v>
      </c>
      <c r="O425" s="24">
        <f t="shared" si="240"/>
        <v>546.83050388359186</v>
      </c>
      <c r="P425" s="12">
        <f t="shared" si="258"/>
        <v>0.62691397337585475</v>
      </c>
      <c r="Q425" s="24">
        <f t="shared" si="259"/>
        <v>187.21703823152356</v>
      </c>
      <c r="R425" s="12">
        <f t="shared" si="241"/>
        <v>0.55044642113483755</v>
      </c>
      <c r="S425" s="24">
        <f t="shared" si="242"/>
        <v>525.05153591089743</v>
      </c>
      <c r="T425" s="12">
        <f t="shared" si="260"/>
        <v>0.47582853846224826</v>
      </c>
      <c r="W425" s="24">
        <f t="shared" si="261"/>
        <v>299.30516929521082</v>
      </c>
      <c r="X425" s="24">
        <f t="shared" si="262"/>
        <v>564.4911206299189</v>
      </c>
      <c r="Y425" s="13">
        <f t="shared" si="243"/>
        <v>0.74849971475528665</v>
      </c>
      <c r="Z425" s="24">
        <f t="shared" si="244"/>
        <v>9309.151553156149</v>
      </c>
      <c r="AA425" s="24">
        <f t="shared" si="245"/>
        <v>19145.443820564193</v>
      </c>
      <c r="AB425" s="24">
        <f t="shared" si="263"/>
        <v>248.60002606567022</v>
      </c>
      <c r="AC425" s="24">
        <f t="shared" si="264"/>
        <v>187.21703823152356</v>
      </c>
      <c r="AD425" s="123">
        <f t="shared" si="265"/>
        <v>2035</v>
      </c>
      <c r="AE425" s="14">
        <f t="shared" si="266"/>
        <v>33.916666666666664</v>
      </c>
      <c r="AF425" s="24">
        <f t="shared" si="246"/>
        <v>400</v>
      </c>
      <c r="AG425" s="3">
        <f t="shared" si="267"/>
        <v>1</v>
      </c>
      <c r="AH425" s="14">
        <f t="shared" si="247"/>
        <v>0</v>
      </c>
      <c r="AI425" s="14">
        <f t="shared" si="248"/>
        <v>1</v>
      </c>
      <c r="AJ425" s="14">
        <f t="shared" si="249"/>
        <v>2</v>
      </c>
      <c r="AK425" s="14">
        <f t="shared" si="250"/>
        <v>2.6</v>
      </c>
      <c r="AL425" s="24">
        <f t="shared" si="268"/>
        <v>248.60002606567022</v>
      </c>
      <c r="AM425" s="14">
        <f t="shared" si="269"/>
        <v>187.21703823152356</v>
      </c>
      <c r="AN425" s="138" t="str">
        <f t="shared" si="270"/>
        <v/>
      </c>
      <c r="AO425">
        <f t="shared" si="271"/>
        <v>2035</v>
      </c>
      <c r="AP425" s="124">
        <f t="shared" si="272"/>
        <v>187.21703823152356</v>
      </c>
    </row>
    <row r="426" spans="2:42" x14ac:dyDescent="0.25">
      <c r="B426" s="3">
        <f t="shared" si="251"/>
        <v>2040</v>
      </c>
      <c r="C426" s="14">
        <f t="shared" si="252"/>
        <v>34</v>
      </c>
      <c r="D426" s="11">
        <f t="shared" si="253"/>
        <v>860.47611322906084</v>
      </c>
      <c r="E426" s="11">
        <f t="shared" si="234"/>
        <v>671.95539788667941</v>
      </c>
      <c r="F426" s="11">
        <f t="shared" si="254"/>
        <v>129.59661638060214</v>
      </c>
      <c r="G426" s="11">
        <f t="shared" si="235"/>
        <v>249.22694003904607</v>
      </c>
      <c r="H426" s="11">
        <f t="shared" si="236"/>
        <v>187.69286676998581</v>
      </c>
      <c r="I426" s="24">
        <f t="shared" si="255"/>
        <v>129.59661638060214</v>
      </c>
      <c r="J426" s="12">
        <f t="shared" si="237"/>
        <v>0.32008420143326821</v>
      </c>
      <c r="K426" s="24">
        <f t="shared" si="238"/>
        <v>501.62623452649552</v>
      </c>
      <c r="L426" s="12">
        <f t="shared" si="256"/>
        <v>0.32351147416785947</v>
      </c>
      <c r="M426" s="24">
        <f t="shared" si="257"/>
        <v>249.22694003904607</v>
      </c>
      <c r="N426" s="12">
        <f t="shared" si="239"/>
        <v>0.88052482375525543</v>
      </c>
      <c r="O426" s="24">
        <f t="shared" si="240"/>
        <v>547.04635814226481</v>
      </c>
      <c r="P426" s="12">
        <f t="shared" si="258"/>
        <v>0.62652753951928886</v>
      </c>
      <c r="Q426" s="24">
        <f t="shared" si="259"/>
        <v>187.69286676998581</v>
      </c>
      <c r="R426" s="12">
        <f t="shared" si="241"/>
        <v>0.55026020107454221</v>
      </c>
      <c r="S426" s="24">
        <f t="shared" si="242"/>
        <v>525.22922480877639</v>
      </c>
      <c r="T426" s="12">
        <f t="shared" si="260"/>
        <v>0.47566380428470528</v>
      </c>
      <c r="W426" s="24">
        <f t="shared" si="261"/>
        <v>300.05366900996609</v>
      </c>
      <c r="X426" s="24">
        <f t="shared" si="262"/>
        <v>564.75923586066665</v>
      </c>
      <c r="Y426" s="13">
        <f t="shared" si="243"/>
        <v>0.74812868545466238</v>
      </c>
      <c r="Z426" s="24">
        <f t="shared" si="244"/>
        <v>9297.5432219178329</v>
      </c>
      <c r="AA426" s="24">
        <f t="shared" si="245"/>
        <v>19156.455608718195</v>
      </c>
      <c r="AB426" s="24">
        <f t="shared" si="263"/>
        <v>249.22694003904607</v>
      </c>
      <c r="AC426" s="24">
        <f t="shared" si="264"/>
        <v>187.69286676998581</v>
      </c>
      <c r="AD426" s="123">
        <f t="shared" si="265"/>
        <v>2040</v>
      </c>
      <c r="AE426" s="14">
        <f t="shared" si="266"/>
        <v>34</v>
      </c>
      <c r="AF426" s="24">
        <f t="shared" si="246"/>
        <v>400</v>
      </c>
      <c r="AG426" s="3">
        <f t="shared" si="267"/>
        <v>1</v>
      </c>
      <c r="AH426" s="14">
        <f t="shared" si="247"/>
        <v>0</v>
      </c>
      <c r="AI426" s="14">
        <f t="shared" si="248"/>
        <v>1</v>
      </c>
      <c r="AJ426" s="14">
        <f t="shared" si="249"/>
        <v>2</v>
      </c>
      <c r="AK426" s="14">
        <f t="shared" si="250"/>
        <v>2.6</v>
      </c>
      <c r="AL426" s="24">
        <f t="shared" si="268"/>
        <v>249.22694003904607</v>
      </c>
      <c r="AM426" s="14">
        <f t="shared" si="269"/>
        <v>187.69286676998581</v>
      </c>
      <c r="AN426" s="138" t="str">
        <f t="shared" si="270"/>
        <v/>
      </c>
      <c r="AO426">
        <f t="shared" si="271"/>
        <v>2040</v>
      </c>
      <c r="AP426" s="124">
        <f t="shared" si="272"/>
        <v>187.69286676998581</v>
      </c>
    </row>
    <row r="427" spans="2:42" x14ac:dyDescent="0.25">
      <c r="B427" s="3">
        <f t="shared" si="251"/>
        <v>2045</v>
      </c>
      <c r="C427" s="14">
        <f t="shared" si="252"/>
        <v>34.083333333333336</v>
      </c>
      <c r="D427" s="11">
        <f t="shared" si="253"/>
        <v>860.8415563279234</v>
      </c>
      <c r="E427" s="11">
        <f t="shared" si="234"/>
        <v>672.2388712622743</v>
      </c>
      <c r="F427" s="11">
        <f t="shared" si="254"/>
        <v>129.92012785477002</v>
      </c>
      <c r="G427" s="11">
        <f t="shared" si="235"/>
        <v>249.85346757856536</v>
      </c>
      <c r="H427" s="11">
        <f t="shared" si="236"/>
        <v>188.16853057427051</v>
      </c>
      <c r="I427" s="24">
        <f t="shared" si="255"/>
        <v>129.92012785477002</v>
      </c>
      <c r="J427" s="12">
        <f t="shared" si="237"/>
        <v>0.31999204590460439</v>
      </c>
      <c r="K427" s="24">
        <f t="shared" si="238"/>
        <v>501.77069946375286</v>
      </c>
      <c r="L427" s="12">
        <f t="shared" si="256"/>
        <v>0.32347598783807335</v>
      </c>
      <c r="M427" s="24">
        <f t="shared" si="257"/>
        <v>249.85346757856536</v>
      </c>
      <c r="N427" s="12">
        <f t="shared" si="239"/>
        <v>0.88017777424624755</v>
      </c>
      <c r="O427" s="24">
        <f t="shared" si="240"/>
        <v>547.26205567014244</v>
      </c>
      <c r="P427" s="12">
        <f t="shared" si="258"/>
        <v>0.62614050616555561</v>
      </c>
      <c r="Q427" s="24">
        <f t="shared" si="259"/>
        <v>188.16853057427051</v>
      </c>
      <c r="R427" s="12">
        <f t="shared" si="241"/>
        <v>0.55007437984889607</v>
      </c>
      <c r="S427" s="24">
        <f t="shared" si="242"/>
        <v>525.4066530655258</v>
      </c>
      <c r="T427" s="12">
        <f t="shared" si="260"/>
        <v>0.47549856933877049</v>
      </c>
      <c r="W427" s="24">
        <f t="shared" si="261"/>
        <v>300.80179769542076</v>
      </c>
      <c r="X427" s="24">
        <f t="shared" si="262"/>
        <v>565.02756344525824</v>
      </c>
      <c r="Y427" s="13">
        <f t="shared" si="243"/>
        <v>0.74775503060483584</v>
      </c>
      <c r="Z427" s="24">
        <f t="shared" si="244"/>
        <v>9285.9268391713376</v>
      </c>
      <c r="AA427" s="24">
        <f t="shared" si="245"/>
        <v>19167.372836843409</v>
      </c>
      <c r="AB427" s="24">
        <f t="shared" si="263"/>
        <v>249.85346757856536</v>
      </c>
      <c r="AC427" s="24">
        <f t="shared" si="264"/>
        <v>188.16853057427051</v>
      </c>
      <c r="AD427" s="123">
        <f t="shared" si="265"/>
        <v>2045</v>
      </c>
      <c r="AE427" s="14">
        <f t="shared" si="266"/>
        <v>34.083333333333336</v>
      </c>
      <c r="AF427" s="24">
        <f t="shared" si="246"/>
        <v>400</v>
      </c>
      <c r="AG427" s="3">
        <f t="shared" si="267"/>
        <v>1</v>
      </c>
      <c r="AH427" s="14">
        <f t="shared" si="247"/>
        <v>0</v>
      </c>
      <c r="AI427" s="14">
        <f t="shared" si="248"/>
        <v>1</v>
      </c>
      <c r="AJ427" s="14">
        <f t="shared" si="249"/>
        <v>2</v>
      </c>
      <c r="AK427" s="14">
        <f t="shared" si="250"/>
        <v>2.6</v>
      </c>
      <c r="AL427" s="24">
        <f t="shared" si="268"/>
        <v>249.85346757856536</v>
      </c>
      <c r="AM427" s="14">
        <f t="shared" si="269"/>
        <v>188.16853057427051</v>
      </c>
      <c r="AN427" s="138" t="str">
        <f t="shared" si="270"/>
        <v/>
      </c>
      <c r="AO427">
        <f t="shared" si="271"/>
        <v>2045</v>
      </c>
      <c r="AP427" s="124">
        <f t="shared" si="272"/>
        <v>188.16853057427051</v>
      </c>
    </row>
    <row r="428" spans="2:42" x14ac:dyDescent="0.25">
      <c r="B428" s="3">
        <f t="shared" si="251"/>
        <v>2050</v>
      </c>
      <c r="C428" s="14">
        <f t="shared" si="252"/>
        <v>34.166666666666664</v>
      </c>
      <c r="D428" s="11">
        <f t="shared" si="253"/>
        <v>861.20611026994936</v>
      </c>
      <c r="E428" s="11">
        <f t="shared" si="234"/>
        <v>672.52165492094548</v>
      </c>
      <c r="F428" s="11">
        <f t="shared" si="254"/>
        <v>130.24360384260808</v>
      </c>
      <c r="G428" s="11">
        <f t="shared" si="235"/>
        <v>250.47960808473093</v>
      </c>
      <c r="H428" s="11">
        <f t="shared" si="236"/>
        <v>188.64402914360929</v>
      </c>
      <c r="I428" s="24">
        <f t="shared" si="255"/>
        <v>130.24360384260808</v>
      </c>
      <c r="J428" s="12">
        <f t="shared" si="237"/>
        <v>0.3199000635362943</v>
      </c>
      <c r="K428" s="24">
        <f t="shared" si="238"/>
        <v>501.91497595052527</v>
      </c>
      <c r="L428" s="12">
        <f t="shared" si="256"/>
        <v>0.32344009418309677</v>
      </c>
      <c r="M428" s="24">
        <f t="shared" si="257"/>
        <v>250.47960808473093</v>
      </c>
      <c r="N428" s="12">
        <f t="shared" si="239"/>
        <v>0.87983124507909483</v>
      </c>
      <c r="O428" s="24">
        <f t="shared" si="240"/>
        <v>547.47759957748417</v>
      </c>
      <c r="P428" s="12">
        <f t="shared" si="258"/>
        <v>0.62575287936982482</v>
      </c>
      <c r="Q428" s="24">
        <f t="shared" si="259"/>
        <v>188.64402914360929</v>
      </c>
      <c r="R428" s="12">
        <f t="shared" si="241"/>
        <v>0.54988895525718351</v>
      </c>
      <c r="S428" s="24">
        <f t="shared" si="242"/>
        <v>525.58382213429195</v>
      </c>
      <c r="T428" s="12">
        <f t="shared" si="260"/>
        <v>0.47533283819857597</v>
      </c>
      <c r="W428" s="24">
        <f t="shared" si="261"/>
        <v>301.54955272602558</v>
      </c>
      <c r="X428" s="24">
        <f t="shared" si="262"/>
        <v>565.29610749986</v>
      </c>
      <c r="Y428" s="13">
        <f t="shared" si="243"/>
        <v>0.74737875659776387</v>
      </c>
      <c r="Z428" s="24">
        <f t="shared" si="244"/>
        <v>9274.3025548729966</v>
      </c>
      <c r="AA428" s="24">
        <f t="shared" si="245"/>
        <v>19178.195647133103</v>
      </c>
      <c r="AB428" s="24">
        <f t="shared" si="263"/>
        <v>250.47960808473093</v>
      </c>
      <c r="AC428" s="24">
        <f t="shared" si="264"/>
        <v>188.64402914360929</v>
      </c>
      <c r="AD428" s="123">
        <f t="shared" si="265"/>
        <v>2050</v>
      </c>
      <c r="AE428" s="14">
        <f t="shared" si="266"/>
        <v>34.166666666666664</v>
      </c>
      <c r="AF428" s="24">
        <f t="shared" si="246"/>
        <v>400</v>
      </c>
      <c r="AG428" s="3">
        <f t="shared" si="267"/>
        <v>1</v>
      </c>
      <c r="AH428" s="14">
        <f t="shared" si="247"/>
        <v>0</v>
      </c>
      <c r="AI428" s="14">
        <f t="shared" si="248"/>
        <v>1</v>
      </c>
      <c r="AJ428" s="14">
        <f t="shared" si="249"/>
        <v>2</v>
      </c>
      <c r="AK428" s="14">
        <f t="shared" si="250"/>
        <v>2.6</v>
      </c>
      <c r="AL428" s="24">
        <f t="shared" si="268"/>
        <v>250.47960808473093</v>
      </c>
      <c r="AM428" s="14">
        <f t="shared" si="269"/>
        <v>188.64402914360929</v>
      </c>
      <c r="AN428" s="138" t="str">
        <f t="shared" si="270"/>
        <v/>
      </c>
      <c r="AO428">
        <f t="shared" si="271"/>
        <v>2050</v>
      </c>
      <c r="AP428" s="124">
        <f t="shared" si="272"/>
        <v>188.64402914360929</v>
      </c>
    </row>
    <row r="429" spans="2:42" x14ac:dyDescent="0.25">
      <c r="B429" s="3">
        <f t="shared" si="251"/>
        <v>2055</v>
      </c>
      <c r="C429" s="14">
        <f t="shared" si="252"/>
        <v>34.25</v>
      </c>
      <c r="D429" s="11">
        <f t="shared" si="253"/>
        <v>861.56977937144052</v>
      </c>
      <c r="E429" s="11">
        <f t="shared" si="234"/>
        <v>672.80375221083864</v>
      </c>
      <c r="F429" s="11">
        <f t="shared" si="254"/>
        <v>130.56704393679118</v>
      </c>
      <c r="G429" s="11">
        <f t="shared" si="235"/>
        <v>251.10536096410075</v>
      </c>
      <c r="H429" s="11">
        <f t="shared" si="236"/>
        <v>189.11936198180786</v>
      </c>
      <c r="I429" s="24">
        <f t="shared" si="255"/>
        <v>130.56704393679118</v>
      </c>
      <c r="J429" s="12">
        <f t="shared" si="237"/>
        <v>0.31980825386767231</v>
      </c>
      <c r="K429" s="24">
        <f t="shared" si="238"/>
        <v>502.05906431303976</v>
      </c>
      <c r="L429" s="12">
        <f t="shared" si="256"/>
        <v>0.32340379650981471</v>
      </c>
      <c r="M429" s="24">
        <f t="shared" si="257"/>
        <v>251.10536096410075</v>
      </c>
      <c r="N429" s="12">
        <f t="shared" si="239"/>
        <v>0.87948523036946546</v>
      </c>
      <c r="O429" s="24">
        <f t="shared" si="240"/>
        <v>547.69299296455301</v>
      </c>
      <c r="P429" s="12">
        <f t="shared" si="258"/>
        <v>0.62536466512297217</v>
      </c>
      <c r="Q429" s="24">
        <f t="shared" si="259"/>
        <v>189.11936198180786</v>
      </c>
      <c r="R429" s="12">
        <f t="shared" si="241"/>
        <v>0.54970392510543109</v>
      </c>
      <c r="S429" s="24">
        <f t="shared" si="242"/>
        <v>525.76073346769658</v>
      </c>
      <c r="T429" s="12">
        <f t="shared" si="260"/>
        <v>0.47516661538870292</v>
      </c>
      <c r="W429" s="24">
        <f t="shared" si="261"/>
        <v>302.29693148262334</v>
      </c>
      <c r="X429" s="24">
        <f t="shared" si="262"/>
        <v>565.56487212157288</v>
      </c>
      <c r="Y429" s="13">
        <f t="shared" si="243"/>
        <v>0.74699986983509781</v>
      </c>
      <c r="Z429" s="24">
        <f t="shared" si="244"/>
        <v>9262.6705182053829</v>
      </c>
      <c r="AA429" s="24">
        <f t="shared" si="245"/>
        <v>19188.924181781764</v>
      </c>
      <c r="AB429" s="24">
        <f t="shared" si="263"/>
        <v>251.10536096410075</v>
      </c>
      <c r="AC429" s="24">
        <f t="shared" si="264"/>
        <v>189.11936198180786</v>
      </c>
      <c r="AD429" s="123">
        <f t="shared" si="265"/>
        <v>2055</v>
      </c>
      <c r="AE429" s="14">
        <f t="shared" si="266"/>
        <v>34.25</v>
      </c>
      <c r="AF429" s="24">
        <f t="shared" si="246"/>
        <v>400</v>
      </c>
      <c r="AG429" s="3">
        <f t="shared" si="267"/>
        <v>1</v>
      </c>
      <c r="AH429" s="14">
        <f t="shared" si="247"/>
        <v>0</v>
      </c>
      <c r="AI429" s="14">
        <f t="shared" si="248"/>
        <v>1</v>
      </c>
      <c r="AJ429" s="14">
        <f t="shared" si="249"/>
        <v>2</v>
      </c>
      <c r="AK429" s="14">
        <f t="shared" si="250"/>
        <v>2.6</v>
      </c>
      <c r="AL429" s="24">
        <f t="shared" si="268"/>
        <v>251.10536096410075</v>
      </c>
      <c r="AM429" s="14">
        <f t="shared" si="269"/>
        <v>189.11936198180786</v>
      </c>
      <c r="AN429" s="138" t="str">
        <f t="shared" si="270"/>
        <v/>
      </c>
      <c r="AO429">
        <f t="shared" si="271"/>
        <v>2055</v>
      </c>
      <c r="AP429" s="124">
        <f t="shared" si="272"/>
        <v>189.11936198180786</v>
      </c>
    </row>
    <row r="430" spans="2:42" x14ac:dyDescent="0.25">
      <c r="B430" s="3">
        <f t="shared" si="251"/>
        <v>2060</v>
      </c>
      <c r="C430" s="14">
        <f t="shared" si="252"/>
        <v>34.333333333333336</v>
      </c>
      <c r="D430" s="11">
        <f t="shared" si="253"/>
        <v>861.93256791734495</v>
      </c>
      <c r="E430" s="11">
        <f t="shared" si="234"/>
        <v>673.08516645577788</v>
      </c>
      <c r="F430" s="11">
        <f t="shared" si="254"/>
        <v>130.89044773330099</v>
      </c>
      <c r="G430" s="11">
        <f t="shared" si="235"/>
        <v>251.73072562922371</v>
      </c>
      <c r="H430" s="11">
        <f t="shared" si="236"/>
        <v>189.59452859719656</v>
      </c>
      <c r="I430" s="24">
        <f t="shared" si="255"/>
        <v>130.89044773330099</v>
      </c>
      <c r="J430" s="12">
        <f t="shared" si="237"/>
        <v>0.31971661643793642</v>
      </c>
      <c r="K430" s="24">
        <f t="shared" si="238"/>
        <v>502.20296487955346</v>
      </c>
      <c r="L430" s="12">
        <f t="shared" si="256"/>
        <v>0.32336709809371195</v>
      </c>
      <c r="M430" s="24">
        <f t="shared" si="257"/>
        <v>251.73072562922371</v>
      </c>
      <c r="N430" s="12">
        <f t="shared" si="239"/>
        <v>0.87913972426706399</v>
      </c>
      <c r="O430" s="24">
        <f t="shared" si="240"/>
        <v>547.90823892158176</v>
      </c>
      <c r="P430" s="12">
        <f t="shared" si="258"/>
        <v>0.62497586935243588</v>
      </c>
      <c r="Q430" s="24">
        <f t="shared" si="259"/>
        <v>189.59452859719656</v>
      </c>
      <c r="R430" s="12">
        <f t="shared" si="241"/>
        <v>0.54951928720641674</v>
      </c>
      <c r="S430" s="24">
        <f t="shared" si="242"/>
        <v>525.9373885177954</v>
      </c>
      <c r="T430" s="12">
        <f t="shared" si="260"/>
        <v>0.47499990538475978</v>
      </c>
      <c r="W430" s="24">
        <f t="shared" si="261"/>
        <v>303.04393135245846</v>
      </c>
      <c r="X430" s="24">
        <f t="shared" si="262"/>
        <v>565.83386138828348</v>
      </c>
      <c r="Y430" s="13">
        <f t="shared" si="243"/>
        <v>0.7466183767288701</v>
      </c>
      <c r="Z430" s="24">
        <f t="shared" si="244"/>
        <v>9251.0308775829853</v>
      </c>
      <c r="AA430" s="24">
        <f t="shared" si="245"/>
        <v>19199.558582995167</v>
      </c>
      <c r="AB430" s="24">
        <f t="shared" si="263"/>
        <v>251.73072562922371</v>
      </c>
      <c r="AC430" s="24">
        <f t="shared" si="264"/>
        <v>189.59452859719656</v>
      </c>
      <c r="AD430" s="123">
        <f t="shared" si="265"/>
        <v>2060</v>
      </c>
      <c r="AE430" s="14">
        <f t="shared" si="266"/>
        <v>34.333333333333336</v>
      </c>
      <c r="AF430" s="24">
        <f t="shared" si="246"/>
        <v>400</v>
      </c>
      <c r="AG430" s="3">
        <f t="shared" si="267"/>
        <v>1</v>
      </c>
      <c r="AH430" s="14">
        <f t="shared" si="247"/>
        <v>0</v>
      </c>
      <c r="AI430" s="14">
        <f t="shared" si="248"/>
        <v>1</v>
      </c>
      <c r="AJ430" s="14">
        <f t="shared" si="249"/>
        <v>2</v>
      </c>
      <c r="AK430" s="14">
        <f t="shared" si="250"/>
        <v>2.6</v>
      </c>
      <c r="AL430" s="24">
        <f t="shared" si="268"/>
        <v>251.73072562922371</v>
      </c>
      <c r="AM430" s="14">
        <f t="shared" si="269"/>
        <v>189.59452859719656</v>
      </c>
      <c r="AN430" s="138" t="str">
        <f t="shared" si="270"/>
        <v/>
      </c>
      <c r="AO430">
        <f t="shared" si="271"/>
        <v>2060</v>
      </c>
      <c r="AP430" s="124">
        <f t="shared" si="272"/>
        <v>189.59452859719656</v>
      </c>
    </row>
    <row r="431" spans="2:42" x14ac:dyDescent="0.25">
      <c r="B431" s="3">
        <f t="shared" si="251"/>
        <v>2065</v>
      </c>
      <c r="C431" s="14">
        <f t="shared" si="252"/>
        <v>34.416666666666664</v>
      </c>
      <c r="D431" s="11">
        <f t="shared" si="253"/>
        <v>862.29448016156073</v>
      </c>
      <c r="E431" s="11">
        <f t="shared" si="234"/>
        <v>673.3659009555023</v>
      </c>
      <c r="F431" s="11">
        <f t="shared" si="254"/>
        <v>131.2138148313947</v>
      </c>
      <c r="G431" s="11">
        <f t="shared" si="235"/>
        <v>252.35570149857614</v>
      </c>
      <c r="H431" s="11">
        <f t="shared" si="236"/>
        <v>190.06952850258131</v>
      </c>
      <c r="I431" s="24">
        <f t="shared" si="255"/>
        <v>131.2138148313947</v>
      </c>
      <c r="J431" s="12">
        <f t="shared" si="237"/>
        <v>0.3196251507861641</v>
      </c>
      <c r="K431" s="24">
        <f t="shared" si="238"/>
        <v>502.34667798032706</v>
      </c>
      <c r="L431" s="12">
        <f t="shared" si="256"/>
        <v>0.3233300021791925</v>
      </c>
      <c r="M431" s="24">
        <f t="shared" si="257"/>
        <v>252.35570149857614</v>
      </c>
      <c r="N431" s="12">
        <f t="shared" si="239"/>
        <v>0.87879472095554223</v>
      </c>
      <c r="O431" s="24">
        <f t="shared" si="240"/>
        <v>548.12334052873803</v>
      </c>
      <c r="P431" s="12">
        <f t="shared" si="258"/>
        <v>0.62458649792304166</v>
      </c>
      <c r="Q431" s="24">
        <f t="shared" si="259"/>
        <v>190.06952850258131</v>
      </c>
      <c r="R431" s="12">
        <f t="shared" si="241"/>
        <v>0.54933503937967754</v>
      </c>
      <c r="S431" s="24">
        <f t="shared" si="242"/>
        <v>526.11378873603871</v>
      </c>
      <c r="T431" s="12">
        <f t="shared" si="260"/>
        <v>0.47483271261394144</v>
      </c>
      <c r="W431" s="24">
        <f t="shared" si="261"/>
        <v>303.79054972918732</v>
      </c>
      <c r="X431" s="24">
        <f t="shared" si="262"/>
        <v>566.10307935851563</v>
      </c>
      <c r="Y431" s="13">
        <f t="shared" si="243"/>
        <v>0.7462342837021807</v>
      </c>
      <c r="Z431" s="24">
        <f t="shared" si="244"/>
        <v>9239.383780657874</v>
      </c>
      <c r="AA431" s="24">
        <f t="shared" si="245"/>
        <v>19210.098993000538</v>
      </c>
      <c r="AB431" s="24">
        <f t="shared" si="263"/>
        <v>252.35570149857614</v>
      </c>
      <c r="AC431" s="24">
        <f t="shared" si="264"/>
        <v>190.06952850258131</v>
      </c>
      <c r="AD431" s="123">
        <f t="shared" si="265"/>
        <v>2065</v>
      </c>
      <c r="AE431" s="14">
        <f t="shared" si="266"/>
        <v>34.416666666666664</v>
      </c>
      <c r="AF431" s="24">
        <f t="shared" si="246"/>
        <v>400</v>
      </c>
      <c r="AG431" s="3">
        <f t="shared" si="267"/>
        <v>1</v>
      </c>
      <c r="AH431" s="14">
        <f t="shared" si="247"/>
        <v>0</v>
      </c>
      <c r="AI431" s="14">
        <f t="shared" si="248"/>
        <v>1</v>
      </c>
      <c r="AJ431" s="14">
        <f t="shared" si="249"/>
        <v>2</v>
      </c>
      <c r="AK431" s="14">
        <f t="shared" si="250"/>
        <v>2.6</v>
      </c>
      <c r="AL431" s="24">
        <f t="shared" si="268"/>
        <v>252.35570149857614</v>
      </c>
      <c r="AM431" s="14">
        <f t="shared" si="269"/>
        <v>190.06952850258131</v>
      </c>
      <c r="AN431" s="138" t="str">
        <f t="shared" si="270"/>
        <v/>
      </c>
      <c r="AO431">
        <f t="shared" si="271"/>
        <v>2065</v>
      </c>
      <c r="AP431" s="124">
        <f t="shared" si="272"/>
        <v>190.06952850258131</v>
      </c>
    </row>
    <row r="432" spans="2:42" x14ac:dyDescent="0.25">
      <c r="B432" s="3">
        <f t="shared" si="251"/>
        <v>2070</v>
      </c>
      <c r="C432" s="14">
        <f t="shared" si="252"/>
        <v>34.5</v>
      </c>
      <c r="D432" s="11">
        <f t="shared" si="253"/>
        <v>862.65552032723463</v>
      </c>
      <c r="E432" s="11">
        <f t="shared" si="234"/>
        <v>673.64595898589744</v>
      </c>
      <c r="F432" s="11">
        <f t="shared" si="254"/>
        <v>131.5371448335739</v>
      </c>
      <c r="G432" s="11">
        <f t="shared" si="235"/>
        <v>252.98028799649919</v>
      </c>
      <c r="H432" s="11">
        <f t="shared" si="236"/>
        <v>190.54436121519524</v>
      </c>
      <c r="I432" s="24">
        <f t="shared" si="255"/>
        <v>131.5371448335739</v>
      </c>
      <c r="J432" s="12">
        <f t="shared" si="237"/>
        <v>0.3195338564513307</v>
      </c>
      <c r="K432" s="24">
        <f t="shared" si="238"/>
        <v>502.49020394759486</v>
      </c>
      <c r="L432" s="12">
        <f t="shared" si="256"/>
        <v>0.32329251197996228</v>
      </c>
      <c r="M432" s="24">
        <f t="shared" si="257"/>
        <v>252.98028799649919</v>
      </c>
      <c r="N432" s="12">
        <f t="shared" si="239"/>
        <v>0.87845021465241291</v>
      </c>
      <c r="O432" s="24">
        <f t="shared" si="240"/>
        <v>548.33830085609031</v>
      </c>
      <c r="P432" s="12">
        <f t="shared" si="258"/>
        <v>0.62419655663800777</v>
      </c>
      <c r="Q432" s="24">
        <f t="shared" si="259"/>
        <v>190.54436121519524</v>
      </c>
      <c r="R432" s="12">
        <f t="shared" si="241"/>
        <v>0.54915117945151815</v>
      </c>
      <c r="S432" s="24">
        <f t="shared" si="242"/>
        <v>526.28993557323076</v>
      </c>
      <c r="T432" s="12">
        <f t="shared" si="260"/>
        <v>0.47466504145569871</v>
      </c>
      <c r="W432" s="24">
        <f t="shared" si="261"/>
        <v>304.53678401288948</v>
      </c>
      <c r="X432" s="24">
        <f t="shared" si="262"/>
        <v>566.3725300712847</v>
      </c>
      <c r="Y432" s="13">
        <f t="shared" si="243"/>
        <v>0.7458475971898576</v>
      </c>
      <c r="Z432" s="24">
        <f t="shared" si="244"/>
        <v>9227.7293743251994</v>
      </c>
      <c r="AA432" s="24">
        <f t="shared" si="245"/>
        <v>19220.545554056356</v>
      </c>
      <c r="AB432" s="24">
        <f t="shared" si="263"/>
        <v>252.98028799649919</v>
      </c>
      <c r="AC432" s="24">
        <f t="shared" si="264"/>
        <v>190.54436121519524</v>
      </c>
      <c r="AD432" s="123">
        <f t="shared" si="265"/>
        <v>2070</v>
      </c>
      <c r="AE432" s="14">
        <f t="shared" si="266"/>
        <v>34.5</v>
      </c>
      <c r="AF432" s="24">
        <f t="shared" si="246"/>
        <v>400</v>
      </c>
      <c r="AG432" s="3">
        <f t="shared" si="267"/>
        <v>1</v>
      </c>
      <c r="AH432" s="14">
        <f t="shared" si="247"/>
        <v>0</v>
      </c>
      <c r="AI432" s="14">
        <f t="shared" si="248"/>
        <v>1</v>
      </c>
      <c r="AJ432" s="14">
        <f t="shared" si="249"/>
        <v>2</v>
      </c>
      <c r="AK432" s="14">
        <f t="shared" si="250"/>
        <v>2.6</v>
      </c>
      <c r="AL432" s="24">
        <f t="shared" si="268"/>
        <v>252.98028799649919</v>
      </c>
      <c r="AM432" s="14">
        <f t="shared" si="269"/>
        <v>190.54436121519524</v>
      </c>
      <c r="AN432" s="138" t="str">
        <f t="shared" si="270"/>
        <v/>
      </c>
      <c r="AO432">
        <f t="shared" si="271"/>
        <v>2070</v>
      </c>
      <c r="AP432" s="124">
        <f t="shared" si="272"/>
        <v>190.54436121519524</v>
      </c>
    </row>
    <row r="433" spans="2:42" x14ac:dyDescent="0.25">
      <c r="B433" s="3">
        <f t="shared" si="251"/>
        <v>2075</v>
      </c>
      <c r="C433" s="14">
        <f t="shared" si="252"/>
        <v>34.583333333333336</v>
      </c>
      <c r="D433" s="11">
        <f t="shared" si="253"/>
        <v>863.0156926070581</v>
      </c>
      <c r="E433" s="11">
        <f t="shared" si="234"/>
        <v>673.92534379922415</v>
      </c>
      <c r="F433" s="11">
        <f t="shared" si="254"/>
        <v>131.86043734555386</v>
      </c>
      <c r="G433" s="11">
        <f t="shared" si="235"/>
        <v>253.60448455313718</v>
      </c>
      <c r="H433" s="11">
        <f t="shared" si="236"/>
        <v>191.01902625665093</v>
      </c>
      <c r="I433" s="24">
        <f t="shared" si="255"/>
        <v>131.86043734555386</v>
      </c>
      <c r="J433" s="12">
        <f t="shared" si="237"/>
        <v>0.31944273297232539</v>
      </c>
      <c r="K433" s="24">
        <f t="shared" si="238"/>
        <v>502.63354311553815</v>
      </c>
      <c r="L433" s="12">
        <f t="shared" si="256"/>
        <v>0.32325463067934362</v>
      </c>
      <c r="M433" s="24">
        <f t="shared" si="257"/>
        <v>253.60448455313718</v>
      </c>
      <c r="N433" s="12">
        <f t="shared" si="239"/>
        <v>0.8781061996089603</v>
      </c>
      <c r="O433" s="24">
        <f t="shared" si="240"/>
        <v>548.55312296357556</v>
      </c>
      <c r="P433" s="12">
        <f t="shared" si="258"/>
        <v>0.62380605123975374</v>
      </c>
      <c r="Q433" s="24">
        <f t="shared" si="259"/>
        <v>191.01902625665093</v>
      </c>
      <c r="R433" s="12">
        <f t="shared" si="241"/>
        <v>0.54896770525501759</v>
      </c>
      <c r="S433" s="24">
        <f t="shared" si="242"/>
        <v>526.46583047949093</v>
      </c>
      <c r="T433" s="12">
        <f t="shared" si="260"/>
        <v>0.4744968962422878</v>
      </c>
      <c r="W433" s="24">
        <f t="shared" si="261"/>
        <v>305.28263161007936</v>
      </c>
      <c r="X433" s="24">
        <f t="shared" si="262"/>
        <v>566.64221754595303</v>
      </c>
      <c r="Y433" s="13">
        <f t="shared" si="243"/>
        <v>0.74545832363911102</v>
      </c>
      <c r="Z433" s="24">
        <f t="shared" si="244"/>
        <v>9216.0678047286201</v>
      </c>
      <c r="AA433" s="24">
        <f t="shared" si="245"/>
        <v>19230.89840846213</v>
      </c>
      <c r="AB433" s="24">
        <f t="shared" si="263"/>
        <v>253.60448455313718</v>
      </c>
      <c r="AC433" s="24">
        <f t="shared" si="264"/>
        <v>191.01902625665093</v>
      </c>
      <c r="AD433" s="123">
        <f t="shared" si="265"/>
        <v>2075</v>
      </c>
      <c r="AE433" s="14">
        <f t="shared" si="266"/>
        <v>34.583333333333336</v>
      </c>
      <c r="AF433" s="24">
        <f t="shared" si="246"/>
        <v>400</v>
      </c>
      <c r="AG433" s="3">
        <f t="shared" si="267"/>
        <v>1</v>
      </c>
      <c r="AH433" s="14">
        <f t="shared" si="247"/>
        <v>0</v>
      </c>
      <c r="AI433" s="14">
        <f t="shared" si="248"/>
        <v>1</v>
      </c>
      <c r="AJ433" s="14">
        <f t="shared" si="249"/>
        <v>2</v>
      </c>
      <c r="AK433" s="14">
        <f t="shared" si="250"/>
        <v>2.6</v>
      </c>
      <c r="AL433" s="24">
        <f t="shared" si="268"/>
        <v>253.60448455313718</v>
      </c>
      <c r="AM433" s="14">
        <f t="shared" si="269"/>
        <v>191.01902625665093</v>
      </c>
      <c r="AN433" s="138" t="str">
        <f t="shared" si="270"/>
        <v/>
      </c>
      <c r="AO433">
        <f t="shared" si="271"/>
        <v>2075</v>
      </c>
      <c r="AP433" s="124">
        <f t="shared" si="272"/>
        <v>191.01902625665093</v>
      </c>
    </row>
    <row r="434" spans="2:42" x14ac:dyDescent="0.25">
      <c r="B434" s="3">
        <f t="shared" si="251"/>
        <v>2080</v>
      </c>
      <c r="C434" s="14">
        <f t="shared" si="252"/>
        <v>34.666666666666664</v>
      </c>
      <c r="D434" s="11">
        <f t="shared" si="253"/>
        <v>863.37500116355909</v>
      </c>
      <c r="E434" s="11">
        <f t="shared" si="234"/>
        <v>674.20405862434598</v>
      </c>
      <c r="F434" s="11">
        <f t="shared" si="254"/>
        <v>132.18369197623321</v>
      </c>
      <c r="G434" s="11">
        <f t="shared" si="235"/>
        <v>254.22829060437692</v>
      </c>
      <c r="H434" s="11">
        <f t="shared" si="236"/>
        <v>191.49352315289323</v>
      </c>
      <c r="I434" s="24">
        <f t="shared" si="255"/>
        <v>132.18369197623321</v>
      </c>
      <c r="J434" s="12">
        <f t="shared" si="237"/>
        <v>0.31935177988796826</v>
      </c>
      <c r="K434" s="24">
        <f t="shared" si="238"/>
        <v>502.77669582025686</v>
      </c>
      <c r="L434" s="12">
        <f t="shared" si="256"/>
        <v>0.32321636143062649</v>
      </c>
      <c r="M434" s="24">
        <f t="shared" si="257"/>
        <v>254.22829060437692</v>
      </c>
      <c r="N434" s="12">
        <f t="shared" si="239"/>
        <v>0.87776267011015019</v>
      </c>
      <c r="O434" s="24">
        <f t="shared" si="240"/>
        <v>548.76780990096688</v>
      </c>
      <c r="P434" s="12">
        <f t="shared" si="258"/>
        <v>0.62341498741081525</v>
      </c>
      <c r="Q434" s="24">
        <f t="shared" si="259"/>
        <v>191.49352315289323</v>
      </c>
      <c r="R434" s="12">
        <f t="shared" si="241"/>
        <v>0.54878461463003569</v>
      </c>
      <c r="S434" s="24">
        <f t="shared" si="242"/>
        <v>526.64147490421487</v>
      </c>
      <c r="T434" s="12">
        <f t="shared" si="260"/>
        <v>0.47432828125938281</v>
      </c>
      <c r="W434" s="24">
        <f t="shared" si="261"/>
        <v>306.02808993371849</v>
      </c>
      <c r="X434" s="24">
        <f t="shared" si="262"/>
        <v>566.91214578208735</v>
      </c>
      <c r="Y434" s="13">
        <f t="shared" si="243"/>
        <v>0.74506646951017641</v>
      </c>
      <c r="Z434" s="24">
        <f t="shared" si="244"/>
        <v>9204.3992172656872</v>
      </c>
      <c r="AA434" s="24">
        <f t="shared" si="245"/>
        <v>19241.157698568033</v>
      </c>
      <c r="AB434" s="24">
        <f t="shared" si="263"/>
        <v>254.22829060437692</v>
      </c>
      <c r="AC434" s="24">
        <f t="shared" si="264"/>
        <v>191.49352315289323</v>
      </c>
      <c r="AD434" s="123">
        <f t="shared" si="265"/>
        <v>2080</v>
      </c>
      <c r="AE434" s="14">
        <f t="shared" si="266"/>
        <v>34.666666666666664</v>
      </c>
      <c r="AF434" s="24">
        <f t="shared" si="246"/>
        <v>400</v>
      </c>
      <c r="AG434" s="3">
        <f t="shared" si="267"/>
        <v>1</v>
      </c>
      <c r="AH434" s="14">
        <f t="shared" si="247"/>
        <v>0</v>
      </c>
      <c r="AI434" s="14">
        <f t="shared" si="248"/>
        <v>1</v>
      </c>
      <c r="AJ434" s="14">
        <f t="shared" si="249"/>
        <v>2</v>
      </c>
      <c r="AK434" s="14">
        <f t="shared" si="250"/>
        <v>2.6</v>
      </c>
      <c r="AL434" s="24">
        <f t="shared" si="268"/>
        <v>254.22829060437692</v>
      </c>
      <c r="AM434" s="14">
        <f t="shared" si="269"/>
        <v>191.49352315289323</v>
      </c>
      <c r="AN434" s="138" t="str">
        <f t="shared" si="270"/>
        <v/>
      </c>
      <c r="AO434">
        <f t="shared" si="271"/>
        <v>2080</v>
      </c>
      <c r="AP434" s="124">
        <f t="shared" si="272"/>
        <v>191.49352315289323</v>
      </c>
    </row>
    <row r="435" spans="2:42" x14ac:dyDescent="0.25">
      <c r="B435" s="3">
        <f t="shared" si="251"/>
        <v>2085</v>
      </c>
      <c r="C435" s="14">
        <f t="shared" si="252"/>
        <v>34.75</v>
      </c>
      <c r="D435" s="11">
        <f t="shared" si="253"/>
        <v>863.73345012939114</v>
      </c>
      <c r="E435" s="11">
        <f t="shared" si="234"/>
        <v>674.48210666695263</v>
      </c>
      <c r="F435" s="11">
        <f t="shared" si="254"/>
        <v>132.50690833766384</v>
      </c>
      <c r="G435" s="11">
        <f t="shared" si="235"/>
        <v>254.85170559178775</v>
      </c>
      <c r="H435" s="11">
        <f t="shared" si="236"/>
        <v>191.96785143415261</v>
      </c>
      <c r="I435" s="24">
        <f t="shared" si="255"/>
        <v>132.50690833766384</v>
      </c>
      <c r="J435" s="12">
        <f t="shared" si="237"/>
        <v>0.31926099673702646</v>
      </c>
      <c r="K435" s="24">
        <f t="shared" si="238"/>
        <v>502.91966239974249</v>
      </c>
      <c r="L435" s="12">
        <f t="shared" si="256"/>
        <v>0.3231777073573735</v>
      </c>
      <c r="M435" s="24">
        <f t="shared" si="257"/>
        <v>254.85170559178775</v>
      </c>
      <c r="N435" s="12">
        <f t="shared" si="239"/>
        <v>0.87741962047454092</v>
      </c>
      <c r="O435" s="24">
        <f t="shared" si="240"/>
        <v>548.98236470784343</v>
      </c>
      <c r="P435" s="12">
        <f t="shared" si="258"/>
        <v>0.62302337077462511</v>
      </c>
      <c r="Q435" s="24">
        <f t="shared" si="259"/>
        <v>191.96785143415261</v>
      </c>
      <c r="R435" s="12">
        <f t="shared" si="241"/>
        <v>0.54860190542321985</v>
      </c>
      <c r="S435" s="24">
        <f t="shared" si="242"/>
        <v>526.81687029603711</v>
      </c>
      <c r="T435" s="12">
        <f t="shared" si="260"/>
        <v>0.47415920074660894</v>
      </c>
      <c r="W435" s="24">
        <f t="shared" si="261"/>
        <v>306.77315640322865</v>
      </c>
      <c r="X435" s="24">
        <f t="shared" si="262"/>
        <v>567.18231875931679</v>
      </c>
      <c r="Y435" s="13">
        <f t="shared" si="243"/>
        <v>0.74467204127693998</v>
      </c>
      <c r="Z435" s="24">
        <f t="shared" si="244"/>
        <v>9192.7237565930991</v>
      </c>
      <c r="AA435" s="24">
        <f t="shared" si="245"/>
        <v>19251.323566784387</v>
      </c>
      <c r="AB435" s="24">
        <f t="shared" si="263"/>
        <v>254.85170559178775</v>
      </c>
      <c r="AC435" s="24">
        <f t="shared" si="264"/>
        <v>191.96785143415261</v>
      </c>
      <c r="AD435" s="123">
        <f t="shared" si="265"/>
        <v>2085</v>
      </c>
      <c r="AE435" s="14">
        <f t="shared" si="266"/>
        <v>34.75</v>
      </c>
      <c r="AF435" s="24">
        <f t="shared" si="246"/>
        <v>400</v>
      </c>
      <c r="AG435" s="3">
        <f t="shared" si="267"/>
        <v>1</v>
      </c>
      <c r="AH435" s="14">
        <f t="shared" si="247"/>
        <v>0</v>
      </c>
      <c r="AI435" s="14">
        <f t="shared" si="248"/>
        <v>1</v>
      </c>
      <c r="AJ435" s="14">
        <f t="shared" si="249"/>
        <v>2</v>
      </c>
      <c r="AK435" s="14">
        <f t="shared" si="250"/>
        <v>2.6</v>
      </c>
      <c r="AL435" s="24">
        <f t="shared" si="268"/>
        <v>254.85170559178775</v>
      </c>
      <c r="AM435" s="14">
        <f t="shared" si="269"/>
        <v>191.96785143415261</v>
      </c>
      <c r="AN435" s="138" t="str">
        <f t="shared" si="270"/>
        <v/>
      </c>
      <c r="AO435">
        <f t="shared" si="271"/>
        <v>2085</v>
      </c>
      <c r="AP435" s="124">
        <f t="shared" si="272"/>
        <v>191.96785143415261</v>
      </c>
    </row>
    <row r="436" spans="2:42" x14ac:dyDescent="0.25">
      <c r="B436" s="3">
        <f t="shared" si="251"/>
        <v>2090</v>
      </c>
      <c r="C436" s="14">
        <f t="shared" si="252"/>
        <v>34.833333333333336</v>
      </c>
      <c r="D436" s="11">
        <f t="shared" si="253"/>
        <v>864.09104360761808</v>
      </c>
      <c r="E436" s="11">
        <f t="shared" si="234"/>
        <v>674.75949110978172</v>
      </c>
      <c r="F436" s="11">
        <f t="shared" si="254"/>
        <v>132.8300860450212</v>
      </c>
      <c r="G436" s="11">
        <f t="shared" si="235"/>
        <v>255.47472896256238</v>
      </c>
      <c r="H436" s="11">
        <f t="shared" si="236"/>
        <v>192.44201063489922</v>
      </c>
      <c r="I436" s="24">
        <f t="shared" si="255"/>
        <v>132.8300860450212</v>
      </c>
      <c r="J436" s="12">
        <f t="shared" si="237"/>
        <v>0.31917038305822998</v>
      </c>
      <c r="K436" s="24">
        <f t="shared" si="238"/>
        <v>503.06244319385155</v>
      </c>
      <c r="L436" s="12">
        <f t="shared" si="256"/>
        <v>0.32313867155377701</v>
      </c>
      <c r="M436" s="24">
        <f t="shared" si="257"/>
        <v>255.47472896256238</v>
      </c>
      <c r="N436" s="12">
        <f t="shared" si="239"/>
        <v>0.87707704505419393</v>
      </c>
      <c r="O436" s="24">
        <f t="shared" si="240"/>
        <v>549.19679041355914</v>
      </c>
      <c r="P436" s="12">
        <f t="shared" si="258"/>
        <v>0.62263120689644269</v>
      </c>
      <c r="Q436" s="24">
        <f t="shared" si="259"/>
        <v>192.44201063489922</v>
      </c>
      <c r="R436" s="12">
        <f t="shared" si="241"/>
        <v>0.54841957548801024</v>
      </c>
      <c r="S436" s="24">
        <f t="shared" si="242"/>
        <v>526.99201810279237</v>
      </c>
      <c r="T436" s="12">
        <f t="shared" si="260"/>
        <v>0.47398965889816597</v>
      </c>
      <c r="W436" s="24">
        <f t="shared" si="261"/>
        <v>307.5178284445056</v>
      </c>
      <c r="X436" s="24">
        <f t="shared" si="262"/>
        <v>567.45274043719371</v>
      </c>
      <c r="Y436" s="13">
        <f t="shared" si="243"/>
        <v>0.74427504542755674</v>
      </c>
      <c r="Z436" s="24">
        <f t="shared" si="244"/>
        <v>9181.0415666319022</v>
      </c>
      <c r="AA436" s="24">
        <f t="shared" si="245"/>
        <v>19261.396155591061</v>
      </c>
      <c r="AB436" s="24">
        <f t="shared" si="263"/>
        <v>255.47472896256238</v>
      </c>
      <c r="AC436" s="24">
        <f t="shared" si="264"/>
        <v>192.44201063489922</v>
      </c>
      <c r="AD436" s="123">
        <f t="shared" si="265"/>
        <v>2090</v>
      </c>
      <c r="AE436" s="14">
        <f t="shared" si="266"/>
        <v>34.833333333333336</v>
      </c>
      <c r="AF436" s="24">
        <f t="shared" si="246"/>
        <v>400</v>
      </c>
      <c r="AG436" s="3">
        <f t="shared" si="267"/>
        <v>1</v>
      </c>
      <c r="AH436" s="14">
        <f t="shared" si="247"/>
        <v>0</v>
      </c>
      <c r="AI436" s="14">
        <f t="shared" si="248"/>
        <v>1</v>
      </c>
      <c r="AJ436" s="14">
        <f t="shared" si="249"/>
        <v>2</v>
      </c>
      <c r="AK436" s="14">
        <f t="shared" si="250"/>
        <v>2.6</v>
      </c>
      <c r="AL436" s="24">
        <f t="shared" si="268"/>
        <v>255.47472896256238</v>
      </c>
      <c r="AM436" s="14">
        <f t="shared" si="269"/>
        <v>192.44201063489922</v>
      </c>
      <c r="AN436" s="138" t="str">
        <f t="shared" si="270"/>
        <v/>
      </c>
      <c r="AO436">
        <f t="shared" si="271"/>
        <v>2090</v>
      </c>
      <c r="AP436" s="124">
        <f t="shared" si="272"/>
        <v>192.44201063489922</v>
      </c>
    </row>
    <row r="437" spans="2:42" x14ac:dyDescent="0.25">
      <c r="B437" s="3">
        <f t="shared" si="251"/>
        <v>2095</v>
      </c>
      <c r="C437" s="14">
        <f t="shared" si="252"/>
        <v>34.916666666666664</v>
      </c>
      <c r="D437" s="11">
        <f t="shared" si="253"/>
        <v>864.44778567199614</v>
      </c>
      <c r="E437" s="11">
        <f t="shared" si="234"/>
        <v>675.03621511283632</v>
      </c>
      <c r="F437" s="11">
        <f t="shared" si="254"/>
        <v>133.15322471657498</v>
      </c>
      <c r="G437" s="11">
        <f t="shared" si="235"/>
        <v>256.0973601694588</v>
      </c>
      <c r="H437" s="11">
        <f t="shared" si="236"/>
        <v>192.9160002937974</v>
      </c>
      <c r="I437" s="24">
        <f t="shared" si="255"/>
        <v>133.15322471657498</v>
      </c>
      <c r="J437" s="12">
        <f t="shared" si="237"/>
        <v>0.31907993839028748</v>
      </c>
      <c r="K437" s="24">
        <f t="shared" si="238"/>
        <v>503.20503854427864</v>
      </c>
      <c r="L437" s="12">
        <f t="shared" si="256"/>
        <v>0.32309925708495185</v>
      </c>
      <c r="M437" s="24">
        <f t="shared" si="257"/>
        <v>256.0973601694588</v>
      </c>
      <c r="N437" s="12">
        <f t="shared" si="239"/>
        <v>0.87673493823458293</v>
      </c>
      <c r="O437" s="24">
        <f t="shared" si="240"/>
        <v>549.41109003721431</v>
      </c>
      <c r="P437" s="12">
        <f t="shared" si="258"/>
        <v>0.62223850128409741</v>
      </c>
      <c r="Q437" s="24">
        <f t="shared" si="259"/>
        <v>192.9160002937974</v>
      </c>
      <c r="R437" s="12">
        <f t="shared" si="241"/>
        <v>0.54823762268464504</v>
      </c>
      <c r="S437" s="24">
        <f t="shared" si="242"/>
        <v>527.16691977147991</v>
      </c>
      <c r="T437" s="12">
        <f t="shared" si="260"/>
        <v>0.4738196598633358</v>
      </c>
      <c r="W437" s="24">
        <f t="shared" si="261"/>
        <v>308.26210348993317</v>
      </c>
      <c r="X437" s="24">
        <f t="shared" si="262"/>
        <v>567.72341475505539</v>
      </c>
      <c r="Y437" s="13">
        <f t="shared" si="243"/>
        <v>0.74387548846505192</v>
      </c>
      <c r="Z437" s="24">
        <f t="shared" si="244"/>
        <v>9169.3527905725787</v>
      </c>
      <c r="AA437" s="24">
        <f t="shared" si="245"/>
        <v>19271.375607546644</v>
      </c>
      <c r="AB437" s="24">
        <f t="shared" si="263"/>
        <v>256.0973601694588</v>
      </c>
      <c r="AC437" s="24">
        <f t="shared" si="264"/>
        <v>192.9160002937974</v>
      </c>
      <c r="AD437" s="123">
        <f t="shared" si="265"/>
        <v>2095</v>
      </c>
      <c r="AE437" s="14">
        <f t="shared" si="266"/>
        <v>34.916666666666664</v>
      </c>
      <c r="AF437" s="24">
        <f t="shared" si="246"/>
        <v>400</v>
      </c>
      <c r="AG437" s="3">
        <f t="shared" si="267"/>
        <v>1</v>
      </c>
      <c r="AH437" s="14">
        <f t="shared" si="247"/>
        <v>0</v>
      </c>
      <c r="AI437" s="14">
        <f t="shared" si="248"/>
        <v>1</v>
      </c>
      <c r="AJ437" s="14">
        <f t="shared" si="249"/>
        <v>2</v>
      </c>
      <c r="AK437" s="14">
        <f t="shared" si="250"/>
        <v>2.6</v>
      </c>
      <c r="AL437" s="24">
        <f t="shared" si="268"/>
        <v>256.0973601694588</v>
      </c>
      <c r="AM437" s="14">
        <f t="shared" si="269"/>
        <v>192.9160002937974</v>
      </c>
      <c r="AN437" s="138" t="str">
        <f t="shared" si="270"/>
        <v/>
      </c>
      <c r="AO437">
        <f t="shared" si="271"/>
        <v>2095</v>
      </c>
      <c r="AP437" s="124">
        <f t="shared" si="272"/>
        <v>192.9160002937974</v>
      </c>
    </row>
    <row r="438" spans="2:42" x14ac:dyDescent="0.25">
      <c r="B438" s="3">
        <f t="shared" si="251"/>
        <v>2100</v>
      </c>
      <c r="C438" s="14">
        <f t="shared" si="252"/>
        <v>35</v>
      </c>
      <c r="D438" s="11">
        <f t="shared" si="253"/>
        <v>864.80368036725235</v>
      </c>
      <c r="E438" s="11">
        <f t="shared" si="234"/>
        <v>675.312281813602</v>
      </c>
      <c r="F438" s="11">
        <f t="shared" si="254"/>
        <v>133.47632397365993</v>
      </c>
      <c r="G438" s="11">
        <f t="shared" si="235"/>
        <v>256.71959867074287</v>
      </c>
      <c r="H438" s="11">
        <f t="shared" si="236"/>
        <v>193.38981995366072</v>
      </c>
      <c r="I438" s="24">
        <f t="shared" si="255"/>
        <v>133.47632397365993</v>
      </c>
      <c r="J438" s="12">
        <f t="shared" si="237"/>
        <v>0.3189896622719019</v>
      </c>
      <c r="K438" s="24">
        <f t="shared" si="238"/>
        <v>503.34744879453029</v>
      </c>
      <c r="L438" s="12">
        <f t="shared" si="256"/>
        <v>0.32305946698726878</v>
      </c>
      <c r="M438" s="24">
        <f t="shared" si="257"/>
        <v>256.71959867074287</v>
      </c>
      <c r="N438" s="12">
        <f t="shared" si="239"/>
        <v>0.8763932944345042</v>
      </c>
      <c r="O438" s="24">
        <f t="shared" si="240"/>
        <v>549.62526658762579</v>
      </c>
      <c r="P438" s="12">
        <f t="shared" si="258"/>
        <v>0.62184525938885216</v>
      </c>
      <c r="Q438" s="24">
        <f t="shared" si="259"/>
        <v>193.38981995366072</v>
      </c>
      <c r="R438" s="12">
        <f t="shared" si="241"/>
        <v>0.54805604488016602</v>
      </c>
      <c r="S438" s="24">
        <f t="shared" si="242"/>
        <v>527.34157674822586</v>
      </c>
      <c r="T438" s="12">
        <f t="shared" si="260"/>
        <v>0.47364920774706631</v>
      </c>
      <c r="W438" s="24">
        <f t="shared" si="261"/>
        <v>309.00597897839822</v>
      </c>
      <c r="X438" s="24">
        <f t="shared" si="262"/>
        <v>567.99434563188743</v>
      </c>
      <c r="Y438" s="13">
        <f t="shared" si="243"/>
        <v>0.74347337690791393</v>
      </c>
      <c r="Z438" s="24">
        <f t="shared" si="244"/>
        <v>9157.6575708800938</v>
      </c>
      <c r="AA438" s="24">
        <f t="shared" si="245"/>
        <v>19281.262065297607</v>
      </c>
      <c r="AB438" s="24">
        <f t="shared" si="263"/>
        <v>256.71959867074287</v>
      </c>
      <c r="AC438" s="24">
        <f t="shared" si="264"/>
        <v>193.38981995366072</v>
      </c>
      <c r="AD438" s="123">
        <f t="shared" si="265"/>
        <v>2100</v>
      </c>
      <c r="AE438" s="14">
        <f t="shared" si="266"/>
        <v>35</v>
      </c>
      <c r="AF438" s="24">
        <f t="shared" si="246"/>
        <v>400</v>
      </c>
      <c r="AG438" s="3">
        <f t="shared" si="267"/>
        <v>1</v>
      </c>
      <c r="AH438" s="14">
        <f t="shared" si="247"/>
        <v>0</v>
      </c>
      <c r="AI438" s="14">
        <f t="shared" si="248"/>
        <v>1</v>
      </c>
      <c r="AJ438" s="14">
        <f t="shared" si="249"/>
        <v>2</v>
      </c>
      <c r="AK438" s="14">
        <f t="shared" si="250"/>
        <v>2.6</v>
      </c>
      <c r="AL438" s="24">
        <f t="shared" si="268"/>
        <v>256.71959867074287</v>
      </c>
      <c r="AM438" s="14">
        <f t="shared" si="269"/>
        <v>193.38981995366072</v>
      </c>
      <c r="AN438" s="138" t="str">
        <f t="shared" si="270"/>
        <v/>
      </c>
      <c r="AO438">
        <f t="shared" si="271"/>
        <v>2100</v>
      </c>
      <c r="AP438" s="124">
        <f t="shared" si="272"/>
        <v>193.38981995366072</v>
      </c>
    </row>
    <row r="439" spans="2:42" x14ac:dyDescent="0.25">
      <c r="B439" s="3">
        <f t="shared" si="251"/>
        <v>2105</v>
      </c>
      <c r="C439" s="14">
        <f t="shared" si="252"/>
        <v>35.083333333333336</v>
      </c>
      <c r="D439" s="11">
        <f t="shared" si="253"/>
        <v>865.15873170936015</v>
      </c>
      <c r="E439" s="11">
        <f t="shared" si="234"/>
        <v>675.58769432726024</v>
      </c>
      <c r="F439" s="11">
        <f t="shared" si="254"/>
        <v>133.7993834406472</v>
      </c>
      <c r="G439" s="11">
        <f t="shared" si="235"/>
        <v>257.34144393013173</v>
      </c>
      <c r="H439" s="11">
        <f t="shared" si="236"/>
        <v>193.86346916140778</v>
      </c>
      <c r="I439" s="24">
        <f t="shared" si="255"/>
        <v>133.7993834406472</v>
      </c>
      <c r="J439" s="12">
        <f t="shared" si="237"/>
        <v>0.31889955424178607</v>
      </c>
      <c r="K439" s="24">
        <f t="shared" si="238"/>
        <v>503.48967428989846</v>
      </c>
      <c r="L439" s="12">
        <f t="shared" si="256"/>
        <v>0.32301930426864589</v>
      </c>
      <c r="M439" s="24">
        <f t="shared" si="257"/>
        <v>257.34144393013173</v>
      </c>
      <c r="N439" s="12">
        <f t="shared" si="239"/>
        <v>0.876052108105984</v>
      </c>
      <c r="O439" s="24">
        <f t="shared" si="240"/>
        <v>549.83932306330098</v>
      </c>
      <c r="P439" s="12">
        <f t="shared" si="258"/>
        <v>0.6214514866061398</v>
      </c>
      <c r="Q439" s="24">
        <f t="shared" si="259"/>
        <v>193.86346916140778</v>
      </c>
      <c r="R439" s="12">
        <f t="shared" si="241"/>
        <v>0.54787483994842123</v>
      </c>
      <c r="S439" s="24">
        <f t="shared" si="242"/>
        <v>527.51599047824823</v>
      </c>
      <c r="T439" s="12">
        <f t="shared" si="260"/>
        <v>0.47347830661047491</v>
      </c>
      <c r="W439" s="24">
        <f t="shared" si="261"/>
        <v>309.74945235530612</v>
      </c>
      <c r="X439" s="24">
        <f t="shared" si="262"/>
        <v>568.2655369661893</v>
      </c>
      <c r="Y439" s="13">
        <f t="shared" si="243"/>
        <v>0.74306871729067459</v>
      </c>
      <c r="Z439" s="24">
        <f t="shared" si="244"/>
        <v>9145.956049298853</v>
      </c>
      <c r="AA439" s="24">
        <f t="shared" si="245"/>
        <v>19291.055671587303</v>
      </c>
      <c r="AB439" s="24">
        <f t="shared" si="263"/>
        <v>257.34144393013173</v>
      </c>
      <c r="AC439" s="24">
        <f t="shared" si="264"/>
        <v>193.86346916140778</v>
      </c>
      <c r="AD439" s="123">
        <f t="shared" si="265"/>
        <v>2105</v>
      </c>
      <c r="AE439" s="14">
        <f t="shared" si="266"/>
        <v>35.083333333333336</v>
      </c>
      <c r="AF439" s="24">
        <f t="shared" si="246"/>
        <v>400</v>
      </c>
      <c r="AG439" s="3">
        <f t="shared" si="267"/>
        <v>1</v>
      </c>
      <c r="AH439" s="14">
        <f t="shared" si="247"/>
        <v>0</v>
      </c>
      <c r="AI439" s="14">
        <f t="shared" si="248"/>
        <v>1</v>
      </c>
      <c r="AJ439" s="14">
        <f t="shared" si="249"/>
        <v>2</v>
      </c>
      <c r="AK439" s="14">
        <f t="shared" si="250"/>
        <v>2.6</v>
      </c>
      <c r="AL439" s="24">
        <f t="shared" si="268"/>
        <v>257.34144393013173</v>
      </c>
      <c r="AM439" s="14">
        <f t="shared" si="269"/>
        <v>193.86346916140778</v>
      </c>
      <c r="AN439" s="138" t="str">
        <f t="shared" si="270"/>
        <v/>
      </c>
      <c r="AO439">
        <f t="shared" si="271"/>
        <v>2105</v>
      </c>
      <c r="AP439" s="124">
        <f t="shared" si="272"/>
        <v>193.86346916140778</v>
      </c>
    </row>
    <row r="440" spans="2:42" x14ac:dyDescent="0.25">
      <c r="B440" s="3">
        <f t="shared" si="251"/>
        <v>2110</v>
      </c>
      <c r="C440" s="14">
        <f t="shared" si="252"/>
        <v>35.166666666666664</v>
      </c>
      <c r="D440" s="11">
        <f t="shared" si="253"/>
        <v>865.51294368581023</v>
      </c>
      <c r="E440" s="11">
        <f t="shared" si="234"/>
        <v>675.86245574689826</v>
      </c>
      <c r="F440" s="11">
        <f t="shared" si="254"/>
        <v>134.12240274491586</v>
      </c>
      <c r="G440" s="11">
        <f t="shared" si="235"/>
        <v>257.96289541673787</v>
      </c>
      <c r="H440" s="11">
        <f t="shared" si="236"/>
        <v>194.33694746801825</v>
      </c>
      <c r="I440" s="24">
        <f t="shared" si="255"/>
        <v>134.12240274491586</v>
      </c>
      <c r="J440" s="12">
        <f t="shared" si="237"/>
        <v>0.31880961383867684</v>
      </c>
      <c r="K440" s="24">
        <f t="shared" si="238"/>
        <v>503.63171537743568</v>
      </c>
      <c r="L440" s="12">
        <f t="shared" si="256"/>
        <v>0.32297877190890983</v>
      </c>
      <c r="M440" s="24">
        <f t="shared" si="257"/>
        <v>257.96289541673787</v>
      </c>
      <c r="N440" s="12">
        <f t="shared" si="239"/>
        <v>0.87571137373419017</v>
      </c>
      <c r="O440" s="24">
        <f t="shared" si="240"/>
        <v>550.05326245240883</v>
      </c>
      <c r="P440" s="12">
        <f t="shared" si="258"/>
        <v>0.62105718827650369</v>
      </c>
      <c r="Q440" s="24">
        <f t="shared" si="259"/>
        <v>194.33694746801825</v>
      </c>
      <c r="R440" s="12">
        <f t="shared" si="241"/>
        <v>0.54769400577007032</v>
      </c>
      <c r="S440" s="24">
        <f t="shared" si="242"/>
        <v>527.69016240582118</v>
      </c>
      <c r="T440" s="12">
        <f t="shared" si="260"/>
        <v>0.47330696047147935</v>
      </c>
      <c r="W440" s="24">
        <f t="shared" si="261"/>
        <v>310.49252107259679</v>
      </c>
      <c r="X440" s="24">
        <f t="shared" si="262"/>
        <v>568.53699263584008</v>
      </c>
      <c r="Y440" s="13">
        <f t="shared" si="243"/>
        <v>0.74266151616447218</v>
      </c>
      <c r="Z440" s="24">
        <f t="shared" si="244"/>
        <v>9134.2483668575369</v>
      </c>
      <c r="AA440" s="24">
        <f t="shared" si="245"/>
        <v>19300.756569264711</v>
      </c>
      <c r="AB440" s="24">
        <f t="shared" si="263"/>
        <v>257.96289541673787</v>
      </c>
      <c r="AC440" s="24">
        <f t="shared" si="264"/>
        <v>194.33694746801825</v>
      </c>
      <c r="AD440" s="123">
        <f t="shared" si="265"/>
        <v>2110</v>
      </c>
      <c r="AE440" s="14">
        <f t="shared" si="266"/>
        <v>35.166666666666664</v>
      </c>
      <c r="AF440" s="24">
        <f t="shared" si="246"/>
        <v>400</v>
      </c>
      <c r="AG440" s="3">
        <f t="shared" si="267"/>
        <v>1</v>
      </c>
      <c r="AH440" s="14">
        <f t="shared" si="247"/>
        <v>0</v>
      </c>
      <c r="AI440" s="14">
        <f t="shared" si="248"/>
        <v>1</v>
      </c>
      <c r="AJ440" s="14">
        <f t="shared" si="249"/>
        <v>2</v>
      </c>
      <c r="AK440" s="14">
        <f t="shared" si="250"/>
        <v>2.6</v>
      </c>
      <c r="AL440" s="24">
        <f t="shared" si="268"/>
        <v>257.96289541673787</v>
      </c>
      <c r="AM440" s="14">
        <f t="shared" si="269"/>
        <v>194.33694746801825</v>
      </c>
      <c r="AN440" s="138" t="str">
        <f t="shared" si="270"/>
        <v/>
      </c>
      <c r="AO440">
        <f t="shared" si="271"/>
        <v>2110</v>
      </c>
      <c r="AP440" s="124">
        <f t="shared" si="272"/>
        <v>194.33694746801825</v>
      </c>
    </row>
    <row r="441" spans="2:42" x14ac:dyDescent="0.25">
      <c r="B441" s="3">
        <f t="shared" si="251"/>
        <v>2115</v>
      </c>
      <c r="C441" s="14">
        <f t="shared" si="252"/>
        <v>35.25</v>
      </c>
      <c r="D441" s="11">
        <f t="shared" si="253"/>
        <v>865.86632025588017</v>
      </c>
      <c r="E441" s="11">
        <f t="shared" si="234"/>
        <v>676.13656914371882</v>
      </c>
      <c r="F441" s="11">
        <f t="shared" si="254"/>
        <v>134.44538151682477</v>
      </c>
      <c r="G441" s="11">
        <f t="shared" si="235"/>
        <v>258.58395260501436</v>
      </c>
      <c r="H441" s="11">
        <f t="shared" si="236"/>
        <v>194.81025442848974</v>
      </c>
      <c r="I441" s="24">
        <f t="shared" si="255"/>
        <v>134.44538151682477</v>
      </c>
      <c r="J441" s="12">
        <f t="shared" si="237"/>
        <v>0.31871984060135089</v>
      </c>
      <c r="K441" s="24">
        <f t="shared" si="238"/>
        <v>503.77357240592852</v>
      </c>
      <c r="L441" s="12">
        <f t="shared" si="256"/>
        <v>0.32293787286003478</v>
      </c>
      <c r="M441" s="24">
        <f t="shared" si="257"/>
        <v>258.58395260501436</v>
      </c>
      <c r="N441" s="12">
        <f t="shared" si="239"/>
        <v>0.87537108583733803</v>
      </c>
      <c r="O441" s="24">
        <f t="shared" si="240"/>
        <v>550.2670877327555</v>
      </c>
      <c r="P441" s="12">
        <f t="shared" si="258"/>
        <v>0.62066236968618549</v>
      </c>
      <c r="Q441" s="24">
        <f t="shared" si="259"/>
        <v>194.81025442848974</v>
      </c>
      <c r="R441" s="12">
        <f t="shared" si="241"/>
        <v>0.5475135402325868</v>
      </c>
      <c r="S441" s="24">
        <f t="shared" si="242"/>
        <v>527.86409397424029</v>
      </c>
      <c r="T441" s="12">
        <f t="shared" si="260"/>
        <v>0.47313517330521043</v>
      </c>
      <c r="W441" s="24">
        <f t="shared" si="261"/>
        <v>311.23518258876123</v>
      </c>
      <c r="X441" s="24">
        <f t="shared" si="262"/>
        <v>568.80871649796723</v>
      </c>
      <c r="Y441" s="13">
        <f t="shared" si="243"/>
        <v>0.74225178009761217</v>
      </c>
      <c r="Z441" s="24">
        <f t="shared" si="244"/>
        <v>9122.5346638739393</v>
      </c>
      <c r="AA441" s="24">
        <f t="shared" si="245"/>
        <v>19310.364901293291</v>
      </c>
      <c r="AB441" s="24">
        <f t="shared" si="263"/>
        <v>258.58395260501436</v>
      </c>
      <c r="AC441" s="24">
        <f t="shared" si="264"/>
        <v>194.81025442848974</v>
      </c>
      <c r="AD441" s="123">
        <f t="shared" si="265"/>
        <v>2115</v>
      </c>
      <c r="AE441" s="14">
        <f t="shared" si="266"/>
        <v>35.25</v>
      </c>
      <c r="AF441" s="24">
        <f t="shared" si="246"/>
        <v>400</v>
      </c>
      <c r="AG441" s="3">
        <f t="shared" si="267"/>
        <v>1</v>
      </c>
      <c r="AH441" s="14">
        <f t="shared" si="247"/>
        <v>0</v>
      </c>
      <c r="AI441" s="14">
        <f t="shared" si="248"/>
        <v>1</v>
      </c>
      <c r="AJ441" s="14">
        <f t="shared" si="249"/>
        <v>2</v>
      </c>
      <c r="AK441" s="14">
        <f t="shared" si="250"/>
        <v>2.6</v>
      </c>
      <c r="AL441" s="24">
        <f t="shared" si="268"/>
        <v>258.58395260501436</v>
      </c>
      <c r="AM441" s="14">
        <f t="shared" si="269"/>
        <v>194.81025442848974</v>
      </c>
      <c r="AN441" s="138" t="str">
        <f t="shared" si="270"/>
        <v/>
      </c>
      <c r="AO441">
        <f t="shared" si="271"/>
        <v>2115</v>
      </c>
      <c r="AP441" s="124">
        <f t="shared" si="272"/>
        <v>194.81025442848974</v>
      </c>
    </row>
    <row r="442" spans="2:42" x14ac:dyDescent="0.25">
      <c r="B442" s="3">
        <f t="shared" si="251"/>
        <v>2120</v>
      </c>
      <c r="C442" s="14">
        <f t="shared" si="252"/>
        <v>35.333333333333336</v>
      </c>
      <c r="D442" s="11">
        <f t="shared" si="253"/>
        <v>866.21886535089914</v>
      </c>
      <c r="E442" s="11">
        <f t="shared" si="234"/>
        <v>676.41003756724501</v>
      </c>
      <c r="F442" s="11">
        <f t="shared" si="254"/>
        <v>134.76831938968479</v>
      </c>
      <c r="G442" s="11">
        <f t="shared" si="235"/>
        <v>259.20461497470052</v>
      </c>
      <c r="H442" s="11">
        <f t="shared" si="236"/>
        <v>195.28338960179497</v>
      </c>
      <c r="I442" s="24">
        <f t="shared" si="255"/>
        <v>134.76831938968479</v>
      </c>
      <c r="J442" s="12">
        <f t="shared" si="237"/>
        <v>0.31863023406863872</v>
      </c>
      <c r="K442" s="24">
        <f t="shared" si="238"/>
        <v>503.91524572587343</v>
      </c>
      <c r="L442" s="12">
        <f t="shared" si="256"/>
        <v>0.32289661004650216</v>
      </c>
      <c r="M442" s="24">
        <f t="shared" si="257"/>
        <v>259.20461497470052</v>
      </c>
      <c r="N442" s="12">
        <f t="shared" si="239"/>
        <v>0.87503123896660107</v>
      </c>
      <c r="O442" s="24">
        <f t="shared" si="240"/>
        <v>550.48080187175742</v>
      </c>
      <c r="P442" s="12">
        <f t="shared" si="258"/>
        <v>0.62026703606805944</v>
      </c>
      <c r="Q442" s="24">
        <f t="shared" si="259"/>
        <v>195.28338960179497</v>
      </c>
      <c r="R442" s="12">
        <f t="shared" si="241"/>
        <v>0.54733344123026184</v>
      </c>
      <c r="S442" s="24">
        <f t="shared" si="242"/>
        <v>528.03778662578782</v>
      </c>
      <c r="T442" s="12">
        <f t="shared" si="260"/>
        <v>0.4729629490446387</v>
      </c>
      <c r="W442" s="24">
        <f t="shared" si="261"/>
        <v>311.97743436885884</v>
      </c>
      <c r="X442" s="24">
        <f t="shared" si="262"/>
        <v>569.08071238881712</v>
      </c>
      <c r="Y442" s="13">
        <f t="shared" si="243"/>
        <v>0.74183951567610507</v>
      </c>
      <c r="Z442" s="24">
        <f t="shared" si="244"/>
        <v>9110.8150799596551</v>
      </c>
      <c r="AA442" s="24">
        <f t="shared" si="245"/>
        <v>19319.880810759481</v>
      </c>
      <c r="AB442" s="24">
        <f t="shared" si="263"/>
        <v>259.20461497470052</v>
      </c>
      <c r="AC442" s="24">
        <f t="shared" si="264"/>
        <v>195.28338960179497</v>
      </c>
      <c r="AD442" s="123">
        <f t="shared" si="265"/>
        <v>2120</v>
      </c>
      <c r="AE442" s="14">
        <f t="shared" si="266"/>
        <v>35.333333333333336</v>
      </c>
      <c r="AF442" s="24">
        <f t="shared" si="246"/>
        <v>400</v>
      </c>
      <c r="AG442" s="3">
        <f t="shared" si="267"/>
        <v>1</v>
      </c>
      <c r="AH442" s="14">
        <f t="shared" si="247"/>
        <v>0</v>
      </c>
      <c r="AI442" s="14">
        <f t="shared" si="248"/>
        <v>1</v>
      </c>
      <c r="AJ442" s="14">
        <f t="shared" si="249"/>
        <v>2</v>
      </c>
      <c r="AK442" s="14">
        <f t="shared" si="250"/>
        <v>2.6</v>
      </c>
      <c r="AL442" s="24">
        <f t="shared" si="268"/>
        <v>259.20461497470052</v>
      </c>
      <c r="AM442" s="14">
        <f t="shared" si="269"/>
        <v>195.28338960179497</v>
      </c>
      <c r="AN442" s="138" t="str">
        <f t="shared" si="270"/>
        <v/>
      </c>
      <c r="AO442">
        <f t="shared" si="271"/>
        <v>2120</v>
      </c>
      <c r="AP442" s="124">
        <f t="shared" si="272"/>
        <v>195.28338960179497</v>
      </c>
    </row>
    <row r="443" spans="2:42" x14ac:dyDescent="0.25">
      <c r="B443" s="3">
        <f t="shared" si="251"/>
        <v>2125</v>
      </c>
      <c r="C443" s="14">
        <f t="shared" si="252"/>
        <v>35.416666666666664</v>
      </c>
      <c r="D443" s="11">
        <f t="shared" si="253"/>
        <v>866.57058287451173</v>
      </c>
      <c r="E443" s="11">
        <f t="shared" si="234"/>
        <v>676.68286404552475</v>
      </c>
      <c r="F443" s="11">
        <f t="shared" si="254"/>
        <v>135.0912159997313</v>
      </c>
      <c r="G443" s="11">
        <f t="shared" si="235"/>
        <v>259.82488201076859</v>
      </c>
      <c r="H443" s="11">
        <f t="shared" si="236"/>
        <v>195.75635255083961</v>
      </c>
      <c r="I443" s="24">
        <f t="shared" si="255"/>
        <v>135.0912159997313</v>
      </c>
      <c r="J443" s="12">
        <f t="shared" si="237"/>
        <v>0.31854079377943872</v>
      </c>
      <c r="K443" s="24">
        <f t="shared" si="238"/>
        <v>504.05673568945156</v>
      </c>
      <c r="L443" s="12">
        <f t="shared" si="256"/>
        <v>0.32285498636552407</v>
      </c>
      <c r="M443" s="24">
        <f t="shared" si="257"/>
        <v>259.82488201076859</v>
      </c>
      <c r="N443" s="12">
        <f t="shared" si="239"/>
        <v>0.87469182770601706</v>
      </c>
      <c r="O443" s="24">
        <f t="shared" si="240"/>
        <v>550.69440782641755</v>
      </c>
      <c r="P443" s="12">
        <f t="shared" si="258"/>
        <v>0.61987119260217705</v>
      </c>
      <c r="Q443" s="24">
        <f t="shared" si="259"/>
        <v>195.75635255083961</v>
      </c>
      <c r="R443" s="12">
        <f t="shared" si="241"/>
        <v>0.54715370666420671</v>
      </c>
      <c r="S443" s="24">
        <f t="shared" si="242"/>
        <v>528.21124180169909</v>
      </c>
      <c r="T443" s="12">
        <f t="shared" si="260"/>
        <v>0.47279029158095981</v>
      </c>
      <c r="W443" s="24">
        <f t="shared" si="261"/>
        <v>312.71927388453491</v>
      </c>
      <c r="X443" s="24">
        <f t="shared" si="262"/>
        <v>569.35298412362511</v>
      </c>
      <c r="Y443" s="13">
        <f t="shared" si="243"/>
        <v>0.74142472950420202</v>
      </c>
      <c r="Z443" s="24">
        <f t="shared" si="244"/>
        <v>9099.0897540247461</v>
      </c>
      <c r="AA443" s="24">
        <f t="shared" si="245"/>
        <v>19329.304440881224</v>
      </c>
      <c r="AB443" s="24">
        <f t="shared" si="263"/>
        <v>259.82488201076859</v>
      </c>
      <c r="AC443" s="24">
        <f t="shared" si="264"/>
        <v>195.75635255083961</v>
      </c>
      <c r="AD443" s="123">
        <f t="shared" si="265"/>
        <v>2125</v>
      </c>
      <c r="AE443" s="14">
        <f t="shared" si="266"/>
        <v>35.416666666666664</v>
      </c>
      <c r="AF443" s="24">
        <f t="shared" si="246"/>
        <v>400</v>
      </c>
      <c r="AG443" s="3">
        <f t="shared" si="267"/>
        <v>1</v>
      </c>
      <c r="AH443" s="14">
        <f t="shared" si="247"/>
        <v>0</v>
      </c>
      <c r="AI443" s="14">
        <f t="shared" si="248"/>
        <v>1</v>
      </c>
      <c r="AJ443" s="14">
        <f t="shared" si="249"/>
        <v>2</v>
      </c>
      <c r="AK443" s="14">
        <f t="shared" si="250"/>
        <v>2.6</v>
      </c>
      <c r="AL443" s="24">
        <f t="shared" si="268"/>
        <v>259.82488201076859</v>
      </c>
      <c r="AM443" s="14">
        <f t="shared" si="269"/>
        <v>195.75635255083961</v>
      </c>
      <c r="AN443" s="138" t="str">
        <f t="shared" si="270"/>
        <v/>
      </c>
      <c r="AO443">
        <f t="shared" si="271"/>
        <v>2125</v>
      </c>
      <c r="AP443" s="124">
        <f t="shared" si="272"/>
        <v>195.75635255083961</v>
      </c>
    </row>
    <row r="444" spans="2:42" x14ac:dyDescent="0.25">
      <c r="B444" s="3">
        <f t="shared" si="251"/>
        <v>2130</v>
      </c>
      <c r="C444" s="14">
        <f t="shared" si="252"/>
        <v>35.5</v>
      </c>
      <c r="D444" s="11">
        <f t="shared" si="253"/>
        <v>866.92147670293605</v>
      </c>
      <c r="E444" s="11">
        <f t="shared" si="234"/>
        <v>676.95505158533172</v>
      </c>
      <c r="F444" s="11">
        <f t="shared" si="254"/>
        <v>135.41407098609682</v>
      </c>
      <c r="G444" s="11">
        <f t="shared" si="235"/>
        <v>260.44475320337079</v>
      </c>
      <c r="H444" s="11">
        <f t="shared" si="236"/>
        <v>196.22914284242057</v>
      </c>
      <c r="I444" s="24">
        <f t="shared" si="255"/>
        <v>135.41407098609682</v>
      </c>
      <c r="J444" s="12">
        <f t="shared" si="237"/>
        <v>0.31845151927273202</v>
      </c>
      <c r="K444" s="24">
        <f t="shared" si="238"/>
        <v>504.19804265050379</v>
      </c>
      <c r="L444" s="12">
        <f t="shared" si="256"/>
        <v>0.32281300468742447</v>
      </c>
      <c r="M444" s="24">
        <f t="shared" si="257"/>
        <v>260.44475320337079</v>
      </c>
      <c r="N444" s="12">
        <f t="shared" si="239"/>
        <v>0.87435284667239754</v>
      </c>
      <c r="O444" s="24">
        <f t="shared" si="240"/>
        <v>550.90790854330089</v>
      </c>
      <c r="P444" s="12">
        <f t="shared" si="258"/>
        <v>0.61947484441675571</v>
      </c>
      <c r="Q444" s="24">
        <f t="shared" si="259"/>
        <v>196.22914284242057</v>
      </c>
      <c r="R444" s="12">
        <f t="shared" si="241"/>
        <v>0.54697433444235377</v>
      </c>
      <c r="S444" s="24">
        <f t="shared" si="242"/>
        <v>528.38446094212952</v>
      </c>
      <c r="T444" s="12">
        <f t="shared" si="260"/>
        <v>0.47261720476425628</v>
      </c>
      <c r="W444" s="24">
        <f t="shared" si="261"/>
        <v>313.46069861403913</v>
      </c>
      <c r="X444" s="24">
        <f t="shared" si="262"/>
        <v>569.62553549648987</v>
      </c>
      <c r="Y444" s="13">
        <f t="shared" si="243"/>
        <v>0.74100742820491361</v>
      </c>
      <c r="Z444" s="24">
        <f t="shared" si="244"/>
        <v>9087.3588242823153</v>
      </c>
      <c r="AA444" s="24">
        <f t="shared" si="245"/>
        <v>19338.635935016358</v>
      </c>
      <c r="AB444" s="24">
        <f t="shared" si="263"/>
        <v>260.44475320337079</v>
      </c>
      <c r="AC444" s="24">
        <f t="shared" si="264"/>
        <v>196.22914284242057</v>
      </c>
      <c r="AD444" s="123">
        <f t="shared" si="265"/>
        <v>2130</v>
      </c>
      <c r="AE444" s="14">
        <f t="shared" si="266"/>
        <v>35.5</v>
      </c>
      <c r="AF444" s="24">
        <f t="shared" si="246"/>
        <v>400</v>
      </c>
      <c r="AG444" s="3">
        <f t="shared" si="267"/>
        <v>1</v>
      </c>
      <c r="AH444" s="14">
        <f t="shared" si="247"/>
        <v>0</v>
      </c>
      <c r="AI444" s="14">
        <f t="shared" si="248"/>
        <v>1</v>
      </c>
      <c r="AJ444" s="14">
        <f t="shared" si="249"/>
        <v>2</v>
      </c>
      <c r="AK444" s="14">
        <f t="shared" si="250"/>
        <v>2.6</v>
      </c>
      <c r="AL444" s="24">
        <f t="shared" si="268"/>
        <v>260.44475320337079</v>
      </c>
      <c r="AM444" s="14">
        <f t="shared" si="269"/>
        <v>196.22914284242057</v>
      </c>
      <c r="AN444" s="138" t="str">
        <f t="shared" si="270"/>
        <v/>
      </c>
      <c r="AO444">
        <f t="shared" si="271"/>
        <v>2130</v>
      </c>
      <c r="AP444" s="124">
        <f t="shared" si="272"/>
        <v>196.22914284242057</v>
      </c>
    </row>
    <row r="445" spans="2:42" x14ac:dyDescent="0.25">
      <c r="B445" s="3">
        <f t="shared" si="251"/>
        <v>2135</v>
      </c>
      <c r="C445" s="14">
        <f t="shared" si="252"/>
        <v>35.583333333333336</v>
      </c>
      <c r="D445" s="11">
        <f t="shared" si="253"/>
        <v>867.27155068521972</v>
      </c>
      <c r="E445" s="11">
        <f t="shared" si="234"/>
        <v>677.22660317236341</v>
      </c>
      <c r="F445" s="11">
        <f t="shared" si="254"/>
        <v>135.73688399078424</v>
      </c>
      <c r="G445" s="11">
        <f t="shared" si="235"/>
        <v>261.06422804778754</v>
      </c>
      <c r="H445" s="11">
        <f t="shared" si="236"/>
        <v>196.70176004718482</v>
      </c>
      <c r="I445" s="24">
        <f t="shared" si="255"/>
        <v>135.73688399078424</v>
      </c>
      <c r="J445" s="12">
        <f t="shared" si="237"/>
        <v>0.31836241008759547</v>
      </c>
      <c r="K445" s="24">
        <f t="shared" si="238"/>
        <v>504.33916696450694</v>
      </c>
      <c r="L445" s="12">
        <f t="shared" si="256"/>
        <v>0.32277066785589686</v>
      </c>
      <c r="M445" s="24">
        <f t="shared" si="257"/>
        <v>261.06422804778754</v>
      </c>
      <c r="N445" s="12">
        <f t="shared" si="239"/>
        <v>0.87401429051523394</v>
      </c>
      <c r="O445" s="24">
        <f t="shared" si="240"/>
        <v>551.1213069585117</v>
      </c>
      <c r="P445" s="12">
        <f t="shared" si="258"/>
        <v>0.61907799658882467</v>
      </c>
      <c r="Q445" s="24">
        <f t="shared" si="259"/>
        <v>196.70176004718482</v>
      </c>
      <c r="R445" s="12">
        <f t="shared" si="241"/>
        <v>0.54679532247946006</v>
      </c>
      <c r="S445" s="24">
        <f t="shared" si="242"/>
        <v>528.55744548612108</v>
      </c>
      <c r="T445" s="12">
        <f t="shared" si="260"/>
        <v>0.47244369240394385</v>
      </c>
      <c r="W445" s="24">
        <f t="shared" si="261"/>
        <v>314.20170604224404</v>
      </c>
      <c r="X445" s="24">
        <f t="shared" si="262"/>
        <v>569.89837028024715</v>
      </c>
      <c r="Y445" s="13">
        <f t="shared" si="243"/>
        <v>0.7405876184205159</v>
      </c>
      <c r="Z445" s="24">
        <f t="shared" si="244"/>
        <v>9075.6224282529838</v>
      </c>
      <c r="AA445" s="24">
        <f t="shared" si="245"/>
        <v>19347.8754366707</v>
      </c>
      <c r="AB445" s="24">
        <f t="shared" si="263"/>
        <v>261.06422804778754</v>
      </c>
      <c r="AC445" s="24">
        <f t="shared" si="264"/>
        <v>196.70176004718482</v>
      </c>
      <c r="AD445" s="123">
        <f t="shared" si="265"/>
        <v>2135</v>
      </c>
      <c r="AE445" s="14">
        <f t="shared" si="266"/>
        <v>35.583333333333336</v>
      </c>
      <c r="AF445" s="24">
        <f t="shared" si="246"/>
        <v>400</v>
      </c>
      <c r="AG445" s="3">
        <f t="shared" si="267"/>
        <v>1</v>
      </c>
      <c r="AH445" s="14">
        <f t="shared" si="247"/>
        <v>0</v>
      </c>
      <c r="AI445" s="14">
        <f t="shared" si="248"/>
        <v>1</v>
      </c>
      <c r="AJ445" s="14">
        <f t="shared" si="249"/>
        <v>2</v>
      </c>
      <c r="AK445" s="14">
        <f t="shared" si="250"/>
        <v>2.6</v>
      </c>
      <c r="AL445" s="24">
        <f t="shared" si="268"/>
        <v>261.06422804778754</v>
      </c>
      <c r="AM445" s="14">
        <f t="shared" si="269"/>
        <v>196.70176004718482</v>
      </c>
      <c r="AN445" s="138" t="str">
        <f t="shared" si="270"/>
        <v/>
      </c>
      <c r="AO445">
        <f t="shared" si="271"/>
        <v>2135</v>
      </c>
      <c r="AP445" s="124">
        <f t="shared" si="272"/>
        <v>196.70176004718482</v>
      </c>
    </row>
    <row r="446" spans="2:42" x14ac:dyDescent="0.25">
      <c r="B446" s="3">
        <f t="shared" si="251"/>
        <v>2140</v>
      </c>
      <c r="C446" s="14">
        <f t="shared" si="252"/>
        <v>35.666666666666664</v>
      </c>
      <c r="D446" s="11">
        <f t="shared" si="253"/>
        <v>867.62080864349502</v>
      </c>
      <c r="E446" s="11">
        <f t="shared" si="234"/>
        <v>677.49752177143887</v>
      </c>
      <c r="F446" s="11">
        <f t="shared" si="254"/>
        <v>136.05965465864014</v>
      </c>
      <c r="G446" s="11">
        <f t="shared" si="235"/>
        <v>261.68330604437637</v>
      </c>
      <c r="H446" s="11">
        <f t="shared" si="236"/>
        <v>197.17420373958876</v>
      </c>
      <c r="I446" s="24">
        <f t="shared" si="255"/>
        <v>136.05965465864014</v>
      </c>
      <c r="J446" s="12">
        <f t="shared" si="237"/>
        <v>0.31827346576321613</v>
      </c>
      <c r="K446" s="24">
        <f t="shared" si="238"/>
        <v>504.48010898854955</v>
      </c>
      <c r="L446" s="12">
        <f t="shared" si="256"/>
        <v>0.32272797868822412</v>
      </c>
      <c r="M446" s="24">
        <f t="shared" si="257"/>
        <v>261.68330604437637</v>
      </c>
      <c r="N446" s="12">
        <f t="shared" si="239"/>
        <v>0.87367615391660669</v>
      </c>
      <c r="O446" s="24">
        <f t="shared" si="240"/>
        <v>551.33460599767</v>
      </c>
      <c r="P446" s="12">
        <f t="shared" si="258"/>
        <v>0.61868065414475526</v>
      </c>
      <c r="Q446" s="24">
        <f t="shared" si="259"/>
        <v>197.17420373958876</v>
      </c>
      <c r="R446" s="12">
        <f t="shared" si="241"/>
        <v>0.5466166686971069</v>
      </c>
      <c r="S446" s="24">
        <f t="shared" si="242"/>
        <v>528.73019687157012</v>
      </c>
      <c r="T446" s="12">
        <f t="shared" si="260"/>
        <v>0.47226975826915069</v>
      </c>
      <c r="W446" s="24">
        <f t="shared" si="261"/>
        <v>314.94229366066457</v>
      </c>
      <c r="X446" s="24">
        <f t="shared" si="262"/>
        <v>570.17149222634646</v>
      </c>
      <c r="Y446" s="13">
        <f t="shared" si="243"/>
        <v>0.74016530681305071</v>
      </c>
      <c r="Z446" s="24">
        <f t="shared" si="244"/>
        <v>9063.8807027693565</v>
      </c>
      <c r="AA446" s="24">
        <f t="shared" si="245"/>
        <v>19357.023089506329</v>
      </c>
      <c r="AB446" s="24">
        <f t="shared" si="263"/>
        <v>261.68330604437637</v>
      </c>
      <c r="AC446" s="24">
        <f t="shared" si="264"/>
        <v>197.17420373958876</v>
      </c>
      <c r="AD446" s="123">
        <f t="shared" si="265"/>
        <v>2140</v>
      </c>
      <c r="AE446" s="14">
        <f t="shared" si="266"/>
        <v>35.666666666666664</v>
      </c>
      <c r="AF446" s="24">
        <f t="shared" si="246"/>
        <v>400</v>
      </c>
      <c r="AG446" s="3">
        <f t="shared" si="267"/>
        <v>1</v>
      </c>
      <c r="AH446" s="14">
        <f t="shared" si="247"/>
        <v>0</v>
      </c>
      <c r="AI446" s="14">
        <f t="shared" si="248"/>
        <v>1</v>
      </c>
      <c r="AJ446" s="14">
        <f t="shared" si="249"/>
        <v>2</v>
      </c>
      <c r="AK446" s="14">
        <f t="shared" si="250"/>
        <v>2.6</v>
      </c>
      <c r="AL446" s="24">
        <f t="shared" si="268"/>
        <v>261.68330604437637</v>
      </c>
      <c r="AM446" s="14">
        <f t="shared" si="269"/>
        <v>197.17420373958876</v>
      </c>
      <c r="AN446" s="138" t="str">
        <f t="shared" si="270"/>
        <v/>
      </c>
      <c r="AO446">
        <f t="shared" si="271"/>
        <v>2140</v>
      </c>
      <c r="AP446" s="124">
        <f t="shared" si="272"/>
        <v>197.17420373958876</v>
      </c>
    </row>
    <row r="447" spans="2:42" x14ac:dyDescent="0.25">
      <c r="B447" s="3">
        <f t="shared" si="251"/>
        <v>2145</v>
      </c>
      <c r="C447" s="14">
        <f t="shared" si="252"/>
        <v>35.75</v>
      </c>
      <c r="D447" s="11">
        <f t="shared" si="253"/>
        <v>867.96925437322739</v>
      </c>
      <c r="E447" s="11">
        <f t="shared" si="234"/>
        <v>677.76781032669214</v>
      </c>
      <c r="F447" s="11">
        <f t="shared" si="254"/>
        <v>136.38238263732836</v>
      </c>
      <c r="G447" s="11">
        <f t="shared" si="235"/>
        <v>262.30198669852115</v>
      </c>
      <c r="H447" s="11">
        <f t="shared" si="236"/>
        <v>197.64647349785793</v>
      </c>
      <c r="I447" s="24">
        <f t="shared" si="255"/>
        <v>136.38238263732836</v>
      </c>
      <c r="J447" s="12">
        <f t="shared" si="237"/>
        <v>0.31818468583890402</v>
      </c>
      <c r="K447" s="24">
        <f t="shared" si="238"/>
        <v>504.62086908130777</v>
      </c>
      <c r="L447" s="12">
        <f t="shared" si="256"/>
        <v>0.32268493997567915</v>
      </c>
      <c r="M447" s="24">
        <f t="shared" si="257"/>
        <v>262.30198669852115</v>
      </c>
      <c r="N447" s="12">
        <f t="shared" si="239"/>
        <v>0.87333843159109037</v>
      </c>
      <c r="O447" s="24">
        <f t="shared" si="240"/>
        <v>551.54780857589139</v>
      </c>
      <c r="P447" s="12">
        <f t="shared" si="258"/>
        <v>0.61828282206130403</v>
      </c>
      <c r="Q447" s="24">
        <f t="shared" si="259"/>
        <v>197.64647349785793</v>
      </c>
      <c r="R447" s="12">
        <f t="shared" si="241"/>
        <v>0.54643837102370241</v>
      </c>
      <c r="S447" s="24">
        <f t="shared" si="242"/>
        <v>528.9027165351954</v>
      </c>
      <c r="T447" s="12">
        <f t="shared" si="260"/>
        <v>0.47209540608941086</v>
      </c>
      <c r="W447" s="24">
        <f t="shared" si="261"/>
        <v>315.6824589674776</v>
      </c>
      <c r="X447" s="24">
        <f t="shared" si="262"/>
        <v>570.44490506472914</v>
      </c>
      <c r="Y447" s="13">
        <f t="shared" si="243"/>
        <v>0.73974050006480785</v>
      </c>
      <c r="Z447" s="24">
        <f t="shared" si="244"/>
        <v>9052.1337839803637</v>
      </c>
      <c r="AA447" s="24">
        <f t="shared" si="245"/>
        <v>19366.079037349446</v>
      </c>
      <c r="AB447" s="24">
        <f t="shared" si="263"/>
        <v>262.30198669852115</v>
      </c>
      <c r="AC447" s="24">
        <f t="shared" si="264"/>
        <v>197.64647349785793</v>
      </c>
      <c r="AD447" s="123">
        <f t="shared" si="265"/>
        <v>2145</v>
      </c>
      <c r="AE447" s="14">
        <f t="shared" si="266"/>
        <v>35.75</v>
      </c>
      <c r="AF447" s="24">
        <f t="shared" si="246"/>
        <v>400</v>
      </c>
      <c r="AG447" s="3">
        <f t="shared" si="267"/>
        <v>1</v>
      </c>
      <c r="AH447" s="14">
        <f t="shared" si="247"/>
        <v>0</v>
      </c>
      <c r="AI447" s="14">
        <f t="shared" si="248"/>
        <v>1</v>
      </c>
      <c r="AJ447" s="14">
        <f t="shared" si="249"/>
        <v>2</v>
      </c>
      <c r="AK447" s="14">
        <f t="shared" si="250"/>
        <v>2.6</v>
      </c>
      <c r="AL447" s="24">
        <f t="shared" si="268"/>
        <v>262.30198669852115</v>
      </c>
      <c r="AM447" s="14">
        <f t="shared" si="269"/>
        <v>197.64647349785793</v>
      </c>
      <c r="AN447" s="138" t="str">
        <f t="shared" si="270"/>
        <v/>
      </c>
      <c r="AO447">
        <f t="shared" si="271"/>
        <v>2145</v>
      </c>
      <c r="AP447" s="124">
        <f t="shared" si="272"/>
        <v>197.64647349785793</v>
      </c>
    </row>
    <row r="448" spans="2:42" x14ac:dyDescent="0.25">
      <c r="B448" s="3">
        <f t="shared" si="251"/>
        <v>2150</v>
      </c>
      <c r="C448" s="14">
        <f t="shared" si="252"/>
        <v>35.833333333333336</v>
      </c>
      <c r="D448" s="11">
        <f t="shared" si="253"/>
        <v>868.3168916434638</v>
      </c>
      <c r="E448" s="11">
        <f t="shared" si="234"/>
        <v>678.03747176176432</v>
      </c>
      <c r="F448" s="11">
        <f t="shared" si="254"/>
        <v>136.70506757730405</v>
      </c>
      <c r="G448" s="11">
        <f t="shared" si="235"/>
        <v>262.92026952058245</v>
      </c>
      <c r="H448" s="11">
        <f t="shared" si="236"/>
        <v>198.11856890394733</v>
      </c>
      <c r="I448" s="24">
        <f t="shared" si="255"/>
        <v>136.70506757730405</v>
      </c>
      <c r="J448" s="12">
        <f t="shared" si="237"/>
        <v>0.31809606985410571</v>
      </c>
      <c r="K448" s="24">
        <f t="shared" si="238"/>
        <v>504.76144760302282</v>
      </c>
      <c r="L448" s="12">
        <f t="shared" si="256"/>
        <v>0.32264155448371279</v>
      </c>
      <c r="M448" s="24">
        <f t="shared" si="257"/>
        <v>262.92026952058245</v>
      </c>
      <c r="N448" s="12">
        <f t="shared" si="239"/>
        <v>0.8730011182856634</v>
      </c>
      <c r="O448" s="24">
        <f t="shared" si="240"/>
        <v>551.76091759776421</v>
      </c>
      <c r="P448" s="12">
        <f t="shared" si="258"/>
        <v>0.6178845052660602</v>
      </c>
      <c r="Q448" s="24">
        <f t="shared" si="259"/>
        <v>198.11856890394733</v>
      </c>
      <c r="R448" s="12">
        <f t="shared" si="241"/>
        <v>0.54626042739447989</v>
      </c>
      <c r="S448" s="24">
        <f t="shared" si="242"/>
        <v>529.07500591250732</v>
      </c>
      <c r="T448" s="12">
        <f t="shared" si="260"/>
        <v>0.47192063955498859</v>
      </c>
      <c r="W448" s="24">
        <f t="shared" si="261"/>
        <v>316.42219946754238</v>
      </c>
      <c r="X448" s="24">
        <f t="shared" si="262"/>
        <v>570.71861250370739</v>
      </c>
      <c r="Y448" s="13">
        <f t="shared" si="243"/>
        <v>0.73931320487879915</v>
      </c>
      <c r="Z448" s="24">
        <f t="shared" si="244"/>
        <v>9040.3818073555485</v>
      </c>
      <c r="AA448" s="24">
        <f t="shared" si="245"/>
        <v>19375.043424198262</v>
      </c>
      <c r="AB448" s="24">
        <f t="shared" si="263"/>
        <v>262.92026952058245</v>
      </c>
      <c r="AC448" s="24">
        <f t="shared" si="264"/>
        <v>198.11856890394733</v>
      </c>
      <c r="AD448" s="123">
        <f t="shared" si="265"/>
        <v>2150</v>
      </c>
      <c r="AE448" s="14">
        <f t="shared" si="266"/>
        <v>35.833333333333336</v>
      </c>
      <c r="AF448" s="24">
        <f t="shared" si="246"/>
        <v>400</v>
      </c>
      <c r="AG448" s="3">
        <f t="shared" si="267"/>
        <v>1</v>
      </c>
      <c r="AH448" s="14">
        <f t="shared" si="247"/>
        <v>0</v>
      </c>
      <c r="AI448" s="14">
        <f t="shared" si="248"/>
        <v>1</v>
      </c>
      <c r="AJ448" s="14">
        <f t="shared" si="249"/>
        <v>2</v>
      </c>
      <c r="AK448" s="14">
        <f t="shared" si="250"/>
        <v>2.6</v>
      </c>
      <c r="AL448" s="24">
        <f t="shared" si="268"/>
        <v>262.92026952058245</v>
      </c>
      <c r="AM448" s="14">
        <f t="shared" si="269"/>
        <v>198.11856890394733</v>
      </c>
      <c r="AN448" s="138" t="str">
        <f t="shared" si="270"/>
        <v/>
      </c>
      <c r="AO448">
        <f t="shared" si="271"/>
        <v>2150</v>
      </c>
      <c r="AP448" s="124">
        <f t="shared" si="272"/>
        <v>198.11856890394733</v>
      </c>
    </row>
    <row r="449" spans="2:42" x14ac:dyDescent="0.25">
      <c r="B449" s="3">
        <f t="shared" si="251"/>
        <v>2155</v>
      </c>
      <c r="C449" s="14">
        <f t="shared" si="252"/>
        <v>35.916666666666664</v>
      </c>
      <c r="D449" s="11">
        <f t="shared" si="253"/>
        <v>868.66372419707727</v>
      </c>
      <c r="E449" s="11">
        <f t="shared" si="234"/>
        <v>678.3065089799934</v>
      </c>
      <c r="F449" s="11">
        <f t="shared" si="254"/>
        <v>137.02770913178776</v>
      </c>
      <c r="G449" s="11">
        <f t="shared" si="235"/>
        <v>263.53815402584848</v>
      </c>
      <c r="H449" s="11">
        <f t="shared" si="236"/>
        <v>198.59048954350231</v>
      </c>
      <c r="I449" s="24">
        <f t="shared" si="255"/>
        <v>137.02770913178776</v>
      </c>
      <c r="J449" s="12">
        <f t="shared" si="237"/>
        <v>0.3180076173484172</v>
      </c>
      <c r="K449" s="24">
        <f t="shared" si="238"/>
        <v>504.9018449154762</v>
      </c>
      <c r="L449" s="12">
        <f t="shared" si="256"/>
        <v>0.32259782495226613</v>
      </c>
      <c r="M449" s="24">
        <f t="shared" si="257"/>
        <v>263.53815402584848</v>
      </c>
      <c r="N449" s="12">
        <f t="shared" si="239"/>
        <v>0.87266420877961315</v>
      </c>
      <c r="O449" s="24">
        <f t="shared" si="240"/>
        <v>551.97393595732979</v>
      </c>
      <c r="P449" s="12">
        <f t="shared" si="258"/>
        <v>0.61748570863823482</v>
      </c>
      <c r="Q449" s="24">
        <f t="shared" si="259"/>
        <v>198.59048954350231</v>
      </c>
      <c r="R449" s="12">
        <f t="shared" si="241"/>
        <v>0.54608283575150052</v>
      </c>
      <c r="S449" s="24">
        <f t="shared" si="242"/>
        <v>529.24706643777552</v>
      </c>
      <c r="T449" s="12">
        <f t="shared" si="260"/>
        <v>0.47174546231741782</v>
      </c>
      <c r="W449" s="24">
        <f t="shared" si="261"/>
        <v>317.16151267242117</v>
      </c>
      <c r="X449" s="24">
        <f t="shared" si="262"/>
        <v>570.99261822984545</v>
      </c>
      <c r="Y449" s="13">
        <f t="shared" si="243"/>
        <v>0.73888342797922291</v>
      </c>
      <c r="Z449" s="24">
        <f t="shared" si="244"/>
        <v>9028.6249076893055</v>
      </c>
      <c r="AA449" s="24">
        <f t="shared" si="245"/>
        <v>19383.91639423075</v>
      </c>
      <c r="AB449" s="24">
        <f t="shared" si="263"/>
        <v>263.53815402584848</v>
      </c>
      <c r="AC449" s="24">
        <f t="shared" si="264"/>
        <v>198.59048954350231</v>
      </c>
      <c r="AD449" s="123">
        <f t="shared" si="265"/>
        <v>2155</v>
      </c>
      <c r="AE449" s="14">
        <f t="shared" si="266"/>
        <v>35.916666666666664</v>
      </c>
      <c r="AF449" s="24">
        <f t="shared" si="246"/>
        <v>400</v>
      </c>
      <c r="AG449" s="3">
        <f t="shared" si="267"/>
        <v>1</v>
      </c>
      <c r="AH449" s="14">
        <f t="shared" si="247"/>
        <v>0</v>
      </c>
      <c r="AI449" s="14">
        <f t="shared" si="248"/>
        <v>1</v>
      </c>
      <c r="AJ449" s="14">
        <f t="shared" si="249"/>
        <v>2</v>
      </c>
      <c r="AK449" s="14">
        <f t="shared" si="250"/>
        <v>2.6</v>
      </c>
      <c r="AL449" s="24">
        <f t="shared" si="268"/>
        <v>263.53815402584848</v>
      </c>
      <c r="AM449" s="14">
        <f t="shared" si="269"/>
        <v>198.59048954350231</v>
      </c>
      <c r="AN449" s="138" t="str">
        <f t="shared" si="270"/>
        <v/>
      </c>
      <c r="AO449">
        <f t="shared" si="271"/>
        <v>2155</v>
      </c>
      <c r="AP449" s="124">
        <f t="shared" si="272"/>
        <v>198.59048954350231</v>
      </c>
    </row>
    <row r="450" spans="2:42" x14ac:dyDescent="0.25">
      <c r="B450" s="3">
        <f t="shared" si="251"/>
        <v>2160</v>
      </c>
      <c r="C450" s="14">
        <f t="shared" si="252"/>
        <v>36</v>
      </c>
      <c r="D450" s="11">
        <f t="shared" si="253"/>
        <v>869.00975575100892</v>
      </c>
      <c r="E450" s="11">
        <f t="shared" si="234"/>
        <v>678.57492486460217</v>
      </c>
      <c r="F450" s="11">
        <f t="shared" si="254"/>
        <v>137.35030695674001</v>
      </c>
      <c r="G450" s="11">
        <f t="shared" si="235"/>
        <v>264.15563973448673</v>
      </c>
      <c r="H450" s="11">
        <f t="shared" si="236"/>
        <v>199.06223500581973</v>
      </c>
      <c r="I450" s="24">
        <f t="shared" si="255"/>
        <v>137.35030695674001</v>
      </c>
      <c r="J450" s="12">
        <f t="shared" si="237"/>
        <v>0.31791932786159655</v>
      </c>
      <c r="K450" s="24">
        <f t="shared" si="238"/>
        <v>505.04206138196872</v>
      </c>
      <c r="L450" s="12">
        <f t="shared" si="256"/>
        <v>0.32255375409602477</v>
      </c>
      <c r="M450" s="24">
        <f t="shared" si="257"/>
        <v>264.15563973448673</v>
      </c>
      <c r="N450" s="12">
        <f t="shared" si="239"/>
        <v>0.87232769788444064</v>
      </c>
      <c r="O450" s="24">
        <f t="shared" si="240"/>
        <v>552.18686653806367</v>
      </c>
      <c r="P450" s="12">
        <f t="shared" si="258"/>
        <v>0.61708643700929122</v>
      </c>
      <c r="Q450" s="24">
        <f t="shared" si="259"/>
        <v>199.06223500581973</v>
      </c>
      <c r="R450" s="12">
        <f t="shared" si="241"/>
        <v>0.54590559404365113</v>
      </c>
      <c r="S450" s="24">
        <f t="shared" si="242"/>
        <v>529.41889954399971</v>
      </c>
      <c r="T450" s="12">
        <f t="shared" si="260"/>
        <v>0.4715698779899411</v>
      </c>
      <c r="W450" s="24">
        <f t="shared" si="261"/>
        <v>317.90039610040037</v>
      </c>
      <c r="X450" s="24">
        <f t="shared" si="262"/>
        <v>571.26692590784285</v>
      </c>
      <c r="Y450" s="13">
        <f t="shared" si="243"/>
        <v>0.73845117611191347</v>
      </c>
      <c r="Z450" s="24">
        <f t="shared" si="244"/>
        <v>9016.8632191050456</v>
      </c>
      <c r="AA450" s="24">
        <f t="shared" si="245"/>
        <v>19392.698091812301</v>
      </c>
      <c r="AB450" s="24">
        <f t="shared" si="263"/>
        <v>264.15563973448673</v>
      </c>
      <c r="AC450" s="24">
        <f t="shared" si="264"/>
        <v>199.06223500581973</v>
      </c>
      <c r="AD450" s="123">
        <f t="shared" si="265"/>
        <v>2160</v>
      </c>
      <c r="AE450" s="14">
        <f t="shared" si="266"/>
        <v>36</v>
      </c>
      <c r="AF450" s="24">
        <f t="shared" si="246"/>
        <v>400</v>
      </c>
      <c r="AG450" s="3">
        <f t="shared" si="267"/>
        <v>1</v>
      </c>
      <c r="AH450" s="14">
        <f t="shared" si="247"/>
        <v>0</v>
      </c>
      <c r="AI450" s="14">
        <f t="shared" si="248"/>
        <v>1</v>
      </c>
      <c r="AJ450" s="14">
        <f t="shared" si="249"/>
        <v>2</v>
      </c>
      <c r="AK450" s="14">
        <f t="shared" si="250"/>
        <v>2.6</v>
      </c>
      <c r="AL450" s="24">
        <f t="shared" si="268"/>
        <v>264.15563973448673</v>
      </c>
      <c r="AM450" s="14">
        <f t="shared" si="269"/>
        <v>199.06223500581973</v>
      </c>
      <c r="AN450" s="138" t="str">
        <f t="shared" si="270"/>
        <v/>
      </c>
      <c r="AO450">
        <f t="shared" si="271"/>
        <v>2160</v>
      </c>
      <c r="AP450" s="124">
        <f t="shared" si="272"/>
        <v>199.06223500581973</v>
      </c>
    </row>
    <row r="451" spans="2:42" x14ac:dyDescent="0.25">
      <c r="B451" s="3">
        <f t="shared" si="251"/>
        <v>2165</v>
      </c>
      <c r="C451" s="14">
        <f t="shared" si="252"/>
        <v>36.083333333333336</v>
      </c>
      <c r="D451" s="11">
        <f t="shared" si="253"/>
        <v>869.35498999650622</v>
      </c>
      <c r="E451" s="11">
        <f t="shared" si="234"/>
        <v>678.84272227888266</v>
      </c>
      <c r="F451" s="11">
        <f t="shared" si="254"/>
        <v>137.67286071083603</v>
      </c>
      <c r="G451" s="11">
        <f t="shared" si="235"/>
        <v>264.772726171496</v>
      </c>
      <c r="H451" s="11">
        <f t="shared" si="236"/>
        <v>199.53380488380967</v>
      </c>
      <c r="I451" s="24">
        <f t="shared" si="255"/>
        <v>137.67286071083603</v>
      </c>
      <c r="J451" s="12">
        <f t="shared" si="237"/>
        <v>0.31783120093357664</v>
      </c>
      <c r="K451" s="24">
        <f t="shared" si="238"/>
        <v>505.1820973672958</v>
      </c>
      <c r="L451" s="12">
        <f t="shared" si="256"/>
        <v>0.32250934460472674</v>
      </c>
      <c r="M451" s="24">
        <f t="shared" si="257"/>
        <v>264.772726171496</v>
      </c>
      <c r="N451" s="12">
        <f t="shared" si="239"/>
        <v>0.87199158044377245</v>
      </c>
      <c r="O451" s="24">
        <f t="shared" si="240"/>
        <v>552.39971221285441</v>
      </c>
      <c r="P451" s="12">
        <f t="shared" si="258"/>
        <v>0.61668669516372421</v>
      </c>
      <c r="Q451" s="24">
        <f t="shared" si="259"/>
        <v>199.53380488380967</v>
      </c>
      <c r="R451" s="12">
        <f t="shared" si="241"/>
        <v>0.5457287002266451</v>
      </c>
      <c r="S451" s="24">
        <f t="shared" si="242"/>
        <v>529.59050666287862</v>
      </c>
      <c r="T451" s="12">
        <f t="shared" si="260"/>
        <v>0.47139389014803712</v>
      </c>
      <c r="W451" s="24">
        <f t="shared" si="261"/>
        <v>318.63884727651231</v>
      </c>
      <c r="X451" s="24">
        <f t="shared" si="262"/>
        <v>571.54153918041743</v>
      </c>
      <c r="Y451" s="13">
        <f t="shared" si="243"/>
        <v>0.73801645604478006</v>
      </c>
      <c r="Z451" s="24">
        <f t="shared" si="244"/>
        <v>9005.0968750592583</v>
      </c>
      <c r="AA451" s="24">
        <f t="shared" si="245"/>
        <v>19401.388661503097</v>
      </c>
      <c r="AB451" s="24">
        <f t="shared" si="263"/>
        <v>264.772726171496</v>
      </c>
      <c r="AC451" s="24">
        <f t="shared" si="264"/>
        <v>199.53380488380967</v>
      </c>
      <c r="AD451" s="123">
        <f t="shared" si="265"/>
        <v>2165</v>
      </c>
      <c r="AE451" s="14">
        <f t="shared" si="266"/>
        <v>36.083333333333336</v>
      </c>
      <c r="AF451" s="24">
        <f t="shared" si="246"/>
        <v>400</v>
      </c>
      <c r="AG451" s="3">
        <f t="shared" si="267"/>
        <v>1</v>
      </c>
      <c r="AH451" s="14">
        <f t="shared" si="247"/>
        <v>0</v>
      </c>
      <c r="AI451" s="14">
        <f t="shared" si="248"/>
        <v>1</v>
      </c>
      <c r="AJ451" s="14">
        <f t="shared" si="249"/>
        <v>2</v>
      </c>
      <c r="AK451" s="14">
        <f t="shared" si="250"/>
        <v>2.6</v>
      </c>
      <c r="AL451" s="24">
        <f t="shared" si="268"/>
        <v>264.772726171496</v>
      </c>
      <c r="AM451" s="14">
        <f t="shared" si="269"/>
        <v>199.53380488380967</v>
      </c>
      <c r="AN451" s="138" t="str">
        <f t="shared" si="270"/>
        <v/>
      </c>
      <c r="AO451">
        <f t="shared" si="271"/>
        <v>2165</v>
      </c>
      <c r="AP451" s="124">
        <f t="shared" si="272"/>
        <v>199.53380488380967</v>
      </c>
    </row>
    <row r="452" spans="2:42" x14ac:dyDescent="0.25">
      <c r="B452" s="3">
        <f t="shared" si="251"/>
        <v>2170</v>
      </c>
      <c r="C452" s="14">
        <f t="shared" si="252"/>
        <v>36.166666666666664</v>
      </c>
      <c r="D452" s="11">
        <f t="shared" si="253"/>
        <v>869.69943059936008</v>
      </c>
      <c r="E452" s="11">
        <f t="shared" si="234"/>
        <v>679.10990406638064</v>
      </c>
      <c r="F452" s="11">
        <f t="shared" si="254"/>
        <v>137.99537005544076</v>
      </c>
      <c r="G452" s="11">
        <f t="shared" si="235"/>
        <v>265.38941286665971</v>
      </c>
      <c r="H452" s="11">
        <f t="shared" si="236"/>
        <v>200.00519877395772</v>
      </c>
      <c r="I452" s="24">
        <f t="shared" si="255"/>
        <v>137.99537005544076</v>
      </c>
      <c r="J452" s="12">
        <f t="shared" si="237"/>
        <v>0.31774323610447736</v>
      </c>
      <c r="K452" s="24">
        <f t="shared" si="238"/>
        <v>505.32195323772658</v>
      </c>
      <c r="L452" s="12">
        <f t="shared" si="256"/>
        <v>0.32246459914337089</v>
      </c>
      <c r="M452" s="24">
        <f t="shared" si="257"/>
        <v>265.38941286665971</v>
      </c>
      <c r="N452" s="12">
        <f t="shared" si="239"/>
        <v>0.87165585133326151</v>
      </c>
      <c r="O452" s="24">
        <f t="shared" si="240"/>
        <v>552.612475843987</v>
      </c>
      <c r="P452" s="12">
        <f t="shared" si="258"/>
        <v>0.6162864878395603</v>
      </c>
      <c r="Q452" s="24">
        <f t="shared" si="259"/>
        <v>200.00519877395772</v>
      </c>
      <c r="R452" s="12">
        <f t="shared" si="241"/>
        <v>0.54555215226302078</v>
      </c>
      <c r="S452" s="24">
        <f t="shared" si="242"/>
        <v>529.76188922478082</v>
      </c>
      <c r="T452" s="12">
        <f t="shared" si="260"/>
        <v>0.47121750232978382</v>
      </c>
      <c r="W452" s="24">
        <f t="shared" si="261"/>
        <v>319.37686373255707</v>
      </c>
      <c r="X452" s="24">
        <f t="shared" si="262"/>
        <v>571.81646166819314</v>
      </c>
      <c r="Y452" s="13">
        <f t="shared" si="243"/>
        <v>0.73757927456823924</v>
      </c>
      <c r="Z452" s="24">
        <f t="shared" si="244"/>
        <v>8993.3260083455898</v>
      </c>
      <c r="AA452" s="24">
        <f t="shared" si="245"/>
        <v>19409.98824806566</v>
      </c>
      <c r="AB452" s="24">
        <f t="shared" si="263"/>
        <v>265.38941286665971</v>
      </c>
      <c r="AC452" s="24">
        <f t="shared" si="264"/>
        <v>200.00519877395772</v>
      </c>
      <c r="AD452" s="123">
        <f t="shared" si="265"/>
        <v>2170</v>
      </c>
      <c r="AE452" s="14">
        <f t="shared" si="266"/>
        <v>36.166666666666664</v>
      </c>
      <c r="AF452" s="24">
        <f t="shared" si="246"/>
        <v>400</v>
      </c>
      <c r="AG452" s="3">
        <f t="shared" si="267"/>
        <v>1</v>
      </c>
      <c r="AH452" s="14">
        <f t="shared" si="247"/>
        <v>0</v>
      </c>
      <c r="AI452" s="14">
        <f t="shared" si="248"/>
        <v>1</v>
      </c>
      <c r="AJ452" s="14">
        <f t="shared" si="249"/>
        <v>2</v>
      </c>
      <c r="AK452" s="14">
        <f t="shared" si="250"/>
        <v>2.6</v>
      </c>
      <c r="AL452" s="24">
        <f t="shared" si="268"/>
        <v>265.38941286665971</v>
      </c>
      <c r="AM452" s="14">
        <f t="shared" si="269"/>
        <v>200.00519877395772</v>
      </c>
      <c r="AN452" s="138" t="str">
        <f t="shared" si="270"/>
        <v/>
      </c>
      <c r="AO452">
        <f t="shared" si="271"/>
        <v>2170</v>
      </c>
      <c r="AP452" s="124">
        <f t="shared" si="272"/>
        <v>200.00519877395772</v>
      </c>
    </row>
    <row r="453" spans="2:42" x14ac:dyDescent="0.25">
      <c r="B453" s="3">
        <f t="shared" si="251"/>
        <v>2175</v>
      </c>
      <c r="C453" s="14">
        <f t="shared" si="252"/>
        <v>36.25</v>
      </c>
      <c r="D453" s="11">
        <f t="shared" si="253"/>
        <v>870.04308120013809</v>
      </c>
      <c r="E453" s="11">
        <f t="shared" si="234"/>
        <v>679.376473051076</v>
      </c>
      <c r="F453" s="11">
        <f t="shared" si="254"/>
        <v>138.31783465458412</v>
      </c>
      <c r="G453" s="11">
        <f t="shared" si="235"/>
        <v>266.00569935449926</v>
      </c>
      <c r="H453" s="11">
        <f t="shared" si="236"/>
        <v>200.47641627628749</v>
      </c>
      <c r="I453" s="24">
        <f t="shared" si="255"/>
        <v>138.31783465458412</v>
      </c>
      <c r="J453" s="12">
        <f t="shared" si="237"/>
        <v>0.31765543291461856</v>
      </c>
      <c r="K453" s="24">
        <f t="shared" si="238"/>
        <v>505.46162936098028</v>
      </c>
      <c r="L453" s="12">
        <f t="shared" si="256"/>
        <v>0.3224195203525213</v>
      </c>
      <c r="M453" s="24">
        <f t="shared" si="257"/>
        <v>266.00569935449926</v>
      </c>
      <c r="N453" s="12">
        <f t="shared" si="239"/>
        <v>0.87132050546049711</v>
      </c>
      <c r="O453" s="24">
        <f t="shared" si="240"/>
        <v>552.82516028312398</v>
      </c>
      <c r="P453" s="12">
        <f t="shared" si="258"/>
        <v>0.61588581972912593</v>
      </c>
      <c r="Q453" s="24">
        <f t="shared" si="259"/>
        <v>200.47641627628749</v>
      </c>
      <c r="R453" s="12">
        <f t="shared" si="241"/>
        <v>0.5453759481221403</v>
      </c>
      <c r="S453" s="24">
        <f t="shared" si="242"/>
        <v>529.93304865871539</v>
      </c>
      <c r="T453" s="12">
        <f t="shared" si="260"/>
        <v>0.47104071803637909</v>
      </c>
      <c r="W453" s="24">
        <f t="shared" si="261"/>
        <v>320.11444300712532</v>
      </c>
      <c r="X453" s="24">
        <f t="shared" si="262"/>
        <v>572.09169696958543</v>
      </c>
      <c r="Y453" s="13">
        <f t="shared" si="243"/>
        <v>0.73713963849563036</v>
      </c>
      <c r="Z453" s="24">
        <f t="shared" si="244"/>
        <v>8981.5507510987663</v>
      </c>
      <c r="AA453" s="24">
        <f t="shared" si="245"/>
        <v>19418.496996472</v>
      </c>
      <c r="AB453" s="24">
        <f t="shared" si="263"/>
        <v>266.00569935449926</v>
      </c>
      <c r="AC453" s="24">
        <f t="shared" si="264"/>
        <v>200.47641627628749</v>
      </c>
      <c r="AD453" s="123">
        <f t="shared" si="265"/>
        <v>2175</v>
      </c>
      <c r="AE453" s="14">
        <f t="shared" si="266"/>
        <v>36.25</v>
      </c>
      <c r="AF453" s="24">
        <f t="shared" si="246"/>
        <v>400</v>
      </c>
      <c r="AG453" s="3">
        <f t="shared" si="267"/>
        <v>1</v>
      </c>
      <c r="AH453" s="14">
        <f t="shared" si="247"/>
        <v>0</v>
      </c>
      <c r="AI453" s="14">
        <f t="shared" si="248"/>
        <v>1</v>
      </c>
      <c r="AJ453" s="14">
        <f t="shared" si="249"/>
        <v>2</v>
      </c>
      <c r="AK453" s="14">
        <f t="shared" si="250"/>
        <v>2.6</v>
      </c>
      <c r="AL453" s="24">
        <f t="shared" si="268"/>
        <v>266.00569935449926</v>
      </c>
      <c r="AM453" s="14">
        <f t="shared" si="269"/>
        <v>200.47641627628749</v>
      </c>
      <c r="AN453" s="138" t="str">
        <f t="shared" si="270"/>
        <v/>
      </c>
      <c r="AO453">
        <f t="shared" si="271"/>
        <v>2175</v>
      </c>
      <c r="AP453" s="124">
        <f t="shared" si="272"/>
        <v>200.47641627628749</v>
      </c>
    </row>
    <row r="454" spans="2:42" x14ac:dyDescent="0.25">
      <c r="B454" s="3">
        <f t="shared" si="251"/>
        <v>2180</v>
      </c>
      <c r="C454" s="14">
        <f t="shared" si="252"/>
        <v>36.333333333333336</v>
      </c>
      <c r="D454" s="11">
        <f t="shared" si="253"/>
        <v>870.38594541441444</v>
      </c>
      <c r="E454" s="11">
        <f t="shared" si="234"/>
        <v>679.64243203756155</v>
      </c>
      <c r="F454" s="11">
        <f t="shared" si="254"/>
        <v>138.64025417493664</v>
      </c>
      <c r="G454" s="11">
        <f t="shared" si="235"/>
        <v>266.62158517422836</v>
      </c>
      <c r="H454" s="11">
        <f t="shared" si="236"/>
        <v>200.94745699432389</v>
      </c>
      <c r="I454" s="24">
        <f t="shared" si="255"/>
        <v>138.64025417493664</v>
      </c>
      <c r="J454" s="12">
        <f t="shared" si="237"/>
        <v>0.3175677909045303</v>
      </c>
      <c r="K454" s="24">
        <f t="shared" si="238"/>
        <v>505.60112610620587</v>
      </c>
      <c r="L454" s="12">
        <f t="shared" si="256"/>
        <v>0.32237411084858142</v>
      </c>
      <c r="M454" s="24">
        <f t="shared" si="257"/>
        <v>266.62158517422836</v>
      </c>
      <c r="N454" s="12">
        <f t="shared" si="239"/>
        <v>0.87098553776490883</v>
      </c>
      <c r="O454" s="24">
        <f t="shared" si="240"/>
        <v>553.03776837128873</v>
      </c>
      <c r="P454" s="12">
        <f t="shared" si="258"/>
        <v>0.61548469547973061</v>
      </c>
      <c r="Q454" s="24">
        <f t="shared" si="259"/>
        <v>200.94745699432389</v>
      </c>
      <c r="R454" s="12">
        <f t="shared" si="241"/>
        <v>0.54520008578018808</v>
      </c>
      <c r="S454" s="24">
        <f t="shared" si="242"/>
        <v>530.10398639230289</v>
      </c>
      <c r="T454" s="12">
        <f t="shared" si="260"/>
        <v>0.47086354073261416</v>
      </c>
      <c r="W454" s="24">
        <f t="shared" si="261"/>
        <v>320.85158264562097</v>
      </c>
      <c r="X454" s="24">
        <f t="shared" si="262"/>
        <v>572.36724866069221</v>
      </c>
      <c r="Y454" s="13">
        <f t="shared" si="243"/>
        <v>0.7366975546636213</v>
      </c>
      <c r="Z454" s="24">
        <f t="shared" si="244"/>
        <v>8969.7712347985143</v>
      </c>
      <c r="AA454" s="24">
        <f t="shared" si="245"/>
        <v>19426.915051910768</v>
      </c>
      <c r="AB454" s="24">
        <f t="shared" si="263"/>
        <v>266.62158517422836</v>
      </c>
      <c r="AC454" s="24">
        <f t="shared" si="264"/>
        <v>200.94745699432389</v>
      </c>
      <c r="AD454" s="123">
        <f t="shared" si="265"/>
        <v>2180</v>
      </c>
      <c r="AE454" s="14">
        <f t="shared" si="266"/>
        <v>36.333333333333336</v>
      </c>
      <c r="AF454" s="24">
        <f t="shared" si="246"/>
        <v>400</v>
      </c>
      <c r="AG454" s="3">
        <f t="shared" si="267"/>
        <v>1</v>
      </c>
      <c r="AH454" s="14">
        <f t="shared" si="247"/>
        <v>0</v>
      </c>
      <c r="AI454" s="14">
        <f t="shared" si="248"/>
        <v>1</v>
      </c>
      <c r="AJ454" s="14">
        <f t="shared" si="249"/>
        <v>2</v>
      </c>
      <c r="AK454" s="14">
        <f t="shared" si="250"/>
        <v>2.6</v>
      </c>
      <c r="AL454" s="24">
        <f t="shared" si="268"/>
        <v>266.62158517422836</v>
      </c>
      <c r="AM454" s="14">
        <f t="shared" si="269"/>
        <v>200.94745699432389</v>
      </c>
      <c r="AN454" s="138" t="str">
        <f t="shared" si="270"/>
        <v/>
      </c>
      <c r="AO454">
        <f t="shared" si="271"/>
        <v>2180</v>
      </c>
      <c r="AP454" s="124">
        <f t="shared" si="272"/>
        <v>200.94745699432389</v>
      </c>
    </row>
    <row r="455" spans="2:42" x14ac:dyDescent="0.25">
      <c r="B455" s="3">
        <f t="shared" si="251"/>
        <v>2185</v>
      </c>
      <c r="C455" s="14">
        <f t="shared" si="252"/>
        <v>36.416666666666664</v>
      </c>
      <c r="D455" s="11">
        <f t="shared" si="253"/>
        <v>870.72802683300029</v>
      </c>
      <c r="E455" s="11">
        <f t="shared" si="234"/>
        <v>679.90778381122107</v>
      </c>
      <c r="F455" s="11">
        <f t="shared" si="254"/>
        <v>138.96262828578523</v>
      </c>
      <c r="G455" s="11">
        <f t="shared" si="235"/>
        <v>267.23706986970808</v>
      </c>
      <c r="H455" s="11">
        <f t="shared" si="236"/>
        <v>201.41832053505649</v>
      </c>
      <c r="I455" s="24">
        <f t="shared" si="255"/>
        <v>138.96262828578523</v>
      </c>
      <c r="J455" s="12">
        <f t="shared" si="237"/>
        <v>0.31748030961496648</v>
      </c>
      <c r="K455" s="24">
        <f t="shared" si="238"/>
        <v>505.74044384395887</v>
      </c>
      <c r="L455" s="12">
        <f t="shared" si="256"/>
        <v>0.32232837322395497</v>
      </c>
      <c r="M455" s="24">
        <f t="shared" si="257"/>
        <v>267.23706986970808</v>
      </c>
      <c r="N455" s="12">
        <f t="shared" si="239"/>
        <v>0.87065094321767245</v>
      </c>
      <c r="O455" s="24">
        <f t="shared" si="240"/>
        <v>553.25030293884902</v>
      </c>
      <c r="P455" s="12">
        <f t="shared" si="258"/>
        <v>0.6150831196940304</v>
      </c>
      <c r="Q455" s="24">
        <f t="shared" si="259"/>
        <v>201.41832053505649</v>
      </c>
      <c r="R455" s="12">
        <f t="shared" si="241"/>
        <v>0.54502456322016912</v>
      </c>
      <c r="S455" s="24">
        <f t="shared" si="242"/>
        <v>530.27470385174752</v>
      </c>
      <c r="T455" s="12">
        <f t="shared" si="260"/>
        <v>0.47068597384714667</v>
      </c>
      <c r="W455" s="24">
        <f t="shared" si="261"/>
        <v>321.5882802002846</v>
      </c>
      <c r="X455" s="24">
        <f t="shared" si="262"/>
        <v>572.64312029518362</v>
      </c>
      <c r="Y455" s="13">
        <f t="shared" si="243"/>
        <v>0.73625302993260799</v>
      </c>
      <c r="Z455" s="24">
        <f t="shared" si="244"/>
        <v>8957.9875902734111</v>
      </c>
      <c r="AA455" s="24">
        <f t="shared" si="245"/>
        <v>19435.24255979434</v>
      </c>
      <c r="AB455" s="24">
        <f t="shared" si="263"/>
        <v>267.23706986970808</v>
      </c>
      <c r="AC455" s="24">
        <f t="shared" si="264"/>
        <v>201.41832053505649</v>
      </c>
      <c r="AD455" s="123">
        <f t="shared" si="265"/>
        <v>2185</v>
      </c>
      <c r="AE455" s="14">
        <f t="shared" si="266"/>
        <v>36.416666666666664</v>
      </c>
      <c r="AF455" s="24">
        <f t="shared" si="246"/>
        <v>400</v>
      </c>
      <c r="AG455" s="3">
        <f t="shared" si="267"/>
        <v>1</v>
      </c>
      <c r="AH455" s="14">
        <f t="shared" si="247"/>
        <v>0</v>
      </c>
      <c r="AI455" s="14">
        <f t="shared" si="248"/>
        <v>1</v>
      </c>
      <c r="AJ455" s="14">
        <f t="shared" si="249"/>
        <v>2</v>
      </c>
      <c r="AK455" s="14">
        <f t="shared" si="250"/>
        <v>2.6</v>
      </c>
      <c r="AL455" s="24">
        <f t="shared" si="268"/>
        <v>267.23706986970808</v>
      </c>
      <c r="AM455" s="14">
        <f t="shared" si="269"/>
        <v>201.41832053505649</v>
      </c>
      <c r="AN455" s="138" t="str">
        <f t="shared" si="270"/>
        <v/>
      </c>
      <c r="AO455">
        <f t="shared" si="271"/>
        <v>2185</v>
      </c>
      <c r="AP455" s="124">
        <f t="shared" si="272"/>
        <v>201.41832053505649</v>
      </c>
    </row>
    <row r="456" spans="2:42" x14ac:dyDescent="0.25">
      <c r="B456" s="3">
        <f t="shared" si="251"/>
        <v>2190</v>
      </c>
      <c r="C456" s="14">
        <f t="shared" si="252"/>
        <v>36.5</v>
      </c>
      <c r="D456" s="11">
        <f t="shared" si="253"/>
        <v>871.06932902216784</v>
      </c>
      <c r="E456" s="11">
        <f t="shared" si="234"/>
        <v>680.17253113840377</v>
      </c>
      <c r="F456" s="11">
        <f t="shared" si="254"/>
        <v>139.2849566590092</v>
      </c>
      <c r="G456" s="11">
        <f t="shared" si="235"/>
        <v>267.8521529894021</v>
      </c>
      <c r="H456" s="11">
        <f t="shared" si="236"/>
        <v>201.88900650890363</v>
      </c>
      <c r="I456" s="24">
        <f t="shared" si="255"/>
        <v>139.2849566590092</v>
      </c>
      <c r="J456" s="12">
        <f t="shared" si="237"/>
        <v>0.31739298858691545</v>
      </c>
      <c r="K456" s="24">
        <f t="shared" si="238"/>
        <v>505.87958294618062</v>
      </c>
      <c r="L456" s="12">
        <f t="shared" si="256"/>
        <v>0.32228231004741587</v>
      </c>
      <c r="M456" s="24">
        <f t="shared" si="257"/>
        <v>267.8521529894021</v>
      </c>
      <c r="N456" s="12">
        <f t="shared" si="239"/>
        <v>0.87031671682161782</v>
      </c>
      <c r="O456" s="24">
        <f t="shared" si="240"/>
        <v>553.46276680550056</v>
      </c>
      <c r="P456" s="12">
        <f t="shared" si="258"/>
        <v>0.61468109693098016</v>
      </c>
      <c r="Q456" s="24">
        <f t="shared" si="259"/>
        <v>201.88900650890363</v>
      </c>
      <c r="R456" s="12">
        <f t="shared" si="241"/>
        <v>0.54484937843190673</v>
      </c>
      <c r="S456" s="24">
        <f t="shared" si="242"/>
        <v>530.44520246180832</v>
      </c>
      <c r="T456" s="12">
        <f t="shared" si="260"/>
        <v>0.47050802077313902</v>
      </c>
      <c r="W456" s="24">
        <f t="shared" si="261"/>
        <v>322.32453323021718</v>
      </c>
      <c r="X456" s="24">
        <f t="shared" si="262"/>
        <v>572.91931540419444</v>
      </c>
      <c r="Y456" s="13">
        <f t="shared" si="243"/>
        <v>0.73580607118709795</v>
      </c>
      <c r="Z456" s="24">
        <f t="shared" si="244"/>
        <v>8946.1999477046647</v>
      </c>
      <c r="AA456" s="24">
        <f t="shared" si="245"/>
        <v>19443.479665765695</v>
      </c>
      <c r="AB456" s="24">
        <f t="shared" si="263"/>
        <v>267.8521529894021</v>
      </c>
      <c r="AC456" s="24">
        <f t="shared" si="264"/>
        <v>201.88900650890363</v>
      </c>
      <c r="AD456" s="123">
        <f t="shared" si="265"/>
        <v>2190</v>
      </c>
      <c r="AE456" s="14">
        <f t="shared" si="266"/>
        <v>36.5</v>
      </c>
      <c r="AF456" s="24">
        <f t="shared" si="246"/>
        <v>400</v>
      </c>
      <c r="AG456" s="3">
        <f t="shared" si="267"/>
        <v>1</v>
      </c>
      <c r="AH456" s="14">
        <f t="shared" si="247"/>
        <v>0</v>
      </c>
      <c r="AI456" s="14">
        <f t="shared" si="248"/>
        <v>1</v>
      </c>
      <c r="AJ456" s="14">
        <f t="shared" si="249"/>
        <v>2</v>
      </c>
      <c r="AK456" s="14">
        <f t="shared" si="250"/>
        <v>2.6</v>
      </c>
      <c r="AL456" s="24">
        <f t="shared" si="268"/>
        <v>267.8521529894021</v>
      </c>
      <c r="AM456" s="14">
        <f t="shared" si="269"/>
        <v>201.88900650890363</v>
      </c>
      <c r="AN456" s="138" t="str">
        <f t="shared" si="270"/>
        <v/>
      </c>
      <c r="AO456">
        <f t="shared" si="271"/>
        <v>2190</v>
      </c>
      <c r="AP456" s="124">
        <f t="shared" si="272"/>
        <v>201.88900650890363</v>
      </c>
    </row>
    <row r="457" spans="2:42" x14ac:dyDescent="0.25">
      <c r="B457" s="3">
        <f t="shared" si="251"/>
        <v>2195</v>
      </c>
      <c r="C457" s="14">
        <f t="shared" si="252"/>
        <v>36.583333333333336</v>
      </c>
      <c r="D457" s="11">
        <f t="shared" si="253"/>
        <v>871.40985552387281</v>
      </c>
      <c r="E457" s="11">
        <f t="shared" si="234"/>
        <v>680.43667676659675</v>
      </c>
      <c r="F457" s="11">
        <f t="shared" si="254"/>
        <v>139.60723896905662</v>
      </c>
      <c r="G457" s="11">
        <f t="shared" si="235"/>
        <v>268.46683408633311</v>
      </c>
      <c r="H457" s="11">
        <f t="shared" si="236"/>
        <v>202.35951452967677</v>
      </c>
      <c r="I457" s="24">
        <f t="shared" si="255"/>
        <v>139.60723896905662</v>
      </c>
      <c r="J457" s="12">
        <f t="shared" si="237"/>
        <v>0.31730582736161134</v>
      </c>
      <c r="K457" s="24">
        <f t="shared" si="238"/>
        <v>506.01854378617713</v>
      </c>
      <c r="L457" s="12">
        <f t="shared" si="256"/>
        <v>0.3222359238643252</v>
      </c>
      <c r="M457" s="24">
        <f t="shared" si="257"/>
        <v>268.46683408633311</v>
      </c>
      <c r="N457" s="12">
        <f t="shared" si="239"/>
        <v>0.86998285361113248</v>
      </c>
      <c r="O457" s="24">
        <f t="shared" si="240"/>
        <v>553.67516278025198</v>
      </c>
      <c r="P457" s="12">
        <f t="shared" si="258"/>
        <v>0.61427863170635622</v>
      </c>
      <c r="Q457" s="24">
        <f t="shared" si="259"/>
        <v>202.35951452967677</v>
      </c>
      <c r="R457" s="12">
        <f t="shared" si="241"/>
        <v>0.54467452941203975</v>
      </c>
      <c r="S457" s="24">
        <f t="shared" si="242"/>
        <v>530.61548364577277</v>
      </c>
      <c r="T457" s="12">
        <f t="shared" si="260"/>
        <v>0.47032968486862914</v>
      </c>
      <c r="W457" s="24">
        <f t="shared" si="261"/>
        <v>323.06033930140427</v>
      </c>
      <c r="X457" s="24">
        <f t="shared" si="262"/>
        <v>573.19583749621825</v>
      </c>
      <c r="Y457" s="13">
        <f t="shared" si="243"/>
        <v>0.73535668533608356</v>
      </c>
      <c r="Z457" s="24">
        <f t="shared" si="244"/>
        <v>8934.4084366298121</v>
      </c>
      <c r="AA457" s="24">
        <f t="shared" si="245"/>
        <v>19451.626515705171</v>
      </c>
      <c r="AB457" s="24">
        <f t="shared" si="263"/>
        <v>268.46683408633311</v>
      </c>
      <c r="AC457" s="24">
        <f t="shared" si="264"/>
        <v>202.35951452967677</v>
      </c>
      <c r="AD457" s="123">
        <f t="shared" si="265"/>
        <v>2195</v>
      </c>
      <c r="AE457" s="14">
        <f t="shared" si="266"/>
        <v>36.583333333333336</v>
      </c>
      <c r="AF457" s="24">
        <f t="shared" si="246"/>
        <v>400</v>
      </c>
      <c r="AG457" s="3">
        <f t="shared" si="267"/>
        <v>1</v>
      </c>
      <c r="AH457" s="14">
        <f t="shared" si="247"/>
        <v>0</v>
      </c>
      <c r="AI457" s="14">
        <f t="shared" si="248"/>
        <v>1</v>
      </c>
      <c r="AJ457" s="14">
        <f t="shared" si="249"/>
        <v>2</v>
      </c>
      <c r="AK457" s="14">
        <f t="shared" si="250"/>
        <v>2.6</v>
      </c>
      <c r="AL457" s="24">
        <f t="shared" si="268"/>
        <v>268.46683408633311</v>
      </c>
      <c r="AM457" s="14">
        <f t="shared" si="269"/>
        <v>202.35951452967677</v>
      </c>
      <c r="AN457" s="138" t="str">
        <f t="shared" si="270"/>
        <v/>
      </c>
      <c r="AO457">
        <f t="shared" si="271"/>
        <v>2195</v>
      </c>
      <c r="AP457" s="124">
        <f t="shared" si="272"/>
        <v>202.35951452967677</v>
      </c>
    </row>
    <row r="458" spans="2:42" x14ac:dyDescent="0.25">
      <c r="B458" s="3">
        <f t="shared" si="251"/>
        <v>2200</v>
      </c>
      <c r="C458" s="14">
        <f t="shared" si="252"/>
        <v>36.666666666666664</v>
      </c>
      <c r="D458" s="11">
        <f t="shared" si="253"/>
        <v>871.74960985597761</v>
      </c>
      <c r="E458" s="11">
        <f t="shared" si="234"/>
        <v>680.70022342459754</v>
      </c>
      <c r="F458" s="11">
        <f t="shared" si="254"/>
        <v>139.92947489292095</v>
      </c>
      <c r="G458" s="11">
        <f t="shared" si="235"/>
        <v>269.08111271803949</v>
      </c>
      <c r="H458" s="11">
        <f t="shared" si="236"/>
        <v>202.8298442145454</v>
      </c>
      <c r="I458" s="24">
        <f t="shared" si="255"/>
        <v>139.92947489292095</v>
      </c>
      <c r="J458" s="12">
        <f t="shared" si="237"/>
        <v>0.3172188254805457</v>
      </c>
      <c r="K458" s="24">
        <f t="shared" si="238"/>
        <v>506.15732673859742</v>
      </c>
      <c r="L458" s="12">
        <f t="shared" si="256"/>
        <v>0.32218921719677618</v>
      </c>
      <c r="M458" s="24">
        <f t="shared" si="257"/>
        <v>269.08111271803949</v>
      </c>
      <c r="N458" s="12">
        <f t="shared" si="239"/>
        <v>0.86964934865206778</v>
      </c>
      <c r="O458" s="24">
        <f t="shared" si="240"/>
        <v>553.88749366141053</v>
      </c>
      <c r="P458" s="12">
        <f t="shared" si="258"/>
        <v>0.61387572849307037</v>
      </c>
      <c r="Q458" s="24">
        <f t="shared" si="259"/>
        <v>202.8298442145454</v>
      </c>
      <c r="R458" s="12">
        <f t="shared" si="241"/>
        <v>0.54450001416402072</v>
      </c>
      <c r="S458" s="24">
        <f t="shared" si="242"/>
        <v>530.78554882542824</v>
      </c>
      <c r="T458" s="12">
        <f t="shared" si="260"/>
        <v>0.47015096945677687</v>
      </c>
      <c r="W458" s="24">
        <f t="shared" si="261"/>
        <v>323.79569598674033</v>
      </c>
      <c r="X458" s="24">
        <f t="shared" si="262"/>
        <v>573.47269005700309</v>
      </c>
      <c r="Y458" s="13">
        <f t="shared" si="243"/>
        <v>0.73490487931340931</v>
      </c>
      <c r="Z458" s="24">
        <f t="shared" si="244"/>
        <v>8922.6131859464294</v>
      </c>
      <c r="AA458" s="24">
        <f t="shared" si="245"/>
        <v>19459.68325573724</v>
      </c>
      <c r="AB458" s="24">
        <f t="shared" si="263"/>
        <v>269.08111271803949</v>
      </c>
      <c r="AC458" s="24">
        <f t="shared" si="264"/>
        <v>202.8298442145454</v>
      </c>
      <c r="AD458" s="123">
        <f t="shared" si="265"/>
        <v>2200</v>
      </c>
      <c r="AE458" s="14">
        <f t="shared" si="266"/>
        <v>36.666666666666664</v>
      </c>
      <c r="AF458" s="24">
        <f t="shared" si="246"/>
        <v>400</v>
      </c>
      <c r="AG458" s="3">
        <f t="shared" si="267"/>
        <v>1</v>
      </c>
      <c r="AH458" s="14">
        <f t="shared" si="247"/>
        <v>0</v>
      </c>
      <c r="AI458" s="14">
        <f t="shared" si="248"/>
        <v>1</v>
      </c>
      <c r="AJ458" s="14">
        <f t="shared" si="249"/>
        <v>2</v>
      </c>
      <c r="AK458" s="14">
        <f t="shared" si="250"/>
        <v>2.6</v>
      </c>
      <c r="AL458" s="24">
        <f t="shared" si="268"/>
        <v>269.08111271803949</v>
      </c>
      <c r="AM458" s="14">
        <f t="shared" si="269"/>
        <v>202.8298442145454</v>
      </c>
      <c r="AN458" s="138" t="str">
        <f t="shared" si="270"/>
        <v/>
      </c>
      <c r="AO458">
        <f t="shared" si="271"/>
        <v>2200</v>
      </c>
      <c r="AP458" s="124">
        <f t="shared" si="272"/>
        <v>202.8298442145454</v>
      </c>
    </row>
    <row r="459" spans="2:42" x14ac:dyDescent="0.25">
      <c r="B459" s="3">
        <f t="shared" si="251"/>
        <v>2205</v>
      </c>
      <c r="C459" s="14">
        <f t="shared" si="252"/>
        <v>36.75</v>
      </c>
      <c r="D459" s="11">
        <f t="shared" si="253"/>
        <v>872.08859551246621</v>
      </c>
      <c r="E459" s="11">
        <f t="shared" si="234"/>
        <v>680.96317382268182</v>
      </c>
      <c r="F459" s="11">
        <f t="shared" si="254"/>
        <v>140.25166411011773</v>
      </c>
      <c r="G459" s="11">
        <f t="shared" si="235"/>
        <v>269.69498844653253</v>
      </c>
      <c r="H459" s="11">
        <f t="shared" si="236"/>
        <v>203.29999518400217</v>
      </c>
      <c r="I459" s="24">
        <f t="shared" si="255"/>
        <v>140.25166411011773</v>
      </c>
      <c r="J459" s="12">
        <f t="shared" si="237"/>
        <v>0.31713198248547819</v>
      </c>
      <c r="K459" s="24">
        <f t="shared" si="238"/>
        <v>506.29593217941357</v>
      </c>
      <c r="L459" s="12">
        <f t="shared" si="256"/>
        <v>0.32214219254402199</v>
      </c>
      <c r="M459" s="24">
        <f t="shared" si="257"/>
        <v>269.69498844653253</v>
      </c>
      <c r="N459" s="12">
        <f t="shared" si="239"/>
        <v>0.86931619704164464</v>
      </c>
      <c r="O459" s="24">
        <f t="shared" si="240"/>
        <v>554.09976223656702</v>
      </c>
      <c r="P459" s="12">
        <f t="shared" si="258"/>
        <v>0.61347239172228873</v>
      </c>
      <c r="Q459" s="24">
        <f t="shared" si="259"/>
        <v>203.29999518400217</v>
      </c>
      <c r="R459" s="12">
        <f t="shared" si="241"/>
        <v>0.54432583069811158</v>
      </c>
      <c r="S459" s="24">
        <f t="shared" si="242"/>
        <v>530.9553994210363</v>
      </c>
      <c r="T459" s="12">
        <f t="shared" si="260"/>
        <v>0.46997187782660105</v>
      </c>
      <c r="W459" s="24">
        <f t="shared" si="261"/>
        <v>324.53060086605376</v>
      </c>
      <c r="X459" s="24">
        <f t="shared" si="262"/>
        <v>573.74987654944869</v>
      </c>
      <c r="Y459" s="13">
        <f t="shared" si="243"/>
        <v>0.73445066007812276</v>
      </c>
      <c r="Z459" s="24">
        <f t="shared" si="244"/>
        <v>8910.8143239157016</v>
      </c>
      <c r="AA459" s="24">
        <f t="shared" si="245"/>
        <v>19467.650032237001</v>
      </c>
      <c r="AB459" s="24">
        <f t="shared" si="263"/>
        <v>269.69498844653253</v>
      </c>
      <c r="AC459" s="24">
        <f t="shared" si="264"/>
        <v>203.29999518400217</v>
      </c>
      <c r="AD459" s="123">
        <f t="shared" si="265"/>
        <v>2205</v>
      </c>
      <c r="AE459" s="14">
        <f t="shared" si="266"/>
        <v>36.75</v>
      </c>
      <c r="AF459" s="24">
        <f t="shared" si="246"/>
        <v>400</v>
      </c>
      <c r="AG459" s="3">
        <f t="shared" si="267"/>
        <v>1</v>
      </c>
      <c r="AH459" s="14">
        <f t="shared" si="247"/>
        <v>0</v>
      </c>
      <c r="AI459" s="14">
        <f t="shared" si="248"/>
        <v>1</v>
      </c>
      <c r="AJ459" s="14">
        <f t="shared" si="249"/>
        <v>2</v>
      </c>
      <c r="AK459" s="14">
        <f t="shared" si="250"/>
        <v>2.6</v>
      </c>
      <c r="AL459" s="24">
        <f t="shared" si="268"/>
        <v>269.69498844653253</v>
      </c>
      <c r="AM459" s="14">
        <f t="shared" si="269"/>
        <v>203.29999518400217</v>
      </c>
      <c r="AN459" s="138" t="str">
        <f t="shared" si="270"/>
        <v/>
      </c>
      <c r="AO459">
        <f t="shared" si="271"/>
        <v>2205</v>
      </c>
      <c r="AP459" s="124">
        <f t="shared" si="272"/>
        <v>203.29999518400217</v>
      </c>
    </row>
    <row r="460" spans="2:42" x14ac:dyDescent="0.25">
      <c r="B460" s="3">
        <f t="shared" si="251"/>
        <v>2210</v>
      </c>
      <c r="C460" s="14">
        <f t="shared" si="252"/>
        <v>36.833333333333336</v>
      </c>
      <c r="D460" s="11">
        <f t="shared" si="253"/>
        <v>872.42681596366197</v>
      </c>
      <c r="E460" s="11">
        <f t="shared" si="234"/>
        <v>681.22553065277134</v>
      </c>
      <c r="F460" s="11">
        <f t="shared" si="254"/>
        <v>140.57380630266175</v>
      </c>
      <c r="G460" s="11">
        <f t="shared" si="235"/>
        <v>270.3084608382548</v>
      </c>
      <c r="H460" s="11">
        <f t="shared" si="236"/>
        <v>203.76996706182877</v>
      </c>
      <c r="I460" s="24">
        <f t="shared" si="255"/>
        <v>140.57380630266175</v>
      </c>
      <c r="J460" s="12">
        <f t="shared" si="237"/>
        <v>0.31704529791844799</v>
      </c>
      <c r="K460" s="24">
        <f t="shared" si="238"/>
        <v>506.43436048589939</v>
      </c>
      <c r="L460" s="12">
        <f t="shared" si="256"/>
        <v>0.32209485238254415</v>
      </c>
      <c r="M460" s="24">
        <f t="shared" si="257"/>
        <v>270.3084608382548</v>
      </c>
      <c r="N460" s="12">
        <f t="shared" si="239"/>
        <v>0.8689833939083591</v>
      </c>
      <c r="O460" s="24">
        <f t="shared" si="240"/>
        <v>554.31197128258316</v>
      </c>
      <c r="P460" s="12">
        <f t="shared" si="258"/>
        <v>0.61306862578352772</v>
      </c>
      <c r="Q460" s="24">
        <f t="shared" si="259"/>
        <v>203.76996706182877</v>
      </c>
      <c r="R460" s="12">
        <f t="shared" si="241"/>
        <v>0.54415197703138074</v>
      </c>
      <c r="S460" s="24">
        <f t="shared" si="242"/>
        <v>531.12503685130628</v>
      </c>
      <c r="T460" s="12">
        <f t="shared" si="260"/>
        <v>0.46979241323309001</v>
      </c>
      <c r="W460" s="24">
        <f t="shared" si="261"/>
        <v>325.26505152613186</v>
      </c>
      <c r="X460" s="24">
        <f t="shared" si="262"/>
        <v>574.02740041350501</v>
      </c>
      <c r="Y460" s="13">
        <f t="shared" si="243"/>
        <v>0.73399403461481783</v>
      </c>
      <c r="Z460" s="24">
        <f t="shared" si="244"/>
        <v>8899.0119781659869</v>
      </c>
      <c r="AA460" s="24">
        <f t="shared" si="245"/>
        <v>19475.526991836639</v>
      </c>
      <c r="AB460" s="24">
        <f t="shared" si="263"/>
        <v>270.3084608382548</v>
      </c>
      <c r="AC460" s="24">
        <f t="shared" si="264"/>
        <v>203.76996706182877</v>
      </c>
      <c r="AD460" s="123">
        <f t="shared" si="265"/>
        <v>2210</v>
      </c>
      <c r="AE460" s="14">
        <f t="shared" si="266"/>
        <v>36.833333333333336</v>
      </c>
      <c r="AF460" s="24">
        <f t="shared" si="246"/>
        <v>400</v>
      </c>
      <c r="AG460" s="3">
        <f t="shared" si="267"/>
        <v>1</v>
      </c>
      <c r="AH460" s="14">
        <f t="shared" si="247"/>
        <v>0</v>
      </c>
      <c r="AI460" s="14">
        <f t="shared" si="248"/>
        <v>1</v>
      </c>
      <c r="AJ460" s="14">
        <f t="shared" si="249"/>
        <v>2</v>
      </c>
      <c r="AK460" s="14">
        <f t="shared" si="250"/>
        <v>2.6</v>
      </c>
      <c r="AL460" s="24">
        <f t="shared" si="268"/>
        <v>270.3084608382548</v>
      </c>
      <c r="AM460" s="14">
        <f t="shared" si="269"/>
        <v>203.76996706182877</v>
      </c>
      <c r="AN460" s="138" t="str">
        <f t="shared" si="270"/>
        <v/>
      </c>
      <c r="AO460">
        <f t="shared" si="271"/>
        <v>2210</v>
      </c>
      <c r="AP460" s="124">
        <f t="shared" si="272"/>
        <v>203.76996706182877</v>
      </c>
    </row>
    <row r="461" spans="2:42" x14ac:dyDescent="0.25">
      <c r="B461" s="3">
        <f t="shared" si="251"/>
        <v>2215</v>
      </c>
      <c r="C461" s="14">
        <f t="shared" si="252"/>
        <v>36.916666666666664</v>
      </c>
      <c r="D461" s="11">
        <f t="shared" si="253"/>
        <v>872.76427465644019</v>
      </c>
      <c r="E461" s="11">
        <f t="shared" si="234"/>
        <v>681.48729658859941</v>
      </c>
      <c r="F461" s="11">
        <f t="shared" si="254"/>
        <v>140.8959011550443</v>
      </c>
      <c r="G461" s="11">
        <f t="shared" si="235"/>
        <v>270.92152946403831</v>
      </c>
      <c r="H461" s="11">
        <f t="shared" si="236"/>
        <v>204.23975947506185</v>
      </c>
      <c r="I461" s="24">
        <f t="shared" si="255"/>
        <v>140.8959011550443</v>
      </c>
      <c r="J461" s="12">
        <f t="shared" si="237"/>
        <v>0.31695877132178341</v>
      </c>
      <c r="K461" s="24">
        <f t="shared" si="238"/>
        <v>506.57261203661091</v>
      </c>
      <c r="L461" s="12">
        <f t="shared" si="256"/>
        <v>0.32204719916637808</v>
      </c>
      <c r="M461" s="24">
        <f t="shared" si="257"/>
        <v>270.92152946403831</v>
      </c>
      <c r="N461" s="12">
        <f t="shared" si="239"/>
        <v>0.86865093441188723</v>
      </c>
      <c r="O461" s="24">
        <f t="shared" si="240"/>
        <v>554.52412356557772</v>
      </c>
      <c r="P461" s="12">
        <f t="shared" si="258"/>
        <v>0.61266443502548495</v>
      </c>
      <c r="Q461" s="24">
        <f t="shared" si="259"/>
        <v>204.23975947506185</v>
      </c>
      <c r="R461" s="12">
        <f t="shared" si="241"/>
        <v>0.5439784511876995</v>
      </c>
      <c r="S461" s="24">
        <f t="shared" si="242"/>
        <v>531.29446253336869</v>
      </c>
      <c r="T461" s="12">
        <f t="shared" si="260"/>
        <v>0.46961257889776359</v>
      </c>
      <c r="W461" s="24">
        <f t="shared" si="261"/>
        <v>325.99904556074665</v>
      </c>
      <c r="X461" s="24">
        <f t="shared" si="262"/>
        <v>574.30526506607259</v>
      </c>
      <c r="Y461" s="13">
        <f t="shared" si="243"/>
        <v>0.73353500993396892</v>
      </c>
      <c r="Z461" s="24">
        <f t="shared" si="244"/>
        <v>8887.2062756963187</v>
      </c>
      <c r="AA461" s="24">
        <f t="shared" si="245"/>
        <v>19483.314281431813</v>
      </c>
      <c r="AB461" s="24">
        <f t="shared" si="263"/>
        <v>270.92152946403831</v>
      </c>
      <c r="AC461" s="24">
        <f t="shared" si="264"/>
        <v>204.23975947506185</v>
      </c>
      <c r="AD461" s="123">
        <f t="shared" si="265"/>
        <v>2215</v>
      </c>
      <c r="AE461" s="14">
        <f t="shared" si="266"/>
        <v>36.916666666666664</v>
      </c>
      <c r="AF461" s="24">
        <f t="shared" si="246"/>
        <v>400</v>
      </c>
      <c r="AG461" s="3">
        <f t="shared" si="267"/>
        <v>1</v>
      </c>
      <c r="AH461" s="14">
        <f t="shared" si="247"/>
        <v>0</v>
      </c>
      <c r="AI461" s="14">
        <f t="shared" si="248"/>
        <v>1</v>
      </c>
      <c r="AJ461" s="14">
        <f t="shared" si="249"/>
        <v>2</v>
      </c>
      <c r="AK461" s="14">
        <f t="shared" si="250"/>
        <v>2.6</v>
      </c>
      <c r="AL461" s="24">
        <f t="shared" si="268"/>
        <v>270.92152946403831</v>
      </c>
      <c r="AM461" s="14">
        <f t="shared" si="269"/>
        <v>204.23975947506185</v>
      </c>
      <c r="AN461" s="138" t="str">
        <f t="shared" si="270"/>
        <v/>
      </c>
      <c r="AO461">
        <f t="shared" si="271"/>
        <v>2215</v>
      </c>
      <c r="AP461" s="124">
        <f t="shared" si="272"/>
        <v>204.23975947506185</v>
      </c>
    </row>
    <row r="462" spans="2:42" x14ac:dyDescent="0.25">
      <c r="B462" s="3">
        <f t="shared" si="251"/>
        <v>2220</v>
      </c>
      <c r="C462" s="14">
        <f t="shared" si="252"/>
        <v>37</v>
      </c>
      <c r="D462" s="11">
        <f t="shared" si="253"/>
        <v>873.10097501443829</v>
      </c>
      <c r="E462" s="11">
        <f t="shared" si="234"/>
        <v>681.74847428587373</v>
      </c>
      <c r="F462" s="11">
        <f t="shared" si="254"/>
        <v>141.21794835421068</v>
      </c>
      <c r="G462" s="11">
        <f t="shared" si="235"/>
        <v>271.53419389906378</v>
      </c>
      <c r="H462" s="11">
        <f t="shared" si="236"/>
        <v>204.70937205395961</v>
      </c>
      <c r="I462" s="24">
        <f t="shared" si="255"/>
        <v>141.21794835421068</v>
      </c>
      <c r="J462" s="12">
        <f t="shared" si="237"/>
        <v>0.3168724022381133</v>
      </c>
      <c r="K462" s="24">
        <f t="shared" si="238"/>
        <v>506.71068721136555</v>
      </c>
      <c r="L462" s="12">
        <f t="shared" si="256"/>
        <v>0.32199923532735253</v>
      </c>
      <c r="M462" s="24">
        <f t="shared" si="257"/>
        <v>271.53419389906378</v>
      </c>
      <c r="N462" s="12">
        <f t="shared" si="239"/>
        <v>0.86831881374299069</v>
      </c>
      <c r="O462" s="24">
        <f t="shared" si="240"/>
        <v>554.73622184091516</v>
      </c>
      <c r="P462" s="12">
        <f t="shared" si="258"/>
        <v>0.61225982375661536</v>
      </c>
      <c r="Q462" s="24">
        <f t="shared" si="259"/>
        <v>204.70937205395961</v>
      </c>
      <c r="R462" s="12">
        <f t="shared" si="241"/>
        <v>0.54380525119773915</v>
      </c>
      <c r="S462" s="24">
        <f t="shared" si="242"/>
        <v>531.46367788275006</v>
      </c>
      <c r="T462" s="12">
        <f t="shared" si="260"/>
        <v>0.46943237800907867</v>
      </c>
      <c r="W462" s="24">
        <f t="shared" si="261"/>
        <v>326.73258057068062</v>
      </c>
      <c r="X462" s="24">
        <f t="shared" si="262"/>
        <v>574.58347390090557</v>
      </c>
      <c r="Y462" s="13">
        <f t="shared" si="243"/>
        <v>0.73307359307224995</v>
      </c>
      <c r="Z462" s="24">
        <f t="shared" si="244"/>
        <v>8875.3973428798272</v>
      </c>
      <c r="AA462" s="24">
        <f t="shared" si="245"/>
        <v>19491.012048187797</v>
      </c>
      <c r="AB462" s="24">
        <f t="shared" si="263"/>
        <v>271.53419389906378</v>
      </c>
      <c r="AC462" s="24">
        <f t="shared" si="264"/>
        <v>204.70937205395961</v>
      </c>
      <c r="AD462" s="123">
        <f t="shared" si="265"/>
        <v>2220</v>
      </c>
      <c r="AE462" s="14">
        <f t="shared" si="266"/>
        <v>37</v>
      </c>
      <c r="AF462" s="24">
        <f t="shared" si="246"/>
        <v>400</v>
      </c>
      <c r="AG462" s="3">
        <f t="shared" si="267"/>
        <v>1</v>
      </c>
      <c r="AH462" s="14">
        <f t="shared" si="247"/>
        <v>0</v>
      </c>
      <c r="AI462" s="14">
        <f t="shared" si="248"/>
        <v>1</v>
      </c>
      <c r="AJ462" s="14">
        <f t="shared" si="249"/>
        <v>2</v>
      </c>
      <c r="AK462" s="14">
        <f t="shared" si="250"/>
        <v>2.6</v>
      </c>
      <c r="AL462" s="24">
        <f t="shared" si="268"/>
        <v>271.53419389906378</v>
      </c>
      <c r="AM462" s="14">
        <f t="shared" si="269"/>
        <v>204.70937205395961</v>
      </c>
      <c r="AN462" s="138" t="str">
        <f t="shared" si="270"/>
        <v/>
      </c>
      <c r="AO462">
        <f t="shared" si="271"/>
        <v>2220</v>
      </c>
      <c r="AP462" s="124">
        <f t="shared" si="272"/>
        <v>204.70937205395961</v>
      </c>
    </row>
    <row r="463" spans="2:42" x14ac:dyDescent="0.25">
      <c r="B463" s="3">
        <f t="shared" si="251"/>
        <v>2225</v>
      </c>
      <c r="C463" s="14">
        <f t="shared" si="252"/>
        <v>37.083333333333336</v>
      </c>
      <c r="D463" s="11">
        <f t="shared" si="253"/>
        <v>873.43692043826491</v>
      </c>
      <c r="E463" s="11">
        <f t="shared" si="234"/>
        <v>682.00906638243873</v>
      </c>
      <c r="F463" s="11">
        <f t="shared" si="254"/>
        <v>141.53994758953803</v>
      </c>
      <c r="G463" s="11">
        <f t="shared" si="235"/>
        <v>272.14645372282041</v>
      </c>
      <c r="H463" s="11">
        <f t="shared" si="236"/>
        <v>205.1788044319687</v>
      </c>
      <c r="I463" s="24">
        <f t="shared" si="255"/>
        <v>141.53994758953803</v>
      </c>
      <c r="J463" s="12">
        <f t="shared" si="237"/>
        <v>0.31678619021037718</v>
      </c>
      <c r="K463" s="24">
        <f t="shared" si="238"/>
        <v>506.84858639122268</v>
      </c>
      <c r="L463" s="12">
        <f t="shared" si="256"/>
        <v>0.32195096327527289</v>
      </c>
      <c r="M463" s="24">
        <f t="shared" si="257"/>
        <v>272.14645372282041</v>
      </c>
      <c r="N463" s="12">
        <f t="shared" si="239"/>
        <v>0.86798702712342135</v>
      </c>
      <c r="O463" s="24">
        <f t="shared" si="240"/>
        <v>554.94826885319287</v>
      </c>
      <c r="P463" s="12">
        <f t="shared" si="258"/>
        <v>0.61185479624556238</v>
      </c>
      <c r="Q463" s="24">
        <f t="shared" si="259"/>
        <v>205.1788044319687</v>
      </c>
      <c r="R463" s="12">
        <f t="shared" si="241"/>
        <v>0.54363237509896434</v>
      </c>
      <c r="S463" s="24">
        <f t="shared" si="242"/>
        <v>531.6326843133478</v>
      </c>
      <c r="T463" s="12">
        <f t="shared" si="260"/>
        <v>0.46925181372274438</v>
      </c>
      <c r="W463" s="24">
        <f t="shared" si="261"/>
        <v>327.4656541637529</v>
      </c>
      <c r="X463" s="24">
        <f t="shared" si="262"/>
        <v>574.86203028851412</v>
      </c>
      <c r="Y463" s="13">
        <f t="shared" si="243"/>
        <v>0.7326097910928504</v>
      </c>
      <c r="Z463" s="24">
        <f t="shared" si="244"/>
        <v>8863.5853054671461</v>
      </c>
      <c r="AA463" s="24">
        <f t="shared" si="245"/>
        <v>19498.620439545695</v>
      </c>
      <c r="AB463" s="24">
        <f t="shared" si="263"/>
        <v>272.14645372282041</v>
      </c>
      <c r="AC463" s="24">
        <f t="shared" si="264"/>
        <v>205.1788044319687</v>
      </c>
      <c r="AD463" s="123">
        <f t="shared" si="265"/>
        <v>2225</v>
      </c>
      <c r="AE463" s="14">
        <f t="shared" si="266"/>
        <v>37.083333333333336</v>
      </c>
      <c r="AF463" s="24">
        <f t="shared" si="246"/>
        <v>400</v>
      </c>
      <c r="AG463" s="3">
        <f t="shared" si="267"/>
        <v>1</v>
      </c>
      <c r="AH463" s="14">
        <f t="shared" si="247"/>
        <v>0</v>
      </c>
      <c r="AI463" s="14">
        <f t="shared" si="248"/>
        <v>1</v>
      </c>
      <c r="AJ463" s="14">
        <f t="shared" si="249"/>
        <v>2</v>
      </c>
      <c r="AK463" s="14">
        <f t="shared" si="250"/>
        <v>2.6</v>
      </c>
      <c r="AL463" s="24">
        <f t="shared" si="268"/>
        <v>272.14645372282041</v>
      </c>
      <c r="AM463" s="14">
        <f t="shared" si="269"/>
        <v>205.1788044319687</v>
      </c>
      <c r="AN463" s="138" t="str">
        <f t="shared" si="270"/>
        <v/>
      </c>
      <c r="AO463">
        <f t="shared" si="271"/>
        <v>2225</v>
      </c>
      <c r="AP463" s="124">
        <f t="shared" si="272"/>
        <v>205.1788044319687</v>
      </c>
    </row>
    <row r="464" spans="2:42" x14ac:dyDescent="0.25">
      <c r="B464" s="3">
        <f t="shared" si="251"/>
        <v>2230</v>
      </c>
      <c r="C464" s="14">
        <f t="shared" si="252"/>
        <v>37.166666666666664</v>
      </c>
      <c r="D464" s="11">
        <f t="shared" si="253"/>
        <v>873.77211430570594</v>
      </c>
      <c r="E464" s="11">
        <f t="shared" si="234"/>
        <v>682.26907549843497</v>
      </c>
      <c r="F464" s="11">
        <f t="shared" si="254"/>
        <v>141.8618985528133</v>
      </c>
      <c r="G464" s="11">
        <f t="shared" si="235"/>
        <v>272.75830851906596</v>
      </c>
      <c r="H464" s="11">
        <f t="shared" si="236"/>
        <v>205.64805624569144</v>
      </c>
      <c r="I464" s="24">
        <f t="shared" si="255"/>
        <v>141.8618985528133</v>
      </c>
      <c r="J464" s="12">
        <f t="shared" si="237"/>
        <v>0.3167001347818349</v>
      </c>
      <c r="K464" s="24">
        <f t="shared" si="238"/>
        <v>506.98630995846389</v>
      </c>
      <c r="L464" s="12">
        <f t="shared" si="256"/>
        <v>0.32190238539817945</v>
      </c>
      <c r="M464" s="24">
        <f t="shared" si="257"/>
        <v>272.75830851906596</v>
      </c>
      <c r="N464" s="12">
        <f t="shared" si="239"/>
        <v>0.86765556980582703</v>
      </c>
      <c r="O464" s="24">
        <f t="shared" si="240"/>
        <v>555.16026733623016</v>
      </c>
      <c r="P464" s="12">
        <f t="shared" si="258"/>
        <v>0.61144935672178602</v>
      </c>
      <c r="Q464" s="24">
        <f t="shared" si="259"/>
        <v>205.64805624569144</v>
      </c>
      <c r="R464" s="12">
        <f t="shared" si="241"/>
        <v>0.54345982093563072</v>
      </c>
      <c r="S464" s="24">
        <f t="shared" si="242"/>
        <v>531.80148323740536</v>
      </c>
      <c r="T464" s="12">
        <f t="shared" si="260"/>
        <v>0.46907088916215867</v>
      </c>
      <c r="W464" s="24">
        <f t="shared" si="261"/>
        <v>328.19826395484574</v>
      </c>
      <c r="X464" s="24">
        <f t="shared" si="262"/>
        <v>575.1409375760702</v>
      </c>
      <c r="Y464" s="13">
        <f t="shared" si="243"/>
        <v>0.73214361108577375</v>
      </c>
      <c r="Z464" s="24">
        <f t="shared" si="244"/>
        <v>8851.7702885897306</v>
      </c>
      <c r="AA464" s="24">
        <f t="shared" si="245"/>
        <v>19506.13960322837</v>
      </c>
      <c r="AB464" s="24">
        <f t="shared" si="263"/>
        <v>272.75830851906596</v>
      </c>
      <c r="AC464" s="24">
        <f t="shared" si="264"/>
        <v>205.64805624569144</v>
      </c>
      <c r="AD464" s="123">
        <f t="shared" si="265"/>
        <v>2230</v>
      </c>
      <c r="AE464" s="14">
        <f t="shared" si="266"/>
        <v>37.166666666666664</v>
      </c>
      <c r="AF464" s="24">
        <f t="shared" si="246"/>
        <v>400</v>
      </c>
      <c r="AG464" s="3">
        <f t="shared" si="267"/>
        <v>1</v>
      </c>
      <c r="AH464" s="14">
        <f t="shared" si="247"/>
        <v>0</v>
      </c>
      <c r="AI464" s="14">
        <f t="shared" si="248"/>
        <v>1</v>
      </c>
      <c r="AJ464" s="14">
        <f t="shared" si="249"/>
        <v>2</v>
      </c>
      <c r="AK464" s="14">
        <f t="shared" si="250"/>
        <v>2.6</v>
      </c>
      <c r="AL464" s="24">
        <f t="shared" si="268"/>
        <v>272.75830851906596</v>
      </c>
      <c r="AM464" s="14">
        <f t="shared" si="269"/>
        <v>205.64805624569144</v>
      </c>
      <c r="AN464" s="138" t="str">
        <f t="shared" si="270"/>
        <v/>
      </c>
      <c r="AO464">
        <f t="shared" si="271"/>
        <v>2230</v>
      </c>
      <c r="AP464" s="124">
        <f t="shared" si="272"/>
        <v>205.64805624569144</v>
      </c>
    </row>
    <row r="465" spans="2:42" x14ac:dyDescent="0.25">
      <c r="B465" s="3">
        <f t="shared" si="251"/>
        <v>2235</v>
      </c>
      <c r="C465" s="14">
        <f t="shared" si="252"/>
        <v>37.25</v>
      </c>
      <c r="D465" s="11">
        <f t="shared" si="253"/>
        <v>874.10655997192816</v>
      </c>
      <c r="E465" s="11">
        <f t="shared" si="234"/>
        <v>682.52850423645793</v>
      </c>
      <c r="F465" s="11">
        <f t="shared" si="254"/>
        <v>142.18380093821148</v>
      </c>
      <c r="G465" s="11">
        <f t="shared" si="235"/>
        <v>273.36975787578774</v>
      </c>
      <c r="H465" s="11">
        <f t="shared" si="236"/>
        <v>206.1171271348536</v>
      </c>
      <c r="I465" s="24">
        <f t="shared" si="255"/>
        <v>142.18380093821148</v>
      </c>
      <c r="J465" s="12">
        <f t="shared" si="237"/>
        <v>0.31661423549607726</v>
      </c>
      <c r="K465" s="24">
        <f t="shared" si="238"/>
        <v>507.12385829657353</v>
      </c>
      <c r="L465" s="12">
        <f t="shared" si="256"/>
        <v>0.32185350406257451</v>
      </c>
      <c r="M465" s="24">
        <f t="shared" si="257"/>
        <v>273.36975787578774</v>
      </c>
      <c r="N465" s="12">
        <f t="shared" si="239"/>
        <v>0.86732443707365636</v>
      </c>
      <c r="O465" s="24">
        <f t="shared" si="240"/>
        <v>555.37222001305759</v>
      </c>
      <c r="P465" s="12">
        <f t="shared" si="258"/>
        <v>0.61104350937611429</v>
      </c>
      <c r="Q465" s="24">
        <f t="shared" si="259"/>
        <v>206.1171271348536</v>
      </c>
      <c r="R465" s="12">
        <f t="shared" si="241"/>
        <v>0.54328758675877997</v>
      </c>
      <c r="S465" s="24">
        <f t="shared" si="242"/>
        <v>531.97007606548732</v>
      </c>
      <c r="T465" s="12">
        <f t="shared" si="260"/>
        <v>0.46888960741879859</v>
      </c>
      <c r="W465" s="24">
        <f t="shared" si="261"/>
        <v>328.93040756593149</v>
      </c>
      <c r="X465" s="24">
        <f t="shared" si="262"/>
        <v>575.42019908731515</v>
      </c>
      <c r="Y465" s="13">
        <f t="shared" si="243"/>
        <v>0.73167506016813122</v>
      </c>
      <c r="Z465" s="24">
        <f t="shared" si="244"/>
        <v>8839.9524167631607</v>
      </c>
      <c r="AA465" s="24">
        <f t="shared" si="245"/>
        <v>19513.569687246403</v>
      </c>
      <c r="AB465" s="24">
        <f t="shared" si="263"/>
        <v>273.36975787578774</v>
      </c>
      <c r="AC465" s="24">
        <f t="shared" si="264"/>
        <v>206.1171271348536</v>
      </c>
      <c r="AD465" s="123">
        <f t="shared" si="265"/>
        <v>2235</v>
      </c>
      <c r="AE465" s="14">
        <f t="shared" si="266"/>
        <v>37.25</v>
      </c>
      <c r="AF465" s="24">
        <f t="shared" si="246"/>
        <v>400</v>
      </c>
      <c r="AG465" s="3">
        <f t="shared" si="267"/>
        <v>1</v>
      </c>
      <c r="AH465" s="14">
        <f t="shared" si="247"/>
        <v>0</v>
      </c>
      <c r="AI465" s="14">
        <f t="shared" si="248"/>
        <v>1</v>
      </c>
      <c r="AJ465" s="14">
        <f t="shared" si="249"/>
        <v>2</v>
      </c>
      <c r="AK465" s="14">
        <f t="shared" si="250"/>
        <v>2.6</v>
      </c>
      <c r="AL465" s="24">
        <f t="shared" si="268"/>
        <v>273.36975787578774</v>
      </c>
      <c r="AM465" s="14">
        <f t="shared" si="269"/>
        <v>206.1171271348536</v>
      </c>
      <c r="AN465" s="138" t="str">
        <f t="shared" si="270"/>
        <v/>
      </c>
      <c r="AO465">
        <f t="shared" si="271"/>
        <v>2235</v>
      </c>
      <c r="AP465" s="124">
        <f t="shared" si="272"/>
        <v>206.1171271348536</v>
      </c>
    </row>
    <row r="466" spans="2:42" x14ac:dyDescent="0.25">
      <c r="B466" s="3">
        <f t="shared" si="251"/>
        <v>2240</v>
      </c>
      <c r="C466" s="14">
        <f t="shared" si="252"/>
        <v>37.333333333333336</v>
      </c>
      <c r="D466" s="11">
        <f t="shared" si="253"/>
        <v>874.44026076968032</v>
      </c>
      <c r="E466" s="11">
        <f t="shared" ref="E466:E529" si="273">IF(B466&lt;=40*60,20+345*CRed_1*LOG(8*C466+1,10),ThetaG40+(ThetaG120-ThetaG40)/80*(C466-40))</f>
        <v>682.78735518171288</v>
      </c>
      <c r="F466" s="11">
        <f t="shared" si="254"/>
        <v>142.50565444227405</v>
      </c>
      <c r="G466" s="11">
        <f t="shared" ref="G466:G529" si="274">M466</f>
        <v>273.98080138516383</v>
      </c>
      <c r="H466" s="11">
        <f t="shared" ref="H466:H529" si="275">Q466</f>
        <v>206.58601674227239</v>
      </c>
      <c r="I466" s="24">
        <f t="shared" si="255"/>
        <v>142.50565444227405</v>
      </c>
      <c r="J466" s="12">
        <f t="shared" ref="J466:J529" si="276">Cp*RhoP/(K466*RhoA)*dP/1000*MassivSS</f>
        <v>0.3165284918970353</v>
      </c>
      <c r="K466" s="24">
        <f t="shared" ref="K466:K529" si="277">IF(I466&lt;600,425+0.773*I466-1.69/1000*I466^2+2.22/1000^2*I466^3,IF(I466&lt;735,666+13002/(738-I466),IF(I466&lt;900,545+17820/(I466-731),650)))</f>
        <v>507.26123179021954</v>
      </c>
      <c r="L466" s="12">
        <f t="shared" si="256"/>
        <v>0.32180432161365413</v>
      </c>
      <c r="M466" s="24">
        <f t="shared" si="257"/>
        <v>273.98080138516383</v>
      </c>
      <c r="N466" s="12">
        <f t="shared" ref="N466:N529" si="278">Cp*RhoP/(O466*RhoA)*dP/1000*MassivW</f>
        <v>0.86699362424106341</v>
      </c>
      <c r="O466" s="24">
        <f t="shared" ref="O466:O529" si="279">IF(M466&lt;600,425+0.773*M466-1.69/1000*M466^2+2.22/1000^2*M466^3,IF(M466&lt;735,666+13002/(738-M466),IF(M466&lt;900,545+17820/(M466-731),650)))</f>
        <v>555.5841295959068</v>
      </c>
      <c r="P466" s="12">
        <f t="shared" si="258"/>
        <v>0.61063725836130034</v>
      </c>
      <c r="Q466" s="24">
        <f t="shared" si="259"/>
        <v>206.58601674227239</v>
      </c>
      <c r="R466" s="12">
        <f t="shared" ref="R466:R529" si="280">Cp*RhoP/(S466*RhoA)*dP/1000*MassivSI</f>
        <v>0.54311567062623356</v>
      </c>
      <c r="S466" s="24">
        <f t="shared" ref="S466:S529" si="281">IF(Q466&lt;600,425+0.773*Q466-1.69/1000*Q466^2+2.22/1000^2*Q466^3,IF(Q466&lt;735,666+13002/(738-Q466),IF(Q466&lt;900,545+17820/(Q466-731),650)))</f>
        <v>532.13846420645564</v>
      </c>
      <c r="T466" s="12">
        <f t="shared" si="260"/>
        <v>0.46870797155261362</v>
      </c>
      <c r="W466" s="24">
        <f t="shared" si="261"/>
        <v>329.66208262609962</v>
      </c>
      <c r="X466" s="24">
        <f t="shared" si="262"/>
        <v>575.69981812246738</v>
      </c>
      <c r="Y466" s="13">
        <f t="shared" ref="Y466:Y529" si="282">MAX(MassivSSCO/(X466*RhoA)*DeltaT*(Z466+AA466),L466)</f>
        <v>0.73120414548442059</v>
      </c>
      <c r="Z466" s="24">
        <f t="shared" ref="Z466:Z529" si="283">AlphaC*(E466-W466)</f>
        <v>8828.1318138903316</v>
      </c>
      <c r="AA466" s="24">
        <f t="shared" ref="AA466:AA529" si="284">Phi*EpsilonF*0.7*Botzman/10^8*EpsilonA*((E466+273)^4-(W466+273)^4)</f>
        <v>19520.91083990375</v>
      </c>
      <c r="AB466" s="24">
        <f t="shared" si="263"/>
        <v>273.98080138516383</v>
      </c>
      <c r="AC466" s="24">
        <f t="shared" si="264"/>
        <v>206.58601674227239</v>
      </c>
      <c r="AD466" s="123">
        <f t="shared" si="265"/>
        <v>2240</v>
      </c>
      <c r="AE466" s="14">
        <f t="shared" si="266"/>
        <v>37.333333333333336</v>
      </c>
      <c r="AF466" s="24">
        <f t="shared" ref="AF466:AF529" si="285">IF(AC466&lt;=450,Thetha0_0,IF(AC466&gt;=650,Thetha0_2,(IF(AC466&lt;=550,Thetha0_0+(Thetha0_1-Thetha0_0)/100*(AC466-450),Thetha0_1+(Thetha0_2-Thetha0_1)/100*(AC466-550)))))</f>
        <v>400</v>
      </c>
      <c r="AG466" s="3">
        <f t="shared" si="267"/>
        <v>1</v>
      </c>
      <c r="AH466" s="14">
        <f t="shared" ref="AH466:AH529" si="286">IF(AC466&lt;=450,AthetaR30_0,IF(AC466&gt;=650,AthetaR30_2,(IF(AC466&lt;=550,AthetaR30_0+(AthetaR30_1-AthetaR30_0)/100*(AC466-450),AthetaR30_1+(AthetaR30_2-AthetaR30_1)/100*(AC466-450)))))</f>
        <v>0</v>
      </c>
      <c r="AI466" s="14">
        <f t="shared" ref="AI466:AI529" si="287">IF(AC466&lt;=450,AthetaR60_0,IF(AC466&gt;=650,AthetaR60_2,(IF(AC466&lt;=550,AthetaR60_0+(AthetaR60_1-AthetaR60_0)/100*(AC466-450),AthetaR60_1+(AthetaR60_2-AthetaR60_1)/100*(AC466-450)))))</f>
        <v>1</v>
      </c>
      <c r="AJ466" s="14">
        <f t="shared" ref="AJ466:AJ529" si="288">IF(AC466&lt;=450,AthetaR90_0,IF(AC466&gt;=650,AthetaR90_2,(IF(AC466&lt;=550,AthetaR90_0+(AthetaR90_1-AthetaR90_0)/100*(AC466-450),AthetaR90_1+(AthetaR90_2-AthetaR90_1)/100*(AC466-450)))))</f>
        <v>2</v>
      </c>
      <c r="AK466" s="14">
        <f t="shared" ref="AK466:AK529" si="289">IF(AC466&lt;=450,AthetaR120_0,IF(AC466&gt;=650,AthetaR120_2,(IF(AC466&lt;=550,AthetaR120_0+(AthetaR120_1-AthetaR120_0)/100*(AC466-450),AthetaR120_1+(AthetaR120_2-AthetaR120_1)/100*(AC466-450)))))</f>
        <v>2.6</v>
      </c>
      <c r="AL466" s="24">
        <f t="shared" si="268"/>
        <v>273.98080138516383</v>
      </c>
      <c r="AM466" s="14">
        <f t="shared" si="269"/>
        <v>206.58601674227239</v>
      </c>
      <c r="AN466" s="138" t="str">
        <f t="shared" si="270"/>
        <v/>
      </c>
      <c r="AO466">
        <f t="shared" si="271"/>
        <v>2240</v>
      </c>
      <c r="AP466" s="124">
        <f t="shared" si="272"/>
        <v>206.58601674227239</v>
      </c>
    </row>
    <row r="467" spans="2:42" x14ac:dyDescent="0.25">
      <c r="B467" s="3">
        <f t="shared" ref="B467:B530" si="290">B466+DeltaT</f>
        <v>2245</v>
      </c>
      <c r="C467" s="14">
        <f t="shared" ref="C467:C530" si="291">B467/60</f>
        <v>37.416666666666664</v>
      </c>
      <c r="D467" s="11">
        <f t="shared" ref="D467:D530" si="292">20+345*LOG(8*C467+1,10)</f>
        <v>874.77322000949323</v>
      </c>
      <c r="E467" s="11">
        <f t="shared" si="273"/>
        <v>683.04563090217118</v>
      </c>
      <c r="F467" s="11">
        <f t="shared" ref="F467:F530" si="293">I467</f>
        <v>142.82745876388771</v>
      </c>
      <c r="G467" s="11">
        <f t="shared" si="274"/>
        <v>274.59143864352512</v>
      </c>
      <c r="H467" s="11">
        <f t="shared" si="275"/>
        <v>207.05472471382501</v>
      </c>
      <c r="I467" s="24">
        <f t="shared" ref="I467:I530" si="294">I466+IF(Limit=Oui,MAX(0,L466),L466)</f>
        <v>142.82745876388771</v>
      </c>
      <c r="J467" s="12">
        <f t="shared" si="276"/>
        <v>0.3164429035289904</v>
      </c>
      <c r="K467" s="24">
        <f t="shared" si="277"/>
        <v>507.39843082523413</v>
      </c>
      <c r="L467" s="12">
        <f t="shared" ref="L467:L530" si="295">LambdaP*MassivSS/(dP/1000)/(K467*RhoA)/(1+J467/3)*(D467-I467)*DeltaT-(EXP(J467/10)-1)*(D467-D466)</f>
        <v>0.32175484037548985</v>
      </c>
      <c r="M467" s="24">
        <f t="shared" ref="M467:M530" si="296">M466+IF(Limit=Oui,MAX(0,P466),P466)</f>
        <v>274.59143864352512</v>
      </c>
      <c r="N467" s="12">
        <f t="shared" si="278"/>
        <v>0.86666312665281431</v>
      </c>
      <c r="O467" s="24">
        <f t="shared" si="279"/>
        <v>555.79599878620013</v>
      </c>
      <c r="P467" s="12">
        <f t="shared" ref="P467:P530" si="297">LambdaP*MassivW/(dP/1000)/(O467*RhoA)/(1+N467/3)*(D467-M467)*DeltaT-(EXP(N467/10)-1)*(D467-D466)</f>
        <v>0.61023060779244132</v>
      </c>
      <c r="Q467" s="24">
        <f t="shared" ref="Q467:Q530" si="298">Q466+IF(Limit=Oui,MAX(0,T466),T466)</f>
        <v>207.05472471382501</v>
      </c>
      <c r="R467" s="12">
        <f t="shared" si="280"/>
        <v>0.54294407060258931</v>
      </c>
      <c r="S467" s="24">
        <f t="shared" si="281"/>
        <v>532.30664906744619</v>
      </c>
      <c r="T467" s="12">
        <f t="shared" ref="T467:T530" si="299">LambdaP*MassivSI/(dP/1000)/(S467*RhoA)/(1+R467/3)*(D467-Q467)*DeltaT-(EXP(R467/10)-1)*(D467-D466)</f>
        <v>0.46852598459233225</v>
      </c>
      <c r="W467" s="24">
        <f t="shared" ref="W467:W530" si="300">W466+IF(Limit=Oui,MAX(0,Y466),Y466)</f>
        <v>330.39328677158403</v>
      </c>
      <c r="X467" s="24">
        <f t="shared" ref="X467:X530" si="301">IF(W467&lt;600,425+0.773*W467-1.69/1000*W467^2+2.22/1000^2*W467^3,IF(W467&lt;735,666+13002/(738-W467),IF(W467&lt;900,545+17820/(W467-731),650)))</f>
        <v>575.97979795813251</v>
      </c>
      <c r="Y467" s="13">
        <f t="shared" si="282"/>
        <v>0.73073087420680238</v>
      </c>
      <c r="Z467" s="24">
        <f t="shared" si="283"/>
        <v>8816.3086032646788</v>
      </c>
      <c r="AA467" s="24">
        <f t="shared" si="284"/>
        <v>19528.163209803595</v>
      </c>
      <c r="AB467" s="24">
        <f t="shared" ref="AB467:AB530" si="302">MAX(M467,AVERAGE(W467,AC467))</f>
        <v>274.59143864352512</v>
      </c>
      <c r="AC467" s="24">
        <f t="shared" ref="AC467:AC530" si="303">Q467</f>
        <v>207.05472471382501</v>
      </c>
      <c r="AD467" s="123">
        <f t="shared" ref="AD467:AD530" si="304">B467</f>
        <v>2245</v>
      </c>
      <c r="AE467" s="14">
        <f t="shared" ref="AE467:AE530" si="305">C467</f>
        <v>37.416666666666664</v>
      </c>
      <c r="AF467" s="24">
        <f t="shared" si="285"/>
        <v>400</v>
      </c>
      <c r="AG467" s="3">
        <f t="shared" ref="AG467:AG530" si="306">IF(C467&lt;=30,AH467,IF(C467&lt;=60,AI467,IF(C467&lt;=90,AJ467,IF(C467&lt;=120,AK467,-1))))</f>
        <v>1</v>
      </c>
      <c r="AH467" s="14">
        <f t="shared" si="286"/>
        <v>0</v>
      </c>
      <c r="AI467" s="14">
        <f t="shared" si="287"/>
        <v>1</v>
      </c>
      <c r="AJ467" s="14">
        <f t="shared" si="288"/>
        <v>2</v>
      </c>
      <c r="AK467" s="14">
        <f t="shared" si="289"/>
        <v>2.6</v>
      </c>
      <c r="AL467" s="24">
        <f t="shared" ref="AL467:AL530" si="307">MAX(M467,AVERAGE(W467,AM467))</f>
        <v>274.59143864352512</v>
      </c>
      <c r="AM467" s="14">
        <f t="shared" ref="AM467:AM530" si="308">IF(W467&gt;=AF467,(1+(W467-AF467)*AG467/10000)*AC467,AC467)</f>
        <v>207.05472471382501</v>
      </c>
      <c r="AN467" s="138" t="str">
        <f t="shared" ref="AN467:AN530" si="309">IF(AM467=AC467,"","modifiée")</f>
        <v/>
      </c>
      <c r="AO467">
        <f t="shared" ref="AO467:AO530" si="310">AD467</f>
        <v>2245</v>
      </c>
      <c r="AP467" s="124">
        <f t="shared" ref="AP467:AP530" si="311">AM467</f>
        <v>207.05472471382501</v>
      </c>
    </row>
    <row r="468" spans="2:42" x14ac:dyDescent="0.25">
      <c r="B468" s="3">
        <f t="shared" si="290"/>
        <v>2250</v>
      </c>
      <c r="C468" s="14">
        <f t="shared" si="291"/>
        <v>37.5</v>
      </c>
      <c r="D468" s="11">
        <f t="shared" si="292"/>
        <v>875.10544097987588</v>
      </c>
      <c r="E468" s="11">
        <f t="shared" si="273"/>
        <v>683.30333394872184</v>
      </c>
      <c r="F468" s="11">
        <f t="shared" si="293"/>
        <v>143.1492136042632</v>
      </c>
      <c r="G468" s="11">
        <f t="shared" si="274"/>
        <v>275.20166925131758</v>
      </c>
      <c r="H468" s="11">
        <f t="shared" si="275"/>
        <v>207.52325069841734</v>
      </c>
      <c r="I468" s="24">
        <f t="shared" si="294"/>
        <v>143.1492136042632</v>
      </c>
      <c r="J468" s="12">
        <f t="shared" si="276"/>
        <v>0.31635746993658315</v>
      </c>
      <c r="K468" s="24">
        <f t="shared" si="277"/>
        <v>507.53545578859558</v>
      </c>
      <c r="L468" s="12">
        <f t="shared" si="295"/>
        <v>0.32170506265130228</v>
      </c>
      <c r="M468" s="24">
        <f t="shared" si="296"/>
        <v>275.20166925131758</v>
      </c>
      <c r="N468" s="12">
        <f t="shared" si="278"/>
        <v>0.86633293968418812</v>
      </c>
      <c r="O468" s="24">
        <f t="shared" si="279"/>
        <v>556.00783027454293</v>
      </c>
      <c r="P468" s="12">
        <f t="shared" si="297"/>
        <v>0.60982356174765606</v>
      </c>
      <c r="Q468" s="24">
        <f t="shared" si="298"/>
        <v>207.52325069841734</v>
      </c>
      <c r="R468" s="12">
        <f t="shared" si="280"/>
        <v>0.54277278475921387</v>
      </c>
      <c r="S468" s="24">
        <f t="shared" si="281"/>
        <v>532.47463205384486</v>
      </c>
      <c r="T468" s="12">
        <f t="shared" si="299"/>
        <v>0.46834364953593183</v>
      </c>
      <c r="W468" s="24">
        <f t="shared" si="300"/>
        <v>331.12401764579084</v>
      </c>
      <c r="X468" s="24">
        <f t="shared" si="301"/>
        <v>576.26014184721612</v>
      </c>
      <c r="Y468" s="13">
        <f t="shared" si="282"/>
        <v>0.73025525353535625</v>
      </c>
      <c r="Z468" s="24">
        <f t="shared" si="283"/>
        <v>8804.4829075732741</v>
      </c>
      <c r="AA468" s="24">
        <f t="shared" si="284"/>
        <v>19535.326945853754</v>
      </c>
      <c r="AB468" s="24">
        <f t="shared" si="302"/>
        <v>275.20166925131758</v>
      </c>
      <c r="AC468" s="24">
        <f t="shared" si="303"/>
        <v>207.52325069841734</v>
      </c>
      <c r="AD468" s="123">
        <f t="shared" si="304"/>
        <v>2250</v>
      </c>
      <c r="AE468" s="14">
        <f t="shared" si="305"/>
        <v>37.5</v>
      </c>
      <c r="AF468" s="24">
        <f t="shared" si="285"/>
        <v>400</v>
      </c>
      <c r="AG468" s="3">
        <f t="shared" si="306"/>
        <v>1</v>
      </c>
      <c r="AH468" s="14">
        <f t="shared" si="286"/>
        <v>0</v>
      </c>
      <c r="AI468" s="14">
        <f t="shared" si="287"/>
        <v>1</v>
      </c>
      <c r="AJ468" s="14">
        <f t="shared" si="288"/>
        <v>2</v>
      </c>
      <c r="AK468" s="14">
        <f t="shared" si="289"/>
        <v>2.6</v>
      </c>
      <c r="AL468" s="24">
        <f t="shared" si="307"/>
        <v>275.20166925131758</v>
      </c>
      <c r="AM468" s="14">
        <f t="shared" si="308"/>
        <v>207.52325069841734</v>
      </c>
      <c r="AN468" s="138" t="str">
        <f t="shared" si="309"/>
        <v/>
      </c>
      <c r="AO468">
        <f t="shared" si="310"/>
        <v>2250</v>
      </c>
      <c r="AP468" s="124">
        <f t="shared" si="311"/>
        <v>207.52325069841734</v>
      </c>
    </row>
    <row r="469" spans="2:42" x14ac:dyDescent="0.25">
      <c r="B469" s="3">
        <f t="shared" si="290"/>
        <v>2255</v>
      </c>
      <c r="C469" s="14">
        <f t="shared" si="291"/>
        <v>37.583333333333336</v>
      </c>
      <c r="D469" s="11">
        <f t="shared" si="292"/>
        <v>875.43692694751155</v>
      </c>
      <c r="E469" s="11">
        <f t="shared" si="273"/>
        <v>683.5604668553234</v>
      </c>
      <c r="F469" s="11">
        <f t="shared" si="293"/>
        <v>143.47091866691449</v>
      </c>
      <c r="G469" s="11">
        <f t="shared" si="274"/>
        <v>275.81149281306523</v>
      </c>
      <c r="H469" s="11">
        <f t="shared" si="275"/>
        <v>207.99159434795328</v>
      </c>
      <c r="I469" s="24">
        <f t="shared" si="294"/>
        <v>143.47091866691449</v>
      </c>
      <c r="J469" s="12">
        <f t="shared" si="276"/>
        <v>0.31627219066482337</v>
      </c>
      <c r="K469" s="24">
        <f t="shared" si="277"/>
        <v>507.67230706840917</v>
      </c>
      <c r="L469" s="12">
        <f t="shared" si="295"/>
        <v>0.32165499072360831</v>
      </c>
      <c r="M469" s="24">
        <f t="shared" si="296"/>
        <v>275.81149281306523</v>
      </c>
      <c r="N469" s="12">
        <f t="shared" si="278"/>
        <v>0.86600305874088757</v>
      </c>
      <c r="O469" s="24">
        <f t="shared" si="279"/>
        <v>556.21962674071267</v>
      </c>
      <c r="P469" s="12">
        <f t="shared" si="297"/>
        <v>0.60941612426840552</v>
      </c>
      <c r="Q469" s="24">
        <f t="shared" si="298"/>
        <v>207.99159434795328</v>
      </c>
      <c r="R469" s="12">
        <f t="shared" si="280"/>
        <v>0.54260181117423967</v>
      </c>
      <c r="S469" s="24">
        <f t="shared" si="281"/>
        <v>532.64241456926459</v>
      </c>
      <c r="T469" s="12">
        <f t="shared" si="299"/>
        <v>0.46816096935088158</v>
      </c>
      <c r="W469" s="24">
        <f t="shared" si="300"/>
        <v>331.85427289932619</v>
      </c>
      <c r="X469" s="24">
        <f t="shared" si="301"/>
        <v>576.54085301883595</v>
      </c>
      <c r="Y469" s="13">
        <f t="shared" si="282"/>
        <v>0.72977729069833763</v>
      </c>
      <c r="Z469" s="24">
        <f t="shared" si="283"/>
        <v>8792.6548488999306</v>
      </c>
      <c r="AA469" s="24">
        <f t="shared" si="284"/>
        <v>19542.402197272233</v>
      </c>
      <c r="AB469" s="24">
        <f t="shared" si="302"/>
        <v>275.81149281306523</v>
      </c>
      <c r="AC469" s="24">
        <f t="shared" si="303"/>
        <v>207.99159434795328</v>
      </c>
      <c r="AD469" s="123">
        <f t="shared" si="304"/>
        <v>2255</v>
      </c>
      <c r="AE469" s="14">
        <f t="shared" si="305"/>
        <v>37.583333333333336</v>
      </c>
      <c r="AF469" s="24">
        <f t="shared" si="285"/>
        <v>400</v>
      </c>
      <c r="AG469" s="3">
        <f t="shared" si="306"/>
        <v>1</v>
      </c>
      <c r="AH469" s="14">
        <f t="shared" si="286"/>
        <v>0</v>
      </c>
      <c r="AI469" s="14">
        <f t="shared" si="287"/>
        <v>1</v>
      </c>
      <c r="AJ469" s="14">
        <f t="shared" si="288"/>
        <v>2</v>
      </c>
      <c r="AK469" s="14">
        <f t="shared" si="289"/>
        <v>2.6</v>
      </c>
      <c r="AL469" s="24">
        <f t="shared" si="307"/>
        <v>275.81149281306523</v>
      </c>
      <c r="AM469" s="14">
        <f t="shared" si="308"/>
        <v>207.99159434795328</v>
      </c>
      <c r="AN469" s="138" t="str">
        <f t="shared" si="309"/>
        <v/>
      </c>
      <c r="AO469">
        <f t="shared" si="310"/>
        <v>2255</v>
      </c>
      <c r="AP469" s="124">
        <f t="shared" si="311"/>
        <v>207.99159434795328</v>
      </c>
    </row>
    <row r="470" spans="2:42" x14ac:dyDescent="0.25">
      <c r="B470" s="3">
        <f t="shared" si="290"/>
        <v>2260</v>
      </c>
      <c r="C470" s="14">
        <f t="shared" si="291"/>
        <v>37.666666666666664</v>
      </c>
      <c r="D470" s="11">
        <f t="shared" si="292"/>
        <v>875.76768115744926</v>
      </c>
      <c r="E470" s="11">
        <f t="shared" si="273"/>
        <v>683.81703213915296</v>
      </c>
      <c r="F470" s="11">
        <f t="shared" si="293"/>
        <v>143.79257365763809</v>
      </c>
      <c r="G470" s="11">
        <f t="shared" si="274"/>
        <v>276.42090893733365</v>
      </c>
      <c r="H470" s="11">
        <f t="shared" si="275"/>
        <v>208.45975531730417</v>
      </c>
      <c r="I470" s="24">
        <f t="shared" si="294"/>
        <v>143.79257365763809</v>
      </c>
      <c r="J470" s="12">
        <f t="shared" si="276"/>
        <v>0.31618706525909873</v>
      </c>
      <c r="K470" s="24">
        <f t="shared" si="277"/>
        <v>507.80898505388888</v>
      </c>
      <c r="L470" s="12">
        <f t="shared" si="295"/>
        <v>0.32160462685451319</v>
      </c>
      <c r="M470" s="24">
        <f t="shared" si="296"/>
        <v>276.42090893733365</v>
      </c>
      <c r="N470" s="12">
        <f t="shared" si="278"/>
        <v>0.86567347925893823</v>
      </c>
      <c r="O470" s="24">
        <f t="shared" si="279"/>
        <v>556.43139085365306</v>
      </c>
      <c r="P470" s="12">
        <f t="shared" si="297"/>
        <v>0.60900829936021994</v>
      </c>
      <c r="Q470" s="24">
        <f t="shared" si="298"/>
        <v>208.45975531730417</v>
      </c>
      <c r="R470" s="12">
        <f t="shared" si="280"/>
        <v>0.54243114793255609</v>
      </c>
      <c r="S470" s="24">
        <f t="shared" si="281"/>
        <v>532.80999801552321</v>
      </c>
      <c r="T470" s="12">
        <f t="shared" si="299"/>
        <v>0.4679779469746444</v>
      </c>
      <c r="W470" s="24">
        <f t="shared" si="300"/>
        <v>332.58405019002453</v>
      </c>
      <c r="X470" s="24">
        <f t="shared" si="301"/>
        <v>576.82193467823788</v>
      </c>
      <c r="Y470" s="13">
        <f t="shared" si="282"/>
        <v>0.72929699295241546</v>
      </c>
      <c r="Z470" s="24">
        <f t="shared" si="283"/>
        <v>8780.8245487282111</v>
      </c>
      <c r="AA470" s="24">
        <f t="shared" si="284"/>
        <v>19549.389113592493</v>
      </c>
      <c r="AB470" s="24">
        <f t="shared" si="302"/>
        <v>276.42090893733365</v>
      </c>
      <c r="AC470" s="24">
        <f t="shared" si="303"/>
        <v>208.45975531730417</v>
      </c>
      <c r="AD470" s="123">
        <f t="shared" si="304"/>
        <v>2260</v>
      </c>
      <c r="AE470" s="14">
        <f t="shared" si="305"/>
        <v>37.666666666666664</v>
      </c>
      <c r="AF470" s="24">
        <f t="shared" si="285"/>
        <v>400</v>
      </c>
      <c r="AG470" s="3">
        <f t="shared" si="306"/>
        <v>1</v>
      </c>
      <c r="AH470" s="14">
        <f t="shared" si="286"/>
        <v>0</v>
      </c>
      <c r="AI470" s="14">
        <f t="shared" si="287"/>
        <v>1</v>
      </c>
      <c r="AJ470" s="14">
        <f t="shared" si="288"/>
        <v>2</v>
      </c>
      <c r="AK470" s="14">
        <f t="shared" si="289"/>
        <v>2.6</v>
      </c>
      <c r="AL470" s="24">
        <f t="shared" si="307"/>
        <v>276.42090893733365</v>
      </c>
      <c r="AM470" s="14">
        <f t="shared" si="308"/>
        <v>208.45975531730417</v>
      </c>
      <c r="AN470" s="138" t="str">
        <f t="shared" si="309"/>
        <v/>
      </c>
      <c r="AO470">
        <f t="shared" si="310"/>
        <v>2260</v>
      </c>
      <c r="AP470" s="124">
        <f t="shared" si="311"/>
        <v>208.45975531730417</v>
      </c>
    </row>
    <row r="471" spans="2:42" x14ac:dyDescent="0.25">
      <c r="B471" s="3">
        <f t="shared" si="290"/>
        <v>2265</v>
      </c>
      <c r="C471" s="14">
        <f t="shared" si="291"/>
        <v>37.75</v>
      </c>
      <c r="D471" s="11">
        <f t="shared" si="292"/>
        <v>876.09770683329521</v>
      </c>
      <c r="E471" s="11">
        <f t="shared" si="273"/>
        <v>684.07303230075456</v>
      </c>
      <c r="F471" s="11">
        <f t="shared" si="293"/>
        <v>144.1141782844926</v>
      </c>
      <c r="G471" s="11">
        <f t="shared" si="274"/>
        <v>277.02991723669385</v>
      </c>
      <c r="H471" s="11">
        <f t="shared" si="275"/>
        <v>208.92773326427883</v>
      </c>
      <c r="I471" s="24">
        <f t="shared" si="294"/>
        <v>144.1141782844926</v>
      </c>
      <c r="J471" s="12">
        <f t="shared" si="276"/>
        <v>0.31610209326518424</v>
      </c>
      <c r="K471" s="24">
        <f t="shared" si="277"/>
        <v>507.94549013533907</v>
      </c>
      <c r="L471" s="12">
        <f t="shared" si="295"/>
        <v>0.32155397328585311</v>
      </c>
      <c r="M471" s="24">
        <f t="shared" si="296"/>
        <v>277.02991723669385</v>
      </c>
      <c r="N471" s="12">
        <f t="shared" si="278"/>
        <v>0.86534419670459706</v>
      </c>
      <c r="O471" s="24">
        <f t="shared" si="279"/>
        <v>556.64312527146467</v>
      </c>
      <c r="P471" s="12">
        <f t="shared" si="297"/>
        <v>0.60860009099300794</v>
      </c>
      <c r="Q471" s="24">
        <f t="shared" si="298"/>
        <v>208.92773326427883</v>
      </c>
      <c r="R471" s="12">
        <f t="shared" si="280"/>
        <v>0.54226079312580577</v>
      </c>
      <c r="S471" s="24">
        <f t="shared" si="281"/>
        <v>532.97738379262012</v>
      </c>
      <c r="T471" s="12">
        <f t="shared" si="299"/>
        <v>0.46779458531491352</v>
      </c>
      <c r="W471" s="24">
        <f t="shared" si="300"/>
        <v>333.31334718297694</v>
      </c>
      <c r="X471" s="24">
        <f t="shared" si="301"/>
        <v>577.10339000671217</v>
      </c>
      <c r="Y471" s="13">
        <f t="shared" si="282"/>
        <v>0.72881436758290885</v>
      </c>
      <c r="Z471" s="24">
        <f t="shared" si="283"/>
        <v>8768.9921279444407</v>
      </c>
      <c r="AA471" s="24">
        <f t="shared" si="284"/>
        <v>19556.287844668779</v>
      </c>
      <c r="AB471" s="24">
        <f t="shared" si="302"/>
        <v>277.02991723669385</v>
      </c>
      <c r="AC471" s="24">
        <f t="shared" si="303"/>
        <v>208.92773326427883</v>
      </c>
      <c r="AD471" s="123">
        <f t="shared" si="304"/>
        <v>2265</v>
      </c>
      <c r="AE471" s="14">
        <f t="shared" si="305"/>
        <v>37.75</v>
      </c>
      <c r="AF471" s="24">
        <f t="shared" si="285"/>
        <v>400</v>
      </c>
      <c r="AG471" s="3">
        <f t="shared" si="306"/>
        <v>1</v>
      </c>
      <c r="AH471" s="14">
        <f t="shared" si="286"/>
        <v>0</v>
      </c>
      <c r="AI471" s="14">
        <f t="shared" si="287"/>
        <v>1</v>
      </c>
      <c r="AJ471" s="14">
        <f t="shared" si="288"/>
        <v>2</v>
      </c>
      <c r="AK471" s="14">
        <f t="shared" si="289"/>
        <v>2.6</v>
      </c>
      <c r="AL471" s="24">
        <f t="shared" si="307"/>
        <v>277.02991723669385</v>
      </c>
      <c r="AM471" s="14">
        <f t="shared" si="308"/>
        <v>208.92773326427883</v>
      </c>
      <c r="AN471" s="138" t="str">
        <f t="shared" si="309"/>
        <v/>
      </c>
      <c r="AO471">
        <f t="shared" si="310"/>
        <v>2265</v>
      </c>
      <c r="AP471" s="124">
        <f t="shared" si="311"/>
        <v>208.92773326427883</v>
      </c>
    </row>
    <row r="472" spans="2:42" x14ac:dyDescent="0.25">
      <c r="B472" s="3">
        <f t="shared" si="290"/>
        <v>2270</v>
      </c>
      <c r="C472" s="14">
        <f t="shared" si="291"/>
        <v>37.833333333333336</v>
      </c>
      <c r="D472" s="11">
        <f t="shared" si="292"/>
        <v>876.42700717740081</v>
      </c>
      <c r="E472" s="11">
        <f t="shared" si="273"/>
        <v>684.32846982418494</v>
      </c>
      <c r="F472" s="11">
        <f t="shared" si="293"/>
        <v>144.43573225777845</v>
      </c>
      <c r="G472" s="11">
        <f t="shared" si="274"/>
        <v>277.63851732768688</v>
      </c>
      <c r="H472" s="11">
        <f t="shared" si="275"/>
        <v>209.39552784959375</v>
      </c>
      <c r="I472" s="24">
        <f t="shared" si="294"/>
        <v>144.43573225777845</v>
      </c>
      <c r="J472" s="12">
        <f t="shared" si="276"/>
        <v>0.31601727422925024</v>
      </c>
      <c r="K472" s="24">
        <f t="shared" si="277"/>
        <v>508.08182270413727</v>
      </c>
      <c r="L472" s="12">
        <f t="shared" si="295"/>
        <v>0.32150303223944482</v>
      </c>
      <c r="M472" s="24">
        <f t="shared" si="296"/>
        <v>277.63851732768688</v>
      </c>
      <c r="N472" s="12">
        <f t="shared" si="278"/>
        <v>0.86501520657425601</v>
      </c>
      <c r="O472" s="24">
        <f t="shared" si="279"/>
        <v>556.85483264139839</v>
      </c>
      <c r="P472" s="12">
        <f t="shared" si="297"/>
        <v>0.60819150310166448</v>
      </c>
      <c r="Q472" s="24">
        <f t="shared" si="298"/>
        <v>209.39552784959375</v>
      </c>
      <c r="R472" s="12">
        <f t="shared" si="280"/>
        <v>0.54209074485237718</v>
      </c>
      <c r="S472" s="24">
        <f t="shared" si="281"/>
        <v>533.14457329871493</v>
      </c>
      <c r="T472" s="12">
        <f t="shared" si="299"/>
        <v>0.46761088725003891</v>
      </c>
      <c r="W472" s="24">
        <f t="shared" si="300"/>
        <v>334.04216155055985</v>
      </c>
      <c r="X472" s="24">
        <f t="shared" si="301"/>
        <v>577.38522216151193</v>
      </c>
      <c r="Y472" s="13">
        <f t="shared" si="282"/>
        <v>0.7283294219040064</v>
      </c>
      <c r="Z472" s="24">
        <f t="shared" si="283"/>
        <v>8757.1577068406277</v>
      </c>
      <c r="AA472" s="24">
        <f t="shared" si="284"/>
        <v>19563.098540681189</v>
      </c>
      <c r="AB472" s="24">
        <f t="shared" si="302"/>
        <v>277.63851732768688</v>
      </c>
      <c r="AC472" s="24">
        <f t="shared" si="303"/>
        <v>209.39552784959375</v>
      </c>
      <c r="AD472" s="123">
        <f t="shared" si="304"/>
        <v>2270</v>
      </c>
      <c r="AE472" s="14">
        <f t="shared" si="305"/>
        <v>37.833333333333336</v>
      </c>
      <c r="AF472" s="24">
        <f t="shared" si="285"/>
        <v>400</v>
      </c>
      <c r="AG472" s="3">
        <f t="shared" si="306"/>
        <v>1</v>
      </c>
      <c r="AH472" s="14">
        <f t="shared" si="286"/>
        <v>0</v>
      </c>
      <c r="AI472" s="14">
        <f t="shared" si="287"/>
        <v>1</v>
      </c>
      <c r="AJ472" s="14">
        <f t="shared" si="288"/>
        <v>2</v>
      </c>
      <c r="AK472" s="14">
        <f t="shared" si="289"/>
        <v>2.6</v>
      </c>
      <c r="AL472" s="24">
        <f t="shared" si="307"/>
        <v>277.63851732768688</v>
      </c>
      <c r="AM472" s="14">
        <f t="shared" si="308"/>
        <v>209.39552784959375</v>
      </c>
      <c r="AN472" s="138" t="str">
        <f t="shared" si="309"/>
        <v/>
      </c>
      <c r="AO472">
        <f t="shared" si="310"/>
        <v>2270</v>
      </c>
      <c r="AP472" s="124">
        <f t="shared" si="311"/>
        <v>209.39552784959375</v>
      </c>
    </row>
    <row r="473" spans="2:42" x14ac:dyDescent="0.25">
      <c r="B473" s="3">
        <f t="shared" si="290"/>
        <v>2275</v>
      </c>
      <c r="C473" s="14">
        <f t="shared" si="291"/>
        <v>37.916666666666664</v>
      </c>
      <c r="D473" s="11">
        <f t="shared" si="292"/>
        <v>876.75558537104962</v>
      </c>
      <c r="E473" s="11">
        <f t="shared" si="273"/>
        <v>684.58334717715832</v>
      </c>
      <c r="F473" s="11">
        <f t="shared" si="293"/>
        <v>144.75723529001789</v>
      </c>
      <c r="G473" s="11">
        <f t="shared" si="274"/>
        <v>278.24670883078852</v>
      </c>
      <c r="H473" s="11">
        <f t="shared" si="275"/>
        <v>209.86313873684378</v>
      </c>
      <c r="I473" s="24">
        <f t="shared" si="294"/>
        <v>144.75723529001789</v>
      </c>
      <c r="J473" s="12">
        <f t="shared" si="276"/>
        <v>0.31593260769787224</v>
      </c>
      <c r="K473" s="24">
        <f t="shared" si="277"/>
        <v>508.21798315271525</v>
      </c>
      <c r="L473" s="12">
        <f t="shared" si="295"/>
        <v>0.32145180591726175</v>
      </c>
      <c r="M473" s="24">
        <f t="shared" si="296"/>
        <v>278.24670883078852</v>
      </c>
      <c r="N473" s="12">
        <f t="shared" si="278"/>
        <v>0.86468650439434636</v>
      </c>
      <c r="O473" s="24">
        <f t="shared" si="279"/>
        <v>557.06651559984891</v>
      </c>
      <c r="P473" s="12">
        <f t="shared" si="297"/>
        <v>0.60778253958647133</v>
      </c>
      <c r="Q473" s="24">
        <f t="shared" si="298"/>
        <v>209.86313873684378</v>
      </c>
      <c r="R473" s="12">
        <f t="shared" si="280"/>
        <v>0.5419210012173975</v>
      </c>
      <c r="S473" s="24">
        <f t="shared" si="281"/>
        <v>533.31156793010598</v>
      </c>
      <c r="T473" s="12">
        <f t="shared" si="299"/>
        <v>0.46742685562932129</v>
      </c>
      <c r="W473" s="24">
        <f t="shared" si="300"/>
        <v>334.77049097246385</v>
      </c>
      <c r="X473" s="24">
        <f t="shared" si="301"/>
        <v>577.66743427577262</v>
      </c>
      <c r="Y473" s="13">
        <f t="shared" si="282"/>
        <v>0.72784216325898243</v>
      </c>
      <c r="Z473" s="24">
        <f t="shared" si="283"/>
        <v>8745.3214051173618</v>
      </c>
      <c r="AA473" s="24">
        <f t="shared" si="284"/>
        <v>19569.821352140709</v>
      </c>
      <c r="AB473" s="24">
        <f t="shared" si="302"/>
        <v>278.24670883078852</v>
      </c>
      <c r="AC473" s="24">
        <f t="shared" si="303"/>
        <v>209.86313873684378</v>
      </c>
      <c r="AD473" s="123">
        <f t="shared" si="304"/>
        <v>2275</v>
      </c>
      <c r="AE473" s="14">
        <f t="shared" si="305"/>
        <v>37.916666666666664</v>
      </c>
      <c r="AF473" s="24">
        <f t="shared" si="285"/>
        <v>400</v>
      </c>
      <c r="AG473" s="3">
        <f t="shared" si="306"/>
        <v>1</v>
      </c>
      <c r="AH473" s="14">
        <f t="shared" si="286"/>
        <v>0</v>
      </c>
      <c r="AI473" s="14">
        <f t="shared" si="287"/>
        <v>1</v>
      </c>
      <c r="AJ473" s="14">
        <f t="shared" si="288"/>
        <v>2</v>
      </c>
      <c r="AK473" s="14">
        <f t="shared" si="289"/>
        <v>2.6</v>
      </c>
      <c r="AL473" s="24">
        <f t="shared" si="307"/>
        <v>278.24670883078852</v>
      </c>
      <c r="AM473" s="14">
        <f t="shared" si="308"/>
        <v>209.86313873684378</v>
      </c>
      <c r="AN473" s="138" t="str">
        <f t="shared" si="309"/>
        <v/>
      </c>
      <c r="AO473">
        <f t="shared" si="310"/>
        <v>2275</v>
      </c>
      <c r="AP473" s="124">
        <f t="shared" si="311"/>
        <v>209.86313873684378</v>
      </c>
    </row>
    <row r="474" spans="2:42" x14ac:dyDescent="0.25">
      <c r="B474" s="3">
        <f t="shared" si="290"/>
        <v>2280</v>
      </c>
      <c r="C474" s="14">
        <f t="shared" si="291"/>
        <v>38</v>
      </c>
      <c r="D474" s="11">
        <f t="shared" si="292"/>
        <v>877.08344457464113</v>
      </c>
      <c r="E474" s="11">
        <f t="shared" si="273"/>
        <v>684.83766681118948</v>
      </c>
      <c r="F474" s="11">
        <f t="shared" si="293"/>
        <v>145.07868709593515</v>
      </c>
      <c r="G474" s="11">
        <f t="shared" si="274"/>
        <v>278.854491370375</v>
      </c>
      <c r="H474" s="11">
        <f t="shared" si="275"/>
        <v>210.33056559247311</v>
      </c>
      <c r="I474" s="24">
        <f t="shared" si="294"/>
        <v>145.07868709593515</v>
      </c>
      <c r="J474" s="12">
        <f t="shared" si="276"/>
        <v>0.31584809321803881</v>
      </c>
      <c r="K474" s="24">
        <f t="shared" si="277"/>
        <v>508.35397187454203</v>
      </c>
      <c r="L474" s="12">
        <f t="shared" si="295"/>
        <v>0.32140029650166951</v>
      </c>
      <c r="M474" s="24">
        <f t="shared" si="296"/>
        <v>278.854491370375</v>
      </c>
      <c r="N474" s="12">
        <f t="shared" si="278"/>
        <v>0.86435808572124395</v>
      </c>
      <c r="O474" s="24">
        <f t="shared" si="279"/>
        <v>557.27817677234827</v>
      </c>
      <c r="P474" s="12">
        <f t="shared" si="297"/>
        <v>0.60737320431366559</v>
      </c>
      <c r="Q474" s="24">
        <f t="shared" si="298"/>
        <v>210.33056559247311</v>
      </c>
      <c r="R474" s="12">
        <f t="shared" si="280"/>
        <v>0.54175156033272764</v>
      </c>
      <c r="S474" s="24">
        <f t="shared" si="281"/>
        <v>533.47836908120803</v>
      </c>
      <c r="T474" s="12">
        <f t="shared" si="299"/>
        <v>0.4672424932734125</v>
      </c>
      <c r="W474" s="24">
        <f t="shared" si="300"/>
        <v>335.49833313572282</v>
      </c>
      <c r="X474" s="24">
        <f t="shared" si="301"/>
        <v>577.95002945843419</v>
      </c>
      <c r="Y474" s="13">
        <f t="shared" si="282"/>
        <v>0.72735259902039739</v>
      </c>
      <c r="Z474" s="24">
        <f t="shared" si="283"/>
        <v>8733.4833418866674</v>
      </c>
      <c r="AA474" s="24">
        <f t="shared" si="284"/>
        <v>19576.456429894159</v>
      </c>
      <c r="AB474" s="24">
        <f t="shared" si="302"/>
        <v>278.854491370375</v>
      </c>
      <c r="AC474" s="24">
        <f t="shared" si="303"/>
        <v>210.33056559247311</v>
      </c>
      <c r="AD474" s="123">
        <f t="shared" si="304"/>
        <v>2280</v>
      </c>
      <c r="AE474" s="14">
        <f t="shared" si="305"/>
        <v>38</v>
      </c>
      <c r="AF474" s="24">
        <f t="shared" si="285"/>
        <v>400</v>
      </c>
      <c r="AG474" s="3">
        <f t="shared" si="306"/>
        <v>1</v>
      </c>
      <c r="AH474" s="14">
        <f t="shared" si="286"/>
        <v>0</v>
      </c>
      <c r="AI474" s="14">
        <f t="shared" si="287"/>
        <v>1</v>
      </c>
      <c r="AJ474" s="14">
        <f t="shared" si="288"/>
        <v>2</v>
      </c>
      <c r="AK474" s="14">
        <f t="shared" si="289"/>
        <v>2.6</v>
      </c>
      <c r="AL474" s="24">
        <f t="shared" si="307"/>
        <v>278.854491370375</v>
      </c>
      <c r="AM474" s="14">
        <f t="shared" si="308"/>
        <v>210.33056559247311</v>
      </c>
      <c r="AN474" s="138" t="str">
        <f t="shared" si="309"/>
        <v/>
      </c>
      <c r="AO474">
        <f t="shared" si="310"/>
        <v>2280</v>
      </c>
      <c r="AP474" s="124">
        <f t="shared" si="311"/>
        <v>210.33056559247311</v>
      </c>
    </row>
    <row r="475" spans="2:42" x14ac:dyDescent="0.25">
      <c r="B475" s="3">
        <f t="shared" si="290"/>
        <v>2285</v>
      </c>
      <c r="C475" s="14">
        <f t="shared" si="291"/>
        <v>38.083333333333336</v>
      </c>
      <c r="D475" s="11">
        <f t="shared" si="292"/>
        <v>877.41058792787373</v>
      </c>
      <c r="E475" s="11">
        <f t="shared" si="273"/>
        <v>685.09143116173527</v>
      </c>
      <c r="F475" s="11">
        <f t="shared" si="293"/>
        <v>145.40008739243683</v>
      </c>
      <c r="G475" s="11">
        <f t="shared" si="274"/>
        <v>279.46186457468866</v>
      </c>
      <c r="H475" s="11">
        <f t="shared" si="275"/>
        <v>210.79780808574651</v>
      </c>
      <c r="I475" s="24">
        <f t="shared" si="294"/>
        <v>145.40008739243683</v>
      </c>
      <c r="J475" s="12">
        <f t="shared" si="276"/>
        <v>0.31576373033716004</v>
      </c>
      <c r="K475" s="24">
        <f t="shared" si="277"/>
        <v>508.48978926410638</v>
      </c>
      <c r="L475" s="12">
        <f t="shared" si="295"/>
        <v>0.32134850615559041</v>
      </c>
      <c r="M475" s="24">
        <f t="shared" si="296"/>
        <v>279.46186457468866</v>
      </c>
      <c r="N475" s="12">
        <f t="shared" si="278"/>
        <v>0.86402994614117479</v>
      </c>
      <c r="O475" s="24">
        <f t="shared" si="279"/>
        <v>557.48981877355959</v>
      </c>
      <c r="P475" s="12">
        <f t="shared" si="297"/>
        <v>0.60696350111580955</v>
      </c>
      <c r="Q475" s="24">
        <f t="shared" si="298"/>
        <v>210.79780808574651</v>
      </c>
      <c r="R475" s="12">
        <f t="shared" si="280"/>
        <v>0.54158242031695281</v>
      </c>
      <c r="S475" s="24">
        <f t="shared" si="281"/>
        <v>533.64497814453227</v>
      </c>
      <c r="T475" s="12">
        <f t="shared" si="299"/>
        <v>0.46705780297459332</v>
      </c>
      <c r="W475" s="24">
        <f t="shared" si="300"/>
        <v>336.22568573474319</v>
      </c>
      <c r="X475" s="24">
        <f t="shared" si="301"/>
        <v>578.23301079416387</v>
      </c>
      <c r="Y475" s="13">
        <f t="shared" si="282"/>
        <v>0.72686073659029515</v>
      </c>
      <c r="Z475" s="24">
        <f t="shared" si="283"/>
        <v>8721.6436356748018</v>
      </c>
      <c r="AA475" s="24">
        <f t="shared" si="284"/>
        <v>19583.003925128967</v>
      </c>
      <c r="AB475" s="24">
        <f t="shared" si="302"/>
        <v>279.46186457468866</v>
      </c>
      <c r="AC475" s="24">
        <f t="shared" si="303"/>
        <v>210.79780808574651</v>
      </c>
      <c r="AD475" s="123">
        <f t="shared" si="304"/>
        <v>2285</v>
      </c>
      <c r="AE475" s="14">
        <f t="shared" si="305"/>
        <v>38.083333333333336</v>
      </c>
      <c r="AF475" s="24">
        <f t="shared" si="285"/>
        <v>400</v>
      </c>
      <c r="AG475" s="3">
        <f t="shared" si="306"/>
        <v>1</v>
      </c>
      <c r="AH475" s="14">
        <f t="shared" si="286"/>
        <v>0</v>
      </c>
      <c r="AI475" s="14">
        <f t="shared" si="287"/>
        <v>1</v>
      </c>
      <c r="AJ475" s="14">
        <f t="shared" si="288"/>
        <v>2</v>
      </c>
      <c r="AK475" s="14">
        <f t="shared" si="289"/>
        <v>2.6</v>
      </c>
      <c r="AL475" s="24">
        <f t="shared" si="307"/>
        <v>279.46186457468866</v>
      </c>
      <c r="AM475" s="14">
        <f t="shared" si="308"/>
        <v>210.79780808574651</v>
      </c>
      <c r="AN475" s="138" t="str">
        <f t="shared" si="309"/>
        <v/>
      </c>
      <c r="AO475">
        <f t="shared" si="310"/>
        <v>2285</v>
      </c>
      <c r="AP475" s="124">
        <f t="shared" si="311"/>
        <v>210.79780808574651</v>
      </c>
    </row>
    <row r="476" spans="2:42" x14ac:dyDescent="0.25">
      <c r="B476" s="3">
        <f t="shared" si="290"/>
        <v>2290</v>
      </c>
      <c r="C476" s="14">
        <f t="shared" si="291"/>
        <v>38.166666666666664</v>
      </c>
      <c r="D476" s="11">
        <f t="shared" si="292"/>
        <v>877.73701854992464</v>
      </c>
      <c r="E476" s="11">
        <f t="shared" si="273"/>
        <v>685.34464264833412</v>
      </c>
      <c r="F476" s="11">
        <f t="shared" si="293"/>
        <v>145.72143589859243</v>
      </c>
      <c r="G476" s="11">
        <f t="shared" si="274"/>
        <v>280.06882807580445</v>
      </c>
      <c r="H476" s="11">
        <f t="shared" si="275"/>
        <v>211.26486588872109</v>
      </c>
      <c r="I476" s="24">
        <f t="shared" si="294"/>
        <v>145.72143589859243</v>
      </c>
      <c r="J476" s="12">
        <f t="shared" si="276"/>
        <v>0.31567951860307591</v>
      </c>
      <c r="K476" s="24">
        <f t="shared" si="277"/>
        <v>508.62543571689986</v>
      </c>
      <c r="L476" s="12">
        <f t="shared" si="295"/>
        <v>0.32129643702273336</v>
      </c>
      <c r="M476" s="24">
        <f t="shared" si="296"/>
        <v>280.06882807580445</v>
      </c>
      <c r="N476" s="12">
        <f t="shared" si="278"/>
        <v>0.86370208127011772</v>
      </c>
      <c r="O476" s="24">
        <f t="shared" si="279"/>
        <v>557.70144420727286</v>
      </c>
      <c r="P476" s="12">
        <f t="shared" si="297"/>
        <v>0.60655343379234106</v>
      </c>
      <c r="Q476" s="24">
        <f t="shared" si="298"/>
        <v>211.26486588872109</v>
      </c>
      <c r="R476" s="12">
        <f t="shared" si="280"/>
        <v>0.54141357929537759</v>
      </c>
      <c r="S476" s="24">
        <f t="shared" si="281"/>
        <v>533.81139651066496</v>
      </c>
      <c r="T476" s="12">
        <f t="shared" si="299"/>
        <v>0.46687278749715977</v>
      </c>
      <c r="W476" s="24">
        <f t="shared" si="300"/>
        <v>336.95254647133351</v>
      </c>
      <c r="X476" s="24">
        <f t="shared" si="301"/>
        <v>578.51638134328118</v>
      </c>
      <c r="Y476" s="13">
        <f t="shared" si="282"/>
        <v>0.72636658340038551</v>
      </c>
      <c r="Z476" s="24">
        <f t="shared" si="283"/>
        <v>8709.802404425016</v>
      </c>
      <c r="AA476" s="24">
        <f t="shared" si="284"/>
        <v>19589.463989377899</v>
      </c>
      <c r="AB476" s="24">
        <f t="shared" si="302"/>
        <v>280.06882807580445</v>
      </c>
      <c r="AC476" s="24">
        <f t="shared" si="303"/>
        <v>211.26486588872109</v>
      </c>
      <c r="AD476" s="123">
        <f t="shared" si="304"/>
        <v>2290</v>
      </c>
      <c r="AE476" s="14">
        <f t="shared" si="305"/>
        <v>38.166666666666664</v>
      </c>
      <c r="AF476" s="24">
        <f t="shared" si="285"/>
        <v>400</v>
      </c>
      <c r="AG476" s="3">
        <f t="shared" si="306"/>
        <v>1</v>
      </c>
      <c r="AH476" s="14">
        <f t="shared" si="286"/>
        <v>0</v>
      </c>
      <c r="AI476" s="14">
        <f t="shared" si="287"/>
        <v>1</v>
      </c>
      <c r="AJ476" s="14">
        <f t="shared" si="288"/>
        <v>2</v>
      </c>
      <c r="AK476" s="14">
        <f t="shared" si="289"/>
        <v>2.6</v>
      </c>
      <c r="AL476" s="24">
        <f t="shared" si="307"/>
        <v>280.06882807580445</v>
      </c>
      <c r="AM476" s="14">
        <f t="shared" si="308"/>
        <v>211.26486588872109</v>
      </c>
      <c r="AN476" s="138" t="str">
        <f t="shared" si="309"/>
        <v/>
      </c>
      <c r="AO476">
        <f t="shared" si="310"/>
        <v>2290</v>
      </c>
      <c r="AP476" s="124">
        <f t="shared" si="311"/>
        <v>211.26486588872109</v>
      </c>
    </row>
    <row r="477" spans="2:42" x14ac:dyDescent="0.25">
      <c r="B477" s="3">
        <f t="shared" si="290"/>
        <v>2295</v>
      </c>
      <c r="C477" s="14">
        <f t="shared" si="291"/>
        <v>38.25</v>
      </c>
      <c r="D477" s="11">
        <f t="shared" si="292"/>
        <v>878.06273953962921</v>
      </c>
      <c r="E477" s="11">
        <f t="shared" si="273"/>
        <v>685.59730367474572</v>
      </c>
      <c r="F477" s="11">
        <f t="shared" si="293"/>
        <v>146.04273233561517</v>
      </c>
      <c r="G477" s="11">
        <f t="shared" si="274"/>
        <v>280.67538150959678</v>
      </c>
      <c r="H477" s="11">
        <f t="shared" si="275"/>
        <v>211.73173867621824</v>
      </c>
      <c r="I477" s="24">
        <f t="shared" si="294"/>
        <v>146.04273233561517</v>
      </c>
      <c r="J477" s="12">
        <f t="shared" si="276"/>
        <v>0.31559545756406399</v>
      </c>
      <c r="K477" s="24">
        <f t="shared" si="277"/>
        <v>508.76091162939946</v>
      </c>
      <c r="L477" s="12">
        <f t="shared" si="295"/>
        <v>0.32124409122774827</v>
      </c>
      <c r="M477" s="24">
        <f t="shared" si="296"/>
        <v>280.67538150959678</v>
      </c>
      <c r="N477" s="12">
        <f t="shared" si="278"/>
        <v>0.86337448675371087</v>
      </c>
      <c r="O477" s="24">
        <f t="shared" si="279"/>
        <v>557.91305566639926</v>
      </c>
      <c r="P477" s="12">
        <f t="shared" si="297"/>
        <v>0.60614300610991345</v>
      </c>
      <c r="Q477" s="24">
        <f t="shared" si="298"/>
        <v>211.73173867621824</v>
      </c>
      <c r="R477" s="12">
        <f t="shared" si="280"/>
        <v>0.54124503540001789</v>
      </c>
      <c r="S477" s="24">
        <f t="shared" si="281"/>
        <v>533.97762556824671</v>
      </c>
      <c r="T477" s="12">
        <f t="shared" si="299"/>
        <v>0.46668744957768316</v>
      </c>
      <c r="W477" s="24">
        <f t="shared" si="300"/>
        <v>337.67891305473387</v>
      </c>
      <c r="X477" s="24">
        <f t="shared" si="301"/>
        <v>578.80014414168431</v>
      </c>
      <c r="Y477" s="13">
        <f t="shared" si="282"/>
        <v>0.72587014691222418</v>
      </c>
      <c r="Z477" s="24">
        <f t="shared" si="283"/>
        <v>8697.9597655002963</v>
      </c>
      <c r="AA477" s="24">
        <f t="shared" si="284"/>
        <v>19595.836774523756</v>
      </c>
      <c r="AB477" s="24">
        <f t="shared" si="302"/>
        <v>280.67538150959678</v>
      </c>
      <c r="AC477" s="24">
        <f t="shared" si="303"/>
        <v>211.73173867621824</v>
      </c>
      <c r="AD477" s="123">
        <f t="shared" si="304"/>
        <v>2295</v>
      </c>
      <c r="AE477" s="14">
        <f t="shared" si="305"/>
        <v>38.25</v>
      </c>
      <c r="AF477" s="24">
        <f t="shared" si="285"/>
        <v>400</v>
      </c>
      <c r="AG477" s="3">
        <f t="shared" si="306"/>
        <v>1</v>
      </c>
      <c r="AH477" s="14">
        <f t="shared" si="286"/>
        <v>0</v>
      </c>
      <c r="AI477" s="14">
        <f t="shared" si="287"/>
        <v>1</v>
      </c>
      <c r="AJ477" s="14">
        <f t="shared" si="288"/>
        <v>2</v>
      </c>
      <c r="AK477" s="14">
        <f t="shared" si="289"/>
        <v>2.6</v>
      </c>
      <c r="AL477" s="24">
        <f t="shared" si="307"/>
        <v>280.67538150959678</v>
      </c>
      <c r="AM477" s="14">
        <f t="shared" si="308"/>
        <v>211.73173867621824</v>
      </c>
      <c r="AN477" s="138" t="str">
        <f t="shared" si="309"/>
        <v/>
      </c>
      <c r="AO477">
        <f t="shared" si="310"/>
        <v>2295</v>
      </c>
      <c r="AP477" s="124">
        <f t="shared" si="311"/>
        <v>211.73173867621824</v>
      </c>
    </row>
    <row r="478" spans="2:42" x14ac:dyDescent="0.25">
      <c r="B478" s="3">
        <f t="shared" si="290"/>
        <v>2300</v>
      </c>
      <c r="C478" s="14">
        <f t="shared" si="291"/>
        <v>38.333333333333336</v>
      </c>
      <c r="D478" s="11">
        <f t="shared" si="292"/>
        <v>878.38775397565598</v>
      </c>
      <c r="E478" s="11">
        <f t="shared" si="273"/>
        <v>685.84941662908614</v>
      </c>
      <c r="F478" s="11">
        <f t="shared" si="293"/>
        <v>146.36397642684292</v>
      </c>
      <c r="G478" s="11">
        <f t="shared" si="274"/>
        <v>281.28152451570668</v>
      </c>
      <c r="H478" s="11">
        <f t="shared" si="275"/>
        <v>212.19842612579592</v>
      </c>
      <c r="I478" s="24">
        <f t="shared" si="294"/>
        <v>146.36397642684292</v>
      </c>
      <c r="J478" s="12">
        <f t="shared" si="276"/>
        <v>0.31551154676884852</v>
      </c>
      <c r="K478" s="24">
        <f t="shared" si="277"/>
        <v>508.89621739905061</v>
      </c>
      <c r="L478" s="12">
        <f t="shared" si="295"/>
        <v>0.32119147087649225</v>
      </c>
      <c r="M478" s="24">
        <f t="shared" si="296"/>
        <v>281.28152451570668</v>
      </c>
      <c r="N478" s="12">
        <f t="shared" si="278"/>
        <v>0.86304715826715639</v>
      </c>
      <c r="O478" s="24">
        <f t="shared" si="279"/>
        <v>558.12465573296674</v>
      </c>
      <c r="P478" s="12">
        <f t="shared" si="297"/>
        <v>0.60573222180305031</v>
      </c>
      <c r="Q478" s="24">
        <f t="shared" si="298"/>
        <v>212.19842612579592</v>
      </c>
      <c r="R478" s="12">
        <f t="shared" si="280"/>
        <v>0.54107678676959226</v>
      </c>
      <c r="S478" s="24">
        <f t="shared" si="281"/>
        <v>534.1436667039535</v>
      </c>
      <c r="T478" s="12">
        <f t="shared" si="299"/>
        <v>0.46650179192546121</v>
      </c>
      <c r="W478" s="24">
        <f t="shared" si="300"/>
        <v>338.40478320164607</v>
      </c>
      <c r="X478" s="24">
        <f t="shared" si="301"/>
        <v>579.08430220077776</v>
      </c>
      <c r="Y478" s="13">
        <f t="shared" si="282"/>
        <v>0.7253714346173743</v>
      </c>
      <c r="Z478" s="24">
        <f t="shared" si="283"/>
        <v>8686.1158356860014</v>
      </c>
      <c r="AA478" s="24">
        <f t="shared" si="284"/>
        <v>19602.122432803684</v>
      </c>
      <c r="AB478" s="24">
        <f t="shared" si="302"/>
        <v>281.28152451570668</v>
      </c>
      <c r="AC478" s="24">
        <f t="shared" si="303"/>
        <v>212.19842612579592</v>
      </c>
      <c r="AD478" s="123">
        <f t="shared" si="304"/>
        <v>2300</v>
      </c>
      <c r="AE478" s="14">
        <f t="shared" si="305"/>
        <v>38.333333333333336</v>
      </c>
      <c r="AF478" s="24">
        <f t="shared" si="285"/>
        <v>400</v>
      </c>
      <c r="AG478" s="3">
        <f t="shared" si="306"/>
        <v>1</v>
      </c>
      <c r="AH478" s="14">
        <f t="shared" si="286"/>
        <v>0</v>
      </c>
      <c r="AI478" s="14">
        <f t="shared" si="287"/>
        <v>1</v>
      </c>
      <c r="AJ478" s="14">
        <f t="shared" si="288"/>
        <v>2</v>
      </c>
      <c r="AK478" s="14">
        <f t="shared" si="289"/>
        <v>2.6</v>
      </c>
      <c r="AL478" s="24">
        <f t="shared" si="307"/>
        <v>281.28152451570668</v>
      </c>
      <c r="AM478" s="14">
        <f t="shared" si="308"/>
        <v>212.19842612579592</v>
      </c>
      <c r="AN478" s="138" t="str">
        <f t="shared" si="309"/>
        <v/>
      </c>
      <c r="AO478">
        <f t="shared" si="310"/>
        <v>2300</v>
      </c>
      <c r="AP478" s="124">
        <f t="shared" si="311"/>
        <v>212.19842612579592</v>
      </c>
    </row>
    <row r="479" spans="2:42" x14ac:dyDescent="0.25">
      <c r="B479" s="3">
        <f t="shared" si="290"/>
        <v>2305</v>
      </c>
      <c r="C479" s="14">
        <f t="shared" si="291"/>
        <v>38.416666666666664</v>
      </c>
      <c r="D479" s="11">
        <f t="shared" si="292"/>
        <v>878.71206491668261</v>
      </c>
      <c r="E479" s="11">
        <f t="shared" si="273"/>
        <v>686.10098388396466</v>
      </c>
      <c r="F479" s="11">
        <f t="shared" si="293"/>
        <v>146.68516789771942</v>
      </c>
      <c r="G479" s="11">
        <f t="shared" si="274"/>
        <v>281.88725673750974</v>
      </c>
      <c r="H479" s="11">
        <f t="shared" si="275"/>
        <v>212.66492791772137</v>
      </c>
      <c r="I479" s="24">
        <f t="shared" si="294"/>
        <v>146.68516789771942</v>
      </c>
      <c r="J479" s="12">
        <f t="shared" si="276"/>
        <v>0.31542778576660702</v>
      </c>
      <c r="K479" s="24">
        <f t="shared" si="277"/>
        <v>509.03135342425094</v>
      </c>
      <c r="L479" s="12">
        <f t="shared" si="295"/>
        <v>0.32113857805613377</v>
      </c>
      <c r="M479" s="24">
        <f t="shared" si="296"/>
        <v>281.88725673750974</v>
      </c>
      <c r="N479" s="12">
        <f t="shared" si="278"/>
        <v>0.86272009151512496</v>
      </c>
      <c r="O479" s="24">
        <f t="shared" si="279"/>
        <v>558.33624697811638</v>
      </c>
      <c r="P479" s="12">
        <f t="shared" si="297"/>
        <v>0.60532108457434275</v>
      </c>
      <c r="Q479" s="24">
        <f t="shared" si="298"/>
        <v>212.66492791772137</v>
      </c>
      <c r="R479" s="12">
        <f t="shared" si="280"/>
        <v>0.54090883154951586</v>
      </c>
      <c r="S479" s="24">
        <f t="shared" si="281"/>
        <v>534.30952130247556</v>
      </c>
      <c r="T479" s="12">
        <f t="shared" si="299"/>
        <v>0.46631581722268922</v>
      </c>
      <c r="W479" s="24">
        <f t="shared" si="300"/>
        <v>339.13015463626346</v>
      </c>
      <c r="X479" s="24">
        <f t="shared" si="301"/>
        <v>579.36885850740271</v>
      </c>
      <c r="Y479" s="13">
        <f t="shared" si="282"/>
        <v>0.72487045403756645</v>
      </c>
      <c r="Z479" s="24">
        <f t="shared" si="283"/>
        <v>8674.2707311925296</v>
      </c>
      <c r="AA479" s="24">
        <f t="shared" si="284"/>
        <v>19608.321116813757</v>
      </c>
      <c r="AB479" s="24">
        <f t="shared" si="302"/>
        <v>281.88725673750974</v>
      </c>
      <c r="AC479" s="24">
        <f t="shared" si="303"/>
        <v>212.66492791772137</v>
      </c>
      <c r="AD479" s="123">
        <f t="shared" si="304"/>
        <v>2305</v>
      </c>
      <c r="AE479" s="14">
        <f t="shared" si="305"/>
        <v>38.416666666666664</v>
      </c>
      <c r="AF479" s="24">
        <f t="shared" si="285"/>
        <v>400</v>
      </c>
      <c r="AG479" s="3">
        <f t="shared" si="306"/>
        <v>1</v>
      </c>
      <c r="AH479" s="14">
        <f t="shared" si="286"/>
        <v>0</v>
      </c>
      <c r="AI479" s="14">
        <f t="shared" si="287"/>
        <v>1</v>
      </c>
      <c r="AJ479" s="14">
        <f t="shared" si="288"/>
        <v>2</v>
      </c>
      <c r="AK479" s="14">
        <f t="shared" si="289"/>
        <v>2.6</v>
      </c>
      <c r="AL479" s="24">
        <f t="shared" si="307"/>
        <v>281.88725673750974</v>
      </c>
      <c r="AM479" s="14">
        <f t="shared" si="308"/>
        <v>212.66492791772137</v>
      </c>
      <c r="AN479" s="138" t="str">
        <f t="shared" si="309"/>
        <v/>
      </c>
      <c r="AO479">
        <f t="shared" si="310"/>
        <v>2305</v>
      </c>
      <c r="AP479" s="124">
        <f t="shared" si="311"/>
        <v>212.66492791772137</v>
      </c>
    </row>
    <row r="480" spans="2:42" x14ac:dyDescent="0.25">
      <c r="B480" s="3">
        <f t="shared" si="290"/>
        <v>2310</v>
      </c>
      <c r="C480" s="14">
        <f t="shared" si="291"/>
        <v>38.5</v>
      </c>
      <c r="D480" s="11">
        <f t="shared" si="292"/>
        <v>879.03567540156791</v>
      </c>
      <c r="E480" s="11">
        <f t="shared" si="273"/>
        <v>686.35200779661716</v>
      </c>
      <c r="F480" s="11">
        <f t="shared" si="293"/>
        <v>147.00630647577555</v>
      </c>
      <c r="G480" s="11">
        <f t="shared" si="274"/>
        <v>282.49257782208412</v>
      </c>
      <c r="H480" s="11">
        <f t="shared" si="275"/>
        <v>213.13124373494406</v>
      </c>
      <c r="I480" s="24">
        <f t="shared" si="294"/>
        <v>147.00630647577555</v>
      </c>
      <c r="J480" s="12">
        <f t="shared" si="276"/>
        <v>0.31534417410697868</v>
      </c>
      <c r="K480" s="24">
        <f t="shared" si="277"/>
        <v>509.16632010433369</v>
      </c>
      <c r="L480" s="12">
        <f t="shared" si="295"/>
        <v>0.32108541483540171</v>
      </c>
      <c r="M480" s="24">
        <f t="shared" si="296"/>
        <v>282.49257782208412</v>
      </c>
      <c r="N480" s="12">
        <f t="shared" si="278"/>
        <v>0.86239328223165956</v>
      </c>
      <c r="O480" s="24">
        <f t="shared" si="279"/>
        <v>558.54783196209905</v>
      </c>
      <c r="P480" s="12">
        <f t="shared" si="297"/>
        <v>0.60490959809505562</v>
      </c>
      <c r="Q480" s="24">
        <f t="shared" si="298"/>
        <v>213.13124373494406</v>
      </c>
      <c r="R480" s="12">
        <f t="shared" si="280"/>
        <v>0.54074116789189164</v>
      </c>
      <c r="S480" s="24">
        <f t="shared" si="281"/>
        <v>534.4751907464987</v>
      </c>
      <c r="T480" s="12">
        <f t="shared" si="299"/>
        <v>0.46612952812488129</v>
      </c>
      <c r="W480" s="24">
        <f t="shared" si="300"/>
        <v>339.85502509030101</v>
      </c>
      <c r="X480" s="24">
        <f t="shared" si="301"/>
        <v>579.6538160237676</v>
      </c>
      <c r="Y480" s="13">
        <f t="shared" si="282"/>
        <v>0.72436721272484816</v>
      </c>
      <c r="Z480" s="24">
        <f t="shared" si="283"/>
        <v>8662.424567657903</v>
      </c>
      <c r="AA480" s="24">
        <f t="shared" si="284"/>
        <v>19614.432979513178</v>
      </c>
      <c r="AB480" s="24">
        <f t="shared" si="302"/>
        <v>282.49257782208412</v>
      </c>
      <c r="AC480" s="24">
        <f t="shared" si="303"/>
        <v>213.13124373494406</v>
      </c>
      <c r="AD480" s="123">
        <f t="shared" si="304"/>
        <v>2310</v>
      </c>
      <c r="AE480" s="14">
        <f t="shared" si="305"/>
        <v>38.5</v>
      </c>
      <c r="AF480" s="24">
        <f t="shared" si="285"/>
        <v>400</v>
      </c>
      <c r="AG480" s="3">
        <f t="shared" si="306"/>
        <v>1</v>
      </c>
      <c r="AH480" s="14">
        <f t="shared" si="286"/>
        <v>0</v>
      </c>
      <c r="AI480" s="14">
        <f t="shared" si="287"/>
        <v>1</v>
      </c>
      <c r="AJ480" s="14">
        <f t="shared" si="288"/>
        <v>2</v>
      </c>
      <c r="AK480" s="14">
        <f t="shared" si="289"/>
        <v>2.6</v>
      </c>
      <c r="AL480" s="24">
        <f t="shared" si="307"/>
        <v>282.49257782208412</v>
      </c>
      <c r="AM480" s="14">
        <f t="shared" si="308"/>
        <v>213.13124373494406</v>
      </c>
      <c r="AN480" s="138" t="str">
        <f t="shared" si="309"/>
        <v/>
      </c>
      <c r="AO480">
        <f t="shared" si="310"/>
        <v>2310</v>
      </c>
      <c r="AP480" s="124">
        <f t="shared" si="311"/>
        <v>213.13124373494406</v>
      </c>
    </row>
    <row r="481" spans="2:42" x14ac:dyDescent="0.25">
      <c r="B481" s="3">
        <f t="shared" si="290"/>
        <v>2315</v>
      </c>
      <c r="C481" s="14">
        <f t="shared" si="291"/>
        <v>38.583333333333336</v>
      </c>
      <c r="D481" s="11">
        <f t="shared" si="292"/>
        <v>879.35858844952281</v>
      </c>
      <c r="E481" s="11">
        <f t="shared" si="273"/>
        <v>686.60249070903853</v>
      </c>
      <c r="F481" s="11">
        <f t="shared" si="293"/>
        <v>147.32739189061095</v>
      </c>
      <c r="G481" s="11">
        <f t="shared" si="274"/>
        <v>283.09748742017916</v>
      </c>
      <c r="H481" s="11">
        <f t="shared" si="275"/>
        <v>213.59737326306896</v>
      </c>
      <c r="I481" s="24">
        <f t="shared" si="294"/>
        <v>147.32739189061095</v>
      </c>
      <c r="J481" s="12">
        <f t="shared" si="276"/>
        <v>0.31526071134007189</v>
      </c>
      <c r="K481" s="24">
        <f t="shared" si="277"/>
        <v>509.30111783955113</v>
      </c>
      <c r="L481" s="12">
        <f t="shared" si="295"/>
        <v>0.32103198326475246</v>
      </c>
      <c r="M481" s="24">
        <f t="shared" si="296"/>
        <v>283.09748742017916</v>
      </c>
      <c r="N481" s="12">
        <f t="shared" si="278"/>
        <v>0.86206672618008162</v>
      </c>
      <c r="O481" s="24">
        <f t="shared" si="279"/>
        <v>558.75941323427173</v>
      </c>
      <c r="P481" s="12">
        <f t="shared" si="297"/>
        <v>0.60449776600550009</v>
      </c>
      <c r="Q481" s="24">
        <f t="shared" si="298"/>
        <v>213.59737326306896</v>
      </c>
      <c r="R481" s="12">
        <f t="shared" si="280"/>
        <v>0.54057379395550198</v>
      </c>
      <c r="S481" s="24">
        <f t="shared" si="281"/>
        <v>534.64067641668487</v>
      </c>
      <c r="T481" s="12">
        <f t="shared" si="299"/>
        <v>0.46594292726114955</v>
      </c>
      <c r="W481" s="24">
        <f t="shared" si="300"/>
        <v>340.57939230302588</v>
      </c>
      <c r="X481" s="24">
        <f t="shared" si="301"/>
        <v>579.93917768738186</v>
      </c>
      <c r="Y481" s="13">
        <f t="shared" si="282"/>
        <v>0.72386171826172008</v>
      </c>
      <c r="Z481" s="24">
        <f t="shared" si="283"/>
        <v>8650.5774601503163</v>
      </c>
      <c r="AA481" s="24">
        <f t="shared" si="284"/>
        <v>19620.458174228486</v>
      </c>
      <c r="AB481" s="24">
        <f t="shared" si="302"/>
        <v>283.09748742017916</v>
      </c>
      <c r="AC481" s="24">
        <f t="shared" si="303"/>
        <v>213.59737326306896</v>
      </c>
      <c r="AD481" s="123">
        <f t="shared" si="304"/>
        <v>2315</v>
      </c>
      <c r="AE481" s="14">
        <f t="shared" si="305"/>
        <v>38.583333333333336</v>
      </c>
      <c r="AF481" s="24">
        <f t="shared" si="285"/>
        <v>400</v>
      </c>
      <c r="AG481" s="3">
        <f t="shared" si="306"/>
        <v>1</v>
      </c>
      <c r="AH481" s="14">
        <f t="shared" si="286"/>
        <v>0</v>
      </c>
      <c r="AI481" s="14">
        <f t="shared" si="287"/>
        <v>1</v>
      </c>
      <c r="AJ481" s="14">
        <f t="shared" si="288"/>
        <v>2</v>
      </c>
      <c r="AK481" s="14">
        <f t="shared" si="289"/>
        <v>2.6</v>
      </c>
      <c r="AL481" s="24">
        <f t="shared" si="307"/>
        <v>283.09748742017916</v>
      </c>
      <c r="AM481" s="14">
        <f t="shared" si="308"/>
        <v>213.59737326306896</v>
      </c>
      <c r="AN481" s="138" t="str">
        <f t="shared" si="309"/>
        <v/>
      </c>
      <c r="AO481">
        <f t="shared" si="310"/>
        <v>2315</v>
      </c>
      <c r="AP481" s="124">
        <f t="shared" si="311"/>
        <v>213.59737326306896</v>
      </c>
    </row>
    <row r="482" spans="2:42" x14ac:dyDescent="0.25">
      <c r="B482" s="3">
        <f t="shared" si="290"/>
        <v>2320</v>
      </c>
      <c r="C482" s="14">
        <f t="shared" si="291"/>
        <v>38.666666666666664</v>
      </c>
      <c r="D482" s="11">
        <f t="shared" si="292"/>
        <v>879.68080706027945</v>
      </c>
      <c r="E482" s="11">
        <f t="shared" si="273"/>
        <v>686.85243494811425</v>
      </c>
      <c r="F482" s="11">
        <f t="shared" si="293"/>
        <v>147.64842387387571</v>
      </c>
      <c r="G482" s="11">
        <f t="shared" si="274"/>
        <v>283.70198518618469</v>
      </c>
      <c r="H482" s="11">
        <f t="shared" si="275"/>
        <v>214.06331619033011</v>
      </c>
      <c r="I482" s="24">
        <f t="shared" si="294"/>
        <v>147.64842387387571</v>
      </c>
      <c r="J482" s="12">
        <f t="shared" si="276"/>
        <v>0.31517739701647129</v>
      </c>
      <c r="K482" s="24">
        <f t="shared" si="277"/>
        <v>509.43574703105878</v>
      </c>
      <c r="L482" s="12">
        <f t="shared" si="295"/>
        <v>0.3209782853765496</v>
      </c>
      <c r="M482" s="24">
        <f t="shared" si="296"/>
        <v>283.70198518618469</v>
      </c>
      <c r="N482" s="12">
        <f t="shared" si="278"/>
        <v>0.86174041915289601</v>
      </c>
      <c r="O482" s="24">
        <f t="shared" si="279"/>
        <v>558.97099333309507</v>
      </c>
      <c r="P482" s="12">
        <f t="shared" si="297"/>
        <v>0.60408559191544764</v>
      </c>
      <c r="Q482" s="24">
        <f t="shared" si="298"/>
        <v>214.06331619033011</v>
      </c>
      <c r="R482" s="12">
        <f t="shared" si="280"/>
        <v>0.5404067079058017</v>
      </c>
      <c r="S482" s="24">
        <f t="shared" si="281"/>
        <v>534.80597969165296</v>
      </c>
      <c r="T482" s="12">
        <f t="shared" si="299"/>
        <v>0.46575601723450577</v>
      </c>
      <c r="W482" s="24">
        <f t="shared" si="300"/>
        <v>341.30325402128761</v>
      </c>
      <c r="X482" s="24">
        <f t="shared" si="301"/>
        <v>580.22494641098956</v>
      </c>
      <c r="Y482" s="13">
        <f t="shared" si="282"/>
        <v>0.72335397826127001</v>
      </c>
      <c r="Z482" s="24">
        <f t="shared" si="283"/>
        <v>8638.7295231706667</v>
      </c>
      <c r="AA482" s="24">
        <f t="shared" si="284"/>
        <v>19626.396854657687</v>
      </c>
      <c r="AB482" s="24">
        <f t="shared" si="302"/>
        <v>283.70198518618469</v>
      </c>
      <c r="AC482" s="24">
        <f t="shared" si="303"/>
        <v>214.06331619033011</v>
      </c>
      <c r="AD482" s="123">
        <f t="shared" si="304"/>
        <v>2320</v>
      </c>
      <c r="AE482" s="14">
        <f t="shared" si="305"/>
        <v>38.666666666666664</v>
      </c>
      <c r="AF482" s="24">
        <f t="shared" si="285"/>
        <v>400</v>
      </c>
      <c r="AG482" s="3">
        <f t="shared" si="306"/>
        <v>1</v>
      </c>
      <c r="AH482" s="14">
        <f t="shared" si="286"/>
        <v>0</v>
      </c>
      <c r="AI482" s="14">
        <f t="shared" si="287"/>
        <v>1</v>
      </c>
      <c r="AJ482" s="14">
        <f t="shared" si="288"/>
        <v>2</v>
      </c>
      <c r="AK482" s="14">
        <f t="shared" si="289"/>
        <v>2.6</v>
      </c>
      <c r="AL482" s="24">
        <f t="shared" si="307"/>
        <v>283.70198518618469</v>
      </c>
      <c r="AM482" s="14">
        <f t="shared" si="308"/>
        <v>214.06331619033011</v>
      </c>
      <c r="AN482" s="138" t="str">
        <f t="shared" si="309"/>
        <v/>
      </c>
      <c r="AO482">
        <f t="shared" si="310"/>
        <v>2320</v>
      </c>
      <c r="AP482" s="124">
        <f t="shared" si="311"/>
        <v>214.06331619033011</v>
      </c>
    </row>
    <row r="483" spans="2:42" x14ac:dyDescent="0.25">
      <c r="B483" s="3">
        <f t="shared" si="290"/>
        <v>2325</v>
      </c>
      <c r="C483" s="14">
        <f t="shared" si="291"/>
        <v>38.75</v>
      </c>
      <c r="D483" s="11">
        <f t="shared" si="292"/>
        <v>880.00233421425878</v>
      </c>
      <c r="E483" s="11">
        <f t="shared" si="273"/>
        <v>687.10184282574994</v>
      </c>
      <c r="F483" s="11">
        <f t="shared" si="293"/>
        <v>147.96940215925227</v>
      </c>
      <c r="G483" s="11">
        <f t="shared" si="274"/>
        <v>284.30607077810015</v>
      </c>
      <c r="H483" s="11">
        <f t="shared" si="275"/>
        <v>214.52907220756461</v>
      </c>
      <c r="I483" s="24">
        <f t="shared" si="294"/>
        <v>147.96940215925227</v>
      </c>
      <c r="J483" s="12">
        <f t="shared" si="276"/>
        <v>0.31509423068724574</v>
      </c>
      <c r="K483" s="24">
        <f t="shared" si="277"/>
        <v>509.57020808089919</v>
      </c>
      <c r="L483" s="12">
        <f t="shared" si="295"/>
        <v>0.32092432318523978</v>
      </c>
      <c r="M483" s="24">
        <f t="shared" si="296"/>
        <v>284.30607077810015</v>
      </c>
      <c r="N483" s="12">
        <f t="shared" si="278"/>
        <v>0.86141435697169466</v>
      </c>
      <c r="O483" s="24">
        <f t="shared" si="279"/>
        <v>559.18257478613145</v>
      </c>
      <c r="P483" s="12">
        <f t="shared" si="297"/>
        <v>0.60367307940452586</v>
      </c>
      <c r="Q483" s="24">
        <f t="shared" si="298"/>
        <v>214.52907220756461</v>
      </c>
      <c r="R483" s="12">
        <f t="shared" si="280"/>
        <v>0.54023990791490828</v>
      </c>
      <c r="S483" s="24">
        <f t="shared" si="281"/>
        <v>534.97110194796051</v>
      </c>
      <c r="T483" s="12">
        <f t="shared" si="299"/>
        <v>0.46556880062215678</v>
      </c>
      <c r="W483" s="24">
        <f t="shared" si="300"/>
        <v>342.0266079995489</v>
      </c>
      <c r="X483" s="24">
        <f t="shared" si="301"/>
        <v>580.5111250825064</v>
      </c>
      <c r="Y483" s="13">
        <f t="shared" si="282"/>
        <v>0.72284400036729268</v>
      </c>
      <c r="Z483" s="24">
        <f t="shared" si="283"/>
        <v>8626.8808706550262</v>
      </c>
      <c r="AA483" s="24">
        <f t="shared" si="284"/>
        <v>19632.249174874243</v>
      </c>
      <c r="AB483" s="24">
        <f t="shared" si="302"/>
        <v>284.30607077810015</v>
      </c>
      <c r="AC483" s="24">
        <f t="shared" si="303"/>
        <v>214.52907220756461</v>
      </c>
      <c r="AD483" s="123">
        <f t="shared" si="304"/>
        <v>2325</v>
      </c>
      <c r="AE483" s="14">
        <f t="shared" si="305"/>
        <v>38.75</v>
      </c>
      <c r="AF483" s="24">
        <f t="shared" si="285"/>
        <v>400</v>
      </c>
      <c r="AG483" s="3">
        <f t="shared" si="306"/>
        <v>1</v>
      </c>
      <c r="AH483" s="14">
        <f t="shared" si="286"/>
        <v>0</v>
      </c>
      <c r="AI483" s="14">
        <f t="shared" si="287"/>
        <v>1</v>
      </c>
      <c r="AJ483" s="14">
        <f t="shared" si="288"/>
        <v>2</v>
      </c>
      <c r="AK483" s="14">
        <f t="shared" si="289"/>
        <v>2.6</v>
      </c>
      <c r="AL483" s="24">
        <f t="shared" si="307"/>
        <v>284.30607077810015</v>
      </c>
      <c r="AM483" s="14">
        <f t="shared" si="308"/>
        <v>214.52907220756461</v>
      </c>
      <c r="AN483" s="138" t="str">
        <f t="shared" si="309"/>
        <v/>
      </c>
      <c r="AO483">
        <f t="shared" si="310"/>
        <v>2325</v>
      </c>
      <c r="AP483" s="124">
        <f t="shared" si="311"/>
        <v>214.52907220756461</v>
      </c>
    </row>
    <row r="484" spans="2:42" x14ac:dyDescent="0.25">
      <c r="B484" s="3">
        <f t="shared" si="290"/>
        <v>2330</v>
      </c>
      <c r="C484" s="14">
        <f t="shared" si="291"/>
        <v>38.833333333333336</v>
      </c>
      <c r="D484" s="11">
        <f t="shared" si="292"/>
        <v>880.32317287273509</v>
      </c>
      <c r="E484" s="11">
        <f t="shared" si="273"/>
        <v>687.3507166389993</v>
      </c>
      <c r="F484" s="11">
        <f t="shared" si="293"/>
        <v>148.29032648243751</v>
      </c>
      <c r="G484" s="11">
        <f t="shared" si="274"/>
        <v>284.90974385750468</v>
      </c>
      <c r="H484" s="11">
        <f t="shared" si="275"/>
        <v>214.99464100818676</v>
      </c>
      <c r="I484" s="24">
        <f t="shared" si="294"/>
        <v>148.29032648243751</v>
      </c>
      <c r="J484" s="12">
        <f t="shared" si="276"/>
        <v>0.31501121190395487</v>
      </c>
      <c r="K484" s="24">
        <f t="shared" si="277"/>
        <v>509.7045013919863</v>
      </c>
      <c r="L484" s="12">
        <f t="shared" si="295"/>
        <v>0.32087009868757399</v>
      </c>
      <c r="M484" s="24">
        <f t="shared" si="296"/>
        <v>284.90974385750468</v>
      </c>
      <c r="N484" s="12">
        <f t="shared" si="278"/>
        <v>0.8610885354870621</v>
      </c>
      <c r="O484" s="24">
        <f t="shared" si="279"/>
        <v>559.39416011004289</v>
      </c>
      <c r="P484" s="12">
        <f t="shared" si="297"/>
        <v>0.60326023202274548</v>
      </c>
      <c r="Q484" s="24">
        <f t="shared" si="298"/>
        <v>214.99464100818676</v>
      </c>
      <c r="R484" s="12">
        <f t="shared" si="280"/>
        <v>0.54007339216159411</v>
      </c>
      <c r="S484" s="24">
        <f t="shared" si="281"/>
        <v>535.13604456008522</v>
      </c>
      <c r="T484" s="12">
        <f t="shared" si="299"/>
        <v>0.4653812799758742</v>
      </c>
      <c r="W484" s="24">
        <f t="shared" si="300"/>
        <v>342.74945199991618</v>
      </c>
      <c r="X484" s="24">
        <f t="shared" si="301"/>
        <v>580.79771656495689</v>
      </c>
      <c r="Y484" s="13">
        <f t="shared" si="282"/>
        <v>0.72233179225440303</v>
      </c>
      <c r="Z484" s="24">
        <f t="shared" si="283"/>
        <v>8615.0316159770773</v>
      </c>
      <c r="AA484" s="24">
        <f t="shared" si="284"/>
        <v>19638.01528933092</v>
      </c>
      <c r="AB484" s="24">
        <f t="shared" si="302"/>
        <v>284.90974385750468</v>
      </c>
      <c r="AC484" s="24">
        <f t="shared" si="303"/>
        <v>214.99464100818676</v>
      </c>
      <c r="AD484" s="123">
        <f t="shared" si="304"/>
        <v>2330</v>
      </c>
      <c r="AE484" s="14">
        <f t="shared" si="305"/>
        <v>38.833333333333336</v>
      </c>
      <c r="AF484" s="24">
        <f t="shared" si="285"/>
        <v>400</v>
      </c>
      <c r="AG484" s="3">
        <f t="shared" si="306"/>
        <v>1</v>
      </c>
      <c r="AH484" s="14">
        <f t="shared" si="286"/>
        <v>0</v>
      </c>
      <c r="AI484" s="14">
        <f t="shared" si="287"/>
        <v>1</v>
      </c>
      <c r="AJ484" s="14">
        <f t="shared" si="288"/>
        <v>2</v>
      </c>
      <c r="AK484" s="14">
        <f t="shared" si="289"/>
        <v>2.6</v>
      </c>
      <c r="AL484" s="24">
        <f t="shared" si="307"/>
        <v>284.90974385750468</v>
      </c>
      <c r="AM484" s="14">
        <f t="shared" si="308"/>
        <v>214.99464100818676</v>
      </c>
      <c r="AN484" s="138" t="str">
        <f t="shared" si="309"/>
        <v/>
      </c>
      <c r="AO484">
        <f t="shared" si="310"/>
        <v>2330</v>
      </c>
      <c r="AP484" s="124">
        <f t="shared" si="311"/>
        <v>214.99464100818676</v>
      </c>
    </row>
    <row r="485" spans="2:42" x14ac:dyDescent="0.25">
      <c r="B485" s="3">
        <f t="shared" si="290"/>
        <v>2335</v>
      </c>
      <c r="C485" s="14">
        <f t="shared" si="291"/>
        <v>38.916666666666664</v>
      </c>
      <c r="D485" s="11">
        <f t="shared" si="292"/>
        <v>880.64332597799989</v>
      </c>
      <c r="E485" s="11">
        <f t="shared" si="273"/>
        <v>687.5990586701912</v>
      </c>
      <c r="F485" s="11">
        <f t="shared" si="293"/>
        <v>148.61119658112509</v>
      </c>
      <c r="G485" s="11">
        <f t="shared" si="274"/>
        <v>285.51300408952744</v>
      </c>
      <c r="H485" s="11">
        <f t="shared" si="275"/>
        <v>215.46002228816263</v>
      </c>
      <c r="I485" s="24">
        <f t="shared" si="294"/>
        <v>148.61119658112509</v>
      </c>
      <c r="J485" s="12">
        <f t="shared" si="276"/>
        <v>0.31492834021865657</v>
      </c>
      <c r="K485" s="24">
        <f t="shared" si="277"/>
        <v>509.83862736808982</v>
      </c>
      <c r="L485" s="12">
        <f t="shared" si="295"/>
        <v>0.32081561386274615</v>
      </c>
      <c r="M485" s="24">
        <f t="shared" si="296"/>
        <v>285.51300408952744</v>
      </c>
      <c r="N485" s="12">
        <f t="shared" si="278"/>
        <v>0.86076295057848062</v>
      </c>
      <c r="O485" s="24">
        <f t="shared" si="279"/>
        <v>559.60575181058948</v>
      </c>
      <c r="P485" s="12">
        <f t="shared" si="297"/>
        <v>0.60284705329079813</v>
      </c>
      <c r="Q485" s="24">
        <f t="shared" si="298"/>
        <v>215.46002228816263</v>
      </c>
      <c r="R485" s="12">
        <f t="shared" si="280"/>
        <v>0.53990715883127693</v>
      </c>
      <c r="S485" s="24">
        <f t="shared" si="281"/>
        <v>535.30080890040711</v>
      </c>
      <c r="T485" s="12">
        <f t="shared" si="299"/>
        <v>0.46519345782222693</v>
      </c>
      <c r="W485" s="24">
        <f t="shared" si="300"/>
        <v>343.47178379217058</v>
      </c>
      <c r="X485" s="24">
        <f t="shared" si="301"/>
        <v>581.08472369641424</v>
      </c>
      <c r="Y485" s="13">
        <f t="shared" si="282"/>
        <v>0.72181736162813992</v>
      </c>
      <c r="Z485" s="24">
        <f t="shared" si="283"/>
        <v>8603.1818719505154</v>
      </c>
      <c r="AA485" s="24">
        <f t="shared" si="284"/>
        <v>19643.695352863608</v>
      </c>
      <c r="AB485" s="24">
        <f t="shared" si="302"/>
        <v>285.51300408952744</v>
      </c>
      <c r="AC485" s="24">
        <f t="shared" si="303"/>
        <v>215.46002228816263</v>
      </c>
      <c r="AD485" s="123">
        <f t="shared" si="304"/>
        <v>2335</v>
      </c>
      <c r="AE485" s="14">
        <f t="shared" si="305"/>
        <v>38.916666666666664</v>
      </c>
      <c r="AF485" s="24">
        <f t="shared" si="285"/>
        <v>400</v>
      </c>
      <c r="AG485" s="3">
        <f t="shared" si="306"/>
        <v>1</v>
      </c>
      <c r="AH485" s="14">
        <f t="shared" si="286"/>
        <v>0</v>
      </c>
      <c r="AI485" s="14">
        <f t="shared" si="287"/>
        <v>1</v>
      </c>
      <c r="AJ485" s="14">
        <f t="shared" si="288"/>
        <v>2</v>
      </c>
      <c r="AK485" s="14">
        <f t="shared" si="289"/>
        <v>2.6</v>
      </c>
      <c r="AL485" s="24">
        <f t="shared" si="307"/>
        <v>285.51300408952744</v>
      </c>
      <c r="AM485" s="14">
        <f t="shared" si="308"/>
        <v>215.46002228816263</v>
      </c>
      <c r="AN485" s="138" t="str">
        <f t="shared" si="309"/>
        <v/>
      </c>
      <c r="AO485">
        <f t="shared" si="310"/>
        <v>2335</v>
      </c>
      <c r="AP485" s="124">
        <f t="shared" si="311"/>
        <v>215.46002228816263</v>
      </c>
    </row>
    <row r="486" spans="2:42" x14ac:dyDescent="0.25">
      <c r="B486" s="3">
        <f t="shared" si="290"/>
        <v>2340</v>
      </c>
      <c r="C486" s="14">
        <f t="shared" si="291"/>
        <v>39</v>
      </c>
      <c r="D486" s="11">
        <f t="shared" si="292"/>
        <v>880.96279645352467</v>
      </c>
      <c r="E486" s="11">
        <f t="shared" si="273"/>
        <v>687.84687118705574</v>
      </c>
      <c r="F486" s="11">
        <f t="shared" si="293"/>
        <v>148.93201219498783</v>
      </c>
      <c r="G486" s="11">
        <f t="shared" si="274"/>
        <v>286.11585114281826</v>
      </c>
      <c r="H486" s="11">
        <f t="shared" si="275"/>
        <v>215.92521574598487</v>
      </c>
      <c r="I486" s="24">
        <f t="shared" si="294"/>
        <v>148.93201219498783</v>
      </c>
      <c r="J486" s="12">
        <f t="shared" si="276"/>
        <v>0.31484561518391357</v>
      </c>
      <c r="K486" s="24">
        <f t="shared" si="277"/>
        <v>509.9725864138199</v>
      </c>
      <c r="L486" s="12">
        <f t="shared" si="295"/>
        <v>0.32076087067255477</v>
      </c>
      <c r="M486" s="24">
        <f t="shared" si="296"/>
        <v>286.11585114281826</v>
      </c>
      <c r="N486" s="12">
        <f t="shared" si="278"/>
        <v>0.86043759815423504</v>
      </c>
      <c r="O486" s="24">
        <f t="shared" si="279"/>
        <v>559.81735238262866</v>
      </c>
      <c r="P486" s="12">
        <f t="shared" si="297"/>
        <v>0.60243354670041005</v>
      </c>
      <c r="Q486" s="24">
        <f t="shared" si="298"/>
        <v>215.92521574598487</v>
      </c>
      <c r="R486" s="12">
        <f t="shared" si="280"/>
        <v>0.53974120611601262</v>
      </c>
      <c r="S486" s="24">
        <f t="shared" si="281"/>
        <v>535.46539633919008</v>
      </c>
      <c r="T486" s="12">
        <f t="shared" si="299"/>
        <v>0.46500533666284943</v>
      </c>
      <c r="W486" s="24">
        <f t="shared" si="300"/>
        <v>344.19360115379874</v>
      </c>
      <c r="X486" s="24">
        <f t="shared" si="301"/>
        <v>581.37214928994092</v>
      </c>
      <c r="Y486" s="13">
        <f t="shared" si="282"/>
        <v>0.72130071622506242</v>
      </c>
      <c r="Z486" s="24">
        <f t="shared" si="283"/>
        <v>8591.3317508314249</v>
      </c>
      <c r="AA486" s="24">
        <f t="shared" si="284"/>
        <v>19649.289520695038</v>
      </c>
      <c r="AB486" s="24">
        <f t="shared" si="302"/>
        <v>286.11585114281826</v>
      </c>
      <c r="AC486" s="24">
        <f t="shared" si="303"/>
        <v>215.92521574598487</v>
      </c>
      <c r="AD486" s="123">
        <f t="shared" si="304"/>
        <v>2340</v>
      </c>
      <c r="AE486" s="14">
        <f t="shared" si="305"/>
        <v>39</v>
      </c>
      <c r="AF486" s="24">
        <f t="shared" si="285"/>
        <v>400</v>
      </c>
      <c r="AG486" s="3">
        <f t="shared" si="306"/>
        <v>1</v>
      </c>
      <c r="AH486" s="14">
        <f t="shared" si="286"/>
        <v>0</v>
      </c>
      <c r="AI486" s="14">
        <f t="shared" si="287"/>
        <v>1</v>
      </c>
      <c r="AJ486" s="14">
        <f t="shared" si="288"/>
        <v>2</v>
      </c>
      <c r="AK486" s="14">
        <f t="shared" si="289"/>
        <v>2.6</v>
      </c>
      <c r="AL486" s="24">
        <f t="shared" si="307"/>
        <v>286.11585114281826</v>
      </c>
      <c r="AM486" s="14">
        <f t="shared" si="308"/>
        <v>215.92521574598487</v>
      </c>
      <c r="AN486" s="138" t="str">
        <f t="shared" si="309"/>
        <v/>
      </c>
      <c r="AO486">
        <f t="shared" si="310"/>
        <v>2340</v>
      </c>
      <c r="AP486" s="124">
        <f t="shared" si="311"/>
        <v>215.92521574598487</v>
      </c>
    </row>
    <row r="487" spans="2:42" x14ac:dyDescent="0.25">
      <c r="B487" s="3">
        <f t="shared" si="290"/>
        <v>2345</v>
      </c>
      <c r="C487" s="14">
        <f t="shared" si="291"/>
        <v>39.083333333333336</v>
      </c>
      <c r="D487" s="11">
        <f t="shared" si="292"/>
        <v>881.28158720412</v>
      </c>
      <c r="E487" s="11">
        <f t="shared" si="273"/>
        <v>688.09415644284786</v>
      </c>
      <c r="F487" s="11">
        <f t="shared" si="293"/>
        <v>149.25277306566039</v>
      </c>
      <c r="G487" s="11">
        <f t="shared" si="274"/>
        <v>286.71828468951867</v>
      </c>
      <c r="H487" s="11">
        <f t="shared" si="275"/>
        <v>216.39022108264771</v>
      </c>
      <c r="I487" s="24">
        <f t="shared" si="294"/>
        <v>149.25277306566039</v>
      </c>
      <c r="J487" s="12">
        <f t="shared" si="276"/>
        <v>0.31476303635280078</v>
      </c>
      <c r="K487" s="24">
        <f t="shared" si="277"/>
        <v>510.10637893461143</v>
      </c>
      <c r="L487" s="12">
        <f t="shared" si="295"/>
        <v>0.32070587106163351</v>
      </c>
      <c r="M487" s="24">
        <f t="shared" si="296"/>
        <v>286.71828468951867</v>
      </c>
      <c r="N487" s="12">
        <f t="shared" si="278"/>
        <v>0.86011247415131664</v>
      </c>
      <c r="O487" s="24">
        <f t="shared" si="279"/>
        <v>560.02896431011447</v>
      </c>
      <c r="P487" s="12">
        <f t="shared" si="297"/>
        <v>0.60201971571489987</v>
      </c>
      <c r="Q487" s="24">
        <f t="shared" si="298"/>
        <v>216.39022108264771</v>
      </c>
      <c r="R487" s="12">
        <f t="shared" si="280"/>
        <v>0.53957553221448395</v>
      </c>
      <c r="S487" s="24">
        <f t="shared" si="281"/>
        <v>535.62980824456508</v>
      </c>
      <c r="T487" s="12">
        <f t="shared" si="299"/>
        <v>0.46481691897482941</v>
      </c>
      <c r="W487" s="24">
        <f t="shared" si="300"/>
        <v>344.91490187002381</v>
      </c>
      <c r="X487" s="24">
        <f t="shared" si="301"/>
        <v>581.65999613353165</v>
      </c>
      <c r="Y487" s="13">
        <f t="shared" si="282"/>
        <v>0.72078186381283804</v>
      </c>
      <c r="Z487" s="24">
        <f t="shared" si="283"/>
        <v>8579.4813643206016</v>
      </c>
      <c r="AA487" s="24">
        <f t="shared" si="284"/>
        <v>19654.797948438365</v>
      </c>
      <c r="AB487" s="24">
        <f t="shared" si="302"/>
        <v>286.71828468951867</v>
      </c>
      <c r="AC487" s="24">
        <f t="shared" si="303"/>
        <v>216.39022108264771</v>
      </c>
      <c r="AD487" s="123">
        <f t="shared" si="304"/>
        <v>2345</v>
      </c>
      <c r="AE487" s="14">
        <f t="shared" si="305"/>
        <v>39.083333333333336</v>
      </c>
      <c r="AF487" s="24">
        <f t="shared" si="285"/>
        <v>400</v>
      </c>
      <c r="AG487" s="3">
        <f t="shared" si="306"/>
        <v>1</v>
      </c>
      <c r="AH487" s="14">
        <f t="shared" si="286"/>
        <v>0</v>
      </c>
      <c r="AI487" s="14">
        <f t="shared" si="287"/>
        <v>1</v>
      </c>
      <c r="AJ487" s="14">
        <f t="shared" si="288"/>
        <v>2</v>
      </c>
      <c r="AK487" s="14">
        <f t="shared" si="289"/>
        <v>2.6</v>
      </c>
      <c r="AL487" s="24">
        <f t="shared" si="307"/>
        <v>286.71828468951867</v>
      </c>
      <c r="AM487" s="14">
        <f t="shared" si="308"/>
        <v>216.39022108264771</v>
      </c>
      <c r="AN487" s="138" t="str">
        <f t="shared" si="309"/>
        <v/>
      </c>
      <c r="AO487">
        <f t="shared" si="310"/>
        <v>2345</v>
      </c>
      <c r="AP487" s="124">
        <f t="shared" si="311"/>
        <v>216.39022108264771</v>
      </c>
    </row>
    <row r="488" spans="2:42" x14ac:dyDescent="0.25">
      <c r="B488" s="3">
        <f t="shared" si="290"/>
        <v>2350</v>
      </c>
      <c r="C488" s="14">
        <f t="shared" si="291"/>
        <v>39.166666666666664</v>
      </c>
      <c r="D488" s="11">
        <f t="shared" si="292"/>
        <v>881.59970111609459</v>
      </c>
      <c r="E488" s="11">
        <f t="shared" si="273"/>
        <v>688.34091667647056</v>
      </c>
      <c r="F488" s="11">
        <f t="shared" si="293"/>
        <v>149.57347893672201</v>
      </c>
      <c r="G488" s="11">
        <f t="shared" si="274"/>
        <v>287.32030440523357</v>
      </c>
      <c r="H488" s="11">
        <f t="shared" si="275"/>
        <v>216.85503800162255</v>
      </c>
      <c r="I488" s="24">
        <f t="shared" si="294"/>
        <v>149.57347893672201</v>
      </c>
      <c r="J488" s="12">
        <f t="shared" si="276"/>
        <v>0.31468060327891123</v>
      </c>
      <c r="K488" s="24">
        <f t="shared" si="277"/>
        <v>510.24000533670954</v>
      </c>
      <c r="L488" s="12">
        <f t="shared" si="295"/>
        <v>0.32065061695757308</v>
      </c>
      <c r="M488" s="24">
        <f t="shared" si="296"/>
        <v>287.32030440523357</v>
      </c>
      <c r="N488" s="12">
        <f t="shared" si="278"/>
        <v>0.8597875745353305</v>
      </c>
      <c r="O488" s="24">
        <f t="shared" si="279"/>
        <v>560.24059006609707</v>
      </c>
      <c r="P488" s="12">
        <f t="shared" si="297"/>
        <v>0.60160556376942231</v>
      </c>
      <c r="Q488" s="24">
        <f t="shared" si="298"/>
        <v>216.85503800162255</v>
      </c>
      <c r="R488" s="12">
        <f t="shared" si="280"/>
        <v>0.53941013533199333</v>
      </c>
      <c r="S488" s="24">
        <f t="shared" si="281"/>
        <v>535.79404598251222</v>
      </c>
      <c r="T488" s="12">
        <f t="shared" si="299"/>
        <v>0.46462820721090914</v>
      </c>
      <c r="W488" s="24">
        <f t="shared" si="300"/>
        <v>345.63568373383663</v>
      </c>
      <c r="X488" s="24">
        <f t="shared" si="301"/>
        <v>581.94826699005785</v>
      </c>
      <c r="Y488" s="13">
        <f t="shared" si="282"/>
        <v>0.72026081219031823</v>
      </c>
      <c r="Z488" s="24">
        <f t="shared" si="283"/>
        <v>8567.6308235658489</v>
      </c>
      <c r="AA488" s="24">
        <f t="shared" si="284"/>
        <v>19660.220792100652</v>
      </c>
      <c r="AB488" s="24">
        <f t="shared" si="302"/>
        <v>287.32030440523357</v>
      </c>
      <c r="AC488" s="24">
        <f t="shared" si="303"/>
        <v>216.85503800162255</v>
      </c>
      <c r="AD488" s="123">
        <f t="shared" si="304"/>
        <v>2350</v>
      </c>
      <c r="AE488" s="14">
        <f t="shared" si="305"/>
        <v>39.166666666666664</v>
      </c>
      <c r="AF488" s="24">
        <f t="shared" si="285"/>
        <v>400</v>
      </c>
      <c r="AG488" s="3">
        <f t="shared" si="306"/>
        <v>1</v>
      </c>
      <c r="AH488" s="14">
        <f t="shared" si="286"/>
        <v>0</v>
      </c>
      <c r="AI488" s="14">
        <f t="shared" si="287"/>
        <v>1</v>
      </c>
      <c r="AJ488" s="14">
        <f t="shared" si="288"/>
        <v>2</v>
      </c>
      <c r="AK488" s="14">
        <f t="shared" si="289"/>
        <v>2.6</v>
      </c>
      <c r="AL488" s="24">
        <f t="shared" si="307"/>
        <v>287.32030440523357</v>
      </c>
      <c r="AM488" s="14">
        <f t="shared" si="308"/>
        <v>216.85503800162255</v>
      </c>
      <c r="AN488" s="138" t="str">
        <f t="shared" si="309"/>
        <v/>
      </c>
      <c r="AO488">
        <f t="shared" si="310"/>
        <v>2350</v>
      </c>
      <c r="AP488" s="124">
        <f t="shared" si="311"/>
        <v>216.85503800162255</v>
      </c>
    </row>
    <row r="489" spans="2:42" x14ac:dyDescent="0.25">
      <c r="B489" s="3">
        <f t="shared" si="290"/>
        <v>2355</v>
      </c>
      <c r="C489" s="14">
        <f t="shared" si="291"/>
        <v>39.25</v>
      </c>
      <c r="D489" s="11">
        <f t="shared" si="292"/>
        <v>881.9171410574121</v>
      </c>
      <c r="E489" s="11">
        <f t="shared" si="273"/>
        <v>688.58715411259664</v>
      </c>
      <c r="F489" s="11">
        <f t="shared" si="293"/>
        <v>149.89412955367959</v>
      </c>
      <c r="G489" s="11">
        <f t="shared" si="274"/>
        <v>287.92190996900297</v>
      </c>
      <c r="H489" s="11">
        <f t="shared" si="275"/>
        <v>217.31966620883347</v>
      </c>
      <c r="I489" s="24">
        <f t="shared" si="294"/>
        <v>149.89412955367959</v>
      </c>
      <c r="J489" s="12">
        <f t="shared" si="276"/>
        <v>0.31459831551636341</v>
      </c>
      <c r="K489" s="24">
        <f t="shared" si="277"/>
        <v>510.37346602715428</v>
      </c>
      <c r="L489" s="12">
        <f t="shared" si="295"/>
        <v>0.32059511027110993</v>
      </c>
      <c r="M489" s="24">
        <f t="shared" si="296"/>
        <v>287.92190996900297</v>
      </c>
      <c r="N489" s="12">
        <f t="shared" si="278"/>
        <v>0.8594628953003981</v>
      </c>
      <c r="O489" s="24">
        <f t="shared" si="279"/>
        <v>560.45223211272332</v>
      </c>
      <c r="P489" s="12">
        <f t="shared" si="297"/>
        <v>0.6011910942714046</v>
      </c>
      <c r="Q489" s="24">
        <f t="shared" si="298"/>
        <v>217.31966620883347</v>
      </c>
      <c r="R489" s="12">
        <f t="shared" si="280"/>
        <v>0.53924501368045219</v>
      </c>
      <c r="S489" s="24">
        <f t="shared" si="281"/>
        <v>535.9581109168447</v>
      </c>
      <c r="T489" s="12">
        <f t="shared" si="299"/>
        <v>0.46443920379979986</v>
      </c>
      <c r="W489" s="24">
        <f t="shared" si="300"/>
        <v>346.35594454602693</v>
      </c>
      <c r="X489" s="24">
        <f t="shared" si="301"/>
        <v>582.23696459721293</v>
      </c>
      <c r="Y489" s="13">
        <f t="shared" si="282"/>
        <v>0.71973756918761223</v>
      </c>
      <c r="Z489" s="24">
        <f t="shared" si="283"/>
        <v>8555.7802391642417</v>
      </c>
      <c r="AA489" s="24">
        <f t="shared" si="284"/>
        <v>19665.558208086299</v>
      </c>
      <c r="AB489" s="24">
        <f t="shared" si="302"/>
        <v>287.92190996900297</v>
      </c>
      <c r="AC489" s="24">
        <f t="shared" si="303"/>
        <v>217.31966620883347</v>
      </c>
      <c r="AD489" s="123">
        <f t="shared" si="304"/>
        <v>2355</v>
      </c>
      <c r="AE489" s="14">
        <f t="shared" si="305"/>
        <v>39.25</v>
      </c>
      <c r="AF489" s="24">
        <f t="shared" si="285"/>
        <v>400</v>
      </c>
      <c r="AG489" s="3">
        <f t="shared" si="306"/>
        <v>1</v>
      </c>
      <c r="AH489" s="14">
        <f t="shared" si="286"/>
        <v>0</v>
      </c>
      <c r="AI489" s="14">
        <f t="shared" si="287"/>
        <v>1</v>
      </c>
      <c r="AJ489" s="14">
        <f t="shared" si="288"/>
        <v>2</v>
      </c>
      <c r="AK489" s="14">
        <f t="shared" si="289"/>
        <v>2.6</v>
      </c>
      <c r="AL489" s="24">
        <f t="shared" si="307"/>
        <v>287.92190996900297</v>
      </c>
      <c r="AM489" s="14">
        <f t="shared" si="308"/>
        <v>217.31966620883347</v>
      </c>
      <c r="AN489" s="138" t="str">
        <f t="shared" si="309"/>
        <v/>
      </c>
      <c r="AO489">
        <f t="shared" si="310"/>
        <v>2355</v>
      </c>
      <c r="AP489" s="124">
        <f t="shared" si="311"/>
        <v>217.31966620883347</v>
      </c>
    </row>
    <row r="490" spans="2:42" x14ac:dyDescent="0.25">
      <c r="B490" s="3">
        <f t="shared" si="290"/>
        <v>2360</v>
      </c>
      <c r="C490" s="14">
        <f t="shared" si="291"/>
        <v>39.333333333333336</v>
      </c>
      <c r="D490" s="11">
        <f t="shared" si="292"/>
        <v>882.23390987784558</v>
      </c>
      <c r="E490" s="11">
        <f t="shared" si="273"/>
        <v>688.83287096178867</v>
      </c>
      <c r="F490" s="11">
        <f t="shared" si="293"/>
        <v>150.2147246639507</v>
      </c>
      <c r="G490" s="11">
        <f t="shared" si="274"/>
        <v>288.5231010632744</v>
      </c>
      <c r="H490" s="11">
        <f t="shared" si="275"/>
        <v>217.78410541263327</v>
      </c>
      <c r="I490" s="24">
        <f t="shared" si="294"/>
        <v>150.2147246639507</v>
      </c>
      <c r="J490" s="12">
        <f t="shared" si="276"/>
        <v>0.31451617261980724</v>
      </c>
      <c r="K490" s="24">
        <f t="shared" si="277"/>
        <v>510.50676141376562</v>
      </c>
      <c r="L490" s="12">
        <f t="shared" si="295"/>
        <v>0.3205393528963138</v>
      </c>
      <c r="M490" s="24">
        <f t="shared" si="296"/>
        <v>288.5231010632744</v>
      </c>
      <c r="N490" s="12">
        <f t="shared" si="278"/>
        <v>0.85913843246906452</v>
      </c>
      <c r="O490" s="24">
        <f t="shared" si="279"/>
        <v>560.66389290123675</v>
      </c>
      <c r="P490" s="12">
        <f t="shared" si="297"/>
        <v>0.6007763106009778</v>
      </c>
      <c r="Q490" s="24">
        <f t="shared" si="298"/>
        <v>217.78410541263327</v>
      </c>
      <c r="R490" s="12">
        <f t="shared" si="280"/>
        <v>0.53908016547837201</v>
      </c>
      <c r="S490" s="24">
        <f t="shared" si="281"/>
        <v>536.12200440919105</v>
      </c>
      <c r="T490" s="12">
        <f t="shared" si="299"/>
        <v>0.46424991114649661</v>
      </c>
      <c r="W490" s="24">
        <f t="shared" si="300"/>
        <v>347.07568211521453</v>
      </c>
      <c r="X490" s="24">
        <f t="shared" si="301"/>
        <v>582.52609166746061</v>
      </c>
      <c r="Y490" s="13">
        <f t="shared" si="282"/>
        <v>0.71921214266614497</v>
      </c>
      <c r="Z490" s="24">
        <f t="shared" si="283"/>
        <v>8543.9297211643534</v>
      </c>
      <c r="AA490" s="24">
        <f t="shared" si="284"/>
        <v>19670.810353200297</v>
      </c>
      <c r="AB490" s="24">
        <f t="shared" si="302"/>
        <v>288.5231010632744</v>
      </c>
      <c r="AC490" s="24">
        <f t="shared" si="303"/>
        <v>217.78410541263327</v>
      </c>
      <c r="AD490" s="123">
        <f t="shared" si="304"/>
        <v>2360</v>
      </c>
      <c r="AE490" s="14">
        <f t="shared" si="305"/>
        <v>39.333333333333336</v>
      </c>
      <c r="AF490" s="24">
        <f t="shared" si="285"/>
        <v>400</v>
      </c>
      <c r="AG490" s="3">
        <f t="shared" si="306"/>
        <v>1</v>
      </c>
      <c r="AH490" s="14">
        <f t="shared" si="286"/>
        <v>0</v>
      </c>
      <c r="AI490" s="14">
        <f t="shared" si="287"/>
        <v>1</v>
      </c>
      <c r="AJ490" s="14">
        <f t="shared" si="288"/>
        <v>2</v>
      </c>
      <c r="AK490" s="14">
        <f t="shared" si="289"/>
        <v>2.6</v>
      </c>
      <c r="AL490" s="24">
        <f t="shared" si="307"/>
        <v>288.5231010632744</v>
      </c>
      <c r="AM490" s="14">
        <f t="shared" si="308"/>
        <v>217.78410541263327</v>
      </c>
      <c r="AN490" s="138" t="str">
        <f t="shared" si="309"/>
        <v/>
      </c>
      <c r="AO490">
        <f t="shared" si="310"/>
        <v>2360</v>
      </c>
      <c r="AP490" s="124">
        <f t="shared" si="311"/>
        <v>217.78410541263327</v>
      </c>
    </row>
    <row r="491" spans="2:42" x14ac:dyDescent="0.25">
      <c r="B491" s="3">
        <f t="shared" si="290"/>
        <v>2365</v>
      </c>
      <c r="C491" s="14">
        <f t="shared" si="291"/>
        <v>39.416666666666664</v>
      </c>
      <c r="D491" s="11">
        <f t="shared" si="292"/>
        <v>882.55001040913226</v>
      </c>
      <c r="E491" s="11">
        <f t="shared" si="273"/>
        <v>689.0780694206187</v>
      </c>
      <c r="F491" s="11">
        <f t="shared" si="293"/>
        <v>150.53526401684701</v>
      </c>
      <c r="G491" s="11">
        <f t="shared" si="274"/>
        <v>289.12387737387536</v>
      </c>
      <c r="H491" s="11">
        <f t="shared" si="275"/>
        <v>218.24835532377978</v>
      </c>
      <c r="I491" s="24">
        <f t="shared" si="294"/>
        <v>150.53526401684701</v>
      </c>
      <c r="J491" s="12">
        <f t="shared" si="276"/>
        <v>0.31443417414443053</v>
      </c>
      <c r="K491" s="24">
        <f t="shared" si="277"/>
        <v>510.63989190512945</v>
      </c>
      <c r="L491" s="12">
        <f t="shared" si="295"/>
        <v>0.32048334671069506</v>
      </c>
      <c r="M491" s="24">
        <f t="shared" si="296"/>
        <v>289.12387737387536</v>
      </c>
      <c r="N491" s="12">
        <f t="shared" si="278"/>
        <v>0.85881418209220095</v>
      </c>
      <c r="O491" s="24">
        <f t="shared" si="279"/>
        <v>560.87557487197932</v>
      </c>
      <c r="P491" s="12">
        <f t="shared" si="297"/>
        <v>0.60036121611118232</v>
      </c>
      <c r="Q491" s="24">
        <f t="shared" si="298"/>
        <v>218.24835532377978</v>
      </c>
      <c r="R491" s="12">
        <f t="shared" si="280"/>
        <v>0.53891558895085534</v>
      </c>
      <c r="S491" s="24">
        <f t="shared" si="281"/>
        <v>536.28572781897901</v>
      </c>
      <c r="T491" s="12">
        <f t="shared" si="299"/>
        <v>0.46406033163245169</v>
      </c>
      <c r="W491" s="24">
        <f t="shared" si="300"/>
        <v>347.79489425788069</v>
      </c>
      <c r="X491" s="24">
        <f t="shared" si="301"/>
        <v>582.81565088798322</v>
      </c>
      <c r="Y491" s="13">
        <f t="shared" si="282"/>
        <v>0.71868454051871522</v>
      </c>
      <c r="Z491" s="24">
        <f t="shared" si="283"/>
        <v>8532.0793790684511</v>
      </c>
      <c r="AA491" s="24">
        <f t="shared" si="284"/>
        <v>19675.977384651527</v>
      </c>
      <c r="AB491" s="24">
        <f t="shared" si="302"/>
        <v>289.12387737387536</v>
      </c>
      <c r="AC491" s="24">
        <f t="shared" si="303"/>
        <v>218.24835532377978</v>
      </c>
      <c r="AD491" s="123">
        <f t="shared" si="304"/>
        <v>2365</v>
      </c>
      <c r="AE491" s="14">
        <f t="shared" si="305"/>
        <v>39.416666666666664</v>
      </c>
      <c r="AF491" s="24">
        <f t="shared" si="285"/>
        <v>400</v>
      </c>
      <c r="AG491" s="3">
        <f t="shared" si="306"/>
        <v>1</v>
      </c>
      <c r="AH491" s="14">
        <f t="shared" si="286"/>
        <v>0</v>
      </c>
      <c r="AI491" s="14">
        <f t="shared" si="287"/>
        <v>1</v>
      </c>
      <c r="AJ491" s="14">
        <f t="shared" si="288"/>
        <v>2</v>
      </c>
      <c r="AK491" s="14">
        <f t="shared" si="289"/>
        <v>2.6</v>
      </c>
      <c r="AL491" s="24">
        <f t="shared" si="307"/>
        <v>289.12387737387536</v>
      </c>
      <c r="AM491" s="14">
        <f t="shared" si="308"/>
        <v>218.24835532377978</v>
      </c>
      <c r="AN491" s="138" t="str">
        <f t="shared" si="309"/>
        <v/>
      </c>
      <c r="AO491">
        <f t="shared" si="310"/>
        <v>2365</v>
      </c>
      <c r="AP491" s="124">
        <f t="shared" si="311"/>
        <v>218.24835532377978</v>
      </c>
    </row>
    <row r="492" spans="2:42" x14ac:dyDescent="0.25">
      <c r="B492" s="3">
        <f t="shared" si="290"/>
        <v>2370</v>
      </c>
      <c r="C492" s="14">
        <f t="shared" si="291"/>
        <v>39.5</v>
      </c>
      <c r="D492" s="11">
        <f t="shared" si="292"/>
        <v>882.86544546512414</v>
      </c>
      <c r="E492" s="11">
        <f t="shared" si="273"/>
        <v>689.32275167178523</v>
      </c>
      <c r="F492" s="11">
        <f t="shared" si="293"/>
        <v>150.8557473635577</v>
      </c>
      <c r="G492" s="11">
        <f t="shared" si="274"/>
        <v>289.72423858998656</v>
      </c>
      <c r="H492" s="11">
        <f t="shared" si="275"/>
        <v>218.71241565541223</v>
      </c>
      <c r="I492" s="24">
        <f t="shared" si="294"/>
        <v>150.8557473635577</v>
      </c>
      <c r="J492" s="12">
        <f t="shared" si="276"/>
        <v>0.31435231964596527</v>
      </c>
      <c r="K492" s="24">
        <f t="shared" si="277"/>
        <v>510.77285791058262</v>
      </c>
      <c r="L492" s="12">
        <f t="shared" si="295"/>
        <v>0.32042709357544685</v>
      </c>
      <c r="M492" s="24">
        <f t="shared" si="296"/>
        <v>289.72423858998656</v>
      </c>
      <c r="N492" s="12">
        <f t="shared" si="278"/>
        <v>0.85849014024891335</v>
      </c>
      <c r="O492" s="24">
        <f t="shared" si="279"/>
        <v>561.08728045439159</v>
      </c>
      <c r="P492" s="12">
        <f t="shared" si="297"/>
        <v>0.59994581412855341</v>
      </c>
      <c r="Q492" s="24">
        <f t="shared" si="298"/>
        <v>218.71241565541223</v>
      </c>
      <c r="R492" s="12">
        <f t="shared" si="280"/>
        <v>0.5387512823295848</v>
      </c>
      <c r="S492" s="24">
        <f t="shared" si="281"/>
        <v>536.44928250341991</v>
      </c>
      <c r="T492" s="12">
        <f t="shared" si="299"/>
        <v>0.46387046761598316</v>
      </c>
      <c r="W492" s="24">
        <f t="shared" si="300"/>
        <v>348.51357879839941</v>
      </c>
      <c r="X492" s="24">
        <f t="shared" si="301"/>
        <v>583.10564492063293</v>
      </c>
      <c r="Y492" s="13">
        <f t="shared" si="282"/>
        <v>0.71815477066953703</v>
      </c>
      <c r="Z492" s="24">
        <f t="shared" si="283"/>
        <v>8520.2293218346458</v>
      </c>
      <c r="AA492" s="24">
        <f t="shared" si="284"/>
        <v>19681.059460055767</v>
      </c>
      <c r="AB492" s="24">
        <f t="shared" si="302"/>
        <v>289.72423858998656</v>
      </c>
      <c r="AC492" s="24">
        <f t="shared" si="303"/>
        <v>218.71241565541223</v>
      </c>
      <c r="AD492" s="123">
        <f t="shared" si="304"/>
        <v>2370</v>
      </c>
      <c r="AE492" s="14">
        <f t="shared" si="305"/>
        <v>39.5</v>
      </c>
      <c r="AF492" s="24">
        <f t="shared" si="285"/>
        <v>400</v>
      </c>
      <c r="AG492" s="3">
        <f t="shared" si="306"/>
        <v>1</v>
      </c>
      <c r="AH492" s="14">
        <f t="shared" si="286"/>
        <v>0</v>
      </c>
      <c r="AI492" s="14">
        <f t="shared" si="287"/>
        <v>1</v>
      </c>
      <c r="AJ492" s="14">
        <f t="shared" si="288"/>
        <v>2</v>
      </c>
      <c r="AK492" s="14">
        <f t="shared" si="289"/>
        <v>2.6</v>
      </c>
      <c r="AL492" s="24">
        <f t="shared" si="307"/>
        <v>289.72423858998656</v>
      </c>
      <c r="AM492" s="14">
        <f t="shared" si="308"/>
        <v>218.71241565541223</v>
      </c>
      <c r="AN492" s="138" t="str">
        <f t="shared" si="309"/>
        <v/>
      </c>
      <c r="AO492">
        <f t="shared" si="310"/>
        <v>2370</v>
      </c>
      <c r="AP492" s="124">
        <f t="shared" si="311"/>
        <v>218.71241565541223</v>
      </c>
    </row>
    <row r="493" spans="2:42" x14ac:dyDescent="0.25">
      <c r="B493" s="3">
        <f t="shared" si="290"/>
        <v>2375</v>
      </c>
      <c r="C493" s="14">
        <f t="shared" si="291"/>
        <v>39.583333333333336</v>
      </c>
      <c r="D493" s="11">
        <f t="shared" si="292"/>
        <v>883.18021784193911</v>
      </c>
      <c r="E493" s="11">
        <f t="shared" si="273"/>
        <v>689.56691988423051</v>
      </c>
      <c r="F493" s="11">
        <f t="shared" si="293"/>
        <v>151.17617445713316</v>
      </c>
      <c r="G493" s="11">
        <f t="shared" si="274"/>
        <v>290.3241844041151</v>
      </c>
      <c r="H493" s="11">
        <f t="shared" si="275"/>
        <v>219.17628612302821</v>
      </c>
      <c r="I493" s="24">
        <f t="shared" si="294"/>
        <v>151.17617445713316</v>
      </c>
      <c r="J493" s="12">
        <f t="shared" si="276"/>
        <v>0.31427060868069351</v>
      </c>
      <c r="K493" s="24">
        <f t="shared" si="277"/>
        <v>510.90565984019878</v>
      </c>
      <c r="L493" s="12">
        <f t="shared" si="295"/>
        <v>0.32037059533554296</v>
      </c>
      <c r="M493" s="24">
        <f t="shared" si="296"/>
        <v>290.3241844041151</v>
      </c>
      <c r="N493" s="12">
        <f t="shared" si="278"/>
        <v>0.85816630304644437</v>
      </c>
      <c r="O493" s="24">
        <f t="shared" si="279"/>
        <v>561.29901206701516</v>
      </c>
      <c r="P493" s="12">
        <f t="shared" si="297"/>
        <v>0.5995301079533002</v>
      </c>
      <c r="Q493" s="24">
        <f t="shared" si="298"/>
        <v>219.17628612302821</v>
      </c>
      <c r="R493" s="12">
        <f t="shared" si="280"/>
        <v>0.53858724385281453</v>
      </c>
      <c r="S493" s="24">
        <f t="shared" si="281"/>
        <v>536.61266981749156</v>
      </c>
      <c r="T493" s="12">
        <f t="shared" si="299"/>
        <v>0.4636803214324316</v>
      </c>
      <c r="W493" s="24">
        <f t="shared" si="300"/>
        <v>349.23173356906892</v>
      </c>
      <c r="X493" s="24">
        <f t="shared" si="301"/>
        <v>583.39607640188433</v>
      </c>
      <c r="Y493" s="13">
        <f t="shared" si="282"/>
        <v>0.71762284107427898</v>
      </c>
      <c r="Z493" s="24">
        <f t="shared" si="283"/>
        <v>8508.3796578790407</v>
      </c>
      <c r="AA493" s="24">
        <f t="shared" si="284"/>
        <v>19686.05673743879</v>
      </c>
      <c r="AB493" s="24">
        <f t="shared" si="302"/>
        <v>290.3241844041151</v>
      </c>
      <c r="AC493" s="24">
        <f t="shared" si="303"/>
        <v>219.17628612302821</v>
      </c>
      <c r="AD493" s="123">
        <f t="shared" si="304"/>
        <v>2375</v>
      </c>
      <c r="AE493" s="14">
        <f t="shared" si="305"/>
        <v>39.583333333333336</v>
      </c>
      <c r="AF493" s="24">
        <f t="shared" si="285"/>
        <v>400</v>
      </c>
      <c r="AG493" s="3">
        <f t="shared" si="306"/>
        <v>1</v>
      </c>
      <c r="AH493" s="14">
        <f t="shared" si="286"/>
        <v>0</v>
      </c>
      <c r="AI493" s="14">
        <f t="shared" si="287"/>
        <v>1</v>
      </c>
      <c r="AJ493" s="14">
        <f t="shared" si="288"/>
        <v>2</v>
      </c>
      <c r="AK493" s="14">
        <f t="shared" si="289"/>
        <v>2.6</v>
      </c>
      <c r="AL493" s="24">
        <f t="shared" si="307"/>
        <v>290.3241844041151</v>
      </c>
      <c r="AM493" s="14">
        <f t="shared" si="308"/>
        <v>219.17628612302821</v>
      </c>
      <c r="AN493" s="138" t="str">
        <f t="shared" si="309"/>
        <v/>
      </c>
      <c r="AO493">
        <f t="shared" si="310"/>
        <v>2375</v>
      </c>
      <c r="AP493" s="124">
        <f t="shared" si="311"/>
        <v>219.17628612302821</v>
      </c>
    </row>
    <row r="494" spans="2:42" x14ac:dyDescent="0.25">
      <c r="B494" s="3">
        <f t="shared" si="290"/>
        <v>2380</v>
      </c>
      <c r="C494" s="14">
        <f t="shared" si="291"/>
        <v>39.666666666666664</v>
      </c>
      <c r="D494" s="11">
        <f t="shared" si="292"/>
        <v>883.49433031810895</v>
      </c>
      <c r="E494" s="11">
        <f t="shared" si="273"/>
        <v>689.81057621325533</v>
      </c>
      <c r="F494" s="11">
        <f t="shared" si="293"/>
        <v>151.49654505246869</v>
      </c>
      <c r="G494" s="11">
        <f t="shared" si="274"/>
        <v>290.92371451206839</v>
      </c>
      <c r="H494" s="11">
        <f t="shared" si="275"/>
        <v>219.63996644446064</v>
      </c>
      <c r="I494" s="24">
        <f t="shared" si="294"/>
        <v>151.49654505246869</v>
      </c>
      <c r="J494" s="12">
        <f t="shared" si="276"/>
        <v>0.31418904080545423</v>
      </c>
      <c r="K494" s="24">
        <f t="shared" si="277"/>
        <v>511.03829810477384</v>
      </c>
      <c r="L494" s="12">
        <f t="shared" si="295"/>
        <v>0.32031385381994554</v>
      </c>
      <c r="M494" s="24">
        <f t="shared" si="296"/>
        <v>290.92371451206839</v>
      </c>
      <c r="N494" s="12">
        <f t="shared" si="278"/>
        <v>0.85784266662008046</v>
      </c>
      <c r="O494" s="24">
        <f t="shared" si="279"/>
        <v>561.51077211749475</v>
      </c>
      <c r="P494" s="12">
        <f t="shared" si="297"/>
        <v>0.59911410085979488</v>
      </c>
      <c r="Q494" s="24">
        <f t="shared" si="298"/>
        <v>219.63996644446064</v>
      </c>
      <c r="R494" s="12">
        <f t="shared" si="280"/>
        <v>0.5384234717653591</v>
      </c>
      <c r="S494" s="24">
        <f t="shared" si="281"/>
        <v>536.77589111392365</v>
      </c>
      <c r="T494" s="12">
        <f t="shared" si="299"/>
        <v>0.46348989539450913</v>
      </c>
      <c r="W494" s="24">
        <f t="shared" si="300"/>
        <v>349.9493564101432</v>
      </c>
      <c r="X494" s="24">
        <f t="shared" si="301"/>
        <v>583.68694794278792</v>
      </c>
      <c r="Y494" s="13">
        <f t="shared" si="282"/>
        <v>0.71708875972009167</v>
      </c>
      <c r="Z494" s="24">
        <f t="shared" si="283"/>
        <v>8496.5304950778027</v>
      </c>
      <c r="AA494" s="24">
        <f t="shared" si="284"/>
        <v>19690.969375239205</v>
      </c>
      <c r="AB494" s="24">
        <f t="shared" si="302"/>
        <v>290.92371451206839</v>
      </c>
      <c r="AC494" s="24">
        <f t="shared" si="303"/>
        <v>219.63996644446064</v>
      </c>
      <c r="AD494" s="123">
        <f t="shared" si="304"/>
        <v>2380</v>
      </c>
      <c r="AE494" s="14">
        <f t="shared" si="305"/>
        <v>39.666666666666664</v>
      </c>
      <c r="AF494" s="24">
        <f t="shared" si="285"/>
        <v>400</v>
      </c>
      <c r="AG494" s="3">
        <f t="shared" si="306"/>
        <v>1</v>
      </c>
      <c r="AH494" s="14">
        <f t="shared" si="286"/>
        <v>0</v>
      </c>
      <c r="AI494" s="14">
        <f t="shared" si="287"/>
        <v>1</v>
      </c>
      <c r="AJ494" s="14">
        <f t="shared" si="288"/>
        <v>2</v>
      </c>
      <c r="AK494" s="14">
        <f t="shared" si="289"/>
        <v>2.6</v>
      </c>
      <c r="AL494" s="24">
        <f t="shared" si="307"/>
        <v>290.92371451206839</v>
      </c>
      <c r="AM494" s="14">
        <f t="shared" si="308"/>
        <v>219.63996644446064</v>
      </c>
      <c r="AN494" s="138" t="str">
        <f t="shared" si="309"/>
        <v/>
      </c>
      <c r="AO494">
        <f t="shared" si="310"/>
        <v>2380</v>
      </c>
      <c r="AP494" s="124">
        <f t="shared" si="311"/>
        <v>219.63996644446064</v>
      </c>
    </row>
    <row r="495" spans="2:42" x14ac:dyDescent="0.25">
      <c r="B495" s="3">
        <f t="shared" si="290"/>
        <v>2385</v>
      </c>
      <c r="C495" s="14">
        <f t="shared" si="291"/>
        <v>39.75</v>
      </c>
      <c r="D495" s="11">
        <f t="shared" si="292"/>
        <v>883.80778565472747</v>
      </c>
      <c r="E495" s="11">
        <f t="shared" si="273"/>
        <v>690.05372280063398</v>
      </c>
      <c r="F495" s="11">
        <f t="shared" si="293"/>
        <v>151.81685890628864</v>
      </c>
      <c r="G495" s="11">
        <f t="shared" si="274"/>
        <v>291.52282861292821</v>
      </c>
      <c r="H495" s="11">
        <f t="shared" si="275"/>
        <v>220.10345633985514</v>
      </c>
      <c r="I495" s="24">
        <f t="shared" si="294"/>
        <v>151.81685890628864</v>
      </c>
      <c r="J495" s="12">
        <f t="shared" si="276"/>
        <v>0.31410761557764744</v>
      </c>
      <c r="K495" s="24">
        <f t="shared" si="277"/>
        <v>511.17077311581306</v>
      </c>
      <c r="L495" s="12">
        <f t="shared" si="295"/>
        <v>0.32025687084171006</v>
      </c>
      <c r="M495" s="24">
        <f t="shared" si="296"/>
        <v>291.52282861292821</v>
      </c>
      <c r="N495" s="12">
        <f t="shared" si="278"/>
        <v>0.85751922713305717</v>
      </c>
      <c r="O495" s="24">
        <f t="shared" si="279"/>
        <v>561.72256300257948</v>
      </c>
      <c r="P495" s="12">
        <f t="shared" si="297"/>
        <v>0.59869779609677143</v>
      </c>
      <c r="Q495" s="24">
        <f t="shared" si="298"/>
        <v>220.10345633985514</v>
      </c>
      <c r="R495" s="12">
        <f t="shared" si="280"/>
        <v>0.53825996431858436</v>
      </c>
      <c r="S495" s="24">
        <f t="shared" si="281"/>
        <v>536.93894774318164</v>
      </c>
      <c r="T495" s="12">
        <f t="shared" si="299"/>
        <v>0.46329919179246976</v>
      </c>
      <c r="W495" s="24">
        <f t="shared" si="300"/>
        <v>350.66644516986327</v>
      </c>
      <c r="X495" s="24">
        <f t="shared" si="301"/>
        <v>583.97826212892573</v>
      </c>
      <c r="Y495" s="13">
        <f t="shared" si="282"/>
        <v>0.71655253462563329</v>
      </c>
      <c r="Z495" s="24">
        <f t="shared" si="283"/>
        <v>8484.6819407692674</v>
      </c>
      <c r="AA495" s="24">
        <f t="shared" si="284"/>
        <v>19695.797532311401</v>
      </c>
      <c r="AB495" s="24">
        <f t="shared" si="302"/>
        <v>291.52282861292821</v>
      </c>
      <c r="AC495" s="24">
        <f t="shared" si="303"/>
        <v>220.10345633985514</v>
      </c>
      <c r="AD495" s="123">
        <f t="shared" si="304"/>
        <v>2385</v>
      </c>
      <c r="AE495" s="14">
        <f t="shared" si="305"/>
        <v>39.75</v>
      </c>
      <c r="AF495" s="24">
        <f t="shared" si="285"/>
        <v>400</v>
      </c>
      <c r="AG495" s="3">
        <f t="shared" si="306"/>
        <v>1</v>
      </c>
      <c r="AH495" s="14">
        <f t="shared" si="286"/>
        <v>0</v>
      </c>
      <c r="AI495" s="14">
        <f t="shared" si="287"/>
        <v>1</v>
      </c>
      <c r="AJ495" s="14">
        <f t="shared" si="288"/>
        <v>2</v>
      </c>
      <c r="AK495" s="14">
        <f t="shared" si="289"/>
        <v>2.6</v>
      </c>
      <c r="AL495" s="24">
        <f t="shared" si="307"/>
        <v>291.52282861292821</v>
      </c>
      <c r="AM495" s="14">
        <f t="shared" si="308"/>
        <v>220.10345633985514</v>
      </c>
      <c r="AN495" s="138" t="str">
        <f t="shared" si="309"/>
        <v/>
      </c>
      <c r="AO495">
        <f t="shared" si="310"/>
        <v>2385</v>
      </c>
      <c r="AP495" s="124">
        <f t="shared" si="311"/>
        <v>220.10345633985514</v>
      </c>
    </row>
    <row r="496" spans="2:42" x14ac:dyDescent="0.25">
      <c r="B496" s="3">
        <f t="shared" si="290"/>
        <v>2390</v>
      </c>
      <c r="C496" s="14">
        <f t="shared" si="291"/>
        <v>39.833333333333336</v>
      </c>
      <c r="D496" s="11">
        <f t="shared" si="292"/>
        <v>884.12058659559534</v>
      </c>
      <c r="E496" s="11">
        <f t="shared" si="273"/>
        <v>690.29636177472605</v>
      </c>
      <c r="F496" s="11">
        <f t="shared" si="293"/>
        <v>152.13711577713036</v>
      </c>
      <c r="G496" s="11">
        <f t="shared" si="274"/>
        <v>292.12152640902497</v>
      </c>
      <c r="H496" s="11">
        <f t="shared" si="275"/>
        <v>220.5667555316476</v>
      </c>
      <c r="I496" s="24">
        <f t="shared" si="294"/>
        <v>152.13711577713036</v>
      </c>
      <c r="J496" s="12">
        <f t="shared" si="276"/>
        <v>0.31402633255524193</v>
      </c>
      <c r="K496" s="24">
        <f t="shared" si="277"/>
        <v>511.30308528551592</v>
      </c>
      <c r="L496" s="12">
        <f t="shared" si="295"/>
        <v>0.32019964819819902</v>
      </c>
      <c r="M496" s="24">
        <f t="shared" si="296"/>
        <v>292.12152640902497</v>
      </c>
      <c r="N496" s="12">
        <f t="shared" si="278"/>
        <v>0.85719598077646375</v>
      </c>
      <c r="O496" s="24">
        <f t="shared" si="279"/>
        <v>561.934387108127</v>
      </c>
      <c r="P496" s="12">
        <f t="shared" si="297"/>
        <v>0.59828119688782966</v>
      </c>
      <c r="Q496" s="24">
        <f t="shared" si="298"/>
        <v>220.5667555316476</v>
      </c>
      <c r="R496" s="12">
        <f t="shared" si="280"/>
        <v>0.5380967197703963</v>
      </c>
      <c r="S496" s="24">
        <f t="shared" si="281"/>
        <v>537.10184105345172</v>
      </c>
      <c r="T496" s="12">
        <f t="shared" si="299"/>
        <v>0.46310821289446558</v>
      </c>
      <c r="W496" s="24">
        <f t="shared" si="300"/>
        <v>351.3829977044889</v>
      </c>
      <c r="X496" s="24">
        <f t="shared" si="301"/>
        <v>584.27002152036914</v>
      </c>
      <c r="Y496" s="13">
        <f t="shared" si="282"/>
        <v>0.71601417384107646</v>
      </c>
      <c r="Z496" s="24">
        <f t="shared" si="283"/>
        <v>8472.8341017559287</v>
      </c>
      <c r="AA496" s="24">
        <f t="shared" si="284"/>
        <v>19700.541367928159</v>
      </c>
      <c r="AB496" s="24">
        <f t="shared" si="302"/>
        <v>292.12152640902497</v>
      </c>
      <c r="AC496" s="24">
        <f t="shared" si="303"/>
        <v>220.5667555316476</v>
      </c>
      <c r="AD496" s="123">
        <f t="shared" si="304"/>
        <v>2390</v>
      </c>
      <c r="AE496" s="14">
        <f t="shared" si="305"/>
        <v>39.833333333333336</v>
      </c>
      <c r="AF496" s="24">
        <f t="shared" si="285"/>
        <v>400</v>
      </c>
      <c r="AG496" s="3">
        <f t="shared" si="306"/>
        <v>1</v>
      </c>
      <c r="AH496" s="14">
        <f t="shared" si="286"/>
        <v>0</v>
      </c>
      <c r="AI496" s="14">
        <f t="shared" si="287"/>
        <v>1</v>
      </c>
      <c r="AJ496" s="14">
        <f t="shared" si="288"/>
        <v>2</v>
      </c>
      <c r="AK496" s="14">
        <f t="shared" si="289"/>
        <v>2.6</v>
      </c>
      <c r="AL496" s="24">
        <f t="shared" si="307"/>
        <v>292.12152640902497</v>
      </c>
      <c r="AM496" s="14">
        <f t="shared" si="308"/>
        <v>220.5667555316476</v>
      </c>
      <c r="AN496" s="138" t="str">
        <f t="shared" si="309"/>
        <v/>
      </c>
      <c r="AO496">
        <f t="shared" si="310"/>
        <v>2390</v>
      </c>
      <c r="AP496" s="124">
        <f t="shared" si="311"/>
        <v>220.5667555316476</v>
      </c>
    </row>
    <row r="497" spans="2:42" x14ac:dyDescent="0.25">
      <c r="B497" s="3">
        <f t="shared" si="290"/>
        <v>2395</v>
      </c>
      <c r="C497" s="14">
        <f t="shared" si="291"/>
        <v>39.916666666666664</v>
      </c>
      <c r="D497" s="11">
        <f t="shared" si="292"/>
        <v>884.4327358673645</v>
      </c>
      <c r="E497" s="11">
        <f t="shared" si="273"/>
        <v>690.53849525058945</v>
      </c>
      <c r="F497" s="11">
        <f t="shared" si="293"/>
        <v>152.45731542532857</v>
      </c>
      <c r="G497" s="11">
        <f t="shared" si="274"/>
        <v>292.71980760591282</v>
      </c>
      <c r="H497" s="11">
        <f t="shared" si="275"/>
        <v>221.02986374454207</v>
      </c>
      <c r="I497" s="24">
        <f t="shared" si="294"/>
        <v>152.45731542532857</v>
      </c>
      <c r="J497" s="12">
        <f t="shared" si="276"/>
        <v>0.31394519129677989</v>
      </c>
      <c r="K497" s="24">
        <f t="shared" si="277"/>
        <v>511.43523502676283</v>
      </c>
      <c r="L497" s="12">
        <f t="shared" si="295"/>
        <v>0.32014218767120295</v>
      </c>
      <c r="M497" s="24">
        <f t="shared" si="296"/>
        <v>292.71980760591282</v>
      </c>
      <c r="N497" s="12">
        <f t="shared" si="278"/>
        <v>0.85687292376914903</v>
      </c>
      <c r="O497" s="24">
        <f t="shared" si="279"/>
        <v>562.14624680910561</v>
      </c>
      <c r="P497" s="12">
        <f t="shared" si="297"/>
        <v>0.59786430643168043</v>
      </c>
      <c r="Q497" s="24">
        <f t="shared" si="298"/>
        <v>221.02986374454207</v>
      </c>
      <c r="R497" s="12">
        <f t="shared" si="280"/>
        <v>0.53793373638523179</v>
      </c>
      <c r="S497" s="24">
        <f t="shared" si="281"/>
        <v>537.26457239062574</v>
      </c>
      <c r="T497" s="12">
        <f t="shared" si="299"/>
        <v>0.46291696094674506</v>
      </c>
      <c r="W497" s="24">
        <f t="shared" si="300"/>
        <v>352.09901187832997</v>
      </c>
      <c r="X497" s="24">
        <f t="shared" si="301"/>
        <v>584.56222865163681</v>
      </c>
      <c r="Y497" s="13">
        <f t="shared" si="282"/>
        <v>0.71547368544811962</v>
      </c>
      <c r="Z497" s="24">
        <f t="shared" si="283"/>
        <v>8460.9870843064873</v>
      </c>
      <c r="AA497" s="24">
        <f t="shared" si="284"/>
        <v>19705.201041783388</v>
      </c>
      <c r="AB497" s="24">
        <f t="shared" si="302"/>
        <v>292.71980760591282</v>
      </c>
      <c r="AC497" s="24">
        <f t="shared" si="303"/>
        <v>221.02986374454207</v>
      </c>
      <c r="AD497" s="123">
        <f t="shared" si="304"/>
        <v>2395</v>
      </c>
      <c r="AE497" s="14">
        <f t="shared" si="305"/>
        <v>39.916666666666664</v>
      </c>
      <c r="AF497" s="24">
        <f t="shared" si="285"/>
        <v>400</v>
      </c>
      <c r="AG497" s="3">
        <f t="shared" si="306"/>
        <v>1</v>
      </c>
      <c r="AH497" s="14">
        <f t="shared" si="286"/>
        <v>0</v>
      </c>
      <c r="AI497" s="14">
        <f t="shared" si="287"/>
        <v>1</v>
      </c>
      <c r="AJ497" s="14">
        <f t="shared" si="288"/>
        <v>2</v>
      </c>
      <c r="AK497" s="14">
        <f t="shared" si="289"/>
        <v>2.6</v>
      </c>
      <c r="AL497" s="24">
        <f t="shared" si="307"/>
        <v>292.71980760591282</v>
      </c>
      <c r="AM497" s="14">
        <f t="shared" si="308"/>
        <v>221.02986374454207</v>
      </c>
      <c r="AN497" s="138" t="str">
        <f t="shared" si="309"/>
        <v/>
      </c>
      <c r="AO497">
        <f t="shared" si="310"/>
        <v>2395</v>
      </c>
      <c r="AP497" s="124">
        <f t="shared" si="311"/>
        <v>221.02986374454207</v>
      </c>
    </row>
    <row r="498" spans="2:42" x14ac:dyDescent="0.25">
      <c r="B498" s="3">
        <f t="shared" si="290"/>
        <v>2400</v>
      </c>
      <c r="C498" s="14">
        <f t="shared" si="291"/>
        <v>40</v>
      </c>
      <c r="D498" s="11">
        <f t="shared" si="292"/>
        <v>884.7442361796808</v>
      </c>
      <c r="E498" s="11">
        <f t="shared" si="273"/>
        <v>690.78012533009019</v>
      </c>
      <c r="F498" s="11">
        <f t="shared" si="293"/>
        <v>152.77745761299977</v>
      </c>
      <c r="G498" s="11">
        <f t="shared" si="274"/>
        <v>293.31767191234451</v>
      </c>
      <c r="H498" s="11">
        <f t="shared" si="275"/>
        <v>221.49278070548883</v>
      </c>
      <c r="I498" s="24">
        <f t="shared" si="294"/>
        <v>152.77745761299977</v>
      </c>
      <c r="J498" s="12">
        <f t="shared" si="276"/>
        <v>0.31386419136138255</v>
      </c>
      <c r="K498" s="24">
        <f t="shared" si="277"/>
        <v>511.56722275310216</v>
      </c>
      <c r="L498" s="12">
        <f t="shared" si="295"/>
        <v>0.32008449102710002</v>
      </c>
      <c r="M498" s="24">
        <f t="shared" si="296"/>
        <v>293.31767191234451</v>
      </c>
      <c r="N498" s="12">
        <f t="shared" si="278"/>
        <v>0.85655005235762727</v>
      </c>
      <c r="O498" s="24">
        <f t="shared" si="279"/>
        <v>562.35814446959762</v>
      </c>
      <c r="P498" s="12">
        <f t="shared" si="297"/>
        <v>0.59744712790249854</v>
      </c>
      <c r="Q498" s="24">
        <f t="shared" si="298"/>
        <v>221.49278070548883</v>
      </c>
      <c r="R498" s="12">
        <f t="shared" si="280"/>
        <v>0.53777101243404779</v>
      </c>
      <c r="S498" s="24">
        <f t="shared" si="281"/>
        <v>537.42714309828614</v>
      </c>
      <c r="T498" s="12">
        <f t="shared" si="299"/>
        <v>0.46272543817391815</v>
      </c>
      <c r="W498" s="24">
        <f t="shared" si="300"/>
        <v>352.81448556377808</v>
      </c>
      <c r="X498" s="24">
        <f t="shared" si="301"/>
        <v>584.85488603165595</v>
      </c>
      <c r="Y498" s="13">
        <f t="shared" si="282"/>
        <v>0.71493107755998164</v>
      </c>
      <c r="Z498" s="24">
        <f t="shared" si="283"/>
        <v>8449.1409941578022</v>
      </c>
      <c r="AA498" s="24">
        <f t="shared" si="284"/>
        <v>19709.776713994619</v>
      </c>
      <c r="AB498" s="24">
        <f t="shared" si="302"/>
        <v>293.31767191234451</v>
      </c>
      <c r="AC498" s="24">
        <f t="shared" si="303"/>
        <v>221.49278070548883</v>
      </c>
      <c r="AD498" s="123">
        <f t="shared" si="304"/>
        <v>2400</v>
      </c>
      <c r="AE498" s="14">
        <f t="shared" si="305"/>
        <v>40</v>
      </c>
      <c r="AF498" s="24">
        <f t="shared" si="285"/>
        <v>400</v>
      </c>
      <c r="AG498" s="3">
        <f t="shared" si="306"/>
        <v>1</v>
      </c>
      <c r="AH498" s="14">
        <f t="shared" si="286"/>
        <v>0</v>
      </c>
      <c r="AI498" s="14">
        <f t="shared" si="287"/>
        <v>1</v>
      </c>
      <c r="AJ498" s="14">
        <f t="shared" si="288"/>
        <v>2</v>
      </c>
      <c r="AK498" s="14">
        <f t="shared" si="289"/>
        <v>2.6</v>
      </c>
      <c r="AL498" s="24">
        <f t="shared" si="307"/>
        <v>293.31767191234451</v>
      </c>
      <c r="AM498" s="14">
        <f t="shared" si="308"/>
        <v>221.49278070548883</v>
      </c>
      <c r="AN498" s="138" t="str">
        <f t="shared" si="309"/>
        <v/>
      </c>
      <c r="AO498">
        <f t="shared" si="310"/>
        <v>2400</v>
      </c>
      <c r="AP498" s="124">
        <f t="shared" si="311"/>
        <v>221.49278070548883</v>
      </c>
    </row>
    <row r="499" spans="2:42" x14ac:dyDescent="0.25">
      <c r="B499" s="3">
        <f t="shared" si="290"/>
        <v>2405</v>
      </c>
      <c r="C499" s="14">
        <f t="shared" si="291"/>
        <v>40.083333333333336</v>
      </c>
      <c r="D499" s="11">
        <f t="shared" si="292"/>
        <v>885.05509022532488</v>
      </c>
      <c r="E499" s="11">
        <f t="shared" si="273"/>
        <v>691.00090075646244</v>
      </c>
      <c r="F499" s="11">
        <f t="shared" si="293"/>
        <v>153.09754210402687</v>
      </c>
      <c r="G499" s="11">
        <f t="shared" si="274"/>
        <v>293.91511904024702</v>
      </c>
      <c r="H499" s="11">
        <f t="shared" si="275"/>
        <v>221.95550614366275</v>
      </c>
      <c r="I499" s="24">
        <f t="shared" si="294"/>
        <v>153.09754210402687</v>
      </c>
      <c r="J499" s="12">
        <f t="shared" si="276"/>
        <v>0.31378333230875566</v>
      </c>
      <c r="K499" s="24">
        <f t="shared" si="277"/>
        <v>511.69904887873605</v>
      </c>
      <c r="L499" s="12">
        <f t="shared" si="295"/>
        <v>0.32002656001701824</v>
      </c>
      <c r="M499" s="24">
        <f t="shared" si="296"/>
        <v>293.91511904024702</v>
      </c>
      <c r="N499" s="12">
        <f t="shared" si="278"/>
        <v>0.856227362815983</v>
      </c>
      <c r="O499" s="24">
        <f t="shared" si="279"/>
        <v>562.57008244280382</v>
      </c>
      <c r="P499" s="12">
        <f t="shared" si="297"/>
        <v>0.59702966445028416</v>
      </c>
      <c r="Q499" s="24">
        <f t="shared" si="298"/>
        <v>221.95550614366275</v>
      </c>
      <c r="R499" s="12">
        <f t="shared" si="280"/>
        <v>0.53760854619430942</v>
      </c>
      <c r="S499" s="24">
        <f t="shared" si="281"/>
        <v>537.5895545176927</v>
      </c>
      <c r="T499" s="12">
        <f t="shared" si="299"/>
        <v>0.46253364677922365</v>
      </c>
      <c r="W499" s="24">
        <f t="shared" si="300"/>
        <v>353.52941664133806</v>
      </c>
      <c r="X499" s="24">
        <f t="shared" si="301"/>
        <v>585.14799614372316</v>
      </c>
      <c r="Y499" s="13">
        <f t="shared" si="282"/>
        <v>0.71432202362209718</v>
      </c>
      <c r="Z499" s="24">
        <f t="shared" si="283"/>
        <v>8436.7871028781101</v>
      </c>
      <c r="AA499" s="24">
        <f t="shared" si="284"/>
        <v>19712.242164550178</v>
      </c>
      <c r="AB499" s="24">
        <f t="shared" si="302"/>
        <v>293.91511904024702</v>
      </c>
      <c r="AC499" s="24">
        <f t="shared" si="303"/>
        <v>221.95550614366275</v>
      </c>
      <c r="AD499" s="123">
        <f t="shared" si="304"/>
        <v>2405</v>
      </c>
      <c r="AE499" s="14">
        <f t="shared" si="305"/>
        <v>40.083333333333336</v>
      </c>
      <c r="AF499" s="24">
        <f t="shared" si="285"/>
        <v>400</v>
      </c>
      <c r="AG499" s="3">
        <f t="shared" si="306"/>
        <v>1</v>
      </c>
      <c r="AH499" s="14">
        <f t="shared" si="286"/>
        <v>0</v>
      </c>
      <c r="AI499" s="14">
        <f t="shared" si="287"/>
        <v>1</v>
      </c>
      <c r="AJ499" s="14">
        <f t="shared" si="288"/>
        <v>2</v>
      </c>
      <c r="AK499" s="14">
        <f t="shared" si="289"/>
        <v>2.6</v>
      </c>
      <c r="AL499" s="24">
        <f t="shared" si="307"/>
        <v>293.91511904024702</v>
      </c>
      <c r="AM499" s="14">
        <f t="shared" si="308"/>
        <v>221.95550614366275</v>
      </c>
      <c r="AN499" s="138" t="str">
        <f t="shared" si="309"/>
        <v/>
      </c>
      <c r="AO499">
        <f t="shared" si="310"/>
        <v>2405</v>
      </c>
      <c r="AP499" s="124">
        <f t="shared" si="311"/>
        <v>221.95550614366275</v>
      </c>
    </row>
    <row r="500" spans="2:42" x14ac:dyDescent="0.25">
      <c r="B500" s="3">
        <f t="shared" si="290"/>
        <v>2410</v>
      </c>
      <c r="C500" s="14">
        <f t="shared" si="291"/>
        <v>40.166666666666664</v>
      </c>
      <c r="D500" s="11">
        <f t="shared" si="292"/>
        <v>885.36530068035177</v>
      </c>
      <c r="E500" s="11">
        <f t="shared" si="273"/>
        <v>691.22167618283459</v>
      </c>
      <c r="F500" s="11">
        <f t="shared" si="293"/>
        <v>153.4175686640439</v>
      </c>
      <c r="G500" s="11">
        <f t="shared" si="274"/>
        <v>294.51214870469732</v>
      </c>
      <c r="H500" s="11">
        <f t="shared" si="275"/>
        <v>222.41803979044198</v>
      </c>
      <c r="I500" s="24">
        <f t="shared" si="294"/>
        <v>153.4175686640439</v>
      </c>
      <c r="J500" s="12">
        <f t="shared" si="276"/>
        <v>0.31370261369919561</v>
      </c>
      <c r="K500" s="24">
        <f t="shared" si="277"/>
        <v>511.83071381850709</v>
      </c>
      <c r="L500" s="12">
        <f t="shared" si="295"/>
        <v>0.31996839637697899</v>
      </c>
      <c r="M500" s="24">
        <f t="shared" si="296"/>
        <v>294.51214870469732</v>
      </c>
      <c r="N500" s="12">
        <f t="shared" si="278"/>
        <v>0.85590485144577677</v>
      </c>
      <c r="O500" s="24">
        <f t="shared" si="279"/>
        <v>562.78206307104665</v>
      </c>
      <c r="P500" s="12">
        <f t="shared" si="297"/>
        <v>0.59661191920116741</v>
      </c>
      <c r="Q500" s="24">
        <f t="shared" si="298"/>
        <v>222.41803979044198</v>
      </c>
      <c r="R500" s="12">
        <f t="shared" si="280"/>
        <v>0.53744633594998192</v>
      </c>
      <c r="S500" s="24">
        <f t="shared" si="281"/>
        <v>537.75180798776626</v>
      </c>
      <c r="T500" s="12">
        <f t="shared" si="299"/>
        <v>0.46234158894476568</v>
      </c>
      <c r="W500" s="24">
        <f t="shared" si="300"/>
        <v>354.24373866496018</v>
      </c>
      <c r="X500" s="24">
        <f t="shared" si="301"/>
        <v>585.44153497750165</v>
      </c>
      <c r="Y500" s="13">
        <f t="shared" si="282"/>
        <v>0.71371255315648718</v>
      </c>
      <c r="Z500" s="24">
        <f t="shared" si="283"/>
        <v>8424.4484379468595</v>
      </c>
      <c r="AA500" s="24">
        <f t="shared" si="284"/>
        <v>19714.672528247491</v>
      </c>
      <c r="AB500" s="24">
        <f t="shared" si="302"/>
        <v>294.51214870469732</v>
      </c>
      <c r="AC500" s="24">
        <f t="shared" si="303"/>
        <v>222.41803979044198</v>
      </c>
      <c r="AD500" s="123">
        <f t="shared" si="304"/>
        <v>2410</v>
      </c>
      <c r="AE500" s="14">
        <f t="shared" si="305"/>
        <v>40.166666666666664</v>
      </c>
      <c r="AF500" s="24">
        <f t="shared" si="285"/>
        <v>400</v>
      </c>
      <c r="AG500" s="3">
        <f t="shared" si="306"/>
        <v>1</v>
      </c>
      <c r="AH500" s="14">
        <f t="shared" si="286"/>
        <v>0</v>
      </c>
      <c r="AI500" s="14">
        <f t="shared" si="287"/>
        <v>1</v>
      </c>
      <c r="AJ500" s="14">
        <f t="shared" si="288"/>
        <v>2</v>
      </c>
      <c r="AK500" s="14">
        <f t="shared" si="289"/>
        <v>2.6</v>
      </c>
      <c r="AL500" s="24">
        <f t="shared" si="307"/>
        <v>294.51214870469732</v>
      </c>
      <c r="AM500" s="14">
        <f t="shared" si="308"/>
        <v>222.41803979044198</v>
      </c>
      <c r="AN500" s="138" t="str">
        <f t="shared" si="309"/>
        <v/>
      </c>
      <c r="AO500">
        <f t="shared" si="310"/>
        <v>2410</v>
      </c>
      <c r="AP500" s="124">
        <f t="shared" si="311"/>
        <v>222.41803979044198</v>
      </c>
    </row>
    <row r="501" spans="2:42" x14ac:dyDescent="0.25">
      <c r="B501" s="3">
        <f t="shared" si="290"/>
        <v>2415</v>
      </c>
      <c r="C501" s="14">
        <f t="shared" si="291"/>
        <v>40.25</v>
      </c>
      <c r="D501" s="11">
        <f t="shared" si="292"/>
        <v>885.67487020423039</v>
      </c>
      <c r="E501" s="11">
        <f t="shared" si="273"/>
        <v>691.44245160920684</v>
      </c>
      <c r="F501" s="11">
        <f t="shared" si="293"/>
        <v>153.73753706042089</v>
      </c>
      <c r="G501" s="11">
        <f t="shared" si="274"/>
        <v>295.10876062389849</v>
      </c>
      <c r="H501" s="11">
        <f t="shared" si="275"/>
        <v>222.88038137938673</v>
      </c>
      <c r="I501" s="24">
        <f t="shared" si="294"/>
        <v>153.73753706042089</v>
      </c>
      <c r="J501" s="12">
        <f t="shared" si="276"/>
        <v>0.31362203509359315</v>
      </c>
      <c r="K501" s="24">
        <f t="shared" si="277"/>
        <v>511.96221798788616</v>
      </c>
      <c r="L501" s="12">
        <f t="shared" si="295"/>
        <v>0.31991000182800289</v>
      </c>
      <c r="M501" s="24">
        <f t="shared" si="296"/>
        <v>295.10876062389849</v>
      </c>
      <c r="N501" s="12">
        <f t="shared" si="278"/>
        <v>0.85558251457595202</v>
      </c>
      <c r="O501" s="24">
        <f t="shared" si="279"/>
        <v>562.99408868577507</v>
      </c>
      <c r="P501" s="12">
        <f t="shared" si="297"/>
        <v>0.59619389525761446</v>
      </c>
      <c r="Q501" s="24">
        <f t="shared" si="298"/>
        <v>222.88038137938673</v>
      </c>
      <c r="R501" s="12">
        <f t="shared" si="280"/>
        <v>0.5372843799915179</v>
      </c>
      <c r="S501" s="24">
        <f t="shared" si="281"/>
        <v>537.91390484507633</v>
      </c>
      <c r="T501" s="12">
        <f t="shared" si="299"/>
        <v>0.4621492668316845</v>
      </c>
      <c r="W501" s="24">
        <f t="shared" si="300"/>
        <v>354.95745121811666</v>
      </c>
      <c r="X501" s="24">
        <f t="shared" si="301"/>
        <v>585.73550547538957</v>
      </c>
      <c r="Y501" s="13">
        <f t="shared" si="282"/>
        <v>0.71310266574814107</v>
      </c>
      <c r="Z501" s="24">
        <f t="shared" si="283"/>
        <v>8412.1250097772554</v>
      </c>
      <c r="AA501" s="24">
        <f t="shared" si="284"/>
        <v>19717.067842115324</v>
      </c>
      <c r="AB501" s="24">
        <f t="shared" si="302"/>
        <v>295.10876062389849</v>
      </c>
      <c r="AC501" s="24">
        <f t="shared" si="303"/>
        <v>222.88038137938673</v>
      </c>
      <c r="AD501" s="123">
        <f t="shared" si="304"/>
        <v>2415</v>
      </c>
      <c r="AE501" s="14">
        <f t="shared" si="305"/>
        <v>40.25</v>
      </c>
      <c r="AF501" s="24">
        <f t="shared" si="285"/>
        <v>400</v>
      </c>
      <c r="AG501" s="3">
        <f t="shared" si="306"/>
        <v>1</v>
      </c>
      <c r="AH501" s="14">
        <f t="shared" si="286"/>
        <v>0</v>
      </c>
      <c r="AI501" s="14">
        <f t="shared" si="287"/>
        <v>1</v>
      </c>
      <c r="AJ501" s="14">
        <f t="shared" si="288"/>
        <v>2</v>
      </c>
      <c r="AK501" s="14">
        <f t="shared" si="289"/>
        <v>2.6</v>
      </c>
      <c r="AL501" s="24">
        <f t="shared" si="307"/>
        <v>295.10876062389849</v>
      </c>
      <c r="AM501" s="14">
        <f t="shared" si="308"/>
        <v>222.88038137938673</v>
      </c>
      <c r="AN501" s="138" t="str">
        <f t="shared" si="309"/>
        <v/>
      </c>
      <c r="AO501">
        <f t="shared" si="310"/>
        <v>2415</v>
      </c>
      <c r="AP501" s="124">
        <f t="shared" si="311"/>
        <v>222.88038137938673</v>
      </c>
    </row>
    <row r="502" spans="2:42" x14ac:dyDescent="0.25">
      <c r="B502" s="3">
        <f t="shared" si="290"/>
        <v>2420</v>
      </c>
      <c r="C502" s="14">
        <f t="shared" si="291"/>
        <v>40.333333333333336</v>
      </c>
      <c r="D502" s="11">
        <f t="shared" si="292"/>
        <v>885.98380143997804</v>
      </c>
      <c r="E502" s="11">
        <f t="shared" si="273"/>
        <v>691.6632270355791</v>
      </c>
      <c r="F502" s="11">
        <f t="shared" si="293"/>
        <v>154.05744706224888</v>
      </c>
      <c r="G502" s="11">
        <f t="shared" si="274"/>
        <v>295.7049545191561</v>
      </c>
      <c r="H502" s="11">
        <f t="shared" si="275"/>
        <v>223.34253064621842</v>
      </c>
      <c r="I502" s="24">
        <f t="shared" si="294"/>
        <v>154.05744706224888</v>
      </c>
      <c r="J502" s="12">
        <f t="shared" si="276"/>
        <v>0.31354159605344034</v>
      </c>
      <c r="K502" s="24">
        <f t="shared" si="277"/>
        <v>512.09356180295833</v>
      </c>
      <c r="L502" s="12">
        <f t="shared" si="295"/>
        <v>0.31985137807636965</v>
      </c>
      <c r="M502" s="24">
        <f t="shared" si="296"/>
        <v>295.7049545191561</v>
      </c>
      <c r="N502" s="12">
        <f t="shared" si="278"/>
        <v>0.85526034856273858</v>
      </c>
      <c r="O502" s="24">
        <f t="shared" si="279"/>
        <v>563.20616160756947</v>
      </c>
      <c r="P502" s="12">
        <f t="shared" si="297"/>
        <v>0.59577559569905791</v>
      </c>
      <c r="Q502" s="24">
        <f t="shared" si="298"/>
        <v>223.34253064621842</v>
      </c>
      <c r="R502" s="12">
        <f t="shared" si="280"/>
        <v>0.53712267661584712</v>
      </c>
      <c r="S502" s="24">
        <f t="shared" si="281"/>
        <v>538.07584642382653</v>
      </c>
      <c r="T502" s="12">
        <f t="shared" si="299"/>
        <v>0.46195668258059358</v>
      </c>
      <c r="W502" s="24">
        <f t="shared" si="300"/>
        <v>355.67055388386478</v>
      </c>
      <c r="X502" s="24">
        <f t="shared" si="301"/>
        <v>586.0299105546801</v>
      </c>
      <c r="Y502" s="13">
        <f t="shared" si="282"/>
        <v>0.71249236104369673</v>
      </c>
      <c r="Z502" s="24">
        <f t="shared" si="283"/>
        <v>8399.8168287928584</v>
      </c>
      <c r="AA502" s="24">
        <f t="shared" si="284"/>
        <v>19719.428143811721</v>
      </c>
      <c r="AB502" s="24">
        <f t="shared" si="302"/>
        <v>295.7049545191561</v>
      </c>
      <c r="AC502" s="24">
        <f t="shared" si="303"/>
        <v>223.34253064621842</v>
      </c>
      <c r="AD502" s="123">
        <f t="shared" si="304"/>
        <v>2420</v>
      </c>
      <c r="AE502" s="14">
        <f t="shared" si="305"/>
        <v>40.333333333333336</v>
      </c>
      <c r="AF502" s="24">
        <f t="shared" si="285"/>
        <v>400</v>
      </c>
      <c r="AG502" s="3">
        <f t="shared" si="306"/>
        <v>1</v>
      </c>
      <c r="AH502" s="14">
        <f t="shared" si="286"/>
        <v>0</v>
      </c>
      <c r="AI502" s="14">
        <f t="shared" si="287"/>
        <v>1</v>
      </c>
      <c r="AJ502" s="14">
        <f t="shared" si="288"/>
        <v>2</v>
      </c>
      <c r="AK502" s="14">
        <f t="shared" si="289"/>
        <v>2.6</v>
      </c>
      <c r="AL502" s="24">
        <f t="shared" si="307"/>
        <v>295.7049545191561</v>
      </c>
      <c r="AM502" s="14">
        <f t="shared" si="308"/>
        <v>223.34253064621842</v>
      </c>
      <c r="AN502" s="138" t="str">
        <f t="shared" si="309"/>
        <v/>
      </c>
      <c r="AO502">
        <f t="shared" si="310"/>
        <v>2420</v>
      </c>
      <c r="AP502" s="124">
        <f t="shared" si="311"/>
        <v>223.34253064621842</v>
      </c>
    </row>
    <row r="503" spans="2:42" x14ac:dyDescent="0.25">
      <c r="B503" s="3">
        <f t="shared" si="290"/>
        <v>2425</v>
      </c>
      <c r="C503" s="14">
        <f t="shared" si="291"/>
        <v>40.416666666666664</v>
      </c>
      <c r="D503" s="11">
        <f t="shared" si="292"/>
        <v>886.29209701429761</v>
      </c>
      <c r="E503" s="11">
        <f t="shared" si="273"/>
        <v>691.88400246195124</v>
      </c>
      <c r="F503" s="11">
        <f t="shared" si="293"/>
        <v>154.37729844032526</v>
      </c>
      <c r="G503" s="11">
        <f t="shared" si="274"/>
        <v>296.30073011485518</v>
      </c>
      <c r="H503" s="11">
        <f t="shared" si="275"/>
        <v>223.80448732879901</v>
      </c>
      <c r="I503" s="24">
        <f t="shared" si="294"/>
        <v>154.37729844032526</v>
      </c>
      <c r="J503" s="12">
        <f t="shared" si="276"/>
        <v>0.31346129614083423</v>
      </c>
      <c r="K503" s="24">
        <f t="shared" si="277"/>
        <v>512.22474568041048</v>
      </c>
      <c r="L503" s="12">
        <f t="shared" si="295"/>
        <v>0.31979252681363174</v>
      </c>
      <c r="M503" s="24">
        <f t="shared" si="296"/>
        <v>296.30073011485518</v>
      </c>
      <c r="N503" s="12">
        <f t="shared" si="278"/>
        <v>0.85493834978956096</v>
      </c>
      <c r="O503" s="24">
        <f t="shared" si="279"/>
        <v>563.41828414614599</v>
      </c>
      <c r="P503" s="12">
        <f t="shared" si="297"/>
        <v>0.59535702358184295</v>
      </c>
      <c r="Q503" s="24">
        <f t="shared" si="298"/>
        <v>223.80448732879901</v>
      </c>
      <c r="R503" s="12">
        <f t="shared" si="280"/>
        <v>0.5369612241263656</v>
      </c>
      <c r="S503" s="24">
        <f t="shared" si="281"/>
        <v>538.237634055841</v>
      </c>
      <c r="T503" s="12">
        <f t="shared" si="299"/>
        <v>0.46176383831159057</v>
      </c>
      <c r="W503" s="24">
        <f t="shared" si="300"/>
        <v>356.38304624490848</v>
      </c>
      <c r="X503" s="24">
        <f t="shared" si="301"/>
        <v>586.32475310761356</v>
      </c>
      <c r="Y503" s="13">
        <f t="shared" si="282"/>
        <v>0.7118816387510517</v>
      </c>
      <c r="Z503" s="24">
        <f t="shared" si="283"/>
        <v>8387.5239054260692</v>
      </c>
      <c r="AA503" s="24">
        <f t="shared" si="284"/>
        <v>19721.753471622964</v>
      </c>
      <c r="AB503" s="24">
        <f t="shared" si="302"/>
        <v>296.30073011485518</v>
      </c>
      <c r="AC503" s="24">
        <f t="shared" si="303"/>
        <v>223.80448732879901</v>
      </c>
      <c r="AD503" s="123">
        <f t="shared" si="304"/>
        <v>2425</v>
      </c>
      <c r="AE503" s="14">
        <f t="shared" si="305"/>
        <v>40.416666666666664</v>
      </c>
      <c r="AF503" s="24">
        <f t="shared" si="285"/>
        <v>400</v>
      </c>
      <c r="AG503" s="3">
        <f t="shared" si="306"/>
        <v>1</v>
      </c>
      <c r="AH503" s="14">
        <f t="shared" si="286"/>
        <v>0</v>
      </c>
      <c r="AI503" s="14">
        <f t="shared" si="287"/>
        <v>1</v>
      </c>
      <c r="AJ503" s="14">
        <f t="shared" si="288"/>
        <v>2</v>
      </c>
      <c r="AK503" s="14">
        <f t="shared" si="289"/>
        <v>2.6</v>
      </c>
      <c r="AL503" s="24">
        <f t="shared" si="307"/>
        <v>296.30073011485518</v>
      </c>
      <c r="AM503" s="14">
        <f t="shared" si="308"/>
        <v>223.80448732879901</v>
      </c>
      <c r="AN503" s="138" t="str">
        <f t="shared" si="309"/>
        <v/>
      </c>
      <c r="AO503">
        <f t="shared" si="310"/>
        <v>2425</v>
      </c>
      <c r="AP503" s="124">
        <f t="shared" si="311"/>
        <v>223.80448732879901</v>
      </c>
    </row>
    <row r="504" spans="2:42" x14ac:dyDescent="0.25">
      <c r="B504" s="3">
        <f t="shared" si="290"/>
        <v>2430</v>
      </c>
      <c r="C504" s="14">
        <f t="shared" si="291"/>
        <v>40.5</v>
      </c>
      <c r="D504" s="11">
        <f t="shared" si="292"/>
        <v>886.59975953771152</v>
      </c>
      <c r="E504" s="11">
        <f t="shared" si="273"/>
        <v>692.1047778883235</v>
      </c>
      <c r="F504" s="11">
        <f t="shared" si="293"/>
        <v>154.69709096713891</v>
      </c>
      <c r="G504" s="11">
        <f t="shared" si="274"/>
        <v>296.89608713843705</v>
      </c>
      <c r="H504" s="11">
        <f t="shared" si="275"/>
        <v>224.2662511671106</v>
      </c>
      <c r="I504" s="24">
        <f t="shared" si="294"/>
        <v>154.69709096713891</v>
      </c>
      <c r="J504" s="12">
        <f t="shared" si="276"/>
        <v>0.31338113491848246</v>
      </c>
      <c r="K504" s="24">
        <f t="shared" si="277"/>
        <v>512.35577003751882</v>
      </c>
      <c r="L504" s="12">
        <f t="shared" si="295"/>
        <v>0.319733449716818</v>
      </c>
      <c r="M504" s="24">
        <f t="shared" si="296"/>
        <v>296.89608713843705</v>
      </c>
      <c r="N504" s="12">
        <f t="shared" si="278"/>
        <v>0.85461651466694211</v>
      </c>
      <c r="O504" s="24">
        <f t="shared" si="279"/>
        <v>563.63045860036243</v>
      </c>
      <c r="P504" s="12">
        <f t="shared" si="297"/>
        <v>0.59493818193970305</v>
      </c>
      <c r="Q504" s="24">
        <f t="shared" si="298"/>
        <v>224.2662511671106</v>
      </c>
      <c r="R504" s="12">
        <f t="shared" si="280"/>
        <v>0.53680002083292455</v>
      </c>
      <c r="S504" s="24">
        <f t="shared" si="281"/>
        <v>538.39926907055121</v>
      </c>
      <c r="T504" s="12">
        <f t="shared" si="299"/>
        <v>0.46157073612459748</v>
      </c>
      <c r="W504" s="24">
        <f t="shared" si="300"/>
        <v>357.09492788365952</v>
      </c>
      <c r="X504" s="24">
        <f t="shared" si="301"/>
        <v>586.62003600142816</v>
      </c>
      <c r="Y504" s="13">
        <f t="shared" si="282"/>
        <v>0.71127049863896996</v>
      </c>
      <c r="Z504" s="24">
        <f t="shared" si="283"/>
        <v>8375.2462501165992</v>
      </c>
      <c r="AA504" s="24">
        <f t="shared" si="284"/>
        <v>19724.04386446235</v>
      </c>
      <c r="AB504" s="24">
        <f t="shared" si="302"/>
        <v>296.89608713843705</v>
      </c>
      <c r="AC504" s="24">
        <f t="shared" si="303"/>
        <v>224.2662511671106</v>
      </c>
      <c r="AD504" s="123">
        <f t="shared" si="304"/>
        <v>2430</v>
      </c>
      <c r="AE504" s="14">
        <f t="shared" si="305"/>
        <v>40.5</v>
      </c>
      <c r="AF504" s="24">
        <f t="shared" si="285"/>
        <v>400</v>
      </c>
      <c r="AG504" s="3">
        <f t="shared" si="306"/>
        <v>1</v>
      </c>
      <c r="AH504" s="14">
        <f t="shared" si="286"/>
        <v>0</v>
      </c>
      <c r="AI504" s="14">
        <f t="shared" si="287"/>
        <v>1</v>
      </c>
      <c r="AJ504" s="14">
        <f t="shared" si="288"/>
        <v>2</v>
      </c>
      <c r="AK504" s="14">
        <f t="shared" si="289"/>
        <v>2.6</v>
      </c>
      <c r="AL504" s="24">
        <f t="shared" si="307"/>
        <v>296.89608713843705</v>
      </c>
      <c r="AM504" s="14">
        <f t="shared" si="308"/>
        <v>224.2662511671106</v>
      </c>
      <c r="AN504" s="138" t="str">
        <f t="shared" si="309"/>
        <v/>
      </c>
      <c r="AO504">
        <f t="shared" si="310"/>
        <v>2430</v>
      </c>
      <c r="AP504" s="124">
        <f t="shared" si="311"/>
        <v>224.2662511671106</v>
      </c>
    </row>
    <row r="505" spans="2:42" x14ac:dyDescent="0.25">
      <c r="B505" s="3">
        <f t="shared" si="290"/>
        <v>2435</v>
      </c>
      <c r="C505" s="14">
        <f t="shared" si="291"/>
        <v>40.583333333333336</v>
      </c>
      <c r="D505" s="11">
        <f t="shared" si="292"/>
        <v>886.90679160469313</v>
      </c>
      <c r="E505" s="11">
        <f t="shared" si="273"/>
        <v>692.32555331469575</v>
      </c>
      <c r="F505" s="11">
        <f t="shared" si="293"/>
        <v>155.01682441685571</v>
      </c>
      <c r="G505" s="11">
        <f t="shared" si="274"/>
        <v>297.49102532037676</v>
      </c>
      <c r="H505" s="11">
        <f t="shared" si="275"/>
        <v>224.7278219032352</v>
      </c>
      <c r="I505" s="24">
        <f t="shared" si="294"/>
        <v>155.01682441685571</v>
      </c>
      <c r="J505" s="12">
        <f t="shared" si="276"/>
        <v>0.31330111194970811</v>
      </c>
      <c r="K505" s="24">
        <f t="shared" si="277"/>
        <v>512.4866352921357</v>
      </c>
      <c r="L505" s="12">
        <f t="shared" si="295"/>
        <v>0.31967414844861086</v>
      </c>
      <c r="M505" s="24">
        <f t="shared" si="296"/>
        <v>297.49102532037676</v>
      </c>
      <c r="N505" s="12">
        <f t="shared" si="278"/>
        <v>0.85429483963241104</v>
      </c>
      <c r="O505" s="24">
        <f t="shared" si="279"/>
        <v>563.8426872582238</v>
      </c>
      <c r="P505" s="12">
        <f t="shared" si="297"/>
        <v>0.5945190737841628</v>
      </c>
      <c r="Q505" s="24">
        <f t="shared" si="298"/>
        <v>224.7278219032352</v>
      </c>
      <c r="R505" s="12">
        <f t="shared" si="280"/>
        <v>0.53663906505181935</v>
      </c>
      <c r="S505" s="24">
        <f t="shared" si="281"/>
        <v>538.56075279498214</v>
      </c>
      <c r="T505" s="12">
        <f t="shared" si="299"/>
        <v>0.46137737809965484</v>
      </c>
      <c r="W505" s="24">
        <f t="shared" si="300"/>
        <v>357.80619838229848</v>
      </c>
      <c r="X505" s="24">
        <f t="shared" si="301"/>
        <v>586.91576207841285</v>
      </c>
      <c r="Y505" s="13">
        <f t="shared" si="282"/>
        <v>0.71065894053668788</v>
      </c>
      <c r="Z505" s="24">
        <f t="shared" si="283"/>
        <v>8362.9838733099314</v>
      </c>
      <c r="AA505" s="24">
        <f t="shared" si="284"/>
        <v>19726.299361868972</v>
      </c>
      <c r="AB505" s="24">
        <f t="shared" si="302"/>
        <v>297.49102532037676</v>
      </c>
      <c r="AC505" s="24">
        <f t="shared" si="303"/>
        <v>224.7278219032352</v>
      </c>
      <c r="AD505" s="123">
        <f t="shared" si="304"/>
        <v>2435</v>
      </c>
      <c r="AE505" s="14">
        <f t="shared" si="305"/>
        <v>40.583333333333336</v>
      </c>
      <c r="AF505" s="24">
        <f t="shared" si="285"/>
        <v>400</v>
      </c>
      <c r="AG505" s="3">
        <f t="shared" si="306"/>
        <v>1</v>
      </c>
      <c r="AH505" s="14">
        <f t="shared" si="286"/>
        <v>0</v>
      </c>
      <c r="AI505" s="14">
        <f t="shared" si="287"/>
        <v>1</v>
      </c>
      <c r="AJ505" s="14">
        <f t="shared" si="288"/>
        <v>2</v>
      </c>
      <c r="AK505" s="14">
        <f t="shared" si="289"/>
        <v>2.6</v>
      </c>
      <c r="AL505" s="24">
        <f t="shared" si="307"/>
        <v>297.49102532037676</v>
      </c>
      <c r="AM505" s="14">
        <f t="shared" si="308"/>
        <v>224.7278219032352</v>
      </c>
      <c r="AN505" s="138" t="str">
        <f t="shared" si="309"/>
        <v/>
      </c>
      <c r="AO505">
        <f t="shared" si="310"/>
        <v>2435</v>
      </c>
      <c r="AP505" s="124">
        <f t="shared" si="311"/>
        <v>224.7278219032352</v>
      </c>
    </row>
    <row r="506" spans="2:42" x14ac:dyDescent="0.25">
      <c r="B506" s="3">
        <f t="shared" si="290"/>
        <v>2440</v>
      </c>
      <c r="C506" s="14">
        <f t="shared" si="291"/>
        <v>40.666666666666664</v>
      </c>
      <c r="D506" s="11">
        <f t="shared" si="292"/>
        <v>887.21319579379895</v>
      </c>
      <c r="E506" s="11">
        <f t="shared" si="273"/>
        <v>692.5463287410679</v>
      </c>
      <c r="F506" s="11">
        <f t="shared" si="293"/>
        <v>155.33649856530431</v>
      </c>
      <c r="G506" s="11">
        <f t="shared" si="274"/>
        <v>298.08554439416093</v>
      </c>
      <c r="H506" s="11">
        <f t="shared" si="275"/>
        <v>225.18919928133485</v>
      </c>
      <c r="I506" s="24">
        <f t="shared" si="294"/>
        <v>155.33649856530431</v>
      </c>
      <c r="J506" s="12">
        <f t="shared" si="276"/>
        <v>0.31322122679845443</v>
      </c>
      <c r="K506" s="24">
        <f t="shared" si="277"/>
        <v>512.61734186267779</v>
      </c>
      <c r="L506" s="12">
        <f t="shared" si="295"/>
        <v>0.31961462465741819</v>
      </c>
      <c r="M506" s="24">
        <f t="shared" si="296"/>
        <v>298.08554439416093</v>
      </c>
      <c r="N506" s="12">
        <f t="shared" si="278"/>
        <v>0.85397332115040758</v>
      </c>
      <c r="O506" s="24">
        <f t="shared" si="279"/>
        <v>564.05497239688816</v>
      </c>
      <c r="P506" s="12">
        <f t="shared" si="297"/>
        <v>0.59409970210464402</v>
      </c>
      <c r="Q506" s="24">
        <f t="shared" si="298"/>
        <v>225.18919928133485</v>
      </c>
      <c r="R506" s="12">
        <f t="shared" si="280"/>
        <v>0.53647835510577757</v>
      </c>
      <c r="S506" s="24">
        <f t="shared" si="281"/>
        <v>538.72208655374061</v>
      </c>
      <c r="T506" s="12">
        <f t="shared" si="299"/>
        <v>0.46118376629703178</v>
      </c>
      <c r="W506" s="24">
        <f t="shared" si="300"/>
        <v>358.51685732283516</v>
      </c>
      <c r="X506" s="24">
        <f t="shared" si="301"/>
        <v>587.21193415596053</v>
      </c>
      <c r="Y506" s="13">
        <f t="shared" si="282"/>
        <v>0.71004696433352132</v>
      </c>
      <c r="Z506" s="24">
        <f t="shared" si="283"/>
        <v>8350.7367854558179</v>
      </c>
      <c r="AA506" s="24">
        <f t="shared" si="284"/>
        <v>19728.520004006514</v>
      </c>
      <c r="AB506" s="24">
        <f t="shared" si="302"/>
        <v>298.08554439416093</v>
      </c>
      <c r="AC506" s="24">
        <f t="shared" si="303"/>
        <v>225.18919928133485</v>
      </c>
      <c r="AD506" s="123">
        <f t="shared" si="304"/>
        <v>2440</v>
      </c>
      <c r="AE506" s="14">
        <f t="shared" si="305"/>
        <v>40.666666666666664</v>
      </c>
      <c r="AF506" s="24">
        <f t="shared" si="285"/>
        <v>400</v>
      </c>
      <c r="AG506" s="3">
        <f t="shared" si="306"/>
        <v>1</v>
      </c>
      <c r="AH506" s="14">
        <f t="shared" si="286"/>
        <v>0</v>
      </c>
      <c r="AI506" s="14">
        <f t="shared" si="287"/>
        <v>1</v>
      </c>
      <c r="AJ506" s="14">
        <f t="shared" si="288"/>
        <v>2</v>
      </c>
      <c r="AK506" s="14">
        <f t="shared" si="289"/>
        <v>2.6</v>
      </c>
      <c r="AL506" s="24">
        <f t="shared" si="307"/>
        <v>298.08554439416093</v>
      </c>
      <c r="AM506" s="14">
        <f t="shared" si="308"/>
        <v>225.18919928133485</v>
      </c>
      <c r="AN506" s="138" t="str">
        <f t="shared" si="309"/>
        <v/>
      </c>
      <c r="AO506">
        <f t="shared" si="310"/>
        <v>2440</v>
      </c>
      <c r="AP506" s="124">
        <f t="shared" si="311"/>
        <v>225.18919928133485</v>
      </c>
    </row>
    <row r="507" spans="2:42" x14ac:dyDescent="0.25">
      <c r="B507" s="3">
        <f t="shared" si="290"/>
        <v>2445</v>
      </c>
      <c r="C507" s="14">
        <f t="shared" si="291"/>
        <v>40.75</v>
      </c>
      <c r="D507" s="11">
        <f t="shared" si="292"/>
        <v>887.5189746677986</v>
      </c>
      <c r="E507" s="11">
        <f t="shared" si="273"/>
        <v>692.76710416744015</v>
      </c>
      <c r="F507" s="11">
        <f t="shared" si="293"/>
        <v>155.65611318996173</v>
      </c>
      <c r="G507" s="11">
        <f t="shared" si="274"/>
        <v>298.67964409626558</v>
      </c>
      <c r="H507" s="11">
        <f t="shared" si="275"/>
        <v>225.65038304763189</v>
      </c>
      <c r="I507" s="24">
        <f t="shared" si="294"/>
        <v>155.65611318996173</v>
      </c>
      <c r="J507" s="12">
        <f t="shared" si="276"/>
        <v>0.31314147902928968</v>
      </c>
      <c r="K507" s="24">
        <f t="shared" si="277"/>
        <v>512.74789016811292</v>
      </c>
      <c r="L507" s="12">
        <f t="shared" si="295"/>
        <v>0.31955487997754195</v>
      </c>
      <c r="M507" s="24">
        <f t="shared" si="296"/>
        <v>298.67964409626558</v>
      </c>
      <c r="N507" s="12">
        <f t="shared" si="278"/>
        <v>0.85365195571218866</v>
      </c>
      <c r="O507" s="24">
        <f t="shared" si="279"/>
        <v>564.26731628267305</v>
      </c>
      <c r="P507" s="12">
        <f t="shared" si="297"/>
        <v>0.59368006986884381</v>
      </c>
      <c r="Q507" s="24">
        <f t="shared" si="298"/>
        <v>225.65038304763189</v>
      </c>
      <c r="R507" s="12">
        <f t="shared" si="280"/>
        <v>0.53631788932394975</v>
      </c>
      <c r="S507" s="24">
        <f t="shared" si="281"/>
        <v>538.88327166900081</v>
      </c>
      <c r="T507" s="12">
        <f t="shared" si="299"/>
        <v>0.46098990275750612</v>
      </c>
      <c r="W507" s="24">
        <f t="shared" si="300"/>
        <v>359.22690428716868</v>
      </c>
      <c r="X507" s="24">
        <f t="shared" si="301"/>
        <v>587.50855502661966</v>
      </c>
      <c r="Y507" s="13">
        <f t="shared" si="282"/>
        <v>0.70943456997847198</v>
      </c>
      <c r="Z507" s="24">
        <f t="shared" si="283"/>
        <v>8338.5049970067867</v>
      </c>
      <c r="AA507" s="24">
        <f t="shared" si="284"/>
        <v>19730.705831661973</v>
      </c>
      <c r="AB507" s="24">
        <f t="shared" si="302"/>
        <v>298.67964409626558</v>
      </c>
      <c r="AC507" s="24">
        <f t="shared" si="303"/>
        <v>225.65038304763189</v>
      </c>
      <c r="AD507" s="123">
        <f t="shared" si="304"/>
        <v>2445</v>
      </c>
      <c r="AE507" s="14">
        <f t="shared" si="305"/>
        <v>40.75</v>
      </c>
      <c r="AF507" s="24">
        <f t="shared" si="285"/>
        <v>400</v>
      </c>
      <c r="AG507" s="3">
        <f t="shared" si="306"/>
        <v>1</v>
      </c>
      <c r="AH507" s="14">
        <f t="shared" si="286"/>
        <v>0</v>
      </c>
      <c r="AI507" s="14">
        <f t="shared" si="287"/>
        <v>1</v>
      </c>
      <c r="AJ507" s="14">
        <f t="shared" si="288"/>
        <v>2</v>
      </c>
      <c r="AK507" s="14">
        <f t="shared" si="289"/>
        <v>2.6</v>
      </c>
      <c r="AL507" s="24">
        <f t="shared" si="307"/>
        <v>298.67964409626558</v>
      </c>
      <c r="AM507" s="14">
        <f t="shared" si="308"/>
        <v>225.65038304763189</v>
      </c>
      <c r="AN507" s="138" t="str">
        <f t="shared" si="309"/>
        <v/>
      </c>
      <c r="AO507">
        <f t="shared" si="310"/>
        <v>2445</v>
      </c>
      <c r="AP507" s="124">
        <f t="shared" si="311"/>
        <v>225.65038304763189</v>
      </c>
    </row>
    <row r="508" spans="2:42" x14ac:dyDescent="0.25">
      <c r="B508" s="3">
        <f t="shared" si="290"/>
        <v>2450</v>
      </c>
      <c r="C508" s="14">
        <f t="shared" si="291"/>
        <v>40.833333333333336</v>
      </c>
      <c r="D508" s="11">
        <f t="shared" si="292"/>
        <v>887.82413077380329</v>
      </c>
      <c r="E508" s="11">
        <f t="shared" si="273"/>
        <v>692.98787959381241</v>
      </c>
      <c r="F508" s="11">
        <f t="shared" si="293"/>
        <v>155.97566806993927</v>
      </c>
      <c r="G508" s="11">
        <f t="shared" si="274"/>
        <v>299.27332416613444</v>
      </c>
      <c r="H508" s="11">
        <f t="shared" si="275"/>
        <v>226.11137295038941</v>
      </c>
      <c r="I508" s="24">
        <f t="shared" si="294"/>
        <v>155.97566806993927</v>
      </c>
      <c r="J508" s="12">
        <f t="shared" si="276"/>
        <v>0.31306186820741105</v>
      </c>
      <c r="K508" s="24">
        <f t="shared" si="277"/>
        <v>512.87828062794927</v>
      </c>
      <c r="L508" s="12">
        <f t="shared" si="295"/>
        <v>0.3194949160293189</v>
      </c>
      <c r="M508" s="24">
        <f t="shared" si="296"/>
        <v>299.27332416613444</v>
      </c>
      <c r="N508" s="12">
        <f t="shared" si="278"/>
        <v>0.85333073983573615</v>
      </c>
      <c r="O508" s="24">
        <f t="shared" si="279"/>
        <v>564.47972117106156</v>
      </c>
      <c r="P508" s="12">
        <f t="shared" si="297"/>
        <v>0.59326018002303693</v>
      </c>
      <c r="Q508" s="24">
        <f t="shared" si="298"/>
        <v>226.11137295038941</v>
      </c>
      <c r="R508" s="12">
        <f t="shared" si="280"/>
        <v>0.5361576660418953</v>
      </c>
      <c r="S508" s="24">
        <f t="shared" si="281"/>
        <v>539.0443094604932</v>
      </c>
      <c r="T508" s="12">
        <f t="shared" si="299"/>
        <v>0.46079578950259459</v>
      </c>
      <c r="W508" s="24">
        <f t="shared" si="300"/>
        <v>359.93633885714718</v>
      </c>
      <c r="X508" s="24">
        <f t="shared" si="301"/>
        <v>587.80562745814757</v>
      </c>
      <c r="Y508" s="13">
        <f t="shared" si="282"/>
        <v>0.70882175747983489</v>
      </c>
      <c r="Z508" s="24">
        <f t="shared" si="283"/>
        <v>8326.2885184166316</v>
      </c>
      <c r="AA508" s="24">
        <f t="shared" si="284"/>
        <v>19732.856886244372</v>
      </c>
      <c r="AB508" s="24">
        <f t="shared" si="302"/>
        <v>299.27332416613444</v>
      </c>
      <c r="AC508" s="24">
        <f t="shared" si="303"/>
        <v>226.11137295038941</v>
      </c>
      <c r="AD508" s="123">
        <f t="shared" si="304"/>
        <v>2450</v>
      </c>
      <c r="AE508" s="14">
        <f t="shared" si="305"/>
        <v>40.833333333333336</v>
      </c>
      <c r="AF508" s="24">
        <f t="shared" si="285"/>
        <v>400</v>
      </c>
      <c r="AG508" s="3">
        <f t="shared" si="306"/>
        <v>1</v>
      </c>
      <c r="AH508" s="14">
        <f t="shared" si="286"/>
        <v>0</v>
      </c>
      <c r="AI508" s="14">
        <f t="shared" si="287"/>
        <v>1</v>
      </c>
      <c r="AJ508" s="14">
        <f t="shared" si="288"/>
        <v>2</v>
      </c>
      <c r="AK508" s="14">
        <f t="shared" si="289"/>
        <v>2.6</v>
      </c>
      <c r="AL508" s="24">
        <f t="shared" si="307"/>
        <v>299.27332416613444</v>
      </c>
      <c r="AM508" s="14">
        <f t="shared" si="308"/>
        <v>226.11137295038941</v>
      </c>
      <c r="AN508" s="138" t="str">
        <f t="shared" si="309"/>
        <v/>
      </c>
      <c r="AO508">
        <f t="shared" si="310"/>
        <v>2450</v>
      </c>
      <c r="AP508" s="124">
        <f t="shared" si="311"/>
        <v>226.11137295038941</v>
      </c>
    </row>
    <row r="509" spans="2:42" x14ac:dyDescent="0.25">
      <c r="B509" s="3">
        <f t="shared" si="290"/>
        <v>2455</v>
      </c>
      <c r="C509" s="14">
        <f t="shared" si="291"/>
        <v>40.916666666666664</v>
      </c>
      <c r="D509" s="11">
        <f t="shared" si="292"/>
        <v>888.12866664339242</v>
      </c>
      <c r="E509" s="11">
        <f t="shared" si="273"/>
        <v>693.20865502018455</v>
      </c>
      <c r="F509" s="11">
        <f t="shared" si="293"/>
        <v>156.2951629859686</v>
      </c>
      <c r="G509" s="11">
        <f t="shared" si="274"/>
        <v>299.86658434615748</v>
      </c>
      <c r="H509" s="11">
        <f t="shared" si="275"/>
        <v>226.57216873989199</v>
      </c>
      <c r="I509" s="24">
        <f t="shared" si="294"/>
        <v>156.2951629859686</v>
      </c>
      <c r="J509" s="12">
        <f t="shared" si="276"/>
        <v>0.31298239389865046</v>
      </c>
      <c r="K509" s="24">
        <f t="shared" si="277"/>
        <v>513.00851366222162</v>
      </c>
      <c r="L509" s="12">
        <f t="shared" si="295"/>
        <v>0.31943473441927306</v>
      </c>
      <c r="M509" s="24">
        <f t="shared" si="296"/>
        <v>299.86658434615748</v>
      </c>
      <c r="N509" s="12">
        <f t="shared" si="278"/>
        <v>0.85300967006566064</v>
      </c>
      <c r="O509" s="24">
        <f t="shared" si="279"/>
        <v>564.69218930670968</v>
      </c>
      <c r="P509" s="12">
        <f t="shared" si="297"/>
        <v>0.59284003549240649</v>
      </c>
      <c r="Q509" s="24">
        <f t="shared" si="298"/>
        <v>226.57216873989199</v>
      </c>
      <c r="R509" s="12">
        <f t="shared" si="280"/>
        <v>0.53599768360157296</v>
      </c>
      <c r="S509" s="24">
        <f t="shared" si="281"/>
        <v>539.20520124549103</v>
      </c>
      <c r="T509" s="12">
        <f t="shared" si="299"/>
        <v>0.46060142853480346</v>
      </c>
      <c r="W509" s="24">
        <f t="shared" si="300"/>
        <v>360.645160614627</v>
      </c>
      <c r="X509" s="24">
        <f t="shared" si="301"/>
        <v>588.10315419356459</v>
      </c>
      <c r="Y509" s="13">
        <f t="shared" si="282"/>
        <v>0.70820852690480063</v>
      </c>
      <c r="Z509" s="24">
        <f t="shared" si="283"/>
        <v>8314.0873601389394</v>
      </c>
      <c r="AA509" s="24">
        <f t="shared" si="284"/>
        <v>19734.973209783377</v>
      </c>
      <c r="AB509" s="24">
        <f t="shared" si="302"/>
        <v>299.86658434615748</v>
      </c>
      <c r="AC509" s="24">
        <f t="shared" si="303"/>
        <v>226.57216873989199</v>
      </c>
      <c r="AD509" s="123">
        <f t="shared" si="304"/>
        <v>2455</v>
      </c>
      <c r="AE509" s="14">
        <f t="shared" si="305"/>
        <v>40.916666666666664</v>
      </c>
      <c r="AF509" s="24">
        <f t="shared" si="285"/>
        <v>400</v>
      </c>
      <c r="AG509" s="3">
        <f t="shared" si="306"/>
        <v>1</v>
      </c>
      <c r="AH509" s="14">
        <f t="shared" si="286"/>
        <v>0</v>
      </c>
      <c r="AI509" s="14">
        <f t="shared" si="287"/>
        <v>1</v>
      </c>
      <c r="AJ509" s="14">
        <f t="shared" si="288"/>
        <v>2</v>
      </c>
      <c r="AK509" s="14">
        <f t="shared" si="289"/>
        <v>2.6</v>
      </c>
      <c r="AL509" s="24">
        <f t="shared" si="307"/>
        <v>299.86658434615748</v>
      </c>
      <c r="AM509" s="14">
        <f t="shared" si="308"/>
        <v>226.57216873989199</v>
      </c>
      <c r="AN509" s="138" t="str">
        <f t="shared" si="309"/>
        <v/>
      </c>
      <c r="AO509">
        <f t="shared" si="310"/>
        <v>2455</v>
      </c>
      <c r="AP509" s="124">
        <f t="shared" si="311"/>
        <v>226.57216873989199</v>
      </c>
    </row>
    <row r="510" spans="2:42" x14ac:dyDescent="0.25">
      <c r="B510" s="3">
        <f t="shared" si="290"/>
        <v>2460</v>
      </c>
      <c r="C510" s="14">
        <f t="shared" si="291"/>
        <v>41</v>
      </c>
      <c r="D510" s="11">
        <f t="shared" si="292"/>
        <v>888.43258479274107</v>
      </c>
      <c r="E510" s="11">
        <f t="shared" si="273"/>
        <v>693.42943044655681</v>
      </c>
      <c r="F510" s="11">
        <f t="shared" si="293"/>
        <v>156.61459772038788</v>
      </c>
      <c r="G510" s="11">
        <f t="shared" si="274"/>
        <v>300.45942438164991</v>
      </c>
      <c r="H510" s="11">
        <f t="shared" si="275"/>
        <v>227.03277016842679</v>
      </c>
      <c r="I510" s="24">
        <f t="shared" si="294"/>
        <v>156.61459772038788</v>
      </c>
      <c r="J510" s="12">
        <f t="shared" si="276"/>
        <v>0.31290305566947746</v>
      </c>
      <c r="K510" s="24">
        <f t="shared" si="277"/>
        <v>513.138589691481</v>
      </c>
      <c r="L510" s="12">
        <f t="shared" si="295"/>
        <v>0.31937433674018295</v>
      </c>
      <c r="M510" s="24">
        <f t="shared" si="296"/>
        <v>300.45942438164991</v>
      </c>
      <c r="N510" s="12">
        <f t="shared" si="278"/>
        <v>0.85268874297310826</v>
      </c>
      <c r="O510" s="24">
        <f t="shared" si="279"/>
        <v>564.90472292345396</v>
      </c>
      <c r="P510" s="12">
        <f t="shared" si="297"/>
        <v>0.59241963918114005</v>
      </c>
      <c r="Q510" s="24">
        <f t="shared" si="298"/>
        <v>227.03277016842679</v>
      </c>
      <c r="R510" s="12">
        <f t="shared" si="280"/>
        <v>0.53583794035132837</v>
      </c>
      <c r="S510" s="24">
        <f t="shared" si="281"/>
        <v>539.36594833879929</v>
      </c>
      <c r="T510" s="12">
        <f t="shared" si="299"/>
        <v>0.46040682183773157</v>
      </c>
      <c r="W510" s="24">
        <f t="shared" si="300"/>
        <v>361.3533691415318</v>
      </c>
      <c r="X510" s="24">
        <f t="shared" si="301"/>
        <v>588.40113795120647</v>
      </c>
      <c r="Y510" s="13">
        <f t="shared" si="282"/>
        <v>0.70759487837906621</v>
      </c>
      <c r="Z510" s="24">
        <f t="shared" si="283"/>
        <v>8301.9015326256249</v>
      </c>
      <c r="AA510" s="24">
        <f t="shared" si="284"/>
        <v>19737.054844928047</v>
      </c>
      <c r="AB510" s="24">
        <f t="shared" si="302"/>
        <v>300.45942438164991</v>
      </c>
      <c r="AC510" s="24">
        <f t="shared" si="303"/>
        <v>227.03277016842679</v>
      </c>
      <c r="AD510" s="123">
        <f t="shared" si="304"/>
        <v>2460</v>
      </c>
      <c r="AE510" s="14">
        <f t="shared" si="305"/>
        <v>41</v>
      </c>
      <c r="AF510" s="24">
        <f t="shared" si="285"/>
        <v>400</v>
      </c>
      <c r="AG510" s="3">
        <f t="shared" si="306"/>
        <v>1</v>
      </c>
      <c r="AH510" s="14">
        <f t="shared" si="286"/>
        <v>0</v>
      </c>
      <c r="AI510" s="14">
        <f t="shared" si="287"/>
        <v>1</v>
      </c>
      <c r="AJ510" s="14">
        <f t="shared" si="288"/>
        <v>2</v>
      </c>
      <c r="AK510" s="14">
        <f t="shared" si="289"/>
        <v>2.6</v>
      </c>
      <c r="AL510" s="24">
        <f t="shared" si="307"/>
        <v>300.45942438164991</v>
      </c>
      <c r="AM510" s="14">
        <f t="shared" si="308"/>
        <v>227.03277016842679</v>
      </c>
      <c r="AN510" s="138" t="str">
        <f t="shared" si="309"/>
        <v/>
      </c>
      <c r="AO510">
        <f t="shared" si="310"/>
        <v>2460</v>
      </c>
      <c r="AP510" s="124">
        <f t="shared" si="311"/>
        <v>227.03277016842679</v>
      </c>
    </row>
    <row r="511" spans="2:42" x14ac:dyDescent="0.25">
      <c r="B511" s="3">
        <f t="shared" si="290"/>
        <v>2465</v>
      </c>
      <c r="C511" s="14">
        <f t="shared" si="291"/>
        <v>41.083333333333336</v>
      </c>
      <c r="D511" s="11">
        <f t="shared" si="292"/>
        <v>888.7358877227432</v>
      </c>
      <c r="E511" s="11">
        <f t="shared" si="273"/>
        <v>693.65020587292906</v>
      </c>
      <c r="F511" s="11">
        <f t="shared" si="293"/>
        <v>156.93397205712807</v>
      </c>
      <c r="G511" s="11">
        <f t="shared" si="274"/>
        <v>301.05184402083103</v>
      </c>
      <c r="H511" s="11">
        <f t="shared" si="275"/>
        <v>227.49317699026452</v>
      </c>
      <c r="I511" s="24">
        <f t="shared" si="294"/>
        <v>156.93397205712807</v>
      </c>
      <c r="J511" s="12">
        <f t="shared" si="276"/>
        <v>0.31282385308700494</v>
      </c>
      <c r="K511" s="24">
        <f t="shared" si="277"/>
        <v>513.26850913678163</v>
      </c>
      <c r="L511" s="12">
        <f t="shared" si="295"/>
        <v>0.31931372457130713</v>
      </c>
      <c r="M511" s="24">
        <f t="shared" si="296"/>
        <v>301.05184402083103</v>
      </c>
      <c r="N511" s="12">
        <f t="shared" si="278"/>
        <v>0.85236795515566921</v>
      </c>
      <c r="O511" s="24">
        <f t="shared" si="279"/>
        <v>565.11732424431727</v>
      </c>
      <c r="P511" s="12">
        <f t="shared" si="297"/>
        <v>0.59199899397296685</v>
      </c>
      <c r="Q511" s="24">
        <f t="shared" si="298"/>
        <v>227.49317699026452</v>
      </c>
      <c r="R511" s="12">
        <f t="shared" si="280"/>
        <v>0.53567843464588294</v>
      </c>
      <c r="S511" s="24">
        <f t="shared" si="281"/>
        <v>539.52655205274175</v>
      </c>
      <c r="T511" s="12">
        <f t="shared" si="299"/>
        <v>0.46021197137644743</v>
      </c>
      <c r="W511" s="24">
        <f t="shared" si="300"/>
        <v>362.06096401991084</v>
      </c>
      <c r="X511" s="24">
        <f t="shared" si="301"/>
        <v>588.69958142477958</v>
      </c>
      <c r="Y511" s="13">
        <f t="shared" si="282"/>
        <v>0.70698081208643582</v>
      </c>
      <c r="Z511" s="24">
        <f t="shared" si="283"/>
        <v>8289.7310463254562</v>
      </c>
      <c r="AA511" s="24">
        <f t="shared" si="284"/>
        <v>19739.101834945373</v>
      </c>
      <c r="AB511" s="24">
        <f t="shared" si="302"/>
        <v>301.05184402083103</v>
      </c>
      <c r="AC511" s="24">
        <f t="shared" si="303"/>
        <v>227.49317699026452</v>
      </c>
      <c r="AD511" s="123">
        <f t="shared" si="304"/>
        <v>2465</v>
      </c>
      <c r="AE511" s="14">
        <f t="shared" si="305"/>
        <v>41.083333333333336</v>
      </c>
      <c r="AF511" s="24">
        <f t="shared" si="285"/>
        <v>400</v>
      </c>
      <c r="AG511" s="3">
        <f t="shared" si="306"/>
        <v>1</v>
      </c>
      <c r="AH511" s="14">
        <f t="shared" si="286"/>
        <v>0</v>
      </c>
      <c r="AI511" s="14">
        <f t="shared" si="287"/>
        <v>1</v>
      </c>
      <c r="AJ511" s="14">
        <f t="shared" si="288"/>
        <v>2</v>
      </c>
      <c r="AK511" s="14">
        <f t="shared" si="289"/>
        <v>2.6</v>
      </c>
      <c r="AL511" s="24">
        <f t="shared" si="307"/>
        <v>301.05184402083103</v>
      </c>
      <c r="AM511" s="14">
        <f t="shared" si="308"/>
        <v>227.49317699026452</v>
      </c>
      <c r="AN511" s="138" t="str">
        <f t="shared" si="309"/>
        <v/>
      </c>
      <c r="AO511">
        <f t="shared" si="310"/>
        <v>2465</v>
      </c>
      <c r="AP511" s="124">
        <f t="shared" si="311"/>
        <v>227.49317699026452</v>
      </c>
    </row>
    <row r="512" spans="2:42" x14ac:dyDescent="0.25">
      <c r="B512" s="3">
        <f t="shared" si="290"/>
        <v>2470</v>
      </c>
      <c r="C512" s="14">
        <f t="shared" si="291"/>
        <v>41.166666666666664</v>
      </c>
      <c r="D512" s="11">
        <f t="shared" si="292"/>
        <v>889.0385779191364</v>
      </c>
      <c r="E512" s="11">
        <f t="shared" si="273"/>
        <v>693.87098129930121</v>
      </c>
      <c r="F512" s="11">
        <f t="shared" si="293"/>
        <v>157.25328578169939</v>
      </c>
      <c r="G512" s="11">
        <f t="shared" si="274"/>
        <v>301.64384301480402</v>
      </c>
      <c r="H512" s="11">
        <f t="shared" si="275"/>
        <v>227.95338896164097</v>
      </c>
      <c r="I512" s="24">
        <f t="shared" si="294"/>
        <v>157.25328578169939</v>
      </c>
      <c r="J512" s="12">
        <f t="shared" si="276"/>
        <v>0.31274478571899261</v>
      </c>
      <c r="K512" s="24">
        <f t="shared" si="277"/>
        <v>513.39827241966987</v>
      </c>
      <c r="L512" s="12">
        <f t="shared" si="295"/>
        <v>0.31925289947842839</v>
      </c>
      <c r="M512" s="24">
        <f t="shared" si="296"/>
        <v>301.64384301480402</v>
      </c>
      <c r="N512" s="12">
        <f t="shared" si="278"/>
        <v>0.85204730323728184</v>
      </c>
      <c r="O512" s="24">
        <f t="shared" si="279"/>
        <v>565.32999548151781</v>
      </c>
      <c r="P512" s="12">
        <f t="shared" si="297"/>
        <v>0.59157810273118727</v>
      </c>
      <c r="Q512" s="24">
        <f t="shared" si="298"/>
        <v>227.95338896164097</v>
      </c>
      <c r="R512" s="12">
        <f t="shared" si="280"/>
        <v>0.53551916484632167</v>
      </c>
      <c r="S512" s="24">
        <f t="shared" si="281"/>
        <v>539.68701369714995</v>
      </c>
      <c r="T512" s="12">
        <f t="shared" si="299"/>
        <v>0.46001687909755257</v>
      </c>
      <c r="W512" s="24">
        <f t="shared" si="300"/>
        <v>362.76794483199728</v>
      </c>
      <c r="X512" s="24">
        <f t="shared" si="301"/>
        <v>588.99848728341385</v>
      </c>
      <c r="Y512" s="13">
        <f t="shared" si="282"/>
        <v>0.70636632826842827</v>
      </c>
      <c r="Z512" s="24">
        <f t="shared" si="283"/>
        <v>8277.5759116825975</v>
      </c>
      <c r="AA512" s="24">
        <f t="shared" si="284"/>
        <v>19741.114223718858</v>
      </c>
      <c r="AB512" s="24">
        <f t="shared" si="302"/>
        <v>301.64384301480402</v>
      </c>
      <c r="AC512" s="24">
        <f t="shared" si="303"/>
        <v>227.95338896164097</v>
      </c>
      <c r="AD512" s="123">
        <f t="shared" si="304"/>
        <v>2470</v>
      </c>
      <c r="AE512" s="14">
        <f t="shared" si="305"/>
        <v>41.166666666666664</v>
      </c>
      <c r="AF512" s="24">
        <f t="shared" si="285"/>
        <v>400</v>
      </c>
      <c r="AG512" s="3">
        <f t="shared" si="306"/>
        <v>1</v>
      </c>
      <c r="AH512" s="14">
        <f t="shared" si="286"/>
        <v>0</v>
      </c>
      <c r="AI512" s="14">
        <f t="shared" si="287"/>
        <v>1</v>
      </c>
      <c r="AJ512" s="14">
        <f t="shared" si="288"/>
        <v>2</v>
      </c>
      <c r="AK512" s="14">
        <f t="shared" si="289"/>
        <v>2.6</v>
      </c>
      <c r="AL512" s="24">
        <f t="shared" si="307"/>
        <v>301.64384301480402</v>
      </c>
      <c r="AM512" s="14">
        <f t="shared" si="308"/>
        <v>227.95338896164097</v>
      </c>
      <c r="AN512" s="138" t="str">
        <f t="shared" si="309"/>
        <v/>
      </c>
      <c r="AO512">
        <f t="shared" si="310"/>
        <v>2470</v>
      </c>
      <c r="AP512" s="124">
        <f t="shared" si="311"/>
        <v>227.95338896164097</v>
      </c>
    </row>
    <row r="513" spans="2:42" x14ac:dyDescent="0.25">
      <c r="B513" s="3">
        <f t="shared" si="290"/>
        <v>2475</v>
      </c>
      <c r="C513" s="14">
        <f t="shared" si="291"/>
        <v>41.25</v>
      </c>
      <c r="D513" s="11">
        <f t="shared" si="292"/>
        <v>889.34065785262283</v>
      </c>
      <c r="E513" s="11">
        <f t="shared" si="273"/>
        <v>694.09175672567346</v>
      </c>
      <c r="F513" s="11">
        <f t="shared" si="293"/>
        <v>157.57253868117783</v>
      </c>
      <c r="G513" s="11">
        <f t="shared" si="274"/>
        <v>302.23542111753522</v>
      </c>
      <c r="H513" s="11">
        <f t="shared" si="275"/>
        <v>228.41340584073853</v>
      </c>
      <c r="I513" s="24">
        <f t="shared" si="294"/>
        <v>157.57253868117783</v>
      </c>
      <c r="J513" s="12">
        <f t="shared" si="276"/>
        <v>0.31266585313385115</v>
      </c>
      <c r="K513" s="24">
        <f t="shared" si="277"/>
        <v>513.52787996217273</v>
      </c>
      <c r="L513" s="12">
        <f t="shared" si="295"/>
        <v>0.3191918630140621</v>
      </c>
      <c r="M513" s="24">
        <f t="shared" si="296"/>
        <v>302.23542111753522</v>
      </c>
      <c r="N513" s="12">
        <f t="shared" si="278"/>
        <v>0.85172678386813938</v>
      </c>
      <c r="O513" s="24">
        <f t="shared" si="279"/>
        <v>565.54273883647738</v>
      </c>
      <c r="P513" s="12">
        <f t="shared" si="297"/>
        <v>0.5911569682991652</v>
      </c>
      <c r="Q513" s="24">
        <f t="shared" si="298"/>
        <v>228.41340584073853</v>
      </c>
      <c r="R513" s="12">
        <f t="shared" si="280"/>
        <v>0.53536012932008259</v>
      </c>
      <c r="S513" s="24">
        <f t="shared" si="281"/>
        <v>539.8473345793509</v>
      </c>
      <c r="T513" s="12">
        <f t="shared" si="299"/>
        <v>0.45982154692952887</v>
      </c>
      <c r="W513" s="24">
        <f t="shared" si="300"/>
        <v>363.4743111602657</v>
      </c>
      <c r="X513" s="24">
        <f t="shared" si="301"/>
        <v>589.29785817171819</v>
      </c>
      <c r="Y513" s="13">
        <f t="shared" si="282"/>
        <v>0.70575142722388218</v>
      </c>
      <c r="Z513" s="24">
        <f t="shared" si="283"/>
        <v>8265.436139135194</v>
      </c>
      <c r="AA513" s="24">
        <f t="shared" si="284"/>
        <v>19743.092055747158</v>
      </c>
      <c r="AB513" s="24">
        <f t="shared" si="302"/>
        <v>302.23542111753522</v>
      </c>
      <c r="AC513" s="24">
        <f t="shared" si="303"/>
        <v>228.41340584073853</v>
      </c>
      <c r="AD513" s="123">
        <f t="shared" si="304"/>
        <v>2475</v>
      </c>
      <c r="AE513" s="14">
        <f t="shared" si="305"/>
        <v>41.25</v>
      </c>
      <c r="AF513" s="24">
        <f t="shared" si="285"/>
        <v>400</v>
      </c>
      <c r="AG513" s="3">
        <f t="shared" si="306"/>
        <v>1</v>
      </c>
      <c r="AH513" s="14">
        <f t="shared" si="286"/>
        <v>0</v>
      </c>
      <c r="AI513" s="14">
        <f t="shared" si="287"/>
        <v>1</v>
      </c>
      <c r="AJ513" s="14">
        <f t="shared" si="288"/>
        <v>2</v>
      </c>
      <c r="AK513" s="14">
        <f t="shared" si="289"/>
        <v>2.6</v>
      </c>
      <c r="AL513" s="24">
        <f t="shared" si="307"/>
        <v>302.23542111753522</v>
      </c>
      <c r="AM513" s="14">
        <f t="shared" si="308"/>
        <v>228.41340584073853</v>
      </c>
      <c r="AN513" s="138" t="str">
        <f t="shared" si="309"/>
        <v/>
      </c>
      <c r="AO513">
        <f t="shared" si="310"/>
        <v>2475</v>
      </c>
      <c r="AP513" s="124">
        <f t="shared" si="311"/>
        <v>228.41340584073853</v>
      </c>
    </row>
    <row r="514" spans="2:42" x14ac:dyDescent="0.25">
      <c r="B514" s="3">
        <f t="shared" si="290"/>
        <v>2480</v>
      </c>
      <c r="C514" s="14">
        <f t="shared" si="291"/>
        <v>41.333333333333336</v>
      </c>
      <c r="D514" s="11">
        <f t="shared" si="292"/>
        <v>889.64212997899153</v>
      </c>
      <c r="E514" s="11">
        <f t="shared" si="273"/>
        <v>694.31253215204572</v>
      </c>
      <c r="F514" s="11">
        <f t="shared" si="293"/>
        <v>157.89173054419189</v>
      </c>
      <c r="G514" s="11">
        <f t="shared" si="274"/>
        <v>302.8265780858344</v>
      </c>
      <c r="H514" s="11">
        <f t="shared" si="275"/>
        <v>228.87322738766807</v>
      </c>
      <c r="I514" s="24">
        <f t="shared" si="294"/>
        <v>157.89173054419189</v>
      </c>
      <c r="J514" s="12">
        <f t="shared" si="276"/>
        <v>0.31258705490064681</v>
      </c>
      <c r="K514" s="24">
        <f t="shared" si="277"/>
        <v>513.65733218678599</v>
      </c>
      <c r="L514" s="12">
        <f t="shared" si="295"/>
        <v>0.31913061671750276</v>
      </c>
      <c r="M514" s="24">
        <f t="shared" si="296"/>
        <v>302.8265780858344</v>
      </c>
      <c r="N514" s="12">
        <f t="shared" si="278"/>
        <v>0.85140639372459814</v>
      </c>
      <c r="O514" s="24">
        <f t="shared" si="279"/>
        <v>565.75555649982834</v>
      </c>
      <c r="P514" s="12">
        <f t="shared" si="297"/>
        <v>0.59073559350036187</v>
      </c>
      <c r="Q514" s="24">
        <f t="shared" si="298"/>
        <v>228.87322738766807</v>
      </c>
      <c r="R514" s="12">
        <f t="shared" si="280"/>
        <v>0.53520132644094298</v>
      </c>
      <c r="S514" s="24">
        <f t="shared" si="281"/>
        <v>540.00751600415629</v>
      </c>
      <c r="T514" s="12">
        <f t="shared" si="299"/>
        <v>0.45962597678280476</v>
      </c>
      <c r="W514" s="24">
        <f t="shared" si="300"/>
        <v>364.1800625874896</v>
      </c>
      <c r="X514" s="24">
        <f t="shared" si="301"/>
        <v>589.59769670983496</v>
      </c>
      <c r="Y514" s="13">
        <f t="shared" si="282"/>
        <v>0.70513610930855819</v>
      </c>
      <c r="Z514" s="24">
        <f t="shared" si="283"/>
        <v>8253.3117391139021</v>
      </c>
      <c r="AA514" s="24">
        <f t="shared" si="284"/>
        <v>19745.035376142485</v>
      </c>
      <c r="AB514" s="24">
        <f t="shared" si="302"/>
        <v>302.8265780858344</v>
      </c>
      <c r="AC514" s="24">
        <f t="shared" si="303"/>
        <v>228.87322738766807</v>
      </c>
      <c r="AD514" s="123">
        <f t="shared" si="304"/>
        <v>2480</v>
      </c>
      <c r="AE514" s="14">
        <f t="shared" si="305"/>
        <v>41.333333333333336</v>
      </c>
      <c r="AF514" s="24">
        <f t="shared" si="285"/>
        <v>400</v>
      </c>
      <c r="AG514" s="3">
        <f t="shared" si="306"/>
        <v>1</v>
      </c>
      <c r="AH514" s="14">
        <f t="shared" si="286"/>
        <v>0</v>
      </c>
      <c r="AI514" s="14">
        <f t="shared" si="287"/>
        <v>1</v>
      </c>
      <c r="AJ514" s="14">
        <f t="shared" si="288"/>
        <v>2</v>
      </c>
      <c r="AK514" s="14">
        <f t="shared" si="289"/>
        <v>2.6</v>
      </c>
      <c r="AL514" s="24">
        <f t="shared" si="307"/>
        <v>302.8265780858344</v>
      </c>
      <c r="AM514" s="14">
        <f t="shared" si="308"/>
        <v>228.87322738766807</v>
      </c>
      <c r="AN514" s="138" t="str">
        <f t="shared" si="309"/>
        <v/>
      </c>
      <c r="AO514">
        <f t="shared" si="310"/>
        <v>2480</v>
      </c>
      <c r="AP514" s="124">
        <f t="shared" si="311"/>
        <v>228.87322738766807</v>
      </c>
    </row>
    <row r="515" spans="2:42" x14ac:dyDescent="0.25">
      <c r="B515" s="3">
        <f t="shared" si="290"/>
        <v>2485</v>
      </c>
      <c r="C515" s="14">
        <f t="shared" si="291"/>
        <v>41.416666666666664</v>
      </c>
      <c r="D515" s="11">
        <f t="shared" si="292"/>
        <v>889.94299673923751</v>
      </c>
      <c r="E515" s="11">
        <f t="shared" si="273"/>
        <v>694.53330757841786</v>
      </c>
      <c r="F515" s="11">
        <f t="shared" si="293"/>
        <v>158.21086116090939</v>
      </c>
      <c r="G515" s="11">
        <f t="shared" si="274"/>
        <v>303.41731367933477</v>
      </c>
      <c r="H515" s="11">
        <f t="shared" si="275"/>
        <v>229.33285336445087</v>
      </c>
      <c r="I515" s="24">
        <f t="shared" si="294"/>
        <v>158.21086116090939</v>
      </c>
      <c r="J515" s="12">
        <f t="shared" si="276"/>
        <v>0.31250839058910485</v>
      </c>
      <c r="K515" s="24">
        <f t="shared" si="277"/>
        <v>513.78662951646345</v>
      </c>
      <c r="L515" s="12">
        <f t="shared" si="295"/>
        <v>0.31906916211501629</v>
      </c>
      <c r="M515" s="24">
        <f t="shared" si="296"/>
        <v>303.41731367933477</v>
      </c>
      <c r="N515" s="12">
        <f t="shared" si="278"/>
        <v>0.85108612950908236</v>
      </c>
      <c r="O515" s="24">
        <f t="shared" si="279"/>
        <v>565.96845065142338</v>
      </c>
      <c r="P515" s="12">
        <f t="shared" si="297"/>
        <v>0.59031398113878242</v>
      </c>
      <c r="Q515" s="24">
        <f t="shared" si="298"/>
        <v>229.33285336445087</v>
      </c>
      <c r="R515" s="12">
        <f t="shared" si="280"/>
        <v>0.53504275458900918</v>
      </c>
      <c r="S515" s="24">
        <f t="shared" si="281"/>
        <v>540.16755927385111</v>
      </c>
      <c r="T515" s="12">
        <f t="shared" si="299"/>
        <v>0.4594301705500754</v>
      </c>
      <c r="W515" s="24">
        <f t="shared" si="300"/>
        <v>364.88519869679817</v>
      </c>
      <c r="X515" s="24">
        <f t="shared" si="301"/>
        <v>589.8980054934957</v>
      </c>
      <c r="Y515" s="13">
        <f t="shared" si="282"/>
        <v>0.70452037493474517</v>
      </c>
      <c r="Z515" s="24">
        <f t="shared" si="283"/>
        <v>8241.2027220404925</v>
      </c>
      <c r="AA515" s="24">
        <f t="shared" si="284"/>
        <v>19746.944230629215</v>
      </c>
      <c r="AB515" s="24">
        <f t="shared" si="302"/>
        <v>303.41731367933477</v>
      </c>
      <c r="AC515" s="24">
        <f t="shared" si="303"/>
        <v>229.33285336445087</v>
      </c>
      <c r="AD515" s="123">
        <f t="shared" si="304"/>
        <v>2485</v>
      </c>
      <c r="AE515" s="14">
        <f t="shared" si="305"/>
        <v>41.416666666666664</v>
      </c>
      <c r="AF515" s="24">
        <f t="shared" si="285"/>
        <v>400</v>
      </c>
      <c r="AG515" s="3">
        <f t="shared" si="306"/>
        <v>1</v>
      </c>
      <c r="AH515" s="14">
        <f t="shared" si="286"/>
        <v>0</v>
      </c>
      <c r="AI515" s="14">
        <f t="shared" si="287"/>
        <v>1</v>
      </c>
      <c r="AJ515" s="14">
        <f t="shared" si="288"/>
        <v>2</v>
      </c>
      <c r="AK515" s="14">
        <f t="shared" si="289"/>
        <v>2.6</v>
      </c>
      <c r="AL515" s="24">
        <f t="shared" si="307"/>
        <v>303.41731367933477</v>
      </c>
      <c r="AM515" s="14">
        <f t="shared" si="308"/>
        <v>229.33285336445087</v>
      </c>
      <c r="AN515" s="138" t="str">
        <f t="shared" si="309"/>
        <v/>
      </c>
      <c r="AO515">
        <f t="shared" si="310"/>
        <v>2485</v>
      </c>
      <c r="AP515" s="124">
        <f t="shared" si="311"/>
        <v>229.33285336445087</v>
      </c>
    </row>
    <row r="516" spans="2:42" x14ac:dyDescent="0.25">
      <c r="B516" s="3">
        <f t="shared" si="290"/>
        <v>2490</v>
      </c>
      <c r="C516" s="14">
        <f t="shared" si="291"/>
        <v>41.5</v>
      </c>
      <c r="D516" s="11">
        <f t="shared" si="292"/>
        <v>890.24326055968027</v>
      </c>
      <c r="E516" s="11">
        <f t="shared" si="273"/>
        <v>694.75408300479012</v>
      </c>
      <c r="F516" s="11">
        <f t="shared" si="293"/>
        <v>158.52993032302442</v>
      </c>
      <c r="G516" s="11">
        <f t="shared" si="274"/>
        <v>304.00762766047353</v>
      </c>
      <c r="H516" s="11">
        <f t="shared" si="275"/>
        <v>229.79228353500093</v>
      </c>
      <c r="I516" s="24">
        <f t="shared" si="294"/>
        <v>158.52993032302442</v>
      </c>
      <c r="J516" s="12">
        <f t="shared" si="276"/>
        <v>0.31242985976961368</v>
      </c>
      <c r="K516" s="24">
        <f t="shared" si="277"/>
        <v>513.91577237460524</v>
      </c>
      <c r="L516" s="12">
        <f t="shared" si="295"/>
        <v>0.31900750071994172</v>
      </c>
      <c r="M516" s="24">
        <f t="shared" si="296"/>
        <v>304.00762766047353</v>
      </c>
      <c r="N516" s="12">
        <f t="shared" si="278"/>
        <v>0.85076598794999236</v>
      </c>
      <c r="O516" s="24">
        <f t="shared" si="279"/>
        <v>566.18142346034335</v>
      </c>
      <c r="P516" s="12">
        <f t="shared" si="297"/>
        <v>0.58989213399916762</v>
      </c>
      <c r="Q516" s="24">
        <f t="shared" si="298"/>
        <v>229.79228353500093</v>
      </c>
      <c r="R516" s="12">
        <f t="shared" si="280"/>
        <v>0.53488441215070404</v>
      </c>
      <c r="S516" s="24">
        <f t="shared" si="281"/>
        <v>540.32746568818254</v>
      </c>
      <c r="T516" s="12">
        <f t="shared" si="299"/>
        <v>0.45923413010646397</v>
      </c>
      <c r="W516" s="24">
        <f t="shared" si="300"/>
        <v>365.58971907173293</v>
      </c>
      <c r="X516" s="24">
        <f t="shared" si="301"/>
        <v>590.19878709407521</v>
      </c>
      <c r="Y516" s="13">
        <f t="shared" si="282"/>
        <v>0.70390422457086488</v>
      </c>
      <c r="Z516" s="24">
        <f t="shared" si="283"/>
        <v>8229.1090983264294</v>
      </c>
      <c r="AA516" s="24">
        <f t="shared" si="284"/>
        <v>19748.818665542316</v>
      </c>
      <c r="AB516" s="24">
        <f t="shared" si="302"/>
        <v>304.00762766047353</v>
      </c>
      <c r="AC516" s="24">
        <f t="shared" si="303"/>
        <v>229.79228353500093</v>
      </c>
      <c r="AD516" s="123">
        <f t="shared" si="304"/>
        <v>2490</v>
      </c>
      <c r="AE516" s="14">
        <f t="shared" si="305"/>
        <v>41.5</v>
      </c>
      <c r="AF516" s="24">
        <f t="shared" si="285"/>
        <v>400</v>
      </c>
      <c r="AG516" s="3">
        <f t="shared" si="306"/>
        <v>1</v>
      </c>
      <c r="AH516" s="14">
        <f t="shared" si="286"/>
        <v>0</v>
      </c>
      <c r="AI516" s="14">
        <f t="shared" si="287"/>
        <v>1</v>
      </c>
      <c r="AJ516" s="14">
        <f t="shared" si="288"/>
        <v>2</v>
      </c>
      <c r="AK516" s="14">
        <f t="shared" si="289"/>
        <v>2.6</v>
      </c>
      <c r="AL516" s="24">
        <f t="shared" si="307"/>
        <v>304.00762766047353</v>
      </c>
      <c r="AM516" s="14">
        <f t="shared" si="308"/>
        <v>229.79228353500093</v>
      </c>
      <c r="AN516" s="138" t="str">
        <f t="shared" si="309"/>
        <v/>
      </c>
      <c r="AO516">
        <f t="shared" si="310"/>
        <v>2490</v>
      </c>
      <c r="AP516" s="124">
        <f t="shared" si="311"/>
        <v>229.79228353500093</v>
      </c>
    </row>
    <row r="517" spans="2:42" x14ac:dyDescent="0.25">
      <c r="B517" s="3">
        <f t="shared" si="290"/>
        <v>2495</v>
      </c>
      <c r="C517" s="14">
        <f t="shared" si="291"/>
        <v>41.583333333333336</v>
      </c>
      <c r="D517" s="11">
        <f t="shared" si="292"/>
        <v>890.54292385208134</v>
      </c>
      <c r="E517" s="11">
        <f t="shared" si="273"/>
        <v>694.97485843116237</v>
      </c>
      <c r="F517" s="11">
        <f t="shared" si="293"/>
        <v>158.84893782374436</v>
      </c>
      <c r="G517" s="11">
        <f t="shared" si="274"/>
        <v>304.5975197944727</v>
      </c>
      <c r="H517" s="11">
        <f t="shared" si="275"/>
        <v>230.2515176651074</v>
      </c>
      <c r="I517" s="24">
        <f t="shared" si="294"/>
        <v>158.84893782374436</v>
      </c>
      <c r="J517" s="12">
        <f t="shared" si="276"/>
        <v>0.31235146201322916</v>
      </c>
      <c r="K517" s="24">
        <f t="shared" si="277"/>
        <v>514.04476118504692</v>
      </c>
      <c r="L517" s="12">
        <f t="shared" si="295"/>
        <v>0.31894563403280973</v>
      </c>
      <c r="M517" s="24">
        <f t="shared" si="296"/>
        <v>304.5975197944727</v>
      </c>
      <c r="N517" s="12">
        <f t="shared" si="278"/>
        <v>0.85044596580161025</v>
      </c>
      <c r="O517" s="24">
        <f t="shared" si="279"/>
        <v>566.39447708490729</v>
      </c>
      <c r="P517" s="12">
        <f t="shared" si="297"/>
        <v>0.58947005484723181</v>
      </c>
      <c r="Q517" s="24">
        <f t="shared" si="298"/>
        <v>230.2515176651074</v>
      </c>
      <c r="R517" s="12">
        <f t="shared" si="280"/>
        <v>0.53472629751875422</v>
      </c>
      <c r="S517" s="24">
        <f t="shared" si="281"/>
        <v>540.48723654434957</v>
      </c>
      <c r="T517" s="12">
        <f t="shared" si="299"/>
        <v>0.45903785730971386</v>
      </c>
      <c r="W517" s="24">
        <f t="shared" si="300"/>
        <v>366.29362329630379</v>
      </c>
      <c r="X517" s="24">
        <f t="shared" si="301"/>
        <v>590.50004405864888</v>
      </c>
      <c r="Y517" s="13">
        <f t="shared" si="282"/>
        <v>0.70328765874107346</v>
      </c>
      <c r="Z517" s="24">
        <f t="shared" si="283"/>
        <v>8217.0308783714645</v>
      </c>
      <c r="AA517" s="24">
        <f t="shared" si="284"/>
        <v>19750.658727825772</v>
      </c>
      <c r="AB517" s="24">
        <f t="shared" si="302"/>
        <v>304.5975197944727</v>
      </c>
      <c r="AC517" s="24">
        <f t="shared" si="303"/>
        <v>230.2515176651074</v>
      </c>
      <c r="AD517" s="123">
        <f t="shared" si="304"/>
        <v>2495</v>
      </c>
      <c r="AE517" s="14">
        <f t="shared" si="305"/>
        <v>41.583333333333336</v>
      </c>
      <c r="AF517" s="24">
        <f t="shared" si="285"/>
        <v>400</v>
      </c>
      <c r="AG517" s="3">
        <f t="shared" si="306"/>
        <v>1</v>
      </c>
      <c r="AH517" s="14">
        <f t="shared" si="286"/>
        <v>0</v>
      </c>
      <c r="AI517" s="14">
        <f t="shared" si="287"/>
        <v>1</v>
      </c>
      <c r="AJ517" s="14">
        <f t="shared" si="288"/>
        <v>2</v>
      </c>
      <c r="AK517" s="14">
        <f t="shared" si="289"/>
        <v>2.6</v>
      </c>
      <c r="AL517" s="24">
        <f t="shared" si="307"/>
        <v>304.5975197944727</v>
      </c>
      <c r="AM517" s="14">
        <f t="shared" si="308"/>
        <v>230.2515176651074</v>
      </c>
      <c r="AN517" s="138" t="str">
        <f t="shared" si="309"/>
        <v/>
      </c>
      <c r="AO517">
        <f t="shared" si="310"/>
        <v>2495</v>
      </c>
      <c r="AP517" s="124">
        <f t="shared" si="311"/>
        <v>230.2515176651074</v>
      </c>
    </row>
    <row r="518" spans="2:42" x14ac:dyDescent="0.25">
      <c r="B518" s="3">
        <f t="shared" si="290"/>
        <v>2500</v>
      </c>
      <c r="C518" s="14">
        <f t="shared" si="291"/>
        <v>41.666666666666664</v>
      </c>
      <c r="D518" s="11">
        <f t="shared" si="292"/>
        <v>890.84198901376055</v>
      </c>
      <c r="E518" s="11">
        <f t="shared" si="273"/>
        <v>695.19563385753452</v>
      </c>
      <c r="F518" s="11">
        <f t="shared" si="293"/>
        <v>159.16788345777718</v>
      </c>
      <c r="G518" s="11">
        <f t="shared" si="274"/>
        <v>305.18698984931996</v>
      </c>
      <c r="H518" s="11">
        <f t="shared" si="275"/>
        <v>230.71055552241711</v>
      </c>
      <c r="I518" s="24">
        <f t="shared" si="294"/>
        <v>159.16788345777718</v>
      </c>
      <c r="J518" s="12">
        <f t="shared" si="276"/>
        <v>0.31227319689167748</v>
      </c>
      <c r="K518" s="24">
        <f t="shared" si="277"/>
        <v>514.17359637204868</v>
      </c>
      <c r="L518" s="12">
        <f t="shared" si="295"/>
        <v>0.31888356354147107</v>
      </c>
      <c r="M518" s="24">
        <f t="shared" si="296"/>
        <v>305.18698984931996</v>
      </c>
      <c r="N518" s="12">
        <f t="shared" si="278"/>
        <v>0.85012605984400802</v>
      </c>
      <c r="O518" s="24">
        <f t="shared" si="279"/>
        <v>566.60761367268083</v>
      </c>
      <c r="P518" s="12">
        <f t="shared" si="297"/>
        <v>0.58904774642993019</v>
      </c>
      <c r="Q518" s="24">
        <f t="shared" si="298"/>
        <v>230.71055552241711</v>
      </c>
      <c r="R518" s="12">
        <f t="shared" si="280"/>
        <v>0.53456840909217984</v>
      </c>
      <c r="S518" s="24">
        <f t="shared" si="281"/>
        <v>540.64687313699153</v>
      </c>
      <c r="T518" s="12">
        <f t="shared" si="299"/>
        <v>0.45884135400039827</v>
      </c>
      <c r="W518" s="24">
        <f t="shared" si="300"/>
        <v>366.99691095504488</v>
      </c>
      <c r="X518" s="24">
        <f t="shared" si="301"/>
        <v>590.80177891004769</v>
      </c>
      <c r="Y518" s="13">
        <f t="shared" si="282"/>
        <v>0.70267067802486671</v>
      </c>
      <c r="Z518" s="24">
        <f t="shared" si="283"/>
        <v>8204.9680725622402</v>
      </c>
      <c r="AA518" s="24">
        <f t="shared" si="284"/>
        <v>19752.464465031026</v>
      </c>
      <c r="AB518" s="24">
        <f t="shared" si="302"/>
        <v>305.18698984931996</v>
      </c>
      <c r="AC518" s="24">
        <f t="shared" si="303"/>
        <v>230.71055552241711</v>
      </c>
      <c r="AD518" s="123">
        <f t="shared" si="304"/>
        <v>2500</v>
      </c>
      <c r="AE518" s="14">
        <f t="shared" si="305"/>
        <v>41.666666666666664</v>
      </c>
      <c r="AF518" s="24">
        <f t="shared" si="285"/>
        <v>400</v>
      </c>
      <c r="AG518" s="3">
        <f t="shared" si="306"/>
        <v>1</v>
      </c>
      <c r="AH518" s="14">
        <f t="shared" si="286"/>
        <v>0</v>
      </c>
      <c r="AI518" s="14">
        <f t="shared" si="287"/>
        <v>1</v>
      </c>
      <c r="AJ518" s="14">
        <f t="shared" si="288"/>
        <v>2</v>
      </c>
      <c r="AK518" s="14">
        <f t="shared" si="289"/>
        <v>2.6</v>
      </c>
      <c r="AL518" s="24">
        <f t="shared" si="307"/>
        <v>305.18698984931996</v>
      </c>
      <c r="AM518" s="14">
        <f t="shared" si="308"/>
        <v>230.71055552241711</v>
      </c>
      <c r="AN518" s="138" t="str">
        <f t="shared" si="309"/>
        <v/>
      </c>
      <c r="AO518">
        <f t="shared" si="310"/>
        <v>2500</v>
      </c>
      <c r="AP518" s="124">
        <f t="shared" si="311"/>
        <v>230.71055552241711</v>
      </c>
    </row>
    <row r="519" spans="2:42" x14ac:dyDescent="0.25">
      <c r="B519" s="3">
        <f t="shared" si="290"/>
        <v>2505</v>
      </c>
      <c r="C519" s="14">
        <f t="shared" si="291"/>
        <v>41.75</v>
      </c>
      <c r="D519" s="11">
        <f t="shared" si="292"/>
        <v>891.14045842771145</v>
      </c>
      <c r="E519" s="11">
        <f t="shared" si="273"/>
        <v>695.41640928390677</v>
      </c>
      <c r="F519" s="11">
        <f t="shared" si="293"/>
        <v>159.48676702131866</v>
      </c>
      <c r="G519" s="11">
        <f t="shared" si="274"/>
        <v>305.77603759574987</v>
      </c>
      <c r="H519" s="11">
        <f t="shared" si="275"/>
        <v>231.16939687641749</v>
      </c>
      <c r="I519" s="24">
        <f t="shared" si="294"/>
        <v>159.48676702131866</v>
      </c>
      <c r="J519" s="12">
        <f t="shared" si="276"/>
        <v>0.31219506397735952</v>
      </c>
      <c r="K519" s="24">
        <f t="shared" si="277"/>
        <v>514.30227836028405</v>
      </c>
      <c r="L519" s="12">
        <f t="shared" si="295"/>
        <v>0.31882129072120363</v>
      </c>
      <c r="M519" s="24">
        <f t="shared" si="296"/>
        <v>305.77603759574987</v>
      </c>
      <c r="N519" s="12">
        <f t="shared" si="278"/>
        <v>0.84980626688295302</v>
      </c>
      <c r="O519" s="24">
        <f t="shared" si="279"/>
        <v>566.82083536048651</v>
      </c>
      <c r="P519" s="12">
        <f t="shared" si="297"/>
        <v>0.58862521147566493</v>
      </c>
      <c r="Q519" s="24">
        <f t="shared" si="298"/>
        <v>231.16939687641749</v>
      </c>
      <c r="R519" s="12">
        <f t="shared" si="280"/>
        <v>0.53441074527628052</v>
      </c>
      <c r="S519" s="24">
        <f t="shared" si="281"/>
        <v>540.80637675817866</v>
      </c>
      <c r="T519" s="12">
        <f t="shared" si="299"/>
        <v>0.4586446220020885</v>
      </c>
      <c r="W519" s="24">
        <f t="shared" si="300"/>
        <v>367.69958163306973</v>
      </c>
      <c r="X519" s="24">
        <f t="shared" si="301"/>
        <v>591.10399414691551</v>
      </c>
      <c r="Y519" s="13">
        <f t="shared" si="282"/>
        <v>0.70205328305668246</v>
      </c>
      <c r="Z519" s="24">
        <f t="shared" si="283"/>
        <v>8192.9206912709269</v>
      </c>
      <c r="AA519" s="24">
        <f t="shared" si="284"/>
        <v>19754.235925315359</v>
      </c>
      <c r="AB519" s="24">
        <f t="shared" si="302"/>
        <v>305.77603759574987</v>
      </c>
      <c r="AC519" s="24">
        <f t="shared" si="303"/>
        <v>231.16939687641749</v>
      </c>
      <c r="AD519" s="123">
        <f t="shared" si="304"/>
        <v>2505</v>
      </c>
      <c r="AE519" s="14">
        <f t="shared" si="305"/>
        <v>41.75</v>
      </c>
      <c r="AF519" s="24">
        <f t="shared" si="285"/>
        <v>400</v>
      </c>
      <c r="AG519" s="3">
        <f t="shared" si="306"/>
        <v>1</v>
      </c>
      <c r="AH519" s="14">
        <f t="shared" si="286"/>
        <v>0</v>
      </c>
      <c r="AI519" s="14">
        <f t="shared" si="287"/>
        <v>1</v>
      </c>
      <c r="AJ519" s="14">
        <f t="shared" si="288"/>
        <v>2</v>
      </c>
      <c r="AK519" s="14">
        <f t="shared" si="289"/>
        <v>2.6</v>
      </c>
      <c r="AL519" s="24">
        <f t="shared" si="307"/>
        <v>305.77603759574987</v>
      </c>
      <c r="AM519" s="14">
        <f t="shared" si="308"/>
        <v>231.16939687641749</v>
      </c>
      <c r="AN519" s="138" t="str">
        <f t="shared" si="309"/>
        <v/>
      </c>
      <c r="AO519">
        <f t="shared" si="310"/>
        <v>2505</v>
      </c>
      <c r="AP519" s="124">
        <f t="shared" si="311"/>
        <v>231.16939687641749</v>
      </c>
    </row>
    <row r="520" spans="2:42" x14ac:dyDescent="0.25">
      <c r="B520" s="3">
        <f t="shared" si="290"/>
        <v>2510</v>
      </c>
      <c r="C520" s="14">
        <f t="shared" si="291"/>
        <v>41.833333333333336</v>
      </c>
      <c r="D520" s="11">
        <f t="shared" si="292"/>
        <v>891.43833446271458</v>
      </c>
      <c r="E520" s="11">
        <f t="shared" si="273"/>
        <v>695.63718471027903</v>
      </c>
      <c r="F520" s="11">
        <f t="shared" si="293"/>
        <v>159.80558831203987</v>
      </c>
      <c r="G520" s="11">
        <f t="shared" si="274"/>
        <v>306.36466280722556</v>
      </c>
      <c r="H520" s="11">
        <f t="shared" si="275"/>
        <v>231.62804149841958</v>
      </c>
      <c r="I520" s="24">
        <f t="shared" si="294"/>
        <v>159.80558831203987</v>
      </c>
      <c r="J520" s="12">
        <f t="shared" si="276"/>
        <v>0.31211706284335422</v>
      </c>
      <c r="K520" s="24">
        <f t="shared" si="277"/>
        <v>514.43080757482994</v>
      </c>
      <c r="L520" s="12">
        <f t="shared" si="295"/>
        <v>0.31875881703486691</v>
      </c>
      <c r="M520" s="24">
        <f t="shared" si="296"/>
        <v>306.36466280722556</v>
      </c>
      <c r="N520" s="12">
        <f t="shared" si="278"/>
        <v>0.849486583749817</v>
      </c>
      <c r="O520" s="24">
        <f t="shared" si="279"/>
        <v>567.03414427441305</v>
      </c>
      <c r="P520" s="12">
        <f t="shared" si="297"/>
        <v>0.5882024526946259</v>
      </c>
      <c r="Q520" s="24">
        <f t="shared" si="298"/>
        <v>231.62804149841958</v>
      </c>
      <c r="R520" s="12">
        <f t="shared" si="280"/>
        <v>0.5342533044826242</v>
      </c>
      <c r="S520" s="24">
        <f t="shared" si="281"/>
        <v>540.96574869740061</v>
      </c>
      <c r="T520" s="12">
        <f t="shared" si="299"/>
        <v>0.45844766312161084</v>
      </c>
      <c r="W520" s="24">
        <f t="shared" si="300"/>
        <v>368.4016349161264</v>
      </c>
      <c r="X520" s="24">
        <f t="shared" si="301"/>
        <v>591.40669224376506</v>
      </c>
      <c r="Y520" s="13">
        <f t="shared" si="282"/>
        <v>0.70143547452550414</v>
      </c>
      <c r="Z520" s="24">
        <f t="shared" si="283"/>
        <v>8180.8887448538162</v>
      </c>
      <c r="AA520" s="24">
        <f t="shared" si="284"/>
        <v>19755.973157440232</v>
      </c>
      <c r="AB520" s="24">
        <f t="shared" si="302"/>
        <v>306.36466280722556</v>
      </c>
      <c r="AC520" s="24">
        <f t="shared" si="303"/>
        <v>231.62804149841958</v>
      </c>
      <c r="AD520" s="123">
        <f t="shared" si="304"/>
        <v>2510</v>
      </c>
      <c r="AE520" s="14">
        <f t="shared" si="305"/>
        <v>41.833333333333336</v>
      </c>
      <c r="AF520" s="24">
        <f t="shared" si="285"/>
        <v>400</v>
      </c>
      <c r="AG520" s="3">
        <f t="shared" si="306"/>
        <v>1</v>
      </c>
      <c r="AH520" s="14">
        <f t="shared" si="286"/>
        <v>0</v>
      </c>
      <c r="AI520" s="14">
        <f t="shared" si="287"/>
        <v>1</v>
      </c>
      <c r="AJ520" s="14">
        <f t="shared" si="288"/>
        <v>2</v>
      </c>
      <c r="AK520" s="14">
        <f t="shared" si="289"/>
        <v>2.6</v>
      </c>
      <c r="AL520" s="24">
        <f t="shared" si="307"/>
        <v>306.36466280722556</v>
      </c>
      <c r="AM520" s="14">
        <f t="shared" si="308"/>
        <v>231.62804149841958</v>
      </c>
      <c r="AN520" s="138" t="str">
        <f t="shared" si="309"/>
        <v/>
      </c>
      <c r="AO520">
        <f t="shared" si="310"/>
        <v>2510</v>
      </c>
      <c r="AP520" s="124">
        <f t="shared" si="311"/>
        <v>231.62804149841958</v>
      </c>
    </row>
    <row r="521" spans="2:42" x14ac:dyDescent="0.25">
      <c r="B521" s="3">
        <f t="shared" si="290"/>
        <v>2515</v>
      </c>
      <c r="C521" s="14">
        <f t="shared" si="291"/>
        <v>41.916666666666664</v>
      </c>
      <c r="D521" s="11">
        <f t="shared" si="292"/>
        <v>891.73561947345047</v>
      </c>
      <c r="E521" s="11">
        <f t="shared" si="273"/>
        <v>695.85796013665117</v>
      </c>
      <c r="F521" s="11">
        <f t="shared" si="293"/>
        <v>160.12434712907475</v>
      </c>
      <c r="G521" s="11">
        <f t="shared" si="274"/>
        <v>306.9528652599202</v>
      </c>
      <c r="H521" s="11">
        <f t="shared" si="275"/>
        <v>232.08648916154118</v>
      </c>
      <c r="I521" s="24">
        <f t="shared" si="294"/>
        <v>160.12434712907475</v>
      </c>
      <c r="J521" s="12">
        <f t="shared" si="276"/>
        <v>0.31203919306342209</v>
      </c>
      <c r="K521" s="24">
        <f t="shared" si="277"/>
        <v>514.55918444115525</v>
      </c>
      <c r="L521" s="12">
        <f t="shared" si="295"/>
        <v>0.31869614393299267</v>
      </c>
      <c r="M521" s="24">
        <f t="shared" si="296"/>
        <v>306.9528652599202</v>
      </c>
      <c r="N521" s="12">
        <f t="shared" si="278"/>
        <v>0.84916700730148098</v>
      </c>
      <c r="O521" s="24">
        <f t="shared" si="279"/>
        <v>567.24754252982621</v>
      </c>
      <c r="P521" s="12">
        <f t="shared" si="297"/>
        <v>0.58777947277894871</v>
      </c>
      <c r="Q521" s="24">
        <f t="shared" si="298"/>
        <v>232.08648916154118</v>
      </c>
      <c r="R521" s="12">
        <f t="shared" si="280"/>
        <v>0.53409608512903495</v>
      </c>
      <c r="S521" s="24">
        <f t="shared" si="281"/>
        <v>541.12499024155773</v>
      </c>
      <c r="T521" s="12">
        <f t="shared" si="299"/>
        <v>0.45825047914918698</v>
      </c>
      <c r="W521" s="24">
        <f t="shared" si="300"/>
        <v>369.10307039065191</v>
      </c>
      <c r="X521" s="24">
        <f t="shared" si="301"/>
        <v>591.70987565103508</v>
      </c>
      <c r="Y521" s="13">
        <f t="shared" si="282"/>
        <v>0.70081725317446297</v>
      </c>
      <c r="Z521" s="24">
        <f t="shared" si="283"/>
        <v>8168.872243649982</v>
      </c>
      <c r="AA521" s="24">
        <f t="shared" si="284"/>
        <v>19757.676210769605</v>
      </c>
      <c r="AB521" s="24">
        <f t="shared" si="302"/>
        <v>306.9528652599202</v>
      </c>
      <c r="AC521" s="24">
        <f t="shared" si="303"/>
        <v>232.08648916154118</v>
      </c>
      <c r="AD521" s="123">
        <f t="shared" si="304"/>
        <v>2515</v>
      </c>
      <c r="AE521" s="14">
        <f t="shared" si="305"/>
        <v>41.916666666666664</v>
      </c>
      <c r="AF521" s="24">
        <f t="shared" si="285"/>
        <v>400</v>
      </c>
      <c r="AG521" s="3">
        <f t="shared" si="306"/>
        <v>1</v>
      </c>
      <c r="AH521" s="14">
        <f t="shared" si="286"/>
        <v>0</v>
      </c>
      <c r="AI521" s="14">
        <f t="shared" si="287"/>
        <v>1</v>
      </c>
      <c r="AJ521" s="14">
        <f t="shared" si="288"/>
        <v>2</v>
      </c>
      <c r="AK521" s="14">
        <f t="shared" si="289"/>
        <v>2.6</v>
      </c>
      <c r="AL521" s="24">
        <f t="shared" si="307"/>
        <v>306.9528652599202</v>
      </c>
      <c r="AM521" s="14">
        <f t="shared" si="308"/>
        <v>232.08648916154118</v>
      </c>
      <c r="AN521" s="138" t="str">
        <f t="shared" si="309"/>
        <v/>
      </c>
      <c r="AO521">
        <f t="shared" si="310"/>
        <v>2515</v>
      </c>
      <c r="AP521" s="124">
        <f t="shared" si="311"/>
        <v>232.08648916154118</v>
      </c>
    </row>
    <row r="522" spans="2:42" x14ac:dyDescent="0.25">
      <c r="B522" s="3">
        <f t="shared" si="290"/>
        <v>2520</v>
      </c>
      <c r="C522" s="14">
        <f t="shared" si="291"/>
        <v>42</v>
      </c>
      <c r="D522" s="11">
        <f t="shared" si="292"/>
        <v>892.03231580061174</v>
      </c>
      <c r="E522" s="11">
        <f t="shared" si="273"/>
        <v>696.07873556302343</v>
      </c>
      <c r="F522" s="11">
        <f t="shared" si="293"/>
        <v>160.44304327300773</v>
      </c>
      <c r="G522" s="11">
        <f t="shared" si="274"/>
        <v>307.54064473269915</v>
      </c>
      <c r="H522" s="11">
        <f t="shared" si="275"/>
        <v>232.54473964069038</v>
      </c>
      <c r="I522" s="24">
        <f t="shared" si="294"/>
        <v>160.44304327300773</v>
      </c>
      <c r="J522" s="12">
        <f t="shared" si="276"/>
        <v>0.31196145421200883</v>
      </c>
      <c r="K522" s="24">
        <f t="shared" si="277"/>
        <v>514.68740938511064</v>
      </c>
      <c r="L522" s="12">
        <f t="shared" si="295"/>
        <v>0.31863327285389542</v>
      </c>
      <c r="M522" s="24">
        <f t="shared" si="296"/>
        <v>307.54064473269915</v>
      </c>
      <c r="N522" s="12">
        <f t="shared" si="278"/>
        <v>0.84884753442024452</v>
      </c>
      <c r="O522" s="24">
        <f t="shared" si="279"/>
        <v>567.46103223137789</v>
      </c>
      <c r="P522" s="12">
        <f t="shared" si="297"/>
        <v>0.58735627440293636</v>
      </c>
      <c r="Q522" s="24">
        <f t="shared" si="298"/>
        <v>232.54473964069038</v>
      </c>
      <c r="R522" s="12">
        <f t="shared" si="280"/>
        <v>0.53393908563957959</v>
      </c>
      <c r="S522" s="24">
        <f t="shared" si="281"/>
        <v>541.28410267495008</v>
      </c>
      <c r="T522" s="12">
        <f t="shared" si="299"/>
        <v>0.45805307185861299</v>
      </c>
      <c r="W522" s="24">
        <f t="shared" si="300"/>
        <v>369.80388764382639</v>
      </c>
      <c r="X522" s="24">
        <f t="shared" si="301"/>
        <v>592.01354679514895</v>
      </c>
      <c r="Y522" s="13">
        <f t="shared" si="282"/>
        <v>0.70019861980044018</v>
      </c>
      <c r="Z522" s="24">
        <f t="shared" si="283"/>
        <v>8156.8711979799264</v>
      </c>
      <c r="AA522" s="24">
        <f t="shared" si="284"/>
        <v>19759.345135268282</v>
      </c>
      <c r="AB522" s="24">
        <f t="shared" si="302"/>
        <v>307.54064473269915</v>
      </c>
      <c r="AC522" s="24">
        <f t="shared" si="303"/>
        <v>232.54473964069038</v>
      </c>
      <c r="AD522" s="123">
        <f t="shared" si="304"/>
        <v>2520</v>
      </c>
      <c r="AE522" s="14">
        <f t="shared" si="305"/>
        <v>42</v>
      </c>
      <c r="AF522" s="24">
        <f t="shared" si="285"/>
        <v>400</v>
      </c>
      <c r="AG522" s="3">
        <f t="shared" si="306"/>
        <v>1</v>
      </c>
      <c r="AH522" s="14">
        <f t="shared" si="286"/>
        <v>0</v>
      </c>
      <c r="AI522" s="14">
        <f t="shared" si="287"/>
        <v>1</v>
      </c>
      <c r="AJ522" s="14">
        <f t="shared" si="288"/>
        <v>2</v>
      </c>
      <c r="AK522" s="14">
        <f t="shared" si="289"/>
        <v>2.6</v>
      </c>
      <c r="AL522" s="24">
        <f t="shared" si="307"/>
        <v>307.54064473269915</v>
      </c>
      <c r="AM522" s="14">
        <f t="shared" si="308"/>
        <v>232.54473964069038</v>
      </c>
      <c r="AN522" s="138" t="str">
        <f t="shared" si="309"/>
        <v/>
      </c>
      <c r="AO522">
        <f t="shared" si="310"/>
        <v>2520</v>
      </c>
      <c r="AP522" s="124">
        <f t="shared" si="311"/>
        <v>232.54473964069038</v>
      </c>
    </row>
    <row r="523" spans="2:42" x14ac:dyDescent="0.25">
      <c r="B523" s="3">
        <f t="shared" si="290"/>
        <v>2525</v>
      </c>
      <c r="C523" s="14">
        <f t="shared" si="291"/>
        <v>42.083333333333336</v>
      </c>
      <c r="D523" s="11">
        <f t="shared" si="292"/>
        <v>892.32842577101314</v>
      </c>
      <c r="E523" s="11">
        <f t="shared" si="273"/>
        <v>696.29951098939569</v>
      </c>
      <c r="F523" s="11">
        <f t="shared" si="293"/>
        <v>160.76167654586163</v>
      </c>
      <c r="G523" s="11">
        <f t="shared" si="274"/>
        <v>308.12800100710211</v>
      </c>
      <c r="H523" s="11">
        <f t="shared" si="275"/>
        <v>233.002792712549</v>
      </c>
      <c r="I523" s="24">
        <f t="shared" si="294"/>
        <v>160.76167654586163</v>
      </c>
      <c r="J523" s="12">
        <f t="shared" si="276"/>
        <v>0.31188384586424878</v>
      </c>
      <c r="K523" s="24">
        <f t="shared" si="277"/>
        <v>514.81548283291806</v>
      </c>
      <c r="L523" s="12">
        <f t="shared" si="295"/>
        <v>0.31857020522381818</v>
      </c>
      <c r="M523" s="24">
        <f t="shared" si="296"/>
        <v>308.12800100710211</v>
      </c>
      <c r="N523" s="12">
        <f t="shared" si="278"/>
        <v>0.8485281620137316</v>
      </c>
      <c r="O523" s="24">
        <f t="shared" si="279"/>
        <v>567.67461547301821</v>
      </c>
      <c r="P523" s="12">
        <f t="shared" si="297"/>
        <v>0.58693286022336988</v>
      </c>
      <c r="Q523" s="24">
        <f t="shared" si="298"/>
        <v>233.002792712549</v>
      </c>
      <c r="R523" s="12">
        <f t="shared" si="280"/>
        <v>0.53378230444455688</v>
      </c>
      <c r="S523" s="24">
        <f t="shared" si="281"/>
        <v>541.4430872792683</v>
      </c>
      <c r="T523" s="12">
        <f t="shared" si="299"/>
        <v>0.45785544300749614</v>
      </c>
      <c r="W523" s="24">
        <f t="shared" si="300"/>
        <v>370.50408626362685</v>
      </c>
      <c r="X523" s="24">
        <f t="shared" si="301"/>
        <v>592.3177080785706</v>
      </c>
      <c r="Y523" s="13">
        <f t="shared" si="282"/>
        <v>0.69957957525367065</v>
      </c>
      <c r="Z523" s="24">
        <f t="shared" si="283"/>
        <v>8144.8856181442206</v>
      </c>
      <c r="AA523" s="24">
        <f t="shared" si="284"/>
        <v>19760.979981500139</v>
      </c>
      <c r="AB523" s="24">
        <f t="shared" si="302"/>
        <v>308.12800100710211</v>
      </c>
      <c r="AC523" s="24">
        <f t="shared" si="303"/>
        <v>233.002792712549</v>
      </c>
      <c r="AD523" s="123">
        <f t="shared" si="304"/>
        <v>2525</v>
      </c>
      <c r="AE523" s="14">
        <f t="shared" si="305"/>
        <v>42.083333333333336</v>
      </c>
      <c r="AF523" s="24">
        <f t="shared" si="285"/>
        <v>400</v>
      </c>
      <c r="AG523" s="3">
        <f t="shared" si="306"/>
        <v>1</v>
      </c>
      <c r="AH523" s="14">
        <f t="shared" si="286"/>
        <v>0</v>
      </c>
      <c r="AI523" s="14">
        <f t="shared" si="287"/>
        <v>1</v>
      </c>
      <c r="AJ523" s="14">
        <f t="shared" si="288"/>
        <v>2</v>
      </c>
      <c r="AK523" s="14">
        <f t="shared" si="289"/>
        <v>2.6</v>
      </c>
      <c r="AL523" s="24">
        <f t="shared" si="307"/>
        <v>308.12800100710211</v>
      </c>
      <c r="AM523" s="14">
        <f t="shared" si="308"/>
        <v>233.002792712549</v>
      </c>
      <c r="AN523" s="138" t="str">
        <f t="shared" si="309"/>
        <v/>
      </c>
      <c r="AO523">
        <f t="shared" si="310"/>
        <v>2525</v>
      </c>
      <c r="AP523" s="124">
        <f t="shared" si="311"/>
        <v>233.002792712549</v>
      </c>
    </row>
    <row r="524" spans="2:42" x14ac:dyDescent="0.25">
      <c r="B524" s="3">
        <f t="shared" si="290"/>
        <v>2530</v>
      </c>
      <c r="C524" s="14">
        <f t="shared" si="291"/>
        <v>42.166666666666664</v>
      </c>
      <c r="D524" s="11">
        <f t="shared" si="292"/>
        <v>892.62395169770116</v>
      </c>
      <c r="E524" s="11">
        <f t="shared" si="273"/>
        <v>696.52028641576783</v>
      </c>
      <c r="F524" s="11">
        <f t="shared" si="293"/>
        <v>161.08024675108544</v>
      </c>
      <c r="G524" s="11">
        <f t="shared" si="274"/>
        <v>308.7149338673255</v>
      </c>
      <c r="H524" s="11">
        <f t="shared" si="275"/>
        <v>233.4606481555565</v>
      </c>
      <c r="I524" s="24">
        <f t="shared" si="294"/>
        <v>161.08024675108544</v>
      </c>
      <c r="J524" s="12">
        <f t="shared" si="276"/>
        <v>0.31180636759596791</v>
      </c>
      <c r="K524" s="24">
        <f t="shared" si="277"/>
        <v>514.94340521116078</v>
      </c>
      <c r="L524" s="12">
        <f t="shared" si="295"/>
        <v>0.3185069424570271</v>
      </c>
      <c r="M524" s="24">
        <f t="shared" si="296"/>
        <v>308.7149338673255</v>
      </c>
      <c r="N524" s="12">
        <f t="shared" si="278"/>
        <v>0.84820888701479946</v>
      </c>
      <c r="O524" s="24">
        <f t="shared" si="279"/>
        <v>567.88829433800504</v>
      </c>
      <c r="P524" s="12">
        <f t="shared" si="297"/>
        <v>0.58650923287968426</v>
      </c>
      <c r="Q524" s="24">
        <f t="shared" si="298"/>
        <v>233.4606481555565</v>
      </c>
      <c r="R524" s="12">
        <f t="shared" si="280"/>
        <v>0.53362573998048457</v>
      </c>
      <c r="S524" s="24">
        <f t="shared" si="281"/>
        <v>541.60194533358299</v>
      </c>
      <c r="T524" s="12">
        <f t="shared" si="299"/>
        <v>0.45765759433740599</v>
      </c>
      <c r="W524" s="24">
        <f t="shared" si="300"/>
        <v>371.20366583888051</v>
      </c>
      <c r="X524" s="24">
        <f t="shared" si="301"/>
        <v>592.62236187986366</v>
      </c>
      <c r="Y524" s="13">
        <f t="shared" si="282"/>
        <v>0.69896012043734324</v>
      </c>
      <c r="Z524" s="24">
        <f t="shared" si="283"/>
        <v>8132.9155144221832</v>
      </c>
      <c r="AA524" s="24">
        <f t="shared" si="284"/>
        <v>19762.580800626376</v>
      </c>
      <c r="AB524" s="24">
        <f t="shared" si="302"/>
        <v>308.7149338673255</v>
      </c>
      <c r="AC524" s="24">
        <f t="shared" si="303"/>
        <v>233.4606481555565</v>
      </c>
      <c r="AD524" s="123">
        <f t="shared" si="304"/>
        <v>2530</v>
      </c>
      <c r="AE524" s="14">
        <f t="shared" si="305"/>
        <v>42.166666666666664</v>
      </c>
      <c r="AF524" s="24">
        <f t="shared" si="285"/>
        <v>400</v>
      </c>
      <c r="AG524" s="3">
        <f t="shared" si="306"/>
        <v>1</v>
      </c>
      <c r="AH524" s="14">
        <f t="shared" si="286"/>
        <v>0</v>
      </c>
      <c r="AI524" s="14">
        <f t="shared" si="287"/>
        <v>1</v>
      </c>
      <c r="AJ524" s="14">
        <f t="shared" si="288"/>
        <v>2</v>
      </c>
      <c r="AK524" s="14">
        <f t="shared" si="289"/>
        <v>2.6</v>
      </c>
      <c r="AL524" s="24">
        <f t="shared" si="307"/>
        <v>308.7149338673255</v>
      </c>
      <c r="AM524" s="14">
        <f t="shared" si="308"/>
        <v>233.4606481555565</v>
      </c>
      <c r="AN524" s="138" t="str">
        <f t="shared" si="309"/>
        <v/>
      </c>
      <c r="AO524">
        <f t="shared" si="310"/>
        <v>2530</v>
      </c>
      <c r="AP524" s="124">
        <f t="shared" si="311"/>
        <v>233.4606481555565</v>
      </c>
    </row>
    <row r="525" spans="2:42" x14ac:dyDescent="0.25">
      <c r="B525" s="3">
        <f t="shared" si="290"/>
        <v>2535</v>
      </c>
      <c r="C525" s="14">
        <f t="shared" si="291"/>
        <v>42.25</v>
      </c>
      <c r="D525" s="11">
        <f t="shared" si="292"/>
        <v>892.91889588006313</v>
      </c>
      <c r="E525" s="11">
        <f t="shared" si="273"/>
        <v>696.74106184214008</v>
      </c>
      <c r="F525" s="11">
        <f t="shared" si="293"/>
        <v>161.39875369354246</v>
      </c>
      <c r="G525" s="11">
        <f t="shared" si="274"/>
        <v>309.30144310020518</v>
      </c>
      <c r="H525" s="11">
        <f t="shared" si="275"/>
        <v>233.9183057498939</v>
      </c>
      <c r="I525" s="24">
        <f t="shared" si="294"/>
        <v>161.39875369354246</v>
      </c>
      <c r="J525" s="12">
        <f t="shared" si="276"/>
        <v>0.31172901898368693</v>
      </c>
      <c r="K525" s="24">
        <f t="shared" si="277"/>
        <v>515.07117694677322</v>
      </c>
      <c r="L525" s="12">
        <f t="shared" si="295"/>
        <v>0.31844348595590527</v>
      </c>
      <c r="M525" s="24">
        <f t="shared" si="296"/>
        <v>309.30144310020518</v>
      </c>
      <c r="N525" s="12">
        <f t="shared" si="278"/>
        <v>0.84788970638144368</v>
      </c>
      <c r="O525" s="24">
        <f t="shared" si="279"/>
        <v>568.10207089891594</v>
      </c>
      <c r="P525" s="12">
        <f t="shared" si="297"/>
        <v>0.58608539499413803</v>
      </c>
      <c r="Q525" s="24">
        <f t="shared" si="298"/>
        <v>233.9183057498939</v>
      </c>
      <c r="R525" s="12">
        <f t="shared" si="280"/>
        <v>0.53346939069008614</v>
      </c>
      <c r="S525" s="24">
        <f t="shared" si="281"/>
        <v>541.76067811433688</v>
      </c>
      <c r="T525" s="12">
        <f t="shared" si="299"/>
        <v>0.45745952757402192</v>
      </c>
      <c r="W525" s="24">
        <f t="shared" si="300"/>
        <v>371.90262595931785</v>
      </c>
      <c r="X525" s="24">
        <f t="shared" si="301"/>
        <v>592.92751055374981</v>
      </c>
      <c r="Y525" s="13">
        <f t="shared" si="282"/>
        <v>0.69834025630720375</v>
      </c>
      <c r="Z525" s="24">
        <f t="shared" si="283"/>
        <v>8120.9608970705558</v>
      </c>
      <c r="AA525" s="24">
        <f t="shared" si="284"/>
        <v>19764.147644403765</v>
      </c>
      <c r="AB525" s="24">
        <f t="shared" si="302"/>
        <v>309.30144310020518</v>
      </c>
      <c r="AC525" s="24">
        <f t="shared" si="303"/>
        <v>233.9183057498939</v>
      </c>
      <c r="AD525" s="123">
        <f t="shared" si="304"/>
        <v>2535</v>
      </c>
      <c r="AE525" s="14">
        <f t="shared" si="305"/>
        <v>42.25</v>
      </c>
      <c r="AF525" s="24">
        <f t="shared" si="285"/>
        <v>400</v>
      </c>
      <c r="AG525" s="3">
        <f t="shared" si="306"/>
        <v>1</v>
      </c>
      <c r="AH525" s="14">
        <f t="shared" si="286"/>
        <v>0</v>
      </c>
      <c r="AI525" s="14">
        <f t="shared" si="287"/>
        <v>1</v>
      </c>
      <c r="AJ525" s="14">
        <f t="shared" si="288"/>
        <v>2</v>
      </c>
      <c r="AK525" s="14">
        <f t="shared" si="289"/>
        <v>2.6</v>
      </c>
      <c r="AL525" s="24">
        <f t="shared" si="307"/>
        <v>309.30144310020518</v>
      </c>
      <c r="AM525" s="14">
        <f t="shared" si="308"/>
        <v>233.9183057498939</v>
      </c>
      <c r="AN525" s="138" t="str">
        <f t="shared" si="309"/>
        <v/>
      </c>
      <c r="AO525">
        <f t="shared" si="310"/>
        <v>2535</v>
      </c>
      <c r="AP525" s="124">
        <f t="shared" si="311"/>
        <v>233.9183057498939</v>
      </c>
    </row>
    <row r="526" spans="2:42" x14ac:dyDescent="0.25">
      <c r="B526" s="3">
        <f t="shared" si="290"/>
        <v>2540</v>
      </c>
      <c r="C526" s="14">
        <f t="shared" si="291"/>
        <v>42.333333333333336</v>
      </c>
      <c r="D526" s="11">
        <f t="shared" si="292"/>
        <v>893.21326060393358</v>
      </c>
      <c r="E526" s="11">
        <f t="shared" si="273"/>
        <v>696.96183726851234</v>
      </c>
      <c r="F526" s="11">
        <f t="shared" si="293"/>
        <v>161.71719717949836</v>
      </c>
      <c r="G526" s="11">
        <f t="shared" si="274"/>
        <v>309.88752849519932</v>
      </c>
      <c r="H526" s="11">
        <f t="shared" si="275"/>
        <v>234.37576527746793</v>
      </c>
      <c r="I526" s="24">
        <f t="shared" si="294"/>
        <v>161.71719717949836</v>
      </c>
      <c r="J526" s="12">
        <f t="shared" si="276"/>
        <v>0.31165179960462552</v>
      </c>
      <c r="K526" s="24">
        <f t="shared" si="277"/>
        <v>515.19879846702986</v>
      </c>
      <c r="L526" s="12">
        <f t="shared" si="295"/>
        <v>0.31837983711112156</v>
      </c>
      <c r="M526" s="24">
        <f t="shared" si="296"/>
        <v>309.88752849519932</v>
      </c>
      <c r="N526" s="12">
        <f t="shared" si="278"/>
        <v>0.84757061709670922</v>
      </c>
      <c r="O526" s="24">
        <f t="shared" si="279"/>
        <v>568.31594721765896</v>
      </c>
      <c r="P526" s="12">
        <f t="shared" si="297"/>
        <v>0.58566134917219159</v>
      </c>
      <c r="Q526" s="24">
        <f t="shared" si="298"/>
        <v>234.37576527746793</v>
      </c>
      <c r="R526" s="12">
        <f t="shared" si="280"/>
        <v>0.53331325502227933</v>
      </c>
      <c r="S526" s="24">
        <f t="shared" si="281"/>
        <v>541.91928689533438</v>
      </c>
      <c r="T526" s="12">
        <f t="shared" si="299"/>
        <v>0.45726124442740973</v>
      </c>
      <c r="W526" s="24">
        <f t="shared" si="300"/>
        <v>372.60096621562502</v>
      </c>
      <c r="X526" s="24">
        <f t="shared" si="301"/>
        <v>593.23315643116757</v>
      </c>
      <c r="Y526" s="13">
        <f t="shared" si="282"/>
        <v>0.69771998387115608</v>
      </c>
      <c r="Z526" s="24">
        <f t="shared" si="283"/>
        <v>8109.0217763221826</v>
      </c>
      <c r="AA526" s="24">
        <f t="shared" si="284"/>
        <v>19765.680565182796</v>
      </c>
      <c r="AB526" s="24">
        <f t="shared" si="302"/>
        <v>309.88752849519932</v>
      </c>
      <c r="AC526" s="24">
        <f t="shared" si="303"/>
        <v>234.37576527746793</v>
      </c>
      <c r="AD526" s="123">
        <f t="shared" si="304"/>
        <v>2540</v>
      </c>
      <c r="AE526" s="14">
        <f t="shared" si="305"/>
        <v>42.333333333333336</v>
      </c>
      <c r="AF526" s="24">
        <f t="shared" si="285"/>
        <v>400</v>
      </c>
      <c r="AG526" s="3">
        <f t="shared" si="306"/>
        <v>1</v>
      </c>
      <c r="AH526" s="14">
        <f t="shared" si="286"/>
        <v>0</v>
      </c>
      <c r="AI526" s="14">
        <f t="shared" si="287"/>
        <v>1</v>
      </c>
      <c r="AJ526" s="14">
        <f t="shared" si="288"/>
        <v>2</v>
      </c>
      <c r="AK526" s="14">
        <f t="shared" si="289"/>
        <v>2.6</v>
      </c>
      <c r="AL526" s="24">
        <f t="shared" si="307"/>
        <v>309.88752849519932</v>
      </c>
      <c r="AM526" s="14">
        <f t="shared" si="308"/>
        <v>234.37576527746793</v>
      </c>
      <c r="AN526" s="138" t="str">
        <f t="shared" si="309"/>
        <v/>
      </c>
      <c r="AO526">
        <f t="shared" si="310"/>
        <v>2540</v>
      </c>
      <c r="AP526" s="124">
        <f t="shared" si="311"/>
        <v>234.37576527746793</v>
      </c>
    </row>
    <row r="527" spans="2:42" x14ac:dyDescent="0.25">
      <c r="B527" s="3">
        <f t="shared" si="290"/>
        <v>2545</v>
      </c>
      <c r="C527" s="14">
        <f t="shared" si="291"/>
        <v>42.416666666666664</v>
      </c>
      <c r="D527" s="11">
        <f t="shared" si="292"/>
        <v>893.50704814170047</v>
      </c>
      <c r="E527" s="11">
        <f t="shared" si="273"/>
        <v>697.18261269488448</v>
      </c>
      <c r="F527" s="11">
        <f t="shared" si="293"/>
        <v>162.03557701660947</v>
      </c>
      <c r="G527" s="11">
        <f t="shared" si="274"/>
        <v>310.47318984437152</v>
      </c>
      <c r="H527" s="11">
        <f t="shared" si="275"/>
        <v>234.83302652189533</v>
      </c>
      <c r="I527" s="24">
        <f t="shared" si="294"/>
        <v>162.03557701660947</v>
      </c>
      <c r="J527" s="12">
        <f t="shared" si="276"/>
        <v>0.31157470903670409</v>
      </c>
      <c r="K527" s="24">
        <f t="shared" si="277"/>
        <v>515.32627019953691</v>
      </c>
      <c r="L527" s="12">
        <f t="shared" si="295"/>
        <v>0.3183159973017074</v>
      </c>
      <c r="M527" s="24">
        <f t="shared" si="296"/>
        <v>310.47318984437152</v>
      </c>
      <c r="N527" s="12">
        <f t="shared" si="278"/>
        <v>0.84725161616859401</v>
      </c>
      <c r="O527" s="24">
        <f t="shared" si="279"/>
        <v>568.52992534548468</v>
      </c>
      <c r="P527" s="12">
        <f t="shared" si="297"/>
        <v>0.58523709800263346</v>
      </c>
      <c r="Q527" s="24">
        <f t="shared" si="298"/>
        <v>234.83302652189533</v>
      </c>
      <c r="R527" s="12">
        <f t="shared" si="280"/>
        <v>0.53315733143216326</v>
      </c>
      <c r="S527" s="24">
        <f t="shared" si="281"/>
        <v>542.07777294773257</v>
      </c>
      <c r="T527" s="12">
        <f t="shared" si="299"/>
        <v>0.45706274659214347</v>
      </c>
      <c r="W527" s="24">
        <f t="shared" si="300"/>
        <v>373.29868619949616</v>
      </c>
      <c r="X527" s="24">
        <f t="shared" si="301"/>
        <v>593.53930181933117</v>
      </c>
      <c r="Y527" s="13">
        <f t="shared" si="282"/>
        <v>0.69709930418886223</v>
      </c>
      <c r="Z527" s="24">
        <f t="shared" si="283"/>
        <v>8097.0981623847083</v>
      </c>
      <c r="AA527" s="24">
        <f t="shared" si="284"/>
        <v>19767.179615905839</v>
      </c>
      <c r="AB527" s="24">
        <f t="shared" si="302"/>
        <v>310.47318984437152</v>
      </c>
      <c r="AC527" s="24">
        <f t="shared" si="303"/>
        <v>234.83302652189533</v>
      </c>
      <c r="AD527" s="123">
        <f t="shared" si="304"/>
        <v>2545</v>
      </c>
      <c r="AE527" s="14">
        <f t="shared" si="305"/>
        <v>42.416666666666664</v>
      </c>
      <c r="AF527" s="24">
        <f t="shared" si="285"/>
        <v>400</v>
      </c>
      <c r="AG527" s="3">
        <f t="shared" si="306"/>
        <v>1</v>
      </c>
      <c r="AH527" s="14">
        <f t="shared" si="286"/>
        <v>0</v>
      </c>
      <c r="AI527" s="14">
        <f t="shared" si="287"/>
        <v>1</v>
      </c>
      <c r="AJ527" s="14">
        <f t="shared" si="288"/>
        <v>2</v>
      </c>
      <c r="AK527" s="14">
        <f t="shared" si="289"/>
        <v>2.6</v>
      </c>
      <c r="AL527" s="24">
        <f t="shared" si="307"/>
        <v>310.47318984437152</v>
      </c>
      <c r="AM527" s="14">
        <f t="shared" si="308"/>
        <v>234.83302652189533</v>
      </c>
      <c r="AN527" s="138" t="str">
        <f t="shared" si="309"/>
        <v/>
      </c>
      <c r="AO527">
        <f t="shared" si="310"/>
        <v>2545</v>
      </c>
      <c r="AP527" s="124">
        <f t="shared" si="311"/>
        <v>234.83302652189533</v>
      </c>
    </row>
    <row r="528" spans="2:42" x14ac:dyDescent="0.25">
      <c r="B528" s="3">
        <f t="shared" si="290"/>
        <v>2550</v>
      </c>
      <c r="C528" s="14">
        <f t="shared" si="291"/>
        <v>42.5</v>
      </c>
      <c r="D528" s="11">
        <f t="shared" si="292"/>
        <v>893.80026075241165</v>
      </c>
      <c r="E528" s="11">
        <f t="shared" si="273"/>
        <v>697.40338812125674</v>
      </c>
      <c r="F528" s="11">
        <f t="shared" si="293"/>
        <v>162.35389301391118</v>
      </c>
      <c r="G528" s="11">
        <f t="shared" si="274"/>
        <v>311.05842694237413</v>
      </c>
      <c r="H528" s="11">
        <f t="shared" si="275"/>
        <v>235.29008926848749</v>
      </c>
      <c r="I528" s="24">
        <f t="shared" si="294"/>
        <v>162.35389301391118</v>
      </c>
      <c r="J528" s="12">
        <f t="shared" si="276"/>
        <v>0.31149774685854753</v>
      </c>
      <c r="K528" s="24">
        <f t="shared" si="277"/>
        <v>515.45359257222117</v>
      </c>
      <c r="L528" s="12">
        <f t="shared" si="295"/>
        <v>0.31825196789513105</v>
      </c>
      <c r="M528" s="24">
        <f t="shared" si="296"/>
        <v>311.05842694237413</v>
      </c>
      <c r="N528" s="12">
        <f t="shared" si="278"/>
        <v>0.8469327006299604</v>
      </c>
      <c r="O528" s="24">
        <f t="shared" si="279"/>
        <v>568.74400732299716</v>
      </c>
      <c r="P528" s="12">
        <f t="shared" si="297"/>
        <v>0.58481264405769473</v>
      </c>
      <c r="Q528" s="24">
        <f t="shared" si="298"/>
        <v>235.29008926848749</v>
      </c>
      <c r="R528" s="12">
        <f t="shared" si="280"/>
        <v>0.53300161838100579</v>
      </c>
      <c r="S528" s="24">
        <f t="shared" si="281"/>
        <v>542.23613754003293</v>
      </c>
      <c r="T528" s="12">
        <f t="shared" si="299"/>
        <v>0.45686403574741685</v>
      </c>
      <c r="W528" s="24">
        <f t="shared" si="300"/>
        <v>373.995785503685</v>
      </c>
      <c r="X528" s="24">
        <f t="shared" si="301"/>
        <v>593.84594900179013</v>
      </c>
      <c r="Y528" s="13">
        <f t="shared" si="282"/>
        <v>0.69647821837134638</v>
      </c>
      <c r="Z528" s="24">
        <f t="shared" si="283"/>
        <v>8085.1900654392939</v>
      </c>
      <c r="AA528" s="24">
        <f t="shared" si="284"/>
        <v>19768.644850105342</v>
      </c>
      <c r="AB528" s="24">
        <f t="shared" si="302"/>
        <v>311.05842694237413</v>
      </c>
      <c r="AC528" s="24">
        <f t="shared" si="303"/>
        <v>235.29008926848749</v>
      </c>
      <c r="AD528" s="123">
        <f t="shared" si="304"/>
        <v>2550</v>
      </c>
      <c r="AE528" s="14">
        <f t="shared" si="305"/>
        <v>42.5</v>
      </c>
      <c r="AF528" s="24">
        <f t="shared" si="285"/>
        <v>400</v>
      </c>
      <c r="AG528" s="3">
        <f t="shared" si="306"/>
        <v>1</v>
      </c>
      <c r="AH528" s="14">
        <f t="shared" si="286"/>
        <v>0</v>
      </c>
      <c r="AI528" s="14">
        <f t="shared" si="287"/>
        <v>1</v>
      </c>
      <c r="AJ528" s="14">
        <f t="shared" si="288"/>
        <v>2</v>
      </c>
      <c r="AK528" s="14">
        <f t="shared" si="289"/>
        <v>2.6</v>
      </c>
      <c r="AL528" s="24">
        <f t="shared" si="307"/>
        <v>311.05842694237413</v>
      </c>
      <c r="AM528" s="14">
        <f t="shared" si="308"/>
        <v>235.29008926848749</v>
      </c>
      <c r="AN528" s="138" t="str">
        <f t="shared" si="309"/>
        <v/>
      </c>
      <c r="AO528">
        <f t="shared" si="310"/>
        <v>2550</v>
      </c>
      <c r="AP528" s="124">
        <f t="shared" si="311"/>
        <v>235.29008926848749</v>
      </c>
    </row>
    <row r="529" spans="2:42" x14ac:dyDescent="0.25">
      <c r="B529" s="3">
        <f t="shared" si="290"/>
        <v>2555</v>
      </c>
      <c r="C529" s="14">
        <f t="shared" si="291"/>
        <v>42.583333333333336</v>
      </c>
      <c r="D529" s="11">
        <f t="shared" si="292"/>
        <v>894.09290068187806</v>
      </c>
      <c r="E529" s="11">
        <f t="shared" si="273"/>
        <v>697.624163547629</v>
      </c>
      <c r="F529" s="11">
        <f t="shared" si="293"/>
        <v>162.6721449818063</v>
      </c>
      <c r="G529" s="11">
        <f t="shared" si="274"/>
        <v>311.64323958643183</v>
      </c>
      <c r="H529" s="11">
        <f t="shared" si="275"/>
        <v>235.74695330423492</v>
      </c>
      <c r="I529" s="24">
        <f t="shared" si="294"/>
        <v>162.6721449818063</v>
      </c>
      <c r="J529" s="12">
        <f t="shared" si="276"/>
        <v>0.3114209126494884</v>
      </c>
      <c r="K529" s="24">
        <f t="shared" si="277"/>
        <v>515.58076601332061</v>
      </c>
      <c r="L529" s="12">
        <f t="shared" si="295"/>
        <v>0.31818775024747425</v>
      </c>
      <c r="M529" s="24">
        <f t="shared" si="296"/>
        <v>311.64323958643183</v>
      </c>
      <c r="N529" s="12">
        <f t="shared" si="278"/>
        <v>0.84661386753844048</v>
      </c>
      <c r="O529" s="24">
        <f t="shared" si="279"/>
        <v>568.95819518016685</v>
      </c>
      <c r="P529" s="12">
        <f t="shared" si="297"/>
        <v>0.58438798989345131</v>
      </c>
      <c r="Q529" s="24">
        <f t="shared" si="298"/>
        <v>235.74695330423492</v>
      </c>
      <c r="R529" s="12">
        <f t="shared" si="280"/>
        <v>0.53284611433623119</v>
      </c>
      <c r="S529" s="24">
        <f t="shared" si="281"/>
        <v>542.39438193807166</v>
      </c>
      <c r="T529" s="12">
        <f t="shared" si="299"/>
        <v>0.4566651135573358</v>
      </c>
      <c r="W529" s="24">
        <f t="shared" si="300"/>
        <v>374.69226372205634</v>
      </c>
      <c r="X529" s="24">
        <f t="shared" si="301"/>
        <v>594.15310023848951</v>
      </c>
      <c r="Y529" s="13">
        <f t="shared" si="282"/>
        <v>0.69585672758059247</v>
      </c>
      <c r="Z529" s="24">
        <f t="shared" si="283"/>
        <v>8073.2974956393164</v>
      </c>
      <c r="AA529" s="24">
        <f t="shared" si="284"/>
        <v>19770.076321901848</v>
      </c>
      <c r="AB529" s="24">
        <f t="shared" si="302"/>
        <v>311.64323958643183</v>
      </c>
      <c r="AC529" s="24">
        <f t="shared" si="303"/>
        <v>235.74695330423492</v>
      </c>
      <c r="AD529" s="123">
        <f t="shared" si="304"/>
        <v>2555</v>
      </c>
      <c r="AE529" s="14">
        <f t="shared" si="305"/>
        <v>42.583333333333336</v>
      </c>
      <c r="AF529" s="24">
        <f t="shared" si="285"/>
        <v>400</v>
      </c>
      <c r="AG529" s="3">
        <f t="shared" si="306"/>
        <v>1</v>
      </c>
      <c r="AH529" s="14">
        <f t="shared" si="286"/>
        <v>0</v>
      </c>
      <c r="AI529" s="14">
        <f t="shared" si="287"/>
        <v>1</v>
      </c>
      <c r="AJ529" s="14">
        <f t="shared" si="288"/>
        <v>2</v>
      </c>
      <c r="AK529" s="14">
        <f t="shared" si="289"/>
        <v>2.6</v>
      </c>
      <c r="AL529" s="24">
        <f t="shared" si="307"/>
        <v>311.64323958643183</v>
      </c>
      <c r="AM529" s="14">
        <f t="shared" si="308"/>
        <v>235.74695330423492</v>
      </c>
      <c r="AN529" s="138" t="str">
        <f t="shared" si="309"/>
        <v/>
      </c>
      <c r="AO529">
        <f t="shared" si="310"/>
        <v>2555</v>
      </c>
      <c r="AP529" s="124">
        <f t="shared" si="311"/>
        <v>235.74695330423492</v>
      </c>
    </row>
    <row r="530" spans="2:42" x14ac:dyDescent="0.25">
      <c r="B530" s="3">
        <f t="shared" si="290"/>
        <v>2560</v>
      </c>
      <c r="C530" s="14">
        <f t="shared" si="291"/>
        <v>42.666666666666664</v>
      </c>
      <c r="D530" s="11">
        <f t="shared" si="292"/>
        <v>894.38497016277745</v>
      </c>
      <c r="E530" s="11">
        <f t="shared" ref="E530:E593" si="312">IF(B530&lt;=40*60,20+345*CRed_1*LOG(8*C530+1,10),ThetaG40+(ThetaG120-ThetaG40)/80*(C530-40))</f>
        <v>697.84493897400114</v>
      </c>
      <c r="F530" s="11">
        <f t="shared" si="293"/>
        <v>162.99033273205376</v>
      </c>
      <c r="G530" s="11">
        <f t="shared" ref="G530:G593" si="313">M530</f>
        <v>312.22762757632529</v>
      </c>
      <c r="H530" s="11">
        <f t="shared" ref="H530:H593" si="314">Q530</f>
        <v>236.20361841779226</v>
      </c>
      <c r="I530" s="24">
        <f t="shared" si="294"/>
        <v>162.99033273205376</v>
      </c>
      <c r="J530" s="12">
        <f t="shared" ref="J530:J593" si="315">Cp*RhoP/(K530*RhoA)*dP/1000*MassivSS</f>
        <v>0.3113442059895693</v>
      </c>
      <c r="K530" s="24">
        <f t="shared" ref="K530:K593" si="316">IF(I530&lt;600,425+0.773*I530-1.69/1000*I530^2+2.22/1000^2*I530^3,IF(I530&lt;735,666+13002/(738-I530),IF(I530&lt;900,545+17820/(I530-731),650)))</f>
        <v>515.70779095137505</v>
      </c>
      <c r="L530" s="12">
        <f t="shared" si="295"/>
        <v>0.31812334570349321</v>
      </c>
      <c r="M530" s="24">
        <f t="shared" si="296"/>
        <v>312.22762757632529</v>
      </c>
      <c r="N530" s="12">
        <f t="shared" ref="N530:N593" si="317">Cp*RhoP/(O530*RhoA)*dP/1000*MassivW</f>
        <v>0.84629511397634538</v>
      </c>
      <c r="O530" s="24">
        <f t="shared" ref="O530:O593" si="318">IF(M530&lt;600,425+0.773*M530-1.69/1000*M530^2+2.22/1000^2*M530^3,IF(M530&lt;735,666+13002/(738-M530),IF(M530&lt;900,545+17820/(M530-731),650)))</f>
        <v>569.172490936342</v>
      </c>
      <c r="P530" s="12">
        <f t="shared" si="297"/>
        <v>0.58396313804990341</v>
      </c>
      <c r="Q530" s="24">
        <f t="shared" si="298"/>
        <v>236.20361841779226</v>
      </c>
      <c r="R530" s="12">
        <f t="shared" ref="R530:R593" si="319">Cp*RhoP/(S530*RhoA)*dP/1000*MassivSI</f>
        <v>0.53269081777140703</v>
      </c>
      <c r="S530" s="24">
        <f t="shared" ref="S530:S593" si="320">IF(Q530&lt;600,425+0.773*Q530-1.69/1000*Q530^2+2.22/1000^2*Q530^3,IF(Q530&lt;735,666+13002/(738-Q530),IF(Q530&lt;900,545+17820/(Q530-731),650)))</f>
        <v>542.55250740501197</v>
      </c>
      <c r="T530" s="12">
        <f t="shared" si="299"/>
        <v>0.45646598167100927</v>
      </c>
      <c r="W530" s="24">
        <f t="shared" si="300"/>
        <v>375.38812044963692</v>
      </c>
      <c r="X530" s="24">
        <f t="shared" si="301"/>
        <v>594.46075776582893</v>
      </c>
      <c r="Y530" s="13">
        <f t="shared" ref="Y530:Y593" si="321">MAX(MassivSSCO/(X530*RhoA)*DeltaT*(Z530+AA530),L530)</f>
        <v>0.6952348330291469</v>
      </c>
      <c r="Z530" s="24">
        <f t="shared" ref="Z530:Z593" si="322">AlphaC*(E530-W530)</f>
        <v>8061.4204631091052</v>
      </c>
      <c r="AA530" s="24">
        <f t="shared" ref="AA530:AA593" si="323">Phi*EpsilonF*0.7*Botzman/10^8*EpsilonA*((E530+273)^4-(W530+273)^4)</f>
        <v>19771.47408600213</v>
      </c>
      <c r="AB530" s="24">
        <f t="shared" si="302"/>
        <v>312.22762757632529</v>
      </c>
      <c r="AC530" s="24">
        <f t="shared" si="303"/>
        <v>236.20361841779226</v>
      </c>
      <c r="AD530" s="123">
        <f t="shared" si="304"/>
        <v>2560</v>
      </c>
      <c r="AE530" s="14">
        <f t="shared" si="305"/>
        <v>42.666666666666664</v>
      </c>
      <c r="AF530" s="24">
        <f t="shared" ref="AF530:AF593" si="324">IF(AC530&lt;=450,Thetha0_0,IF(AC530&gt;=650,Thetha0_2,(IF(AC530&lt;=550,Thetha0_0+(Thetha0_1-Thetha0_0)/100*(AC530-450),Thetha0_1+(Thetha0_2-Thetha0_1)/100*(AC530-550)))))</f>
        <v>400</v>
      </c>
      <c r="AG530" s="3">
        <f t="shared" si="306"/>
        <v>1</v>
      </c>
      <c r="AH530" s="14">
        <f t="shared" ref="AH530:AH593" si="325">IF(AC530&lt;=450,AthetaR30_0,IF(AC530&gt;=650,AthetaR30_2,(IF(AC530&lt;=550,AthetaR30_0+(AthetaR30_1-AthetaR30_0)/100*(AC530-450),AthetaR30_1+(AthetaR30_2-AthetaR30_1)/100*(AC530-450)))))</f>
        <v>0</v>
      </c>
      <c r="AI530" s="14">
        <f t="shared" ref="AI530:AI593" si="326">IF(AC530&lt;=450,AthetaR60_0,IF(AC530&gt;=650,AthetaR60_2,(IF(AC530&lt;=550,AthetaR60_0+(AthetaR60_1-AthetaR60_0)/100*(AC530-450),AthetaR60_1+(AthetaR60_2-AthetaR60_1)/100*(AC530-450)))))</f>
        <v>1</v>
      </c>
      <c r="AJ530" s="14">
        <f t="shared" ref="AJ530:AJ593" si="327">IF(AC530&lt;=450,AthetaR90_0,IF(AC530&gt;=650,AthetaR90_2,(IF(AC530&lt;=550,AthetaR90_0+(AthetaR90_1-AthetaR90_0)/100*(AC530-450),AthetaR90_1+(AthetaR90_2-AthetaR90_1)/100*(AC530-450)))))</f>
        <v>2</v>
      </c>
      <c r="AK530" s="14">
        <f t="shared" ref="AK530:AK593" si="328">IF(AC530&lt;=450,AthetaR120_0,IF(AC530&gt;=650,AthetaR120_2,(IF(AC530&lt;=550,AthetaR120_0+(AthetaR120_1-AthetaR120_0)/100*(AC530-450),AthetaR120_1+(AthetaR120_2-AthetaR120_1)/100*(AC530-450)))))</f>
        <v>2.6</v>
      </c>
      <c r="AL530" s="24">
        <f t="shared" si="307"/>
        <v>312.22762757632529</v>
      </c>
      <c r="AM530" s="14">
        <f t="shared" si="308"/>
        <v>236.20361841779226</v>
      </c>
      <c r="AN530" s="138" t="str">
        <f t="shared" si="309"/>
        <v/>
      </c>
      <c r="AO530">
        <f t="shared" si="310"/>
        <v>2560</v>
      </c>
      <c r="AP530" s="124">
        <f t="shared" si="311"/>
        <v>236.20361841779226</v>
      </c>
    </row>
    <row r="531" spans="2:42" x14ac:dyDescent="0.25">
      <c r="B531" s="3">
        <f t="shared" ref="B531:B594" si="329">B530+DeltaT</f>
        <v>2565</v>
      </c>
      <c r="C531" s="14">
        <f t="shared" ref="C531:C594" si="330">B531/60</f>
        <v>42.75</v>
      </c>
      <c r="D531" s="11">
        <f t="shared" ref="D531:D594" si="331">20+345*LOG(8*C531+1,10)</f>
        <v>894.67647141475561</v>
      </c>
      <c r="E531" s="11">
        <f t="shared" si="312"/>
        <v>698.06571440037339</v>
      </c>
      <c r="F531" s="11">
        <f t="shared" ref="F531:F594" si="332">I531</f>
        <v>163.30845607775726</v>
      </c>
      <c r="G531" s="11">
        <f t="shared" si="313"/>
        <v>312.8115907143752</v>
      </c>
      <c r="H531" s="11">
        <f t="shared" si="314"/>
        <v>236.66008439946327</v>
      </c>
      <c r="I531" s="24">
        <f t="shared" ref="I531:I594" si="333">I530+IF(Limit=Oui,MAX(0,L530),L530)</f>
        <v>163.30845607775726</v>
      </c>
      <c r="J531" s="12">
        <f t="shared" si="315"/>
        <v>0.31126762645954587</v>
      </c>
      <c r="K531" s="24">
        <f t="shared" si="316"/>
        <v>515.83466781521622</v>
      </c>
      <c r="L531" s="12">
        <f t="shared" ref="L531:L594" si="334">LambdaP*MassivSS/(dP/1000)/(K531*RhoA)/(1+J531/3)*(D531-I531)*DeltaT-(EXP(J531/10)-1)*(D531-D530)</f>
        <v>0.31805875559676799</v>
      </c>
      <c r="M531" s="24">
        <f t="shared" ref="M531:M594" si="335">M530+IF(Limit=Oui,MAX(0,P530),P530)</f>
        <v>312.8115907143752</v>
      </c>
      <c r="N531" s="12">
        <f t="shared" si="317"/>
        <v>0.84597643705057202</v>
      </c>
      <c r="O531" s="24">
        <f t="shared" si="318"/>
        <v>569.38689660026182</v>
      </c>
      <c r="P531" s="12">
        <f t="shared" ref="P531:P594" si="336">LambdaP*MassivW/(dP/1000)/(O531*RhoA)/(1+N531/3)*(D531-M531)*DeltaT-(EXP(N531/10)-1)*(D531-D530)</f>
        <v>0.58353809105130416</v>
      </c>
      <c r="Q531" s="24">
        <f t="shared" ref="Q531:Q594" si="337">Q530+IF(Limit=Oui,MAX(0,T530),T530)</f>
        <v>236.66008439946327</v>
      </c>
      <c r="R531" s="12">
        <f t="shared" si="319"/>
        <v>0.53253572716623176</v>
      </c>
      <c r="S531" s="24">
        <f t="shared" si="320"/>
        <v>542.71051520133494</v>
      </c>
      <c r="T531" s="12">
        <f t="shared" ref="T531:T594" si="338">LambdaP*MassivSI/(dP/1000)/(S531*RhoA)/(1+R531/3)*(D531-Q531)*DeltaT-(EXP(R531/10)-1)*(D531-D530)</f>
        <v>0.45626664172279441</v>
      </c>
      <c r="W531" s="24">
        <f t="shared" ref="W531:W594" si="339">W530+IF(Limit=Oui,MAX(0,Y530),Y530)</f>
        <v>376.08335528266605</v>
      </c>
      <c r="X531" s="24">
        <f t="shared" ref="X531:X594" si="340">IF(W531&lt;600,425+0.773*W531-1.69/1000*W531^2+2.22/1000^2*W531^3,IF(W531&lt;735,666+13002/(738-W531),IF(W531&lt;900,545+17820/(W531-731),650)))</f>
        <v>594.76892379672472</v>
      </c>
      <c r="Y531" s="13">
        <f t="shared" si="321"/>
        <v>0.69461253597971906</v>
      </c>
      <c r="Z531" s="24">
        <f t="shared" si="322"/>
        <v>8049.5589779426837</v>
      </c>
      <c r="AA531" s="24">
        <f t="shared" si="323"/>
        <v>19772.838197697263</v>
      </c>
      <c r="AB531" s="24">
        <f t="shared" ref="AB531:AB594" si="341">MAX(M531,AVERAGE(W531,AC531))</f>
        <v>312.8115907143752</v>
      </c>
      <c r="AC531" s="24">
        <f t="shared" ref="AC531:AC594" si="342">Q531</f>
        <v>236.66008439946327</v>
      </c>
      <c r="AD531" s="123">
        <f t="shared" ref="AD531:AD594" si="343">B531</f>
        <v>2565</v>
      </c>
      <c r="AE531" s="14">
        <f t="shared" ref="AE531:AE594" si="344">C531</f>
        <v>42.75</v>
      </c>
      <c r="AF531" s="24">
        <f t="shared" si="324"/>
        <v>400</v>
      </c>
      <c r="AG531" s="3">
        <f t="shared" ref="AG531:AG594" si="345">IF(C531&lt;=30,AH531,IF(C531&lt;=60,AI531,IF(C531&lt;=90,AJ531,IF(C531&lt;=120,AK531,-1))))</f>
        <v>1</v>
      </c>
      <c r="AH531" s="14">
        <f t="shared" si="325"/>
        <v>0</v>
      </c>
      <c r="AI531" s="14">
        <f t="shared" si="326"/>
        <v>1</v>
      </c>
      <c r="AJ531" s="14">
        <f t="shared" si="327"/>
        <v>2</v>
      </c>
      <c r="AK531" s="14">
        <f t="shared" si="328"/>
        <v>2.6</v>
      </c>
      <c r="AL531" s="24">
        <f t="shared" ref="AL531:AL594" si="346">MAX(M531,AVERAGE(W531,AM531))</f>
        <v>312.8115907143752</v>
      </c>
      <c r="AM531" s="14">
        <f t="shared" ref="AM531:AM594" si="347">IF(W531&gt;=AF531,(1+(W531-AF531)*AG531/10000)*AC531,AC531)</f>
        <v>236.66008439946327</v>
      </c>
      <c r="AN531" s="138" t="str">
        <f t="shared" ref="AN531:AN594" si="348">IF(AM531=AC531,"","modifiée")</f>
        <v/>
      </c>
      <c r="AO531">
        <f t="shared" ref="AO531:AO594" si="349">AD531</f>
        <v>2565</v>
      </c>
      <c r="AP531" s="124">
        <f t="shared" ref="AP531:AP594" si="350">AM531</f>
        <v>236.66008439946327</v>
      </c>
    </row>
    <row r="532" spans="2:42" x14ac:dyDescent="0.25">
      <c r="B532" s="3">
        <f t="shared" si="329"/>
        <v>2570</v>
      </c>
      <c r="C532" s="14">
        <f t="shared" si="330"/>
        <v>42.833333333333336</v>
      </c>
      <c r="D532" s="11">
        <f t="shared" si="331"/>
        <v>894.96740664452955</v>
      </c>
      <c r="E532" s="11">
        <f t="shared" si="312"/>
        <v>698.28648982674565</v>
      </c>
      <c r="F532" s="11">
        <f t="shared" si="332"/>
        <v>163.62651483335404</v>
      </c>
      <c r="G532" s="11">
        <f t="shared" si="313"/>
        <v>313.39512880542651</v>
      </c>
      <c r="H532" s="11">
        <f t="shared" si="314"/>
        <v>237.11635104118608</v>
      </c>
      <c r="I532" s="24">
        <f t="shared" si="333"/>
        <v>163.62651483335404</v>
      </c>
      <c r="J532" s="12">
        <f t="shared" si="315"/>
        <v>0.31119117364088977</v>
      </c>
      <c r="K532" s="24">
        <f t="shared" si="316"/>
        <v>515.96139703395852</v>
      </c>
      <c r="L532" s="12">
        <f t="shared" si="334"/>
        <v>0.31799398124972023</v>
      </c>
      <c r="M532" s="24">
        <f t="shared" si="335"/>
        <v>313.39512880542651</v>
      </c>
      <c r="N532" s="12">
        <f t="shared" si="317"/>
        <v>0.84565783389251237</v>
      </c>
      <c r="O532" s="24">
        <f t="shared" si="318"/>
        <v>569.60141417006867</v>
      </c>
      <c r="P532" s="12">
        <f t="shared" si="336"/>
        <v>0.5831128514061148</v>
      </c>
      <c r="Q532" s="24">
        <f t="shared" si="337"/>
        <v>237.11635104118608</v>
      </c>
      <c r="R532" s="12">
        <f t="shared" si="319"/>
        <v>0.53238084100652239</v>
      </c>
      <c r="S532" s="24">
        <f t="shared" si="320"/>
        <v>542.86840658483129</v>
      </c>
      <c r="T532" s="12">
        <f t="shared" si="338"/>
        <v>0.45606709533231155</v>
      </c>
      <c r="W532" s="24">
        <f t="shared" si="339"/>
        <v>376.77796781864578</v>
      </c>
      <c r="X532" s="24">
        <f t="shared" si="340"/>
        <v>595.07760052066942</v>
      </c>
      <c r="Y532" s="13">
        <f t="shared" si="321"/>
        <v>0.69398983774478018</v>
      </c>
      <c r="Z532" s="24">
        <f t="shared" si="322"/>
        <v>8037.7130502024966</v>
      </c>
      <c r="AA532" s="24">
        <f t="shared" si="323"/>
        <v>19774.168712860581</v>
      </c>
      <c r="AB532" s="24">
        <f t="shared" si="341"/>
        <v>313.39512880542651</v>
      </c>
      <c r="AC532" s="24">
        <f t="shared" si="342"/>
        <v>237.11635104118608</v>
      </c>
      <c r="AD532" s="123">
        <f t="shared" si="343"/>
        <v>2570</v>
      </c>
      <c r="AE532" s="14">
        <f t="shared" si="344"/>
        <v>42.833333333333336</v>
      </c>
      <c r="AF532" s="24">
        <f t="shared" si="324"/>
        <v>400</v>
      </c>
      <c r="AG532" s="3">
        <f t="shared" si="345"/>
        <v>1</v>
      </c>
      <c r="AH532" s="14">
        <f t="shared" si="325"/>
        <v>0</v>
      </c>
      <c r="AI532" s="14">
        <f t="shared" si="326"/>
        <v>1</v>
      </c>
      <c r="AJ532" s="14">
        <f t="shared" si="327"/>
        <v>2</v>
      </c>
      <c r="AK532" s="14">
        <f t="shared" si="328"/>
        <v>2.6</v>
      </c>
      <c r="AL532" s="24">
        <f t="shared" si="346"/>
        <v>313.39512880542651</v>
      </c>
      <c r="AM532" s="14">
        <f t="shared" si="347"/>
        <v>237.11635104118608</v>
      </c>
      <c r="AN532" s="138" t="str">
        <f t="shared" si="348"/>
        <v/>
      </c>
      <c r="AO532">
        <f t="shared" si="349"/>
        <v>2570</v>
      </c>
      <c r="AP532" s="124">
        <f t="shared" si="350"/>
        <v>237.11635104118608</v>
      </c>
    </row>
    <row r="533" spans="2:42" x14ac:dyDescent="0.25">
      <c r="B533" s="3">
        <f t="shared" si="329"/>
        <v>2575</v>
      </c>
      <c r="C533" s="14">
        <f t="shared" si="330"/>
        <v>42.916666666666664</v>
      </c>
      <c r="D533" s="11">
        <f t="shared" si="331"/>
        <v>895.25777804598545</v>
      </c>
      <c r="E533" s="11">
        <f t="shared" si="312"/>
        <v>698.50726525311779</v>
      </c>
      <c r="F533" s="11">
        <f t="shared" si="332"/>
        <v>163.94450881460375</v>
      </c>
      <c r="G533" s="11">
        <f t="shared" si="313"/>
        <v>313.97824165683261</v>
      </c>
      <c r="H533" s="11">
        <f t="shared" si="314"/>
        <v>237.57241813651839</v>
      </c>
      <c r="I533" s="24">
        <f t="shared" si="333"/>
        <v>163.94450881460375</v>
      </c>
      <c r="J533" s="12">
        <f t="shared" si="315"/>
        <v>0.31111484711579124</v>
      </c>
      <c r="K533" s="24">
        <f t="shared" si="316"/>
        <v>516.08797903698951</v>
      </c>
      <c r="L533" s="12">
        <f t="shared" si="334"/>
        <v>0.31792902397384692</v>
      </c>
      <c r="M533" s="24">
        <f t="shared" si="335"/>
        <v>313.97824165683261</v>
      </c>
      <c r="N533" s="12">
        <f t="shared" si="317"/>
        <v>0.84533930165796045</v>
      </c>
      <c r="O533" s="24">
        <f t="shared" si="318"/>
        <v>569.81604563332087</v>
      </c>
      <c r="P533" s="12">
        <f t="shared" si="336"/>
        <v>0.58268742160756959</v>
      </c>
      <c r="Q533" s="24">
        <f t="shared" si="337"/>
        <v>237.57241813651839</v>
      </c>
      <c r="R533" s="12">
        <f t="shared" si="319"/>
        <v>0.53222615778420101</v>
      </c>
      <c r="S533" s="24">
        <f t="shared" si="320"/>
        <v>543.02618281059335</v>
      </c>
      <c r="T533" s="12">
        <f t="shared" si="338"/>
        <v>0.45586734410483465</v>
      </c>
      <c r="W533" s="24">
        <f t="shared" si="339"/>
        <v>377.47195765639054</v>
      </c>
      <c r="X533" s="24">
        <f t="shared" si="340"/>
        <v>595.3867901037936</v>
      </c>
      <c r="Y533" s="13">
        <f t="shared" si="321"/>
        <v>0.69336673968616436</v>
      </c>
      <c r="Z533" s="24">
        <f t="shared" si="322"/>
        <v>8025.8826899181813</v>
      </c>
      <c r="AA533" s="24">
        <f t="shared" si="323"/>
        <v>19775.465687945714</v>
      </c>
      <c r="AB533" s="24">
        <f t="shared" si="341"/>
        <v>313.97824165683261</v>
      </c>
      <c r="AC533" s="24">
        <f t="shared" si="342"/>
        <v>237.57241813651839</v>
      </c>
      <c r="AD533" s="123">
        <f t="shared" si="343"/>
        <v>2575</v>
      </c>
      <c r="AE533" s="14">
        <f t="shared" si="344"/>
        <v>42.916666666666664</v>
      </c>
      <c r="AF533" s="24">
        <f t="shared" si="324"/>
        <v>400</v>
      </c>
      <c r="AG533" s="3">
        <f t="shared" si="345"/>
        <v>1</v>
      </c>
      <c r="AH533" s="14">
        <f t="shared" si="325"/>
        <v>0</v>
      </c>
      <c r="AI533" s="14">
        <f t="shared" si="326"/>
        <v>1</v>
      </c>
      <c r="AJ533" s="14">
        <f t="shared" si="327"/>
        <v>2</v>
      </c>
      <c r="AK533" s="14">
        <f t="shared" si="328"/>
        <v>2.6</v>
      </c>
      <c r="AL533" s="24">
        <f t="shared" si="346"/>
        <v>313.97824165683261</v>
      </c>
      <c r="AM533" s="14">
        <f t="shared" si="347"/>
        <v>237.57241813651839</v>
      </c>
      <c r="AN533" s="138" t="str">
        <f t="shared" si="348"/>
        <v/>
      </c>
      <c r="AO533">
        <f t="shared" si="349"/>
        <v>2575</v>
      </c>
      <c r="AP533" s="124">
        <f t="shared" si="350"/>
        <v>237.57241813651839</v>
      </c>
    </row>
    <row r="534" spans="2:42" x14ac:dyDescent="0.25">
      <c r="B534" s="3">
        <f t="shared" si="329"/>
        <v>2580</v>
      </c>
      <c r="C534" s="14">
        <f t="shared" si="330"/>
        <v>43</v>
      </c>
      <c r="D534" s="11">
        <f t="shared" si="331"/>
        <v>895.54758780027953</v>
      </c>
      <c r="E534" s="11">
        <f t="shared" si="312"/>
        <v>698.72804067949005</v>
      </c>
      <c r="F534" s="11">
        <f t="shared" si="332"/>
        <v>164.2624378385776</v>
      </c>
      <c r="G534" s="11">
        <f t="shared" si="313"/>
        <v>314.56092907844015</v>
      </c>
      <c r="H534" s="11">
        <f t="shared" si="314"/>
        <v>238.02828548062323</v>
      </c>
      <c r="I534" s="24">
        <f t="shared" si="333"/>
        <v>164.2624378385776</v>
      </c>
      <c r="J534" s="12">
        <f t="shared" si="315"/>
        <v>0.31103864646716167</v>
      </c>
      <c r="K534" s="24">
        <f t="shared" si="316"/>
        <v>516.21441425396074</v>
      </c>
      <c r="L534" s="12">
        <f t="shared" si="334"/>
        <v>0.31786388506970276</v>
      </c>
      <c r="M534" s="24">
        <f t="shared" si="335"/>
        <v>314.56092907844015</v>
      </c>
      <c r="N534" s="12">
        <f t="shared" si="317"/>
        <v>0.84502083752702162</v>
      </c>
      <c r="O534" s="24">
        <f t="shared" si="318"/>
        <v>570.03079296700628</v>
      </c>
      <c r="P534" s="12">
        <f t="shared" si="336"/>
        <v>0.58226180413353656</v>
      </c>
      <c r="Q534" s="24">
        <f t="shared" si="337"/>
        <v>238.02828548062323</v>
      </c>
      <c r="R534" s="12">
        <f t="shared" si="319"/>
        <v>0.53207167599728211</v>
      </c>
      <c r="S534" s="24">
        <f t="shared" si="320"/>
        <v>543.18384513100727</v>
      </c>
      <c r="T534" s="12">
        <f t="shared" si="338"/>
        <v>0.45566738963124703</v>
      </c>
      <c r="W534" s="24">
        <f t="shared" si="339"/>
        <v>378.1653243960767</v>
      </c>
      <c r="X534" s="24">
        <f t="shared" si="340"/>
        <v>595.69649468892794</v>
      </c>
      <c r="Y534" s="13">
        <f t="shared" si="321"/>
        <v>0.69274324321466962</v>
      </c>
      <c r="Z534" s="24">
        <f t="shared" si="322"/>
        <v>8014.0679070853339</v>
      </c>
      <c r="AA534" s="24">
        <f t="shared" si="323"/>
        <v>19776.729179984624</v>
      </c>
      <c r="AB534" s="24">
        <f t="shared" si="341"/>
        <v>314.56092907844015</v>
      </c>
      <c r="AC534" s="24">
        <f t="shared" si="342"/>
        <v>238.02828548062323</v>
      </c>
      <c r="AD534" s="123">
        <f t="shared" si="343"/>
        <v>2580</v>
      </c>
      <c r="AE534" s="14">
        <f t="shared" si="344"/>
        <v>43</v>
      </c>
      <c r="AF534" s="24">
        <f t="shared" si="324"/>
        <v>400</v>
      </c>
      <c r="AG534" s="3">
        <f t="shared" si="345"/>
        <v>1</v>
      </c>
      <c r="AH534" s="14">
        <f t="shared" si="325"/>
        <v>0</v>
      </c>
      <c r="AI534" s="14">
        <f t="shared" si="326"/>
        <v>1</v>
      </c>
      <c r="AJ534" s="14">
        <f t="shared" si="327"/>
        <v>2</v>
      </c>
      <c r="AK534" s="14">
        <f t="shared" si="328"/>
        <v>2.6</v>
      </c>
      <c r="AL534" s="24">
        <f t="shared" si="346"/>
        <v>314.56092907844015</v>
      </c>
      <c r="AM534" s="14">
        <f t="shared" si="347"/>
        <v>238.02828548062323</v>
      </c>
      <c r="AN534" s="138" t="str">
        <f t="shared" si="348"/>
        <v/>
      </c>
      <c r="AO534">
        <f t="shared" si="349"/>
        <v>2580</v>
      </c>
      <c r="AP534" s="124">
        <f t="shared" si="350"/>
        <v>238.02828548062323</v>
      </c>
    </row>
    <row r="535" spans="2:42" x14ac:dyDescent="0.25">
      <c r="B535" s="3">
        <f t="shared" si="329"/>
        <v>2585</v>
      </c>
      <c r="C535" s="14">
        <f t="shared" si="330"/>
        <v>43.083333333333336</v>
      </c>
      <c r="D535" s="11">
        <f t="shared" si="331"/>
        <v>895.83683807593547</v>
      </c>
      <c r="E535" s="11">
        <f t="shared" si="312"/>
        <v>698.94881610586231</v>
      </c>
      <c r="F535" s="11">
        <f t="shared" si="332"/>
        <v>164.5803017236473</v>
      </c>
      <c r="G535" s="11">
        <f t="shared" si="313"/>
        <v>315.14319088257366</v>
      </c>
      <c r="H535" s="11">
        <f t="shared" si="314"/>
        <v>238.48395287025448</v>
      </c>
      <c r="I535" s="24">
        <f t="shared" si="333"/>
        <v>164.5803017236473</v>
      </c>
      <c r="J535" s="12">
        <f t="shared" si="315"/>
        <v>0.31096257127863658</v>
      </c>
      <c r="K535" s="24">
        <f t="shared" si="316"/>
        <v>516.34070311477853</v>
      </c>
      <c r="L535" s="12">
        <f t="shared" si="334"/>
        <v>0.31779856582708044</v>
      </c>
      <c r="M535" s="24">
        <f t="shared" si="335"/>
        <v>315.14319088257366</v>
      </c>
      <c r="N535" s="12">
        <f t="shared" si="317"/>
        <v>0.84470243870402062</v>
      </c>
      <c r="O535" s="24">
        <f t="shared" si="318"/>
        <v>570.24565813755498</v>
      </c>
      <c r="P535" s="12">
        <f t="shared" si="336"/>
        <v>0.58183600144692904</v>
      </c>
      <c r="Q535" s="24">
        <f t="shared" si="337"/>
        <v>238.48395287025448</v>
      </c>
      <c r="R535" s="12">
        <f t="shared" si="319"/>
        <v>0.53191739414986061</v>
      </c>
      <c r="S535" s="24">
        <f t="shared" si="320"/>
        <v>543.34139479574469</v>
      </c>
      <c r="T535" s="12">
        <f t="shared" si="338"/>
        <v>0.45546723348833779</v>
      </c>
      <c r="W535" s="24">
        <f t="shared" si="339"/>
        <v>378.85806763929139</v>
      </c>
      <c r="X535" s="24">
        <f t="shared" si="340"/>
        <v>596.0067163956636</v>
      </c>
      <c r="Y535" s="13">
        <f t="shared" si="321"/>
        <v>0.69211934978965606</v>
      </c>
      <c r="Z535" s="24">
        <f t="shared" si="322"/>
        <v>8002.2687116642728</v>
      </c>
      <c r="AA535" s="24">
        <f t="shared" si="323"/>
        <v>19777.959246585433</v>
      </c>
      <c r="AB535" s="24">
        <f t="shared" si="341"/>
        <v>315.14319088257366</v>
      </c>
      <c r="AC535" s="24">
        <f t="shared" si="342"/>
        <v>238.48395287025448</v>
      </c>
      <c r="AD535" s="123">
        <f t="shared" si="343"/>
        <v>2585</v>
      </c>
      <c r="AE535" s="14">
        <f t="shared" si="344"/>
        <v>43.083333333333336</v>
      </c>
      <c r="AF535" s="24">
        <f t="shared" si="324"/>
        <v>400</v>
      </c>
      <c r="AG535" s="3">
        <f t="shared" si="345"/>
        <v>1</v>
      </c>
      <c r="AH535" s="14">
        <f t="shared" si="325"/>
        <v>0</v>
      </c>
      <c r="AI535" s="14">
        <f t="shared" si="326"/>
        <v>1</v>
      </c>
      <c r="AJ535" s="14">
        <f t="shared" si="327"/>
        <v>2</v>
      </c>
      <c r="AK535" s="14">
        <f t="shared" si="328"/>
        <v>2.6</v>
      </c>
      <c r="AL535" s="24">
        <f t="shared" si="346"/>
        <v>315.14319088257366</v>
      </c>
      <c r="AM535" s="14">
        <f t="shared" si="347"/>
        <v>238.48395287025448</v>
      </c>
      <c r="AN535" s="138" t="str">
        <f t="shared" si="348"/>
        <v/>
      </c>
      <c r="AO535">
        <f t="shared" si="349"/>
        <v>2585</v>
      </c>
      <c r="AP535" s="124">
        <f t="shared" si="350"/>
        <v>238.48395287025448</v>
      </c>
    </row>
    <row r="536" spans="2:42" x14ac:dyDescent="0.25">
      <c r="B536" s="3">
        <f t="shared" si="329"/>
        <v>2590</v>
      </c>
      <c r="C536" s="14">
        <f t="shared" si="330"/>
        <v>43.166666666666664</v>
      </c>
      <c r="D536" s="11">
        <f t="shared" si="331"/>
        <v>896.12553102894253</v>
      </c>
      <c r="E536" s="11">
        <f t="shared" si="312"/>
        <v>699.16959153223445</v>
      </c>
      <c r="F536" s="11">
        <f t="shared" si="332"/>
        <v>164.89810028947437</v>
      </c>
      <c r="G536" s="11">
        <f t="shared" si="313"/>
        <v>315.72502688402056</v>
      </c>
      <c r="H536" s="11">
        <f t="shared" si="314"/>
        <v>238.93942010374283</v>
      </c>
      <c r="I536" s="24">
        <f t="shared" si="333"/>
        <v>164.89810028947437</v>
      </c>
      <c r="J536" s="12">
        <f t="shared" si="315"/>
        <v>0.31088662113457766</v>
      </c>
      <c r="K536" s="24">
        <f t="shared" si="316"/>
        <v>516.46684604959489</v>
      </c>
      <c r="L536" s="12">
        <f t="shared" si="334"/>
        <v>0.31773306752505948</v>
      </c>
      <c r="M536" s="24">
        <f t="shared" si="335"/>
        <v>315.72502688402056</v>
      </c>
      <c r="N536" s="12">
        <f t="shared" si="317"/>
        <v>0.84438410241740935</v>
      </c>
      <c r="O536" s="24">
        <f t="shared" si="318"/>
        <v>570.46064310085308</v>
      </c>
      <c r="P536" s="12">
        <f t="shared" si="336"/>
        <v>0.58141001599575293</v>
      </c>
      <c r="Q536" s="24">
        <f t="shared" si="337"/>
        <v>238.93942010374283</v>
      </c>
      <c r="R536" s="12">
        <f t="shared" si="319"/>
        <v>0.53176331075209815</v>
      </c>
      <c r="S536" s="24">
        <f t="shared" si="320"/>
        <v>543.49883305175513</v>
      </c>
      <c r="T536" s="12">
        <f t="shared" si="338"/>
        <v>0.45526687723887216</v>
      </c>
      <c r="W536" s="24">
        <f t="shared" si="339"/>
        <v>379.55018698908106</v>
      </c>
      <c r="X536" s="24">
        <f t="shared" si="340"/>
        <v>596.31745732041691</v>
      </c>
      <c r="Y536" s="13">
        <f t="shared" si="321"/>
        <v>0.69149506091864488</v>
      </c>
      <c r="Z536" s="24">
        <f t="shared" si="322"/>
        <v>7990.4851135788349</v>
      </c>
      <c r="AA536" s="24">
        <f t="shared" si="323"/>
        <v>19779.155945930426</v>
      </c>
      <c r="AB536" s="24">
        <f t="shared" si="341"/>
        <v>315.72502688402056</v>
      </c>
      <c r="AC536" s="24">
        <f t="shared" si="342"/>
        <v>238.93942010374283</v>
      </c>
      <c r="AD536" s="123">
        <f t="shared" si="343"/>
        <v>2590</v>
      </c>
      <c r="AE536" s="14">
        <f t="shared" si="344"/>
        <v>43.166666666666664</v>
      </c>
      <c r="AF536" s="24">
        <f t="shared" si="324"/>
        <v>400</v>
      </c>
      <c r="AG536" s="3">
        <f t="shared" si="345"/>
        <v>1</v>
      </c>
      <c r="AH536" s="14">
        <f t="shared" si="325"/>
        <v>0</v>
      </c>
      <c r="AI536" s="14">
        <f t="shared" si="326"/>
        <v>1</v>
      </c>
      <c r="AJ536" s="14">
        <f t="shared" si="327"/>
        <v>2</v>
      </c>
      <c r="AK536" s="14">
        <f t="shared" si="328"/>
        <v>2.6</v>
      </c>
      <c r="AL536" s="24">
        <f t="shared" si="346"/>
        <v>315.72502688402056</v>
      </c>
      <c r="AM536" s="14">
        <f t="shared" si="347"/>
        <v>238.93942010374283</v>
      </c>
      <c r="AN536" s="138" t="str">
        <f t="shared" si="348"/>
        <v/>
      </c>
      <c r="AO536">
        <f t="shared" si="349"/>
        <v>2590</v>
      </c>
      <c r="AP536" s="124">
        <f t="shared" si="350"/>
        <v>238.93942010374283</v>
      </c>
    </row>
    <row r="537" spans="2:42" x14ac:dyDescent="0.25">
      <c r="B537" s="3">
        <f t="shared" si="329"/>
        <v>2595</v>
      </c>
      <c r="C537" s="14">
        <f t="shared" si="330"/>
        <v>43.25</v>
      </c>
      <c r="D537" s="11">
        <f t="shared" si="331"/>
        <v>896.41366880285136</v>
      </c>
      <c r="E537" s="11">
        <f t="shared" si="312"/>
        <v>699.39036695860671</v>
      </c>
      <c r="F537" s="11">
        <f t="shared" si="332"/>
        <v>165.21583335699944</v>
      </c>
      <c r="G537" s="11">
        <f t="shared" si="313"/>
        <v>316.30643690001631</v>
      </c>
      <c r="H537" s="11">
        <f t="shared" si="314"/>
        <v>239.3946869809817</v>
      </c>
      <c r="I537" s="24">
        <f t="shared" si="333"/>
        <v>165.21583335699944</v>
      </c>
      <c r="J537" s="12">
        <f t="shared" si="315"/>
        <v>0.3108107956200753</v>
      </c>
      <c r="K537" s="24">
        <f t="shared" si="316"/>
        <v>516.59284348879896</v>
      </c>
      <c r="L537" s="12">
        <f t="shared" si="334"/>
        <v>0.31766739143214795</v>
      </c>
      <c r="M537" s="24">
        <f t="shared" si="335"/>
        <v>316.30643690001631</v>
      </c>
      <c r="N537" s="12">
        <f t="shared" si="317"/>
        <v>0.84406582591967583</v>
      </c>
      <c r="O537" s="24">
        <f t="shared" si="318"/>
        <v>570.67574980225663</v>
      </c>
      <c r="P537" s="12">
        <f t="shared" si="336"/>
        <v>0.58098385021341326</v>
      </c>
      <c r="Q537" s="24">
        <f t="shared" si="337"/>
        <v>239.3946869809817</v>
      </c>
      <c r="R537" s="12">
        <f t="shared" si="319"/>
        <v>0.53160942432021041</v>
      </c>
      <c r="S537" s="24">
        <f t="shared" si="320"/>
        <v>543.65616114325849</v>
      </c>
      <c r="T537" s="12">
        <f t="shared" si="338"/>
        <v>0.45506632243182332</v>
      </c>
      <c r="W537" s="24">
        <f t="shared" si="339"/>
        <v>380.24168204999972</v>
      </c>
      <c r="X537" s="24">
        <f t="shared" si="340"/>
        <v>596.6287195364896</v>
      </c>
      <c r="Y537" s="13">
        <f t="shared" si="321"/>
        <v>0.69087037815692143</v>
      </c>
      <c r="Z537" s="24">
        <f t="shared" si="322"/>
        <v>7978.7171227151748</v>
      </c>
      <c r="AA537" s="24">
        <f t="shared" si="323"/>
        <v>19780.31933677394</v>
      </c>
      <c r="AB537" s="24">
        <f t="shared" si="341"/>
        <v>316.30643690001631</v>
      </c>
      <c r="AC537" s="24">
        <f t="shared" si="342"/>
        <v>239.3946869809817</v>
      </c>
      <c r="AD537" s="123">
        <f t="shared" si="343"/>
        <v>2595</v>
      </c>
      <c r="AE537" s="14">
        <f t="shared" si="344"/>
        <v>43.25</v>
      </c>
      <c r="AF537" s="24">
        <f t="shared" si="324"/>
        <v>400</v>
      </c>
      <c r="AG537" s="3">
        <f t="shared" si="345"/>
        <v>1</v>
      </c>
      <c r="AH537" s="14">
        <f t="shared" si="325"/>
        <v>0</v>
      </c>
      <c r="AI537" s="14">
        <f t="shared" si="326"/>
        <v>1</v>
      </c>
      <c r="AJ537" s="14">
        <f t="shared" si="327"/>
        <v>2</v>
      </c>
      <c r="AK537" s="14">
        <f t="shared" si="328"/>
        <v>2.6</v>
      </c>
      <c r="AL537" s="24">
        <f t="shared" si="346"/>
        <v>316.30643690001631</v>
      </c>
      <c r="AM537" s="14">
        <f t="shared" si="347"/>
        <v>239.3946869809817</v>
      </c>
      <c r="AN537" s="138" t="str">
        <f t="shared" si="348"/>
        <v/>
      </c>
      <c r="AO537">
        <f t="shared" si="349"/>
        <v>2595</v>
      </c>
      <c r="AP537" s="124">
        <f t="shared" si="350"/>
        <v>239.3946869809817</v>
      </c>
    </row>
    <row r="538" spans="2:42" x14ac:dyDescent="0.25">
      <c r="B538" s="3">
        <f t="shared" si="329"/>
        <v>2600</v>
      </c>
      <c r="C538" s="14">
        <f t="shared" si="330"/>
        <v>43.333333333333336</v>
      </c>
      <c r="D538" s="11">
        <f t="shared" si="331"/>
        <v>896.70125352886953</v>
      </c>
      <c r="E538" s="11">
        <f t="shared" si="312"/>
        <v>699.61114238497896</v>
      </c>
      <c r="F538" s="11">
        <f t="shared" si="332"/>
        <v>165.53350074843158</v>
      </c>
      <c r="G538" s="11">
        <f t="shared" si="313"/>
        <v>316.88742075022969</v>
      </c>
      <c r="H538" s="11">
        <f t="shared" si="314"/>
        <v>239.84975330341354</v>
      </c>
      <c r="I538" s="24">
        <f t="shared" si="333"/>
        <v>165.53350074843158</v>
      </c>
      <c r="J538" s="12">
        <f t="shared" si="315"/>
        <v>0.31073509432095153</v>
      </c>
      <c r="K538" s="24">
        <f t="shared" si="316"/>
        <v>516.71869586300727</v>
      </c>
      <c r="L538" s="12">
        <f t="shared" si="334"/>
        <v>0.31760153880636316</v>
      </c>
      <c r="M538" s="24">
        <f t="shared" si="335"/>
        <v>316.88742075022969</v>
      </c>
      <c r="N538" s="12">
        <f t="shared" si="317"/>
        <v>0.84374760648725233</v>
      </c>
      <c r="O538" s="24">
        <f t="shared" si="318"/>
        <v>570.89098017660513</v>
      </c>
      <c r="P538" s="12">
        <f t="shared" si="336"/>
        <v>0.58055750651884885</v>
      </c>
      <c r="Q538" s="24">
        <f t="shared" si="337"/>
        <v>239.84975330341354</v>
      </c>
      <c r="R538" s="12">
        <f t="shared" si="319"/>
        <v>0.53145573337645446</v>
      </c>
      <c r="S538" s="24">
        <f t="shared" si="320"/>
        <v>543.81338031173755</v>
      </c>
      <c r="T538" s="12">
        <f t="shared" si="338"/>
        <v>0.45486557060249527</v>
      </c>
      <c r="W538" s="24">
        <f t="shared" si="339"/>
        <v>380.93255242815667</v>
      </c>
      <c r="X538" s="24">
        <f t="shared" si="340"/>
        <v>596.94050509413375</v>
      </c>
      <c r="Y538" s="13">
        <f t="shared" si="321"/>
        <v>0.69024530310713084</v>
      </c>
      <c r="Z538" s="24">
        <f t="shared" si="322"/>
        <v>7966.9647489205572</v>
      </c>
      <c r="AA538" s="24">
        <f t="shared" si="323"/>
        <v>19781.449478440227</v>
      </c>
      <c r="AB538" s="24">
        <f t="shared" si="341"/>
        <v>316.88742075022969</v>
      </c>
      <c r="AC538" s="24">
        <f t="shared" si="342"/>
        <v>239.84975330341354</v>
      </c>
      <c r="AD538" s="123">
        <f t="shared" si="343"/>
        <v>2600</v>
      </c>
      <c r="AE538" s="14">
        <f t="shared" si="344"/>
        <v>43.333333333333336</v>
      </c>
      <c r="AF538" s="24">
        <f t="shared" si="324"/>
        <v>400</v>
      </c>
      <c r="AG538" s="3">
        <f t="shared" si="345"/>
        <v>1</v>
      </c>
      <c r="AH538" s="14">
        <f t="shared" si="325"/>
        <v>0</v>
      </c>
      <c r="AI538" s="14">
        <f t="shared" si="326"/>
        <v>1</v>
      </c>
      <c r="AJ538" s="14">
        <f t="shared" si="327"/>
        <v>2</v>
      </c>
      <c r="AK538" s="14">
        <f t="shared" si="328"/>
        <v>2.6</v>
      </c>
      <c r="AL538" s="24">
        <f t="shared" si="346"/>
        <v>316.88742075022969</v>
      </c>
      <c r="AM538" s="14">
        <f t="shared" si="347"/>
        <v>239.84975330341354</v>
      </c>
      <c r="AN538" s="138" t="str">
        <f t="shared" si="348"/>
        <v/>
      </c>
      <c r="AO538">
        <f t="shared" si="349"/>
        <v>2600</v>
      </c>
      <c r="AP538" s="124">
        <f t="shared" si="350"/>
        <v>239.84975330341354</v>
      </c>
    </row>
    <row r="539" spans="2:42" x14ac:dyDescent="0.25">
      <c r="B539" s="3">
        <f t="shared" si="329"/>
        <v>2605</v>
      </c>
      <c r="C539" s="14">
        <f t="shared" si="330"/>
        <v>43.416666666666664</v>
      </c>
      <c r="D539" s="11">
        <f t="shared" si="331"/>
        <v>896.98828732595643</v>
      </c>
      <c r="E539" s="11">
        <f t="shared" si="312"/>
        <v>699.8319178113511</v>
      </c>
      <c r="F539" s="11">
        <f t="shared" si="332"/>
        <v>165.85110228723795</v>
      </c>
      <c r="G539" s="11">
        <f t="shared" si="313"/>
        <v>317.46797825674855</v>
      </c>
      <c r="H539" s="11">
        <f t="shared" si="314"/>
        <v>240.30461887401603</v>
      </c>
      <c r="I539" s="24">
        <f t="shared" si="333"/>
        <v>165.85110228723795</v>
      </c>
      <c r="J539" s="12">
        <f t="shared" si="315"/>
        <v>0.31065951682376181</v>
      </c>
      <c r="K539" s="24">
        <f t="shared" si="316"/>
        <v>516.84440360305575</v>
      </c>
      <c r="L539" s="12">
        <f t="shared" si="334"/>
        <v>0.31753551089531828</v>
      </c>
      <c r="M539" s="24">
        <f t="shared" si="335"/>
        <v>317.46797825674855</v>
      </c>
      <c r="N539" s="12">
        <f t="shared" si="317"/>
        <v>0.84342944142042486</v>
      </c>
      <c r="O539" s="24">
        <f t="shared" si="318"/>
        <v>571.10633614823575</v>
      </c>
      <c r="P539" s="12">
        <f t="shared" si="336"/>
        <v>0.58013098731668444</v>
      </c>
      <c r="Q539" s="24">
        <f t="shared" si="337"/>
        <v>240.30461887401603</v>
      </c>
      <c r="R539" s="12">
        <f t="shared" si="319"/>
        <v>0.53130223644911523</v>
      </c>
      <c r="S539" s="24">
        <f t="shared" si="320"/>
        <v>543.97049179593103</v>
      </c>
      <c r="T539" s="12">
        <f t="shared" si="338"/>
        <v>0.45466462327265944</v>
      </c>
      <c r="W539" s="24">
        <f t="shared" si="339"/>
        <v>381.6227977312638</v>
      </c>
      <c r="X539" s="24">
        <f t="shared" si="340"/>
        <v>597.2528160206142</v>
      </c>
      <c r="Y539" s="13">
        <f t="shared" si="321"/>
        <v>0.68961983741887845</v>
      </c>
      <c r="Z539" s="24">
        <f t="shared" si="322"/>
        <v>7955.2280020021826</v>
      </c>
      <c r="AA539" s="24">
        <f t="shared" si="323"/>
        <v>19782.54643082125</v>
      </c>
      <c r="AB539" s="24">
        <f t="shared" si="341"/>
        <v>317.46797825674855</v>
      </c>
      <c r="AC539" s="24">
        <f t="shared" si="342"/>
        <v>240.30461887401603</v>
      </c>
      <c r="AD539" s="123">
        <f t="shared" si="343"/>
        <v>2605</v>
      </c>
      <c r="AE539" s="14">
        <f t="shared" si="344"/>
        <v>43.416666666666664</v>
      </c>
      <c r="AF539" s="24">
        <f t="shared" si="324"/>
        <v>400</v>
      </c>
      <c r="AG539" s="3">
        <f t="shared" si="345"/>
        <v>1</v>
      </c>
      <c r="AH539" s="14">
        <f t="shared" si="325"/>
        <v>0</v>
      </c>
      <c r="AI539" s="14">
        <f t="shared" si="326"/>
        <v>1</v>
      </c>
      <c r="AJ539" s="14">
        <f t="shared" si="327"/>
        <v>2</v>
      </c>
      <c r="AK539" s="14">
        <f t="shared" si="328"/>
        <v>2.6</v>
      </c>
      <c r="AL539" s="24">
        <f t="shared" si="346"/>
        <v>317.46797825674855</v>
      </c>
      <c r="AM539" s="14">
        <f t="shared" si="347"/>
        <v>240.30461887401603</v>
      </c>
      <c r="AN539" s="138" t="str">
        <f t="shared" si="348"/>
        <v/>
      </c>
      <c r="AO539">
        <f t="shared" si="349"/>
        <v>2605</v>
      </c>
      <c r="AP539" s="124">
        <f t="shared" si="350"/>
        <v>240.30461887401603</v>
      </c>
    </row>
    <row r="540" spans="2:42" x14ac:dyDescent="0.25">
      <c r="B540" s="3">
        <f t="shared" si="329"/>
        <v>2610</v>
      </c>
      <c r="C540" s="14">
        <f t="shared" si="330"/>
        <v>43.5</v>
      </c>
      <c r="D540" s="11">
        <f t="shared" si="331"/>
        <v>897.27477230091699</v>
      </c>
      <c r="E540" s="11">
        <f t="shared" si="312"/>
        <v>700.05269323772336</v>
      </c>
      <c r="F540" s="11">
        <f t="shared" si="332"/>
        <v>166.16863779813326</v>
      </c>
      <c r="G540" s="11">
        <f t="shared" si="313"/>
        <v>318.04810924406524</v>
      </c>
      <c r="H540" s="11">
        <f t="shared" si="314"/>
        <v>240.75928349728869</v>
      </c>
      <c r="I540" s="24">
        <f t="shared" si="333"/>
        <v>166.16863779813326</v>
      </c>
      <c r="J540" s="12">
        <f t="shared" si="315"/>
        <v>0.31058406271579764</v>
      </c>
      <c r="K540" s="24">
        <f t="shared" si="316"/>
        <v>516.96996713999056</v>
      </c>
      <c r="L540" s="12">
        <f t="shared" si="334"/>
        <v>0.3174693089363298</v>
      </c>
      <c r="M540" s="24">
        <f t="shared" si="335"/>
        <v>318.04810924406524</v>
      </c>
      <c r="N540" s="12">
        <f t="shared" si="317"/>
        <v>0.84311132804324207</v>
      </c>
      <c r="O540" s="24">
        <f t="shared" si="318"/>
        <v>571.32181963099765</v>
      </c>
      <c r="P540" s="12">
        <f t="shared" si="336"/>
        <v>0.57970429499744291</v>
      </c>
      <c r="Q540" s="24">
        <f t="shared" si="337"/>
        <v>240.75928349728869</v>
      </c>
      <c r="R540" s="12">
        <f t="shared" si="319"/>
        <v>0.53114893207249325</v>
      </c>
      <c r="S540" s="24">
        <f t="shared" si="320"/>
        <v>544.12749683182562</v>
      </c>
      <c r="T540" s="12">
        <f t="shared" si="338"/>
        <v>0.45446348195072606</v>
      </c>
      <c r="W540" s="24">
        <f t="shared" si="339"/>
        <v>382.31241756868269</v>
      </c>
      <c r="X540" s="24">
        <f t="shared" si="340"/>
        <v>597.56565432027276</v>
      </c>
      <c r="Y540" s="13">
        <f t="shared" si="321"/>
        <v>0.68899398278833046</v>
      </c>
      <c r="Z540" s="24">
        <f t="shared" si="322"/>
        <v>7943.5068917260169</v>
      </c>
      <c r="AA540" s="24">
        <f t="shared" si="323"/>
        <v>19783.61025437462</v>
      </c>
      <c r="AB540" s="24">
        <f t="shared" si="341"/>
        <v>318.04810924406524</v>
      </c>
      <c r="AC540" s="24">
        <f t="shared" si="342"/>
        <v>240.75928349728869</v>
      </c>
      <c r="AD540" s="123">
        <f t="shared" si="343"/>
        <v>2610</v>
      </c>
      <c r="AE540" s="14">
        <f t="shared" si="344"/>
        <v>43.5</v>
      </c>
      <c r="AF540" s="24">
        <f t="shared" si="324"/>
        <v>400</v>
      </c>
      <c r="AG540" s="3">
        <f t="shared" si="345"/>
        <v>1</v>
      </c>
      <c r="AH540" s="14">
        <f t="shared" si="325"/>
        <v>0</v>
      </c>
      <c r="AI540" s="14">
        <f t="shared" si="326"/>
        <v>1</v>
      </c>
      <c r="AJ540" s="14">
        <f t="shared" si="327"/>
        <v>2</v>
      </c>
      <c r="AK540" s="14">
        <f t="shared" si="328"/>
        <v>2.6</v>
      </c>
      <c r="AL540" s="24">
        <f t="shared" si="346"/>
        <v>318.04810924406524</v>
      </c>
      <c r="AM540" s="14">
        <f t="shared" si="347"/>
        <v>240.75928349728869</v>
      </c>
      <c r="AN540" s="138" t="str">
        <f t="shared" si="348"/>
        <v/>
      </c>
      <c r="AO540">
        <f t="shared" si="349"/>
        <v>2610</v>
      </c>
      <c r="AP540" s="124">
        <f t="shared" si="350"/>
        <v>240.75928349728869</v>
      </c>
    </row>
    <row r="541" spans="2:42" x14ac:dyDescent="0.25">
      <c r="B541" s="3">
        <f t="shared" si="329"/>
        <v>2615</v>
      </c>
      <c r="C541" s="14">
        <f t="shared" si="330"/>
        <v>43.583333333333336</v>
      </c>
      <c r="D541" s="11">
        <f t="shared" si="331"/>
        <v>897.56071054849372</v>
      </c>
      <c r="E541" s="11">
        <f t="shared" si="312"/>
        <v>700.27346866409562</v>
      </c>
      <c r="F541" s="11">
        <f t="shared" si="332"/>
        <v>166.48610710706959</v>
      </c>
      <c r="G541" s="11">
        <f t="shared" si="313"/>
        <v>318.62781353906269</v>
      </c>
      <c r="H541" s="11">
        <f t="shared" si="314"/>
        <v>241.21374697923943</v>
      </c>
      <c r="I541" s="24">
        <f t="shared" si="333"/>
        <v>166.48610710706959</v>
      </c>
      <c r="J541" s="12">
        <f t="shared" si="315"/>
        <v>0.31050873158508835</v>
      </c>
      <c r="K541" s="24">
        <f t="shared" si="316"/>
        <v>517.09538690505985</v>
      </c>
      <c r="L541" s="12">
        <f t="shared" si="334"/>
        <v>0.31740293415653476</v>
      </c>
      <c r="M541" s="24">
        <f t="shared" si="335"/>
        <v>318.62781353906269</v>
      </c>
      <c r="N541" s="12">
        <f t="shared" si="317"/>
        <v>0.84279326370342167</v>
      </c>
      <c r="O541" s="24">
        <f t="shared" si="318"/>
        <v>571.53743252826666</v>
      </c>
      <c r="P541" s="12">
        <f t="shared" si="336"/>
        <v>0.57927743193778214</v>
      </c>
      <c r="Q541" s="24">
        <f t="shared" si="337"/>
        <v>241.21374697923943</v>
      </c>
      <c r="R541" s="12">
        <f t="shared" si="319"/>
        <v>0.53099581878689184</v>
      </c>
      <c r="S541" s="24">
        <f t="shared" si="320"/>
        <v>544.28439665264978</v>
      </c>
      <c r="T541" s="12">
        <f t="shared" si="338"/>
        <v>0.45426214813193244</v>
      </c>
      <c r="W541" s="24">
        <f t="shared" si="339"/>
        <v>383.00141155147099</v>
      </c>
      <c r="X541" s="24">
        <f t="shared" si="340"/>
        <v>597.87902197459198</v>
      </c>
      <c r="Y541" s="13">
        <f t="shared" si="321"/>
        <v>0.68836774095781128</v>
      </c>
      <c r="Z541" s="24">
        <f t="shared" si="322"/>
        <v>7931.8014278156152</v>
      </c>
      <c r="AA541" s="24">
        <f t="shared" si="323"/>
        <v>19784.64101012126</v>
      </c>
      <c r="AB541" s="24">
        <f t="shared" si="341"/>
        <v>318.62781353906269</v>
      </c>
      <c r="AC541" s="24">
        <f t="shared" si="342"/>
        <v>241.21374697923943</v>
      </c>
      <c r="AD541" s="123">
        <f t="shared" si="343"/>
        <v>2615</v>
      </c>
      <c r="AE541" s="14">
        <f t="shared" si="344"/>
        <v>43.583333333333336</v>
      </c>
      <c r="AF541" s="24">
        <f t="shared" si="324"/>
        <v>400</v>
      </c>
      <c r="AG541" s="3">
        <f t="shared" si="345"/>
        <v>1</v>
      </c>
      <c r="AH541" s="14">
        <f t="shared" si="325"/>
        <v>0</v>
      </c>
      <c r="AI541" s="14">
        <f t="shared" si="326"/>
        <v>1</v>
      </c>
      <c r="AJ541" s="14">
        <f t="shared" si="327"/>
        <v>2</v>
      </c>
      <c r="AK541" s="14">
        <f t="shared" si="328"/>
        <v>2.6</v>
      </c>
      <c r="AL541" s="24">
        <f t="shared" si="346"/>
        <v>318.62781353906269</v>
      </c>
      <c r="AM541" s="14">
        <f t="shared" si="347"/>
        <v>241.21374697923943</v>
      </c>
      <c r="AN541" s="138" t="str">
        <f t="shared" si="348"/>
        <v/>
      </c>
      <c r="AO541">
        <f t="shared" si="349"/>
        <v>2615</v>
      </c>
      <c r="AP541" s="124">
        <f t="shared" si="350"/>
        <v>241.21374697923943</v>
      </c>
    </row>
    <row r="542" spans="2:42" x14ac:dyDescent="0.25">
      <c r="B542" s="3">
        <f t="shared" si="329"/>
        <v>2620</v>
      </c>
      <c r="C542" s="14">
        <f t="shared" si="330"/>
        <v>43.666666666666664</v>
      </c>
      <c r="D542" s="11">
        <f t="shared" si="331"/>
        <v>897.84610415145994</v>
      </c>
      <c r="E542" s="11">
        <f t="shared" si="312"/>
        <v>700.49424409046776</v>
      </c>
      <c r="F542" s="11">
        <f t="shared" si="332"/>
        <v>166.80351004122613</v>
      </c>
      <c r="G542" s="11">
        <f t="shared" si="313"/>
        <v>319.20709097100047</v>
      </c>
      <c r="H542" s="11">
        <f t="shared" si="314"/>
        <v>241.66800912737136</v>
      </c>
      <c r="I542" s="24">
        <f t="shared" si="333"/>
        <v>166.80351004122613</v>
      </c>
      <c r="J542" s="12">
        <f t="shared" si="315"/>
        <v>0.31043352302040411</v>
      </c>
      <c r="K542" s="24">
        <f t="shared" si="316"/>
        <v>517.22066332970496</v>
      </c>
      <c r="L542" s="12">
        <f t="shared" si="334"/>
        <v>0.31733638777292245</v>
      </c>
      <c r="M542" s="24">
        <f t="shared" si="335"/>
        <v>319.20709097100047</v>
      </c>
      <c r="N542" s="12">
        <f t="shared" si="317"/>
        <v>0.8424752457722624</v>
      </c>
      <c r="O542" s="24">
        <f t="shared" si="318"/>
        <v>571.75317673295967</v>
      </c>
      <c r="P542" s="12">
        <f t="shared" si="336"/>
        <v>0.57885040050049485</v>
      </c>
      <c r="Q542" s="24">
        <f t="shared" si="337"/>
        <v>241.66800912737136</v>
      </c>
      <c r="R542" s="12">
        <f t="shared" si="319"/>
        <v>0.53084289513860339</v>
      </c>
      <c r="S542" s="24">
        <f t="shared" si="320"/>
        <v>544.44119248886591</v>
      </c>
      <c r="T542" s="12">
        <f t="shared" si="338"/>
        <v>0.45406062329838243</v>
      </c>
      <c r="W542" s="24">
        <f t="shared" si="339"/>
        <v>383.6897792924288</v>
      </c>
      <c r="X542" s="24">
        <f t="shared" si="340"/>
        <v>598.19292094226</v>
      </c>
      <c r="Y542" s="13">
        <f t="shared" si="321"/>
        <v>0.68774111371540314</v>
      </c>
      <c r="Z542" s="24">
        <f t="shared" si="322"/>
        <v>7920.1116199509743</v>
      </c>
      <c r="AA542" s="24">
        <f t="shared" si="323"/>
        <v>19785.638759643261</v>
      </c>
      <c r="AB542" s="24">
        <f t="shared" si="341"/>
        <v>319.20709097100047</v>
      </c>
      <c r="AC542" s="24">
        <f t="shared" si="342"/>
        <v>241.66800912737136</v>
      </c>
      <c r="AD542" s="123">
        <f t="shared" si="343"/>
        <v>2620</v>
      </c>
      <c r="AE542" s="14">
        <f t="shared" si="344"/>
        <v>43.666666666666664</v>
      </c>
      <c r="AF542" s="24">
        <f t="shared" si="324"/>
        <v>400</v>
      </c>
      <c r="AG542" s="3">
        <f t="shared" si="345"/>
        <v>1</v>
      </c>
      <c r="AH542" s="14">
        <f t="shared" si="325"/>
        <v>0</v>
      </c>
      <c r="AI542" s="14">
        <f t="shared" si="326"/>
        <v>1</v>
      </c>
      <c r="AJ542" s="14">
        <f t="shared" si="327"/>
        <v>2</v>
      </c>
      <c r="AK542" s="14">
        <f t="shared" si="328"/>
        <v>2.6</v>
      </c>
      <c r="AL542" s="24">
        <f t="shared" si="346"/>
        <v>319.20709097100047</v>
      </c>
      <c r="AM542" s="14">
        <f t="shared" si="347"/>
        <v>241.66800912737136</v>
      </c>
      <c r="AN542" s="138" t="str">
        <f t="shared" si="348"/>
        <v/>
      </c>
      <c r="AO542">
        <f t="shared" si="349"/>
        <v>2620</v>
      </c>
      <c r="AP542" s="124">
        <f t="shared" si="350"/>
        <v>241.66800912737136</v>
      </c>
    </row>
    <row r="543" spans="2:42" x14ac:dyDescent="0.25">
      <c r="B543" s="3">
        <f t="shared" si="329"/>
        <v>2625</v>
      </c>
      <c r="C543" s="14">
        <f t="shared" si="330"/>
        <v>43.75</v>
      </c>
      <c r="D543" s="11">
        <f t="shared" si="331"/>
        <v>898.13095518070918</v>
      </c>
      <c r="E543" s="11">
        <f t="shared" si="312"/>
        <v>700.71501951684002</v>
      </c>
      <c r="F543" s="11">
        <f t="shared" si="332"/>
        <v>167.12084642899904</v>
      </c>
      <c r="G543" s="11">
        <f t="shared" si="313"/>
        <v>319.78594137150094</v>
      </c>
      <c r="H543" s="11">
        <f t="shared" si="314"/>
        <v>242.12206975066974</v>
      </c>
      <c r="I543" s="24">
        <f t="shared" si="333"/>
        <v>167.12084642899904</v>
      </c>
      <c r="J543" s="12">
        <f t="shared" si="315"/>
        <v>0.31035843661125723</v>
      </c>
      <c r="K543" s="24">
        <f t="shared" si="316"/>
        <v>517.34579684555217</v>
      </c>
      <c r="L543" s="12">
        <f t="shared" si="334"/>
        <v>0.31726967099252151</v>
      </c>
      <c r="M543" s="24">
        <f t="shared" si="335"/>
        <v>319.78594137150094</v>
      </c>
      <c r="N543" s="12">
        <f t="shared" si="317"/>
        <v>0.84215727164455145</v>
      </c>
      <c r="O543" s="24">
        <f t="shared" si="318"/>
        <v>571.96905412754973</v>
      </c>
      <c r="P543" s="12">
        <f t="shared" si="336"/>
        <v>0.57842320303494221</v>
      </c>
      <c r="Q543" s="24">
        <f t="shared" si="337"/>
        <v>242.12206975066974</v>
      </c>
      <c r="R543" s="12">
        <f t="shared" si="319"/>
        <v>0.5306901596798963</v>
      </c>
      <c r="S543" s="24">
        <f t="shared" si="320"/>
        <v>544.59788556816477</v>
      </c>
      <c r="T543" s="12">
        <f t="shared" si="338"/>
        <v>0.45385890891935565</v>
      </c>
      <c r="W543" s="24">
        <f t="shared" si="339"/>
        <v>384.37752040614419</v>
      </c>
      <c r="X543" s="24">
        <f t="shared" si="340"/>
        <v>598.50735315923566</v>
      </c>
      <c r="Y543" s="13">
        <f t="shared" si="321"/>
        <v>0.68711410289454478</v>
      </c>
      <c r="Z543" s="24">
        <f t="shared" si="322"/>
        <v>7908.4374777673956</v>
      </c>
      <c r="AA543" s="24">
        <f t="shared" si="323"/>
        <v>19786.603565081605</v>
      </c>
      <c r="AB543" s="24">
        <f t="shared" si="341"/>
        <v>319.78594137150094</v>
      </c>
      <c r="AC543" s="24">
        <f t="shared" si="342"/>
        <v>242.12206975066974</v>
      </c>
      <c r="AD543" s="123">
        <f t="shared" si="343"/>
        <v>2625</v>
      </c>
      <c r="AE543" s="14">
        <f t="shared" si="344"/>
        <v>43.75</v>
      </c>
      <c r="AF543" s="24">
        <f t="shared" si="324"/>
        <v>400</v>
      </c>
      <c r="AG543" s="3">
        <f t="shared" si="345"/>
        <v>1</v>
      </c>
      <c r="AH543" s="14">
        <f t="shared" si="325"/>
        <v>0</v>
      </c>
      <c r="AI543" s="14">
        <f t="shared" si="326"/>
        <v>1</v>
      </c>
      <c r="AJ543" s="14">
        <f t="shared" si="327"/>
        <v>2</v>
      </c>
      <c r="AK543" s="14">
        <f t="shared" si="328"/>
        <v>2.6</v>
      </c>
      <c r="AL543" s="24">
        <f t="shared" si="346"/>
        <v>319.78594137150094</v>
      </c>
      <c r="AM543" s="14">
        <f t="shared" si="347"/>
        <v>242.12206975066974</v>
      </c>
      <c r="AN543" s="138" t="str">
        <f t="shared" si="348"/>
        <v/>
      </c>
      <c r="AO543">
        <f t="shared" si="349"/>
        <v>2625</v>
      </c>
      <c r="AP543" s="124">
        <f t="shared" si="350"/>
        <v>242.12206975066974</v>
      </c>
    </row>
    <row r="544" spans="2:42" x14ac:dyDescent="0.25">
      <c r="B544" s="3">
        <f t="shared" si="329"/>
        <v>2630</v>
      </c>
      <c r="C544" s="14">
        <f t="shared" si="330"/>
        <v>43.833333333333336</v>
      </c>
      <c r="D544" s="11">
        <f t="shared" si="331"/>
        <v>898.41526569534687</v>
      </c>
      <c r="E544" s="11">
        <f t="shared" si="312"/>
        <v>700.93579494321227</v>
      </c>
      <c r="F544" s="11">
        <f t="shared" si="332"/>
        <v>167.43811609999156</v>
      </c>
      <c r="G544" s="11">
        <f t="shared" si="313"/>
        <v>320.3643645745359</v>
      </c>
      <c r="H544" s="11">
        <f t="shared" si="314"/>
        <v>242.5759286595891</v>
      </c>
      <c r="I544" s="24">
        <f t="shared" si="333"/>
        <v>167.43811609999156</v>
      </c>
      <c r="J544" s="12">
        <f t="shared" si="315"/>
        <v>0.31028347194790479</v>
      </c>
      <c r="K544" s="24">
        <f t="shared" si="316"/>
        <v>517.47078788440399</v>
      </c>
      <c r="L544" s="12">
        <f t="shared" si="334"/>
        <v>0.31720278501239069</v>
      </c>
      <c r="M544" s="24">
        <f t="shared" si="335"/>
        <v>320.3643645745359</v>
      </c>
      <c r="N544" s="12">
        <f t="shared" si="317"/>
        <v>0.8418393387384735</v>
      </c>
      <c r="O544" s="24">
        <f t="shared" si="318"/>
        <v>572.1850665840808</v>
      </c>
      <c r="P544" s="12">
        <f t="shared" si="336"/>
        <v>0.5779958418769392</v>
      </c>
      <c r="Q544" s="24">
        <f t="shared" si="337"/>
        <v>242.5759286595891</v>
      </c>
      <c r="R544" s="12">
        <f t="shared" si="319"/>
        <v>0.53053761096900232</v>
      </c>
      <c r="S544" s="24">
        <f t="shared" si="320"/>
        <v>544.75447711545803</v>
      </c>
      <c r="T544" s="12">
        <f t="shared" si="338"/>
        <v>0.45365700645127732</v>
      </c>
      <c r="W544" s="24">
        <f t="shared" si="339"/>
        <v>385.06463450903874</v>
      </c>
      <c r="X544" s="24">
        <f t="shared" si="340"/>
        <v>598.82232053881285</v>
      </c>
      <c r="Y544" s="13">
        <f t="shared" si="321"/>
        <v>0.68648671037363185</v>
      </c>
      <c r="Z544" s="24">
        <f t="shared" si="322"/>
        <v>7896.7790108543386</v>
      </c>
      <c r="AA544" s="24">
        <f t="shared" si="323"/>
        <v>19787.535489133883</v>
      </c>
      <c r="AB544" s="24">
        <f t="shared" si="341"/>
        <v>320.3643645745359</v>
      </c>
      <c r="AC544" s="24">
        <f t="shared" si="342"/>
        <v>242.5759286595891</v>
      </c>
      <c r="AD544" s="123">
        <f t="shared" si="343"/>
        <v>2630</v>
      </c>
      <c r="AE544" s="14">
        <f t="shared" si="344"/>
        <v>43.833333333333336</v>
      </c>
      <c r="AF544" s="24">
        <f t="shared" si="324"/>
        <v>400</v>
      </c>
      <c r="AG544" s="3">
        <f t="shared" si="345"/>
        <v>1</v>
      </c>
      <c r="AH544" s="14">
        <f t="shared" si="325"/>
        <v>0</v>
      </c>
      <c r="AI544" s="14">
        <f t="shared" si="326"/>
        <v>1</v>
      </c>
      <c r="AJ544" s="14">
        <f t="shared" si="327"/>
        <v>2</v>
      </c>
      <c r="AK544" s="14">
        <f t="shared" si="328"/>
        <v>2.6</v>
      </c>
      <c r="AL544" s="24">
        <f t="shared" si="346"/>
        <v>320.3643645745359</v>
      </c>
      <c r="AM544" s="14">
        <f t="shared" si="347"/>
        <v>242.5759286595891</v>
      </c>
      <c r="AN544" s="138" t="str">
        <f t="shared" si="348"/>
        <v/>
      </c>
      <c r="AO544">
        <f t="shared" si="349"/>
        <v>2630</v>
      </c>
      <c r="AP544" s="124">
        <f t="shared" si="350"/>
        <v>242.5759286595891</v>
      </c>
    </row>
    <row r="545" spans="2:42" x14ac:dyDescent="0.25">
      <c r="B545" s="3">
        <f t="shared" si="329"/>
        <v>2635</v>
      </c>
      <c r="C545" s="14">
        <f t="shared" si="330"/>
        <v>43.916666666666664</v>
      </c>
      <c r="D545" s="11">
        <f t="shared" si="331"/>
        <v>898.69903774277839</v>
      </c>
      <c r="E545" s="11">
        <f t="shared" si="312"/>
        <v>701.15657036958441</v>
      </c>
      <c r="F545" s="11">
        <f t="shared" si="332"/>
        <v>167.75531888500396</v>
      </c>
      <c r="G545" s="11">
        <f t="shared" si="313"/>
        <v>320.94236041641284</v>
      </c>
      <c r="H545" s="11">
        <f t="shared" si="314"/>
        <v>243.02958566604036</v>
      </c>
      <c r="I545" s="24">
        <f t="shared" si="333"/>
        <v>167.75531888500396</v>
      </c>
      <c r="J545" s="12">
        <f t="shared" si="315"/>
        <v>0.31020862862135035</v>
      </c>
      <c r="K545" s="24">
        <f t="shared" si="316"/>
        <v>517.59563687823163</v>
      </c>
      <c r="L545" s="12">
        <f t="shared" si="334"/>
        <v>0.3171357310198013</v>
      </c>
      <c r="M545" s="24">
        <f t="shared" si="335"/>
        <v>320.94236041641284</v>
      </c>
      <c r="N545" s="12">
        <f t="shared" si="317"/>
        <v>0.84152144449552035</v>
      </c>
      <c r="O545" s="24">
        <f t="shared" si="318"/>
        <v>572.40121596418351</v>
      </c>
      <c r="P545" s="12">
        <f t="shared" si="336"/>
        <v>0.57756831934917563</v>
      </c>
      <c r="Q545" s="24">
        <f t="shared" si="337"/>
        <v>243.02958566604036</v>
      </c>
      <c r="R545" s="12">
        <f t="shared" si="319"/>
        <v>0.53038524757010463</v>
      </c>
      <c r="S545" s="24">
        <f t="shared" si="320"/>
        <v>544.91096835287146</v>
      </c>
      <c r="T545" s="12">
        <f t="shared" si="338"/>
        <v>0.45345491733801918</v>
      </c>
      <c r="W545" s="24">
        <f t="shared" si="339"/>
        <v>385.75112121941237</v>
      </c>
      <c r="X545" s="24">
        <f t="shared" si="340"/>
        <v>599.137824971687</v>
      </c>
      <c r="Y545" s="13">
        <f t="shared" si="321"/>
        <v>0.6858589380756126</v>
      </c>
      <c r="Z545" s="24">
        <f t="shared" si="322"/>
        <v>7885.1362287543016</v>
      </c>
      <c r="AA545" s="24">
        <f t="shared" si="323"/>
        <v>19788.434595051967</v>
      </c>
      <c r="AB545" s="24">
        <f t="shared" si="341"/>
        <v>320.94236041641284</v>
      </c>
      <c r="AC545" s="24">
        <f t="shared" si="342"/>
        <v>243.02958566604036</v>
      </c>
      <c r="AD545" s="123">
        <f t="shared" si="343"/>
        <v>2635</v>
      </c>
      <c r="AE545" s="14">
        <f t="shared" si="344"/>
        <v>43.916666666666664</v>
      </c>
      <c r="AF545" s="24">
        <f t="shared" si="324"/>
        <v>400</v>
      </c>
      <c r="AG545" s="3">
        <f t="shared" si="345"/>
        <v>1</v>
      </c>
      <c r="AH545" s="14">
        <f t="shared" si="325"/>
        <v>0</v>
      </c>
      <c r="AI545" s="14">
        <f t="shared" si="326"/>
        <v>1</v>
      </c>
      <c r="AJ545" s="14">
        <f t="shared" si="327"/>
        <v>2</v>
      </c>
      <c r="AK545" s="14">
        <f t="shared" si="328"/>
        <v>2.6</v>
      </c>
      <c r="AL545" s="24">
        <f t="shared" si="346"/>
        <v>320.94236041641284</v>
      </c>
      <c r="AM545" s="14">
        <f t="shared" si="347"/>
        <v>243.02958566604036</v>
      </c>
      <c r="AN545" s="138" t="str">
        <f t="shared" si="348"/>
        <v/>
      </c>
      <c r="AO545">
        <f t="shared" si="349"/>
        <v>2635</v>
      </c>
      <c r="AP545" s="124">
        <f t="shared" si="350"/>
        <v>243.02958566604036</v>
      </c>
    </row>
    <row r="546" spans="2:42" x14ac:dyDescent="0.25">
      <c r="B546" s="3">
        <f t="shared" si="329"/>
        <v>2640</v>
      </c>
      <c r="C546" s="14">
        <f t="shared" si="330"/>
        <v>44</v>
      </c>
      <c r="D546" s="11">
        <f t="shared" si="331"/>
        <v>898.98227335879869</v>
      </c>
      <c r="E546" s="11">
        <f t="shared" si="312"/>
        <v>701.37734579595667</v>
      </c>
      <c r="F546" s="11">
        <f t="shared" si="332"/>
        <v>168.07245461602375</v>
      </c>
      <c r="G546" s="11">
        <f t="shared" si="313"/>
        <v>321.51992873576199</v>
      </c>
      <c r="H546" s="11">
        <f t="shared" si="314"/>
        <v>243.48304058337837</v>
      </c>
      <c r="I546" s="24">
        <f t="shared" si="333"/>
        <v>168.07245461602375</v>
      </c>
      <c r="J546" s="12">
        <f t="shared" si="315"/>
        <v>0.31013390622334602</v>
      </c>
      <c r="K546" s="24">
        <f t="shared" si="316"/>
        <v>517.72034425916604</v>
      </c>
      <c r="L546" s="12">
        <f t="shared" si="334"/>
        <v>0.31706851019224824</v>
      </c>
      <c r="M546" s="24">
        <f t="shared" si="335"/>
        <v>321.51992873576199</v>
      </c>
      <c r="N546" s="12">
        <f t="shared" si="317"/>
        <v>0.84120358638039971</v>
      </c>
      <c r="O546" s="24">
        <f t="shared" si="318"/>
        <v>572.6175041190902</v>
      </c>
      <c r="P546" s="12">
        <f t="shared" si="336"/>
        <v>0.57714063776115831</v>
      </c>
      <c r="Q546" s="24">
        <f t="shared" si="337"/>
        <v>243.48304058337837</v>
      </c>
      <c r="R546" s="12">
        <f t="shared" si="319"/>
        <v>0.53023306805332238</v>
      </c>
      <c r="S546" s="24">
        <f t="shared" si="320"/>
        <v>545.06736049973961</v>
      </c>
      <c r="T546" s="12">
        <f t="shared" si="338"/>
        <v>0.45325264301090246</v>
      </c>
      <c r="W546" s="24">
        <f t="shared" si="339"/>
        <v>386.43698015748799</v>
      </c>
      <c r="X546" s="24">
        <f t="shared" si="340"/>
        <v>599.45386832602082</v>
      </c>
      <c r="Y546" s="13">
        <f t="shared" si="321"/>
        <v>0.68523078796759096</v>
      </c>
      <c r="Z546" s="24">
        <f t="shared" si="322"/>
        <v>7873.5091409617171</v>
      </c>
      <c r="AA546" s="24">
        <f t="shared" si="323"/>
        <v>19789.300946639756</v>
      </c>
      <c r="AB546" s="24">
        <f t="shared" si="341"/>
        <v>321.51992873576199</v>
      </c>
      <c r="AC546" s="24">
        <f t="shared" si="342"/>
        <v>243.48304058337837</v>
      </c>
      <c r="AD546" s="123">
        <f t="shared" si="343"/>
        <v>2640</v>
      </c>
      <c r="AE546" s="14">
        <f t="shared" si="344"/>
        <v>44</v>
      </c>
      <c r="AF546" s="24">
        <f t="shared" si="324"/>
        <v>400</v>
      </c>
      <c r="AG546" s="3">
        <f t="shared" si="345"/>
        <v>1</v>
      </c>
      <c r="AH546" s="14">
        <f t="shared" si="325"/>
        <v>0</v>
      </c>
      <c r="AI546" s="14">
        <f t="shared" si="326"/>
        <v>1</v>
      </c>
      <c r="AJ546" s="14">
        <f t="shared" si="327"/>
        <v>2</v>
      </c>
      <c r="AK546" s="14">
        <f t="shared" si="328"/>
        <v>2.6</v>
      </c>
      <c r="AL546" s="24">
        <f t="shared" si="346"/>
        <v>321.51992873576199</v>
      </c>
      <c r="AM546" s="14">
        <f t="shared" si="347"/>
        <v>243.48304058337837</v>
      </c>
      <c r="AN546" s="138" t="str">
        <f t="shared" si="348"/>
        <v/>
      </c>
      <c r="AO546">
        <f t="shared" si="349"/>
        <v>2640</v>
      </c>
      <c r="AP546" s="124">
        <f t="shared" si="350"/>
        <v>243.48304058337837</v>
      </c>
    </row>
    <row r="547" spans="2:42" x14ac:dyDescent="0.25">
      <c r="B547" s="3">
        <f t="shared" si="329"/>
        <v>2645</v>
      </c>
      <c r="C547" s="14">
        <f t="shared" si="330"/>
        <v>44.083333333333336</v>
      </c>
      <c r="D547" s="11">
        <f t="shared" si="331"/>
        <v>899.26497456767902</v>
      </c>
      <c r="E547" s="11">
        <f t="shared" si="312"/>
        <v>701.59812122232893</v>
      </c>
      <c r="F547" s="11">
        <f t="shared" si="332"/>
        <v>168.38952312621601</v>
      </c>
      <c r="G547" s="11">
        <f t="shared" si="313"/>
        <v>322.09706937352314</v>
      </c>
      <c r="H547" s="11">
        <f t="shared" si="314"/>
        <v>243.93629322638927</v>
      </c>
      <c r="I547" s="24">
        <f t="shared" si="333"/>
        <v>168.38952312621601</v>
      </c>
      <c r="J547" s="12">
        <f t="shared" si="315"/>
        <v>0.31005930434639478</v>
      </c>
      <c r="K547" s="24">
        <f t="shared" si="316"/>
        <v>517.84491045949039</v>
      </c>
      <c r="L547" s="12">
        <f t="shared" si="334"/>
        <v>0.31700112369760913</v>
      </c>
      <c r="M547" s="24">
        <f t="shared" si="335"/>
        <v>322.09706937352314</v>
      </c>
      <c r="N547" s="12">
        <f t="shared" si="317"/>
        <v>0.84088576188094488</v>
      </c>
      <c r="O547" s="24">
        <f t="shared" si="318"/>
        <v>572.83393288965067</v>
      </c>
      <c r="P547" s="12">
        <f t="shared" si="336"/>
        <v>0.57671279940956843</v>
      </c>
      <c r="Q547" s="24">
        <f t="shared" si="337"/>
        <v>243.93629322638927</v>
      </c>
      <c r="R547" s="12">
        <f t="shared" si="319"/>
        <v>0.53008107099469892</v>
      </c>
      <c r="S547" s="24">
        <f t="shared" si="320"/>
        <v>545.22365477259882</v>
      </c>
      <c r="T547" s="12">
        <f t="shared" si="338"/>
        <v>0.45305018488896109</v>
      </c>
      <c r="W547" s="24">
        <f t="shared" si="339"/>
        <v>387.12221094545561</v>
      </c>
      <c r="X547" s="24">
        <f t="shared" si="340"/>
        <v>599.77045244751059</v>
      </c>
      <c r="Y547" s="13">
        <f t="shared" si="321"/>
        <v>0.68460226206042141</v>
      </c>
      <c r="Z547" s="24">
        <f t="shared" si="322"/>
        <v>7861.8977569218332</v>
      </c>
      <c r="AA547" s="24">
        <f t="shared" si="323"/>
        <v>19790.134608250748</v>
      </c>
      <c r="AB547" s="24">
        <f t="shared" si="341"/>
        <v>322.09706937352314</v>
      </c>
      <c r="AC547" s="24">
        <f t="shared" si="342"/>
        <v>243.93629322638927</v>
      </c>
      <c r="AD547" s="123">
        <f t="shared" si="343"/>
        <v>2645</v>
      </c>
      <c r="AE547" s="14">
        <f t="shared" si="344"/>
        <v>44.083333333333336</v>
      </c>
      <c r="AF547" s="24">
        <f t="shared" si="324"/>
        <v>400</v>
      </c>
      <c r="AG547" s="3">
        <f t="shared" si="345"/>
        <v>1</v>
      </c>
      <c r="AH547" s="14">
        <f t="shared" si="325"/>
        <v>0</v>
      </c>
      <c r="AI547" s="14">
        <f t="shared" si="326"/>
        <v>1</v>
      </c>
      <c r="AJ547" s="14">
        <f t="shared" si="327"/>
        <v>2</v>
      </c>
      <c r="AK547" s="14">
        <f t="shared" si="328"/>
        <v>2.6</v>
      </c>
      <c r="AL547" s="24">
        <f t="shared" si="346"/>
        <v>322.09706937352314</v>
      </c>
      <c r="AM547" s="14">
        <f t="shared" si="347"/>
        <v>243.93629322638927</v>
      </c>
      <c r="AN547" s="138" t="str">
        <f t="shared" si="348"/>
        <v/>
      </c>
      <c r="AO547">
        <f t="shared" si="349"/>
        <v>2645</v>
      </c>
      <c r="AP547" s="124">
        <f t="shared" si="350"/>
        <v>243.93629322638927</v>
      </c>
    </row>
    <row r="548" spans="2:42" x14ac:dyDescent="0.25">
      <c r="B548" s="3">
        <f t="shared" si="329"/>
        <v>2650</v>
      </c>
      <c r="C548" s="14">
        <f t="shared" si="330"/>
        <v>44.166666666666664</v>
      </c>
      <c r="D548" s="11">
        <f t="shared" si="331"/>
        <v>899.54714338225358</v>
      </c>
      <c r="E548" s="11">
        <f t="shared" si="312"/>
        <v>701.81889664870107</v>
      </c>
      <c r="F548" s="11">
        <f t="shared" si="332"/>
        <v>168.70652424991363</v>
      </c>
      <c r="G548" s="11">
        <f t="shared" si="313"/>
        <v>322.6737821729327</v>
      </c>
      <c r="H548" s="11">
        <f t="shared" si="314"/>
        <v>244.38934341127822</v>
      </c>
      <c r="I548" s="24">
        <f t="shared" si="333"/>
        <v>168.70652424991363</v>
      </c>
      <c r="J548" s="12">
        <f t="shared" si="315"/>
        <v>0.30998482258375132</v>
      </c>
      <c r="K548" s="24">
        <f t="shared" si="316"/>
        <v>517.96933591163179</v>
      </c>
      <c r="L548" s="12">
        <f t="shared" si="334"/>
        <v>0.3169335726942043</v>
      </c>
      <c r="M548" s="24">
        <f t="shared" si="335"/>
        <v>322.6737821729327</v>
      </c>
      <c r="N548" s="12">
        <f t="shared" si="317"/>
        <v>0.84056796850802484</v>
      </c>
      <c r="O548" s="24">
        <f t="shared" si="318"/>
        <v>573.05050410634738</v>
      </c>
      <c r="P548" s="12">
        <f t="shared" si="336"/>
        <v>0.57628480657834014</v>
      </c>
      <c r="Q548" s="24">
        <f t="shared" si="337"/>
        <v>244.38934341127822</v>
      </c>
      <c r="R548" s="12">
        <f t="shared" si="319"/>
        <v>0.52992925497618948</v>
      </c>
      <c r="S548" s="24">
        <f t="shared" si="320"/>
        <v>545.37985238518104</v>
      </c>
      <c r="T548" s="12">
        <f t="shared" si="338"/>
        <v>0.45284754437902808</v>
      </c>
      <c r="W548" s="24">
        <f t="shared" si="339"/>
        <v>387.80681320751603</v>
      </c>
      <c r="X548" s="24">
        <f t="shared" si="340"/>
        <v>600.08757915945284</v>
      </c>
      <c r="Y548" s="13">
        <f t="shared" si="321"/>
        <v>0.6839733624083093</v>
      </c>
      <c r="Z548" s="24">
        <f t="shared" si="322"/>
        <v>7850.3020860296256</v>
      </c>
      <c r="AA548" s="24">
        <f t="shared" si="323"/>
        <v>19790.935644785674</v>
      </c>
      <c r="AB548" s="24">
        <f t="shared" si="341"/>
        <v>322.6737821729327</v>
      </c>
      <c r="AC548" s="24">
        <f t="shared" si="342"/>
        <v>244.38934341127822</v>
      </c>
      <c r="AD548" s="123">
        <f t="shared" si="343"/>
        <v>2650</v>
      </c>
      <c r="AE548" s="14">
        <f t="shared" si="344"/>
        <v>44.166666666666664</v>
      </c>
      <c r="AF548" s="24">
        <f t="shared" si="324"/>
        <v>400</v>
      </c>
      <c r="AG548" s="3">
        <f t="shared" si="345"/>
        <v>1</v>
      </c>
      <c r="AH548" s="14">
        <f t="shared" si="325"/>
        <v>0</v>
      </c>
      <c r="AI548" s="14">
        <f t="shared" si="326"/>
        <v>1</v>
      </c>
      <c r="AJ548" s="14">
        <f t="shared" si="327"/>
        <v>2</v>
      </c>
      <c r="AK548" s="14">
        <f t="shared" si="328"/>
        <v>2.6</v>
      </c>
      <c r="AL548" s="24">
        <f t="shared" si="346"/>
        <v>322.6737821729327</v>
      </c>
      <c r="AM548" s="14">
        <f t="shared" si="347"/>
        <v>244.38934341127822</v>
      </c>
      <c r="AN548" s="138" t="str">
        <f t="shared" si="348"/>
        <v/>
      </c>
      <c r="AO548">
        <f t="shared" si="349"/>
        <v>2650</v>
      </c>
      <c r="AP548" s="124">
        <f t="shared" si="350"/>
        <v>244.38934341127822</v>
      </c>
    </row>
    <row r="549" spans="2:42" x14ac:dyDescent="0.25">
      <c r="B549" s="3">
        <f t="shared" si="329"/>
        <v>2655</v>
      </c>
      <c r="C549" s="14">
        <f t="shared" si="330"/>
        <v>44.25</v>
      </c>
      <c r="D549" s="11">
        <f t="shared" si="331"/>
        <v>899.82878180400735</v>
      </c>
      <c r="E549" s="11">
        <f t="shared" si="312"/>
        <v>702.03967207507333</v>
      </c>
      <c r="F549" s="11">
        <f t="shared" si="332"/>
        <v>169.02345782260784</v>
      </c>
      <c r="G549" s="11">
        <f t="shared" si="313"/>
        <v>323.25006697951102</v>
      </c>
      <c r="H549" s="11">
        <f t="shared" si="314"/>
        <v>244.84219095565726</v>
      </c>
      <c r="I549" s="24">
        <f t="shared" si="333"/>
        <v>169.02345782260784</v>
      </c>
      <c r="J549" s="12">
        <f t="shared" si="315"/>
        <v>0.30991046052942489</v>
      </c>
      <c r="K549" s="24">
        <f t="shared" si="316"/>
        <v>518.09362104815364</v>
      </c>
      <c r="L549" s="12">
        <f t="shared" si="334"/>
        <v>0.31686585833082692</v>
      </c>
      <c r="M549" s="24">
        <f t="shared" si="335"/>
        <v>323.25006697951102</v>
      </c>
      <c r="N549" s="12">
        <f t="shared" si="317"/>
        <v>0.84025020379545134</v>
      </c>
      <c r="O549" s="24">
        <f t="shared" si="318"/>
        <v>573.26721958931296</v>
      </c>
      <c r="P549" s="12">
        <f t="shared" si="336"/>
        <v>0.57585666153865633</v>
      </c>
      <c r="Q549" s="24">
        <f t="shared" si="337"/>
        <v>244.84219095565726</v>
      </c>
      <c r="R549" s="12">
        <f t="shared" si="319"/>
        <v>0.52977761858564676</v>
      </c>
      <c r="S549" s="24">
        <f t="shared" si="320"/>
        <v>545.53595454840797</v>
      </c>
      <c r="T549" s="12">
        <f t="shared" si="338"/>
        <v>0.45264472287577479</v>
      </c>
      <c r="W549" s="24">
        <f t="shared" si="339"/>
        <v>388.49078656992435</v>
      </c>
      <c r="X549" s="24">
        <f t="shared" si="340"/>
        <v>600.40525026281171</v>
      </c>
      <c r="Y549" s="13">
        <f t="shared" si="321"/>
        <v>0.68334409110841177</v>
      </c>
      <c r="Z549" s="24">
        <f t="shared" si="322"/>
        <v>7838.7221376287243</v>
      </c>
      <c r="AA549" s="24">
        <f t="shared" si="323"/>
        <v>19791.704121690185</v>
      </c>
      <c r="AB549" s="24">
        <f t="shared" si="341"/>
        <v>323.25006697951102</v>
      </c>
      <c r="AC549" s="24">
        <f t="shared" si="342"/>
        <v>244.84219095565726</v>
      </c>
      <c r="AD549" s="123">
        <f t="shared" si="343"/>
        <v>2655</v>
      </c>
      <c r="AE549" s="14">
        <f t="shared" si="344"/>
        <v>44.25</v>
      </c>
      <c r="AF549" s="24">
        <f t="shared" si="324"/>
        <v>400</v>
      </c>
      <c r="AG549" s="3">
        <f t="shared" si="345"/>
        <v>1</v>
      </c>
      <c r="AH549" s="14">
        <f t="shared" si="325"/>
        <v>0</v>
      </c>
      <c r="AI549" s="14">
        <f t="shared" si="326"/>
        <v>1</v>
      </c>
      <c r="AJ549" s="14">
        <f t="shared" si="327"/>
        <v>2</v>
      </c>
      <c r="AK549" s="14">
        <f t="shared" si="328"/>
        <v>2.6</v>
      </c>
      <c r="AL549" s="24">
        <f t="shared" si="346"/>
        <v>323.25006697951102</v>
      </c>
      <c r="AM549" s="14">
        <f t="shared" si="347"/>
        <v>244.84219095565726</v>
      </c>
      <c r="AN549" s="138" t="str">
        <f t="shared" si="348"/>
        <v/>
      </c>
      <c r="AO549">
        <f t="shared" si="349"/>
        <v>2655</v>
      </c>
      <c r="AP549" s="124">
        <f t="shared" si="350"/>
        <v>244.84219095565726</v>
      </c>
    </row>
    <row r="550" spans="2:42" x14ac:dyDescent="0.25">
      <c r="B550" s="3">
        <f t="shared" si="329"/>
        <v>2660</v>
      </c>
      <c r="C550" s="14">
        <f t="shared" si="330"/>
        <v>44.333333333333336</v>
      </c>
      <c r="D550" s="11">
        <f t="shared" si="331"/>
        <v>900.10989182315848</v>
      </c>
      <c r="E550" s="11">
        <f t="shared" si="312"/>
        <v>702.26044750144558</v>
      </c>
      <c r="F550" s="11">
        <f t="shared" si="332"/>
        <v>169.34032368093867</v>
      </c>
      <c r="G550" s="11">
        <f t="shared" si="313"/>
        <v>323.82592364104966</v>
      </c>
      <c r="H550" s="11">
        <f t="shared" si="314"/>
        <v>245.29483567853305</v>
      </c>
      <c r="I550" s="24">
        <f t="shared" si="333"/>
        <v>169.34032368093867</v>
      </c>
      <c r="J550" s="12">
        <f t="shared" si="315"/>
        <v>0.30983621777818099</v>
      </c>
      <c r="K550" s="24">
        <f t="shared" si="316"/>
        <v>518.21776630174725</v>
      </c>
      <c r="L550" s="12">
        <f t="shared" si="334"/>
        <v>0.31679798174697243</v>
      </c>
      <c r="M550" s="24">
        <f t="shared" si="335"/>
        <v>323.82592364104966</v>
      </c>
      <c r="N550" s="12">
        <f t="shared" si="317"/>
        <v>0.83993246529989163</v>
      </c>
      <c r="O550" s="24">
        <f t="shared" si="318"/>
        <v>573.48408114834433</v>
      </c>
      <c r="P550" s="12">
        <f t="shared" si="336"/>
        <v>0.5754283665495018</v>
      </c>
      <c r="Q550" s="24">
        <f t="shared" si="337"/>
        <v>245.29483567853305</v>
      </c>
      <c r="R550" s="12">
        <f t="shared" si="319"/>
        <v>0.52962616041680766</v>
      </c>
      <c r="S550" s="24">
        <f t="shared" si="320"/>
        <v>545.69196247038576</v>
      </c>
      <c r="T550" s="12">
        <f t="shared" si="338"/>
        <v>0.45244172176209102</v>
      </c>
      <c r="W550" s="24">
        <f t="shared" si="339"/>
        <v>389.17413066103279</v>
      </c>
      <c r="X550" s="24">
        <f t="shared" si="340"/>
        <v>600.72346753628619</v>
      </c>
      <c r="Y550" s="13">
        <f t="shared" si="321"/>
        <v>0.6827144503004321</v>
      </c>
      <c r="Z550" s="24">
        <f t="shared" si="322"/>
        <v>7827.15792101032</v>
      </c>
      <c r="AA550" s="24">
        <f t="shared" si="323"/>
        <v>19792.4401049523</v>
      </c>
      <c r="AB550" s="24">
        <f t="shared" si="341"/>
        <v>323.82592364104966</v>
      </c>
      <c r="AC550" s="24">
        <f t="shared" si="342"/>
        <v>245.29483567853305</v>
      </c>
      <c r="AD550" s="123">
        <f t="shared" si="343"/>
        <v>2660</v>
      </c>
      <c r="AE550" s="14">
        <f t="shared" si="344"/>
        <v>44.333333333333336</v>
      </c>
      <c r="AF550" s="24">
        <f t="shared" si="324"/>
        <v>400</v>
      </c>
      <c r="AG550" s="3">
        <f t="shared" si="345"/>
        <v>1</v>
      </c>
      <c r="AH550" s="14">
        <f t="shared" si="325"/>
        <v>0</v>
      </c>
      <c r="AI550" s="14">
        <f t="shared" si="326"/>
        <v>1</v>
      </c>
      <c r="AJ550" s="14">
        <f t="shared" si="327"/>
        <v>2</v>
      </c>
      <c r="AK550" s="14">
        <f t="shared" si="328"/>
        <v>2.6</v>
      </c>
      <c r="AL550" s="24">
        <f t="shared" si="346"/>
        <v>323.82592364104966</v>
      </c>
      <c r="AM550" s="14">
        <f t="shared" si="347"/>
        <v>245.29483567853305</v>
      </c>
      <c r="AN550" s="138" t="str">
        <f t="shared" si="348"/>
        <v/>
      </c>
      <c r="AO550">
        <f t="shared" si="349"/>
        <v>2660</v>
      </c>
      <c r="AP550" s="124">
        <f t="shared" si="350"/>
        <v>245.29483567853305</v>
      </c>
    </row>
    <row r="551" spans="2:42" x14ac:dyDescent="0.25">
      <c r="B551" s="3">
        <f t="shared" si="329"/>
        <v>2665</v>
      </c>
      <c r="C551" s="14">
        <f t="shared" si="330"/>
        <v>44.416666666666664</v>
      </c>
      <c r="D551" s="11">
        <f t="shared" si="331"/>
        <v>900.39047541874481</v>
      </c>
      <c r="E551" s="11">
        <f t="shared" si="312"/>
        <v>702.48122292781773</v>
      </c>
      <c r="F551" s="11">
        <f t="shared" si="332"/>
        <v>169.65712166268563</v>
      </c>
      <c r="G551" s="11">
        <f t="shared" si="313"/>
        <v>324.40135200759914</v>
      </c>
      <c r="H551" s="11">
        <f t="shared" si="314"/>
        <v>245.74727740029513</v>
      </c>
      <c r="I551" s="24">
        <f t="shared" si="333"/>
        <v>169.65712166268563</v>
      </c>
      <c r="J551" s="12">
        <f t="shared" si="315"/>
        <v>0.30976209392554227</v>
      </c>
      <c r="K551" s="24">
        <f t="shared" si="316"/>
        <v>518.34177210522478</v>
      </c>
      <c r="L551" s="12">
        <f t="shared" si="334"/>
        <v>0.31672994407277022</v>
      </c>
      <c r="M551" s="24">
        <f t="shared" si="335"/>
        <v>324.40135200759914</v>
      </c>
      <c r="N551" s="12">
        <f t="shared" si="317"/>
        <v>0.83961475060077562</v>
      </c>
      <c r="O551" s="24">
        <f t="shared" si="318"/>
        <v>573.70109058292076</v>
      </c>
      <c r="P551" s="12">
        <f t="shared" si="336"/>
        <v>0.5749999238573873</v>
      </c>
      <c r="Q551" s="24">
        <f t="shared" si="337"/>
        <v>245.74727740029513</v>
      </c>
      <c r="R551" s="12">
        <f t="shared" si="319"/>
        <v>0.52947487906928214</v>
      </c>
      <c r="S551" s="24">
        <f t="shared" si="320"/>
        <v>545.84787735639804</v>
      </c>
      <c r="T551" s="12">
        <f t="shared" si="338"/>
        <v>0.45223854240895484</v>
      </c>
      <c r="W551" s="24">
        <f t="shared" si="339"/>
        <v>389.8568451113332</v>
      </c>
      <c r="X551" s="24">
        <f t="shared" si="340"/>
        <v>601.04223273637785</v>
      </c>
      <c r="Y551" s="13">
        <f t="shared" si="321"/>
        <v>0.68208444216622299</v>
      </c>
      <c r="Z551" s="24">
        <f t="shared" si="322"/>
        <v>7815.609445412113</v>
      </c>
      <c r="AA551" s="24">
        <f t="shared" si="323"/>
        <v>19793.143661100064</v>
      </c>
      <c r="AB551" s="24">
        <f t="shared" si="341"/>
        <v>324.40135200759914</v>
      </c>
      <c r="AC551" s="24">
        <f t="shared" si="342"/>
        <v>245.74727740029513</v>
      </c>
      <c r="AD551" s="123">
        <f t="shared" si="343"/>
        <v>2665</v>
      </c>
      <c r="AE551" s="14">
        <f t="shared" si="344"/>
        <v>44.416666666666664</v>
      </c>
      <c r="AF551" s="24">
        <f t="shared" si="324"/>
        <v>400</v>
      </c>
      <c r="AG551" s="3">
        <f t="shared" si="345"/>
        <v>1</v>
      </c>
      <c r="AH551" s="14">
        <f t="shared" si="325"/>
        <v>0</v>
      </c>
      <c r="AI551" s="14">
        <f t="shared" si="326"/>
        <v>1</v>
      </c>
      <c r="AJ551" s="14">
        <f t="shared" si="327"/>
        <v>2</v>
      </c>
      <c r="AK551" s="14">
        <f t="shared" si="328"/>
        <v>2.6</v>
      </c>
      <c r="AL551" s="24">
        <f t="shared" si="346"/>
        <v>324.40135200759914</v>
      </c>
      <c r="AM551" s="14">
        <f t="shared" si="347"/>
        <v>245.74727740029513</v>
      </c>
      <c r="AN551" s="138" t="str">
        <f t="shared" si="348"/>
        <v/>
      </c>
      <c r="AO551">
        <f t="shared" si="349"/>
        <v>2665</v>
      </c>
      <c r="AP551" s="124">
        <f t="shared" si="350"/>
        <v>245.74727740029513</v>
      </c>
    </row>
    <row r="552" spans="2:42" x14ac:dyDescent="0.25">
      <c r="B552" s="3">
        <f t="shared" si="329"/>
        <v>2670</v>
      </c>
      <c r="C552" s="14">
        <f t="shared" si="330"/>
        <v>44.5</v>
      </c>
      <c r="D552" s="11">
        <f t="shared" si="331"/>
        <v>900.67053455870655</v>
      </c>
      <c r="E552" s="11">
        <f t="shared" si="312"/>
        <v>702.70199835418998</v>
      </c>
      <c r="F552" s="11">
        <f t="shared" si="332"/>
        <v>169.97385160675839</v>
      </c>
      <c r="G552" s="11">
        <f t="shared" si="313"/>
        <v>324.97635193145652</v>
      </c>
      <c r="H552" s="11">
        <f t="shared" si="314"/>
        <v>246.1995159427041</v>
      </c>
      <c r="I552" s="24">
        <f t="shared" si="333"/>
        <v>169.97385160675839</v>
      </c>
      <c r="J552" s="12">
        <f t="shared" si="315"/>
        <v>0.30968808856779095</v>
      </c>
      <c r="K552" s="24">
        <f t="shared" si="316"/>
        <v>518.46563889151116</v>
      </c>
      <c r="L552" s="12">
        <f t="shared" si="334"/>
        <v>0.31666174642916661</v>
      </c>
      <c r="M552" s="24">
        <f t="shared" si="335"/>
        <v>324.97635193145652</v>
      </c>
      <c r="N552" s="12">
        <f t="shared" si="317"/>
        <v>0.83929705730020709</v>
      </c>
      <c r="O552" s="24">
        <f t="shared" si="318"/>
        <v>573.91824968221908</v>
      </c>
      <c r="P552" s="12">
        <f t="shared" si="336"/>
        <v>0.57457133569676921</v>
      </c>
      <c r="Q552" s="24">
        <f t="shared" si="337"/>
        <v>246.1995159427041</v>
      </c>
      <c r="R552" s="12">
        <f t="shared" si="319"/>
        <v>0.52932377314853751</v>
      </c>
      <c r="S552" s="24">
        <f t="shared" si="320"/>
        <v>546.00370040890118</v>
      </c>
      <c r="T552" s="12">
        <f t="shared" si="338"/>
        <v>0.45203518617573174</v>
      </c>
      <c r="W552" s="24">
        <f t="shared" si="339"/>
        <v>390.53892955349943</v>
      </c>
      <c r="X552" s="24">
        <f t="shared" si="340"/>
        <v>601.36154759745943</v>
      </c>
      <c r="Y552" s="13">
        <f t="shared" si="321"/>
        <v>0.68145406892938343</v>
      </c>
      <c r="Z552" s="24">
        <f t="shared" si="322"/>
        <v>7804.0767200172641</v>
      </c>
      <c r="AA552" s="24">
        <f t="shared" si="323"/>
        <v>19793.81485719905</v>
      </c>
      <c r="AB552" s="24">
        <f t="shared" si="341"/>
        <v>324.97635193145652</v>
      </c>
      <c r="AC552" s="24">
        <f t="shared" si="342"/>
        <v>246.1995159427041</v>
      </c>
      <c r="AD552" s="123">
        <f t="shared" si="343"/>
        <v>2670</v>
      </c>
      <c r="AE552" s="14">
        <f t="shared" si="344"/>
        <v>44.5</v>
      </c>
      <c r="AF552" s="24">
        <f t="shared" si="324"/>
        <v>400</v>
      </c>
      <c r="AG552" s="3">
        <f t="shared" si="345"/>
        <v>1</v>
      </c>
      <c r="AH552" s="14">
        <f t="shared" si="325"/>
        <v>0</v>
      </c>
      <c r="AI552" s="14">
        <f t="shared" si="326"/>
        <v>1</v>
      </c>
      <c r="AJ552" s="14">
        <f t="shared" si="327"/>
        <v>2</v>
      </c>
      <c r="AK552" s="14">
        <f t="shared" si="328"/>
        <v>2.6</v>
      </c>
      <c r="AL552" s="24">
        <f t="shared" si="346"/>
        <v>324.97635193145652</v>
      </c>
      <c r="AM552" s="14">
        <f t="shared" si="347"/>
        <v>246.1995159427041</v>
      </c>
      <c r="AN552" s="138" t="str">
        <f t="shared" si="348"/>
        <v/>
      </c>
      <c r="AO552">
        <f t="shared" si="349"/>
        <v>2670</v>
      </c>
      <c r="AP552" s="124">
        <f t="shared" si="350"/>
        <v>246.1995159427041</v>
      </c>
    </row>
    <row r="553" spans="2:42" x14ac:dyDescent="0.25">
      <c r="B553" s="3">
        <f t="shared" si="329"/>
        <v>2675</v>
      </c>
      <c r="C553" s="14">
        <f t="shared" si="330"/>
        <v>44.583333333333336</v>
      </c>
      <c r="D553" s="11">
        <f t="shared" si="331"/>
        <v>900.95007119996956</v>
      </c>
      <c r="E553" s="11">
        <f t="shared" si="312"/>
        <v>702.92277378056224</v>
      </c>
      <c r="F553" s="11">
        <f t="shared" si="332"/>
        <v>170.29051335318755</v>
      </c>
      <c r="G553" s="11">
        <f t="shared" si="313"/>
        <v>325.55092326715328</v>
      </c>
      <c r="H553" s="11">
        <f t="shared" si="314"/>
        <v>246.65155112887982</v>
      </c>
      <c r="I553" s="24">
        <f t="shared" si="333"/>
        <v>170.29051335318755</v>
      </c>
      <c r="J553" s="12">
        <f t="shared" si="315"/>
        <v>0.30961420130197059</v>
      </c>
      <c r="K553" s="24">
        <f t="shared" si="316"/>
        <v>518.58936709363638</v>
      </c>
      <c r="L553" s="12">
        <f t="shared" si="334"/>
        <v>0.31659338992796277</v>
      </c>
      <c r="M553" s="24">
        <f t="shared" si="335"/>
        <v>325.55092326715328</v>
      </c>
      <c r="N553" s="12">
        <f t="shared" si="317"/>
        <v>0.83897938302287323</v>
      </c>
      <c r="O553" s="24">
        <f t="shared" si="318"/>
        <v>574.13556022513092</v>
      </c>
      <c r="P553" s="12">
        <f t="shared" si="336"/>
        <v>0.57414260429007202</v>
      </c>
      <c r="Q553" s="24">
        <f t="shared" si="337"/>
        <v>246.65155112887982</v>
      </c>
      <c r="R553" s="12">
        <f t="shared" si="319"/>
        <v>0.52917284126588637</v>
      </c>
      <c r="S553" s="24">
        <f t="shared" si="320"/>
        <v>546.15943282751891</v>
      </c>
      <c r="T553" s="12">
        <f t="shared" si="338"/>
        <v>0.45183165441022638</v>
      </c>
      <c r="W553" s="24">
        <f t="shared" si="339"/>
        <v>391.22038362242881</v>
      </c>
      <c r="X553" s="24">
        <f t="shared" si="340"/>
        <v>601.6814138318432</v>
      </c>
      <c r="Y553" s="13">
        <f t="shared" si="321"/>
        <v>0.6808233328548573</v>
      </c>
      <c r="Z553" s="24">
        <f t="shared" si="322"/>
        <v>7792.5597539533355</v>
      </c>
      <c r="AA553" s="24">
        <f t="shared" si="323"/>
        <v>19794.453760849839</v>
      </c>
      <c r="AB553" s="24">
        <f t="shared" si="341"/>
        <v>325.55092326715328</v>
      </c>
      <c r="AC553" s="24">
        <f t="shared" si="342"/>
        <v>246.65155112887982</v>
      </c>
      <c r="AD553" s="123">
        <f t="shared" si="343"/>
        <v>2675</v>
      </c>
      <c r="AE553" s="14">
        <f t="shared" si="344"/>
        <v>44.583333333333336</v>
      </c>
      <c r="AF553" s="24">
        <f t="shared" si="324"/>
        <v>400</v>
      </c>
      <c r="AG553" s="3">
        <f t="shared" si="345"/>
        <v>1</v>
      </c>
      <c r="AH553" s="14">
        <f t="shared" si="325"/>
        <v>0</v>
      </c>
      <c r="AI553" s="14">
        <f t="shared" si="326"/>
        <v>1</v>
      </c>
      <c r="AJ553" s="14">
        <f t="shared" si="327"/>
        <v>2</v>
      </c>
      <c r="AK553" s="14">
        <f t="shared" si="328"/>
        <v>2.6</v>
      </c>
      <c r="AL553" s="24">
        <f t="shared" si="346"/>
        <v>325.55092326715328</v>
      </c>
      <c r="AM553" s="14">
        <f t="shared" si="347"/>
        <v>246.65155112887982</v>
      </c>
      <c r="AN553" s="138" t="str">
        <f t="shared" si="348"/>
        <v/>
      </c>
      <c r="AO553">
        <f t="shared" si="349"/>
        <v>2675</v>
      </c>
      <c r="AP553" s="124">
        <f t="shared" si="350"/>
        <v>246.65155112887982</v>
      </c>
    </row>
    <row r="554" spans="2:42" x14ac:dyDescent="0.25">
      <c r="B554" s="3">
        <f t="shared" si="329"/>
        <v>2680</v>
      </c>
      <c r="C554" s="14">
        <f t="shared" si="330"/>
        <v>44.666666666666664</v>
      </c>
      <c r="D554" s="11">
        <f t="shared" si="331"/>
        <v>901.22908728852678</v>
      </c>
      <c r="E554" s="11">
        <f t="shared" si="312"/>
        <v>703.14354920693438</v>
      </c>
      <c r="F554" s="11">
        <f t="shared" si="332"/>
        <v>170.60710674311551</v>
      </c>
      <c r="G554" s="11">
        <f t="shared" si="313"/>
        <v>326.12506587144333</v>
      </c>
      <c r="H554" s="11">
        <f t="shared" si="314"/>
        <v>247.10338278329004</v>
      </c>
      <c r="I554" s="24">
        <f t="shared" si="333"/>
        <v>170.60710674311551</v>
      </c>
      <c r="J554" s="12">
        <f t="shared" si="315"/>
        <v>0.30954043172588674</v>
      </c>
      <c r="K554" s="24">
        <f t="shared" si="316"/>
        <v>518.71295714472853</v>
      </c>
      <c r="L554" s="12">
        <f t="shared" si="334"/>
        <v>0.31652487567193399</v>
      </c>
      <c r="M554" s="24">
        <f t="shared" si="335"/>
        <v>326.12506587144333</v>
      </c>
      <c r="N554" s="12">
        <f t="shared" si="317"/>
        <v>0.83866172541595341</v>
      </c>
      <c r="O554" s="24">
        <f t="shared" si="318"/>
        <v>574.35302398027977</v>
      </c>
      <c r="P554" s="12">
        <f t="shared" si="336"/>
        <v>0.57371373184793284</v>
      </c>
      <c r="Q554" s="24">
        <f t="shared" si="337"/>
        <v>247.10338278329004</v>
      </c>
      <c r="R554" s="12">
        <f t="shared" si="319"/>
        <v>0.52902208203847434</v>
      </c>
      <c r="S554" s="24">
        <f t="shared" si="320"/>
        <v>546.31507580903599</v>
      </c>
      <c r="T554" s="12">
        <f t="shared" si="338"/>
        <v>0.45162794844887522</v>
      </c>
      <c r="W554" s="24">
        <f t="shared" si="339"/>
        <v>391.90120695528367</v>
      </c>
      <c r="X554" s="24">
        <f t="shared" si="340"/>
        <v>602.00183312984962</v>
      </c>
      <c r="Y554" s="13">
        <f t="shared" si="321"/>
        <v>0.68019223624853375</v>
      </c>
      <c r="Z554" s="24">
        <f t="shared" si="322"/>
        <v>7781.0585562912675</v>
      </c>
      <c r="AA554" s="24">
        <f t="shared" si="323"/>
        <v>19795.060440185549</v>
      </c>
      <c r="AB554" s="24">
        <f t="shared" si="341"/>
        <v>326.12506587144333</v>
      </c>
      <c r="AC554" s="24">
        <f t="shared" si="342"/>
        <v>247.10338278329004</v>
      </c>
      <c r="AD554" s="123">
        <f t="shared" si="343"/>
        <v>2680</v>
      </c>
      <c r="AE554" s="14">
        <f t="shared" si="344"/>
        <v>44.666666666666664</v>
      </c>
      <c r="AF554" s="24">
        <f t="shared" si="324"/>
        <v>400</v>
      </c>
      <c r="AG554" s="3">
        <f t="shared" si="345"/>
        <v>1</v>
      </c>
      <c r="AH554" s="14">
        <f t="shared" si="325"/>
        <v>0</v>
      </c>
      <c r="AI554" s="14">
        <f t="shared" si="326"/>
        <v>1</v>
      </c>
      <c r="AJ554" s="14">
        <f t="shared" si="327"/>
        <v>2</v>
      </c>
      <c r="AK554" s="14">
        <f t="shared" si="328"/>
        <v>2.6</v>
      </c>
      <c r="AL554" s="24">
        <f t="shared" si="346"/>
        <v>326.12506587144333</v>
      </c>
      <c r="AM554" s="14">
        <f t="shared" si="347"/>
        <v>247.10338278329004</v>
      </c>
      <c r="AN554" s="138" t="str">
        <f t="shared" si="348"/>
        <v/>
      </c>
      <c r="AO554">
        <f t="shared" si="349"/>
        <v>2680</v>
      </c>
      <c r="AP554" s="124">
        <f t="shared" si="350"/>
        <v>247.10338278329004</v>
      </c>
    </row>
    <row r="555" spans="2:42" x14ac:dyDescent="0.25">
      <c r="B555" s="3">
        <f t="shared" si="329"/>
        <v>2685</v>
      </c>
      <c r="C555" s="14">
        <f t="shared" si="330"/>
        <v>44.75</v>
      </c>
      <c r="D555" s="11">
        <f t="shared" si="331"/>
        <v>901.50758475952</v>
      </c>
      <c r="E555" s="11">
        <f t="shared" si="312"/>
        <v>703.36432463330664</v>
      </c>
      <c r="F555" s="11">
        <f t="shared" si="332"/>
        <v>170.92363161878745</v>
      </c>
      <c r="G555" s="11">
        <f t="shared" si="313"/>
        <v>326.69877960329126</v>
      </c>
      <c r="H555" s="11">
        <f t="shared" si="314"/>
        <v>247.55501073173892</v>
      </c>
      <c r="I555" s="24">
        <f t="shared" si="333"/>
        <v>170.92363161878745</v>
      </c>
      <c r="J555" s="12">
        <f t="shared" si="315"/>
        <v>0.3094667794381093</v>
      </c>
      <c r="K555" s="24">
        <f t="shared" si="316"/>
        <v>518.83640947800598</v>
      </c>
      <c r="L555" s="12">
        <f t="shared" si="334"/>
        <v>0.31645620475487846</v>
      </c>
      <c r="M555" s="24">
        <f t="shared" si="335"/>
        <v>326.69877960329126</v>
      </c>
      <c r="N555" s="12">
        <f t="shared" si="317"/>
        <v>0.83834408214903156</v>
      </c>
      <c r="O555" s="24">
        <f t="shared" si="318"/>
        <v>574.57064270603723</v>
      </c>
      <c r="P555" s="12">
        <f t="shared" si="336"/>
        <v>0.57328472056925173</v>
      </c>
      <c r="Q555" s="24">
        <f t="shared" si="337"/>
        <v>247.55501073173892</v>
      </c>
      <c r="R555" s="12">
        <f t="shared" si="319"/>
        <v>0.52887149408926593</v>
      </c>
      <c r="S555" s="24">
        <f t="shared" si="320"/>
        <v>546.4706305473934</v>
      </c>
      <c r="T555" s="12">
        <f t="shared" si="338"/>
        <v>0.45142406961681447</v>
      </c>
      <c r="W555" s="24">
        <f t="shared" si="339"/>
        <v>392.58139919153223</v>
      </c>
      <c r="X555" s="24">
        <f t="shared" si="340"/>
        <v>602.32280715987758</v>
      </c>
      <c r="Y555" s="13">
        <f t="shared" si="321"/>
        <v>0.67956078145684584</v>
      </c>
      <c r="Z555" s="24">
        <f t="shared" si="322"/>
        <v>7769.5731360443606</v>
      </c>
      <c r="AA555" s="24">
        <f t="shared" si="323"/>
        <v>19795.634963869299</v>
      </c>
      <c r="AB555" s="24">
        <f t="shared" si="341"/>
        <v>326.69877960329126</v>
      </c>
      <c r="AC555" s="24">
        <f t="shared" si="342"/>
        <v>247.55501073173892</v>
      </c>
      <c r="AD555" s="123">
        <f t="shared" si="343"/>
        <v>2685</v>
      </c>
      <c r="AE555" s="14">
        <f t="shared" si="344"/>
        <v>44.75</v>
      </c>
      <c r="AF555" s="24">
        <f t="shared" si="324"/>
        <v>400</v>
      </c>
      <c r="AG555" s="3">
        <f t="shared" si="345"/>
        <v>1</v>
      </c>
      <c r="AH555" s="14">
        <f t="shared" si="325"/>
        <v>0</v>
      </c>
      <c r="AI555" s="14">
        <f t="shared" si="326"/>
        <v>1</v>
      </c>
      <c r="AJ555" s="14">
        <f t="shared" si="327"/>
        <v>2</v>
      </c>
      <c r="AK555" s="14">
        <f t="shared" si="328"/>
        <v>2.6</v>
      </c>
      <c r="AL555" s="24">
        <f t="shared" si="346"/>
        <v>326.69877960329126</v>
      </c>
      <c r="AM555" s="14">
        <f t="shared" si="347"/>
        <v>247.55501073173892</v>
      </c>
      <c r="AN555" s="138" t="str">
        <f t="shared" si="348"/>
        <v/>
      </c>
      <c r="AO555">
        <f t="shared" si="349"/>
        <v>2685</v>
      </c>
      <c r="AP555" s="124">
        <f t="shared" si="350"/>
        <v>247.55501073173892</v>
      </c>
    </row>
    <row r="556" spans="2:42" x14ac:dyDescent="0.25">
      <c r="B556" s="3">
        <f t="shared" si="329"/>
        <v>2690</v>
      </c>
      <c r="C556" s="14">
        <f t="shared" si="330"/>
        <v>44.833333333333336</v>
      </c>
      <c r="D556" s="11">
        <f t="shared" si="331"/>
        <v>901.78556553732062</v>
      </c>
      <c r="E556" s="11">
        <f t="shared" si="312"/>
        <v>703.58510005967889</v>
      </c>
      <c r="F556" s="11">
        <f t="shared" si="332"/>
        <v>171.24008782354232</v>
      </c>
      <c r="G556" s="11">
        <f t="shared" si="313"/>
        <v>327.27206432386049</v>
      </c>
      <c r="H556" s="11">
        <f t="shared" si="314"/>
        <v>248.00643480135574</v>
      </c>
      <c r="I556" s="24">
        <f t="shared" si="333"/>
        <v>171.24008782354232</v>
      </c>
      <c r="J556" s="12">
        <f t="shared" si="315"/>
        <v>0.30939324403797419</v>
      </c>
      <c r="K556" s="24">
        <f t="shared" si="316"/>
        <v>518.95972452676949</v>
      </c>
      <c r="L556" s="12">
        <f t="shared" si="334"/>
        <v>0.31638737826170399</v>
      </c>
      <c r="M556" s="24">
        <f t="shared" si="335"/>
        <v>327.27206432386049</v>
      </c>
      <c r="N556" s="12">
        <f t="shared" si="317"/>
        <v>0.8380264509140043</v>
      </c>
      <c r="O556" s="24">
        <f t="shared" si="318"/>
        <v>574.78841815054034</v>
      </c>
      <c r="P556" s="12">
        <f t="shared" si="336"/>
        <v>0.57285557264134468</v>
      </c>
      <c r="Q556" s="24">
        <f t="shared" si="337"/>
        <v>248.00643480135574</v>
      </c>
      <c r="R556" s="12">
        <f t="shared" si="319"/>
        <v>0.52872107604703056</v>
      </c>
      <c r="S556" s="24">
        <f t="shared" si="320"/>
        <v>546.62609823368393</v>
      </c>
      <c r="T556" s="12">
        <f t="shared" si="338"/>
        <v>0.45122001922801513</v>
      </c>
      <c r="W556" s="24">
        <f t="shared" si="339"/>
        <v>393.2609599729891</v>
      </c>
      <c r="X556" s="24">
        <f t="shared" si="340"/>
        <v>602.64433756847268</v>
      </c>
      <c r="Y556" s="13">
        <f t="shared" si="321"/>
        <v>0.67892897086637027</v>
      </c>
      <c r="Z556" s="24">
        <f t="shared" si="322"/>
        <v>7758.1035021672451</v>
      </c>
      <c r="AA556" s="24">
        <f t="shared" si="323"/>
        <v>19796.177401091612</v>
      </c>
      <c r="AB556" s="24">
        <f t="shared" si="341"/>
        <v>327.27206432386049</v>
      </c>
      <c r="AC556" s="24">
        <f t="shared" si="342"/>
        <v>248.00643480135574</v>
      </c>
      <c r="AD556" s="123">
        <f t="shared" si="343"/>
        <v>2690</v>
      </c>
      <c r="AE556" s="14">
        <f t="shared" si="344"/>
        <v>44.833333333333336</v>
      </c>
      <c r="AF556" s="24">
        <f t="shared" si="324"/>
        <v>400</v>
      </c>
      <c r="AG556" s="3">
        <f t="shared" si="345"/>
        <v>1</v>
      </c>
      <c r="AH556" s="14">
        <f t="shared" si="325"/>
        <v>0</v>
      </c>
      <c r="AI556" s="14">
        <f t="shared" si="326"/>
        <v>1</v>
      </c>
      <c r="AJ556" s="14">
        <f t="shared" si="327"/>
        <v>2</v>
      </c>
      <c r="AK556" s="14">
        <f t="shared" si="328"/>
        <v>2.6</v>
      </c>
      <c r="AL556" s="24">
        <f t="shared" si="346"/>
        <v>327.27206432386049</v>
      </c>
      <c r="AM556" s="14">
        <f t="shared" si="347"/>
        <v>248.00643480135574</v>
      </c>
      <c r="AN556" s="138" t="str">
        <f t="shared" si="348"/>
        <v/>
      </c>
      <c r="AO556">
        <f t="shared" si="349"/>
        <v>2690</v>
      </c>
      <c r="AP556" s="124">
        <f t="shared" si="350"/>
        <v>248.00643480135574</v>
      </c>
    </row>
    <row r="557" spans="2:42" x14ac:dyDescent="0.25">
      <c r="B557" s="3">
        <f t="shared" si="329"/>
        <v>2695</v>
      </c>
      <c r="C557" s="14">
        <f t="shared" si="330"/>
        <v>44.916666666666664</v>
      </c>
      <c r="D557" s="11">
        <f t="shared" si="331"/>
        <v>902.06303153560839</v>
      </c>
      <c r="E557" s="11">
        <f t="shared" si="312"/>
        <v>703.80587548605104</v>
      </c>
      <c r="F557" s="11">
        <f t="shared" si="332"/>
        <v>171.55647520180403</v>
      </c>
      <c r="G557" s="11">
        <f t="shared" si="313"/>
        <v>327.84491989650184</v>
      </c>
      <c r="H557" s="11">
        <f t="shared" si="314"/>
        <v>248.45765482058374</v>
      </c>
      <c r="I557" s="24">
        <f t="shared" si="333"/>
        <v>171.55647520180403</v>
      </c>
      <c r="J557" s="12">
        <f t="shared" si="315"/>
        <v>0.30931982512558376</v>
      </c>
      <c r="K557" s="24">
        <f t="shared" si="316"/>
        <v>519.08290272439626</v>
      </c>
      <c r="L557" s="12">
        <f t="shared" si="334"/>
        <v>0.31631839726855221</v>
      </c>
      <c r="M557" s="24">
        <f t="shared" si="335"/>
        <v>327.84491989650184</v>
      </c>
      <c r="N557" s="12">
        <f t="shared" si="317"/>
        <v>0.83770882942499048</v>
      </c>
      <c r="O557" s="24">
        <f t="shared" si="318"/>
        <v>575.00635205170988</v>
      </c>
      <c r="P557" s="12">
        <f t="shared" si="336"/>
        <v>0.57242629024020841</v>
      </c>
      <c r="Q557" s="24">
        <f t="shared" si="337"/>
        <v>248.45765482058374</v>
      </c>
      <c r="R557" s="12">
        <f t="shared" si="319"/>
        <v>0.52857082654633147</v>
      </c>
      <c r="S557" s="24">
        <f t="shared" si="320"/>
        <v>546.78148005614537</v>
      </c>
      <c r="T557" s="12">
        <f t="shared" si="338"/>
        <v>0.45101579858548546</v>
      </c>
      <c r="W557" s="24">
        <f t="shared" si="339"/>
        <v>393.93988894385546</v>
      </c>
      <c r="X557" s="24">
        <f t="shared" si="340"/>
        <v>602.96642598039864</v>
      </c>
      <c r="Y557" s="13">
        <f t="shared" si="321"/>
        <v>0.67829680690342542</v>
      </c>
      <c r="Z557" s="24">
        <f t="shared" si="322"/>
        <v>7746.6496635548892</v>
      </c>
      <c r="AA557" s="24">
        <f t="shared" si="323"/>
        <v>19796.687821567866</v>
      </c>
      <c r="AB557" s="24">
        <f t="shared" si="341"/>
        <v>327.84491989650184</v>
      </c>
      <c r="AC557" s="24">
        <f t="shared" si="342"/>
        <v>248.45765482058374</v>
      </c>
      <c r="AD557" s="123">
        <f t="shared" si="343"/>
        <v>2695</v>
      </c>
      <c r="AE557" s="14">
        <f t="shared" si="344"/>
        <v>44.916666666666664</v>
      </c>
      <c r="AF557" s="24">
        <f t="shared" si="324"/>
        <v>400</v>
      </c>
      <c r="AG557" s="3">
        <f t="shared" si="345"/>
        <v>1</v>
      </c>
      <c r="AH557" s="14">
        <f t="shared" si="325"/>
        <v>0</v>
      </c>
      <c r="AI557" s="14">
        <f t="shared" si="326"/>
        <v>1</v>
      </c>
      <c r="AJ557" s="14">
        <f t="shared" si="327"/>
        <v>2</v>
      </c>
      <c r="AK557" s="14">
        <f t="shared" si="328"/>
        <v>2.6</v>
      </c>
      <c r="AL557" s="24">
        <f t="shared" si="346"/>
        <v>327.84491989650184</v>
      </c>
      <c r="AM557" s="14">
        <f t="shared" si="347"/>
        <v>248.45765482058374</v>
      </c>
      <c r="AN557" s="138" t="str">
        <f t="shared" si="348"/>
        <v/>
      </c>
      <c r="AO557">
        <f t="shared" si="349"/>
        <v>2695</v>
      </c>
      <c r="AP557" s="124">
        <f t="shared" si="350"/>
        <v>248.45765482058374</v>
      </c>
    </row>
    <row r="558" spans="2:42" x14ac:dyDescent="0.25">
      <c r="B558" s="3">
        <f t="shared" si="329"/>
        <v>2700</v>
      </c>
      <c r="C558" s="14">
        <f t="shared" si="330"/>
        <v>45</v>
      </c>
      <c r="D558" s="11">
        <f t="shared" si="331"/>
        <v>902.33998465745196</v>
      </c>
      <c r="E558" s="11">
        <f t="shared" si="312"/>
        <v>704.02665091242329</v>
      </c>
      <c r="F558" s="11">
        <f t="shared" si="332"/>
        <v>171.87279359907259</v>
      </c>
      <c r="G558" s="11">
        <f t="shared" si="313"/>
        <v>328.41734618674207</v>
      </c>
      <c r="H558" s="11">
        <f t="shared" si="314"/>
        <v>248.90867061916921</v>
      </c>
      <c r="I558" s="24">
        <f t="shared" si="333"/>
        <v>171.87279359907259</v>
      </c>
      <c r="J558" s="12">
        <f t="shared" si="315"/>
        <v>0.30924652230180916</v>
      </c>
      <c r="K558" s="24">
        <f t="shared" si="316"/>
        <v>519.20594450433157</v>
      </c>
      <c r="L558" s="12">
        <f t="shared" si="334"/>
        <v>0.31624926284279603</v>
      </c>
      <c r="M558" s="24">
        <f t="shared" si="335"/>
        <v>328.41734618674207</v>
      </c>
      <c r="N558" s="12">
        <f t="shared" si="317"/>
        <v>0.83739121541824524</v>
      </c>
      <c r="O558" s="24">
        <f t="shared" si="318"/>
        <v>575.22444613726589</v>
      </c>
      <c r="P558" s="12">
        <f t="shared" si="336"/>
        <v>0.57199687553042389</v>
      </c>
      <c r="Q558" s="24">
        <f t="shared" si="337"/>
        <v>248.90867061916921</v>
      </c>
      <c r="R558" s="12">
        <f t="shared" si="319"/>
        <v>0.5284207442275104</v>
      </c>
      <c r="S558" s="24">
        <f t="shared" si="320"/>
        <v>546.93677720015739</v>
      </c>
      <c r="T558" s="12">
        <f t="shared" si="338"/>
        <v>0.450811408981248</v>
      </c>
      <c r="W558" s="24">
        <f t="shared" si="339"/>
        <v>394.61818575075887</v>
      </c>
      <c r="X558" s="24">
        <f t="shared" si="340"/>
        <v>603.28907399870673</v>
      </c>
      <c r="Y558" s="13">
        <f t="shared" si="321"/>
        <v>0.67766429203367362</v>
      </c>
      <c r="Z558" s="24">
        <f t="shared" si="322"/>
        <v>7735.2116290416106</v>
      </c>
      <c r="AA558" s="24">
        <f t="shared" si="323"/>
        <v>19797.166295535721</v>
      </c>
      <c r="AB558" s="24">
        <f t="shared" si="341"/>
        <v>328.41734618674207</v>
      </c>
      <c r="AC558" s="24">
        <f t="shared" si="342"/>
        <v>248.90867061916921</v>
      </c>
      <c r="AD558" s="123">
        <f t="shared" si="343"/>
        <v>2700</v>
      </c>
      <c r="AE558" s="14">
        <f t="shared" si="344"/>
        <v>45</v>
      </c>
      <c r="AF558" s="24">
        <f t="shared" si="324"/>
        <v>400</v>
      </c>
      <c r="AG558" s="3">
        <f t="shared" si="345"/>
        <v>1</v>
      </c>
      <c r="AH558" s="14">
        <f t="shared" si="325"/>
        <v>0</v>
      </c>
      <c r="AI558" s="14">
        <f t="shared" si="326"/>
        <v>1</v>
      </c>
      <c r="AJ558" s="14">
        <f t="shared" si="327"/>
        <v>2</v>
      </c>
      <c r="AK558" s="14">
        <f t="shared" si="328"/>
        <v>2.6</v>
      </c>
      <c r="AL558" s="24">
        <f t="shared" si="346"/>
        <v>328.41734618674207</v>
      </c>
      <c r="AM558" s="14">
        <f t="shared" si="347"/>
        <v>248.90867061916921</v>
      </c>
      <c r="AN558" s="138" t="str">
        <f t="shared" si="348"/>
        <v/>
      </c>
      <c r="AO558">
        <f t="shared" si="349"/>
        <v>2700</v>
      </c>
      <c r="AP558" s="124">
        <f t="shared" si="350"/>
        <v>248.90867061916921</v>
      </c>
    </row>
    <row r="559" spans="2:42" x14ac:dyDescent="0.25">
      <c r="B559" s="3">
        <f t="shared" si="329"/>
        <v>2705</v>
      </c>
      <c r="C559" s="14">
        <f t="shared" si="330"/>
        <v>45.083333333333336</v>
      </c>
      <c r="D559" s="11">
        <f t="shared" si="331"/>
        <v>902.61642679538556</v>
      </c>
      <c r="E559" s="11">
        <f t="shared" si="312"/>
        <v>704.24742633879555</v>
      </c>
      <c r="F559" s="11">
        <f t="shared" si="332"/>
        <v>172.1890428619154</v>
      </c>
      <c r="G559" s="11">
        <f t="shared" si="313"/>
        <v>328.9893430622725</v>
      </c>
      <c r="H559" s="11">
        <f t="shared" si="314"/>
        <v>249.35948202815047</v>
      </c>
      <c r="I559" s="24">
        <f t="shared" si="333"/>
        <v>172.1890428619154</v>
      </c>
      <c r="J559" s="12">
        <f t="shared" si="315"/>
        <v>0.30917333516829132</v>
      </c>
      <c r="K559" s="24">
        <f t="shared" si="316"/>
        <v>519.32885030008208</v>
      </c>
      <c r="L559" s="12">
        <f t="shared" si="334"/>
        <v>0.31617997604321968</v>
      </c>
      <c r="M559" s="24">
        <f t="shared" si="335"/>
        <v>328.9893430622725</v>
      </c>
      <c r="N559" s="12">
        <f t="shared" si="317"/>
        <v>0.83707360665206487</v>
      </c>
      <c r="O559" s="24">
        <f t="shared" si="318"/>
        <v>575.44270212474726</v>
      </c>
      <c r="P559" s="12">
        <f t="shared" si="336"/>
        <v>0.57156733066557508</v>
      </c>
      <c r="Q559" s="24">
        <f t="shared" si="337"/>
        <v>249.35948202815047</v>
      </c>
      <c r="R559" s="12">
        <f t="shared" si="319"/>
        <v>0.528270827736676</v>
      </c>
      <c r="S559" s="24">
        <f t="shared" si="320"/>
        <v>547.09199084823524</v>
      </c>
      <c r="T559" s="12">
        <f t="shared" si="338"/>
        <v>0.45060685169664039</v>
      </c>
      <c r="W559" s="24">
        <f t="shared" si="339"/>
        <v>395.29585004279255</v>
      </c>
      <c r="X559" s="24">
        <f t="shared" si="340"/>
        <v>603.612283204807</v>
      </c>
      <c r="Y559" s="13">
        <f t="shared" si="321"/>
        <v>0.6770314287617184</v>
      </c>
      <c r="Z559" s="24">
        <f t="shared" si="322"/>
        <v>7723.7894074000751</v>
      </c>
      <c r="AA559" s="24">
        <f t="shared" si="323"/>
        <v>19797.612893752437</v>
      </c>
      <c r="AB559" s="24">
        <f t="shared" si="341"/>
        <v>328.9893430622725</v>
      </c>
      <c r="AC559" s="24">
        <f t="shared" si="342"/>
        <v>249.35948202815047</v>
      </c>
      <c r="AD559" s="123">
        <f t="shared" si="343"/>
        <v>2705</v>
      </c>
      <c r="AE559" s="14">
        <f t="shared" si="344"/>
        <v>45.083333333333336</v>
      </c>
      <c r="AF559" s="24">
        <f t="shared" si="324"/>
        <v>400</v>
      </c>
      <c r="AG559" s="3">
        <f t="shared" si="345"/>
        <v>1</v>
      </c>
      <c r="AH559" s="14">
        <f t="shared" si="325"/>
        <v>0</v>
      </c>
      <c r="AI559" s="14">
        <f t="shared" si="326"/>
        <v>1</v>
      </c>
      <c r="AJ559" s="14">
        <f t="shared" si="327"/>
        <v>2</v>
      </c>
      <c r="AK559" s="14">
        <f t="shared" si="328"/>
        <v>2.6</v>
      </c>
      <c r="AL559" s="24">
        <f t="shared" si="346"/>
        <v>328.9893430622725</v>
      </c>
      <c r="AM559" s="14">
        <f t="shared" si="347"/>
        <v>249.35948202815047</v>
      </c>
      <c r="AN559" s="138" t="str">
        <f t="shared" si="348"/>
        <v/>
      </c>
      <c r="AO559">
        <f t="shared" si="349"/>
        <v>2705</v>
      </c>
      <c r="AP559" s="124">
        <f t="shared" si="350"/>
        <v>249.35948202815047</v>
      </c>
    </row>
    <row r="560" spans="2:42" x14ac:dyDescent="0.25">
      <c r="B560" s="3">
        <f t="shared" si="329"/>
        <v>2710</v>
      </c>
      <c r="C560" s="14">
        <f t="shared" si="330"/>
        <v>45.166666666666664</v>
      </c>
      <c r="D560" s="11">
        <f t="shared" si="331"/>
        <v>902.89235983148797</v>
      </c>
      <c r="E560" s="11">
        <f t="shared" si="312"/>
        <v>704.46820176516769</v>
      </c>
      <c r="F560" s="11">
        <f t="shared" si="332"/>
        <v>172.50522283795863</v>
      </c>
      <c r="G560" s="11">
        <f t="shared" si="313"/>
        <v>329.56091039293807</v>
      </c>
      <c r="H560" s="11">
        <f t="shared" si="314"/>
        <v>249.81008887984711</v>
      </c>
      <c r="I560" s="24">
        <f t="shared" si="333"/>
        <v>172.50522283795863</v>
      </c>
      <c r="J560" s="12">
        <f t="shared" si="315"/>
        <v>0.30910026332744234</v>
      </c>
      <c r="K560" s="24">
        <f t="shared" si="316"/>
        <v>519.45162054520858</v>
      </c>
      <c r="L560" s="12">
        <f t="shared" si="334"/>
        <v>0.31611053792000099</v>
      </c>
      <c r="M560" s="24">
        <f t="shared" si="335"/>
        <v>329.56091039293807</v>
      </c>
      <c r="N560" s="12">
        <f t="shared" si="317"/>
        <v>0.83675600090670232</v>
      </c>
      <c r="O560" s="24">
        <f t="shared" si="318"/>
        <v>575.66112172152771</v>
      </c>
      <c r="P560" s="12">
        <f t="shared" si="336"/>
        <v>0.57113765778811221</v>
      </c>
      <c r="Q560" s="24">
        <f t="shared" si="337"/>
        <v>249.81008887984711</v>
      </c>
      <c r="R560" s="12">
        <f t="shared" si="319"/>
        <v>0.52812107572568967</v>
      </c>
      <c r="S560" s="24">
        <f t="shared" si="320"/>
        <v>547.24712218002594</v>
      </c>
      <c r="T560" s="12">
        <f t="shared" si="338"/>
        <v>0.45040212800226576</v>
      </c>
      <c r="W560" s="24">
        <f t="shared" si="339"/>
        <v>395.97288147155427</v>
      </c>
      <c r="X560" s="24">
        <f t="shared" si="340"/>
        <v>603.93605515853972</v>
      </c>
      <c r="Y560" s="13">
        <f t="shared" si="321"/>
        <v>0.67639821963070523</v>
      </c>
      <c r="Z560" s="24">
        <f t="shared" si="322"/>
        <v>7712.3830073403351</v>
      </c>
      <c r="AA560" s="24">
        <f t="shared" si="323"/>
        <v>19798.027687492264</v>
      </c>
      <c r="AB560" s="24">
        <f t="shared" si="341"/>
        <v>329.56091039293807</v>
      </c>
      <c r="AC560" s="24">
        <f t="shared" si="342"/>
        <v>249.81008887984711</v>
      </c>
      <c r="AD560" s="123">
        <f t="shared" si="343"/>
        <v>2710</v>
      </c>
      <c r="AE560" s="14">
        <f t="shared" si="344"/>
        <v>45.166666666666664</v>
      </c>
      <c r="AF560" s="24">
        <f t="shared" si="324"/>
        <v>400</v>
      </c>
      <c r="AG560" s="3">
        <f t="shared" si="345"/>
        <v>1</v>
      </c>
      <c r="AH560" s="14">
        <f t="shared" si="325"/>
        <v>0</v>
      </c>
      <c r="AI560" s="14">
        <f t="shared" si="326"/>
        <v>1</v>
      </c>
      <c r="AJ560" s="14">
        <f t="shared" si="327"/>
        <v>2</v>
      </c>
      <c r="AK560" s="14">
        <f t="shared" si="328"/>
        <v>2.6</v>
      </c>
      <c r="AL560" s="24">
        <f t="shared" si="346"/>
        <v>329.56091039293807</v>
      </c>
      <c r="AM560" s="14">
        <f t="shared" si="347"/>
        <v>249.81008887984711</v>
      </c>
      <c r="AN560" s="138" t="str">
        <f t="shared" si="348"/>
        <v/>
      </c>
      <c r="AO560">
        <f t="shared" si="349"/>
        <v>2710</v>
      </c>
      <c r="AP560" s="124">
        <f t="shared" si="350"/>
        <v>249.81008887984711</v>
      </c>
    </row>
    <row r="561" spans="2:42" x14ac:dyDescent="0.25">
      <c r="B561" s="3">
        <f t="shared" si="329"/>
        <v>2715</v>
      </c>
      <c r="C561" s="14">
        <f t="shared" si="330"/>
        <v>45.25</v>
      </c>
      <c r="D561" s="11">
        <f t="shared" si="331"/>
        <v>903.16778563745868</v>
      </c>
      <c r="E561" s="11">
        <f t="shared" si="312"/>
        <v>704.68897719153995</v>
      </c>
      <c r="F561" s="11">
        <f t="shared" si="332"/>
        <v>172.82133337587862</v>
      </c>
      <c r="G561" s="11">
        <f t="shared" si="313"/>
        <v>330.13204805072615</v>
      </c>
      <c r="H561" s="11">
        <f t="shared" si="314"/>
        <v>250.26049100784937</v>
      </c>
      <c r="I561" s="24">
        <f t="shared" si="333"/>
        <v>172.82133337587862</v>
      </c>
      <c r="J561" s="12">
        <f t="shared" si="315"/>
        <v>0.30902730638244674</v>
      </c>
      <c r="K561" s="24">
        <f t="shared" si="316"/>
        <v>519.57425567331961</v>
      </c>
      <c r="L561" s="12">
        <f t="shared" si="334"/>
        <v>0.31604094951485451</v>
      </c>
      <c r="M561" s="24">
        <f t="shared" si="335"/>
        <v>330.13204805072615</v>
      </c>
      <c r="N561" s="12">
        <f t="shared" si="317"/>
        <v>0.83643839598427483</v>
      </c>
      <c r="O561" s="24">
        <f t="shared" si="318"/>
        <v>575.87970662483531</v>
      </c>
      <c r="P561" s="12">
        <f t="shared" si="336"/>
        <v>0.57070785902966692</v>
      </c>
      <c r="Q561" s="24">
        <f t="shared" si="337"/>
        <v>250.26049100784937</v>
      </c>
      <c r="R561" s="12">
        <f t="shared" si="319"/>
        <v>0.52797148685215234</v>
      </c>
      <c r="S561" s="24">
        <f t="shared" si="320"/>
        <v>547.40217237230331</v>
      </c>
      <c r="T561" s="12">
        <f t="shared" si="338"/>
        <v>0.45019723915822873</v>
      </c>
      <c r="W561" s="24">
        <f t="shared" si="339"/>
        <v>396.64927969118497</v>
      </c>
      <c r="X561" s="24">
        <f t="shared" si="340"/>
        <v>604.26039139824604</v>
      </c>
      <c r="Y561" s="13">
        <f t="shared" si="321"/>
        <v>0.67576466722192297</v>
      </c>
      <c r="Z561" s="24">
        <f t="shared" si="322"/>
        <v>7700.992437508874</v>
      </c>
      <c r="AA561" s="24">
        <f t="shared" si="323"/>
        <v>19798.410748543793</v>
      </c>
      <c r="AB561" s="24">
        <f t="shared" si="341"/>
        <v>330.13204805072615</v>
      </c>
      <c r="AC561" s="24">
        <f t="shared" si="342"/>
        <v>250.26049100784937</v>
      </c>
      <c r="AD561" s="123">
        <f t="shared" si="343"/>
        <v>2715</v>
      </c>
      <c r="AE561" s="14">
        <f t="shared" si="344"/>
        <v>45.25</v>
      </c>
      <c r="AF561" s="24">
        <f t="shared" si="324"/>
        <v>400</v>
      </c>
      <c r="AG561" s="3">
        <f t="shared" si="345"/>
        <v>1</v>
      </c>
      <c r="AH561" s="14">
        <f t="shared" si="325"/>
        <v>0</v>
      </c>
      <c r="AI561" s="14">
        <f t="shared" si="326"/>
        <v>1</v>
      </c>
      <c r="AJ561" s="14">
        <f t="shared" si="327"/>
        <v>2</v>
      </c>
      <c r="AK561" s="14">
        <f t="shared" si="328"/>
        <v>2.6</v>
      </c>
      <c r="AL561" s="24">
        <f t="shared" si="346"/>
        <v>330.13204805072615</v>
      </c>
      <c r="AM561" s="14">
        <f t="shared" si="347"/>
        <v>250.26049100784937</v>
      </c>
      <c r="AN561" s="138" t="str">
        <f t="shared" si="348"/>
        <v/>
      </c>
      <c r="AO561">
        <f t="shared" si="349"/>
        <v>2715</v>
      </c>
      <c r="AP561" s="124">
        <f t="shared" si="350"/>
        <v>250.26049100784937</v>
      </c>
    </row>
    <row r="562" spans="2:42" x14ac:dyDescent="0.25">
      <c r="B562" s="3">
        <f t="shared" si="329"/>
        <v>2720</v>
      </c>
      <c r="C562" s="14">
        <f t="shared" si="330"/>
        <v>45.333333333333336</v>
      </c>
      <c r="D562" s="11">
        <f t="shared" si="331"/>
        <v>903.44270607469434</v>
      </c>
      <c r="E562" s="11">
        <f t="shared" si="312"/>
        <v>704.9097526179122</v>
      </c>
      <c r="F562" s="11">
        <f t="shared" si="332"/>
        <v>173.13737432539347</v>
      </c>
      <c r="G562" s="11">
        <f t="shared" si="313"/>
        <v>330.70275590975581</v>
      </c>
      <c r="H562" s="11">
        <f t="shared" si="314"/>
        <v>250.7106882470076</v>
      </c>
      <c r="I562" s="24">
        <f t="shared" si="333"/>
        <v>173.13737432539347</v>
      </c>
      <c r="J562" s="12">
        <f t="shared" si="315"/>
        <v>0.30895446393726267</v>
      </c>
      <c r="K562" s="24">
        <f t="shared" si="316"/>
        <v>519.69675611806349</v>
      </c>
      <c r="L562" s="12">
        <f t="shared" si="334"/>
        <v>0.31597121186108007</v>
      </c>
      <c r="M562" s="24">
        <f t="shared" si="335"/>
        <v>330.70275590975581</v>
      </c>
      <c r="N562" s="12">
        <f t="shared" si="317"/>
        <v>0.83612078970867509</v>
      </c>
      <c r="O562" s="24">
        <f t="shared" si="318"/>
        <v>576.09845852176909</v>
      </c>
      <c r="P562" s="12">
        <f t="shared" si="336"/>
        <v>0.57027793651110237</v>
      </c>
      <c r="Q562" s="24">
        <f t="shared" si="337"/>
        <v>250.7106882470076</v>
      </c>
      <c r="R562" s="12">
        <f t="shared" si="319"/>
        <v>0.52782205977939245</v>
      </c>
      <c r="S562" s="24">
        <f t="shared" si="320"/>
        <v>547.55714259896308</v>
      </c>
      <c r="T562" s="12">
        <f t="shared" si="338"/>
        <v>0.44999218641420236</v>
      </c>
      <c r="W562" s="24">
        <f t="shared" si="339"/>
        <v>397.3250443584069</v>
      </c>
      <c r="X562" s="24">
        <f t="shared" si="340"/>
        <v>604.58529344084036</v>
      </c>
      <c r="Y562" s="13">
        <f t="shared" si="321"/>
        <v>0.67513077415440315</v>
      </c>
      <c r="Z562" s="24">
        <f t="shared" si="322"/>
        <v>7689.6177064876329</v>
      </c>
      <c r="AA562" s="24">
        <f t="shared" si="323"/>
        <v>19798.762149207261</v>
      </c>
      <c r="AB562" s="24">
        <f t="shared" si="341"/>
        <v>330.70275590975581</v>
      </c>
      <c r="AC562" s="24">
        <f t="shared" si="342"/>
        <v>250.7106882470076</v>
      </c>
      <c r="AD562" s="123">
        <f t="shared" si="343"/>
        <v>2720</v>
      </c>
      <c r="AE562" s="14">
        <f t="shared" si="344"/>
        <v>45.333333333333336</v>
      </c>
      <c r="AF562" s="24">
        <f t="shared" si="324"/>
        <v>400</v>
      </c>
      <c r="AG562" s="3">
        <f t="shared" si="345"/>
        <v>1</v>
      </c>
      <c r="AH562" s="14">
        <f t="shared" si="325"/>
        <v>0</v>
      </c>
      <c r="AI562" s="14">
        <f t="shared" si="326"/>
        <v>1</v>
      </c>
      <c r="AJ562" s="14">
        <f t="shared" si="327"/>
        <v>2</v>
      </c>
      <c r="AK562" s="14">
        <f t="shared" si="328"/>
        <v>2.6</v>
      </c>
      <c r="AL562" s="24">
        <f t="shared" si="346"/>
        <v>330.70275590975581</v>
      </c>
      <c r="AM562" s="14">
        <f t="shared" si="347"/>
        <v>250.7106882470076</v>
      </c>
      <c r="AN562" s="138" t="str">
        <f t="shared" si="348"/>
        <v/>
      </c>
      <c r="AO562">
        <f t="shared" si="349"/>
        <v>2720</v>
      </c>
      <c r="AP562" s="124">
        <f t="shared" si="350"/>
        <v>250.7106882470076</v>
      </c>
    </row>
    <row r="563" spans="2:42" x14ac:dyDescent="0.25">
      <c r="B563" s="3">
        <f t="shared" si="329"/>
        <v>2725</v>
      </c>
      <c r="C563" s="14">
        <f t="shared" si="330"/>
        <v>45.416666666666664</v>
      </c>
      <c r="D563" s="11">
        <f t="shared" si="331"/>
        <v>903.71712299436388</v>
      </c>
      <c r="E563" s="11">
        <f t="shared" si="312"/>
        <v>705.13052804428435</v>
      </c>
      <c r="F563" s="11">
        <f t="shared" si="332"/>
        <v>173.45334553725453</v>
      </c>
      <c r="G563" s="11">
        <f t="shared" si="313"/>
        <v>331.27303384626691</v>
      </c>
      <c r="H563" s="11">
        <f t="shared" si="314"/>
        <v>251.16068043342179</v>
      </c>
      <c r="I563" s="24">
        <f t="shared" si="333"/>
        <v>173.45334553725453</v>
      </c>
      <c r="J563" s="12">
        <f t="shared" si="315"/>
        <v>0.30888173559662324</v>
      </c>
      <c r="K563" s="24">
        <f t="shared" si="316"/>
        <v>519.81912231312253</v>
      </c>
      <c r="L563" s="12">
        <f t="shared" si="334"/>
        <v>0.31590132598365511</v>
      </c>
      <c r="M563" s="24">
        <f t="shared" si="335"/>
        <v>331.27303384626691</v>
      </c>
      <c r="N563" s="12">
        <f t="shared" si="317"/>
        <v>0.83580317992548236</v>
      </c>
      <c r="O563" s="24">
        <f t="shared" si="318"/>
        <v>576.31737908931825</v>
      </c>
      <c r="P563" s="12">
        <f t="shared" si="336"/>
        <v>0.56984789234268629</v>
      </c>
      <c r="Q563" s="24">
        <f t="shared" si="337"/>
        <v>251.16068043342179</v>
      </c>
      <c r="R563" s="12">
        <f t="shared" si="319"/>
        <v>0.52767279317645077</v>
      </c>
      <c r="S563" s="24">
        <f t="shared" si="320"/>
        <v>547.71203403101924</v>
      </c>
      <c r="T563" s="12">
        <f t="shared" si="338"/>
        <v>0.44978697100957488</v>
      </c>
      <c r="W563" s="24">
        <f t="shared" si="339"/>
        <v>398.00017513256131</v>
      </c>
      <c r="X563" s="24">
        <f t="shared" si="340"/>
        <v>604.91076278188291</v>
      </c>
      <c r="Y563" s="13">
        <f t="shared" si="321"/>
        <v>0.67449654308451923</v>
      </c>
      <c r="Z563" s="24">
        <f t="shared" si="322"/>
        <v>7678.2588227930755</v>
      </c>
      <c r="AA563" s="24">
        <f t="shared" si="323"/>
        <v>19799.081962291802</v>
      </c>
      <c r="AB563" s="24">
        <f t="shared" si="341"/>
        <v>331.27303384626691</v>
      </c>
      <c r="AC563" s="24">
        <f t="shared" si="342"/>
        <v>251.16068043342179</v>
      </c>
      <c r="AD563" s="123">
        <f t="shared" si="343"/>
        <v>2725</v>
      </c>
      <c r="AE563" s="14">
        <f t="shared" si="344"/>
        <v>45.416666666666664</v>
      </c>
      <c r="AF563" s="24">
        <f t="shared" si="324"/>
        <v>400</v>
      </c>
      <c r="AG563" s="3">
        <f t="shared" si="345"/>
        <v>1</v>
      </c>
      <c r="AH563" s="14">
        <f t="shared" si="325"/>
        <v>0</v>
      </c>
      <c r="AI563" s="14">
        <f t="shared" si="326"/>
        <v>1</v>
      </c>
      <c r="AJ563" s="14">
        <f t="shared" si="327"/>
        <v>2</v>
      </c>
      <c r="AK563" s="14">
        <f t="shared" si="328"/>
        <v>2.6</v>
      </c>
      <c r="AL563" s="24">
        <f t="shared" si="346"/>
        <v>331.27303384626691</v>
      </c>
      <c r="AM563" s="14">
        <f t="shared" si="347"/>
        <v>251.16068043342179</v>
      </c>
      <c r="AN563" s="138" t="str">
        <f t="shared" si="348"/>
        <v/>
      </c>
      <c r="AO563">
        <f t="shared" si="349"/>
        <v>2725</v>
      </c>
      <c r="AP563" s="124">
        <f t="shared" si="350"/>
        <v>251.16068043342179</v>
      </c>
    </row>
    <row r="564" spans="2:42" x14ac:dyDescent="0.25">
      <c r="B564" s="3">
        <f t="shared" si="329"/>
        <v>2730</v>
      </c>
      <c r="C564" s="14">
        <f t="shared" si="330"/>
        <v>45.5</v>
      </c>
      <c r="D564" s="11">
        <f t="shared" si="331"/>
        <v>903.99103823748374</v>
      </c>
      <c r="E564" s="11">
        <f t="shared" si="312"/>
        <v>705.3513034706566</v>
      </c>
      <c r="F564" s="11">
        <f t="shared" si="332"/>
        <v>173.76924686323818</v>
      </c>
      <c r="G564" s="11">
        <f t="shared" si="313"/>
        <v>331.84288173860961</v>
      </c>
      <c r="H564" s="11">
        <f t="shared" si="314"/>
        <v>251.61046740443138</v>
      </c>
      <c r="I564" s="24">
        <f t="shared" si="333"/>
        <v>173.76924686323818</v>
      </c>
      <c r="J564" s="12">
        <f t="shared" si="315"/>
        <v>0.30880912096603719</v>
      </c>
      <c r="K564" s="24">
        <f t="shared" si="316"/>
        <v>519.94135469220578</v>
      </c>
      <c r="L564" s="12">
        <f t="shared" si="334"/>
        <v>0.31583129289928574</v>
      </c>
      <c r="M564" s="24">
        <f t="shared" si="335"/>
        <v>331.84288173860961</v>
      </c>
      <c r="N564" s="12">
        <f t="shared" si="317"/>
        <v>0.83548556450187306</v>
      </c>
      <c r="O564" s="24">
        <f t="shared" si="318"/>
        <v>576.53646999438024</v>
      </c>
      <c r="P564" s="12">
        <f t="shared" si="336"/>
        <v>0.56941772862414819</v>
      </c>
      <c r="Q564" s="24">
        <f t="shared" si="337"/>
        <v>251.61046740443138</v>
      </c>
      <c r="R564" s="12">
        <f t="shared" si="319"/>
        <v>0.52752368571806907</v>
      </c>
      <c r="S564" s="24">
        <f t="shared" si="320"/>
        <v>547.86684783659905</v>
      </c>
      <c r="T564" s="12">
        <f t="shared" si="338"/>
        <v>0.44958159417352161</v>
      </c>
      <c r="W564" s="24">
        <f t="shared" si="339"/>
        <v>398.67467167564581</v>
      </c>
      <c r="X564" s="24">
        <f t="shared" si="340"/>
        <v>605.23680089565153</v>
      </c>
      <c r="Y564" s="13">
        <f t="shared" si="321"/>
        <v>0.67386197670559134</v>
      </c>
      <c r="Z564" s="24">
        <f t="shared" si="322"/>
        <v>7666.91579487527</v>
      </c>
      <c r="AA564" s="24">
        <f t="shared" si="323"/>
        <v>19799.370261112814</v>
      </c>
      <c r="AB564" s="24">
        <f t="shared" si="341"/>
        <v>331.84288173860961</v>
      </c>
      <c r="AC564" s="24">
        <f t="shared" si="342"/>
        <v>251.61046740443138</v>
      </c>
      <c r="AD564" s="123">
        <f t="shared" si="343"/>
        <v>2730</v>
      </c>
      <c r="AE564" s="14">
        <f t="shared" si="344"/>
        <v>45.5</v>
      </c>
      <c r="AF564" s="24">
        <f t="shared" si="324"/>
        <v>400</v>
      </c>
      <c r="AG564" s="3">
        <f t="shared" si="345"/>
        <v>1</v>
      </c>
      <c r="AH564" s="14">
        <f t="shared" si="325"/>
        <v>0</v>
      </c>
      <c r="AI564" s="14">
        <f t="shared" si="326"/>
        <v>1</v>
      </c>
      <c r="AJ564" s="14">
        <f t="shared" si="327"/>
        <v>2</v>
      </c>
      <c r="AK564" s="14">
        <f t="shared" si="328"/>
        <v>2.6</v>
      </c>
      <c r="AL564" s="24">
        <f t="shared" si="346"/>
        <v>331.84288173860961</v>
      </c>
      <c r="AM564" s="14">
        <f t="shared" si="347"/>
        <v>251.61046740443138</v>
      </c>
      <c r="AN564" s="138" t="str">
        <f t="shared" si="348"/>
        <v/>
      </c>
      <c r="AO564">
        <f t="shared" si="349"/>
        <v>2730</v>
      </c>
      <c r="AP564" s="124">
        <f t="shared" si="350"/>
        <v>251.61046740443138</v>
      </c>
    </row>
    <row r="565" spans="2:42" x14ac:dyDescent="0.25">
      <c r="B565" s="3">
        <f t="shared" si="329"/>
        <v>2735</v>
      </c>
      <c r="C565" s="14">
        <f t="shared" si="330"/>
        <v>45.583333333333336</v>
      </c>
      <c r="D565" s="11">
        <f t="shared" si="331"/>
        <v>904.26445363499181</v>
      </c>
      <c r="E565" s="11">
        <f t="shared" si="312"/>
        <v>705.57207889702886</v>
      </c>
      <c r="F565" s="11">
        <f t="shared" si="332"/>
        <v>174.08507815613746</v>
      </c>
      <c r="G565" s="11">
        <f t="shared" si="313"/>
        <v>332.41229946723377</v>
      </c>
      <c r="H565" s="11">
        <f t="shared" si="314"/>
        <v>252.06004899860488</v>
      </c>
      <c r="I565" s="24">
        <f t="shared" si="333"/>
        <v>174.08507815613746</v>
      </c>
      <c r="J565" s="12">
        <f t="shared" si="315"/>
        <v>0.30873661965179106</v>
      </c>
      <c r="K565" s="24">
        <f t="shared" si="316"/>
        <v>520.06345368904203</v>
      </c>
      <c r="L565" s="12">
        <f t="shared" si="334"/>
        <v>0.31576111361650244</v>
      </c>
      <c r="M565" s="24">
        <f t="shared" si="335"/>
        <v>332.41229946723377</v>
      </c>
      <c r="N565" s="12">
        <f t="shared" si="317"/>
        <v>0.83516794132653094</v>
      </c>
      <c r="O565" s="24">
        <f t="shared" si="318"/>
        <v>576.75573289377894</v>
      </c>
      <c r="P565" s="12">
        <f t="shared" si="336"/>
        <v>0.56898744744486152</v>
      </c>
      <c r="Q565" s="24">
        <f t="shared" si="337"/>
        <v>252.06004899860488</v>
      </c>
      <c r="R565" s="12">
        <f t="shared" si="319"/>
        <v>0.52737473608467533</v>
      </c>
      <c r="S565" s="24">
        <f t="shared" si="320"/>
        <v>548.02158518093916</v>
      </c>
      <c r="T565" s="12">
        <f t="shared" si="338"/>
        <v>0.44937605712515588</v>
      </c>
      <c r="W565" s="24">
        <f t="shared" si="339"/>
        <v>399.34853365235142</v>
      </c>
      <c r="X565" s="24">
        <f t="shared" si="340"/>
        <v>605.56340923521498</v>
      </c>
      <c r="Y565" s="13">
        <f t="shared" si="321"/>
        <v>0.67322707774748369</v>
      </c>
      <c r="Z565" s="24">
        <f t="shared" si="322"/>
        <v>7655.5886311169361</v>
      </c>
      <c r="AA565" s="24">
        <f t="shared" si="323"/>
        <v>19799.627119489138</v>
      </c>
      <c r="AB565" s="24">
        <f t="shared" si="341"/>
        <v>332.41229946723377</v>
      </c>
      <c r="AC565" s="24">
        <f t="shared" si="342"/>
        <v>252.06004899860488</v>
      </c>
      <c r="AD565" s="123">
        <f t="shared" si="343"/>
        <v>2735</v>
      </c>
      <c r="AE565" s="14">
        <f t="shared" si="344"/>
        <v>45.583333333333336</v>
      </c>
      <c r="AF565" s="24">
        <f t="shared" si="324"/>
        <v>400</v>
      </c>
      <c r="AG565" s="3">
        <f t="shared" si="345"/>
        <v>1</v>
      </c>
      <c r="AH565" s="14">
        <f t="shared" si="325"/>
        <v>0</v>
      </c>
      <c r="AI565" s="14">
        <f t="shared" si="326"/>
        <v>1</v>
      </c>
      <c r="AJ565" s="14">
        <f t="shared" si="327"/>
        <v>2</v>
      </c>
      <c r="AK565" s="14">
        <f t="shared" si="328"/>
        <v>2.6</v>
      </c>
      <c r="AL565" s="24">
        <f t="shared" si="346"/>
        <v>332.41229946723377</v>
      </c>
      <c r="AM565" s="14">
        <f t="shared" si="347"/>
        <v>252.06004899860488</v>
      </c>
      <c r="AN565" s="138" t="str">
        <f t="shared" si="348"/>
        <v/>
      </c>
      <c r="AO565">
        <f t="shared" si="349"/>
        <v>2735</v>
      </c>
      <c r="AP565" s="124">
        <f t="shared" si="350"/>
        <v>252.06004899860488</v>
      </c>
    </row>
    <row r="566" spans="2:42" x14ac:dyDescent="0.25">
      <c r="B566" s="3">
        <f t="shared" si="329"/>
        <v>2740</v>
      </c>
      <c r="C566" s="14">
        <f t="shared" si="330"/>
        <v>45.666666666666664</v>
      </c>
      <c r="D566" s="11">
        <f t="shared" si="331"/>
        <v>904.53737100782064</v>
      </c>
      <c r="E566" s="11">
        <f t="shared" si="312"/>
        <v>705.792854323401</v>
      </c>
      <c r="F566" s="11">
        <f t="shared" si="332"/>
        <v>174.40083926975396</v>
      </c>
      <c r="G566" s="11">
        <f t="shared" si="313"/>
        <v>332.98128691467861</v>
      </c>
      <c r="H566" s="11">
        <f t="shared" si="314"/>
        <v>252.50942505573005</v>
      </c>
      <c r="I566" s="24">
        <f t="shared" si="333"/>
        <v>174.40083926975396</v>
      </c>
      <c r="J566" s="12">
        <f t="shared" si="315"/>
        <v>0.30866423126094911</v>
      </c>
      <c r="K566" s="24">
        <f t="shared" si="316"/>
        <v>520.18541973737388</v>
      </c>
      <c r="L566" s="12">
        <f t="shared" si="334"/>
        <v>0.31569078913573334</v>
      </c>
      <c r="M566" s="24">
        <f t="shared" si="335"/>
        <v>332.98128691467861</v>
      </c>
      <c r="N566" s="12">
        <f t="shared" si="317"/>
        <v>0.8348503083095602</v>
      </c>
      <c r="O566" s="24">
        <f t="shared" si="318"/>
        <v>576.97516943428309</v>
      </c>
      <c r="P566" s="12">
        <f t="shared" si="336"/>
        <v>0.56855705088396602</v>
      </c>
      <c r="Q566" s="24">
        <f t="shared" si="337"/>
        <v>252.50942505573005</v>
      </c>
      <c r="R566" s="12">
        <f t="shared" si="319"/>
        <v>0.52722594296237213</v>
      </c>
      <c r="S566" s="24">
        <f t="shared" si="320"/>
        <v>548.17624722638118</v>
      </c>
      <c r="T566" s="12">
        <f t="shared" si="338"/>
        <v>0.44917036107364239</v>
      </c>
      <c r="W566" s="24">
        <f t="shared" si="339"/>
        <v>400.02176073009889</v>
      </c>
      <c r="X566" s="24">
        <f t="shared" si="340"/>
        <v>605.89058923250673</v>
      </c>
      <c r="Y566" s="13">
        <f t="shared" si="321"/>
        <v>0.67259184897620716</v>
      </c>
      <c r="Z566" s="24">
        <f t="shared" si="322"/>
        <v>7644.2773398325526</v>
      </c>
      <c r="AA566" s="24">
        <f t="shared" si="323"/>
        <v>19799.852611740302</v>
      </c>
      <c r="AB566" s="24">
        <f t="shared" si="341"/>
        <v>332.98128691467861</v>
      </c>
      <c r="AC566" s="24">
        <f t="shared" si="342"/>
        <v>252.50942505573005</v>
      </c>
      <c r="AD566" s="123">
        <f t="shared" si="343"/>
        <v>2740</v>
      </c>
      <c r="AE566" s="14">
        <f t="shared" si="344"/>
        <v>45.666666666666664</v>
      </c>
      <c r="AF566" s="24">
        <f t="shared" si="324"/>
        <v>400</v>
      </c>
      <c r="AG566" s="3">
        <f t="shared" si="345"/>
        <v>1</v>
      </c>
      <c r="AH566" s="14">
        <f t="shared" si="325"/>
        <v>0</v>
      </c>
      <c r="AI566" s="14">
        <f t="shared" si="326"/>
        <v>1</v>
      </c>
      <c r="AJ566" s="14">
        <f t="shared" si="327"/>
        <v>2</v>
      </c>
      <c r="AK566" s="14">
        <f t="shared" si="328"/>
        <v>2.6</v>
      </c>
      <c r="AL566" s="24">
        <f t="shared" si="346"/>
        <v>332.98128691467861</v>
      </c>
      <c r="AM566" s="14">
        <f t="shared" si="347"/>
        <v>252.50997453467463</v>
      </c>
      <c r="AN566" s="138" t="str">
        <f t="shared" si="348"/>
        <v>modifiée</v>
      </c>
      <c r="AO566">
        <f t="shared" si="349"/>
        <v>2740</v>
      </c>
      <c r="AP566" s="124">
        <f t="shared" si="350"/>
        <v>252.50997453467463</v>
      </c>
    </row>
    <row r="567" spans="2:42" x14ac:dyDescent="0.25">
      <c r="B567" s="3">
        <f t="shared" si="329"/>
        <v>2745</v>
      </c>
      <c r="C567" s="14">
        <f t="shared" si="330"/>
        <v>45.75</v>
      </c>
      <c r="D567" s="11">
        <f t="shared" si="331"/>
        <v>904.80979216697085</v>
      </c>
      <c r="E567" s="11">
        <f t="shared" si="312"/>
        <v>706.01362974977326</v>
      </c>
      <c r="F567" s="11">
        <f t="shared" si="332"/>
        <v>174.7165300588897</v>
      </c>
      <c r="G567" s="11">
        <f t="shared" si="313"/>
        <v>333.54984396556256</v>
      </c>
      <c r="H567" s="11">
        <f t="shared" si="314"/>
        <v>252.95859541680369</v>
      </c>
      <c r="I567" s="24">
        <f t="shared" si="333"/>
        <v>174.7165300588897</v>
      </c>
      <c r="J567" s="12">
        <f t="shared" si="315"/>
        <v>0.30859195540135487</v>
      </c>
      <c r="K567" s="24">
        <f t="shared" si="316"/>
        <v>520.3072532709507</v>
      </c>
      <c r="L567" s="12">
        <f t="shared" si="334"/>
        <v>0.3156203204493504</v>
      </c>
      <c r="M567" s="24">
        <f t="shared" si="335"/>
        <v>333.54984396556256</v>
      </c>
      <c r="N567" s="12">
        <f t="shared" si="317"/>
        <v>0.83453266338239296</v>
      </c>
      <c r="O567" s="24">
        <f t="shared" si="318"/>
        <v>577.1947812526264</v>
      </c>
      <c r="P567" s="12">
        <f t="shared" si="336"/>
        <v>0.56812654101040905</v>
      </c>
      <c r="Q567" s="24">
        <f t="shared" si="337"/>
        <v>252.95859541680369</v>
      </c>
      <c r="R567" s="12">
        <f t="shared" si="319"/>
        <v>0.52707730504292183</v>
      </c>
      <c r="S567" s="24">
        <f t="shared" si="320"/>
        <v>548.33083513236784</v>
      </c>
      <c r="T567" s="12">
        <f t="shared" si="338"/>
        <v>0.44896450721826009</v>
      </c>
      <c r="W567" s="24">
        <f t="shared" si="339"/>
        <v>400.69435257907509</v>
      </c>
      <c r="X567" s="24">
        <f t="shared" si="340"/>
        <v>606.21834229839749</v>
      </c>
      <c r="Y567" s="13">
        <f t="shared" si="321"/>
        <v>0.67195629319352279</v>
      </c>
      <c r="Z567" s="24">
        <f t="shared" si="322"/>
        <v>7632.9819292674547</v>
      </c>
      <c r="AA567" s="24">
        <f t="shared" si="323"/>
        <v>19800.046812683799</v>
      </c>
      <c r="AB567" s="24">
        <f t="shared" si="341"/>
        <v>333.54984396556256</v>
      </c>
      <c r="AC567" s="24">
        <f t="shared" si="342"/>
        <v>252.95859541680369</v>
      </c>
      <c r="AD567" s="123">
        <f t="shared" si="343"/>
        <v>2745</v>
      </c>
      <c r="AE567" s="14">
        <f t="shared" si="344"/>
        <v>45.75</v>
      </c>
      <c r="AF567" s="24">
        <f t="shared" si="324"/>
        <v>400</v>
      </c>
      <c r="AG567" s="3">
        <f t="shared" si="345"/>
        <v>1</v>
      </c>
      <c r="AH567" s="14">
        <f t="shared" si="325"/>
        <v>0</v>
      </c>
      <c r="AI567" s="14">
        <f t="shared" si="326"/>
        <v>1</v>
      </c>
      <c r="AJ567" s="14">
        <f t="shared" si="327"/>
        <v>2</v>
      </c>
      <c r="AK567" s="14">
        <f t="shared" si="328"/>
        <v>2.6</v>
      </c>
      <c r="AL567" s="24">
        <f t="shared" si="346"/>
        <v>333.54984396556256</v>
      </c>
      <c r="AM567" s="14">
        <f t="shared" si="347"/>
        <v>252.9761596621164</v>
      </c>
      <c r="AN567" s="138" t="str">
        <f t="shared" si="348"/>
        <v>modifiée</v>
      </c>
      <c r="AO567">
        <f t="shared" si="349"/>
        <v>2745</v>
      </c>
      <c r="AP567" s="124">
        <f t="shared" si="350"/>
        <v>252.9761596621164</v>
      </c>
    </row>
    <row r="568" spans="2:42" x14ac:dyDescent="0.25">
      <c r="B568" s="3">
        <f t="shared" si="329"/>
        <v>2750</v>
      </c>
      <c r="C568" s="14">
        <f t="shared" si="330"/>
        <v>45.833333333333336</v>
      </c>
      <c r="D568" s="11">
        <f t="shared" si="331"/>
        <v>905.08171891358211</v>
      </c>
      <c r="E568" s="11">
        <f t="shared" si="312"/>
        <v>706.23440517614551</v>
      </c>
      <c r="F568" s="11">
        <f t="shared" si="332"/>
        <v>175.03215037933904</v>
      </c>
      <c r="G568" s="11">
        <f t="shared" si="313"/>
        <v>334.11797050657299</v>
      </c>
      <c r="H568" s="11">
        <f t="shared" si="314"/>
        <v>253.40755992402194</v>
      </c>
      <c r="I568" s="24">
        <f t="shared" si="333"/>
        <v>175.03215037933904</v>
      </c>
      <c r="J568" s="12">
        <f t="shared" si="315"/>
        <v>0.30851979168163229</v>
      </c>
      <c r="K568" s="24">
        <f t="shared" si="316"/>
        <v>520.428954723522</v>
      </c>
      <c r="L568" s="12">
        <f t="shared" si="334"/>
        <v>0.31554970854179787</v>
      </c>
      <c r="M568" s="24">
        <f t="shared" si="335"/>
        <v>334.11797050657299</v>
      </c>
      <c r="N568" s="12">
        <f t="shared" si="317"/>
        <v>0.83421500449770403</v>
      </c>
      <c r="O568" s="24">
        <f t="shared" si="318"/>
        <v>577.4145699755245</v>
      </c>
      <c r="P568" s="12">
        <f t="shared" si="336"/>
        <v>0.56769591988322388</v>
      </c>
      <c r="Q568" s="24">
        <f t="shared" si="337"/>
        <v>253.40755992402194</v>
      </c>
      <c r="R568" s="12">
        <f t="shared" si="319"/>
        <v>0.52692882102373495</v>
      </c>
      <c r="S568" s="24">
        <f t="shared" si="320"/>
        <v>548.48535005543931</v>
      </c>
      <c r="T568" s="12">
        <f t="shared" si="338"/>
        <v>0.44875849674861173</v>
      </c>
      <c r="W568" s="24">
        <f t="shared" si="339"/>
        <v>401.36630887226863</v>
      </c>
      <c r="X568" s="24">
        <f t="shared" si="340"/>
        <v>606.54666982277024</v>
      </c>
      <c r="Y568" s="13">
        <f t="shared" si="321"/>
        <v>0.67132041323654146</v>
      </c>
      <c r="Z568" s="24">
        <f t="shared" si="322"/>
        <v>7621.7024075969221</v>
      </c>
      <c r="AA568" s="24">
        <f t="shared" si="323"/>
        <v>19800.209797632189</v>
      </c>
      <c r="AB568" s="24">
        <f t="shared" si="341"/>
        <v>334.11797050657299</v>
      </c>
      <c r="AC568" s="24">
        <f t="shared" si="342"/>
        <v>253.40755992402194</v>
      </c>
      <c r="AD568" s="123">
        <f t="shared" si="343"/>
        <v>2750</v>
      </c>
      <c r="AE568" s="14">
        <f t="shared" si="344"/>
        <v>45.833333333333336</v>
      </c>
      <c r="AF568" s="24">
        <f t="shared" si="324"/>
        <v>400</v>
      </c>
      <c r="AG568" s="3">
        <f t="shared" si="345"/>
        <v>1</v>
      </c>
      <c r="AH568" s="14">
        <f t="shared" si="325"/>
        <v>0</v>
      </c>
      <c r="AI568" s="14">
        <f t="shared" si="326"/>
        <v>1</v>
      </c>
      <c r="AJ568" s="14">
        <f t="shared" si="327"/>
        <v>2</v>
      </c>
      <c r="AK568" s="14">
        <f t="shared" si="328"/>
        <v>2.6</v>
      </c>
      <c r="AL568" s="24">
        <f t="shared" si="346"/>
        <v>334.11797050657299</v>
      </c>
      <c r="AM568" s="14">
        <f t="shared" si="347"/>
        <v>253.44218322376435</v>
      </c>
      <c r="AN568" s="138" t="str">
        <f t="shared" si="348"/>
        <v>modifiée</v>
      </c>
      <c r="AO568">
        <f t="shared" si="349"/>
        <v>2750</v>
      </c>
      <c r="AP568" s="124">
        <f t="shared" si="350"/>
        <v>253.44218322376435</v>
      </c>
    </row>
    <row r="569" spans="2:42" x14ac:dyDescent="0.25">
      <c r="B569" s="3">
        <f t="shared" si="329"/>
        <v>2755</v>
      </c>
      <c r="C569" s="14">
        <f t="shared" si="330"/>
        <v>45.916666666666664</v>
      </c>
      <c r="D569" s="11">
        <f t="shared" si="331"/>
        <v>905.3531530390062</v>
      </c>
      <c r="E569" s="11">
        <f t="shared" si="312"/>
        <v>706.45518060251766</v>
      </c>
      <c r="F569" s="11">
        <f t="shared" si="332"/>
        <v>175.34770008788084</v>
      </c>
      <c r="G569" s="11">
        <f t="shared" si="313"/>
        <v>334.68566642645624</v>
      </c>
      <c r="H569" s="11">
        <f t="shared" si="314"/>
        <v>253.85631842077055</v>
      </c>
      <c r="I569" s="24">
        <f t="shared" si="333"/>
        <v>175.34770008788084</v>
      </c>
      <c r="J569" s="12">
        <f t="shared" si="315"/>
        <v>0.3084477397111865</v>
      </c>
      <c r="K569" s="24">
        <f t="shared" si="316"/>
        <v>520.5505245288316</v>
      </c>
      <c r="L569" s="12">
        <f t="shared" si="334"/>
        <v>0.31547895438957752</v>
      </c>
      <c r="M569" s="24">
        <f t="shared" si="335"/>
        <v>334.68566642645624</v>
      </c>
      <c r="N569" s="12">
        <f t="shared" si="317"/>
        <v>0.83389732962931939</v>
      </c>
      <c r="O569" s="24">
        <f t="shared" si="318"/>
        <v>577.63453721969574</v>
      </c>
      <c r="P569" s="12">
        <f t="shared" si="336"/>
        <v>0.56726518955140082</v>
      </c>
      <c r="Q569" s="24">
        <f t="shared" si="337"/>
        <v>253.85631842077055</v>
      </c>
      <c r="R569" s="12">
        <f t="shared" si="319"/>
        <v>0.52678048960785506</v>
      </c>
      <c r="S569" s="24">
        <f t="shared" si="320"/>
        <v>548.63979314922892</v>
      </c>
      <c r="T569" s="12">
        <f t="shared" si="338"/>
        <v>0.44855233084458135</v>
      </c>
      <c r="W569" s="24">
        <f t="shared" si="339"/>
        <v>402.03762928550515</v>
      </c>
      <c r="X569" s="24">
        <f t="shared" si="340"/>
        <v>606.87557317459436</v>
      </c>
      <c r="Y569" s="13">
        <f t="shared" si="321"/>
        <v>0.67068421197732675</v>
      </c>
      <c r="Z569" s="24">
        <f t="shared" si="322"/>
        <v>7610.4387829253128</v>
      </c>
      <c r="AA569" s="24">
        <f t="shared" si="323"/>
        <v>19800.341642390347</v>
      </c>
      <c r="AB569" s="24">
        <f t="shared" si="341"/>
        <v>334.68566642645624</v>
      </c>
      <c r="AC569" s="24">
        <f t="shared" si="342"/>
        <v>253.85631842077055</v>
      </c>
      <c r="AD569" s="123">
        <f t="shared" si="343"/>
        <v>2755</v>
      </c>
      <c r="AE569" s="14">
        <f t="shared" si="344"/>
        <v>45.916666666666664</v>
      </c>
      <c r="AF569" s="24">
        <f t="shared" si="324"/>
        <v>400</v>
      </c>
      <c r="AG569" s="3">
        <f t="shared" si="345"/>
        <v>1</v>
      </c>
      <c r="AH569" s="14">
        <f t="shared" si="325"/>
        <v>0</v>
      </c>
      <c r="AI569" s="14">
        <f t="shared" si="326"/>
        <v>1</v>
      </c>
      <c r="AJ569" s="14">
        <f t="shared" si="327"/>
        <v>2</v>
      </c>
      <c r="AK569" s="14">
        <f t="shared" si="328"/>
        <v>2.6</v>
      </c>
      <c r="AL569" s="24">
        <f t="shared" si="346"/>
        <v>334.68566642645624</v>
      </c>
      <c r="AM569" s="14">
        <f t="shared" si="347"/>
        <v>253.908044927643</v>
      </c>
      <c r="AN569" s="138" t="str">
        <f t="shared" si="348"/>
        <v>modifiée</v>
      </c>
      <c r="AO569">
        <f t="shared" si="349"/>
        <v>2755</v>
      </c>
      <c r="AP569" s="124">
        <f t="shared" si="350"/>
        <v>253.908044927643</v>
      </c>
    </row>
    <row r="570" spans="2:42" x14ac:dyDescent="0.25">
      <c r="B570" s="3">
        <f t="shared" si="329"/>
        <v>2760</v>
      </c>
      <c r="C570" s="14">
        <f t="shared" si="330"/>
        <v>46</v>
      </c>
      <c r="D570" s="11">
        <f t="shared" si="331"/>
        <v>905.62409632487572</v>
      </c>
      <c r="E570" s="11">
        <f t="shared" si="312"/>
        <v>706.67595602888991</v>
      </c>
      <c r="F570" s="11">
        <f t="shared" si="332"/>
        <v>175.66317904227043</v>
      </c>
      <c r="G570" s="11">
        <f t="shared" si="313"/>
        <v>335.25293161600763</v>
      </c>
      <c r="H570" s="11">
        <f t="shared" si="314"/>
        <v>254.30487075161514</v>
      </c>
      <c r="I570" s="24">
        <f t="shared" si="333"/>
        <v>175.66317904227043</v>
      </c>
      <c r="J570" s="12">
        <f t="shared" si="315"/>
        <v>0.30837579910020474</v>
      </c>
      <c r="K570" s="24">
        <f t="shared" si="316"/>
        <v>520.67196312061071</v>
      </c>
      <c r="L570" s="12">
        <f t="shared" si="334"/>
        <v>0.31540805896143614</v>
      </c>
      <c r="M570" s="24">
        <f t="shared" si="335"/>
        <v>335.25293161600763</v>
      </c>
      <c r="N570" s="12">
        <f t="shared" si="317"/>
        <v>0.83357963677212976</v>
      </c>
      <c r="O570" s="24">
        <f t="shared" si="318"/>
        <v>577.85468459187882</v>
      </c>
      <c r="P570" s="12">
        <f t="shared" si="336"/>
        <v>0.56683435205433086</v>
      </c>
      <c r="Q570" s="24">
        <f t="shared" si="337"/>
        <v>254.30487075161514</v>
      </c>
      <c r="R570" s="12">
        <f t="shared" si="319"/>
        <v>0.52663230950394779</v>
      </c>
      <c r="S570" s="24">
        <f t="shared" si="320"/>
        <v>548.79416556445938</v>
      </c>
      <c r="T570" s="12">
        <f t="shared" si="338"/>
        <v>0.44834601067664559</v>
      </c>
      <c r="W570" s="24">
        <f t="shared" si="339"/>
        <v>402.70831349748249</v>
      </c>
      <c r="X570" s="24">
        <f t="shared" si="340"/>
        <v>607.20505370199965</v>
      </c>
      <c r="Y570" s="13">
        <f t="shared" si="321"/>
        <v>0.6700476923224995</v>
      </c>
      <c r="Z570" s="24">
        <f t="shared" si="322"/>
        <v>7599.1910632851859</v>
      </c>
      <c r="AA570" s="24">
        <f t="shared" si="323"/>
        <v>19800.442423252603</v>
      </c>
      <c r="AB570" s="24">
        <f t="shared" si="341"/>
        <v>335.25293161600763</v>
      </c>
      <c r="AC570" s="24">
        <f t="shared" si="342"/>
        <v>254.30487075161514</v>
      </c>
      <c r="AD570" s="123">
        <f t="shared" si="343"/>
        <v>2760</v>
      </c>
      <c r="AE570" s="14">
        <f t="shared" si="344"/>
        <v>46</v>
      </c>
      <c r="AF570" s="24">
        <f t="shared" si="324"/>
        <v>400</v>
      </c>
      <c r="AG570" s="3">
        <f t="shared" si="345"/>
        <v>1</v>
      </c>
      <c r="AH570" s="14">
        <f t="shared" si="325"/>
        <v>0</v>
      </c>
      <c r="AI570" s="14">
        <f t="shared" si="326"/>
        <v>1</v>
      </c>
      <c r="AJ570" s="14">
        <f t="shared" si="327"/>
        <v>2</v>
      </c>
      <c r="AK570" s="14">
        <f t="shared" si="328"/>
        <v>2.6</v>
      </c>
      <c r="AL570" s="24">
        <f t="shared" si="346"/>
        <v>335.25293161600763</v>
      </c>
      <c r="AM570" s="14">
        <f t="shared" si="347"/>
        <v>254.37374448300832</v>
      </c>
      <c r="AN570" s="138" t="str">
        <f t="shared" si="348"/>
        <v>modifiée</v>
      </c>
      <c r="AO570">
        <f t="shared" si="349"/>
        <v>2760</v>
      </c>
      <c r="AP570" s="124">
        <f t="shared" si="350"/>
        <v>254.37374448300832</v>
      </c>
    </row>
    <row r="571" spans="2:42" x14ac:dyDescent="0.25">
      <c r="B571" s="3">
        <f t="shared" si="329"/>
        <v>2765</v>
      </c>
      <c r="C571" s="14">
        <f t="shared" si="330"/>
        <v>46.083333333333336</v>
      </c>
      <c r="D571" s="11">
        <f t="shared" si="331"/>
        <v>905.89455054317671</v>
      </c>
      <c r="E571" s="11">
        <f t="shared" si="312"/>
        <v>706.89673145526217</v>
      </c>
      <c r="F571" s="11">
        <f t="shared" si="332"/>
        <v>175.97858710123185</v>
      </c>
      <c r="G571" s="11">
        <f t="shared" si="313"/>
        <v>335.81976596806197</v>
      </c>
      <c r="H571" s="11">
        <f t="shared" si="314"/>
        <v>254.7532167622918</v>
      </c>
      <c r="I571" s="24">
        <f t="shared" si="333"/>
        <v>175.97858710123185</v>
      </c>
      <c r="J571" s="12">
        <f t="shared" si="315"/>
        <v>0.30830396945965727</v>
      </c>
      <c r="K571" s="24">
        <f t="shared" si="316"/>
        <v>520.79327093257177</v>
      </c>
      <c r="L571" s="12">
        <f t="shared" si="334"/>
        <v>0.31533702321829277</v>
      </c>
      <c r="M571" s="24">
        <f t="shared" si="335"/>
        <v>335.81976596806197</v>
      </c>
      <c r="N571" s="12">
        <f t="shared" si="317"/>
        <v>0.83326192394200027</v>
      </c>
      <c r="O571" s="24">
        <f t="shared" si="318"/>
        <v>578.07501368885323</v>
      </c>
      <c r="P571" s="12">
        <f t="shared" si="336"/>
        <v>0.56640340942151768</v>
      </c>
      <c r="Q571" s="24">
        <f t="shared" si="337"/>
        <v>254.7532167622918</v>
      </c>
      <c r="R571" s="12">
        <f t="shared" si="319"/>
        <v>0.52648427942628551</v>
      </c>
      <c r="S571" s="24">
        <f t="shared" si="320"/>
        <v>548.94846844893993</v>
      </c>
      <c r="T571" s="12">
        <f t="shared" si="338"/>
        <v>0.44813953740573192</v>
      </c>
      <c r="W571" s="24">
        <f t="shared" si="339"/>
        <v>403.37836118980499</v>
      </c>
      <c r="X571" s="24">
        <f t="shared" si="340"/>
        <v>607.53511273235245</v>
      </c>
      <c r="Y571" s="13">
        <f t="shared" si="321"/>
        <v>0.66941085721283933</v>
      </c>
      <c r="Z571" s="24">
        <f t="shared" si="322"/>
        <v>7587.9592566364299</v>
      </c>
      <c r="AA571" s="24">
        <f t="shared" si="323"/>
        <v>19800.512216999898</v>
      </c>
      <c r="AB571" s="24">
        <f t="shared" si="341"/>
        <v>335.81976596806197</v>
      </c>
      <c r="AC571" s="24">
        <f t="shared" si="342"/>
        <v>254.7532167622918</v>
      </c>
      <c r="AD571" s="123">
        <f t="shared" si="343"/>
        <v>2765</v>
      </c>
      <c r="AE571" s="14">
        <f t="shared" si="344"/>
        <v>46.083333333333336</v>
      </c>
      <c r="AF571" s="24">
        <f t="shared" si="324"/>
        <v>400</v>
      </c>
      <c r="AG571" s="3">
        <f t="shared" si="345"/>
        <v>1</v>
      </c>
      <c r="AH571" s="14">
        <f t="shared" si="325"/>
        <v>0</v>
      </c>
      <c r="AI571" s="14">
        <f t="shared" si="326"/>
        <v>1</v>
      </c>
      <c r="AJ571" s="14">
        <f t="shared" si="327"/>
        <v>2</v>
      </c>
      <c r="AK571" s="14">
        <f t="shared" si="328"/>
        <v>2.6</v>
      </c>
      <c r="AL571" s="24">
        <f t="shared" si="346"/>
        <v>335.81976596806197</v>
      </c>
      <c r="AM571" s="14">
        <f t="shared" si="347"/>
        <v>254.83928160034057</v>
      </c>
      <c r="AN571" s="138" t="str">
        <f t="shared" si="348"/>
        <v>modifiée</v>
      </c>
      <c r="AO571">
        <f t="shared" si="349"/>
        <v>2765</v>
      </c>
      <c r="AP571" s="124">
        <f t="shared" si="350"/>
        <v>254.83928160034057</v>
      </c>
    </row>
    <row r="572" spans="2:42" x14ac:dyDescent="0.25">
      <c r="B572" s="3">
        <f t="shared" si="329"/>
        <v>2770</v>
      </c>
      <c r="C572" s="14">
        <f t="shared" si="330"/>
        <v>46.166666666666664</v>
      </c>
      <c r="D572" s="11">
        <f t="shared" si="331"/>
        <v>906.16451745631571</v>
      </c>
      <c r="E572" s="11">
        <f t="shared" si="312"/>
        <v>707.11750688163431</v>
      </c>
      <c r="F572" s="11">
        <f t="shared" si="332"/>
        <v>176.29392412445014</v>
      </c>
      <c r="G572" s="11">
        <f t="shared" si="313"/>
        <v>336.3861693774835</v>
      </c>
      <c r="H572" s="11">
        <f t="shared" si="314"/>
        <v>255.20135629969752</v>
      </c>
      <c r="I572" s="24">
        <f t="shared" si="333"/>
        <v>176.29392412445014</v>
      </c>
      <c r="J572" s="12">
        <f t="shared" si="315"/>
        <v>0.30823225040129837</v>
      </c>
      <c r="K572" s="24">
        <f t="shared" si="316"/>
        <v>520.91444839840256</v>
      </c>
      <c r="L572" s="12">
        <f t="shared" si="334"/>
        <v>0.3152658481134612</v>
      </c>
      <c r="M572" s="24">
        <f t="shared" si="335"/>
        <v>336.3861693774835</v>
      </c>
      <c r="N572" s="12">
        <f t="shared" si="317"/>
        <v>0.83294418917568191</v>
      </c>
      <c r="O572" s="24">
        <f t="shared" si="318"/>
        <v>578.29552609745849</v>
      </c>
      <c r="P572" s="12">
        <f t="shared" si="336"/>
        <v>0.56597236367311465</v>
      </c>
      <c r="Q572" s="24">
        <f t="shared" si="337"/>
        <v>255.20135629969752</v>
      </c>
      <c r="R572" s="12">
        <f t="shared" si="319"/>
        <v>0.52633639809473542</v>
      </c>
      <c r="S572" s="24">
        <f t="shared" si="320"/>
        <v>549.10270294756185</v>
      </c>
      <c r="T572" s="12">
        <f t="shared" si="338"/>
        <v>0.44793291218358955</v>
      </c>
      <c r="W572" s="24">
        <f t="shared" si="339"/>
        <v>404.04777204701782</v>
      </c>
      <c r="X572" s="24">
        <f t="shared" si="340"/>
        <v>607.8657515723296</v>
      </c>
      <c r="Y572" s="13">
        <f t="shared" si="321"/>
        <v>0.66877370962288851</v>
      </c>
      <c r="Z572" s="24">
        <f t="shared" si="322"/>
        <v>7576.7433708654125</v>
      </c>
      <c r="AA572" s="24">
        <f t="shared" si="323"/>
        <v>19800.551100896835</v>
      </c>
      <c r="AB572" s="24">
        <f t="shared" si="341"/>
        <v>336.3861693774835</v>
      </c>
      <c r="AC572" s="24">
        <f t="shared" si="342"/>
        <v>255.20135629969752</v>
      </c>
      <c r="AD572" s="123">
        <f t="shared" si="343"/>
        <v>2770</v>
      </c>
      <c r="AE572" s="14">
        <f t="shared" si="344"/>
        <v>46.166666666666664</v>
      </c>
      <c r="AF572" s="24">
        <f t="shared" si="324"/>
        <v>400</v>
      </c>
      <c r="AG572" s="3">
        <f t="shared" si="345"/>
        <v>1</v>
      </c>
      <c r="AH572" s="14">
        <f t="shared" si="325"/>
        <v>0</v>
      </c>
      <c r="AI572" s="14">
        <f t="shared" si="326"/>
        <v>1</v>
      </c>
      <c r="AJ572" s="14">
        <f t="shared" si="327"/>
        <v>2</v>
      </c>
      <c r="AK572" s="14">
        <f t="shared" si="328"/>
        <v>2.6</v>
      </c>
      <c r="AL572" s="24">
        <f t="shared" si="346"/>
        <v>336.3861693774835</v>
      </c>
      <c r="AM572" s="14">
        <f t="shared" si="347"/>
        <v>255.3046559913366</v>
      </c>
      <c r="AN572" s="138" t="str">
        <f t="shared" si="348"/>
        <v>modifiée</v>
      </c>
      <c r="AO572">
        <f t="shared" si="349"/>
        <v>2770</v>
      </c>
      <c r="AP572" s="124">
        <f t="shared" si="350"/>
        <v>255.3046559913366</v>
      </c>
    </row>
    <row r="573" spans="2:42" x14ac:dyDescent="0.25">
      <c r="B573" s="3">
        <f t="shared" si="329"/>
        <v>2775</v>
      </c>
      <c r="C573" s="14">
        <f t="shared" si="330"/>
        <v>46.25</v>
      </c>
      <c r="D573" s="11">
        <f t="shared" si="331"/>
        <v>906.43399881719074</v>
      </c>
      <c r="E573" s="11">
        <f t="shared" si="312"/>
        <v>707.33828230800657</v>
      </c>
      <c r="F573" s="11">
        <f t="shared" si="332"/>
        <v>176.6091899725636</v>
      </c>
      <c r="G573" s="11">
        <f t="shared" si="313"/>
        <v>336.95214174115659</v>
      </c>
      <c r="H573" s="11">
        <f t="shared" si="314"/>
        <v>255.64928921188113</v>
      </c>
      <c r="I573" s="24">
        <f t="shared" si="333"/>
        <v>176.6091899725636</v>
      </c>
      <c r="J573" s="12">
        <f t="shared" si="315"/>
        <v>0.30816064153766692</v>
      </c>
      <c r="K573" s="24">
        <f t="shared" si="316"/>
        <v>521.03549595175946</v>
      </c>
      <c r="L573" s="12">
        <f t="shared" si="334"/>
        <v>0.31519453459257984</v>
      </c>
      <c r="M573" s="24">
        <f t="shared" si="335"/>
        <v>336.95214174115659</v>
      </c>
      <c r="N573" s="12">
        <f t="shared" si="317"/>
        <v>0.83262643053072483</v>
      </c>
      <c r="O573" s="24">
        <f t="shared" si="318"/>
        <v>578.51622339461301</v>
      </c>
      <c r="P573" s="12">
        <f t="shared" si="336"/>
        <v>0.56554121681964731</v>
      </c>
      <c r="Q573" s="24">
        <f t="shared" si="337"/>
        <v>255.64928921188113</v>
      </c>
      <c r="R573" s="12">
        <f t="shared" si="319"/>
        <v>0.52618866423474631</v>
      </c>
      <c r="S573" s="24">
        <f t="shared" si="320"/>
        <v>549.25687020229532</v>
      </c>
      <c r="T573" s="12">
        <f t="shared" si="338"/>
        <v>0.44772613615265194</v>
      </c>
      <c r="W573" s="24">
        <f t="shared" si="339"/>
        <v>404.7165457566407</v>
      </c>
      <c r="X573" s="24">
        <f t="shared" si="340"/>
        <v>608.1969715079963</v>
      </c>
      <c r="Y573" s="13">
        <f t="shared" si="321"/>
        <v>0.66813625256055598</v>
      </c>
      <c r="Z573" s="24">
        <f t="shared" si="322"/>
        <v>7565.5434137841467</v>
      </c>
      <c r="AA573" s="24">
        <f t="shared" si="323"/>
        <v>19800.559152688897</v>
      </c>
      <c r="AB573" s="24">
        <f t="shared" si="341"/>
        <v>336.95214174115659</v>
      </c>
      <c r="AC573" s="24">
        <f t="shared" si="342"/>
        <v>255.64928921188113</v>
      </c>
      <c r="AD573" s="123">
        <f t="shared" si="343"/>
        <v>2775</v>
      </c>
      <c r="AE573" s="14">
        <f t="shared" si="344"/>
        <v>46.25</v>
      </c>
      <c r="AF573" s="24">
        <f t="shared" si="324"/>
        <v>400</v>
      </c>
      <c r="AG573" s="3">
        <f t="shared" si="345"/>
        <v>1</v>
      </c>
      <c r="AH573" s="14">
        <f t="shared" si="325"/>
        <v>0</v>
      </c>
      <c r="AI573" s="14">
        <f t="shared" si="326"/>
        <v>1</v>
      </c>
      <c r="AJ573" s="14">
        <f t="shared" si="327"/>
        <v>2</v>
      </c>
      <c r="AK573" s="14">
        <f t="shared" si="328"/>
        <v>2.6</v>
      </c>
      <c r="AL573" s="24">
        <f t="shared" si="346"/>
        <v>336.95214174115659</v>
      </c>
      <c r="AM573" s="14">
        <f t="shared" si="347"/>
        <v>255.76986736890316</v>
      </c>
      <c r="AN573" s="138" t="str">
        <f t="shared" si="348"/>
        <v>modifiée</v>
      </c>
      <c r="AO573">
        <f t="shared" si="349"/>
        <v>2775</v>
      </c>
      <c r="AP573" s="124">
        <f t="shared" si="350"/>
        <v>255.76986736890316</v>
      </c>
    </row>
    <row r="574" spans="2:42" x14ac:dyDescent="0.25">
      <c r="B574" s="3">
        <f t="shared" si="329"/>
        <v>2780</v>
      </c>
      <c r="C574" s="14">
        <f t="shared" si="330"/>
        <v>46.333333333333336</v>
      </c>
      <c r="D574" s="11">
        <f t="shared" si="331"/>
        <v>906.70299636925824</v>
      </c>
      <c r="E574" s="11">
        <f t="shared" si="312"/>
        <v>707.55905773437883</v>
      </c>
      <c r="F574" s="11">
        <f t="shared" si="332"/>
        <v>176.92438450715619</v>
      </c>
      <c r="G574" s="11">
        <f t="shared" si="313"/>
        <v>337.51768295797626</v>
      </c>
      <c r="H574" s="11">
        <f t="shared" si="314"/>
        <v>256.09701534803378</v>
      </c>
      <c r="I574" s="24">
        <f t="shared" si="333"/>
        <v>176.92438450715619</v>
      </c>
      <c r="J574" s="12">
        <f t="shared" si="315"/>
        <v>0.30808914248208719</v>
      </c>
      <c r="K574" s="24">
        <f t="shared" si="316"/>
        <v>521.15641402626193</v>
      </c>
      <c r="L574" s="12">
        <f t="shared" si="334"/>
        <v>0.31512308359378322</v>
      </c>
      <c r="M574" s="24">
        <f t="shared" si="335"/>
        <v>337.51768295797626</v>
      </c>
      <c r="N574" s="12">
        <f t="shared" si="317"/>
        <v>0.83230864608538768</v>
      </c>
      <c r="O574" s="24">
        <f t="shared" si="318"/>
        <v>578.73710714733465</v>
      </c>
      <c r="P574" s="12">
        <f t="shared" si="336"/>
        <v>0.56510997086240922</v>
      </c>
      <c r="Q574" s="24">
        <f t="shared" si="337"/>
        <v>256.09701534803378</v>
      </c>
      <c r="R574" s="12">
        <f t="shared" si="319"/>
        <v>0.52604107657733434</v>
      </c>
      <c r="S574" s="24">
        <f t="shared" si="320"/>
        <v>549.41097135218638</v>
      </c>
      <c r="T574" s="12">
        <f t="shared" si="338"/>
        <v>0.44751921044632009</v>
      </c>
      <c r="W574" s="24">
        <f t="shared" si="339"/>
        <v>405.38468200920124</v>
      </c>
      <c r="X574" s="24">
        <f t="shared" si="340"/>
        <v>608.52877380487973</v>
      </c>
      <c r="Y574" s="13">
        <f t="shared" si="321"/>
        <v>0.66749848906672227</v>
      </c>
      <c r="Z574" s="24">
        <f t="shared" si="322"/>
        <v>7554.3593931294399</v>
      </c>
      <c r="AA574" s="24">
        <f t="shared" si="323"/>
        <v>19800.53645059944</v>
      </c>
      <c r="AB574" s="24">
        <f t="shared" si="341"/>
        <v>337.51768295797626</v>
      </c>
      <c r="AC574" s="24">
        <f t="shared" si="342"/>
        <v>256.09701534803378</v>
      </c>
      <c r="AD574" s="123">
        <f t="shared" si="343"/>
        <v>2780</v>
      </c>
      <c r="AE574" s="14">
        <f t="shared" si="344"/>
        <v>46.333333333333336</v>
      </c>
      <c r="AF574" s="24">
        <f t="shared" si="324"/>
        <v>400</v>
      </c>
      <c r="AG574" s="3">
        <f t="shared" si="345"/>
        <v>1</v>
      </c>
      <c r="AH574" s="14">
        <f t="shared" si="325"/>
        <v>0</v>
      </c>
      <c r="AI574" s="14">
        <f t="shared" si="326"/>
        <v>1</v>
      </c>
      <c r="AJ574" s="14">
        <f t="shared" si="327"/>
        <v>2</v>
      </c>
      <c r="AK574" s="14">
        <f t="shared" si="328"/>
        <v>2.6</v>
      </c>
      <c r="AL574" s="24">
        <f t="shared" si="346"/>
        <v>337.51768295797626</v>
      </c>
      <c r="AM574" s="14">
        <f t="shared" si="347"/>
        <v>256.23491544714926</v>
      </c>
      <c r="AN574" s="138" t="str">
        <f t="shared" si="348"/>
        <v>modifiée</v>
      </c>
      <c r="AO574">
        <f t="shared" si="349"/>
        <v>2780</v>
      </c>
      <c r="AP574" s="124">
        <f t="shared" si="350"/>
        <v>256.23491544714926</v>
      </c>
    </row>
    <row r="575" spans="2:42" x14ac:dyDescent="0.25">
      <c r="B575" s="3">
        <f t="shared" si="329"/>
        <v>2785</v>
      </c>
      <c r="C575" s="14">
        <f t="shared" si="330"/>
        <v>46.416666666666664</v>
      </c>
      <c r="D575" s="11">
        <f t="shared" si="331"/>
        <v>906.97151184660152</v>
      </c>
      <c r="E575" s="11">
        <f t="shared" si="312"/>
        <v>707.77983316075097</v>
      </c>
      <c r="F575" s="11">
        <f t="shared" si="332"/>
        <v>177.23950759074998</v>
      </c>
      <c r="G575" s="11">
        <f t="shared" si="313"/>
        <v>338.08279292883867</v>
      </c>
      <c r="H575" s="11">
        <f t="shared" si="314"/>
        <v>256.54453455848011</v>
      </c>
      <c r="I575" s="24">
        <f t="shared" si="333"/>
        <v>177.23950759074998</v>
      </c>
      <c r="J575" s="12">
        <f t="shared" si="315"/>
        <v>0.30801775284867006</v>
      </c>
      <c r="K575" s="24">
        <f t="shared" si="316"/>
        <v>521.27720305548587</v>
      </c>
      <c r="L575" s="12">
        <f t="shared" si="334"/>
        <v>0.31505149604770505</v>
      </c>
      <c r="M575" s="24">
        <f t="shared" si="335"/>
        <v>338.08279292883867</v>
      </c>
      <c r="N575" s="12">
        <f t="shared" si="317"/>
        <v>0.83199083393855089</v>
      </c>
      <c r="O575" s="24">
        <f t="shared" si="318"/>
        <v>578.9581789127601</v>
      </c>
      <c r="P575" s="12">
        <f t="shared" si="336"/>
        <v>0.56467862779338929</v>
      </c>
      <c r="Q575" s="24">
        <f t="shared" si="337"/>
        <v>256.54453455848011</v>
      </c>
      <c r="R575" s="12">
        <f t="shared" si="319"/>
        <v>0.52589363385907162</v>
      </c>
      <c r="S575" s="24">
        <f t="shared" si="320"/>
        <v>549.5650075333532</v>
      </c>
      <c r="T575" s="12">
        <f t="shared" si="338"/>
        <v>0.44731213618895255</v>
      </c>
      <c r="W575" s="24">
        <f t="shared" si="339"/>
        <v>406.05218049826794</v>
      </c>
      <c r="X575" s="24">
        <f t="shared" si="340"/>
        <v>608.86115970804735</v>
      </c>
      <c r="Y575" s="13">
        <f t="shared" si="321"/>
        <v>0.66686042221484287</v>
      </c>
      <c r="Z575" s="24">
        <f t="shared" si="322"/>
        <v>7543.1913165620754</v>
      </c>
      <c r="AA575" s="24">
        <f t="shared" si="323"/>
        <v>19800.48307332677</v>
      </c>
      <c r="AB575" s="24">
        <f t="shared" si="341"/>
        <v>338.08279292883867</v>
      </c>
      <c r="AC575" s="24">
        <f t="shared" si="342"/>
        <v>256.54453455848011</v>
      </c>
      <c r="AD575" s="123">
        <f t="shared" si="343"/>
        <v>2785</v>
      </c>
      <c r="AE575" s="14">
        <f t="shared" si="344"/>
        <v>46.416666666666664</v>
      </c>
      <c r="AF575" s="24">
        <f t="shared" si="324"/>
        <v>400</v>
      </c>
      <c r="AG575" s="3">
        <f t="shared" si="345"/>
        <v>1</v>
      </c>
      <c r="AH575" s="14">
        <f t="shared" si="325"/>
        <v>0</v>
      </c>
      <c r="AI575" s="14">
        <f t="shared" si="326"/>
        <v>1</v>
      </c>
      <c r="AJ575" s="14">
        <f t="shared" si="327"/>
        <v>2</v>
      </c>
      <c r="AK575" s="14">
        <f t="shared" si="328"/>
        <v>2.6</v>
      </c>
      <c r="AL575" s="24">
        <f t="shared" si="346"/>
        <v>338.08279292883867</v>
      </c>
      <c r="AM575" s="14">
        <f t="shared" si="347"/>
        <v>256.6997999413793</v>
      </c>
      <c r="AN575" s="138" t="str">
        <f t="shared" si="348"/>
        <v>modifiée</v>
      </c>
      <c r="AO575">
        <f t="shared" si="349"/>
        <v>2785</v>
      </c>
      <c r="AP575" s="124">
        <f t="shared" si="350"/>
        <v>256.6997999413793</v>
      </c>
    </row>
    <row r="576" spans="2:42" x14ac:dyDescent="0.25">
      <c r="B576" s="3">
        <f t="shared" si="329"/>
        <v>2790</v>
      </c>
      <c r="C576" s="14">
        <f t="shared" si="330"/>
        <v>46.5</v>
      </c>
      <c r="D576" s="11">
        <f t="shared" si="331"/>
        <v>907.23954697399711</v>
      </c>
      <c r="E576" s="11">
        <f t="shared" si="312"/>
        <v>708.00060858712322</v>
      </c>
      <c r="F576" s="11">
        <f t="shared" si="332"/>
        <v>177.5545590867977</v>
      </c>
      <c r="G576" s="11">
        <f t="shared" si="313"/>
        <v>338.64747155663207</v>
      </c>
      <c r="H576" s="11">
        <f t="shared" si="314"/>
        <v>256.99184669466905</v>
      </c>
      <c r="I576" s="24">
        <f t="shared" si="333"/>
        <v>177.5545590867977</v>
      </c>
      <c r="J576" s="12">
        <f t="shared" si="315"/>
        <v>0.30794647225231314</v>
      </c>
      <c r="K576" s="24">
        <f t="shared" si="316"/>
        <v>521.39786347295808</v>
      </c>
      <c r="L576" s="12">
        <f t="shared" si="334"/>
        <v>0.31497977287758983</v>
      </c>
      <c r="M576" s="24">
        <f t="shared" si="335"/>
        <v>338.64747155663207</v>
      </c>
      <c r="N576" s="12">
        <f t="shared" si="317"/>
        <v>0.83167299220962854</v>
      </c>
      <c r="O576" s="24">
        <f t="shared" si="318"/>
        <v>579.17944023816449</v>
      </c>
      <c r="P576" s="12">
        <f t="shared" si="336"/>
        <v>0.56424718959549758</v>
      </c>
      <c r="Q576" s="24">
        <f t="shared" si="337"/>
        <v>256.99184669466905</v>
      </c>
      <c r="R576" s="12">
        <f t="shared" si="319"/>
        <v>0.52574633482207112</v>
      </c>
      <c r="S576" s="24">
        <f t="shared" si="320"/>
        <v>549.71897987898308</v>
      </c>
      <c r="T576" s="12">
        <f t="shared" si="338"/>
        <v>0.44710491449604278</v>
      </c>
      <c r="W576" s="24">
        <f t="shared" si="339"/>
        <v>406.71904092048277</v>
      </c>
      <c r="X576" s="24">
        <f t="shared" si="340"/>
        <v>609.19413044218265</v>
      </c>
      <c r="Y576" s="13">
        <f t="shared" si="321"/>
        <v>0.66622205511055643</v>
      </c>
      <c r="Z576" s="24">
        <f t="shared" si="322"/>
        <v>7532.039191666011</v>
      </c>
      <c r="AA576" s="24">
        <f t="shared" si="323"/>
        <v>19800.399100041275</v>
      </c>
      <c r="AB576" s="24">
        <f t="shared" si="341"/>
        <v>338.64747155663207</v>
      </c>
      <c r="AC576" s="24">
        <f t="shared" si="342"/>
        <v>256.99184669466905</v>
      </c>
      <c r="AD576" s="123">
        <f t="shared" si="343"/>
        <v>2790</v>
      </c>
      <c r="AE576" s="14">
        <f t="shared" si="344"/>
        <v>46.5</v>
      </c>
      <c r="AF576" s="24">
        <f t="shared" si="324"/>
        <v>400</v>
      </c>
      <c r="AG576" s="3">
        <f t="shared" si="345"/>
        <v>1</v>
      </c>
      <c r="AH576" s="14">
        <f t="shared" si="325"/>
        <v>0</v>
      </c>
      <c r="AI576" s="14">
        <f t="shared" si="326"/>
        <v>1</v>
      </c>
      <c r="AJ576" s="14">
        <f t="shared" si="327"/>
        <v>2</v>
      </c>
      <c r="AK576" s="14">
        <f t="shared" si="328"/>
        <v>2.6</v>
      </c>
      <c r="AL576" s="24">
        <f t="shared" si="346"/>
        <v>338.64747155663207</v>
      </c>
      <c r="AM576" s="14">
        <f t="shared" si="347"/>
        <v>257.16452056808623</v>
      </c>
      <c r="AN576" s="138" t="str">
        <f t="shared" si="348"/>
        <v>modifiée</v>
      </c>
      <c r="AO576">
        <f t="shared" si="349"/>
        <v>2790</v>
      </c>
      <c r="AP576" s="124">
        <f t="shared" si="350"/>
        <v>257.16452056808623</v>
      </c>
    </row>
    <row r="577" spans="2:42" x14ac:dyDescent="0.25">
      <c r="B577" s="3">
        <f t="shared" si="329"/>
        <v>2795</v>
      </c>
      <c r="C577" s="14">
        <f t="shared" si="330"/>
        <v>46.583333333333336</v>
      </c>
      <c r="D577" s="11">
        <f t="shared" si="331"/>
        <v>907.50710346698213</v>
      </c>
      <c r="E577" s="11">
        <f t="shared" si="312"/>
        <v>708.22138401349548</v>
      </c>
      <c r="F577" s="11">
        <f t="shared" si="332"/>
        <v>177.86953885967529</v>
      </c>
      <c r="G577" s="11">
        <f t="shared" si="313"/>
        <v>339.21171874622758</v>
      </c>
      <c r="H577" s="11">
        <f t="shared" si="314"/>
        <v>257.43895160916509</v>
      </c>
      <c r="I577" s="24">
        <f t="shared" si="333"/>
        <v>177.86953885967529</v>
      </c>
      <c r="J577" s="12">
        <f t="shared" si="315"/>
        <v>0.30787530030870169</v>
      </c>
      <c r="K577" s="24">
        <f t="shared" si="316"/>
        <v>521.51839571215055</v>
      </c>
      <c r="L577" s="12">
        <f t="shared" si="334"/>
        <v>0.31490791499931087</v>
      </c>
      <c r="M577" s="24">
        <f t="shared" si="335"/>
        <v>339.21171874622758</v>
      </c>
      <c r="N577" s="12">
        <f t="shared" si="317"/>
        <v>0.8313551190384797</v>
      </c>
      <c r="O577" s="24">
        <f t="shared" si="318"/>
        <v>579.40089266098187</v>
      </c>
      <c r="P577" s="12">
        <f t="shared" si="336"/>
        <v>0.5638156582425391</v>
      </c>
      <c r="Q577" s="24">
        <f t="shared" si="337"/>
        <v>257.43895160916509</v>
      </c>
      <c r="R577" s="12">
        <f t="shared" si="319"/>
        <v>0.52559917821397462</v>
      </c>
      <c r="S577" s="24">
        <f t="shared" si="320"/>
        <v>549.87288951932942</v>
      </c>
      <c r="T577" s="12">
        <f t="shared" si="338"/>
        <v>0.44689754647423768</v>
      </c>
      <c r="W577" s="24">
        <f t="shared" si="339"/>
        <v>407.38526297559332</v>
      </c>
      <c r="X577" s="24">
        <f t="shared" si="340"/>
        <v>609.52768721166274</v>
      </c>
      <c r="Y577" s="13">
        <f t="shared" si="321"/>
        <v>0.66558339089128682</v>
      </c>
      <c r="Z577" s="24">
        <f t="shared" si="322"/>
        <v>7520.9030259475539</v>
      </c>
      <c r="AA577" s="24">
        <f t="shared" si="323"/>
        <v>19800.284610382347</v>
      </c>
      <c r="AB577" s="24">
        <f t="shared" si="341"/>
        <v>339.21171874622758</v>
      </c>
      <c r="AC577" s="24">
        <f t="shared" si="342"/>
        <v>257.43895160916509</v>
      </c>
      <c r="AD577" s="123">
        <f t="shared" si="343"/>
        <v>2795</v>
      </c>
      <c r="AE577" s="14">
        <f t="shared" si="344"/>
        <v>46.583333333333336</v>
      </c>
      <c r="AF577" s="24">
        <f t="shared" si="324"/>
        <v>400</v>
      </c>
      <c r="AG577" s="3">
        <f t="shared" si="345"/>
        <v>1</v>
      </c>
      <c r="AH577" s="14">
        <f t="shared" si="325"/>
        <v>0</v>
      </c>
      <c r="AI577" s="14">
        <f t="shared" si="326"/>
        <v>1</v>
      </c>
      <c r="AJ577" s="14">
        <f t="shared" si="327"/>
        <v>2</v>
      </c>
      <c r="AK577" s="14">
        <f t="shared" si="328"/>
        <v>2.6</v>
      </c>
      <c r="AL577" s="24">
        <f t="shared" si="346"/>
        <v>339.21171874622758</v>
      </c>
      <c r="AM577" s="14">
        <f t="shared" si="347"/>
        <v>257.62907704494461</v>
      </c>
      <c r="AN577" s="138" t="str">
        <f t="shared" si="348"/>
        <v>modifiée</v>
      </c>
      <c r="AO577">
        <f t="shared" si="349"/>
        <v>2795</v>
      </c>
      <c r="AP577" s="124">
        <f t="shared" si="350"/>
        <v>257.62907704494461</v>
      </c>
    </row>
    <row r="578" spans="2:42" x14ac:dyDescent="0.25">
      <c r="B578" s="3">
        <f t="shared" si="329"/>
        <v>2800</v>
      </c>
      <c r="C578" s="14">
        <f t="shared" si="330"/>
        <v>46.666666666666664</v>
      </c>
      <c r="D578" s="11">
        <f t="shared" si="331"/>
        <v>907.77418303191939</v>
      </c>
      <c r="E578" s="11">
        <f t="shared" si="312"/>
        <v>708.44215943986762</v>
      </c>
      <c r="F578" s="11">
        <f t="shared" si="332"/>
        <v>178.1844467746746</v>
      </c>
      <c r="G578" s="11">
        <f t="shared" si="313"/>
        <v>339.77553440447014</v>
      </c>
      <c r="H578" s="11">
        <f t="shared" si="314"/>
        <v>257.88584915563933</v>
      </c>
      <c r="I578" s="24">
        <f t="shared" si="333"/>
        <v>178.1844467746746</v>
      </c>
      <c r="J578" s="12">
        <f t="shared" si="315"/>
        <v>0.30780423663430928</v>
      </c>
      <c r="K578" s="24">
        <f t="shared" si="316"/>
        <v>521.63880020647377</v>
      </c>
      <c r="L578" s="12">
        <f t="shared" si="334"/>
        <v>0.31483592332148586</v>
      </c>
      <c r="M578" s="24">
        <f t="shared" si="335"/>
        <v>339.77553440447014</v>
      </c>
      <c r="N578" s="12">
        <f t="shared" si="317"/>
        <v>0.83103721258531937</v>
      </c>
      <c r="O578" s="24">
        <f t="shared" si="318"/>
        <v>579.62253770882603</v>
      </c>
      <c r="P578" s="12">
        <f t="shared" si="336"/>
        <v>0.56338403569944928</v>
      </c>
      <c r="Q578" s="24">
        <f t="shared" si="337"/>
        <v>257.88584915563933</v>
      </c>
      <c r="R578" s="12">
        <f t="shared" si="319"/>
        <v>0.52545216278793938</v>
      </c>
      <c r="S578" s="24">
        <f t="shared" si="320"/>
        <v>550.02673758170874</v>
      </c>
      <c r="T578" s="12">
        <f t="shared" si="338"/>
        <v>0.44669003322152062</v>
      </c>
      <c r="W578" s="24">
        <f t="shared" si="339"/>
        <v>408.05084636648462</v>
      </c>
      <c r="X578" s="24">
        <f t="shared" si="340"/>
        <v>609.86183120063527</v>
      </c>
      <c r="Y578" s="13">
        <f t="shared" si="321"/>
        <v>0.6649444327258528</v>
      </c>
      <c r="Z578" s="24">
        <f t="shared" si="322"/>
        <v>7509.7828268345747</v>
      </c>
      <c r="AA578" s="24">
        <f t="shared" si="323"/>
        <v>19800.13968445548</v>
      </c>
      <c r="AB578" s="24">
        <f t="shared" si="341"/>
        <v>339.77553440447014</v>
      </c>
      <c r="AC578" s="24">
        <f t="shared" si="342"/>
        <v>257.88584915563933</v>
      </c>
      <c r="AD578" s="123">
        <f t="shared" si="343"/>
        <v>2800</v>
      </c>
      <c r="AE578" s="14">
        <f t="shared" si="344"/>
        <v>46.666666666666664</v>
      </c>
      <c r="AF578" s="24">
        <f t="shared" si="324"/>
        <v>400</v>
      </c>
      <c r="AG578" s="3">
        <f t="shared" si="345"/>
        <v>1</v>
      </c>
      <c r="AH578" s="14">
        <f t="shared" si="325"/>
        <v>0</v>
      </c>
      <c r="AI578" s="14">
        <f t="shared" si="326"/>
        <v>1</v>
      </c>
      <c r="AJ578" s="14">
        <f t="shared" si="327"/>
        <v>2</v>
      </c>
      <c r="AK578" s="14">
        <f t="shared" si="328"/>
        <v>2.6</v>
      </c>
      <c r="AL578" s="24">
        <f t="shared" si="346"/>
        <v>339.77553440447014</v>
      </c>
      <c r="AM578" s="14">
        <f t="shared" si="347"/>
        <v>258.09346909080358</v>
      </c>
      <c r="AN578" s="138" t="str">
        <f t="shared" si="348"/>
        <v>modifiée</v>
      </c>
      <c r="AO578">
        <f t="shared" si="349"/>
        <v>2800</v>
      </c>
      <c r="AP578" s="124">
        <f t="shared" si="350"/>
        <v>258.09346909080358</v>
      </c>
    </row>
    <row r="579" spans="2:42" x14ac:dyDescent="0.25">
      <c r="B579" s="3">
        <f t="shared" si="329"/>
        <v>2805</v>
      </c>
      <c r="C579" s="14">
        <f t="shared" si="330"/>
        <v>46.75</v>
      </c>
      <c r="D579" s="11">
        <f t="shared" si="331"/>
        <v>908.04078736606289</v>
      </c>
      <c r="E579" s="11">
        <f t="shared" si="312"/>
        <v>708.66293486623988</v>
      </c>
      <c r="F579" s="11">
        <f t="shared" si="332"/>
        <v>178.49928269799608</v>
      </c>
      <c r="G579" s="11">
        <f t="shared" si="313"/>
        <v>340.33891844016961</v>
      </c>
      <c r="H579" s="11">
        <f t="shared" si="314"/>
        <v>258.33253918886084</v>
      </c>
      <c r="I579" s="24">
        <f t="shared" si="333"/>
        <v>178.49928269799608</v>
      </c>
      <c r="J579" s="12">
        <f t="shared" si="315"/>
        <v>0.30773328084639867</v>
      </c>
      <c r="K579" s="24">
        <f t="shared" si="316"/>
        <v>521.75907738927174</v>
      </c>
      <c r="L579" s="12">
        <f t="shared" si="334"/>
        <v>0.31476379874551175</v>
      </c>
      <c r="M579" s="24">
        <f t="shared" si="335"/>
        <v>340.33891844016961</v>
      </c>
      <c r="N579" s="12">
        <f t="shared" si="317"/>
        <v>0.83071927103063326</v>
      </c>
      <c r="O579" s="24">
        <f t="shared" si="318"/>
        <v>579.84437689950914</v>
      </c>
      <c r="P579" s="12">
        <f t="shared" si="336"/>
        <v>0.56295232392231331</v>
      </c>
      <c r="Q579" s="24">
        <f t="shared" si="337"/>
        <v>258.33253918886084</v>
      </c>
      <c r="R579" s="12">
        <f t="shared" si="319"/>
        <v>0.52530528730262449</v>
      </c>
      <c r="S579" s="24">
        <f t="shared" si="320"/>
        <v>550.18052519049752</v>
      </c>
      <c r="T579" s="12">
        <f t="shared" si="338"/>
        <v>0.44648237582725747</v>
      </c>
      <c r="W579" s="24">
        <f t="shared" si="339"/>
        <v>408.71579079921048</v>
      </c>
      <c r="X579" s="24">
        <f t="shared" si="340"/>
        <v>610.19656357309668</v>
      </c>
      <c r="Y579" s="13">
        <f t="shared" si="321"/>
        <v>0.66430518381407366</v>
      </c>
      <c r="Z579" s="24">
        <f t="shared" si="322"/>
        <v>7498.6786016757351</v>
      </c>
      <c r="AA579" s="24">
        <f t="shared" si="323"/>
        <v>19799.964402829246</v>
      </c>
      <c r="AB579" s="24">
        <f t="shared" si="341"/>
        <v>340.33891844016961</v>
      </c>
      <c r="AC579" s="24">
        <f t="shared" si="342"/>
        <v>258.33253918886084</v>
      </c>
      <c r="AD579" s="123">
        <f t="shared" si="343"/>
        <v>2805</v>
      </c>
      <c r="AE579" s="14">
        <f t="shared" si="344"/>
        <v>46.75</v>
      </c>
      <c r="AF579" s="24">
        <f t="shared" si="324"/>
        <v>400</v>
      </c>
      <c r="AG579" s="3">
        <f t="shared" si="345"/>
        <v>1</v>
      </c>
      <c r="AH579" s="14">
        <f t="shared" si="325"/>
        <v>0</v>
      </c>
      <c r="AI579" s="14">
        <f t="shared" si="326"/>
        <v>1</v>
      </c>
      <c r="AJ579" s="14">
        <f t="shared" si="327"/>
        <v>2</v>
      </c>
      <c r="AK579" s="14">
        <f t="shared" si="328"/>
        <v>2.6</v>
      </c>
      <c r="AL579" s="24">
        <f t="shared" si="346"/>
        <v>340.33891844016961</v>
      </c>
      <c r="AM579" s="14">
        <f t="shared" si="347"/>
        <v>258.55769642568072</v>
      </c>
      <c r="AN579" s="138" t="str">
        <f t="shared" si="348"/>
        <v>modifiée</v>
      </c>
      <c r="AO579">
        <f t="shared" si="349"/>
        <v>2805</v>
      </c>
      <c r="AP579" s="124">
        <f t="shared" si="350"/>
        <v>258.55769642568072</v>
      </c>
    </row>
    <row r="580" spans="2:42" x14ac:dyDescent="0.25">
      <c r="B580" s="3">
        <f t="shared" si="329"/>
        <v>2810</v>
      </c>
      <c r="C580" s="14">
        <f t="shared" si="330"/>
        <v>46.833333333333336</v>
      </c>
      <c r="D580" s="11">
        <f t="shared" si="331"/>
        <v>908.30691815762316</v>
      </c>
      <c r="E580" s="11">
        <f t="shared" si="312"/>
        <v>708.88371029261214</v>
      </c>
      <c r="F580" s="11">
        <f t="shared" si="332"/>
        <v>178.81404649674158</v>
      </c>
      <c r="G580" s="11">
        <f t="shared" si="313"/>
        <v>340.90187076409194</v>
      </c>
      <c r="H580" s="11">
        <f t="shared" si="314"/>
        <v>258.77902156468809</v>
      </c>
      <c r="I580" s="24">
        <f t="shared" si="333"/>
        <v>178.81404649674158</v>
      </c>
      <c r="J580" s="12">
        <f t="shared" si="315"/>
        <v>0.30766243256302211</v>
      </c>
      <c r="K580" s="24">
        <f t="shared" si="316"/>
        <v>521.87922769381578</v>
      </c>
      <c r="L580" s="12">
        <f t="shared" si="334"/>
        <v>0.31469154216561485</v>
      </c>
      <c r="M580" s="24">
        <f t="shared" si="335"/>
        <v>340.90187076409194</v>
      </c>
      <c r="N580" s="12">
        <f t="shared" si="317"/>
        <v>0.83040129257508732</v>
      </c>
      <c r="O580" s="24">
        <f t="shared" si="318"/>
        <v>580.06641174106358</v>
      </c>
      <c r="P580" s="12">
        <f t="shared" si="336"/>
        <v>0.5625205248584233</v>
      </c>
      <c r="Q580" s="24">
        <f t="shared" si="337"/>
        <v>258.77902156468809</v>
      </c>
      <c r="R580" s="12">
        <f t="shared" si="319"/>
        <v>0.5251585505221793</v>
      </c>
      <c r="S580" s="24">
        <f t="shared" si="320"/>
        <v>550.3342534671292</v>
      </c>
      <c r="T580" s="12">
        <f t="shared" si="338"/>
        <v>0.44627457537226989</v>
      </c>
      <c r="W580" s="24">
        <f t="shared" si="339"/>
        <v>409.38009598302455</v>
      </c>
      <c r="X580" s="24">
        <f t="shared" si="340"/>
        <v>610.53188547296975</v>
      </c>
      <c r="Y580" s="13">
        <f t="shared" si="321"/>
        <v>0.66366564738637579</v>
      </c>
      <c r="Z580" s="24">
        <f t="shared" si="322"/>
        <v>7487.5903577396894</v>
      </c>
      <c r="AA580" s="24">
        <f t="shared" si="323"/>
        <v>19799.758846532259</v>
      </c>
      <c r="AB580" s="24">
        <f t="shared" si="341"/>
        <v>340.90187076409194</v>
      </c>
      <c r="AC580" s="24">
        <f t="shared" si="342"/>
        <v>258.77902156468809</v>
      </c>
      <c r="AD580" s="123">
        <f t="shared" si="343"/>
        <v>2810</v>
      </c>
      <c r="AE580" s="14">
        <f t="shared" si="344"/>
        <v>46.833333333333336</v>
      </c>
      <c r="AF580" s="24">
        <f t="shared" si="324"/>
        <v>400</v>
      </c>
      <c r="AG580" s="3">
        <f t="shared" si="345"/>
        <v>1</v>
      </c>
      <c r="AH580" s="14">
        <f t="shared" si="325"/>
        <v>0</v>
      </c>
      <c r="AI580" s="14">
        <f t="shared" si="326"/>
        <v>1</v>
      </c>
      <c r="AJ580" s="14">
        <f t="shared" si="327"/>
        <v>2</v>
      </c>
      <c r="AK580" s="14">
        <f t="shared" si="328"/>
        <v>2.6</v>
      </c>
      <c r="AL580" s="24">
        <f t="shared" si="346"/>
        <v>340.90187076409194</v>
      </c>
      <c r="AM580" s="14">
        <f t="shared" si="347"/>
        <v>259.02175877075507</v>
      </c>
      <c r="AN580" s="138" t="str">
        <f t="shared" si="348"/>
        <v>modifiée</v>
      </c>
      <c r="AO580">
        <f t="shared" si="349"/>
        <v>2810</v>
      </c>
      <c r="AP580" s="124">
        <f t="shared" si="350"/>
        <v>259.02175877075507</v>
      </c>
    </row>
    <row r="581" spans="2:42" x14ac:dyDescent="0.25">
      <c r="B581" s="3">
        <f t="shared" si="329"/>
        <v>2815</v>
      </c>
      <c r="C581" s="14">
        <f t="shared" si="330"/>
        <v>46.916666666666664</v>
      </c>
      <c r="D581" s="11">
        <f t="shared" si="331"/>
        <v>908.57257708583029</v>
      </c>
      <c r="E581" s="11">
        <f t="shared" si="312"/>
        <v>709.10448571898428</v>
      </c>
      <c r="F581" s="11">
        <f t="shared" si="332"/>
        <v>179.12873803890719</v>
      </c>
      <c r="G581" s="11">
        <f t="shared" si="313"/>
        <v>341.46439128895037</v>
      </c>
      <c r="H581" s="11">
        <f t="shared" si="314"/>
        <v>259.22529614006038</v>
      </c>
      <c r="I581" s="24">
        <f t="shared" si="333"/>
        <v>179.12873803890719</v>
      </c>
      <c r="J581" s="12">
        <f t="shared" si="315"/>
        <v>0.30759169140302167</v>
      </c>
      <c r="K581" s="24">
        <f t="shared" si="316"/>
        <v>521.99925155329902</v>
      </c>
      <c r="L581" s="12">
        <f t="shared" si="334"/>
        <v>0.31461915446897037</v>
      </c>
      <c r="M581" s="24">
        <f t="shared" si="335"/>
        <v>341.46439128895037</v>
      </c>
      <c r="N581" s="12">
        <f t="shared" si="317"/>
        <v>0.83008327543944127</v>
      </c>
      <c r="O581" s="24">
        <f t="shared" si="318"/>
        <v>580.28864373176202</v>
      </c>
      <c r="P581" s="12">
        <f t="shared" si="336"/>
        <v>0.5620886404465304</v>
      </c>
      <c r="Q581" s="24">
        <f t="shared" si="337"/>
        <v>259.22529614006038</v>
      </c>
      <c r="R581" s="12">
        <f t="shared" si="319"/>
        <v>0.52501195121622735</v>
      </c>
      <c r="S581" s="24">
        <f t="shared" si="320"/>
        <v>550.48792353009242</v>
      </c>
      <c r="T581" s="12">
        <f t="shared" si="338"/>
        <v>0.44606663292902488</v>
      </c>
      <c r="W581" s="24">
        <f t="shared" si="339"/>
        <v>410.04376163041093</v>
      </c>
      <c r="X581" s="24">
        <f t="shared" si="340"/>
        <v>610.86779802418278</v>
      </c>
      <c r="Y581" s="13">
        <f t="shared" si="321"/>
        <v>0.66302582670340104</v>
      </c>
      <c r="Z581" s="24">
        <f t="shared" si="322"/>
        <v>7476.5181022143333</v>
      </c>
      <c r="AA581" s="24">
        <f t="shared" si="323"/>
        <v>19799.523097050158</v>
      </c>
      <c r="AB581" s="24">
        <f t="shared" si="341"/>
        <v>341.46439128895037</v>
      </c>
      <c r="AC581" s="24">
        <f t="shared" si="342"/>
        <v>259.22529614006038</v>
      </c>
      <c r="AD581" s="123">
        <f t="shared" si="343"/>
        <v>2815</v>
      </c>
      <c r="AE581" s="14">
        <f t="shared" si="344"/>
        <v>46.916666666666664</v>
      </c>
      <c r="AF581" s="24">
        <f t="shared" si="324"/>
        <v>400</v>
      </c>
      <c r="AG581" s="3">
        <f t="shared" si="345"/>
        <v>1</v>
      </c>
      <c r="AH581" s="14">
        <f t="shared" si="325"/>
        <v>0</v>
      </c>
      <c r="AI581" s="14">
        <f t="shared" si="326"/>
        <v>1</v>
      </c>
      <c r="AJ581" s="14">
        <f t="shared" si="327"/>
        <v>2</v>
      </c>
      <c r="AK581" s="14">
        <f t="shared" si="328"/>
        <v>2.6</v>
      </c>
      <c r="AL581" s="24">
        <f t="shared" si="346"/>
        <v>341.46439128895037</v>
      </c>
      <c r="AM581" s="14">
        <f t="shared" si="347"/>
        <v>259.48565584836075</v>
      </c>
      <c r="AN581" s="138" t="str">
        <f t="shared" si="348"/>
        <v>modifiée</v>
      </c>
      <c r="AO581">
        <f t="shared" si="349"/>
        <v>2815</v>
      </c>
      <c r="AP581" s="124">
        <f t="shared" si="350"/>
        <v>259.48565584836075</v>
      </c>
    </row>
    <row r="582" spans="2:42" x14ac:dyDescent="0.25">
      <c r="B582" s="3">
        <f t="shared" si="329"/>
        <v>2820</v>
      </c>
      <c r="C582" s="14">
        <f t="shared" si="330"/>
        <v>47</v>
      </c>
      <c r="D582" s="11">
        <f t="shared" si="331"/>
        <v>908.83776582099847</v>
      </c>
      <c r="E582" s="11">
        <f t="shared" si="312"/>
        <v>709.32526114535654</v>
      </c>
      <c r="F582" s="11">
        <f t="shared" si="332"/>
        <v>179.44335719337616</v>
      </c>
      <c r="G582" s="11">
        <f t="shared" si="313"/>
        <v>342.02647992939688</v>
      </c>
      <c r="H582" s="11">
        <f t="shared" si="314"/>
        <v>259.67136277298943</v>
      </c>
      <c r="I582" s="24">
        <f t="shared" si="333"/>
        <v>179.44335719337616</v>
      </c>
      <c r="J582" s="12">
        <f t="shared" si="315"/>
        <v>0.30752105698603027</v>
      </c>
      <c r="K582" s="24">
        <f t="shared" si="316"/>
        <v>522.11914940083113</v>
      </c>
      <c r="L582" s="12">
        <f t="shared" si="334"/>
        <v>0.31454663653569775</v>
      </c>
      <c r="M582" s="24">
        <f t="shared" si="335"/>
        <v>342.02647992939688</v>
      </c>
      <c r="N582" s="12">
        <f t="shared" si="317"/>
        <v>0.82976521786446122</v>
      </c>
      <c r="O582" s="24">
        <f t="shared" si="318"/>
        <v>580.51107436013763</v>
      </c>
      <c r="P582" s="12">
        <f t="shared" si="336"/>
        <v>0.561656672616754</v>
      </c>
      <c r="Q582" s="24">
        <f t="shared" si="337"/>
        <v>259.67136277298943</v>
      </c>
      <c r="R582" s="12">
        <f t="shared" si="319"/>
        <v>0.52486548815985623</v>
      </c>
      <c r="S582" s="24">
        <f t="shared" si="320"/>
        <v>550.6415364949271</v>
      </c>
      <c r="T582" s="12">
        <f t="shared" si="338"/>
        <v>0.44585854956161541</v>
      </c>
      <c r="W582" s="24">
        <f t="shared" si="339"/>
        <v>410.70678745711433</v>
      </c>
      <c r="X582" s="24">
        <f t="shared" si="340"/>
        <v>611.20430233074762</v>
      </c>
      <c r="Y582" s="13">
        <f t="shared" si="321"/>
        <v>0.66238572505561633</v>
      </c>
      <c r="Z582" s="24">
        <f t="shared" si="322"/>
        <v>7465.4618422060548</v>
      </c>
      <c r="AA582" s="24">
        <f t="shared" si="323"/>
        <v>19799.257236322581</v>
      </c>
      <c r="AB582" s="24">
        <f t="shared" si="341"/>
        <v>342.02647992939688</v>
      </c>
      <c r="AC582" s="24">
        <f t="shared" si="342"/>
        <v>259.67136277298943</v>
      </c>
      <c r="AD582" s="123">
        <f t="shared" si="343"/>
        <v>2820</v>
      </c>
      <c r="AE582" s="14">
        <f t="shared" si="344"/>
        <v>47</v>
      </c>
      <c r="AF582" s="24">
        <f t="shared" si="324"/>
        <v>400</v>
      </c>
      <c r="AG582" s="3">
        <f t="shared" si="345"/>
        <v>1</v>
      </c>
      <c r="AH582" s="14">
        <f t="shared" si="325"/>
        <v>0</v>
      </c>
      <c r="AI582" s="14">
        <f t="shared" si="326"/>
        <v>1</v>
      </c>
      <c r="AJ582" s="14">
        <f t="shared" si="327"/>
        <v>2</v>
      </c>
      <c r="AK582" s="14">
        <f t="shared" si="328"/>
        <v>2.6</v>
      </c>
      <c r="AL582" s="24">
        <f t="shared" si="346"/>
        <v>342.02647992939688</v>
      </c>
      <c r="AM582" s="14">
        <f t="shared" si="347"/>
        <v>259.94938738198044</v>
      </c>
      <c r="AN582" s="138" t="str">
        <f t="shared" si="348"/>
        <v>modifiée</v>
      </c>
      <c r="AO582">
        <f t="shared" si="349"/>
        <v>2820</v>
      </c>
      <c r="AP582" s="124">
        <f t="shared" si="350"/>
        <v>259.94938738198044</v>
      </c>
    </row>
    <row r="583" spans="2:42" x14ac:dyDescent="0.25">
      <c r="B583" s="3">
        <f t="shared" si="329"/>
        <v>2825</v>
      </c>
      <c r="C583" s="14">
        <f t="shared" si="330"/>
        <v>47.083333333333336</v>
      </c>
      <c r="D583" s="11">
        <f t="shared" si="331"/>
        <v>909.1024860245883</v>
      </c>
      <c r="E583" s="11">
        <f t="shared" si="312"/>
        <v>709.54603657172879</v>
      </c>
      <c r="F583" s="11">
        <f t="shared" si="332"/>
        <v>179.75790382991187</v>
      </c>
      <c r="G583" s="11">
        <f t="shared" si="313"/>
        <v>342.58813660201366</v>
      </c>
      <c r="H583" s="11">
        <f t="shared" si="314"/>
        <v>260.11722132255102</v>
      </c>
      <c r="I583" s="24">
        <f t="shared" si="333"/>
        <v>179.75790382991187</v>
      </c>
      <c r="J583" s="12">
        <f t="shared" si="315"/>
        <v>0.30745052893247204</v>
      </c>
      <c r="K583" s="24">
        <f t="shared" si="316"/>
        <v>522.23892166943187</v>
      </c>
      <c r="L583" s="12">
        <f t="shared" si="334"/>
        <v>0.31447398923897724</v>
      </c>
      <c r="M583" s="24">
        <f t="shared" si="335"/>
        <v>342.58813660201366</v>
      </c>
      <c r="N583" s="12">
        <f t="shared" si="317"/>
        <v>0.82944711811083083</v>
      </c>
      <c r="O583" s="24">
        <f t="shared" si="318"/>
        <v>580.73370510500558</v>
      </c>
      <c r="P583" s="12">
        <f t="shared" si="336"/>
        <v>0.56122462329082179</v>
      </c>
      <c r="Q583" s="24">
        <f t="shared" si="337"/>
        <v>260.11722132255102</v>
      </c>
      <c r="R583" s="12">
        <f t="shared" si="319"/>
        <v>0.52471916013360254</v>
      </c>
      <c r="S583" s="24">
        <f t="shared" si="320"/>
        <v>550.79509347422254</v>
      </c>
      <c r="T583" s="12">
        <f t="shared" si="338"/>
        <v>0.44565032632594348</v>
      </c>
      <c r="W583" s="24">
        <f t="shared" si="339"/>
        <v>411.36917318216996</v>
      </c>
      <c r="X583" s="24">
        <f t="shared" si="340"/>
        <v>611.54139947683848</v>
      </c>
      <c r="Y583" s="13">
        <f t="shared" si="321"/>
        <v>0.66174534576292277</v>
      </c>
      <c r="Z583" s="24">
        <f t="shared" si="322"/>
        <v>7454.4215847389705</v>
      </c>
      <c r="AA583" s="24">
        <f t="shared" si="323"/>
        <v>19798.961346740067</v>
      </c>
      <c r="AB583" s="24">
        <f t="shared" si="341"/>
        <v>342.58813660201366</v>
      </c>
      <c r="AC583" s="24">
        <f t="shared" si="342"/>
        <v>260.11722132255102</v>
      </c>
      <c r="AD583" s="123">
        <f t="shared" si="343"/>
        <v>2825</v>
      </c>
      <c r="AE583" s="14">
        <f t="shared" si="344"/>
        <v>47.083333333333336</v>
      </c>
      <c r="AF583" s="24">
        <f t="shared" si="324"/>
        <v>400</v>
      </c>
      <c r="AG583" s="3">
        <f t="shared" si="345"/>
        <v>1</v>
      </c>
      <c r="AH583" s="14">
        <f t="shared" si="325"/>
        <v>0</v>
      </c>
      <c r="AI583" s="14">
        <f t="shared" si="326"/>
        <v>1</v>
      </c>
      <c r="AJ583" s="14">
        <f t="shared" si="327"/>
        <v>2</v>
      </c>
      <c r="AK583" s="14">
        <f t="shared" si="328"/>
        <v>2.6</v>
      </c>
      <c r="AL583" s="24">
        <f t="shared" si="346"/>
        <v>342.58813660201366</v>
      </c>
      <c r="AM583" s="14">
        <f t="shared" si="347"/>
        <v>260.41295309623911</v>
      </c>
      <c r="AN583" s="138" t="str">
        <f t="shared" si="348"/>
        <v>modifiée</v>
      </c>
      <c r="AO583">
        <f t="shared" si="349"/>
        <v>2825</v>
      </c>
      <c r="AP583" s="124">
        <f t="shared" si="350"/>
        <v>260.41295309623911</v>
      </c>
    </row>
    <row r="584" spans="2:42" x14ac:dyDescent="0.25">
      <c r="B584" s="3">
        <f t="shared" si="329"/>
        <v>2830</v>
      </c>
      <c r="C584" s="14">
        <f t="shared" si="330"/>
        <v>47.166666666666664</v>
      </c>
      <c r="D584" s="11">
        <f t="shared" si="331"/>
        <v>909.36673934927012</v>
      </c>
      <c r="E584" s="11">
        <f t="shared" si="312"/>
        <v>709.76681199810093</v>
      </c>
      <c r="F584" s="11">
        <f t="shared" si="332"/>
        <v>180.07237781915086</v>
      </c>
      <c r="G584" s="11">
        <f t="shared" si="313"/>
        <v>343.14936122530446</v>
      </c>
      <c r="H584" s="11">
        <f t="shared" si="314"/>
        <v>260.56287164887698</v>
      </c>
      <c r="I584" s="24">
        <f t="shared" si="333"/>
        <v>180.07237781915086</v>
      </c>
      <c r="J584" s="12">
        <f t="shared" si="315"/>
        <v>0.30738010686356243</v>
      </c>
      <c r="K584" s="24">
        <f t="shared" si="316"/>
        <v>522.35856879202652</v>
      </c>
      <c r="L584" s="12">
        <f t="shared" si="334"/>
        <v>0.31440121344506117</v>
      </c>
      <c r="M584" s="24">
        <f t="shared" si="335"/>
        <v>343.14936122530446</v>
      </c>
      <c r="N584" s="12">
        <f t="shared" si="317"/>
        <v>0.8291289744590653</v>
      </c>
      <c r="O584" s="24">
        <f t="shared" si="318"/>
        <v>580.95653743548337</v>
      </c>
      <c r="P584" s="12">
        <f t="shared" si="336"/>
        <v>0.56079249438202439</v>
      </c>
      <c r="Q584" s="24">
        <f t="shared" si="337"/>
        <v>260.56287164887698</v>
      </c>
      <c r="R584" s="12">
        <f t="shared" si="319"/>
        <v>0.52457296592344005</v>
      </c>
      <c r="S584" s="24">
        <f t="shared" si="320"/>
        <v>550.94859557761458</v>
      </c>
      <c r="T584" s="12">
        <f t="shared" si="338"/>
        <v>0.44544196426972787</v>
      </c>
      <c r="W584" s="24">
        <f t="shared" si="339"/>
        <v>412.0309185279329</v>
      </c>
      <c r="X584" s="24">
        <f t="shared" si="340"/>
        <v>611.87909052687223</v>
      </c>
      <c r="Y584" s="13">
        <f t="shared" si="321"/>
        <v>0.66110469217426315</v>
      </c>
      <c r="Z584" s="24">
        <f t="shared" si="322"/>
        <v>7443.3973367542012</v>
      </c>
      <c r="AA584" s="24">
        <f t="shared" si="323"/>
        <v>19798.635511140968</v>
      </c>
      <c r="AB584" s="24">
        <f t="shared" si="341"/>
        <v>343.14936122530446</v>
      </c>
      <c r="AC584" s="24">
        <f t="shared" si="342"/>
        <v>260.56287164887698</v>
      </c>
      <c r="AD584" s="123">
        <f t="shared" si="343"/>
        <v>2830</v>
      </c>
      <c r="AE584" s="14">
        <f t="shared" si="344"/>
        <v>47.166666666666664</v>
      </c>
      <c r="AF584" s="24">
        <f t="shared" si="324"/>
        <v>400</v>
      </c>
      <c r="AG584" s="3">
        <f t="shared" si="345"/>
        <v>1</v>
      </c>
      <c r="AH584" s="14">
        <f t="shared" si="325"/>
        <v>0</v>
      </c>
      <c r="AI584" s="14">
        <f t="shared" si="326"/>
        <v>1</v>
      </c>
      <c r="AJ584" s="14">
        <f t="shared" si="327"/>
        <v>2</v>
      </c>
      <c r="AK584" s="14">
        <f t="shared" si="328"/>
        <v>2.6</v>
      </c>
      <c r="AL584" s="24">
        <f t="shared" si="346"/>
        <v>343.14936122530446</v>
      </c>
      <c r="AM584" s="14">
        <f t="shared" si="347"/>
        <v>260.87635271689817</v>
      </c>
      <c r="AN584" s="138" t="str">
        <f t="shared" si="348"/>
        <v>modifiée</v>
      </c>
      <c r="AO584">
        <f t="shared" si="349"/>
        <v>2830</v>
      </c>
      <c r="AP584" s="124">
        <f t="shared" si="350"/>
        <v>260.87635271689817</v>
      </c>
    </row>
    <row r="585" spans="2:42" x14ac:dyDescent="0.25">
      <c r="B585" s="3">
        <f t="shared" si="329"/>
        <v>2835</v>
      </c>
      <c r="C585" s="14">
        <f t="shared" si="330"/>
        <v>47.25</v>
      </c>
      <c r="D585" s="11">
        <f t="shared" si="331"/>
        <v>909.63052743898493</v>
      </c>
      <c r="E585" s="11">
        <f t="shared" si="312"/>
        <v>709.98758742447319</v>
      </c>
      <c r="F585" s="11">
        <f t="shared" si="332"/>
        <v>180.38677903259591</v>
      </c>
      <c r="G585" s="11">
        <f t="shared" si="313"/>
        <v>343.7101537196865</v>
      </c>
      <c r="H585" s="11">
        <f t="shared" si="314"/>
        <v>261.0083136131467</v>
      </c>
      <c r="I585" s="24">
        <f t="shared" si="333"/>
        <v>180.38677903259591</v>
      </c>
      <c r="J585" s="12">
        <f t="shared" si="315"/>
        <v>0.30730979040130935</v>
      </c>
      <c r="K585" s="24">
        <f t="shared" si="316"/>
        <v>522.47809120143972</v>
      </c>
      <c r="L585" s="12">
        <f t="shared" si="334"/>
        <v>0.31432831001339268</v>
      </c>
      <c r="M585" s="24">
        <f t="shared" si="335"/>
        <v>343.7101537196865</v>
      </c>
      <c r="N585" s="12">
        <f t="shared" si="317"/>
        <v>0.82881078520942275</v>
      </c>
      <c r="O585" s="24">
        <f t="shared" si="318"/>
        <v>581.17957281101224</v>
      </c>
      <c r="P585" s="12">
        <f t="shared" si="336"/>
        <v>0.56036028779546576</v>
      </c>
      <c r="Q585" s="24">
        <f t="shared" si="337"/>
        <v>261.0083136131467</v>
      </c>
      <c r="R585" s="12">
        <f t="shared" si="319"/>
        <v>0.52442690432076533</v>
      </c>
      <c r="S585" s="24">
        <f t="shared" si="320"/>
        <v>551.10204391178365</v>
      </c>
      <c r="T585" s="12">
        <f t="shared" si="338"/>
        <v>0.44523346443269368</v>
      </c>
      <c r="W585" s="24">
        <f t="shared" si="339"/>
        <v>412.69202322010716</v>
      </c>
      <c r="X585" s="24">
        <f t="shared" si="340"/>
        <v>612.21737652558738</v>
      </c>
      <c r="Y585" s="13">
        <f t="shared" si="321"/>
        <v>0.66046376766723591</v>
      </c>
      <c r="Z585" s="24">
        <f t="shared" si="322"/>
        <v>7432.3891051091505</v>
      </c>
      <c r="AA585" s="24">
        <f t="shared" si="323"/>
        <v>19798.279812808443</v>
      </c>
      <c r="AB585" s="24">
        <f t="shared" si="341"/>
        <v>343.7101537196865</v>
      </c>
      <c r="AC585" s="24">
        <f t="shared" si="342"/>
        <v>261.0083136131467</v>
      </c>
      <c r="AD585" s="123">
        <f t="shared" si="343"/>
        <v>2835</v>
      </c>
      <c r="AE585" s="14">
        <f t="shared" si="344"/>
        <v>47.25</v>
      </c>
      <c r="AF585" s="24">
        <f t="shared" si="324"/>
        <v>400</v>
      </c>
      <c r="AG585" s="3">
        <f t="shared" si="345"/>
        <v>1</v>
      </c>
      <c r="AH585" s="14">
        <f t="shared" si="325"/>
        <v>0</v>
      </c>
      <c r="AI585" s="14">
        <f t="shared" si="326"/>
        <v>1</v>
      </c>
      <c r="AJ585" s="14">
        <f t="shared" si="327"/>
        <v>2</v>
      </c>
      <c r="AK585" s="14">
        <f t="shared" si="328"/>
        <v>2.6</v>
      </c>
      <c r="AL585" s="24">
        <f t="shared" si="346"/>
        <v>343.7101537196865</v>
      </c>
      <c r="AM585" s="14">
        <f t="shared" si="347"/>
        <v>261.33958597084859</v>
      </c>
      <c r="AN585" s="138" t="str">
        <f t="shared" si="348"/>
        <v>modifiée</v>
      </c>
      <c r="AO585">
        <f t="shared" si="349"/>
        <v>2835</v>
      </c>
      <c r="AP585" s="124">
        <f t="shared" si="350"/>
        <v>261.33958597084859</v>
      </c>
    </row>
    <row r="586" spans="2:42" x14ac:dyDescent="0.25">
      <c r="B586" s="3">
        <f t="shared" si="329"/>
        <v>2840</v>
      </c>
      <c r="C586" s="14">
        <f t="shared" si="330"/>
        <v>47.333333333333336</v>
      </c>
      <c r="D586" s="11">
        <f t="shared" si="331"/>
        <v>909.89385192900613</v>
      </c>
      <c r="E586" s="11">
        <f t="shared" si="312"/>
        <v>710.20836285084545</v>
      </c>
      <c r="F586" s="11">
        <f t="shared" si="332"/>
        <v>180.7011073426093</v>
      </c>
      <c r="G586" s="11">
        <f t="shared" si="313"/>
        <v>344.27051400748195</v>
      </c>
      <c r="H586" s="11">
        <f t="shared" si="314"/>
        <v>261.4535470775794</v>
      </c>
      <c r="I586" s="24">
        <f t="shared" si="333"/>
        <v>180.7011073426093</v>
      </c>
      <c r="J586" s="12">
        <f t="shared" si="315"/>
        <v>0.3072395791685128</v>
      </c>
      <c r="K586" s="24">
        <f t="shared" si="316"/>
        <v>522.59748933039089</v>
      </c>
      <c r="L586" s="12">
        <f t="shared" si="334"/>
        <v>0.31425527979662399</v>
      </c>
      <c r="M586" s="24">
        <f t="shared" si="335"/>
        <v>344.27051400748195</v>
      </c>
      <c r="N586" s="12">
        <f t="shared" si="317"/>
        <v>0.82849254868181765</v>
      </c>
      <c r="O586" s="24">
        <f t="shared" si="318"/>
        <v>581.40281268137767</v>
      </c>
      <c r="P586" s="12">
        <f t="shared" si="336"/>
        <v>0.55992800542803456</v>
      </c>
      <c r="Q586" s="24">
        <f t="shared" si="337"/>
        <v>261.4535470775794</v>
      </c>
      <c r="R586" s="12">
        <f t="shared" si="319"/>
        <v>0.52428097412238539</v>
      </c>
      <c r="S586" s="24">
        <f t="shared" si="320"/>
        <v>551.25543958045205</v>
      </c>
      <c r="T586" s="12">
        <f t="shared" si="338"/>
        <v>0.44502482784658898</v>
      </c>
      <c r="W586" s="24">
        <f t="shared" si="339"/>
        <v>413.3524869877744</v>
      </c>
      <c r="X586" s="24">
        <f t="shared" si="340"/>
        <v>612.55625849812407</v>
      </c>
      <c r="Y586" s="13">
        <f t="shared" si="321"/>
        <v>0.65982257564770264</v>
      </c>
      <c r="Z586" s="24">
        <f t="shared" si="322"/>
        <v>7421.3968965767763</v>
      </c>
      <c r="AA586" s="24">
        <f t="shared" si="323"/>
        <v>19797.894335467201</v>
      </c>
      <c r="AB586" s="24">
        <f t="shared" si="341"/>
        <v>344.27051400748195</v>
      </c>
      <c r="AC586" s="24">
        <f t="shared" si="342"/>
        <v>261.4535470775794</v>
      </c>
      <c r="AD586" s="123">
        <f t="shared" si="343"/>
        <v>2840</v>
      </c>
      <c r="AE586" s="14">
        <f t="shared" si="344"/>
        <v>47.333333333333336</v>
      </c>
      <c r="AF586" s="24">
        <f t="shared" si="324"/>
        <v>400</v>
      </c>
      <c r="AG586" s="3">
        <f t="shared" si="345"/>
        <v>1</v>
      </c>
      <c r="AH586" s="14">
        <f t="shared" si="325"/>
        <v>0</v>
      </c>
      <c r="AI586" s="14">
        <f t="shared" si="326"/>
        <v>1</v>
      </c>
      <c r="AJ586" s="14">
        <f t="shared" si="327"/>
        <v>2</v>
      </c>
      <c r="AK586" s="14">
        <f t="shared" si="328"/>
        <v>2.6</v>
      </c>
      <c r="AL586" s="24">
        <f t="shared" si="346"/>
        <v>344.27051400748195</v>
      </c>
      <c r="AM586" s="14">
        <f t="shared" si="347"/>
        <v>261.80265258610547</v>
      </c>
      <c r="AN586" s="138" t="str">
        <f t="shared" si="348"/>
        <v>modifiée</v>
      </c>
      <c r="AO586">
        <f t="shared" si="349"/>
        <v>2840</v>
      </c>
      <c r="AP586" s="124">
        <f t="shared" si="350"/>
        <v>261.80265258610547</v>
      </c>
    </row>
    <row r="587" spans="2:42" x14ac:dyDescent="0.25">
      <c r="B587" s="3">
        <f t="shared" si="329"/>
        <v>2845</v>
      </c>
      <c r="C587" s="14">
        <f t="shared" si="330"/>
        <v>47.416666666666664</v>
      </c>
      <c r="D587" s="11">
        <f t="shared" si="331"/>
        <v>910.15671444600048</v>
      </c>
      <c r="E587" s="11">
        <f t="shared" si="312"/>
        <v>710.42913827721759</v>
      </c>
      <c r="F587" s="11">
        <f t="shared" si="332"/>
        <v>181.01536262240592</v>
      </c>
      <c r="G587" s="11">
        <f t="shared" si="313"/>
        <v>344.83044201291</v>
      </c>
      <c r="H587" s="11">
        <f t="shared" si="314"/>
        <v>261.89857190542597</v>
      </c>
      <c r="I587" s="24">
        <f t="shared" si="333"/>
        <v>181.01536262240592</v>
      </c>
      <c r="J587" s="12">
        <f t="shared" si="315"/>
        <v>0.30716947278876588</v>
      </c>
      <c r="K587" s="24">
        <f t="shared" si="316"/>
        <v>522.71676361148775</v>
      </c>
      <c r="L587" s="12">
        <f t="shared" si="334"/>
        <v>0.31418212364068482</v>
      </c>
      <c r="M587" s="24">
        <f t="shared" si="335"/>
        <v>344.83044201291</v>
      </c>
      <c r="N587" s="12">
        <f t="shared" si="317"/>
        <v>0.82817426321573351</v>
      </c>
      <c r="O587" s="24">
        <f t="shared" si="318"/>
        <v>581.62625848673076</v>
      </c>
      <c r="P587" s="12">
        <f t="shared" si="336"/>
        <v>0.55949564916851424</v>
      </c>
      <c r="Q587" s="24">
        <f t="shared" si="337"/>
        <v>261.89857190542597</v>
      </c>
      <c r="R587" s="12">
        <f t="shared" si="319"/>
        <v>0.52413517413050481</v>
      </c>
      <c r="S587" s="24">
        <f t="shared" si="320"/>
        <v>551.40878368438155</v>
      </c>
      <c r="T587" s="12">
        <f t="shared" si="338"/>
        <v>0.4448160555352893</v>
      </c>
      <c r="W587" s="24">
        <f t="shared" si="339"/>
        <v>414.01230956342209</v>
      </c>
      <c r="X587" s="24">
        <f t="shared" si="340"/>
        <v>612.89573745010455</v>
      </c>
      <c r="Y587" s="13">
        <f t="shared" si="321"/>
        <v>0.65918111954940239</v>
      </c>
      <c r="Z587" s="24">
        <f t="shared" si="322"/>
        <v>7410.4207178448878</v>
      </c>
      <c r="AA587" s="24">
        <f t="shared" si="323"/>
        <v>19797.479163280499</v>
      </c>
      <c r="AB587" s="24">
        <f t="shared" si="341"/>
        <v>344.83044201291</v>
      </c>
      <c r="AC587" s="24">
        <f t="shared" si="342"/>
        <v>261.89857190542597</v>
      </c>
      <c r="AD587" s="123">
        <f t="shared" si="343"/>
        <v>2845</v>
      </c>
      <c r="AE587" s="14">
        <f t="shared" si="344"/>
        <v>47.416666666666664</v>
      </c>
      <c r="AF587" s="24">
        <f t="shared" si="324"/>
        <v>400</v>
      </c>
      <c r="AG587" s="3">
        <f t="shared" si="345"/>
        <v>1</v>
      </c>
      <c r="AH587" s="14">
        <f t="shared" si="325"/>
        <v>0</v>
      </c>
      <c r="AI587" s="14">
        <f t="shared" si="326"/>
        <v>1</v>
      </c>
      <c r="AJ587" s="14">
        <f t="shared" si="327"/>
        <v>2</v>
      </c>
      <c r="AK587" s="14">
        <f t="shared" si="328"/>
        <v>2.6</v>
      </c>
      <c r="AL587" s="24">
        <f t="shared" si="346"/>
        <v>344.83044201291</v>
      </c>
      <c r="AM587" s="14">
        <f t="shared" si="347"/>
        <v>262.26555229180167</v>
      </c>
      <c r="AN587" s="138" t="str">
        <f t="shared" si="348"/>
        <v>modifiée</v>
      </c>
      <c r="AO587">
        <f t="shared" si="349"/>
        <v>2845</v>
      </c>
      <c r="AP587" s="124">
        <f t="shared" si="350"/>
        <v>262.26555229180167</v>
      </c>
    </row>
    <row r="588" spans="2:42" x14ac:dyDescent="0.25">
      <c r="B588" s="3">
        <f t="shared" si="329"/>
        <v>2850</v>
      </c>
      <c r="C588" s="14">
        <f t="shared" si="330"/>
        <v>47.5</v>
      </c>
      <c r="D588" s="11">
        <f t="shared" si="331"/>
        <v>910.41911660808853</v>
      </c>
      <c r="E588" s="11">
        <f t="shared" si="312"/>
        <v>710.64991370358985</v>
      </c>
      <c r="F588" s="11">
        <f t="shared" si="332"/>
        <v>181.32954474604659</v>
      </c>
      <c r="G588" s="11">
        <f t="shared" si="313"/>
        <v>345.38993766207852</v>
      </c>
      <c r="H588" s="11">
        <f t="shared" si="314"/>
        <v>262.34338796096125</v>
      </c>
      <c r="I588" s="24">
        <f t="shared" si="333"/>
        <v>181.32954474604659</v>
      </c>
      <c r="J588" s="12">
        <f t="shared" si="315"/>
        <v>0.30709947088645478</v>
      </c>
      <c r="K588" s="24">
        <f t="shared" si="316"/>
        <v>522.83591447722222</v>
      </c>
      <c r="L588" s="12">
        <f t="shared" si="334"/>
        <v>0.31410884238483866</v>
      </c>
      <c r="M588" s="24">
        <f t="shared" si="335"/>
        <v>345.38993766207852</v>
      </c>
      <c r="N588" s="12">
        <f t="shared" si="317"/>
        <v>0.8278559271701349</v>
      </c>
      <c r="O588" s="24">
        <f t="shared" si="318"/>
        <v>581.84991165761028</v>
      </c>
      <c r="P588" s="12">
        <f t="shared" si="336"/>
        <v>0.55906322089766225</v>
      </c>
      <c r="Q588" s="24">
        <f t="shared" si="337"/>
        <v>262.34338796096125</v>
      </c>
      <c r="R588" s="12">
        <f t="shared" si="319"/>
        <v>0.52398950315271187</v>
      </c>
      <c r="S588" s="24">
        <f t="shared" si="320"/>
        <v>551.56207732137159</v>
      </c>
      <c r="T588" s="12">
        <f t="shared" si="338"/>
        <v>0.44460714851487948</v>
      </c>
      <c r="W588" s="24">
        <f t="shared" si="339"/>
        <v>414.67149068297152</v>
      </c>
      <c r="X588" s="24">
        <f t="shared" si="340"/>
        <v>613.23581436771406</v>
      </c>
      <c r="Y588" s="13">
        <f t="shared" si="321"/>
        <v>0.65853940283356371</v>
      </c>
      <c r="Z588" s="24">
        <f t="shared" si="322"/>
        <v>7399.460575515458</v>
      </c>
      <c r="AA588" s="24">
        <f t="shared" si="323"/>
        <v>19797.034380846973</v>
      </c>
      <c r="AB588" s="24">
        <f t="shared" si="341"/>
        <v>345.38993766207852</v>
      </c>
      <c r="AC588" s="24">
        <f t="shared" si="342"/>
        <v>262.34338796096125</v>
      </c>
      <c r="AD588" s="123">
        <f t="shared" si="343"/>
        <v>2850</v>
      </c>
      <c r="AE588" s="14">
        <f t="shared" si="344"/>
        <v>47.5</v>
      </c>
      <c r="AF588" s="24">
        <f t="shared" si="324"/>
        <v>400</v>
      </c>
      <c r="AG588" s="3">
        <f t="shared" si="345"/>
        <v>1</v>
      </c>
      <c r="AH588" s="14">
        <f t="shared" si="325"/>
        <v>0</v>
      </c>
      <c r="AI588" s="14">
        <f t="shared" si="326"/>
        <v>1</v>
      </c>
      <c r="AJ588" s="14">
        <f t="shared" si="327"/>
        <v>2</v>
      </c>
      <c r="AK588" s="14">
        <f t="shared" si="328"/>
        <v>2.6</v>
      </c>
      <c r="AL588" s="24">
        <f t="shared" si="346"/>
        <v>345.38993766207852</v>
      </c>
      <c r="AM588" s="14">
        <f t="shared" si="347"/>
        <v>262.72828481818209</v>
      </c>
      <c r="AN588" s="138" t="str">
        <f t="shared" si="348"/>
        <v>modifiée</v>
      </c>
      <c r="AO588">
        <f t="shared" si="349"/>
        <v>2850</v>
      </c>
      <c r="AP588" s="124">
        <f t="shared" si="350"/>
        <v>262.72828481818209</v>
      </c>
    </row>
    <row r="589" spans="2:42" x14ac:dyDescent="0.25">
      <c r="B589" s="3">
        <f t="shared" si="329"/>
        <v>2855</v>
      </c>
      <c r="C589" s="14">
        <f t="shared" si="330"/>
        <v>47.583333333333336</v>
      </c>
      <c r="D589" s="11">
        <f t="shared" si="331"/>
        <v>910.68106002490424</v>
      </c>
      <c r="E589" s="11">
        <f t="shared" si="312"/>
        <v>710.8706891299621</v>
      </c>
      <c r="F589" s="11">
        <f t="shared" si="332"/>
        <v>181.64365358843142</v>
      </c>
      <c r="G589" s="11">
        <f t="shared" si="313"/>
        <v>345.94900088297618</v>
      </c>
      <c r="H589" s="11">
        <f t="shared" si="314"/>
        <v>262.78799510947613</v>
      </c>
      <c r="I589" s="24">
        <f t="shared" si="333"/>
        <v>181.64365358843142</v>
      </c>
      <c r="J589" s="12">
        <f t="shared" si="315"/>
        <v>0.30702957308675916</v>
      </c>
      <c r="K589" s="24">
        <f t="shared" si="316"/>
        <v>522.95494235996455</v>
      </c>
      <c r="L589" s="12">
        <f t="shared" si="334"/>
        <v>0.3140354368617535</v>
      </c>
      <c r="M589" s="24">
        <f t="shared" si="335"/>
        <v>345.94900088297618</v>
      </c>
      <c r="N589" s="12">
        <f t="shared" si="317"/>
        <v>0.82753753892338167</v>
      </c>
      <c r="O589" s="24">
        <f t="shared" si="318"/>
        <v>582.07377361496276</v>
      </c>
      <c r="P589" s="12">
        <f t="shared" si="336"/>
        <v>0.55863072248832735</v>
      </c>
      <c r="Q589" s="24">
        <f t="shared" si="337"/>
        <v>262.78799510947613</v>
      </c>
      <c r="R589" s="12">
        <f t="shared" si="319"/>
        <v>0.52384396000196654</v>
      </c>
      <c r="S589" s="24">
        <f t="shared" si="320"/>
        <v>551.71532158625678</v>
      </c>
      <c r="T589" s="12">
        <f t="shared" si="338"/>
        <v>0.44439810779376249</v>
      </c>
      <c r="W589" s="24">
        <f t="shared" si="339"/>
        <v>415.33003008580511</v>
      </c>
      <c r="X589" s="24">
        <f t="shared" si="340"/>
        <v>613.57649021778059</v>
      </c>
      <c r="Y589" s="13">
        <f t="shared" si="321"/>
        <v>0.65789742898851722</v>
      </c>
      <c r="Z589" s="24">
        <f t="shared" si="322"/>
        <v>7388.516476103925</v>
      </c>
      <c r="AA589" s="24">
        <f t="shared" si="323"/>
        <v>19796.560073197459</v>
      </c>
      <c r="AB589" s="24">
        <f t="shared" si="341"/>
        <v>345.94900088297618</v>
      </c>
      <c r="AC589" s="24">
        <f t="shared" si="342"/>
        <v>262.78799510947613</v>
      </c>
      <c r="AD589" s="123">
        <f t="shared" si="343"/>
        <v>2855</v>
      </c>
      <c r="AE589" s="14">
        <f t="shared" si="344"/>
        <v>47.583333333333336</v>
      </c>
      <c r="AF589" s="24">
        <f t="shared" si="324"/>
        <v>400</v>
      </c>
      <c r="AG589" s="3">
        <f t="shared" si="345"/>
        <v>1</v>
      </c>
      <c r="AH589" s="14">
        <f t="shared" si="325"/>
        <v>0</v>
      </c>
      <c r="AI589" s="14">
        <f t="shared" si="326"/>
        <v>1</v>
      </c>
      <c r="AJ589" s="14">
        <f t="shared" si="327"/>
        <v>2</v>
      </c>
      <c r="AK589" s="14">
        <f t="shared" si="328"/>
        <v>2.6</v>
      </c>
      <c r="AL589" s="24">
        <f t="shared" si="346"/>
        <v>345.94900088297618</v>
      </c>
      <c r="AM589" s="14">
        <f t="shared" si="347"/>
        <v>263.1908498965978</v>
      </c>
      <c r="AN589" s="138" t="str">
        <f t="shared" si="348"/>
        <v>modifiée</v>
      </c>
      <c r="AO589">
        <f t="shared" si="349"/>
        <v>2855</v>
      </c>
      <c r="AP589" s="124">
        <f t="shared" si="350"/>
        <v>263.1908498965978</v>
      </c>
    </row>
    <row r="590" spans="2:42" x14ac:dyDescent="0.25">
      <c r="B590" s="3">
        <f t="shared" si="329"/>
        <v>2860</v>
      </c>
      <c r="C590" s="14">
        <f t="shared" si="330"/>
        <v>47.666666666666664</v>
      </c>
      <c r="D590" s="11">
        <f t="shared" si="331"/>
        <v>910.94254629765373</v>
      </c>
      <c r="E590" s="11">
        <f t="shared" si="312"/>
        <v>711.09146455633424</v>
      </c>
      <c r="F590" s="11">
        <f t="shared" si="332"/>
        <v>181.95768902529318</v>
      </c>
      <c r="G590" s="11">
        <f t="shared" si="313"/>
        <v>346.5076316054645</v>
      </c>
      <c r="H590" s="11">
        <f t="shared" si="314"/>
        <v>263.23239321726987</v>
      </c>
      <c r="I590" s="24">
        <f t="shared" si="333"/>
        <v>181.95768902529318</v>
      </c>
      <c r="J590" s="12">
        <f t="shared" si="315"/>
        <v>0.30695977901565275</v>
      </c>
      <c r="K590" s="24">
        <f t="shared" si="316"/>
        <v>523.07384769195812</v>
      </c>
      <c r="L590" s="12">
        <f t="shared" si="334"/>
        <v>0.31396190789756834</v>
      </c>
      <c r="M590" s="24">
        <f t="shared" si="335"/>
        <v>346.5076316054645</v>
      </c>
      <c r="N590" s="12">
        <f t="shared" si="317"/>
        <v>0.82721909687314199</v>
      </c>
      <c r="O590" s="24">
        <f t="shared" si="318"/>
        <v>582.29784577016483</v>
      </c>
      <c r="P590" s="12">
        <f t="shared" si="336"/>
        <v>0.55819815580555676</v>
      </c>
      <c r="Q590" s="24">
        <f t="shared" si="337"/>
        <v>263.23239321726987</v>
      </c>
      <c r="R590" s="12">
        <f t="shared" si="319"/>
        <v>0.52369854349658618</v>
      </c>
      <c r="S590" s="24">
        <f t="shared" si="320"/>
        <v>551.86851757090517</v>
      </c>
      <c r="T590" s="12">
        <f t="shared" si="338"/>
        <v>0.44418893437275769</v>
      </c>
      <c r="W590" s="24">
        <f t="shared" si="339"/>
        <v>415.98792751479363</v>
      </c>
      <c r="X590" s="24">
        <f t="shared" si="340"/>
        <v>613.91776594785745</v>
      </c>
      <c r="Y590" s="13">
        <f t="shared" si="321"/>
        <v>0.65725520152930961</v>
      </c>
      <c r="Z590" s="24">
        <f t="shared" si="322"/>
        <v>7377.5884260385155</v>
      </c>
      <c r="AA590" s="24">
        <f t="shared" si="323"/>
        <v>19796.056325791826</v>
      </c>
      <c r="AB590" s="24">
        <f t="shared" si="341"/>
        <v>346.5076316054645</v>
      </c>
      <c r="AC590" s="24">
        <f t="shared" si="342"/>
        <v>263.23239321726987</v>
      </c>
      <c r="AD590" s="123">
        <f t="shared" si="343"/>
        <v>2860</v>
      </c>
      <c r="AE590" s="14">
        <f t="shared" si="344"/>
        <v>47.666666666666664</v>
      </c>
      <c r="AF590" s="24">
        <f t="shared" si="324"/>
        <v>400</v>
      </c>
      <c r="AG590" s="3">
        <f t="shared" si="345"/>
        <v>1</v>
      </c>
      <c r="AH590" s="14">
        <f t="shared" si="325"/>
        <v>0</v>
      </c>
      <c r="AI590" s="14">
        <f t="shared" si="326"/>
        <v>1</v>
      </c>
      <c r="AJ590" s="14">
        <f t="shared" si="327"/>
        <v>2</v>
      </c>
      <c r="AK590" s="14">
        <f t="shared" si="328"/>
        <v>2.6</v>
      </c>
      <c r="AL590" s="24">
        <f t="shared" si="346"/>
        <v>346.5076316054645</v>
      </c>
      <c r="AM590" s="14">
        <f t="shared" si="347"/>
        <v>263.65324725950018</v>
      </c>
      <c r="AN590" s="138" t="str">
        <f t="shared" si="348"/>
        <v>modifiée</v>
      </c>
      <c r="AO590">
        <f t="shared" si="349"/>
        <v>2860</v>
      </c>
      <c r="AP590" s="124">
        <f t="shared" si="350"/>
        <v>263.65324725950018</v>
      </c>
    </row>
    <row r="591" spans="2:42" x14ac:dyDescent="0.25">
      <c r="B591" s="3">
        <f t="shared" si="329"/>
        <v>2865</v>
      </c>
      <c r="C591" s="14">
        <f t="shared" si="330"/>
        <v>47.75</v>
      </c>
      <c r="D591" s="11">
        <f t="shared" si="331"/>
        <v>911.20357701917476</v>
      </c>
      <c r="E591" s="11">
        <f t="shared" si="312"/>
        <v>711.3122399827065</v>
      </c>
      <c r="F591" s="11">
        <f t="shared" si="332"/>
        <v>182.27165093319076</v>
      </c>
      <c r="G591" s="11">
        <f t="shared" si="313"/>
        <v>347.06582976127004</v>
      </c>
      <c r="H591" s="11">
        <f t="shared" si="314"/>
        <v>263.67658215164261</v>
      </c>
      <c r="I591" s="24">
        <f t="shared" si="333"/>
        <v>182.27165093319076</v>
      </c>
      <c r="J591" s="12">
        <f t="shared" si="315"/>
        <v>0.30689008829990322</v>
      </c>
      <c r="K591" s="24">
        <f t="shared" si="316"/>
        <v>523.19263090531456</v>
      </c>
      <c r="L591" s="12">
        <f t="shared" si="334"/>
        <v>0.31388825631191319</v>
      </c>
      <c r="M591" s="24">
        <f t="shared" si="335"/>
        <v>347.06582976127004</v>
      </c>
      <c r="N591" s="12">
        <f t="shared" si="317"/>
        <v>0.82690059943630412</v>
      </c>
      <c r="O591" s="24">
        <f t="shared" si="318"/>
        <v>582.52212952504476</v>
      </c>
      <c r="P591" s="12">
        <f t="shared" si="336"/>
        <v>0.55776552270657298</v>
      </c>
      <c r="Q591" s="24">
        <f t="shared" si="337"/>
        <v>263.67658215164261</v>
      </c>
      <c r="R591" s="12">
        <f t="shared" si="319"/>
        <v>0.52355325246023321</v>
      </c>
      <c r="S591" s="24">
        <f t="shared" si="320"/>
        <v>552.02166636421634</v>
      </c>
      <c r="T591" s="12">
        <f t="shared" si="338"/>
        <v>0.44397962924512413</v>
      </c>
      <c r="W591" s="24">
        <f t="shared" si="339"/>
        <v>416.64518271632295</v>
      </c>
      <c r="X591" s="24">
        <f t="shared" si="340"/>
        <v>614.25964248630419</v>
      </c>
      <c r="Y591" s="13">
        <f t="shared" si="321"/>
        <v>0.65661272399731907</v>
      </c>
      <c r="Z591" s="24">
        <f t="shared" si="322"/>
        <v>7366.6764316595891</v>
      </c>
      <c r="AA591" s="24">
        <f t="shared" si="323"/>
        <v>19795.523224515851</v>
      </c>
      <c r="AB591" s="24">
        <f t="shared" si="341"/>
        <v>347.06582976127004</v>
      </c>
      <c r="AC591" s="24">
        <f t="shared" si="342"/>
        <v>263.67658215164261</v>
      </c>
      <c r="AD591" s="123">
        <f t="shared" si="343"/>
        <v>2865</v>
      </c>
      <c r="AE591" s="14">
        <f t="shared" si="344"/>
        <v>47.75</v>
      </c>
      <c r="AF591" s="24">
        <f t="shared" si="324"/>
        <v>400</v>
      </c>
      <c r="AG591" s="3">
        <f t="shared" si="345"/>
        <v>1</v>
      </c>
      <c r="AH591" s="14">
        <f t="shared" si="325"/>
        <v>0</v>
      </c>
      <c r="AI591" s="14">
        <f t="shared" si="326"/>
        <v>1</v>
      </c>
      <c r="AJ591" s="14">
        <f t="shared" si="327"/>
        <v>2</v>
      </c>
      <c r="AK591" s="14">
        <f t="shared" si="328"/>
        <v>2.6</v>
      </c>
      <c r="AL591" s="24">
        <f t="shared" si="346"/>
        <v>347.06582976127004</v>
      </c>
      <c r="AM591" s="14">
        <f t="shared" si="347"/>
        <v>264.11547664043559</v>
      </c>
      <c r="AN591" s="138" t="str">
        <f t="shared" si="348"/>
        <v>modifiée</v>
      </c>
      <c r="AO591">
        <f t="shared" si="349"/>
        <v>2865</v>
      </c>
      <c r="AP591" s="124">
        <f t="shared" si="350"/>
        <v>264.11547664043559</v>
      </c>
    </row>
    <row r="592" spans="2:42" x14ac:dyDescent="0.25">
      <c r="B592" s="3">
        <f t="shared" si="329"/>
        <v>2870</v>
      </c>
      <c r="C592" s="14">
        <f t="shared" si="330"/>
        <v>47.833333333333336</v>
      </c>
      <c r="D592" s="11">
        <f t="shared" si="331"/>
        <v>911.46415377399455</v>
      </c>
      <c r="E592" s="11">
        <f t="shared" si="312"/>
        <v>711.53301540907876</v>
      </c>
      <c r="F592" s="11">
        <f t="shared" si="332"/>
        <v>182.58553918950267</v>
      </c>
      <c r="G592" s="11">
        <f t="shared" si="313"/>
        <v>347.62359528397661</v>
      </c>
      <c r="H592" s="11">
        <f t="shared" si="314"/>
        <v>264.12056178088773</v>
      </c>
      <c r="I592" s="24">
        <f t="shared" si="333"/>
        <v>182.58553918950267</v>
      </c>
      <c r="J592" s="12">
        <f t="shared" si="315"/>
        <v>0.30682050056707277</v>
      </c>
      <c r="K592" s="24">
        <f t="shared" si="316"/>
        <v>523.3112924320086</v>
      </c>
      <c r="L592" s="12">
        <f t="shared" si="334"/>
        <v>0.31381448291800007</v>
      </c>
      <c r="M592" s="24">
        <f t="shared" si="335"/>
        <v>347.62359528397661</v>
      </c>
      <c r="N592" s="12">
        <f t="shared" si="317"/>
        <v>0.82658204504889066</v>
      </c>
      <c r="O592" s="24">
        <f t="shared" si="318"/>
        <v>582.74662627190401</v>
      </c>
      <c r="P592" s="12">
        <f t="shared" si="336"/>
        <v>0.55733282504094928</v>
      </c>
      <c r="Q592" s="24">
        <f t="shared" si="337"/>
        <v>264.12056178088773</v>
      </c>
      <c r="R592" s="12">
        <f t="shared" si="319"/>
        <v>0.52340808572190256</v>
      </c>
      <c r="S592" s="24">
        <f t="shared" si="320"/>
        <v>552.17476905211879</v>
      </c>
      <c r="T592" s="12">
        <f t="shared" si="338"/>
        <v>0.44377019339670032</v>
      </c>
      <c r="W592" s="24">
        <f t="shared" si="339"/>
        <v>417.30179544032029</v>
      </c>
      <c r="X592" s="24">
        <f t="shared" si="340"/>
        <v>614.60212074236802</v>
      </c>
      <c r="Y592" s="13">
        <f t="shared" si="321"/>
        <v>0.65596999995986982</v>
      </c>
      <c r="Z592" s="24">
        <f t="shared" si="322"/>
        <v>7355.7804992189613</v>
      </c>
      <c r="AA592" s="24">
        <f t="shared" si="323"/>
        <v>19794.960855677964</v>
      </c>
      <c r="AB592" s="24">
        <f t="shared" si="341"/>
        <v>347.62359528397661</v>
      </c>
      <c r="AC592" s="24">
        <f t="shared" si="342"/>
        <v>264.12056178088773</v>
      </c>
      <c r="AD592" s="123">
        <f t="shared" si="343"/>
        <v>2870</v>
      </c>
      <c r="AE592" s="14">
        <f t="shared" si="344"/>
        <v>47.833333333333336</v>
      </c>
      <c r="AF592" s="24">
        <f t="shared" si="324"/>
        <v>400</v>
      </c>
      <c r="AG592" s="3">
        <f t="shared" si="345"/>
        <v>1</v>
      </c>
      <c r="AH592" s="14">
        <f t="shared" si="325"/>
        <v>0</v>
      </c>
      <c r="AI592" s="14">
        <f t="shared" si="326"/>
        <v>1</v>
      </c>
      <c r="AJ592" s="14">
        <f t="shared" si="327"/>
        <v>2</v>
      </c>
      <c r="AK592" s="14">
        <f t="shared" si="328"/>
        <v>2.6</v>
      </c>
      <c r="AL592" s="24">
        <f t="shared" si="346"/>
        <v>347.62359528397661</v>
      </c>
      <c r="AM592" s="14">
        <f t="shared" si="347"/>
        <v>264.57753777403929</v>
      </c>
      <c r="AN592" s="138" t="str">
        <f t="shared" si="348"/>
        <v>modifiée</v>
      </c>
      <c r="AO592">
        <f t="shared" si="349"/>
        <v>2870</v>
      </c>
      <c r="AP592" s="124">
        <f t="shared" si="350"/>
        <v>264.57753777403929</v>
      </c>
    </row>
    <row r="593" spans="2:42" x14ac:dyDescent="0.25">
      <c r="B593" s="3">
        <f t="shared" si="329"/>
        <v>2875</v>
      </c>
      <c r="C593" s="14">
        <f t="shared" si="330"/>
        <v>47.916666666666664</v>
      </c>
      <c r="D593" s="11">
        <f t="shared" si="331"/>
        <v>911.72427813838749</v>
      </c>
      <c r="E593" s="11">
        <f t="shared" si="312"/>
        <v>711.7537908354509</v>
      </c>
      <c r="F593" s="11">
        <f t="shared" si="332"/>
        <v>182.89935367242066</v>
      </c>
      <c r="G593" s="11">
        <f t="shared" si="313"/>
        <v>348.18092810901754</v>
      </c>
      <c r="H593" s="11">
        <f t="shared" si="314"/>
        <v>264.56433197428441</v>
      </c>
      <c r="I593" s="24">
        <f t="shared" si="333"/>
        <v>182.89935367242066</v>
      </c>
      <c r="J593" s="12">
        <f t="shared" si="315"/>
        <v>0.30675101544551797</v>
      </c>
      <c r="K593" s="24">
        <f t="shared" si="316"/>
        <v>523.4298327038731</v>
      </c>
      <c r="L593" s="12">
        <f t="shared" si="334"/>
        <v>0.31374058852267017</v>
      </c>
      <c r="M593" s="24">
        <f t="shared" si="335"/>
        <v>348.18092810901754</v>
      </c>
      <c r="N593" s="12">
        <f t="shared" si="317"/>
        <v>0.82626343216597109</v>
      </c>
      <c r="O593" s="24">
        <f t="shared" si="318"/>
        <v>582.9713373935391</v>
      </c>
      <c r="P593" s="12">
        <f t="shared" si="336"/>
        <v>0.55690006465066422</v>
      </c>
      <c r="Q593" s="24">
        <f t="shared" si="337"/>
        <v>264.56433197428441</v>
      </c>
      <c r="R593" s="12">
        <f t="shared" si="319"/>
        <v>0.52326304211590802</v>
      </c>
      <c r="S593" s="24">
        <f t="shared" si="320"/>
        <v>552.32782671756888</v>
      </c>
      <c r="T593" s="12">
        <f t="shared" si="338"/>
        <v>0.44356062780597277</v>
      </c>
      <c r="W593" s="24">
        <f t="shared" si="339"/>
        <v>417.95776544028018</v>
      </c>
      <c r="X593" s="24">
        <f t="shared" si="340"/>
        <v>614.94520160626598</v>
      </c>
      <c r="Y593" s="13">
        <f t="shared" si="321"/>
        <v>0.65532703300984951</v>
      </c>
      <c r="Z593" s="24">
        <f t="shared" si="322"/>
        <v>7344.9006348792682</v>
      </c>
      <c r="AA593" s="24">
        <f t="shared" si="323"/>
        <v>19794.369306006065</v>
      </c>
      <c r="AB593" s="24">
        <f t="shared" si="341"/>
        <v>348.18092810901754</v>
      </c>
      <c r="AC593" s="24">
        <f t="shared" si="342"/>
        <v>264.56433197428441</v>
      </c>
      <c r="AD593" s="123">
        <f t="shared" si="343"/>
        <v>2875</v>
      </c>
      <c r="AE593" s="14">
        <f t="shared" si="344"/>
        <v>47.916666666666664</v>
      </c>
      <c r="AF593" s="24">
        <f t="shared" si="324"/>
        <v>400</v>
      </c>
      <c r="AG593" s="3">
        <f t="shared" si="345"/>
        <v>1</v>
      </c>
      <c r="AH593" s="14">
        <f t="shared" si="325"/>
        <v>0</v>
      </c>
      <c r="AI593" s="14">
        <f t="shared" si="326"/>
        <v>1</v>
      </c>
      <c r="AJ593" s="14">
        <f t="shared" si="327"/>
        <v>2</v>
      </c>
      <c r="AK593" s="14">
        <f t="shared" si="328"/>
        <v>2.6</v>
      </c>
      <c r="AL593" s="24">
        <f t="shared" si="346"/>
        <v>348.18092810901754</v>
      </c>
      <c r="AM593" s="14">
        <f t="shared" si="347"/>
        <v>265.03943039603024</v>
      </c>
      <c r="AN593" s="138" t="str">
        <f t="shared" si="348"/>
        <v>modifiée</v>
      </c>
      <c r="AO593">
        <f t="shared" si="349"/>
        <v>2875</v>
      </c>
      <c r="AP593" s="124">
        <f t="shared" si="350"/>
        <v>265.03943039603024</v>
      </c>
    </row>
    <row r="594" spans="2:42" x14ac:dyDescent="0.25">
      <c r="B594" s="3">
        <f t="shared" si="329"/>
        <v>2880</v>
      </c>
      <c r="C594" s="14">
        <f t="shared" si="330"/>
        <v>48</v>
      </c>
      <c r="D594" s="11">
        <f t="shared" si="331"/>
        <v>911.98395168043271</v>
      </c>
      <c r="E594" s="11">
        <f t="shared" ref="E594:E657" si="351">IF(B594&lt;=40*60,20+345*CRed_1*LOG(8*C594+1,10),ThetaG40+(ThetaG120-ThetaG40)/80*(C594-40))</f>
        <v>711.97456626182316</v>
      </c>
      <c r="F594" s="11">
        <f t="shared" si="332"/>
        <v>183.21309426094334</v>
      </c>
      <c r="G594" s="11">
        <f t="shared" ref="G594:G657" si="352">M594</f>
        <v>348.73782817366822</v>
      </c>
      <c r="H594" s="11">
        <f t="shared" ref="H594:H657" si="353">Q594</f>
        <v>265.00789260209041</v>
      </c>
      <c r="I594" s="24">
        <f t="shared" si="333"/>
        <v>183.21309426094334</v>
      </c>
      <c r="J594" s="12">
        <f t="shared" ref="J594:J657" si="354">Cp*RhoP/(K594*RhoA)*dP/1000*MassivSS</f>
        <v>0.30668163256439024</v>
      </c>
      <c r="K594" s="24">
        <f t="shared" ref="K594:K657" si="355">IF(I594&lt;600,425+0.773*I594-1.69/1000*I594^2+2.22/1000^2*I594^3,IF(I594&lt;735,666+13002/(738-I594),IF(I594&lt;900,545+17820/(I594-731),650)))</f>
        <v>523.54825215259416</v>
      </c>
      <c r="L594" s="12">
        <f t="shared" si="334"/>
        <v>0.31366657392643466</v>
      </c>
      <c r="M594" s="24">
        <f t="shared" si="335"/>
        <v>348.73782817366822</v>
      </c>
      <c r="N594" s="12">
        <f t="shared" ref="N594:N657" si="356">Cp*RhoP/(O594*RhoA)*dP/1000*MassivW</f>
        <v>0.82594475926157707</v>
      </c>
      <c r="O594" s="24">
        <f t="shared" ref="O594:O657" si="357">IF(M594&lt;600,425+0.773*M594-1.69/1000*M594^2+2.22/1000^2*M594^3,IF(M594&lt;735,666+13002/(738-M594),IF(M594&lt;900,545+17820/(M594-731),650)))</f>
        <v>583.19626426326329</v>
      </c>
      <c r="P594" s="12">
        <f t="shared" si="336"/>
        <v>0.55646724337013576</v>
      </c>
      <c r="Q594" s="24">
        <f t="shared" si="337"/>
        <v>265.00789260209041</v>
      </c>
      <c r="R594" s="12">
        <f t="shared" ref="R594:R657" si="358">Cp*RhoP/(S594*RhoA)*dP/1000*MassivSI</f>
        <v>0.52311812048186856</v>
      </c>
      <c r="S594" s="24">
        <f t="shared" ref="S594:S657" si="359">IF(Q594&lt;600,425+0.773*Q594-1.69/1000*Q594^2+2.22/1000^2*Q594^3,IF(Q594&lt;735,666+13002/(738-Q594),IF(Q594&lt;900,545+17820/(Q594-731),650)))</f>
        <v>552.48084044054917</v>
      </c>
      <c r="T594" s="12">
        <f t="shared" si="338"/>
        <v>0.4433509334441319</v>
      </c>
      <c r="W594" s="24">
        <f t="shared" si="339"/>
        <v>418.61309247329001</v>
      </c>
      <c r="X594" s="24">
        <f t="shared" si="340"/>
        <v>615.28888594926821</v>
      </c>
      <c r="Y594" s="13">
        <f t="shared" ref="Y594:Y657" si="360">MAX(MassivSSCO/(X594*RhoA)*DeltaT*(Z594+AA594),L594)</f>
        <v>0.65468382676532555</v>
      </c>
      <c r="Z594" s="24">
        <f t="shared" ref="Z594:Z657" si="361">AlphaC*(E594-W594)</f>
        <v>7334.0368447133287</v>
      </c>
      <c r="AA594" s="24">
        <f t="shared" ref="AA594:AA657" si="362">Phi*EpsilonF*0.7*Botzman/10^8*EpsilonA*((E594+273)^4-(W594+273)^4)</f>
        <v>19793.748662644328</v>
      </c>
      <c r="AB594" s="24">
        <f t="shared" si="341"/>
        <v>348.73782817366822</v>
      </c>
      <c r="AC594" s="24">
        <f t="shared" si="342"/>
        <v>265.00789260209041</v>
      </c>
      <c r="AD594" s="123">
        <f t="shared" si="343"/>
        <v>2880</v>
      </c>
      <c r="AE594" s="14">
        <f t="shared" si="344"/>
        <v>48</v>
      </c>
      <c r="AF594" s="24">
        <f t="shared" ref="AF594:AF657" si="363">IF(AC594&lt;=450,Thetha0_0,IF(AC594&gt;=650,Thetha0_2,(IF(AC594&lt;=550,Thetha0_0+(Thetha0_1-Thetha0_0)/100*(AC594-450),Thetha0_1+(Thetha0_2-Thetha0_1)/100*(AC594-550)))))</f>
        <v>400</v>
      </c>
      <c r="AG594" s="3">
        <f t="shared" si="345"/>
        <v>1</v>
      </c>
      <c r="AH594" s="14">
        <f t="shared" ref="AH594:AH657" si="364">IF(AC594&lt;=450,AthetaR30_0,IF(AC594&gt;=650,AthetaR30_2,(IF(AC594&lt;=550,AthetaR30_0+(AthetaR30_1-AthetaR30_0)/100*(AC594-450),AthetaR30_1+(AthetaR30_2-AthetaR30_1)/100*(AC594-450)))))</f>
        <v>0</v>
      </c>
      <c r="AI594" s="14">
        <f t="shared" ref="AI594:AI657" si="365">IF(AC594&lt;=450,AthetaR60_0,IF(AC594&gt;=650,AthetaR60_2,(IF(AC594&lt;=550,AthetaR60_0+(AthetaR60_1-AthetaR60_0)/100*(AC594-450),AthetaR60_1+(AthetaR60_2-AthetaR60_1)/100*(AC594-450)))))</f>
        <v>1</v>
      </c>
      <c r="AJ594" s="14">
        <f t="shared" ref="AJ594:AJ657" si="366">IF(AC594&lt;=450,AthetaR90_0,IF(AC594&gt;=650,AthetaR90_2,(IF(AC594&lt;=550,AthetaR90_0+(AthetaR90_1-AthetaR90_0)/100*(AC594-450),AthetaR90_1+(AthetaR90_2-AthetaR90_1)/100*(AC594-450)))))</f>
        <v>2</v>
      </c>
      <c r="AK594" s="14">
        <f t="shared" ref="AK594:AK657" si="367">IF(AC594&lt;=450,AthetaR120_0,IF(AC594&gt;=650,AthetaR120_2,(IF(AC594&lt;=550,AthetaR120_0+(AthetaR120_1-AthetaR120_0)/100*(AC594-450),AthetaR120_1+(AthetaR120_2-AthetaR120_1)/100*(AC594-450)))))</f>
        <v>2.6</v>
      </c>
      <c r="AL594" s="24">
        <f t="shared" si="346"/>
        <v>348.73782817366822</v>
      </c>
      <c r="AM594" s="14">
        <f t="shared" si="347"/>
        <v>265.50115424320586</v>
      </c>
      <c r="AN594" s="138" t="str">
        <f t="shared" si="348"/>
        <v>modifiée</v>
      </c>
      <c r="AO594">
        <f t="shared" si="349"/>
        <v>2880</v>
      </c>
      <c r="AP594" s="124">
        <f t="shared" si="350"/>
        <v>265.50115424320586</v>
      </c>
    </row>
    <row r="595" spans="2:42" x14ac:dyDescent="0.25">
      <c r="B595" s="3">
        <f t="shared" ref="B595:B658" si="368">B594+DeltaT</f>
        <v>2885</v>
      </c>
      <c r="C595" s="14">
        <f t="shared" ref="C595:C658" si="369">B595/60</f>
        <v>48.083333333333336</v>
      </c>
      <c r="D595" s="11">
        <f t="shared" ref="D595:D658" si="370">20+345*LOG(8*C595+1,10)</f>
        <v>912.24317596006995</v>
      </c>
      <c r="E595" s="11">
        <f t="shared" si="351"/>
        <v>712.19534168819541</v>
      </c>
      <c r="F595" s="11">
        <f t="shared" ref="F595:F658" si="371">I595</f>
        <v>183.52676083486978</v>
      </c>
      <c r="G595" s="11">
        <f t="shared" si="352"/>
        <v>349.29429541703837</v>
      </c>
      <c r="H595" s="11">
        <f t="shared" si="353"/>
        <v>265.45124353553456</v>
      </c>
      <c r="I595" s="24">
        <f t="shared" ref="I595:I658" si="372">I594+IF(Limit=Oui,MAX(0,L594),L594)</f>
        <v>183.52676083486978</v>
      </c>
      <c r="J595" s="12">
        <f t="shared" si="354"/>
        <v>0.30661235155363625</v>
      </c>
      <c r="K595" s="24">
        <f t="shared" si="355"/>
        <v>523.66655120970597</v>
      </c>
      <c r="L595" s="12">
        <f t="shared" ref="L595:L658" si="373">LambdaP*MassivSS/(dP/1000)/(K595*RhoA)/(1+J595/3)*(D595-I595)*DeltaT-(EXP(J595/10)-1)*(D595-D594)</f>
        <v>0.31359243992357055</v>
      </c>
      <c r="M595" s="24">
        <f t="shared" ref="M595:M658" si="374">M594+IF(Limit=Oui,MAX(0,P594),P594)</f>
        <v>349.29429541703837</v>
      </c>
      <c r="N595" s="12">
        <f t="shared" si="356"/>
        <v>0.82562602482861269</v>
      </c>
      <c r="O595" s="24">
        <f t="shared" si="357"/>
        <v>583.42140824492901</v>
      </c>
      <c r="P595" s="12">
        <f t="shared" ref="P595:P658" si="375">LambdaP*MassivW/(dP/1000)/(O595*RhoA)/(1+N595/3)*(D595-M595)*DeltaT-(EXP(N595/10)-1)*(D595-D594)</f>
        <v>0.55603436302641229</v>
      </c>
      <c r="Q595" s="24">
        <f t="shared" ref="Q595:Q658" si="376">Q594+IF(Limit=Oui,MAX(0,T594),T594)</f>
        <v>265.45124353553456</v>
      </c>
      <c r="R595" s="12">
        <f t="shared" si="358"/>
        <v>0.52297331966469685</v>
      </c>
      <c r="S595" s="24">
        <f t="shared" si="359"/>
        <v>552.63381129806589</v>
      </c>
      <c r="T595" s="12">
        <f t="shared" ref="T595:T658" si="377">LambdaP*MassivSI/(dP/1000)/(S595*RhoA)/(1+R595/3)*(D595-Q595)*DeltaT-(EXP(R595/10)-1)*(D595-D594)</f>
        <v>0.44314111127522293</v>
      </c>
      <c r="W595" s="24">
        <f t="shared" ref="W595:W658" si="378">W594+IF(Limit=Oui,MAX(0,Y594),Y594)</f>
        <v>419.26777630005535</v>
      </c>
      <c r="X595" s="24">
        <f t="shared" ref="X595:X658" si="379">IF(W595&lt;600,425+0.773*W595-1.69/1000*W595^2+2.22/1000^2*W595^3,IF(W595&lt;735,666+13002/(738-W595),IF(W595&lt;900,545+17820/(W595-731),650)))</f>
        <v>615.63317462377904</v>
      </c>
      <c r="Y595" s="13">
        <f t="shared" si="360"/>
        <v>0.65404038486916261</v>
      </c>
      <c r="Z595" s="24">
        <f t="shared" si="361"/>
        <v>7323.1891347035016</v>
      </c>
      <c r="AA595" s="24">
        <f t="shared" si="362"/>
        <v>19793.099013149906</v>
      </c>
      <c r="AB595" s="24">
        <f t="shared" ref="AB595:AB658" si="380">MAX(M595,AVERAGE(W595,AC595))</f>
        <v>349.29429541703837</v>
      </c>
      <c r="AC595" s="24">
        <f t="shared" ref="AC595:AC658" si="381">Q595</f>
        <v>265.45124353553456</v>
      </c>
      <c r="AD595" s="123">
        <f t="shared" ref="AD595:AD658" si="382">B595</f>
        <v>2885</v>
      </c>
      <c r="AE595" s="14">
        <f t="shared" ref="AE595:AE658" si="383">C595</f>
        <v>48.083333333333336</v>
      </c>
      <c r="AF595" s="24">
        <f t="shared" si="363"/>
        <v>400</v>
      </c>
      <c r="AG595" s="3">
        <f t="shared" ref="AG595:AG658" si="384">IF(C595&lt;=30,AH595,IF(C595&lt;=60,AI595,IF(C595&lt;=90,AJ595,IF(C595&lt;=120,AK595,-1))))</f>
        <v>1</v>
      </c>
      <c r="AH595" s="14">
        <f t="shared" si="364"/>
        <v>0</v>
      </c>
      <c r="AI595" s="14">
        <f t="shared" si="365"/>
        <v>1</v>
      </c>
      <c r="AJ595" s="14">
        <f t="shared" si="366"/>
        <v>2</v>
      </c>
      <c r="AK595" s="14">
        <f t="shared" si="367"/>
        <v>2.6</v>
      </c>
      <c r="AL595" s="24">
        <f t="shared" ref="AL595:AL658" si="385">MAX(M595,AVERAGE(W595,AM595))</f>
        <v>349.29429541703837</v>
      </c>
      <c r="AM595" s="14">
        <f t="shared" ref="AM595:AM658" si="386">IF(W595&gt;=AF595,(1+(W595-AF595)*AG595/10000)*AC595,AC595)</f>
        <v>265.96270905343601</v>
      </c>
      <c r="AN595" s="138" t="str">
        <f t="shared" ref="AN595:AN658" si="387">IF(AM595=AC595,"","modifiée")</f>
        <v>modifiée</v>
      </c>
      <c r="AO595">
        <f t="shared" ref="AO595:AO658" si="388">AD595</f>
        <v>2885</v>
      </c>
      <c r="AP595" s="124">
        <f t="shared" ref="AP595:AP658" si="389">AM595</f>
        <v>265.96270905343601</v>
      </c>
    </row>
    <row r="596" spans="2:42" x14ac:dyDescent="0.25">
      <c r="B596" s="3">
        <f t="shared" si="368"/>
        <v>2890</v>
      </c>
      <c r="C596" s="14">
        <f t="shared" si="369"/>
        <v>48.166666666666664</v>
      </c>
      <c r="D596" s="11">
        <f t="shared" si="370"/>
        <v>912.50195252915682</v>
      </c>
      <c r="E596" s="11">
        <f t="shared" si="351"/>
        <v>712.41611711456756</v>
      </c>
      <c r="F596" s="11">
        <f t="shared" si="371"/>
        <v>183.84035327479336</v>
      </c>
      <c r="G596" s="11">
        <f t="shared" si="352"/>
        <v>349.85032978006478</v>
      </c>
      <c r="H596" s="11">
        <f t="shared" si="353"/>
        <v>265.89438464680978</v>
      </c>
      <c r="I596" s="24">
        <f t="shared" si="372"/>
        <v>183.84035327479336</v>
      </c>
      <c r="J596" s="12">
        <f t="shared" si="354"/>
        <v>0.30654317204399767</v>
      </c>
      <c r="K596" s="24">
        <f t="shared" si="355"/>
        <v>523.78473030658586</v>
      </c>
      <c r="L596" s="12">
        <f t="shared" si="373"/>
        <v>0.31351818730211461</v>
      </c>
      <c r="M596" s="24">
        <f t="shared" si="374"/>
        <v>349.85032978006478</v>
      </c>
      <c r="N596" s="12">
        <f t="shared" si="356"/>
        <v>0.82530722737877216</v>
      </c>
      <c r="O596" s="24">
        <f t="shared" si="357"/>
        <v>583.64677069294919</v>
      </c>
      <c r="P596" s="12">
        <f t="shared" si="375"/>
        <v>0.55560142543907931</v>
      </c>
      <c r="Q596" s="24">
        <f t="shared" si="376"/>
        <v>265.89438464680978</v>
      </c>
      <c r="R596" s="12">
        <f t="shared" si="358"/>
        <v>0.52282863851458528</v>
      </c>
      <c r="S596" s="24">
        <f t="shared" si="359"/>
        <v>552.78674036414827</v>
      </c>
      <c r="T596" s="12">
        <f t="shared" si="377"/>
        <v>0.44293116225612128</v>
      </c>
      <c r="W596" s="24">
        <f t="shared" si="378"/>
        <v>419.92181668492452</v>
      </c>
      <c r="X596" s="24">
        <f t="shared" si="379"/>
        <v>615.97806846342144</v>
      </c>
      <c r="Y596" s="13">
        <f t="shared" si="360"/>
        <v>0.65339671098864238</v>
      </c>
      <c r="Z596" s="24">
        <f t="shared" si="361"/>
        <v>7312.3575107410761</v>
      </c>
      <c r="AA596" s="24">
        <f t="shared" si="362"/>
        <v>19792.420445489748</v>
      </c>
      <c r="AB596" s="24">
        <f t="shared" si="380"/>
        <v>349.85032978006478</v>
      </c>
      <c r="AC596" s="24">
        <f t="shared" si="381"/>
        <v>265.89438464680978</v>
      </c>
      <c r="AD596" s="123">
        <f t="shared" si="382"/>
        <v>2890</v>
      </c>
      <c r="AE596" s="14">
        <f t="shared" si="383"/>
        <v>48.166666666666664</v>
      </c>
      <c r="AF596" s="24">
        <f t="shared" si="363"/>
        <v>400</v>
      </c>
      <c r="AG596" s="3">
        <f t="shared" si="384"/>
        <v>1</v>
      </c>
      <c r="AH596" s="14">
        <f t="shared" si="364"/>
        <v>0</v>
      </c>
      <c r="AI596" s="14">
        <f t="shared" si="365"/>
        <v>1</v>
      </c>
      <c r="AJ596" s="14">
        <f t="shared" si="366"/>
        <v>2</v>
      </c>
      <c r="AK596" s="14">
        <f t="shared" si="367"/>
        <v>2.6</v>
      </c>
      <c r="AL596" s="24">
        <f t="shared" si="385"/>
        <v>349.85032978006478</v>
      </c>
      <c r="AM596" s="14">
        <f t="shared" si="386"/>
        <v>266.42409456565827</v>
      </c>
      <c r="AN596" s="138" t="str">
        <f t="shared" si="387"/>
        <v>modifiée</v>
      </c>
      <c r="AO596">
        <f t="shared" si="388"/>
        <v>2890</v>
      </c>
      <c r="AP596" s="124">
        <f t="shared" si="389"/>
        <v>266.42409456565827</v>
      </c>
    </row>
    <row r="597" spans="2:42" x14ac:dyDescent="0.25">
      <c r="B597" s="3">
        <f t="shared" si="368"/>
        <v>2895</v>
      </c>
      <c r="C597" s="14">
        <f t="shared" si="369"/>
        <v>48.25</v>
      </c>
      <c r="D597" s="11">
        <f t="shared" si="370"/>
        <v>912.76028293152444</v>
      </c>
      <c r="E597" s="11">
        <f t="shared" si="351"/>
        <v>712.63689254093981</v>
      </c>
      <c r="F597" s="11">
        <f t="shared" si="371"/>
        <v>184.15387146209548</v>
      </c>
      <c r="G597" s="11">
        <f t="shared" si="352"/>
        <v>350.40593120550386</v>
      </c>
      <c r="H597" s="11">
        <f t="shared" si="353"/>
        <v>266.3373158090659</v>
      </c>
      <c r="I597" s="24">
        <f t="shared" si="372"/>
        <v>184.15387146209548</v>
      </c>
      <c r="J597" s="12">
        <f t="shared" si="354"/>
        <v>0.30647409366701106</v>
      </c>
      <c r="K597" s="24">
        <f t="shared" si="355"/>
        <v>523.90278987445015</v>
      </c>
      <c r="L597" s="12">
        <f t="shared" si="373"/>
        <v>0.31344381684395617</v>
      </c>
      <c r="M597" s="24">
        <f t="shared" si="374"/>
        <v>350.40593120550386</v>
      </c>
      <c r="N597" s="12">
        <f t="shared" si="356"/>
        <v>0.8249883654424498</v>
      </c>
      <c r="O597" s="24">
        <f t="shared" si="357"/>
        <v>583.8723529523204</v>
      </c>
      <c r="P597" s="12">
        <f t="shared" si="375"/>
        <v>0.55516843242043756</v>
      </c>
      <c r="Q597" s="24">
        <f t="shared" si="376"/>
        <v>266.3373158090659</v>
      </c>
      <c r="R597" s="12">
        <f t="shared" si="358"/>
        <v>0.52268407588699317</v>
      </c>
      <c r="S597" s="24">
        <f t="shared" si="359"/>
        <v>552.93962870984637</v>
      </c>
      <c r="T597" s="12">
        <f t="shared" si="377"/>
        <v>0.44272108733667742</v>
      </c>
      <c r="W597" s="24">
        <f t="shared" si="378"/>
        <v>420.57521339591318</v>
      </c>
      <c r="X597" s="24">
        <f t="shared" si="379"/>
        <v>616.32356828311902</v>
      </c>
      <c r="Y597" s="13">
        <f t="shared" si="360"/>
        <v>0.65275280881508368</v>
      </c>
      <c r="Z597" s="24">
        <f t="shared" si="361"/>
        <v>7301.5419786256662</v>
      </c>
      <c r="AA597" s="24">
        <f t="shared" si="362"/>
        <v>19791.713048037345</v>
      </c>
      <c r="AB597" s="24">
        <f t="shared" si="380"/>
        <v>350.40593120550386</v>
      </c>
      <c r="AC597" s="24">
        <f t="shared" si="381"/>
        <v>266.3373158090659</v>
      </c>
      <c r="AD597" s="123">
        <f t="shared" si="382"/>
        <v>2895</v>
      </c>
      <c r="AE597" s="14">
        <f t="shared" si="383"/>
        <v>48.25</v>
      </c>
      <c r="AF597" s="24">
        <f t="shared" si="363"/>
        <v>400</v>
      </c>
      <c r="AG597" s="3">
        <f t="shared" si="384"/>
        <v>1</v>
      </c>
      <c r="AH597" s="14">
        <f t="shared" si="364"/>
        <v>0</v>
      </c>
      <c r="AI597" s="14">
        <f t="shared" si="365"/>
        <v>1</v>
      </c>
      <c r="AJ597" s="14">
        <f t="shared" si="366"/>
        <v>2</v>
      </c>
      <c r="AK597" s="14">
        <f t="shared" si="367"/>
        <v>2.6</v>
      </c>
      <c r="AL597" s="24">
        <f t="shared" si="385"/>
        <v>350.40593120550386</v>
      </c>
      <c r="AM597" s="14">
        <f t="shared" si="386"/>
        <v>266.88531051987252</v>
      </c>
      <c r="AN597" s="138" t="str">
        <f t="shared" si="387"/>
        <v>modifiée</v>
      </c>
      <c r="AO597">
        <f t="shared" si="388"/>
        <v>2895</v>
      </c>
      <c r="AP597" s="124">
        <f t="shared" si="389"/>
        <v>266.88531051987252</v>
      </c>
    </row>
    <row r="598" spans="2:42" x14ac:dyDescent="0.25">
      <c r="B598" s="3">
        <f t="shared" si="368"/>
        <v>2900</v>
      </c>
      <c r="C598" s="14">
        <f t="shared" si="369"/>
        <v>48.333333333333336</v>
      </c>
      <c r="D598" s="11">
        <f t="shared" si="370"/>
        <v>913.01816870303094</v>
      </c>
      <c r="E598" s="11">
        <f t="shared" si="351"/>
        <v>712.85766796731207</v>
      </c>
      <c r="F598" s="11">
        <f t="shared" si="371"/>
        <v>184.46731527893942</v>
      </c>
      <c r="G598" s="11">
        <f t="shared" si="352"/>
        <v>350.96109963792429</v>
      </c>
      <c r="H598" s="11">
        <f t="shared" si="353"/>
        <v>266.78003689640258</v>
      </c>
      <c r="I598" s="24">
        <f t="shared" si="372"/>
        <v>184.46731527893942</v>
      </c>
      <c r="J598" s="12">
        <f t="shared" si="354"/>
        <v>0.30640511605500881</v>
      </c>
      <c r="K598" s="24">
        <f t="shared" si="355"/>
        <v>524.02073034434875</v>
      </c>
      <c r="L598" s="12">
        <f t="shared" si="373"/>
        <v>0.31336932932493738</v>
      </c>
      <c r="M598" s="24">
        <f t="shared" si="374"/>
        <v>350.96109963792429</v>
      </c>
      <c r="N598" s="12">
        <f t="shared" si="356"/>
        <v>0.82466943756865607</v>
      </c>
      <c r="O598" s="24">
        <f t="shared" si="357"/>
        <v>584.09815635864413</v>
      </c>
      <c r="P598" s="12">
        <f t="shared" si="375"/>
        <v>0.55473538577570958</v>
      </c>
      <c r="Q598" s="24">
        <f t="shared" si="376"/>
        <v>266.78003689640258</v>
      </c>
      <c r="R598" s="12">
        <f t="shared" si="358"/>
        <v>0.52253963064263409</v>
      </c>
      <c r="S598" s="24">
        <f t="shared" si="359"/>
        <v>553.09247740322996</v>
      </c>
      <c r="T598" s="12">
        <f t="shared" si="377"/>
        <v>0.44251088745987843</v>
      </c>
      <c r="W598" s="24">
        <f t="shared" si="378"/>
        <v>421.22796620472826</v>
      </c>
      <c r="X598" s="24">
        <f t="shared" si="379"/>
        <v>616.66967487917975</v>
      </c>
      <c r="Y598" s="13">
        <f t="shared" si="360"/>
        <v>0.65210868206346118</v>
      </c>
      <c r="Z598" s="24">
        <f t="shared" si="361"/>
        <v>7290.7425440645948</v>
      </c>
      <c r="AA598" s="24">
        <f t="shared" si="362"/>
        <v>19790.976909569403</v>
      </c>
      <c r="AB598" s="24">
        <f t="shared" si="380"/>
        <v>350.96109963792429</v>
      </c>
      <c r="AC598" s="24">
        <f t="shared" si="381"/>
        <v>266.78003689640258</v>
      </c>
      <c r="AD598" s="123">
        <f t="shared" si="382"/>
        <v>2900</v>
      </c>
      <c r="AE598" s="14">
        <f t="shared" si="383"/>
        <v>48.333333333333336</v>
      </c>
      <c r="AF598" s="24">
        <f t="shared" si="363"/>
        <v>400</v>
      </c>
      <c r="AG598" s="3">
        <f t="shared" si="384"/>
        <v>1</v>
      </c>
      <c r="AH598" s="14">
        <f t="shared" si="364"/>
        <v>0</v>
      </c>
      <c r="AI598" s="14">
        <f t="shared" si="365"/>
        <v>1</v>
      </c>
      <c r="AJ598" s="14">
        <f t="shared" si="366"/>
        <v>2</v>
      </c>
      <c r="AK598" s="14">
        <f t="shared" si="367"/>
        <v>2.6</v>
      </c>
      <c r="AL598" s="24">
        <f t="shared" si="385"/>
        <v>350.96109963792429</v>
      </c>
      <c r="AM598" s="14">
        <f t="shared" si="386"/>
        <v>267.34635665713591</v>
      </c>
      <c r="AN598" s="138" t="str">
        <f t="shared" si="387"/>
        <v>modifiée</v>
      </c>
      <c r="AO598">
        <f t="shared" si="388"/>
        <v>2900</v>
      </c>
      <c r="AP598" s="124">
        <f t="shared" si="389"/>
        <v>267.34635665713591</v>
      </c>
    </row>
    <row r="599" spans="2:42" x14ac:dyDescent="0.25">
      <c r="B599" s="3">
        <f t="shared" si="368"/>
        <v>2905</v>
      </c>
      <c r="C599" s="14">
        <f t="shared" si="369"/>
        <v>48.416666666666664</v>
      </c>
      <c r="D599" s="11">
        <f t="shared" si="370"/>
        <v>913.27561137161933</v>
      </c>
      <c r="E599" s="11">
        <f t="shared" si="351"/>
        <v>713.07844339368421</v>
      </c>
      <c r="F599" s="11">
        <f t="shared" si="371"/>
        <v>184.78068460826435</v>
      </c>
      <c r="G599" s="11">
        <f t="shared" si="352"/>
        <v>351.51583502369999</v>
      </c>
      <c r="H599" s="11">
        <f t="shared" si="353"/>
        <v>267.22254778386247</v>
      </c>
      <c r="I599" s="24">
        <f t="shared" si="372"/>
        <v>184.78068460826435</v>
      </c>
      <c r="J599" s="12">
        <f t="shared" si="354"/>
        <v>0.30633623884111866</v>
      </c>
      <c r="K599" s="24">
        <f t="shared" si="355"/>
        <v>524.13855214716034</v>
      </c>
      <c r="L599" s="12">
        <f t="shared" si="373"/>
        <v>0.31329472551476012</v>
      </c>
      <c r="M599" s="24">
        <f t="shared" si="374"/>
        <v>351.51583502369999</v>
      </c>
      <c r="N599" s="12">
        <f t="shared" si="356"/>
        <v>0.82435044232492949</v>
      </c>
      <c r="O599" s="24">
        <f t="shared" si="357"/>
        <v>584.32418223815034</v>
      </c>
      <c r="P599" s="12">
        <f t="shared" si="375"/>
        <v>0.55430228730270237</v>
      </c>
      <c r="Q599" s="24">
        <f t="shared" si="376"/>
        <v>267.22254778386247</v>
      </c>
      <c r="R599" s="12">
        <f t="shared" si="358"/>
        <v>0.52239530164746251</v>
      </c>
      <c r="S599" s="24">
        <f t="shared" si="359"/>
        <v>553.2452875093868</v>
      </c>
      <c r="T599" s="12">
        <f t="shared" si="377"/>
        <v>0.44230056356166919</v>
      </c>
      <c r="W599" s="24">
        <f t="shared" si="378"/>
        <v>421.8800748867917</v>
      </c>
      <c r="X599" s="24">
        <f t="shared" si="379"/>
        <v>617.01638902938078</v>
      </c>
      <c r="Y599" s="13">
        <f t="shared" si="360"/>
        <v>0.65146433447202834</v>
      </c>
      <c r="Z599" s="24">
        <f t="shared" si="361"/>
        <v>7279.9592126723128</v>
      </c>
      <c r="AA599" s="24">
        <f t="shared" si="362"/>
        <v>19790.212119262611</v>
      </c>
      <c r="AB599" s="24">
        <f t="shared" si="380"/>
        <v>351.51583502369999</v>
      </c>
      <c r="AC599" s="24">
        <f t="shared" si="381"/>
        <v>267.22254778386247</v>
      </c>
      <c r="AD599" s="123">
        <f t="shared" si="382"/>
        <v>2905</v>
      </c>
      <c r="AE599" s="14">
        <f t="shared" si="383"/>
        <v>48.416666666666664</v>
      </c>
      <c r="AF599" s="24">
        <f t="shared" si="363"/>
        <v>400</v>
      </c>
      <c r="AG599" s="3">
        <f t="shared" si="384"/>
        <v>1</v>
      </c>
      <c r="AH599" s="14">
        <f t="shared" si="364"/>
        <v>0</v>
      </c>
      <c r="AI599" s="14">
        <f t="shared" si="365"/>
        <v>1</v>
      </c>
      <c r="AJ599" s="14">
        <f t="shared" si="366"/>
        <v>2</v>
      </c>
      <c r="AK599" s="14">
        <f t="shared" si="367"/>
        <v>2.6</v>
      </c>
      <c r="AL599" s="24">
        <f t="shared" si="385"/>
        <v>351.51583502369999</v>
      </c>
      <c r="AM599" s="14">
        <f t="shared" si="386"/>
        <v>267.80723271955748</v>
      </c>
      <c r="AN599" s="138" t="str">
        <f t="shared" si="387"/>
        <v>modifiée</v>
      </c>
      <c r="AO599">
        <f t="shared" si="388"/>
        <v>2905</v>
      </c>
      <c r="AP599" s="124">
        <f t="shared" si="389"/>
        <v>267.80723271955748</v>
      </c>
    </row>
    <row r="600" spans="2:42" x14ac:dyDescent="0.25">
      <c r="B600" s="3">
        <f t="shared" si="368"/>
        <v>2910</v>
      </c>
      <c r="C600" s="14">
        <f t="shared" si="369"/>
        <v>48.5</v>
      </c>
      <c r="D600" s="11">
        <f t="shared" si="370"/>
        <v>913.53261245736905</v>
      </c>
      <c r="E600" s="11">
        <f t="shared" si="351"/>
        <v>713.29921882005647</v>
      </c>
      <c r="F600" s="11">
        <f t="shared" si="371"/>
        <v>185.09397933377912</v>
      </c>
      <c r="G600" s="11">
        <f t="shared" si="352"/>
        <v>352.07013731100267</v>
      </c>
      <c r="H600" s="11">
        <f t="shared" si="353"/>
        <v>267.66484834742414</v>
      </c>
      <c r="I600" s="24">
        <f t="shared" si="372"/>
        <v>185.09397933377912</v>
      </c>
      <c r="J600" s="12">
        <f t="shared" si="354"/>
        <v>0.30626746165926355</v>
      </c>
      <c r="K600" s="24">
        <f t="shared" si="355"/>
        <v>524.25625571358898</v>
      </c>
      <c r="L600" s="12">
        <f t="shared" si="373"/>
        <v>0.31322000617721957</v>
      </c>
      <c r="M600" s="24">
        <f t="shared" si="374"/>
        <v>352.07013731100267</v>
      </c>
      <c r="N600" s="12">
        <f t="shared" si="356"/>
        <v>0.82403137829725326</v>
      </c>
      <c r="O600" s="24">
        <f t="shared" si="357"/>
        <v>584.55043190771846</v>
      </c>
      <c r="P600" s="12">
        <f t="shared" si="375"/>
        <v>0.55386913879238131</v>
      </c>
      <c r="Q600" s="24">
        <f t="shared" si="376"/>
        <v>267.66484834742414</v>
      </c>
      <c r="R600" s="12">
        <f t="shared" si="358"/>
        <v>0.52225108777266116</v>
      </c>
      <c r="S600" s="24">
        <f t="shared" si="359"/>
        <v>553.39806009042161</v>
      </c>
      <c r="T600" s="12">
        <f t="shared" si="377"/>
        <v>0.44209011657134489</v>
      </c>
      <c r="W600" s="24">
        <f t="shared" si="378"/>
        <v>422.53153922126376</v>
      </c>
      <c r="X600" s="24">
        <f t="shared" si="379"/>
        <v>617.36371149305035</v>
      </c>
      <c r="Y600" s="13">
        <f t="shared" si="360"/>
        <v>0.6508197698019399</v>
      </c>
      <c r="Z600" s="24">
        <f t="shared" si="361"/>
        <v>7269.1919899698178</v>
      </c>
      <c r="AA600" s="24">
        <f t="shared" si="362"/>
        <v>19789.418766690342</v>
      </c>
      <c r="AB600" s="24">
        <f t="shared" si="380"/>
        <v>352.07013731100267</v>
      </c>
      <c r="AC600" s="24">
        <f t="shared" si="381"/>
        <v>267.66484834742414</v>
      </c>
      <c r="AD600" s="123">
        <f t="shared" si="382"/>
        <v>2910</v>
      </c>
      <c r="AE600" s="14">
        <f t="shared" si="383"/>
        <v>48.5</v>
      </c>
      <c r="AF600" s="24">
        <f t="shared" si="363"/>
        <v>400</v>
      </c>
      <c r="AG600" s="3">
        <f t="shared" si="384"/>
        <v>1</v>
      </c>
      <c r="AH600" s="14">
        <f t="shared" si="364"/>
        <v>0</v>
      </c>
      <c r="AI600" s="14">
        <f t="shared" si="365"/>
        <v>1</v>
      </c>
      <c r="AJ600" s="14">
        <f t="shared" si="366"/>
        <v>2</v>
      </c>
      <c r="AK600" s="14">
        <f t="shared" si="367"/>
        <v>2.6</v>
      </c>
      <c r="AL600" s="24">
        <f t="shared" si="385"/>
        <v>352.07013731100267</v>
      </c>
      <c r="AM600" s="14">
        <f t="shared" si="386"/>
        <v>268.26793845029351</v>
      </c>
      <c r="AN600" s="138" t="str">
        <f t="shared" si="387"/>
        <v>modifiée</v>
      </c>
      <c r="AO600">
        <f t="shared" si="388"/>
        <v>2910</v>
      </c>
      <c r="AP600" s="124">
        <f t="shared" si="389"/>
        <v>268.26793845029351</v>
      </c>
    </row>
    <row r="601" spans="2:42" x14ac:dyDescent="0.25">
      <c r="B601" s="3">
        <f t="shared" si="368"/>
        <v>2915</v>
      </c>
      <c r="C601" s="14">
        <f t="shared" si="369"/>
        <v>48.583333333333336</v>
      </c>
      <c r="D601" s="11">
        <f t="shared" si="370"/>
        <v>913.78917347255128</v>
      </c>
      <c r="E601" s="11">
        <f t="shared" si="351"/>
        <v>713.51999424642872</v>
      </c>
      <c r="F601" s="11">
        <f t="shared" si="371"/>
        <v>185.40719933995635</v>
      </c>
      <c r="G601" s="11">
        <f t="shared" si="352"/>
        <v>352.62400644979505</v>
      </c>
      <c r="H601" s="11">
        <f t="shared" si="353"/>
        <v>268.1069384639955</v>
      </c>
      <c r="I601" s="24">
        <f t="shared" si="372"/>
        <v>185.40719933995635</v>
      </c>
      <c r="J601" s="12">
        <f t="shared" si="354"/>
        <v>0.30619878414416213</v>
      </c>
      <c r="K601" s="24">
        <f t="shared" si="355"/>
        <v>524.37384147415742</v>
      </c>
      <c r="L601" s="12">
        <f t="shared" si="373"/>
        <v>0.31314517207012349</v>
      </c>
      <c r="M601" s="24">
        <f t="shared" si="374"/>
        <v>352.62400644979505</v>
      </c>
      <c r="N601" s="12">
        <f t="shared" si="356"/>
        <v>0.82371224408996691</v>
      </c>
      <c r="O601" s="24">
        <f t="shared" si="357"/>
        <v>584.77690667490117</v>
      </c>
      <c r="P601" s="12">
        <f t="shared" si="375"/>
        <v>0.55343594202856838</v>
      </c>
      <c r="Q601" s="24">
        <f t="shared" si="376"/>
        <v>268.1069384639955</v>
      </c>
      <c r="R601" s="12">
        <f t="shared" si="358"/>
        <v>0.52210698789462795</v>
      </c>
      <c r="S601" s="24">
        <f t="shared" si="359"/>
        <v>553.55079620545507</v>
      </c>
      <c r="T601" s="12">
        <f t="shared" si="377"/>
        <v>0.4418795474113944</v>
      </c>
      <c r="W601" s="24">
        <f t="shared" si="378"/>
        <v>423.18235899106571</v>
      </c>
      <c r="X601" s="24">
        <f t="shared" si="379"/>
        <v>617.71164301115414</v>
      </c>
      <c r="Y601" s="13">
        <f t="shared" si="360"/>
        <v>0.65017499183687411</v>
      </c>
      <c r="Z601" s="24">
        <f t="shared" si="361"/>
        <v>7258.4408813840755</v>
      </c>
      <c r="AA601" s="24">
        <f t="shared" si="362"/>
        <v>19788.596941819349</v>
      </c>
      <c r="AB601" s="24">
        <f t="shared" si="380"/>
        <v>352.62400644979505</v>
      </c>
      <c r="AC601" s="24">
        <f t="shared" si="381"/>
        <v>268.1069384639955</v>
      </c>
      <c r="AD601" s="123">
        <f t="shared" si="382"/>
        <v>2915</v>
      </c>
      <c r="AE601" s="14">
        <f t="shared" si="383"/>
        <v>48.583333333333336</v>
      </c>
      <c r="AF601" s="24">
        <f t="shared" si="363"/>
        <v>400</v>
      </c>
      <c r="AG601" s="3">
        <f t="shared" si="384"/>
        <v>1</v>
      </c>
      <c r="AH601" s="14">
        <f t="shared" si="364"/>
        <v>0</v>
      </c>
      <c r="AI601" s="14">
        <f t="shared" si="365"/>
        <v>1</v>
      </c>
      <c r="AJ601" s="14">
        <f t="shared" si="366"/>
        <v>2</v>
      </c>
      <c r="AK601" s="14">
        <f t="shared" si="367"/>
        <v>2.6</v>
      </c>
      <c r="AL601" s="24">
        <f t="shared" si="385"/>
        <v>352.62400644979505</v>
      </c>
      <c r="AM601" s="14">
        <f t="shared" si="386"/>
        <v>268.72847359354228</v>
      </c>
      <c r="AN601" s="138" t="str">
        <f t="shared" si="387"/>
        <v>modifiée</v>
      </c>
      <c r="AO601">
        <f t="shared" si="388"/>
        <v>2915</v>
      </c>
      <c r="AP601" s="124">
        <f t="shared" si="389"/>
        <v>268.72847359354228</v>
      </c>
    </row>
    <row r="602" spans="2:42" x14ac:dyDescent="0.25">
      <c r="B602" s="3">
        <f t="shared" si="368"/>
        <v>2920</v>
      </c>
      <c r="C602" s="14">
        <f t="shared" si="369"/>
        <v>48.666666666666664</v>
      </c>
      <c r="D602" s="11">
        <f t="shared" si="370"/>
        <v>914.0452959216816</v>
      </c>
      <c r="E602" s="11">
        <f t="shared" si="351"/>
        <v>713.74076967280087</v>
      </c>
      <c r="F602" s="11">
        <f t="shared" si="371"/>
        <v>185.72034451202649</v>
      </c>
      <c r="G602" s="11">
        <f t="shared" si="352"/>
        <v>353.1774423918236</v>
      </c>
      <c r="H602" s="11">
        <f t="shared" si="353"/>
        <v>268.54881801140692</v>
      </c>
      <c r="I602" s="24">
        <f t="shared" si="372"/>
        <v>185.72034451202649</v>
      </c>
      <c r="J602" s="12">
        <f t="shared" si="354"/>
        <v>0.306130205931329</v>
      </c>
      <c r="K602" s="24">
        <f t="shared" si="355"/>
        <v>524.49130985920419</v>
      </c>
      <c r="L602" s="12">
        <f t="shared" si="373"/>
        <v>0.31307022394541295</v>
      </c>
      <c r="M602" s="24">
        <f t="shared" si="374"/>
        <v>353.1774423918236</v>
      </c>
      <c r="N602" s="12">
        <f t="shared" si="356"/>
        <v>0.82339303832568156</v>
      </c>
      <c r="O602" s="24">
        <f t="shared" si="357"/>
        <v>585.00360783794611</v>
      </c>
      <c r="P602" s="12">
        <f t="shared" si="375"/>
        <v>0.55300269878820663</v>
      </c>
      <c r="Q602" s="24">
        <f t="shared" si="376"/>
        <v>268.54881801140692</v>
      </c>
      <c r="R602" s="12">
        <f t="shared" si="358"/>
        <v>0.5219630008949635</v>
      </c>
      <c r="S602" s="24">
        <f t="shared" si="359"/>
        <v>553.70349691062142</v>
      </c>
      <c r="T602" s="12">
        <f t="shared" si="377"/>
        <v>0.44166885699769698</v>
      </c>
      <c r="W602" s="24">
        <f t="shared" si="378"/>
        <v>423.83253398290259</v>
      </c>
      <c r="X602" s="24">
        <f t="shared" si="379"/>
        <v>618.06018430637846</v>
      </c>
      <c r="Y602" s="13">
        <f t="shared" si="360"/>
        <v>0.64953000438265807</v>
      </c>
      <c r="Z602" s="24">
        <f t="shared" si="361"/>
        <v>7247.7058922474571</v>
      </c>
      <c r="AA602" s="24">
        <f t="shared" si="362"/>
        <v>19787.746735006443</v>
      </c>
      <c r="AB602" s="24">
        <f t="shared" si="380"/>
        <v>353.1774423918236</v>
      </c>
      <c r="AC602" s="24">
        <f t="shared" si="381"/>
        <v>268.54881801140692</v>
      </c>
      <c r="AD602" s="123">
        <f t="shared" si="382"/>
        <v>2920</v>
      </c>
      <c r="AE602" s="14">
        <f t="shared" si="383"/>
        <v>48.666666666666664</v>
      </c>
      <c r="AF602" s="24">
        <f t="shared" si="363"/>
        <v>400</v>
      </c>
      <c r="AG602" s="3">
        <f t="shared" si="384"/>
        <v>1</v>
      </c>
      <c r="AH602" s="14">
        <f t="shared" si="364"/>
        <v>0</v>
      </c>
      <c r="AI602" s="14">
        <f t="shared" si="365"/>
        <v>1</v>
      </c>
      <c r="AJ602" s="14">
        <f t="shared" si="366"/>
        <v>2</v>
      </c>
      <c r="AK602" s="14">
        <f t="shared" si="367"/>
        <v>2.6</v>
      </c>
      <c r="AL602" s="24">
        <f t="shared" si="385"/>
        <v>353.1774423918236</v>
      </c>
      <c r="AM602" s="14">
        <f t="shared" si="386"/>
        <v>269.1888378945394</v>
      </c>
      <c r="AN602" s="138" t="str">
        <f t="shared" si="387"/>
        <v>modifiée</v>
      </c>
      <c r="AO602">
        <f t="shared" si="388"/>
        <v>2920</v>
      </c>
      <c r="AP602" s="124">
        <f t="shared" si="389"/>
        <v>269.1888378945394</v>
      </c>
    </row>
    <row r="603" spans="2:42" x14ac:dyDescent="0.25">
      <c r="B603" s="3">
        <f t="shared" si="368"/>
        <v>2925</v>
      </c>
      <c r="C603" s="14">
        <f t="shared" si="369"/>
        <v>48.75</v>
      </c>
      <c r="D603" s="11">
        <f t="shared" si="370"/>
        <v>914.30098130157398</v>
      </c>
      <c r="E603" s="11">
        <f t="shared" si="351"/>
        <v>713.96154509917312</v>
      </c>
      <c r="F603" s="11">
        <f t="shared" si="371"/>
        <v>186.03341473597189</v>
      </c>
      <c r="G603" s="11">
        <f t="shared" si="352"/>
        <v>353.73044509061179</v>
      </c>
      <c r="H603" s="11">
        <f t="shared" si="353"/>
        <v>268.99048686840462</v>
      </c>
      <c r="I603" s="24">
        <f t="shared" si="372"/>
        <v>186.03341473597189</v>
      </c>
      <c r="J603" s="12">
        <f t="shared" si="354"/>
        <v>0.30606172665707354</v>
      </c>
      <c r="K603" s="24">
        <f t="shared" si="355"/>
        <v>524.60866129887859</v>
      </c>
      <c r="L603" s="12">
        <f t="shared" si="373"/>
        <v>0.31299516254915832</v>
      </c>
      <c r="M603" s="24">
        <f t="shared" si="374"/>
        <v>353.73044509061179</v>
      </c>
      <c r="N603" s="12">
        <f t="shared" si="356"/>
        <v>0.8230737596451938</v>
      </c>
      <c r="O603" s="24">
        <f t="shared" si="357"/>
        <v>585.23053668581952</v>
      </c>
      <c r="P603" s="12">
        <f t="shared" si="375"/>
        <v>0.55256941084126909</v>
      </c>
      <c r="Q603" s="24">
        <f t="shared" si="376"/>
        <v>268.99048686840462</v>
      </c>
      <c r="R603" s="12">
        <f t="shared" si="358"/>
        <v>0.52181912566045796</v>
      </c>
      <c r="S603" s="24">
        <f t="shared" si="359"/>
        <v>553.85616325906892</v>
      </c>
      <c r="T603" s="12">
        <f t="shared" si="377"/>
        <v>0.44145804623949925</v>
      </c>
      <c r="W603" s="24">
        <f t="shared" si="378"/>
        <v>424.48206398728524</v>
      </c>
      <c r="X603" s="24">
        <f t="shared" si="379"/>
        <v>618.40933608321529</v>
      </c>
      <c r="Y603" s="13">
        <f t="shared" si="360"/>
        <v>0.64888481126689357</v>
      </c>
      <c r="Z603" s="24">
        <f t="shared" si="361"/>
        <v>7236.9870277971968</v>
      </c>
      <c r="AA603" s="24">
        <f t="shared" si="362"/>
        <v>19786.868236995189</v>
      </c>
      <c r="AB603" s="24">
        <f t="shared" si="380"/>
        <v>353.73044509061179</v>
      </c>
      <c r="AC603" s="24">
        <f t="shared" si="381"/>
        <v>268.99048686840462</v>
      </c>
      <c r="AD603" s="123">
        <f t="shared" si="382"/>
        <v>2925</v>
      </c>
      <c r="AE603" s="14">
        <f t="shared" si="383"/>
        <v>48.75</v>
      </c>
      <c r="AF603" s="24">
        <f t="shared" si="363"/>
        <v>400</v>
      </c>
      <c r="AG603" s="3">
        <f t="shared" si="384"/>
        <v>1</v>
      </c>
      <c r="AH603" s="14">
        <f t="shared" si="364"/>
        <v>0</v>
      </c>
      <c r="AI603" s="14">
        <f t="shared" si="365"/>
        <v>1</v>
      </c>
      <c r="AJ603" s="14">
        <f t="shared" si="366"/>
        <v>2</v>
      </c>
      <c r="AK603" s="14">
        <f t="shared" si="367"/>
        <v>2.6</v>
      </c>
      <c r="AL603" s="24">
        <f t="shared" si="385"/>
        <v>353.73044509061179</v>
      </c>
      <c r="AM603" s="14">
        <f t="shared" si="386"/>
        <v>269.64903109955293</v>
      </c>
      <c r="AN603" s="138" t="str">
        <f t="shared" si="387"/>
        <v>modifiée</v>
      </c>
      <c r="AO603">
        <f t="shared" si="388"/>
        <v>2925</v>
      </c>
      <c r="AP603" s="124">
        <f t="shared" si="389"/>
        <v>269.64903109955293</v>
      </c>
    </row>
    <row r="604" spans="2:42" x14ac:dyDescent="0.25">
      <c r="B604" s="3">
        <f t="shared" si="368"/>
        <v>2930</v>
      </c>
      <c r="C604" s="14">
        <f t="shared" si="369"/>
        <v>48.833333333333336</v>
      </c>
      <c r="D604" s="11">
        <f t="shared" si="370"/>
        <v>914.55623110139186</v>
      </c>
      <c r="E604" s="11">
        <f t="shared" si="351"/>
        <v>714.18232052554538</v>
      </c>
      <c r="F604" s="11">
        <f t="shared" si="371"/>
        <v>186.34640989852105</v>
      </c>
      <c r="G604" s="11">
        <f t="shared" si="352"/>
        <v>354.28301450145307</v>
      </c>
      <c r="H604" s="11">
        <f t="shared" si="353"/>
        <v>269.43194491464413</v>
      </c>
      <c r="I604" s="24">
        <f t="shared" si="372"/>
        <v>186.34640989852105</v>
      </c>
      <c r="J604" s="12">
        <f t="shared" si="354"/>
        <v>0.30599334595850114</v>
      </c>
      <c r="K604" s="24">
        <f t="shared" si="355"/>
        <v>524.72589622313615</v>
      </c>
      <c r="L604" s="12">
        <f t="shared" si="373"/>
        <v>0.31291998862168607</v>
      </c>
      <c r="M604" s="24">
        <f t="shared" si="374"/>
        <v>354.28301450145307</v>
      </c>
      <c r="N604" s="12">
        <f t="shared" si="356"/>
        <v>0.82275440670740041</v>
      </c>
      <c r="O604" s="24">
        <f t="shared" si="357"/>
        <v>585.45769449822797</v>
      </c>
      <c r="P604" s="12">
        <f t="shared" si="375"/>
        <v>0.55213607995103975</v>
      </c>
      <c r="Q604" s="24">
        <f t="shared" si="376"/>
        <v>269.43194491464413</v>
      </c>
      <c r="R604" s="12">
        <f t="shared" si="358"/>
        <v>0.52167536108307733</v>
      </c>
      <c r="S604" s="24">
        <f t="shared" si="359"/>
        <v>554.00879630095778</v>
      </c>
      <c r="T604" s="12">
        <f t="shared" si="377"/>
        <v>0.44124711603962158</v>
      </c>
      <c r="W604" s="24">
        <f t="shared" si="378"/>
        <v>425.13094879855214</v>
      </c>
      <c r="X604" s="24">
        <f t="shared" si="379"/>
        <v>618.7590990280479</v>
      </c>
      <c r="Y604" s="13">
        <f t="shared" si="360"/>
        <v>0.64823941633858095</v>
      </c>
      <c r="Z604" s="24">
        <f t="shared" si="361"/>
        <v>7226.284293174831</v>
      </c>
      <c r="AA604" s="24">
        <f t="shared" si="362"/>
        <v>19785.961538912547</v>
      </c>
      <c r="AB604" s="24">
        <f t="shared" si="380"/>
        <v>354.28301450145307</v>
      </c>
      <c r="AC604" s="24">
        <f t="shared" si="381"/>
        <v>269.43194491464413</v>
      </c>
      <c r="AD604" s="123">
        <f t="shared" si="382"/>
        <v>2930</v>
      </c>
      <c r="AE604" s="14">
        <f t="shared" si="383"/>
        <v>48.833333333333336</v>
      </c>
      <c r="AF604" s="24">
        <f t="shared" si="363"/>
        <v>400</v>
      </c>
      <c r="AG604" s="3">
        <f t="shared" si="384"/>
        <v>1</v>
      </c>
      <c r="AH604" s="14">
        <f t="shared" si="364"/>
        <v>0</v>
      </c>
      <c r="AI604" s="14">
        <f t="shared" si="365"/>
        <v>1</v>
      </c>
      <c r="AJ604" s="14">
        <f t="shared" si="366"/>
        <v>2</v>
      </c>
      <c r="AK604" s="14">
        <f t="shared" si="367"/>
        <v>2.6</v>
      </c>
      <c r="AL604" s="24">
        <f t="shared" si="385"/>
        <v>354.28301450145307</v>
      </c>
      <c r="AM604" s="14">
        <f t="shared" si="386"/>
        <v>270.10905295587855</v>
      </c>
      <c r="AN604" s="138" t="str">
        <f t="shared" si="387"/>
        <v>modifiée</v>
      </c>
      <c r="AO604">
        <f t="shared" si="388"/>
        <v>2930</v>
      </c>
      <c r="AP604" s="124">
        <f t="shared" si="389"/>
        <v>270.10905295587855</v>
      </c>
    </row>
    <row r="605" spans="2:42" x14ac:dyDescent="0.25">
      <c r="B605" s="3">
        <f t="shared" si="368"/>
        <v>2935</v>
      </c>
      <c r="C605" s="14">
        <f t="shared" si="369"/>
        <v>48.916666666666664</v>
      </c>
      <c r="D605" s="11">
        <f t="shared" si="370"/>
        <v>914.8110468027013</v>
      </c>
      <c r="E605" s="11">
        <f t="shared" si="351"/>
        <v>714.40309595191752</v>
      </c>
      <c r="F605" s="11">
        <f t="shared" si="371"/>
        <v>186.65932988714272</v>
      </c>
      <c r="G605" s="11">
        <f t="shared" si="352"/>
        <v>354.83515058140409</v>
      </c>
      <c r="H605" s="11">
        <f t="shared" si="353"/>
        <v>269.87319203068375</v>
      </c>
      <c r="I605" s="24">
        <f t="shared" si="372"/>
        <v>186.65932988714272</v>
      </c>
      <c r="J605" s="12">
        <f t="shared" si="354"/>
        <v>0.30592506347351234</v>
      </c>
      <c r="K605" s="24">
        <f t="shared" si="355"/>
        <v>524.84301506173415</v>
      </c>
      <c r="L605" s="12">
        <f t="shared" si="373"/>
        <v>0.31284470289754973</v>
      </c>
      <c r="M605" s="24">
        <f t="shared" si="374"/>
        <v>354.83515058140409</v>
      </c>
      <c r="N605" s="12">
        <f t="shared" si="356"/>
        <v>0.82243497818921241</v>
      </c>
      <c r="O605" s="24">
        <f t="shared" si="357"/>
        <v>585.68508254564176</v>
      </c>
      <c r="P605" s="12">
        <f t="shared" si="375"/>
        <v>0.55170270787395681</v>
      </c>
      <c r="Q605" s="24">
        <f t="shared" si="376"/>
        <v>269.87319203068375</v>
      </c>
      <c r="R605" s="12">
        <f t="shared" si="358"/>
        <v>0.52153170605995214</v>
      </c>
      <c r="S605" s="24">
        <f t="shared" si="359"/>
        <v>554.16139708345941</v>
      </c>
      <c r="T605" s="12">
        <f t="shared" si="377"/>
        <v>0.44103606729439221</v>
      </c>
      <c r="W605" s="24">
        <f t="shared" si="378"/>
        <v>425.77918821489072</v>
      </c>
      <c r="X605" s="24">
        <f t="shared" si="379"/>
        <v>619.10947380923483</v>
      </c>
      <c r="Y605" s="13">
        <f t="shared" si="360"/>
        <v>0.64759382346774963</v>
      </c>
      <c r="Z605" s="24">
        <f t="shared" si="361"/>
        <v>7215.5976934256696</v>
      </c>
      <c r="AA605" s="24">
        <f t="shared" si="362"/>
        <v>19785.026732265538</v>
      </c>
      <c r="AB605" s="24">
        <f t="shared" si="380"/>
        <v>354.83515058140409</v>
      </c>
      <c r="AC605" s="24">
        <f t="shared" si="381"/>
        <v>269.87319203068375</v>
      </c>
      <c r="AD605" s="123">
        <f t="shared" si="382"/>
        <v>2935</v>
      </c>
      <c r="AE605" s="14">
        <f t="shared" si="383"/>
        <v>48.916666666666664</v>
      </c>
      <c r="AF605" s="24">
        <f t="shared" si="363"/>
        <v>400</v>
      </c>
      <c r="AG605" s="3">
        <f t="shared" si="384"/>
        <v>1</v>
      </c>
      <c r="AH605" s="14">
        <f t="shared" si="364"/>
        <v>0</v>
      </c>
      <c r="AI605" s="14">
        <f t="shared" si="365"/>
        <v>1</v>
      </c>
      <c r="AJ605" s="14">
        <f t="shared" si="366"/>
        <v>2</v>
      </c>
      <c r="AK605" s="14">
        <f t="shared" si="367"/>
        <v>2.6</v>
      </c>
      <c r="AL605" s="24">
        <f t="shared" si="385"/>
        <v>354.83515058140409</v>
      </c>
      <c r="AM605" s="14">
        <f t="shared" si="386"/>
        <v>270.56890321183499</v>
      </c>
      <c r="AN605" s="138" t="str">
        <f t="shared" si="387"/>
        <v>modifiée</v>
      </c>
      <c r="AO605">
        <f t="shared" si="388"/>
        <v>2935</v>
      </c>
      <c r="AP605" s="124">
        <f t="shared" si="389"/>
        <v>270.56890321183499</v>
      </c>
    </row>
    <row r="606" spans="2:42" x14ac:dyDescent="0.25">
      <c r="B606" s="3">
        <f t="shared" si="368"/>
        <v>2940</v>
      </c>
      <c r="C606" s="14">
        <f t="shared" si="369"/>
        <v>49</v>
      </c>
      <c r="D606" s="11">
        <f t="shared" si="370"/>
        <v>915.06542987952218</v>
      </c>
      <c r="E606" s="11">
        <f t="shared" si="351"/>
        <v>714.62387137828978</v>
      </c>
      <c r="F606" s="11">
        <f t="shared" si="371"/>
        <v>186.97217459004025</v>
      </c>
      <c r="G606" s="11">
        <f t="shared" si="352"/>
        <v>355.38685328927806</v>
      </c>
      <c r="H606" s="11">
        <f t="shared" si="353"/>
        <v>270.31422809797817</v>
      </c>
      <c r="I606" s="24">
        <f t="shared" si="372"/>
        <v>186.97217459004025</v>
      </c>
      <c r="J606" s="12">
        <f t="shared" si="354"/>
        <v>0.30585687884080348</v>
      </c>
      <c r="K606" s="24">
        <f t="shared" si="355"/>
        <v>524.9600182442274</v>
      </c>
      <c r="L606" s="12">
        <f t="shared" si="373"/>
        <v>0.31276930610562814</v>
      </c>
      <c r="M606" s="24">
        <f t="shared" si="374"/>
        <v>355.38685328927806</v>
      </c>
      <c r="N606" s="12">
        <f t="shared" si="356"/>
        <v>0.82211547278546948</v>
      </c>
      <c r="O606" s="24">
        <f t="shared" si="357"/>
        <v>585.91270208931837</v>
      </c>
      <c r="P606" s="12">
        <f t="shared" si="375"/>
        <v>0.5512692963598107</v>
      </c>
      <c r="Q606" s="24">
        <f t="shared" si="376"/>
        <v>270.31422809797817</v>
      </c>
      <c r="R606" s="12">
        <f t="shared" si="358"/>
        <v>0.52138815949336392</v>
      </c>
      <c r="S606" s="24">
        <f t="shared" si="359"/>
        <v>554.31396665075522</v>
      </c>
      <c r="T606" s="12">
        <f t="shared" si="377"/>
        <v>0.44082490089380405</v>
      </c>
      <c r="W606" s="24">
        <f t="shared" si="378"/>
        <v>426.42678203835845</v>
      </c>
      <c r="X606" s="24">
        <f t="shared" si="379"/>
        <v>619.46046107719701</v>
      </c>
      <c r="Y606" s="13">
        <f t="shared" si="360"/>
        <v>0.64694803654508504</v>
      </c>
      <c r="Z606" s="24">
        <f t="shared" si="361"/>
        <v>7204.9272334982834</v>
      </c>
      <c r="AA606" s="24">
        <f t="shared" si="362"/>
        <v>19784.063908937937</v>
      </c>
      <c r="AB606" s="24">
        <f t="shared" si="380"/>
        <v>355.38685328927806</v>
      </c>
      <c r="AC606" s="24">
        <f t="shared" si="381"/>
        <v>270.31422809797817</v>
      </c>
      <c r="AD606" s="123">
        <f t="shared" si="382"/>
        <v>2940</v>
      </c>
      <c r="AE606" s="14">
        <f t="shared" si="383"/>
        <v>49</v>
      </c>
      <c r="AF606" s="24">
        <f t="shared" si="363"/>
        <v>400</v>
      </c>
      <c r="AG606" s="3">
        <f t="shared" si="384"/>
        <v>1</v>
      </c>
      <c r="AH606" s="14">
        <f t="shared" si="364"/>
        <v>0</v>
      </c>
      <c r="AI606" s="14">
        <f t="shared" si="365"/>
        <v>1</v>
      </c>
      <c r="AJ606" s="14">
        <f t="shared" si="366"/>
        <v>2</v>
      </c>
      <c r="AK606" s="14">
        <f t="shared" si="367"/>
        <v>2.6</v>
      </c>
      <c r="AL606" s="24">
        <f t="shared" si="385"/>
        <v>355.38685328927806</v>
      </c>
      <c r="AM606" s="14">
        <f t="shared" si="386"/>
        <v>271.02858161675937</v>
      </c>
      <c r="AN606" s="138" t="str">
        <f t="shared" si="387"/>
        <v>modifiée</v>
      </c>
      <c r="AO606">
        <f t="shared" si="388"/>
        <v>2940</v>
      </c>
      <c r="AP606" s="124">
        <f t="shared" si="389"/>
        <v>271.02858161675937</v>
      </c>
    </row>
    <row r="607" spans="2:42" x14ac:dyDescent="0.25">
      <c r="B607" s="3">
        <f t="shared" si="368"/>
        <v>2945</v>
      </c>
      <c r="C607" s="14">
        <f t="shared" si="369"/>
        <v>49.083333333333336</v>
      </c>
      <c r="D607" s="11">
        <f t="shared" si="370"/>
        <v>915.31938179837903</v>
      </c>
      <c r="E607" s="11">
        <f t="shared" si="351"/>
        <v>714.84464680466203</v>
      </c>
      <c r="F607" s="11">
        <f t="shared" si="371"/>
        <v>187.28494389614588</v>
      </c>
      <c r="G607" s="11">
        <f t="shared" si="352"/>
        <v>355.93812258563787</v>
      </c>
      <c r="H607" s="11">
        <f t="shared" si="353"/>
        <v>270.75505299887197</v>
      </c>
      <c r="I607" s="24">
        <f t="shared" si="372"/>
        <v>187.28494389614588</v>
      </c>
      <c r="J607" s="12">
        <f t="shared" si="354"/>
        <v>0.30578879169986567</v>
      </c>
      <c r="K607" s="24">
        <f t="shared" si="355"/>
        <v>525.07690619996379</v>
      </c>
      <c r="L607" s="12">
        <f t="shared" si="373"/>
        <v>0.31269379896917227</v>
      </c>
      <c r="M607" s="24">
        <f t="shared" si="374"/>
        <v>355.93812258563787</v>
      </c>
      <c r="N607" s="12">
        <f t="shared" si="356"/>
        <v>0.82179588920885516</v>
      </c>
      <c r="O607" s="24">
        <f t="shared" si="357"/>
        <v>586.14055438132459</v>
      </c>
      <c r="P607" s="12">
        <f t="shared" si="375"/>
        <v>0.55083584715180112</v>
      </c>
      <c r="Q607" s="24">
        <f t="shared" si="376"/>
        <v>270.75505299887197</v>
      </c>
      <c r="R607" s="12">
        <f t="shared" si="358"/>
        <v>0.52124472029073199</v>
      </c>
      <c r="S607" s="24">
        <f t="shared" si="359"/>
        <v>554.46650604403635</v>
      </c>
      <c r="T607" s="12">
        <f t="shared" si="377"/>
        <v>0.44061361772158009</v>
      </c>
      <c r="W607" s="24">
        <f t="shared" si="378"/>
        <v>427.07373007490355</v>
      </c>
      <c r="X607" s="24">
        <f t="shared" si="379"/>
        <v>619.81206146450188</v>
      </c>
      <c r="Y607" s="13">
        <f t="shared" si="360"/>
        <v>0.64630205948155717</v>
      </c>
      <c r="Z607" s="24">
        <f t="shared" si="361"/>
        <v>7194.2729182439616</v>
      </c>
      <c r="AA607" s="24">
        <f t="shared" si="362"/>
        <v>19783.073161186814</v>
      </c>
      <c r="AB607" s="24">
        <f t="shared" si="380"/>
        <v>355.93812258563787</v>
      </c>
      <c r="AC607" s="24">
        <f t="shared" si="381"/>
        <v>270.75505299887197</v>
      </c>
      <c r="AD607" s="123">
        <f t="shared" si="382"/>
        <v>2945</v>
      </c>
      <c r="AE607" s="14">
        <f t="shared" si="383"/>
        <v>49.083333333333336</v>
      </c>
      <c r="AF607" s="24">
        <f t="shared" si="363"/>
        <v>400</v>
      </c>
      <c r="AG607" s="3">
        <f t="shared" si="384"/>
        <v>1</v>
      </c>
      <c r="AH607" s="14">
        <f t="shared" si="364"/>
        <v>0</v>
      </c>
      <c r="AI607" s="14">
        <f t="shared" si="365"/>
        <v>1</v>
      </c>
      <c r="AJ607" s="14">
        <f t="shared" si="366"/>
        <v>2</v>
      </c>
      <c r="AK607" s="14">
        <f t="shared" si="367"/>
        <v>2.6</v>
      </c>
      <c r="AL607" s="24">
        <f t="shared" si="385"/>
        <v>355.93812258563787</v>
      </c>
      <c r="AM607" s="14">
        <f t="shared" si="386"/>
        <v>271.48808792100277</v>
      </c>
      <c r="AN607" s="138" t="str">
        <f t="shared" si="387"/>
        <v>modifiée</v>
      </c>
      <c r="AO607">
        <f t="shared" si="388"/>
        <v>2945</v>
      </c>
      <c r="AP607" s="124">
        <f t="shared" si="389"/>
        <v>271.48808792100277</v>
      </c>
    </row>
    <row r="608" spans="2:42" x14ac:dyDescent="0.25">
      <c r="B608" s="3">
        <f t="shared" si="368"/>
        <v>2950</v>
      </c>
      <c r="C608" s="14">
        <f t="shared" si="369"/>
        <v>49.166666666666664</v>
      </c>
      <c r="D608" s="11">
        <f t="shared" si="370"/>
        <v>915.57290401835235</v>
      </c>
      <c r="E608" s="11">
        <f t="shared" si="351"/>
        <v>715.06542223103418</v>
      </c>
      <c r="F608" s="11">
        <f t="shared" si="371"/>
        <v>187.59763769511505</v>
      </c>
      <c r="G608" s="11">
        <f t="shared" si="352"/>
        <v>356.48895843278967</v>
      </c>
      <c r="H608" s="11">
        <f t="shared" si="353"/>
        <v>271.19566661659354</v>
      </c>
      <c r="I608" s="24">
        <f t="shared" si="372"/>
        <v>187.59763769511505</v>
      </c>
      <c r="J608" s="12">
        <f t="shared" si="354"/>
        <v>0.30572080169098564</v>
      </c>
      <c r="K608" s="24">
        <f t="shared" si="355"/>
        <v>525.19367935807998</v>
      </c>
      <c r="L608" s="12">
        <f t="shared" si="373"/>
        <v>0.31261818220582305</v>
      </c>
      <c r="M608" s="24">
        <f t="shared" si="374"/>
        <v>356.48895843278967</v>
      </c>
      <c r="N608" s="12">
        <f t="shared" si="356"/>
        <v>0.82147622618981098</v>
      </c>
      <c r="O608" s="24">
        <f t="shared" si="357"/>
        <v>586.36864066455985</v>
      </c>
      <c r="P608" s="12">
        <f t="shared" si="375"/>
        <v>0.55040236198651205</v>
      </c>
      <c r="Q608" s="24">
        <f t="shared" si="376"/>
        <v>271.19566661659354</v>
      </c>
      <c r="R608" s="12">
        <f t="shared" si="358"/>
        <v>0.52110138736460132</v>
      </c>
      <c r="S608" s="24">
        <f t="shared" si="359"/>
        <v>554.61901630150214</v>
      </c>
      <c r="T608" s="12">
        <f t="shared" si="377"/>
        <v>0.44040221865519058</v>
      </c>
      <c r="W608" s="24">
        <f t="shared" si="378"/>
        <v>427.72003213438512</v>
      </c>
      <c r="X608" s="24">
        <f t="shared" si="379"/>
        <v>620.16427558595092</v>
      </c>
      <c r="Y608" s="13">
        <f t="shared" si="360"/>
        <v>0.64565589620805286</v>
      </c>
      <c r="Z608" s="24">
        <f t="shared" si="361"/>
        <v>7183.6347524162265</v>
      </c>
      <c r="AA608" s="24">
        <f t="shared" si="362"/>
        <v>19782.054581639237</v>
      </c>
      <c r="AB608" s="24">
        <f t="shared" si="380"/>
        <v>356.48895843278967</v>
      </c>
      <c r="AC608" s="24">
        <f t="shared" si="381"/>
        <v>271.19566661659354</v>
      </c>
      <c r="AD608" s="123">
        <f t="shared" si="382"/>
        <v>2950</v>
      </c>
      <c r="AE608" s="14">
        <f t="shared" si="383"/>
        <v>49.166666666666664</v>
      </c>
      <c r="AF608" s="24">
        <f t="shared" si="363"/>
        <v>400</v>
      </c>
      <c r="AG608" s="3">
        <f t="shared" si="384"/>
        <v>1</v>
      </c>
      <c r="AH608" s="14">
        <f t="shared" si="364"/>
        <v>0</v>
      </c>
      <c r="AI608" s="14">
        <f t="shared" si="365"/>
        <v>1</v>
      </c>
      <c r="AJ608" s="14">
        <f t="shared" si="366"/>
        <v>2</v>
      </c>
      <c r="AK608" s="14">
        <f t="shared" si="367"/>
        <v>2.6</v>
      </c>
      <c r="AL608" s="24">
        <f t="shared" si="385"/>
        <v>356.48895843278967</v>
      </c>
      <c r="AM608" s="14">
        <f t="shared" si="386"/>
        <v>271.94742187592539</v>
      </c>
      <c r="AN608" s="138" t="str">
        <f t="shared" si="387"/>
        <v>modifiée</v>
      </c>
      <c r="AO608">
        <f t="shared" si="388"/>
        <v>2950</v>
      </c>
      <c r="AP608" s="124">
        <f t="shared" si="389"/>
        <v>271.94742187592539</v>
      </c>
    </row>
    <row r="609" spans="2:42" x14ac:dyDescent="0.25">
      <c r="B609" s="3">
        <f t="shared" si="368"/>
        <v>2955</v>
      </c>
      <c r="C609" s="14">
        <f t="shared" si="369"/>
        <v>49.25</v>
      </c>
      <c r="D609" s="11">
        <f t="shared" si="370"/>
        <v>915.8259979911287</v>
      </c>
      <c r="E609" s="11">
        <f t="shared" si="351"/>
        <v>715.28619765740643</v>
      </c>
      <c r="F609" s="11">
        <f t="shared" si="371"/>
        <v>187.91025587732088</v>
      </c>
      <c r="G609" s="11">
        <f t="shared" si="352"/>
        <v>357.0393607947762</v>
      </c>
      <c r="H609" s="11">
        <f t="shared" si="353"/>
        <v>271.63606883524875</v>
      </c>
      <c r="I609" s="24">
        <f t="shared" si="372"/>
        <v>187.91025587732088</v>
      </c>
      <c r="J609" s="12">
        <f t="shared" si="354"/>
        <v>0.30565290845524473</v>
      </c>
      <c r="K609" s="24">
        <f t="shared" si="355"/>
        <v>525.3103381474973</v>
      </c>
      <c r="L609" s="12">
        <f t="shared" si="373"/>
        <v>0.31254245652768792</v>
      </c>
      <c r="M609" s="24">
        <f t="shared" si="374"/>
        <v>357.0393607947762</v>
      </c>
      <c r="N609" s="12">
        <f t="shared" si="356"/>
        <v>0.82115648247645134</v>
      </c>
      <c r="O609" s="24">
        <f t="shared" si="357"/>
        <v>586.59696217277997</v>
      </c>
      <c r="P609" s="12">
        <f t="shared" si="375"/>
        <v>0.54996884259405177</v>
      </c>
      <c r="Q609" s="24">
        <f t="shared" si="376"/>
        <v>271.63606883524875</v>
      </c>
      <c r="R609" s="12">
        <f t="shared" si="358"/>
        <v>0.52095815963262904</v>
      </c>
      <c r="S609" s="24">
        <f t="shared" si="359"/>
        <v>554.77149845836016</v>
      </c>
      <c r="T609" s="12">
        <f t="shared" si="377"/>
        <v>0.44019070456597192</v>
      </c>
      <c r="W609" s="24">
        <f t="shared" si="378"/>
        <v>428.36568803059316</v>
      </c>
      <c r="X609" s="24">
        <f t="shared" si="379"/>
        <v>620.51710403866446</v>
      </c>
      <c r="Y609" s="13">
        <f t="shared" si="360"/>
        <v>0.64500955067500665</v>
      </c>
      <c r="Z609" s="24">
        <f t="shared" si="361"/>
        <v>7173.0127406703314</v>
      </c>
      <c r="AA609" s="24">
        <f t="shared" si="362"/>
        <v>19781.008263288892</v>
      </c>
      <c r="AB609" s="24">
        <f t="shared" si="380"/>
        <v>357.0393607947762</v>
      </c>
      <c r="AC609" s="24">
        <f t="shared" si="381"/>
        <v>271.63606883524875</v>
      </c>
      <c r="AD609" s="123">
        <f t="shared" si="382"/>
        <v>2955</v>
      </c>
      <c r="AE609" s="14">
        <f t="shared" si="383"/>
        <v>49.25</v>
      </c>
      <c r="AF609" s="24">
        <f t="shared" si="363"/>
        <v>400</v>
      </c>
      <c r="AG609" s="3">
        <f t="shared" si="384"/>
        <v>1</v>
      </c>
      <c r="AH609" s="14">
        <f t="shared" si="364"/>
        <v>0</v>
      </c>
      <c r="AI609" s="14">
        <f t="shared" si="365"/>
        <v>1</v>
      </c>
      <c r="AJ609" s="14">
        <f t="shared" si="366"/>
        <v>2</v>
      </c>
      <c r="AK609" s="14">
        <f t="shared" si="367"/>
        <v>2.6</v>
      </c>
      <c r="AL609" s="24">
        <f t="shared" si="385"/>
        <v>357.0393607947762</v>
      </c>
      <c r="AM609" s="14">
        <f t="shared" si="386"/>
        <v>272.40658323389249</v>
      </c>
      <c r="AN609" s="138" t="str">
        <f t="shared" si="387"/>
        <v>modifiée</v>
      </c>
      <c r="AO609">
        <f t="shared" si="388"/>
        <v>2955</v>
      </c>
      <c r="AP609" s="124">
        <f t="shared" si="389"/>
        <v>272.40658323389249</v>
      </c>
    </row>
    <row r="610" spans="2:42" x14ac:dyDescent="0.25">
      <c r="B610" s="3">
        <f t="shared" si="368"/>
        <v>2960</v>
      </c>
      <c r="C610" s="14">
        <f t="shared" si="369"/>
        <v>49.333333333333336</v>
      </c>
      <c r="D610" s="11">
        <f t="shared" si="370"/>
        <v>916.07866516105037</v>
      </c>
      <c r="E610" s="11">
        <f t="shared" si="351"/>
        <v>715.50697308377869</v>
      </c>
      <c r="F610" s="11">
        <f t="shared" si="371"/>
        <v>188.22279833384857</v>
      </c>
      <c r="G610" s="11">
        <f t="shared" si="352"/>
        <v>357.58932963737027</v>
      </c>
      <c r="H610" s="11">
        <f t="shared" si="353"/>
        <v>272.07625953981471</v>
      </c>
      <c r="I610" s="24">
        <f t="shared" si="372"/>
        <v>188.22279833384857</v>
      </c>
      <c r="J610" s="12">
        <f t="shared" si="354"/>
        <v>0.3055851116345194</v>
      </c>
      <c r="K610" s="24">
        <f t="shared" si="355"/>
        <v>525.42688299691758</v>
      </c>
      <c r="L610" s="12">
        <f t="shared" si="373"/>
        <v>0.31246662264138675</v>
      </c>
      <c r="M610" s="24">
        <f t="shared" si="374"/>
        <v>357.58932963737027</v>
      </c>
      <c r="N610" s="12">
        <f t="shared" si="356"/>
        <v>0.8208366568344786</v>
      </c>
      <c r="O610" s="24">
        <f t="shared" si="357"/>
        <v>586.82552013061979</v>
      </c>
      <c r="P610" s="12">
        <f t="shared" si="375"/>
        <v>0.5495352906981058</v>
      </c>
      <c r="Q610" s="24">
        <f t="shared" si="376"/>
        <v>272.07625953981471</v>
      </c>
      <c r="R610" s="12">
        <f t="shared" si="358"/>
        <v>0.5208150360175724</v>
      </c>
      <c r="S610" s="24">
        <f t="shared" si="359"/>
        <v>554.92395354682469</v>
      </c>
      <c r="T610" s="12">
        <f t="shared" si="377"/>
        <v>0.43997907631919081</v>
      </c>
      <c r="W610" s="24">
        <f t="shared" si="378"/>
        <v>429.01069758126818</v>
      </c>
      <c r="X610" s="24">
        <f t="shared" si="379"/>
        <v>620.87054740216888</v>
      </c>
      <c r="Y610" s="13">
        <f t="shared" si="360"/>
        <v>0.64436302685203417</v>
      </c>
      <c r="Z610" s="24">
        <f t="shared" si="361"/>
        <v>7162.4068875627627</v>
      </c>
      <c r="AA610" s="24">
        <f t="shared" si="362"/>
        <v>19779.934299492663</v>
      </c>
      <c r="AB610" s="24">
        <f t="shared" si="380"/>
        <v>357.58932963737027</v>
      </c>
      <c r="AC610" s="24">
        <f t="shared" si="381"/>
        <v>272.07625953981471</v>
      </c>
      <c r="AD610" s="123">
        <f t="shared" si="382"/>
        <v>2960</v>
      </c>
      <c r="AE610" s="14">
        <f t="shared" si="383"/>
        <v>49.333333333333336</v>
      </c>
      <c r="AF610" s="24">
        <f t="shared" si="363"/>
        <v>400</v>
      </c>
      <c r="AG610" s="3">
        <f t="shared" si="384"/>
        <v>1</v>
      </c>
      <c r="AH610" s="14">
        <f t="shared" si="364"/>
        <v>0</v>
      </c>
      <c r="AI610" s="14">
        <f t="shared" si="365"/>
        <v>1</v>
      </c>
      <c r="AJ610" s="14">
        <f t="shared" si="366"/>
        <v>2</v>
      </c>
      <c r="AK610" s="14">
        <f t="shared" si="367"/>
        <v>2.6</v>
      </c>
      <c r="AL610" s="24">
        <f t="shared" si="385"/>
        <v>357.58932963737027</v>
      </c>
      <c r="AM610" s="14">
        <f t="shared" si="386"/>
        <v>272.86557174826993</v>
      </c>
      <c r="AN610" s="138" t="str">
        <f t="shared" si="387"/>
        <v>modifiée</v>
      </c>
      <c r="AO610">
        <f t="shared" si="388"/>
        <v>2960</v>
      </c>
      <c r="AP610" s="124">
        <f t="shared" si="389"/>
        <v>272.86557174826993</v>
      </c>
    </row>
    <row r="611" spans="2:42" x14ac:dyDescent="0.25">
      <c r="B611" s="3">
        <f t="shared" si="368"/>
        <v>2965</v>
      </c>
      <c r="C611" s="14">
        <f t="shared" si="369"/>
        <v>49.416666666666664</v>
      </c>
      <c r="D611" s="11">
        <f t="shared" si="370"/>
        <v>916.33090696516501</v>
      </c>
      <c r="E611" s="11">
        <f t="shared" si="351"/>
        <v>715.72774851015083</v>
      </c>
      <c r="F611" s="11">
        <f t="shared" si="371"/>
        <v>188.53526495648995</v>
      </c>
      <c r="G611" s="11">
        <f t="shared" si="352"/>
        <v>358.13886492806836</v>
      </c>
      <c r="H611" s="11">
        <f t="shared" si="353"/>
        <v>272.51623861613393</v>
      </c>
      <c r="I611" s="24">
        <f t="shared" si="372"/>
        <v>188.53526495648995</v>
      </c>
      <c r="J611" s="12">
        <f t="shared" si="354"/>
        <v>0.30551741087148093</v>
      </c>
      <c r="K611" s="24">
        <f t="shared" si="355"/>
        <v>525.54331433481866</v>
      </c>
      <c r="L611" s="12">
        <f t="shared" si="373"/>
        <v>0.31239068124808633</v>
      </c>
      <c r="M611" s="24">
        <f t="shared" si="374"/>
        <v>358.13886492806836</v>
      </c>
      <c r="N611" s="12">
        <f t="shared" si="356"/>
        <v>0.82051674804709795</v>
      </c>
      <c r="O611" s="24">
        <f t="shared" si="357"/>
        <v>587.05431575361683</v>
      </c>
      <c r="P611" s="12">
        <f t="shared" si="375"/>
        <v>0.54910170801595948</v>
      </c>
      <c r="Q611" s="24">
        <f t="shared" si="376"/>
        <v>272.51623861613393</v>
      </c>
      <c r="R611" s="12">
        <f t="shared" si="358"/>
        <v>0.5206720154472757</v>
      </c>
      <c r="S611" s="24">
        <f t="shared" si="359"/>
        <v>555.07638259611667</v>
      </c>
      <c r="T611" s="12">
        <f t="shared" si="377"/>
        <v>0.43976733477408958</v>
      </c>
      <c r="W611" s="24">
        <f t="shared" si="378"/>
        <v>429.65506060812021</v>
      </c>
      <c r="X611" s="24">
        <f t="shared" si="379"/>
        <v>621.22460623848315</v>
      </c>
      <c r="Y611" s="13">
        <f t="shared" si="360"/>
        <v>0.64371632872756446</v>
      </c>
      <c r="Z611" s="24">
        <f t="shared" si="361"/>
        <v>7151.8171975507657</v>
      </c>
      <c r="AA611" s="24">
        <f t="shared" si="362"/>
        <v>19778.832783967213</v>
      </c>
      <c r="AB611" s="24">
        <f t="shared" si="380"/>
        <v>358.13886492806836</v>
      </c>
      <c r="AC611" s="24">
        <f t="shared" si="381"/>
        <v>272.51623861613393</v>
      </c>
      <c r="AD611" s="123">
        <f t="shared" si="382"/>
        <v>2965</v>
      </c>
      <c r="AE611" s="14">
        <f t="shared" si="383"/>
        <v>49.416666666666664</v>
      </c>
      <c r="AF611" s="24">
        <f t="shared" si="363"/>
        <v>400</v>
      </c>
      <c r="AG611" s="3">
        <f t="shared" si="384"/>
        <v>1</v>
      </c>
      <c r="AH611" s="14">
        <f t="shared" si="364"/>
        <v>0</v>
      </c>
      <c r="AI611" s="14">
        <f t="shared" si="365"/>
        <v>1</v>
      </c>
      <c r="AJ611" s="14">
        <f t="shared" si="366"/>
        <v>2</v>
      </c>
      <c r="AK611" s="14">
        <f t="shared" si="367"/>
        <v>2.6</v>
      </c>
      <c r="AL611" s="24">
        <f t="shared" si="385"/>
        <v>358.13886492806836</v>
      </c>
      <c r="AM611" s="14">
        <f t="shared" si="386"/>
        <v>273.32438717341978</v>
      </c>
      <c r="AN611" s="138" t="str">
        <f t="shared" si="387"/>
        <v>modifiée</v>
      </c>
      <c r="AO611">
        <f t="shared" si="388"/>
        <v>2965</v>
      </c>
      <c r="AP611" s="124">
        <f t="shared" si="389"/>
        <v>273.32438717341978</v>
      </c>
    </row>
    <row r="612" spans="2:42" x14ac:dyDescent="0.25">
      <c r="B612" s="3">
        <f t="shared" si="368"/>
        <v>2970</v>
      </c>
      <c r="C612" s="14">
        <f t="shared" si="369"/>
        <v>49.5</v>
      </c>
      <c r="D612" s="11">
        <f t="shared" si="370"/>
        <v>916.58272483327471</v>
      </c>
      <c r="E612" s="11">
        <f t="shared" si="351"/>
        <v>715.94852393652309</v>
      </c>
      <c r="F612" s="11">
        <f t="shared" si="371"/>
        <v>188.84765563773803</v>
      </c>
      <c r="G612" s="11">
        <f t="shared" si="352"/>
        <v>358.6879666360843</v>
      </c>
      <c r="H612" s="11">
        <f t="shared" si="353"/>
        <v>272.95600595090804</v>
      </c>
      <c r="I612" s="24">
        <f t="shared" si="372"/>
        <v>188.84765563773803</v>
      </c>
      <c r="J612" s="12">
        <f t="shared" si="354"/>
        <v>0.30544980580959485</v>
      </c>
      <c r="K612" s="24">
        <f t="shared" si="355"/>
        <v>525.65963258945055</v>
      </c>
      <c r="L612" s="12">
        <f t="shared" si="373"/>
        <v>0.31231463304355467</v>
      </c>
      <c r="M612" s="24">
        <f t="shared" si="374"/>
        <v>358.6879666360843</v>
      </c>
      <c r="N612" s="12">
        <f t="shared" si="356"/>
        <v>0.82019675491493271</v>
      </c>
      <c r="O612" s="24">
        <f t="shared" si="357"/>
        <v>587.28335024823468</v>
      </c>
      <c r="P612" s="12">
        <f t="shared" si="375"/>
        <v>0.54866809625857849</v>
      </c>
      <c r="Q612" s="24">
        <f t="shared" si="376"/>
        <v>272.95600595090804</v>
      </c>
      <c r="R612" s="12">
        <f t="shared" si="358"/>
        <v>0.52052909685465754</v>
      </c>
      <c r="S612" s="24">
        <f t="shared" si="359"/>
        <v>555.22878663246274</v>
      </c>
      <c r="T612" s="12">
        <f t="shared" si="377"/>
        <v>0.43955548078396722</v>
      </c>
      <c r="W612" s="24">
        <f t="shared" si="378"/>
        <v>430.29877693684779</v>
      </c>
      <c r="X612" s="24">
        <f t="shared" si="379"/>
        <v>621.57928109220586</v>
      </c>
      <c r="Y612" s="13">
        <f t="shared" si="360"/>
        <v>0.64306946030847745</v>
      </c>
      <c r="Z612" s="24">
        <f t="shared" si="361"/>
        <v>7141.2436749918825</v>
      </c>
      <c r="AA612" s="24">
        <f t="shared" si="362"/>
        <v>19777.703810785661</v>
      </c>
      <c r="AB612" s="24">
        <f t="shared" si="380"/>
        <v>358.6879666360843</v>
      </c>
      <c r="AC612" s="24">
        <f t="shared" si="381"/>
        <v>272.95600595090804</v>
      </c>
      <c r="AD612" s="123">
        <f t="shared" si="382"/>
        <v>2970</v>
      </c>
      <c r="AE612" s="14">
        <f t="shared" si="383"/>
        <v>49.5</v>
      </c>
      <c r="AF612" s="24">
        <f t="shared" si="363"/>
        <v>400</v>
      </c>
      <c r="AG612" s="3">
        <f t="shared" si="384"/>
        <v>1</v>
      </c>
      <c r="AH612" s="14">
        <f t="shared" si="364"/>
        <v>0</v>
      </c>
      <c r="AI612" s="14">
        <f t="shared" si="365"/>
        <v>1</v>
      </c>
      <c r="AJ612" s="14">
        <f t="shared" si="366"/>
        <v>2</v>
      </c>
      <c r="AK612" s="14">
        <f t="shared" si="367"/>
        <v>2.6</v>
      </c>
      <c r="AL612" s="24">
        <f t="shared" si="385"/>
        <v>358.6879666360843</v>
      </c>
      <c r="AM612" s="14">
        <f t="shared" si="386"/>
        <v>273.78302926469598</v>
      </c>
      <c r="AN612" s="138" t="str">
        <f t="shared" si="387"/>
        <v>modifiée</v>
      </c>
      <c r="AO612">
        <f t="shared" si="388"/>
        <v>2970</v>
      </c>
      <c r="AP612" s="124">
        <f t="shared" si="389"/>
        <v>273.78302926469598</v>
      </c>
    </row>
    <row r="613" spans="2:42" x14ac:dyDescent="0.25">
      <c r="B613" s="3">
        <f t="shared" si="368"/>
        <v>2975</v>
      </c>
      <c r="C613" s="14">
        <f t="shared" si="369"/>
        <v>49.583333333333336</v>
      </c>
      <c r="D613" s="11">
        <f t="shared" si="370"/>
        <v>916.83412018798447</v>
      </c>
      <c r="E613" s="11">
        <f t="shared" si="351"/>
        <v>716.16929936289534</v>
      </c>
      <c r="F613" s="11">
        <f t="shared" si="371"/>
        <v>189.15997027078157</v>
      </c>
      <c r="G613" s="11">
        <f t="shared" si="352"/>
        <v>359.23663473234285</v>
      </c>
      <c r="H613" s="11">
        <f t="shared" si="353"/>
        <v>273.39556143169199</v>
      </c>
      <c r="I613" s="24">
        <f t="shared" si="372"/>
        <v>189.15997027078157</v>
      </c>
      <c r="J613" s="12">
        <f t="shared" si="354"/>
        <v>0.30538229609312106</v>
      </c>
      <c r="K613" s="24">
        <f t="shared" si="355"/>
        <v>525.77583818883147</v>
      </c>
      <c r="L613" s="12">
        <f t="shared" si="373"/>
        <v>0.31223847871820981</v>
      </c>
      <c r="M613" s="24">
        <f t="shared" si="374"/>
        <v>359.23663473234285</v>
      </c>
      <c r="N613" s="12">
        <f t="shared" si="356"/>
        <v>0.81987667625593952</v>
      </c>
      <c r="O613" s="24">
        <f t="shared" si="357"/>
        <v>587.51262481188598</v>
      </c>
      <c r="P613" s="12">
        <f t="shared" si="375"/>
        <v>0.54823445713066776</v>
      </c>
      <c r="Q613" s="24">
        <f t="shared" si="376"/>
        <v>273.39556143169199</v>
      </c>
      <c r="R613" s="12">
        <f t="shared" si="358"/>
        <v>0.52038627917769775</v>
      </c>
      <c r="S613" s="24">
        <f t="shared" si="359"/>
        <v>555.38116667909526</v>
      </c>
      <c r="T613" s="12">
        <f t="shared" si="377"/>
        <v>0.43934351519624798</v>
      </c>
      <c r="W613" s="24">
        <f t="shared" si="378"/>
        <v>430.94184639715627</v>
      </c>
      <c r="X613" s="24">
        <f t="shared" si="379"/>
        <v>621.93457249060168</v>
      </c>
      <c r="Y613" s="13">
        <f t="shared" si="360"/>
        <v>0.6424224256197385</v>
      </c>
      <c r="Z613" s="24">
        <f t="shared" si="361"/>
        <v>7130.6863241434767</v>
      </c>
      <c r="AA613" s="24">
        <f t="shared" si="362"/>
        <v>19776.547474374082</v>
      </c>
      <c r="AB613" s="24">
        <f t="shared" si="380"/>
        <v>359.23663473234285</v>
      </c>
      <c r="AC613" s="24">
        <f t="shared" si="381"/>
        <v>273.39556143169199</v>
      </c>
      <c r="AD613" s="123">
        <f t="shared" si="382"/>
        <v>2975</v>
      </c>
      <c r="AE613" s="14">
        <f t="shared" si="383"/>
        <v>49.583333333333336</v>
      </c>
      <c r="AF613" s="24">
        <f t="shared" si="363"/>
        <v>400</v>
      </c>
      <c r="AG613" s="3">
        <f t="shared" si="384"/>
        <v>1</v>
      </c>
      <c r="AH613" s="14">
        <f t="shared" si="364"/>
        <v>0</v>
      </c>
      <c r="AI613" s="14">
        <f t="shared" si="365"/>
        <v>1</v>
      </c>
      <c r="AJ613" s="14">
        <f t="shared" si="366"/>
        <v>2</v>
      </c>
      <c r="AK613" s="14">
        <f t="shared" si="367"/>
        <v>2.6</v>
      </c>
      <c r="AL613" s="24">
        <f t="shared" si="385"/>
        <v>359.23663473234285</v>
      </c>
      <c r="AM613" s="14">
        <f t="shared" si="386"/>
        <v>274.24149777844036</v>
      </c>
      <c r="AN613" s="138" t="str">
        <f t="shared" si="387"/>
        <v>modifiée</v>
      </c>
      <c r="AO613">
        <f t="shared" si="388"/>
        <v>2975</v>
      </c>
      <c r="AP613" s="124">
        <f t="shared" si="389"/>
        <v>274.24149777844036</v>
      </c>
    </row>
    <row r="614" spans="2:42" x14ac:dyDescent="0.25">
      <c r="B614" s="3">
        <f t="shared" si="368"/>
        <v>2980</v>
      </c>
      <c r="C614" s="14">
        <f t="shared" si="369"/>
        <v>49.666666666666664</v>
      </c>
      <c r="D614" s="11">
        <f t="shared" si="370"/>
        <v>917.08509444475033</v>
      </c>
      <c r="E614" s="11">
        <f t="shared" si="351"/>
        <v>716.39007478926749</v>
      </c>
      <c r="F614" s="11">
        <f t="shared" si="371"/>
        <v>189.47220874949977</v>
      </c>
      <c r="G614" s="11">
        <f t="shared" si="352"/>
        <v>359.78486918947351</v>
      </c>
      <c r="H614" s="11">
        <f t="shared" si="353"/>
        <v>273.83490494688823</v>
      </c>
      <c r="I614" s="24">
        <f t="shared" si="372"/>
        <v>189.47220874949977</v>
      </c>
      <c r="J614" s="12">
        <f t="shared" si="354"/>
        <v>0.30531488136711366</v>
      </c>
      <c r="K614" s="24">
        <f t="shared" si="355"/>
        <v>525.8919315607435</v>
      </c>
      <c r="L614" s="12">
        <f t="shared" si="373"/>
        <v>0.31216221895716667</v>
      </c>
      <c r="M614" s="24">
        <f t="shared" si="374"/>
        <v>359.78486918947351</v>
      </c>
      <c r="N614" s="12">
        <f t="shared" si="356"/>
        <v>0.81955651090532289</v>
      </c>
      <c r="O614" s="24">
        <f t="shared" si="357"/>
        <v>587.7421406329571</v>
      </c>
      <c r="P614" s="12">
        <f t="shared" si="375"/>
        <v>0.54780079233073209</v>
      </c>
      <c r="Q614" s="24">
        <f t="shared" si="376"/>
        <v>273.83490494688823</v>
      </c>
      <c r="R614" s="12">
        <f t="shared" si="358"/>
        <v>0.52024356135942573</v>
      </c>
      <c r="S614" s="24">
        <f t="shared" si="359"/>
        <v>555.53352375625104</v>
      </c>
      <c r="T614" s="12">
        <f t="shared" si="377"/>
        <v>0.43913143885254957</v>
      </c>
      <c r="W614" s="24">
        <f t="shared" si="378"/>
        <v>431.58426882277598</v>
      </c>
      <c r="X614" s="24">
        <f t="shared" si="379"/>
        <v>622.2904809436892</v>
      </c>
      <c r="Y614" s="13">
        <f t="shared" si="360"/>
        <v>0.64177522870403558</v>
      </c>
      <c r="Z614" s="24">
        <f t="shared" si="361"/>
        <v>7120.1451491622875</v>
      </c>
      <c r="AA614" s="24">
        <f t="shared" si="362"/>
        <v>19775.363869508103</v>
      </c>
      <c r="AB614" s="24">
        <f t="shared" si="380"/>
        <v>359.78486918947351</v>
      </c>
      <c r="AC614" s="24">
        <f t="shared" si="381"/>
        <v>273.83490494688823</v>
      </c>
      <c r="AD614" s="123">
        <f t="shared" si="382"/>
        <v>2980</v>
      </c>
      <c r="AE614" s="14">
        <f t="shared" si="383"/>
        <v>49.666666666666664</v>
      </c>
      <c r="AF614" s="24">
        <f t="shared" si="363"/>
        <v>400</v>
      </c>
      <c r="AG614" s="3">
        <f t="shared" si="384"/>
        <v>1</v>
      </c>
      <c r="AH614" s="14">
        <f t="shared" si="364"/>
        <v>0</v>
      </c>
      <c r="AI614" s="14">
        <f t="shared" si="365"/>
        <v>1</v>
      </c>
      <c r="AJ614" s="14">
        <f t="shared" si="366"/>
        <v>2</v>
      </c>
      <c r="AK614" s="14">
        <f t="shared" si="367"/>
        <v>2.6</v>
      </c>
      <c r="AL614" s="24">
        <f t="shared" si="385"/>
        <v>359.78486918947351</v>
      </c>
      <c r="AM614" s="14">
        <f t="shared" si="386"/>
        <v>274.69979247197841</v>
      </c>
      <c r="AN614" s="138" t="str">
        <f t="shared" si="387"/>
        <v>modifiée</v>
      </c>
      <c r="AO614">
        <f t="shared" si="388"/>
        <v>2980</v>
      </c>
      <c r="AP614" s="124">
        <f t="shared" si="389"/>
        <v>274.69979247197841</v>
      </c>
    </row>
    <row r="615" spans="2:42" x14ac:dyDescent="0.25">
      <c r="B615" s="3">
        <f t="shared" si="368"/>
        <v>2985</v>
      </c>
      <c r="C615" s="14">
        <f t="shared" si="369"/>
        <v>49.75</v>
      </c>
      <c r="D615" s="11">
        <f t="shared" si="370"/>
        <v>917.33564901192801</v>
      </c>
      <c r="E615" s="11">
        <f t="shared" si="351"/>
        <v>716.61085021563974</v>
      </c>
      <c r="F615" s="11">
        <f t="shared" si="371"/>
        <v>189.78437096845693</v>
      </c>
      <c r="G615" s="11">
        <f t="shared" si="352"/>
        <v>360.33266998180426</v>
      </c>
      <c r="H615" s="11">
        <f t="shared" si="353"/>
        <v>274.27403638574077</v>
      </c>
      <c r="I615" s="24">
        <f t="shared" si="372"/>
        <v>189.78437096845693</v>
      </c>
      <c r="J615" s="12">
        <f t="shared" si="354"/>
        <v>0.30524756127742048</v>
      </c>
      <c r="K615" s="24">
        <f t="shared" si="355"/>
        <v>526.00791313272862</v>
      </c>
      <c r="L615" s="12">
        <f t="shared" si="373"/>
        <v>0.31208585444025311</v>
      </c>
      <c r="M615" s="24">
        <f t="shared" si="374"/>
        <v>360.33266998180426</v>
      </c>
      <c r="N615" s="12">
        <f t="shared" si="356"/>
        <v>0.81923625771545128</v>
      </c>
      <c r="O615" s="24">
        <f t="shared" si="357"/>
        <v>587.97189889083086</v>
      </c>
      <c r="P615" s="12">
        <f t="shared" si="375"/>
        <v>0.54736710355104845</v>
      </c>
      <c r="Q615" s="24">
        <f t="shared" si="376"/>
        <v>274.27403638574077</v>
      </c>
      <c r="R615" s="12">
        <f t="shared" si="358"/>
        <v>0.52010094234790627</v>
      </c>
      <c r="S615" s="24">
        <f t="shared" si="359"/>
        <v>555.68585888117195</v>
      </c>
      <c r="T615" s="12">
        <f t="shared" si="377"/>
        <v>0.43891925258869585</v>
      </c>
      <c r="W615" s="24">
        <f t="shared" si="378"/>
        <v>432.22604405148002</v>
      </c>
      <c r="X615" s="24">
        <f t="shared" si="379"/>
        <v>622.64700694432861</v>
      </c>
      <c r="Y615" s="13">
        <f t="shared" si="360"/>
        <v>0.64112787362142054</v>
      </c>
      <c r="Z615" s="24">
        <f t="shared" si="361"/>
        <v>7109.6201541039936</v>
      </c>
      <c r="AA615" s="24">
        <f t="shared" si="362"/>
        <v>19774.153091309552</v>
      </c>
      <c r="AB615" s="24">
        <f t="shared" si="380"/>
        <v>360.33266998180426</v>
      </c>
      <c r="AC615" s="24">
        <f t="shared" si="381"/>
        <v>274.27403638574077</v>
      </c>
      <c r="AD615" s="123">
        <f t="shared" si="382"/>
        <v>2985</v>
      </c>
      <c r="AE615" s="14">
        <f t="shared" si="383"/>
        <v>49.75</v>
      </c>
      <c r="AF615" s="24">
        <f t="shared" si="363"/>
        <v>400</v>
      </c>
      <c r="AG615" s="3">
        <f t="shared" si="384"/>
        <v>1</v>
      </c>
      <c r="AH615" s="14">
        <f t="shared" si="364"/>
        <v>0</v>
      </c>
      <c r="AI615" s="14">
        <f t="shared" si="365"/>
        <v>1</v>
      </c>
      <c r="AJ615" s="14">
        <f t="shared" si="366"/>
        <v>2</v>
      </c>
      <c r="AK615" s="14">
        <f t="shared" si="367"/>
        <v>2.6</v>
      </c>
      <c r="AL615" s="24">
        <f t="shared" si="385"/>
        <v>360.33266998180426</v>
      </c>
      <c r="AM615" s="14">
        <f t="shared" si="386"/>
        <v>275.15791310361516</v>
      </c>
      <c r="AN615" s="138" t="str">
        <f t="shared" si="387"/>
        <v>modifiée</v>
      </c>
      <c r="AO615">
        <f t="shared" si="388"/>
        <v>2985</v>
      </c>
      <c r="AP615" s="124">
        <f t="shared" si="389"/>
        <v>275.15791310361516</v>
      </c>
    </row>
    <row r="616" spans="2:42" x14ac:dyDescent="0.25">
      <c r="B616" s="3">
        <f t="shared" si="368"/>
        <v>2990</v>
      </c>
      <c r="C616" s="14">
        <f t="shared" si="369"/>
        <v>49.833333333333336</v>
      </c>
      <c r="D616" s="11">
        <f t="shared" si="370"/>
        <v>917.58578529081922</v>
      </c>
      <c r="E616" s="11">
        <f t="shared" si="351"/>
        <v>716.831625642012</v>
      </c>
      <c r="F616" s="11">
        <f t="shared" si="371"/>
        <v>190.09645682289718</v>
      </c>
      <c r="G616" s="11">
        <f t="shared" si="352"/>
        <v>360.8800370853553</v>
      </c>
      <c r="H616" s="11">
        <f t="shared" si="353"/>
        <v>274.71295563832945</v>
      </c>
      <c r="I616" s="24">
        <f t="shared" si="372"/>
        <v>190.09645682289718</v>
      </c>
      <c r="J616" s="12">
        <f t="shared" si="354"/>
        <v>0.30518033547068285</v>
      </c>
      <c r="K616" s="24">
        <f t="shared" si="355"/>
        <v>526.12378333208528</v>
      </c>
      <c r="L616" s="12">
        <f t="shared" si="373"/>
        <v>0.31200938584211568</v>
      </c>
      <c r="M616" s="24">
        <f t="shared" si="374"/>
        <v>360.8800370853553</v>
      </c>
      <c r="N616" s="12">
        <f t="shared" si="356"/>
        <v>0.81891591555577326</v>
      </c>
      <c r="O616" s="24">
        <f t="shared" si="357"/>
        <v>588.20190075590983</v>
      </c>
      <c r="P616" s="12">
        <f t="shared" si="375"/>
        <v>0.54693339247788841</v>
      </c>
      <c r="Q616" s="24">
        <f t="shared" si="376"/>
        <v>274.71295563832945</v>
      </c>
      <c r="R616" s="12">
        <f t="shared" si="358"/>
        <v>0.51995842109622825</v>
      </c>
      <c r="S616" s="24">
        <f t="shared" si="359"/>
        <v>555.83817306810352</v>
      </c>
      <c r="T616" s="12">
        <f t="shared" si="377"/>
        <v>0.43870695723488712</v>
      </c>
      <c r="W616" s="24">
        <f t="shared" si="378"/>
        <v>432.86717192510145</v>
      </c>
      <c r="X616" s="24">
        <f t="shared" si="379"/>
        <v>623.00415096830875</v>
      </c>
      <c r="Y616" s="13">
        <f t="shared" si="360"/>
        <v>0.64048036444894574</v>
      </c>
      <c r="Z616" s="24">
        <f t="shared" si="361"/>
        <v>7099.1113429227635</v>
      </c>
      <c r="AA616" s="24">
        <f t="shared" si="362"/>
        <v>19772.915235242905</v>
      </c>
      <c r="AB616" s="24">
        <f t="shared" si="380"/>
        <v>360.8800370853553</v>
      </c>
      <c r="AC616" s="24">
        <f t="shared" si="381"/>
        <v>274.71295563832945</v>
      </c>
      <c r="AD616" s="123">
        <f t="shared" si="382"/>
        <v>2990</v>
      </c>
      <c r="AE616" s="14">
        <f t="shared" si="383"/>
        <v>49.833333333333336</v>
      </c>
      <c r="AF616" s="24">
        <f t="shared" si="363"/>
        <v>400</v>
      </c>
      <c r="AG616" s="3">
        <f t="shared" si="384"/>
        <v>1</v>
      </c>
      <c r="AH616" s="14">
        <f t="shared" si="364"/>
        <v>0</v>
      </c>
      <c r="AI616" s="14">
        <f t="shared" si="365"/>
        <v>1</v>
      </c>
      <c r="AJ616" s="14">
        <f t="shared" si="366"/>
        <v>2</v>
      </c>
      <c r="AK616" s="14">
        <f t="shared" si="367"/>
        <v>2.6</v>
      </c>
      <c r="AL616" s="24">
        <f t="shared" si="385"/>
        <v>360.8800370853553</v>
      </c>
      <c r="AM616" s="14">
        <f t="shared" si="386"/>
        <v>275.61585943263123</v>
      </c>
      <c r="AN616" s="138" t="str">
        <f t="shared" si="387"/>
        <v>modifiée</v>
      </c>
      <c r="AO616">
        <f t="shared" si="388"/>
        <v>2990</v>
      </c>
      <c r="AP616" s="124">
        <f t="shared" si="389"/>
        <v>275.61585943263123</v>
      </c>
    </row>
    <row r="617" spans="2:42" x14ac:dyDescent="0.25">
      <c r="B617" s="3">
        <f t="shared" si="368"/>
        <v>2995</v>
      </c>
      <c r="C617" s="14">
        <f t="shared" si="369"/>
        <v>49.916666666666664</v>
      </c>
      <c r="D617" s="11">
        <f t="shared" si="370"/>
        <v>917.83550467571899</v>
      </c>
      <c r="E617" s="11">
        <f t="shared" si="351"/>
        <v>717.05240106838414</v>
      </c>
      <c r="F617" s="11">
        <f t="shared" si="371"/>
        <v>190.4084662087393</v>
      </c>
      <c r="G617" s="11">
        <f t="shared" si="352"/>
        <v>361.42697047783321</v>
      </c>
      <c r="H617" s="11">
        <f t="shared" si="353"/>
        <v>275.15166259556435</v>
      </c>
      <c r="I617" s="24">
        <f t="shared" si="372"/>
        <v>190.4084662087393</v>
      </c>
      <c r="J617" s="12">
        <f t="shared" si="354"/>
        <v>0.30511320359433564</v>
      </c>
      <c r="K617" s="24">
        <f t="shared" si="355"/>
        <v>526.23954258586366</v>
      </c>
      <c r="L617" s="12">
        <f t="shared" si="373"/>
        <v>0.31193281383221833</v>
      </c>
      <c r="M617" s="24">
        <f t="shared" si="374"/>
        <v>361.42697047783321</v>
      </c>
      <c r="N617" s="12">
        <f t="shared" si="356"/>
        <v>0.81859548331273124</v>
      </c>
      <c r="O617" s="24">
        <f t="shared" si="357"/>
        <v>588.43214738964161</v>
      </c>
      <c r="P617" s="12">
        <f t="shared" si="375"/>
        <v>0.54649966079143864</v>
      </c>
      <c r="Q617" s="24">
        <f t="shared" si="376"/>
        <v>275.15166259556435</v>
      </c>
      <c r="R617" s="12">
        <f t="shared" si="358"/>
        <v>0.51981599656249144</v>
      </c>
      <c r="S617" s="24">
        <f t="shared" si="359"/>
        <v>555.99046732829538</v>
      </c>
      <c r="T617" s="12">
        <f t="shared" si="377"/>
        <v>0.43849455361568107</v>
      </c>
      <c r="W617" s="24">
        <f t="shared" si="378"/>
        <v>433.50765228955038</v>
      </c>
      <c r="X617" s="24">
        <f t="shared" si="379"/>
        <v>623.36191347443537</v>
      </c>
      <c r="Y617" s="13">
        <f t="shared" si="360"/>
        <v>0.63983270528030733</v>
      </c>
      <c r="Z617" s="24">
        <f t="shared" si="361"/>
        <v>7088.6187194708436</v>
      </c>
      <c r="AA617" s="24">
        <f t="shared" si="362"/>
        <v>19771.650397111924</v>
      </c>
      <c r="AB617" s="24">
        <f t="shared" si="380"/>
        <v>361.42697047783321</v>
      </c>
      <c r="AC617" s="24">
        <f t="shared" si="381"/>
        <v>275.15166259556435</v>
      </c>
      <c r="AD617" s="123">
        <f t="shared" si="382"/>
        <v>2995</v>
      </c>
      <c r="AE617" s="14">
        <f t="shared" si="383"/>
        <v>49.916666666666664</v>
      </c>
      <c r="AF617" s="24">
        <f t="shared" si="363"/>
        <v>400</v>
      </c>
      <c r="AG617" s="3">
        <f t="shared" si="384"/>
        <v>1</v>
      </c>
      <c r="AH617" s="14">
        <f t="shared" si="364"/>
        <v>0</v>
      </c>
      <c r="AI617" s="14">
        <f t="shared" si="365"/>
        <v>1</v>
      </c>
      <c r="AJ617" s="14">
        <f t="shared" si="366"/>
        <v>2</v>
      </c>
      <c r="AK617" s="14">
        <f t="shared" si="367"/>
        <v>2.6</v>
      </c>
      <c r="AL617" s="24">
        <f t="shared" si="385"/>
        <v>361.42697047783321</v>
      </c>
      <c r="AM617" s="14">
        <f t="shared" si="386"/>
        <v>276.07363121927875</v>
      </c>
      <c r="AN617" s="138" t="str">
        <f t="shared" si="387"/>
        <v>modifiée</v>
      </c>
      <c r="AO617">
        <f t="shared" si="388"/>
        <v>2995</v>
      </c>
      <c r="AP617" s="124">
        <f t="shared" si="389"/>
        <v>276.07363121927875</v>
      </c>
    </row>
    <row r="618" spans="2:42" x14ac:dyDescent="0.25">
      <c r="B618" s="3">
        <f t="shared" si="368"/>
        <v>3000</v>
      </c>
      <c r="C618" s="14">
        <f t="shared" si="369"/>
        <v>50</v>
      </c>
      <c r="D618" s="11">
        <f t="shared" si="370"/>
        <v>918.08480855396283</v>
      </c>
      <c r="E618" s="11">
        <f t="shared" si="351"/>
        <v>717.2731764947564</v>
      </c>
      <c r="F618" s="11">
        <f t="shared" si="371"/>
        <v>190.72039902257151</v>
      </c>
      <c r="G618" s="11">
        <f t="shared" si="352"/>
        <v>361.97347013862463</v>
      </c>
      <c r="H618" s="11">
        <f t="shared" si="353"/>
        <v>275.59015714918002</v>
      </c>
      <c r="I618" s="24">
        <f t="shared" si="372"/>
        <v>190.72039902257151</v>
      </c>
      <c r="J618" s="12">
        <f t="shared" si="354"/>
        <v>0.30504616529660628</v>
      </c>
      <c r="K618" s="24">
        <f t="shared" si="355"/>
        <v>526.35519132086256</v>
      </c>
      <c r="L618" s="12">
        <f t="shared" si="373"/>
        <v>0.31185613907488408</v>
      </c>
      <c r="M618" s="24">
        <f t="shared" si="374"/>
        <v>361.97347013862463</v>
      </c>
      <c r="N618" s="12">
        <f t="shared" si="356"/>
        <v>0.8182749598896788</v>
      </c>
      <c r="O618" s="24">
        <f t="shared" si="357"/>
        <v>588.66263994454141</v>
      </c>
      <c r="P618" s="12">
        <f t="shared" si="375"/>
        <v>0.54606591016585149</v>
      </c>
      <c r="Q618" s="24">
        <f t="shared" si="376"/>
        <v>275.59015714918002</v>
      </c>
      <c r="R618" s="12">
        <f t="shared" si="358"/>
        <v>0.51967366770979351</v>
      </c>
      <c r="S618" s="24">
        <f t="shared" si="359"/>
        <v>556.14274267000076</v>
      </c>
      <c r="T618" s="12">
        <f t="shared" si="377"/>
        <v>0.43828204255005415</v>
      </c>
      <c r="W618" s="24">
        <f t="shared" si="378"/>
        <v>434.14748499483068</v>
      </c>
      <c r="X618" s="24">
        <f t="shared" si="379"/>
        <v>623.72029490461932</v>
      </c>
      <c r="Y618" s="13">
        <f t="shared" si="360"/>
        <v>0.63918490022548713</v>
      </c>
      <c r="Z618" s="24">
        <f t="shared" si="361"/>
        <v>7078.1422874981427</v>
      </c>
      <c r="AA618" s="24">
        <f t="shared" si="362"/>
        <v>19770.358673056173</v>
      </c>
      <c r="AB618" s="24">
        <f t="shared" si="380"/>
        <v>361.97347013862463</v>
      </c>
      <c r="AC618" s="24">
        <f t="shared" si="381"/>
        <v>275.59015714918002</v>
      </c>
      <c r="AD618" s="123">
        <f t="shared" si="382"/>
        <v>3000</v>
      </c>
      <c r="AE618" s="14">
        <f t="shared" si="383"/>
        <v>50</v>
      </c>
      <c r="AF618" s="24">
        <f t="shared" si="363"/>
        <v>400</v>
      </c>
      <c r="AG618" s="3">
        <f t="shared" si="384"/>
        <v>1</v>
      </c>
      <c r="AH618" s="14">
        <f t="shared" si="364"/>
        <v>0</v>
      </c>
      <c r="AI618" s="14">
        <f t="shared" si="365"/>
        <v>1</v>
      </c>
      <c r="AJ618" s="14">
        <f t="shared" si="366"/>
        <v>2</v>
      </c>
      <c r="AK618" s="14">
        <f t="shared" si="367"/>
        <v>2.6</v>
      </c>
      <c r="AL618" s="24">
        <f t="shared" si="385"/>
        <v>361.97347013862463</v>
      </c>
      <c r="AM618" s="14">
        <f t="shared" si="386"/>
        <v>276.53122822477746</v>
      </c>
      <c r="AN618" s="138" t="str">
        <f t="shared" si="387"/>
        <v>modifiée</v>
      </c>
      <c r="AO618">
        <f t="shared" si="388"/>
        <v>3000</v>
      </c>
      <c r="AP618" s="124">
        <f t="shared" si="389"/>
        <v>276.53122822477746</v>
      </c>
    </row>
    <row r="619" spans="2:42" x14ac:dyDescent="0.25">
      <c r="B619" s="3">
        <f t="shared" si="368"/>
        <v>3005</v>
      </c>
      <c r="C619" s="14">
        <f t="shared" si="369"/>
        <v>50.083333333333336</v>
      </c>
      <c r="D619" s="11">
        <f t="shared" si="370"/>
        <v>918.33369830597258</v>
      </c>
      <c r="E619" s="11">
        <f t="shared" si="351"/>
        <v>717.49395192112866</v>
      </c>
      <c r="F619" s="11">
        <f t="shared" si="371"/>
        <v>191.03225516164639</v>
      </c>
      <c r="G619" s="11">
        <f t="shared" si="352"/>
        <v>362.51953604879048</v>
      </c>
      <c r="H619" s="11">
        <f t="shared" si="353"/>
        <v>276.02843919173006</v>
      </c>
      <c r="I619" s="24">
        <f t="shared" si="372"/>
        <v>191.03225516164639</v>
      </c>
      <c r="J619" s="12">
        <f t="shared" si="354"/>
        <v>0.3049792202265153</v>
      </c>
      <c r="K619" s="24">
        <f t="shared" si="355"/>
        <v>526.47072996362499</v>
      </c>
      <c r="L619" s="12">
        <f t="shared" si="373"/>
        <v>0.3117793622293627</v>
      </c>
      <c r="M619" s="24">
        <f t="shared" si="374"/>
        <v>362.51953604879048</v>
      </c>
      <c r="N619" s="12">
        <f t="shared" si="356"/>
        <v>0.8179543442067958</v>
      </c>
      <c r="O619" s="24">
        <f t="shared" si="357"/>
        <v>588.89337956421605</v>
      </c>
      <c r="P619" s="12">
        <f t="shared" si="375"/>
        <v>0.54563214226935741</v>
      </c>
      <c r="Q619" s="24">
        <f t="shared" si="376"/>
        <v>276.02843919173006</v>
      </c>
      <c r="R619" s="12">
        <f t="shared" si="358"/>
        <v>0.51953143350621822</v>
      </c>
      <c r="S619" s="24">
        <f t="shared" si="359"/>
        <v>556.29500009847629</v>
      </c>
      <c r="T619" s="12">
        <f t="shared" si="377"/>
        <v>0.43806942485150213</v>
      </c>
      <c r="W619" s="24">
        <f t="shared" si="378"/>
        <v>434.78666989505615</v>
      </c>
      <c r="X619" s="24">
        <f t="shared" si="379"/>
        <v>624.07929568396457</v>
      </c>
      <c r="Y619" s="13">
        <f t="shared" si="360"/>
        <v>0.63853695341039629</v>
      </c>
      <c r="Z619" s="24">
        <f t="shared" si="361"/>
        <v>7067.6820506518125</v>
      </c>
      <c r="AA619" s="24">
        <f t="shared" si="362"/>
        <v>19769.040159547578</v>
      </c>
      <c r="AB619" s="24">
        <f t="shared" si="380"/>
        <v>362.51953604879048</v>
      </c>
      <c r="AC619" s="24">
        <f t="shared" si="381"/>
        <v>276.02843919173006</v>
      </c>
      <c r="AD619" s="123">
        <f t="shared" si="382"/>
        <v>3005</v>
      </c>
      <c r="AE619" s="14">
        <f t="shared" si="383"/>
        <v>50.083333333333336</v>
      </c>
      <c r="AF619" s="24">
        <f t="shared" si="363"/>
        <v>400</v>
      </c>
      <c r="AG619" s="3">
        <f t="shared" si="384"/>
        <v>1</v>
      </c>
      <c r="AH619" s="14">
        <f t="shared" si="364"/>
        <v>0</v>
      </c>
      <c r="AI619" s="14">
        <f t="shared" si="365"/>
        <v>1</v>
      </c>
      <c r="AJ619" s="14">
        <f t="shared" si="366"/>
        <v>2</v>
      </c>
      <c r="AK619" s="14">
        <f t="shared" si="367"/>
        <v>2.6</v>
      </c>
      <c r="AL619" s="24">
        <f t="shared" si="385"/>
        <v>362.51953604879048</v>
      </c>
      <c r="AM619" s="14">
        <f t="shared" si="386"/>
        <v>276.9886502113111</v>
      </c>
      <c r="AN619" s="138" t="str">
        <f t="shared" si="387"/>
        <v>modifiée</v>
      </c>
      <c r="AO619">
        <f t="shared" si="388"/>
        <v>3005</v>
      </c>
      <c r="AP619" s="124">
        <f t="shared" si="389"/>
        <v>276.9886502113111</v>
      </c>
    </row>
    <row r="620" spans="2:42" x14ac:dyDescent="0.25">
      <c r="B620" s="3">
        <f t="shared" si="368"/>
        <v>3010</v>
      </c>
      <c r="C620" s="14">
        <f t="shared" si="369"/>
        <v>50.166666666666664</v>
      </c>
      <c r="D620" s="11">
        <f t="shared" si="370"/>
        <v>918.5821753053018</v>
      </c>
      <c r="E620" s="11">
        <f t="shared" si="351"/>
        <v>717.7147273475008</v>
      </c>
      <c r="F620" s="11">
        <f t="shared" si="371"/>
        <v>191.34403452387576</v>
      </c>
      <c r="G620" s="11">
        <f t="shared" si="352"/>
        <v>363.06516819105985</v>
      </c>
      <c r="H620" s="11">
        <f t="shared" si="353"/>
        <v>276.46650861658156</v>
      </c>
      <c r="I620" s="24">
        <f t="shared" si="372"/>
        <v>191.34403452387576</v>
      </c>
      <c r="J620" s="12">
        <f t="shared" si="354"/>
        <v>0.30491236803387517</v>
      </c>
      <c r="K620" s="24">
        <f t="shared" si="355"/>
        <v>526.5861589404351</v>
      </c>
      <c r="L620" s="12">
        <f t="shared" si="373"/>
        <v>0.31170248394987948</v>
      </c>
      <c r="M620" s="24">
        <f t="shared" si="374"/>
        <v>363.06516819105985</v>
      </c>
      <c r="N620" s="12">
        <f t="shared" si="356"/>
        <v>0.81763363520100441</v>
      </c>
      <c r="O620" s="24">
        <f t="shared" si="357"/>
        <v>589.12436738338852</v>
      </c>
      <c r="P620" s="12">
        <f t="shared" si="375"/>
        <v>0.54519835876433109</v>
      </c>
      <c r="Q620" s="24">
        <f t="shared" si="376"/>
        <v>276.46650861658156</v>
      </c>
      <c r="R620" s="12">
        <f t="shared" si="358"/>
        <v>0.51938929292482172</v>
      </c>
      <c r="S620" s="24">
        <f t="shared" si="359"/>
        <v>556.44724061598231</v>
      </c>
      <c r="T620" s="12">
        <f t="shared" si="377"/>
        <v>0.43785670132811083</v>
      </c>
      <c r="W620" s="24">
        <f t="shared" si="378"/>
        <v>435.42520684846653</v>
      </c>
      <c r="X620" s="24">
        <f t="shared" si="379"/>
        <v>624.4389162208571</v>
      </c>
      <c r="Y620" s="13">
        <f t="shared" si="360"/>
        <v>0.63788886897651931</v>
      </c>
      <c r="Z620" s="24">
        <f t="shared" si="361"/>
        <v>7057.2380124758565</v>
      </c>
      <c r="AA620" s="24">
        <f t="shared" si="362"/>
        <v>19767.69495338693</v>
      </c>
      <c r="AB620" s="24">
        <f t="shared" si="380"/>
        <v>363.06516819105985</v>
      </c>
      <c r="AC620" s="24">
        <f t="shared" si="381"/>
        <v>276.46650861658156</v>
      </c>
      <c r="AD620" s="123">
        <f t="shared" si="382"/>
        <v>3010</v>
      </c>
      <c r="AE620" s="14">
        <f t="shared" si="383"/>
        <v>50.166666666666664</v>
      </c>
      <c r="AF620" s="24">
        <f t="shared" si="363"/>
        <v>400</v>
      </c>
      <c r="AG620" s="3">
        <f t="shared" si="384"/>
        <v>1</v>
      </c>
      <c r="AH620" s="14">
        <f t="shared" si="364"/>
        <v>0</v>
      </c>
      <c r="AI620" s="14">
        <f t="shared" si="365"/>
        <v>1</v>
      </c>
      <c r="AJ620" s="14">
        <f t="shared" si="366"/>
        <v>2</v>
      </c>
      <c r="AK620" s="14">
        <f t="shared" si="367"/>
        <v>2.6</v>
      </c>
      <c r="AL620" s="24">
        <f t="shared" si="385"/>
        <v>363.06516819105985</v>
      </c>
      <c r="AM620" s="14">
        <f t="shared" si="386"/>
        <v>277.44589694202318</v>
      </c>
      <c r="AN620" s="138" t="str">
        <f t="shared" si="387"/>
        <v>modifiée</v>
      </c>
      <c r="AO620">
        <f t="shared" si="388"/>
        <v>3010</v>
      </c>
      <c r="AP620" s="124">
        <f t="shared" si="389"/>
        <v>277.44589694202318</v>
      </c>
    </row>
    <row r="621" spans="2:42" x14ac:dyDescent="0.25">
      <c r="B621" s="3">
        <f t="shared" si="368"/>
        <v>3015</v>
      </c>
      <c r="C621" s="14">
        <f t="shared" si="369"/>
        <v>50.25</v>
      </c>
      <c r="D621" s="11">
        <f t="shared" si="370"/>
        <v>918.83024091868265</v>
      </c>
      <c r="E621" s="11">
        <f t="shared" si="351"/>
        <v>717.93550277387305</v>
      </c>
      <c r="F621" s="11">
        <f t="shared" si="371"/>
        <v>191.65573700782565</v>
      </c>
      <c r="G621" s="11">
        <f t="shared" si="352"/>
        <v>363.61036654982416</v>
      </c>
      <c r="H621" s="11">
        <f t="shared" si="353"/>
        <v>276.90436531790965</v>
      </c>
      <c r="I621" s="24">
        <f t="shared" si="372"/>
        <v>191.65573700782565</v>
      </c>
      <c r="J621" s="12">
        <f t="shared" si="354"/>
        <v>0.30484560836929064</v>
      </c>
      <c r="K621" s="24">
        <f t="shared" si="355"/>
        <v>526.70147867731373</v>
      </c>
      <c r="L621" s="12">
        <f t="shared" si="373"/>
        <v>0.3116255048856213</v>
      </c>
      <c r="M621" s="24">
        <f t="shared" si="374"/>
        <v>363.61036654982416</v>
      </c>
      <c r="N621" s="12">
        <f t="shared" si="356"/>
        <v>0.81731283182588499</v>
      </c>
      <c r="O621" s="24">
        <f t="shared" si="357"/>
        <v>589.35560452792163</v>
      </c>
      <c r="P621" s="12">
        <f t="shared" si="375"/>
        <v>0.54476456130718365</v>
      </c>
      <c r="Q621" s="24">
        <f t="shared" si="376"/>
        <v>276.90436531790965</v>
      </c>
      <c r="R621" s="12">
        <f t="shared" si="358"/>
        <v>0.51924724494362151</v>
      </c>
      <c r="S621" s="24">
        <f t="shared" si="359"/>
        <v>556.59946522178166</v>
      </c>
      <c r="T621" s="12">
        <f t="shared" si="377"/>
        <v>0.43764387278251993</v>
      </c>
      <c r="W621" s="24">
        <f t="shared" si="378"/>
        <v>436.06309571744305</v>
      </c>
      <c r="X621" s="24">
        <f t="shared" si="379"/>
        <v>624.79915690705309</v>
      </c>
      <c r="Y621" s="13">
        <f t="shared" si="360"/>
        <v>0.63724065108056338</v>
      </c>
      <c r="Z621" s="24">
        <f t="shared" si="361"/>
        <v>7046.8101764107505</v>
      </c>
      <c r="AA621" s="24">
        <f t="shared" si="362"/>
        <v>19766.323151700522</v>
      </c>
      <c r="AB621" s="24">
        <f t="shared" si="380"/>
        <v>363.61036654982416</v>
      </c>
      <c r="AC621" s="24">
        <f t="shared" si="381"/>
        <v>276.90436531790965</v>
      </c>
      <c r="AD621" s="123">
        <f t="shared" si="382"/>
        <v>3015</v>
      </c>
      <c r="AE621" s="14">
        <f t="shared" si="383"/>
        <v>50.25</v>
      </c>
      <c r="AF621" s="24">
        <f t="shared" si="363"/>
        <v>400</v>
      </c>
      <c r="AG621" s="3">
        <f t="shared" si="384"/>
        <v>1</v>
      </c>
      <c r="AH621" s="14">
        <f t="shared" si="364"/>
        <v>0</v>
      </c>
      <c r="AI621" s="14">
        <f t="shared" si="365"/>
        <v>1</v>
      </c>
      <c r="AJ621" s="14">
        <f t="shared" si="366"/>
        <v>2</v>
      </c>
      <c r="AK621" s="14">
        <f t="shared" si="367"/>
        <v>2.6</v>
      </c>
      <c r="AL621" s="24">
        <f t="shared" si="385"/>
        <v>363.61036654982416</v>
      </c>
      <c r="AM621" s="14">
        <f t="shared" si="386"/>
        <v>277.90296818101336</v>
      </c>
      <c r="AN621" s="138" t="str">
        <f t="shared" si="387"/>
        <v>modifiée</v>
      </c>
      <c r="AO621">
        <f t="shared" si="388"/>
        <v>3015</v>
      </c>
      <c r="AP621" s="124">
        <f t="shared" si="389"/>
        <v>277.90296818101336</v>
      </c>
    </row>
    <row r="622" spans="2:42" x14ac:dyDescent="0.25">
      <c r="B622" s="3">
        <f t="shared" si="368"/>
        <v>3020</v>
      </c>
      <c r="C622" s="14">
        <f t="shared" si="369"/>
        <v>50.333333333333336</v>
      </c>
      <c r="D622" s="11">
        <f t="shared" si="370"/>
        <v>919.07789650606946</v>
      </c>
      <c r="E622" s="11">
        <f t="shared" si="351"/>
        <v>718.15627820024531</v>
      </c>
      <c r="F622" s="11">
        <f t="shared" si="371"/>
        <v>191.96736251271128</v>
      </c>
      <c r="G622" s="11">
        <f t="shared" si="352"/>
        <v>364.15513111113137</v>
      </c>
      <c r="H622" s="11">
        <f t="shared" si="353"/>
        <v>277.34200919069218</v>
      </c>
      <c r="I622" s="24">
        <f t="shared" si="372"/>
        <v>191.96736251271128</v>
      </c>
      <c r="J622" s="12">
        <f t="shared" si="354"/>
        <v>0.30477894088415802</v>
      </c>
      <c r="K622" s="24">
        <f t="shared" si="355"/>
        <v>526.81668960001457</v>
      </c>
      <c r="L622" s="12">
        <f t="shared" si="373"/>
        <v>0.31154842568086599</v>
      </c>
      <c r="M622" s="24">
        <f t="shared" si="374"/>
        <v>364.15513111113137</v>
      </c>
      <c r="N622" s="12">
        <f t="shared" si="356"/>
        <v>0.81699193305159235</v>
      </c>
      <c r="O622" s="24">
        <f t="shared" si="357"/>
        <v>589.58709211484199</v>
      </c>
      <c r="P622" s="12">
        <f t="shared" si="375"/>
        <v>0.5443307515486483</v>
      </c>
      <c r="Q622" s="24">
        <f t="shared" si="376"/>
        <v>277.34200919069218</v>
      </c>
      <c r="R622" s="12">
        <f t="shared" si="358"/>
        <v>0.51910528854558213</v>
      </c>
      <c r="S622" s="24">
        <f t="shared" si="359"/>
        <v>556.7516749121412</v>
      </c>
      <c r="T622" s="12">
        <f t="shared" si="377"/>
        <v>0.43743094001212973</v>
      </c>
      <c r="W622" s="24">
        <f t="shared" si="378"/>
        <v>436.70033636852361</v>
      </c>
      <c r="X622" s="24">
        <f t="shared" si="379"/>
        <v>625.16001811776778</v>
      </c>
      <c r="Y622" s="13">
        <f t="shared" si="360"/>
        <v>0.63659230389410271</v>
      </c>
      <c r="Z622" s="24">
        <f t="shared" si="361"/>
        <v>7036.398545793043</v>
      </c>
      <c r="AA622" s="24">
        <f t="shared" si="362"/>
        <v>19764.924851936525</v>
      </c>
      <c r="AB622" s="24">
        <f t="shared" si="380"/>
        <v>364.15513111113137</v>
      </c>
      <c r="AC622" s="24">
        <f t="shared" si="381"/>
        <v>277.34200919069218</v>
      </c>
      <c r="AD622" s="123">
        <f t="shared" si="382"/>
        <v>3020</v>
      </c>
      <c r="AE622" s="14">
        <f t="shared" si="383"/>
        <v>50.333333333333336</v>
      </c>
      <c r="AF622" s="24">
        <f t="shared" si="363"/>
        <v>400</v>
      </c>
      <c r="AG622" s="3">
        <f t="shared" si="384"/>
        <v>1</v>
      </c>
      <c r="AH622" s="14">
        <f t="shared" si="364"/>
        <v>0</v>
      </c>
      <c r="AI622" s="14">
        <f t="shared" si="365"/>
        <v>1</v>
      </c>
      <c r="AJ622" s="14">
        <f t="shared" si="366"/>
        <v>2</v>
      </c>
      <c r="AK622" s="14">
        <f t="shared" si="367"/>
        <v>2.6</v>
      </c>
      <c r="AL622" s="24">
        <f t="shared" si="385"/>
        <v>364.15513111113137</v>
      </c>
      <c r="AM622" s="14">
        <f t="shared" si="386"/>
        <v>278.3598636933342</v>
      </c>
      <c r="AN622" s="138" t="str">
        <f t="shared" si="387"/>
        <v>modifiée</v>
      </c>
      <c r="AO622">
        <f t="shared" si="388"/>
        <v>3020</v>
      </c>
      <c r="AP622" s="124">
        <f t="shared" si="389"/>
        <v>278.3598636933342</v>
      </c>
    </row>
    <row r="623" spans="2:42" x14ac:dyDescent="0.25">
      <c r="B623" s="3">
        <f t="shared" si="368"/>
        <v>3025</v>
      </c>
      <c r="C623" s="14">
        <f t="shared" si="369"/>
        <v>50.416666666666664</v>
      </c>
      <c r="D623" s="11">
        <f t="shared" si="370"/>
        <v>919.32514342068396</v>
      </c>
      <c r="E623" s="11">
        <f t="shared" si="351"/>
        <v>718.37705362661745</v>
      </c>
      <c r="F623" s="11">
        <f t="shared" si="371"/>
        <v>192.27891093839213</v>
      </c>
      <c r="G623" s="11">
        <f t="shared" si="352"/>
        <v>364.69946186268004</v>
      </c>
      <c r="H623" s="11">
        <f t="shared" si="353"/>
        <v>277.7794401307043</v>
      </c>
      <c r="I623" s="24">
        <f t="shared" si="372"/>
        <v>192.27891093839213</v>
      </c>
      <c r="J623" s="12">
        <f t="shared" si="354"/>
        <v>0.30471236523066464</v>
      </c>
      <c r="K623" s="24">
        <f t="shared" si="355"/>
        <v>526.93179213402163</v>
      </c>
      <c r="L623" s="12">
        <f t="shared" si="373"/>
        <v>0.31147124697496714</v>
      </c>
      <c r="M623" s="24">
        <f t="shared" si="374"/>
        <v>364.69946186268004</v>
      </c>
      <c r="N623" s="12">
        <f t="shared" si="356"/>
        <v>0.81667093786477207</v>
      </c>
      <c r="O623" s="24">
        <f t="shared" si="357"/>
        <v>589.81883125236425</v>
      </c>
      <c r="P623" s="12">
        <f t="shared" si="375"/>
        <v>0.5438969311336701</v>
      </c>
      <c r="Q623" s="24">
        <f t="shared" si="376"/>
        <v>277.7794401307043</v>
      </c>
      <c r="R623" s="12">
        <f t="shared" si="358"/>
        <v>0.51896342271860407</v>
      </c>
      <c r="S623" s="24">
        <f t="shared" si="359"/>
        <v>556.90387068033056</v>
      </c>
      <c r="T623" s="12">
        <f t="shared" si="377"/>
        <v>0.4372179038090635</v>
      </c>
      <c r="W623" s="24">
        <f t="shared" si="378"/>
        <v>437.33692867241768</v>
      </c>
      <c r="X623" s="24">
        <f t="shared" si="379"/>
        <v>625.52150021176499</v>
      </c>
      <c r="Y623" s="13">
        <f t="shared" si="360"/>
        <v>0.63594383160322854</v>
      </c>
      <c r="Z623" s="24">
        <f t="shared" si="361"/>
        <v>7026.0031238549946</v>
      </c>
      <c r="AA623" s="24">
        <f t="shared" si="362"/>
        <v>19763.500151861601</v>
      </c>
      <c r="AB623" s="24">
        <f t="shared" si="380"/>
        <v>364.69946186268004</v>
      </c>
      <c r="AC623" s="24">
        <f t="shared" si="381"/>
        <v>277.7794401307043</v>
      </c>
      <c r="AD623" s="123">
        <f t="shared" si="382"/>
        <v>3025</v>
      </c>
      <c r="AE623" s="14">
        <f t="shared" si="383"/>
        <v>50.416666666666664</v>
      </c>
      <c r="AF623" s="24">
        <f t="shared" si="363"/>
        <v>400</v>
      </c>
      <c r="AG623" s="3">
        <f t="shared" si="384"/>
        <v>1</v>
      </c>
      <c r="AH623" s="14">
        <f t="shared" si="364"/>
        <v>0</v>
      </c>
      <c r="AI623" s="14">
        <f t="shared" si="365"/>
        <v>1</v>
      </c>
      <c r="AJ623" s="14">
        <f t="shared" si="366"/>
        <v>2</v>
      </c>
      <c r="AK623" s="14">
        <f t="shared" si="367"/>
        <v>2.6</v>
      </c>
      <c r="AL623" s="24">
        <f t="shared" si="385"/>
        <v>364.69946186268004</v>
      </c>
      <c r="AM623" s="14">
        <f t="shared" si="386"/>
        <v>278.8165832449867</v>
      </c>
      <c r="AN623" s="138" t="str">
        <f t="shared" si="387"/>
        <v>modifiée</v>
      </c>
      <c r="AO623">
        <f t="shared" si="388"/>
        <v>3025</v>
      </c>
      <c r="AP623" s="124">
        <f t="shared" si="389"/>
        <v>278.8165832449867</v>
      </c>
    </row>
    <row r="624" spans="2:42" x14ac:dyDescent="0.25">
      <c r="B624" s="3">
        <f t="shared" si="368"/>
        <v>3030</v>
      </c>
      <c r="C624" s="14">
        <f t="shared" si="369"/>
        <v>50.5</v>
      </c>
      <c r="D624" s="11">
        <f t="shared" si="370"/>
        <v>919.57198300906055</v>
      </c>
      <c r="E624" s="11">
        <f t="shared" si="351"/>
        <v>718.59782905298971</v>
      </c>
      <c r="F624" s="11">
        <f t="shared" si="371"/>
        <v>192.5903821853671</v>
      </c>
      <c r="G624" s="11">
        <f t="shared" si="352"/>
        <v>365.24335879381368</v>
      </c>
      <c r="H624" s="11">
        <f t="shared" si="353"/>
        <v>278.21665803451339</v>
      </c>
      <c r="I624" s="24">
        <f t="shared" si="372"/>
        <v>192.5903821853671</v>
      </c>
      <c r="J624" s="12">
        <f t="shared" si="354"/>
        <v>0.30464588106178903</v>
      </c>
      <c r="K624" s="24">
        <f t="shared" si="355"/>
        <v>527.04678670454416</v>
      </c>
      <c r="L624" s="12">
        <f t="shared" si="373"/>
        <v>0.31139396940237846</v>
      </c>
      <c r="M624" s="24">
        <f t="shared" si="374"/>
        <v>365.24335879381368</v>
      </c>
      <c r="N624" s="12">
        <f t="shared" si="356"/>
        <v>0.81634984526847576</v>
      </c>
      <c r="O624" s="24">
        <f t="shared" si="357"/>
        <v>590.05082303991571</v>
      </c>
      <c r="P624" s="12">
        <f t="shared" si="375"/>
        <v>0.54346310170140422</v>
      </c>
      <c r="Q624" s="24">
        <f t="shared" si="376"/>
        <v>278.21665803451339</v>
      </c>
      <c r="R624" s="12">
        <f t="shared" si="358"/>
        <v>0.51882164645551021</v>
      </c>
      <c r="S624" s="24">
        <f t="shared" si="359"/>
        <v>557.05605351662314</v>
      </c>
      <c r="T624" s="12">
        <f t="shared" si="377"/>
        <v>0.43700476496019403</v>
      </c>
      <c r="W624" s="24">
        <f t="shared" si="378"/>
        <v>437.97287250402093</v>
      </c>
      <c r="X624" s="24">
        <f t="shared" si="379"/>
        <v>625.88360353144537</v>
      </c>
      <c r="Y624" s="13">
        <f t="shared" si="360"/>
        <v>0.63529523840820101</v>
      </c>
      <c r="Z624" s="24">
        <f t="shared" si="361"/>
        <v>7015.6239137242192</v>
      </c>
      <c r="AA624" s="24">
        <f t="shared" si="362"/>
        <v>19762.049149557421</v>
      </c>
      <c r="AB624" s="24">
        <f t="shared" si="380"/>
        <v>365.24335879381368</v>
      </c>
      <c r="AC624" s="24">
        <f t="shared" si="381"/>
        <v>278.21665803451339</v>
      </c>
      <c r="AD624" s="123">
        <f t="shared" si="382"/>
        <v>3030</v>
      </c>
      <c r="AE624" s="14">
        <f t="shared" si="383"/>
        <v>50.5</v>
      </c>
      <c r="AF624" s="24">
        <f t="shared" si="363"/>
        <v>400</v>
      </c>
      <c r="AG624" s="3">
        <f t="shared" si="384"/>
        <v>1</v>
      </c>
      <c r="AH624" s="14">
        <f t="shared" si="364"/>
        <v>0</v>
      </c>
      <c r="AI624" s="14">
        <f t="shared" si="365"/>
        <v>1</v>
      </c>
      <c r="AJ624" s="14">
        <f t="shared" si="366"/>
        <v>2</v>
      </c>
      <c r="AK624" s="14">
        <f t="shared" si="367"/>
        <v>2.6</v>
      </c>
      <c r="AL624" s="24">
        <f t="shared" si="385"/>
        <v>365.24335879381368</v>
      </c>
      <c r="AM624" s="14">
        <f t="shared" si="386"/>
        <v>279.27312660291733</v>
      </c>
      <c r="AN624" s="138" t="str">
        <f t="shared" si="387"/>
        <v>modifiée</v>
      </c>
      <c r="AO624">
        <f t="shared" si="388"/>
        <v>3030</v>
      </c>
      <c r="AP624" s="124">
        <f t="shared" si="389"/>
        <v>279.27312660291733</v>
      </c>
    </row>
    <row r="625" spans="2:42" x14ac:dyDescent="0.25">
      <c r="B625" s="3">
        <f t="shared" si="368"/>
        <v>3035</v>
      </c>
      <c r="C625" s="14">
        <f t="shared" si="369"/>
        <v>50.583333333333336</v>
      </c>
      <c r="D625" s="11">
        <f t="shared" si="370"/>
        <v>919.81841661108876</v>
      </c>
      <c r="E625" s="11">
        <f t="shared" si="351"/>
        <v>718.81860447936197</v>
      </c>
      <c r="F625" s="11">
        <f t="shared" si="371"/>
        <v>192.90177615476949</v>
      </c>
      <c r="G625" s="11">
        <f t="shared" si="352"/>
        <v>365.78682189551506</v>
      </c>
      <c r="H625" s="11">
        <f t="shared" si="353"/>
        <v>278.65366279947358</v>
      </c>
      <c r="I625" s="24">
        <f t="shared" si="372"/>
        <v>192.90177615476949</v>
      </c>
      <c r="J625" s="12">
        <f t="shared" si="354"/>
        <v>0.30457948803129969</v>
      </c>
      <c r="K625" s="24">
        <f t="shared" si="355"/>
        <v>527.16167373651456</v>
      </c>
      <c r="L625" s="12">
        <f t="shared" si="373"/>
        <v>0.31131659359277369</v>
      </c>
      <c r="M625" s="24">
        <f t="shared" si="374"/>
        <v>365.78682189551506</v>
      </c>
      <c r="N625" s="12">
        <f t="shared" si="356"/>
        <v>0.81602865428207916</v>
      </c>
      <c r="O625" s="24">
        <f t="shared" si="357"/>
        <v>590.28306856816016</v>
      </c>
      <c r="P625" s="12">
        <f t="shared" si="375"/>
        <v>0.54302926488547776</v>
      </c>
      <c r="Q625" s="24">
        <f t="shared" si="376"/>
        <v>278.65366279947358</v>
      </c>
      <c r="R625" s="12">
        <f t="shared" si="358"/>
        <v>0.51867995875403394</v>
      </c>
      <c r="S625" s="24">
        <f t="shared" si="359"/>
        <v>557.20822440829556</v>
      </c>
      <c r="T625" s="12">
        <f t="shared" si="377"/>
        <v>0.43679152424733847</v>
      </c>
      <c r="W625" s="24">
        <f t="shared" si="378"/>
        <v>438.60816774242915</v>
      </c>
      <c r="X625" s="24">
        <f t="shared" si="379"/>
        <v>626.24632840293702</v>
      </c>
      <c r="Y625" s="13">
        <f t="shared" si="360"/>
        <v>0.63464652852309889</v>
      </c>
      <c r="Z625" s="24">
        <f t="shared" si="361"/>
        <v>7005.2609184233206</v>
      </c>
      <c r="AA625" s="24">
        <f t="shared" si="362"/>
        <v>19760.571943417151</v>
      </c>
      <c r="AB625" s="24">
        <f t="shared" si="380"/>
        <v>365.78682189551506</v>
      </c>
      <c r="AC625" s="24">
        <f t="shared" si="381"/>
        <v>278.65366279947358</v>
      </c>
      <c r="AD625" s="123">
        <f t="shared" si="382"/>
        <v>3035</v>
      </c>
      <c r="AE625" s="14">
        <f t="shared" si="383"/>
        <v>50.583333333333336</v>
      </c>
      <c r="AF625" s="24">
        <f t="shared" si="363"/>
        <v>400</v>
      </c>
      <c r="AG625" s="3">
        <f t="shared" si="384"/>
        <v>1</v>
      </c>
      <c r="AH625" s="14">
        <f t="shared" si="364"/>
        <v>0</v>
      </c>
      <c r="AI625" s="14">
        <f t="shared" si="365"/>
        <v>1</v>
      </c>
      <c r="AJ625" s="14">
        <f t="shared" si="366"/>
        <v>2</v>
      </c>
      <c r="AK625" s="14">
        <f t="shared" si="367"/>
        <v>2.6</v>
      </c>
      <c r="AL625" s="24">
        <f t="shared" si="385"/>
        <v>365.78682189551506</v>
      </c>
      <c r="AM625" s="14">
        <f t="shared" si="386"/>
        <v>279.729493535014</v>
      </c>
      <c r="AN625" s="138" t="str">
        <f t="shared" si="387"/>
        <v>modifiée</v>
      </c>
      <c r="AO625">
        <f t="shared" si="388"/>
        <v>3035</v>
      </c>
      <c r="AP625" s="124">
        <f t="shared" si="389"/>
        <v>279.729493535014</v>
      </c>
    </row>
    <row r="626" spans="2:42" x14ac:dyDescent="0.25">
      <c r="B626" s="3">
        <f t="shared" si="368"/>
        <v>3040</v>
      </c>
      <c r="C626" s="14">
        <f t="shared" si="369"/>
        <v>50.666666666666664</v>
      </c>
      <c r="D626" s="11">
        <f t="shared" si="370"/>
        <v>920.06444556005806</v>
      </c>
      <c r="E626" s="11">
        <f t="shared" si="351"/>
        <v>719.03937990573411</v>
      </c>
      <c r="F626" s="11">
        <f t="shared" si="371"/>
        <v>193.21309274836227</v>
      </c>
      <c r="G626" s="11">
        <f t="shared" si="352"/>
        <v>366.32985116040055</v>
      </c>
      <c r="H626" s="11">
        <f t="shared" si="353"/>
        <v>279.09045432372091</v>
      </c>
      <c r="I626" s="24">
        <f t="shared" si="372"/>
        <v>193.21309274836227</v>
      </c>
      <c r="J626" s="12">
        <f t="shared" si="354"/>
        <v>0.30451318579375553</v>
      </c>
      <c r="K626" s="24">
        <f t="shared" si="355"/>
        <v>527.27645365458329</v>
      </c>
      <c r="L626" s="12">
        <f t="shared" si="373"/>
        <v>0.31123912017100447</v>
      </c>
      <c r="M626" s="24">
        <f t="shared" si="374"/>
        <v>366.32985116040055</v>
      </c>
      <c r="N626" s="12">
        <f t="shared" si="356"/>
        <v>0.81570736394119758</v>
      </c>
      <c r="O626" s="24">
        <f t="shared" si="357"/>
        <v>590.51556891902203</v>
      </c>
      <c r="P626" s="12">
        <f t="shared" si="375"/>
        <v>0.54259542231380564</v>
      </c>
      <c r="Q626" s="24">
        <f t="shared" si="376"/>
        <v>279.09045432372091</v>
      </c>
      <c r="R626" s="12">
        <f t="shared" si="358"/>
        <v>0.51853835861680686</v>
      </c>
      <c r="S626" s="24">
        <f t="shared" si="359"/>
        <v>557.36038433962779</v>
      </c>
      <c r="T626" s="12">
        <f t="shared" si="377"/>
        <v>0.43657818244717117</v>
      </c>
      <c r="W626" s="24">
        <f t="shared" si="378"/>
        <v>439.24281427095224</v>
      </c>
      <c r="X626" s="24">
        <f t="shared" si="379"/>
        <v>626.60967513618368</v>
      </c>
      <c r="Y626" s="13">
        <f t="shared" si="360"/>
        <v>0.6339977061754738</v>
      </c>
      <c r="Z626" s="24">
        <f t="shared" si="361"/>
        <v>6994.9141408695468</v>
      </c>
      <c r="AA626" s="24">
        <f t="shared" si="362"/>
        <v>19759.068632141953</v>
      </c>
      <c r="AB626" s="24">
        <f t="shared" si="380"/>
        <v>366.32985116040055</v>
      </c>
      <c r="AC626" s="24">
        <f t="shared" si="381"/>
        <v>279.09045432372091</v>
      </c>
      <c r="AD626" s="123">
        <f t="shared" si="382"/>
        <v>3040</v>
      </c>
      <c r="AE626" s="14">
        <f t="shared" si="383"/>
        <v>50.666666666666664</v>
      </c>
      <c r="AF626" s="24">
        <f t="shared" si="363"/>
        <v>400</v>
      </c>
      <c r="AG626" s="3">
        <f t="shared" si="384"/>
        <v>1</v>
      </c>
      <c r="AH626" s="14">
        <f t="shared" si="364"/>
        <v>0</v>
      </c>
      <c r="AI626" s="14">
        <f t="shared" si="365"/>
        <v>1</v>
      </c>
      <c r="AJ626" s="14">
        <f t="shared" si="366"/>
        <v>2</v>
      </c>
      <c r="AK626" s="14">
        <f t="shared" si="367"/>
        <v>2.6</v>
      </c>
      <c r="AL626" s="24">
        <f t="shared" si="385"/>
        <v>366.32985116040055</v>
      </c>
      <c r="AM626" s="14">
        <f t="shared" si="386"/>
        <v>280.18568381010306</v>
      </c>
      <c r="AN626" s="138" t="str">
        <f t="shared" si="387"/>
        <v>modifiée</v>
      </c>
      <c r="AO626">
        <f t="shared" si="388"/>
        <v>3040</v>
      </c>
      <c r="AP626" s="124">
        <f t="shared" si="389"/>
        <v>280.18568381010306</v>
      </c>
    </row>
    <row r="627" spans="2:42" x14ac:dyDescent="0.25">
      <c r="B627" s="3">
        <f t="shared" si="368"/>
        <v>3045</v>
      </c>
      <c r="C627" s="14">
        <f t="shared" si="369"/>
        <v>50.75</v>
      </c>
      <c r="D627" s="11">
        <f t="shared" si="370"/>
        <v>920.31007118270077</v>
      </c>
      <c r="E627" s="11">
        <f t="shared" si="351"/>
        <v>719.26015533210636</v>
      </c>
      <c r="F627" s="11">
        <f t="shared" si="371"/>
        <v>193.52433186853327</v>
      </c>
      <c r="G627" s="11">
        <f t="shared" si="352"/>
        <v>366.87244658271436</v>
      </c>
      <c r="H627" s="11">
        <f t="shared" si="353"/>
        <v>279.5270325061681</v>
      </c>
      <c r="I627" s="24">
        <f t="shared" si="372"/>
        <v>193.52433186853327</v>
      </c>
      <c r="J627" s="12">
        <f t="shared" si="354"/>
        <v>0.30444697400450493</v>
      </c>
      <c r="K627" s="24">
        <f t="shared" si="355"/>
        <v>527.39112688311627</v>
      </c>
      <c r="L627" s="12">
        <f t="shared" si="373"/>
        <v>0.31116154975718585</v>
      </c>
      <c r="M627" s="24">
        <f t="shared" si="374"/>
        <v>366.87244658271436</v>
      </c>
      <c r="N627" s="12">
        <f t="shared" si="356"/>
        <v>0.8153859732976021</v>
      </c>
      <c r="O627" s="24">
        <f t="shared" si="357"/>
        <v>590.74832516571144</v>
      </c>
      <c r="P627" s="12">
        <f t="shared" si="375"/>
        <v>0.54216157560875577</v>
      </c>
      <c r="Q627" s="24">
        <f t="shared" si="376"/>
        <v>279.5270325061681</v>
      </c>
      <c r="R627" s="12">
        <f t="shared" si="358"/>
        <v>0.51839684505134498</v>
      </c>
      <c r="S627" s="24">
        <f t="shared" si="359"/>
        <v>557.51253429190479</v>
      </c>
      <c r="T627" s="12">
        <f t="shared" si="377"/>
        <v>0.43636474033135592</v>
      </c>
      <c r="W627" s="24">
        <f t="shared" si="378"/>
        <v>439.87681197712772</v>
      </c>
      <c r="X627" s="24">
        <f t="shared" si="379"/>
        <v>626.97364402503479</v>
      </c>
      <c r="Y627" s="13">
        <f t="shared" si="360"/>
        <v>0.63334877560600578</v>
      </c>
      <c r="Z627" s="24">
        <f t="shared" si="361"/>
        <v>6984.5835838744661</v>
      </c>
      <c r="AA627" s="24">
        <f t="shared" si="362"/>
        <v>19757.539314737522</v>
      </c>
      <c r="AB627" s="24">
        <f t="shared" si="380"/>
        <v>366.87244658271436</v>
      </c>
      <c r="AC627" s="24">
        <f t="shared" si="381"/>
        <v>279.5270325061681</v>
      </c>
      <c r="AD627" s="123">
        <f t="shared" si="382"/>
        <v>3045</v>
      </c>
      <c r="AE627" s="14">
        <f t="shared" si="383"/>
        <v>50.75</v>
      </c>
      <c r="AF627" s="24">
        <f t="shared" si="363"/>
        <v>400</v>
      </c>
      <c r="AG627" s="3">
        <f t="shared" si="384"/>
        <v>1</v>
      </c>
      <c r="AH627" s="14">
        <f t="shared" si="364"/>
        <v>0</v>
      </c>
      <c r="AI627" s="14">
        <f t="shared" si="365"/>
        <v>1</v>
      </c>
      <c r="AJ627" s="14">
        <f t="shared" si="366"/>
        <v>2</v>
      </c>
      <c r="AK627" s="14">
        <f t="shared" si="367"/>
        <v>2.6</v>
      </c>
      <c r="AL627" s="24">
        <f t="shared" si="385"/>
        <v>366.87244658271436</v>
      </c>
      <c r="AM627" s="14">
        <f t="shared" si="386"/>
        <v>280.6416971979454</v>
      </c>
      <c r="AN627" s="138" t="str">
        <f t="shared" si="387"/>
        <v>modifiée</v>
      </c>
      <c r="AO627">
        <f t="shared" si="388"/>
        <v>3045</v>
      </c>
      <c r="AP627" s="124">
        <f t="shared" si="389"/>
        <v>280.6416971979454</v>
      </c>
    </row>
    <row r="628" spans="2:42" x14ac:dyDescent="0.25">
      <c r="B628" s="3">
        <f t="shared" si="368"/>
        <v>3050</v>
      </c>
      <c r="C628" s="14">
        <f t="shared" si="369"/>
        <v>50.833333333333336</v>
      </c>
      <c r="D628" s="11">
        <f t="shared" si="370"/>
        <v>920.55529479923473</v>
      </c>
      <c r="E628" s="11">
        <f t="shared" si="351"/>
        <v>719.48093075847862</v>
      </c>
      <c r="F628" s="11">
        <f t="shared" si="371"/>
        <v>193.83549341829044</v>
      </c>
      <c r="G628" s="11">
        <f t="shared" si="352"/>
        <v>367.41460815832312</v>
      </c>
      <c r="H628" s="11">
        <f t="shared" si="353"/>
        <v>279.96339724649943</v>
      </c>
      <c r="I628" s="24">
        <f t="shared" si="372"/>
        <v>193.83549341829044</v>
      </c>
      <c r="J628" s="12">
        <f t="shared" si="354"/>
        <v>0.30438085231968509</v>
      </c>
      <c r="K628" s="24">
        <f t="shared" si="355"/>
        <v>527.50569384619155</v>
      </c>
      <c r="L628" s="12">
        <f t="shared" si="373"/>
        <v>0.31108388296673511</v>
      </c>
      <c r="M628" s="24">
        <f t="shared" si="374"/>
        <v>367.41460815832312</v>
      </c>
      <c r="N628" s="12">
        <f t="shared" si="356"/>
        <v>0.81506448141913812</v>
      </c>
      <c r="O628" s="24">
        <f t="shared" si="357"/>
        <v>590.98133837274793</v>
      </c>
      <c r="P628" s="12">
        <f t="shared" si="375"/>
        <v>0.54172772638719113</v>
      </c>
      <c r="Q628" s="24">
        <f t="shared" si="376"/>
        <v>279.96339724649943</v>
      </c>
      <c r="R628" s="12">
        <f t="shared" si="358"/>
        <v>0.51825541707003797</v>
      </c>
      <c r="S628" s="24">
        <f t="shared" si="359"/>
        <v>557.66467524341465</v>
      </c>
      <c r="T628" s="12">
        <f t="shared" si="377"/>
        <v>0.43615119866660279</v>
      </c>
      <c r="W628" s="24">
        <f t="shared" si="378"/>
        <v>440.51016075273373</v>
      </c>
      <c r="X628" s="24">
        <f t="shared" si="379"/>
        <v>627.33823534733597</v>
      </c>
      <c r="Y628" s="13">
        <f t="shared" si="360"/>
        <v>0.6326997410681563</v>
      </c>
      <c r="Z628" s="24">
        <f t="shared" si="361"/>
        <v>6974.2692501436222</v>
      </c>
      <c r="AA628" s="24">
        <f t="shared" si="362"/>
        <v>19755.984090510559</v>
      </c>
      <c r="AB628" s="24">
        <f t="shared" si="380"/>
        <v>367.41460815832312</v>
      </c>
      <c r="AC628" s="24">
        <f t="shared" si="381"/>
        <v>279.96339724649943</v>
      </c>
      <c r="AD628" s="123">
        <f t="shared" si="382"/>
        <v>3050</v>
      </c>
      <c r="AE628" s="14">
        <f t="shared" si="383"/>
        <v>50.833333333333336</v>
      </c>
      <c r="AF628" s="24">
        <f t="shared" si="363"/>
        <v>400</v>
      </c>
      <c r="AG628" s="3">
        <f t="shared" si="384"/>
        <v>1</v>
      </c>
      <c r="AH628" s="14">
        <f t="shared" si="364"/>
        <v>0</v>
      </c>
      <c r="AI628" s="14">
        <f t="shared" si="365"/>
        <v>1</v>
      </c>
      <c r="AJ628" s="14">
        <f t="shared" si="366"/>
        <v>2</v>
      </c>
      <c r="AK628" s="14">
        <f t="shared" si="367"/>
        <v>2.6</v>
      </c>
      <c r="AL628" s="24">
        <f t="shared" si="385"/>
        <v>367.41460815832312</v>
      </c>
      <c r="AM628" s="14">
        <f t="shared" si="386"/>
        <v>281.09753346923316</v>
      </c>
      <c r="AN628" s="138" t="str">
        <f t="shared" si="387"/>
        <v>modifiée</v>
      </c>
      <c r="AO628">
        <f t="shared" si="388"/>
        <v>3050</v>
      </c>
      <c r="AP628" s="124">
        <f t="shared" si="389"/>
        <v>281.09753346923316</v>
      </c>
    </row>
    <row r="629" spans="2:42" x14ac:dyDescent="0.25">
      <c r="B629" s="3">
        <f t="shared" si="368"/>
        <v>3055</v>
      </c>
      <c r="C629" s="14">
        <f t="shared" si="369"/>
        <v>50.916666666666664</v>
      </c>
      <c r="D629" s="11">
        <f t="shared" si="370"/>
        <v>920.80011772340663</v>
      </c>
      <c r="E629" s="11">
        <f t="shared" si="351"/>
        <v>719.70170618485076</v>
      </c>
      <c r="F629" s="11">
        <f t="shared" si="371"/>
        <v>194.14657730125717</v>
      </c>
      <c r="G629" s="11">
        <f t="shared" si="352"/>
        <v>367.95633588471031</v>
      </c>
      <c r="H629" s="11">
        <f t="shared" si="353"/>
        <v>280.39954844516603</v>
      </c>
      <c r="I629" s="24">
        <f t="shared" si="372"/>
        <v>194.14657730125717</v>
      </c>
      <c r="J629" s="12">
        <f t="shared" si="354"/>
        <v>0.30431482039622226</v>
      </c>
      <c r="K629" s="24">
        <f t="shared" si="355"/>
        <v>527.62015496759511</v>
      </c>
      <c r="L629" s="12">
        <f t="shared" si="373"/>
        <v>0.31100612041038145</v>
      </c>
      <c r="M629" s="24">
        <f t="shared" si="374"/>
        <v>367.95633588471031</v>
      </c>
      <c r="N629" s="12">
        <f t="shared" si="356"/>
        <v>0.81474288738963996</v>
      </c>
      <c r="O629" s="24">
        <f t="shared" si="357"/>
        <v>591.21460959598551</v>
      </c>
      <c r="P629" s="12">
        <f t="shared" si="375"/>
        <v>0.54129387626042758</v>
      </c>
      <c r="Q629" s="24">
        <f t="shared" si="376"/>
        <v>280.39954844516603</v>
      </c>
      <c r="R629" s="12">
        <f t="shared" si="358"/>
        <v>0.51811407369013607</v>
      </c>
      <c r="S629" s="24">
        <f t="shared" si="359"/>
        <v>557.81680816945061</v>
      </c>
      <c r="T629" s="12">
        <f t="shared" si="377"/>
        <v>0.43593755821466806</v>
      </c>
      <c r="W629" s="24">
        <f t="shared" si="378"/>
        <v>441.14286049380189</v>
      </c>
      <c r="X629" s="24">
        <f t="shared" si="379"/>
        <v>627.70344936501783</v>
      </c>
      <c r="Y629" s="13">
        <f t="shared" si="360"/>
        <v>0.63205060682782876</v>
      </c>
      <c r="Z629" s="24">
        <f t="shared" si="361"/>
        <v>6963.9711422762221</v>
      </c>
      <c r="AA629" s="24">
        <f t="shared" si="362"/>
        <v>19754.403059065244</v>
      </c>
      <c r="AB629" s="24">
        <f t="shared" si="380"/>
        <v>367.95633588471031</v>
      </c>
      <c r="AC629" s="24">
        <f t="shared" si="381"/>
        <v>280.39954844516603</v>
      </c>
      <c r="AD629" s="123">
        <f t="shared" si="382"/>
        <v>3055</v>
      </c>
      <c r="AE629" s="14">
        <f t="shared" si="383"/>
        <v>50.916666666666664</v>
      </c>
      <c r="AF629" s="24">
        <f t="shared" si="363"/>
        <v>400</v>
      </c>
      <c r="AG629" s="3">
        <f t="shared" si="384"/>
        <v>1</v>
      </c>
      <c r="AH629" s="14">
        <f t="shared" si="364"/>
        <v>0</v>
      </c>
      <c r="AI629" s="14">
        <f t="shared" si="365"/>
        <v>1</v>
      </c>
      <c r="AJ629" s="14">
        <f t="shared" si="366"/>
        <v>2</v>
      </c>
      <c r="AK629" s="14">
        <f t="shared" si="367"/>
        <v>2.6</v>
      </c>
      <c r="AL629" s="24">
        <f t="shared" si="385"/>
        <v>367.95633588471031</v>
      </c>
      <c r="AM629" s="14">
        <f t="shared" si="386"/>
        <v>281.55319239558645</v>
      </c>
      <c r="AN629" s="138" t="str">
        <f t="shared" si="387"/>
        <v>modifiée</v>
      </c>
      <c r="AO629">
        <f t="shared" si="388"/>
        <v>3055</v>
      </c>
      <c r="AP629" s="124">
        <f t="shared" si="389"/>
        <v>281.55319239558645</v>
      </c>
    </row>
    <row r="630" spans="2:42" x14ac:dyDescent="0.25">
      <c r="B630" s="3">
        <f t="shared" si="368"/>
        <v>3060</v>
      </c>
      <c r="C630" s="14">
        <f t="shared" si="369"/>
        <v>51</v>
      </c>
      <c r="D630" s="11">
        <f t="shared" si="370"/>
        <v>921.0445412625329</v>
      </c>
      <c r="E630" s="11">
        <f t="shared" si="351"/>
        <v>719.92248161122302</v>
      </c>
      <c r="F630" s="11">
        <f t="shared" si="371"/>
        <v>194.45758342166755</v>
      </c>
      <c r="G630" s="11">
        <f t="shared" si="352"/>
        <v>368.49762976097077</v>
      </c>
      <c r="H630" s="11">
        <f t="shared" si="353"/>
        <v>280.83548600338071</v>
      </c>
      <c r="I630" s="24">
        <f t="shared" si="372"/>
        <v>194.45758342166755</v>
      </c>
      <c r="J630" s="12">
        <f t="shared" si="354"/>
        <v>0.30424887789183036</v>
      </c>
      <c r="K630" s="24">
        <f t="shared" si="355"/>
        <v>527.73451067081828</v>
      </c>
      <c r="L630" s="12">
        <f t="shared" si="373"/>
        <v>0.31092826269426721</v>
      </c>
      <c r="M630" s="24">
        <f t="shared" si="374"/>
        <v>368.49762976097077</v>
      </c>
      <c r="N630" s="12">
        <f t="shared" si="356"/>
        <v>0.81442119030884919</v>
      </c>
      <c r="O630" s="24">
        <f t="shared" si="357"/>
        <v>591.44813988263695</v>
      </c>
      <c r="P630" s="12">
        <f t="shared" si="375"/>
        <v>0.54086002683444434</v>
      </c>
      <c r="Q630" s="24">
        <f t="shared" si="376"/>
        <v>280.83548600338071</v>
      </c>
      <c r="R630" s="12">
        <f t="shared" si="358"/>
        <v>0.51797281393373695</v>
      </c>
      <c r="S630" s="24">
        <f t="shared" si="359"/>
        <v>557.96893404231048</v>
      </c>
      <c r="T630" s="12">
        <f t="shared" si="377"/>
        <v>0.43572381973251723</v>
      </c>
      <c r="W630" s="24">
        <f t="shared" si="378"/>
        <v>441.77491110062971</v>
      </c>
      <c r="X630" s="24">
        <f t="shared" si="379"/>
        <v>628.06928632418692</v>
      </c>
      <c r="Y630" s="13">
        <f t="shared" si="360"/>
        <v>0.6314013771630268</v>
      </c>
      <c r="Z630" s="24">
        <f t="shared" si="361"/>
        <v>6953.6892627648331</v>
      </c>
      <c r="AA630" s="24">
        <f t="shared" si="362"/>
        <v>19752.7963202998</v>
      </c>
      <c r="AB630" s="24">
        <f t="shared" si="380"/>
        <v>368.49762976097077</v>
      </c>
      <c r="AC630" s="24">
        <f t="shared" si="381"/>
        <v>280.83548600338071</v>
      </c>
      <c r="AD630" s="123">
        <f t="shared" si="382"/>
        <v>3060</v>
      </c>
      <c r="AE630" s="14">
        <f t="shared" si="383"/>
        <v>51</v>
      </c>
      <c r="AF630" s="24">
        <f t="shared" si="363"/>
        <v>400</v>
      </c>
      <c r="AG630" s="3">
        <f t="shared" si="384"/>
        <v>1</v>
      </c>
      <c r="AH630" s="14">
        <f t="shared" si="364"/>
        <v>0</v>
      </c>
      <c r="AI630" s="14">
        <f t="shared" si="365"/>
        <v>1</v>
      </c>
      <c r="AJ630" s="14">
        <f t="shared" si="366"/>
        <v>2</v>
      </c>
      <c r="AK630" s="14">
        <f t="shared" si="367"/>
        <v>2.6</v>
      </c>
      <c r="AL630" s="24">
        <f t="shared" si="385"/>
        <v>368.49762976097077</v>
      </c>
      <c r="AM630" s="14">
        <f t="shared" si="386"/>
        <v>282.00867374955004</v>
      </c>
      <c r="AN630" s="138" t="str">
        <f t="shared" si="387"/>
        <v>modifiée</v>
      </c>
      <c r="AO630">
        <f t="shared" si="388"/>
        <v>3060</v>
      </c>
      <c r="AP630" s="124">
        <f t="shared" si="389"/>
        <v>282.00867374955004</v>
      </c>
    </row>
    <row r="631" spans="2:42" x14ac:dyDescent="0.25">
      <c r="B631" s="3">
        <f t="shared" si="368"/>
        <v>3065</v>
      </c>
      <c r="C631" s="14">
        <f t="shared" si="369"/>
        <v>51.083333333333336</v>
      </c>
      <c r="D631" s="11">
        <f t="shared" si="370"/>
        <v>921.28856671754295</v>
      </c>
      <c r="E631" s="11">
        <f t="shared" si="351"/>
        <v>720.14325703759528</v>
      </c>
      <c r="F631" s="11">
        <f t="shared" si="371"/>
        <v>194.76851168436181</v>
      </c>
      <c r="G631" s="11">
        <f t="shared" si="352"/>
        <v>369.03848978780519</v>
      </c>
      <c r="H631" s="11">
        <f t="shared" si="353"/>
        <v>281.27120982311322</v>
      </c>
      <c r="I631" s="24">
        <f t="shared" si="372"/>
        <v>194.76851168436181</v>
      </c>
      <c r="J631" s="12">
        <f t="shared" si="354"/>
        <v>0.30418302446501155</v>
      </c>
      <c r="K631" s="24">
        <f t="shared" si="355"/>
        <v>527.84876137905337</v>
      </c>
      <c r="L631" s="12">
        <f t="shared" si="373"/>
        <v>0.31085031041990746</v>
      </c>
      <c r="M631" s="24">
        <f t="shared" si="374"/>
        <v>369.03848978780519</v>
      </c>
      <c r="N631" s="12">
        <f t="shared" si="356"/>
        <v>0.81409938929233139</v>
      </c>
      <c r="O631" s="24">
        <f t="shared" si="357"/>
        <v>591.6819302712986</v>
      </c>
      <c r="P631" s="12">
        <f t="shared" si="375"/>
        <v>0.54042617970970619</v>
      </c>
      <c r="Q631" s="24">
        <f t="shared" si="376"/>
        <v>281.27120982311322</v>
      </c>
      <c r="R631" s="12">
        <f t="shared" si="358"/>
        <v>0.517831636827774</v>
      </c>
      <c r="S631" s="24">
        <f t="shared" si="359"/>
        <v>558.1210538312979</v>
      </c>
      <c r="T631" s="12">
        <f t="shared" si="377"/>
        <v>0.43550998397224006</v>
      </c>
      <c r="W631" s="24">
        <f t="shared" si="378"/>
        <v>442.40631247779271</v>
      </c>
      <c r="X631" s="24">
        <f t="shared" si="379"/>
        <v>628.43574645521562</v>
      </c>
      <c r="Y631" s="13">
        <f t="shared" si="360"/>
        <v>0.63075205636351317</v>
      </c>
      <c r="Z631" s="24">
        <f t="shared" si="361"/>
        <v>6943.4236139950644</v>
      </c>
      <c r="AA631" s="24">
        <f t="shared" si="362"/>
        <v>19751.163974402898</v>
      </c>
      <c r="AB631" s="24">
        <f t="shared" si="380"/>
        <v>369.03848978780519</v>
      </c>
      <c r="AC631" s="24">
        <f t="shared" si="381"/>
        <v>281.27120982311322</v>
      </c>
      <c r="AD631" s="123">
        <f t="shared" si="382"/>
        <v>3065</v>
      </c>
      <c r="AE631" s="14">
        <f t="shared" si="383"/>
        <v>51.083333333333336</v>
      </c>
      <c r="AF631" s="24">
        <f t="shared" si="363"/>
        <v>400</v>
      </c>
      <c r="AG631" s="3">
        <f t="shared" si="384"/>
        <v>1</v>
      </c>
      <c r="AH631" s="14">
        <f t="shared" si="364"/>
        <v>0</v>
      </c>
      <c r="AI631" s="14">
        <f t="shared" si="365"/>
        <v>1</v>
      </c>
      <c r="AJ631" s="14">
        <f t="shared" si="366"/>
        <v>2</v>
      </c>
      <c r="AK631" s="14">
        <f t="shared" si="367"/>
        <v>2.6</v>
      </c>
      <c r="AL631" s="24">
        <f t="shared" si="385"/>
        <v>369.03848978780519</v>
      </c>
      <c r="AM631" s="14">
        <f t="shared" si="386"/>
        <v>282.46397730458978</v>
      </c>
      <c r="AN631" s="138" t="str">
        <f t="shared" si="387"/>
        <v>modifiée</v>
      </c>
      <c r="AO631">
        <f t="shared" si="388"/>
        <v>3065</v>
      </c>
      <c r="AP631" s="124">
        <f t="shared" si="389"/>
        <v>282.46397730458978</v>
      </c>
    </row>
    <row r="632" spans="2:42" x14ac:dyDescent="0.25">
      <c r="B632" s="3">
        <f t="shared" si="368"/>
        <v>3070</v>
      </c>
      <c r="C632" s="14">
        <f t="shared" si="369"/>
        <v>51.166666666666664</v>
      </c>
      <c r="D632" s="11">
        <f t="shared" si="370"/>
        <v>921.53219538302051</v>
      </c>
      <c r="E632" s="11">
        <f t="shared" si="351"/>
        <v>720.36403246396742</v>
      </c>
      <c r="F632" s="11">
        <f t="shared" si="371"/>
        <v>195.07936199478172</v>
      </c>
      <c r="G632" s="11">
        <f t="shared" si="352"/>
        <v>369.57891596751489</v>
      </c>
      <c r="H632" s="11">
        <f t="shared" si="353"/>
        <v>281.70671980708545</v>
      </c>
      <c r="I632" s="24">
        <f t="shared" si="372"/>
        <v>195.07936199478172</v>
      </c>
      <c r="J632" s="12">
        <f t="shared" si="354"/>
        <v>0.30411725977505449</v>
      </c>
      <c r="K632" s="24">
        <f t="shared" si="355"/>
        <v>527.96290751519177</v>
      </c>
      <c r="L632" s="12">
        <f t="shared" si="373"/>
        <v>0.31077226418427356</v>
      </c>
      <c r="M632" s="24">
        <f t="shared" si="374"/>
        <v>369.57891596751489</v>
      </c>
      <c r="N632" s="12">
        <f t="shared" si="356"/>
        <v>0.81377748347139289</v>
      </c>
      <c r="O632" s="24">
        <f t="shared" si="357"/>
        <v>591.91598179197467</v>
      </c>
      <c r="P632" s="12">
        <f t="shared" si="375"/>
        <v>0.53999233648132805</v>
      </c>
      <c r="Q632" s="24">
        <f t="shared" si="376"/>
        <v>281.70671980708545</v>
      </c>
      <c r="R632" s="12">
        <f t="shared" si="358"/>
        <v>0.51769054140400461</v>
      </c>
      <c r="S632" s="24">
        <f t="shared" si="359"/>
        <v>558.27316850272189</v>
      </c>
      <c r="T632" s="12">
        <f t="shared" si="377"/>
        <v>0.43529605168118352</v>
      </c>
      <c r="W632" s="24">
        <f t="shared" si="378"/>
        <v>443.03706453415623</v>
      </c>
      <c r="X632" s="24">
        <f t="shared" si="379"/>
        <v>628.80282997283246</v>
      </c>
      <c r="Y632" s="13">
        <f t="shared" si="360"/>
        <v>0.63010264873047261</v>
      </c>
      <c r="Z632" s="24">
        <f t="shared" si="361"/>
        <v>6933.1741982452795</v>
      </c>
      <c r="AA632" s="24">
        <f t="shared" si="362"/>
        <v>19749.506121850176</v>
      </c>
      <c r="AB632" s="24">
        <f t="shared" si="380"/>
        <v>369.57891596751489</v>
      </c>
      <c r="AC632" s="24">
        <f t="shared" si="381"/>
        <v>281.70671980708545</v>
      </c>
      <c r="AD632" s="123">
        <f t="shared" si="382"/>
        <v>3070</v>
      </c>
      <c r="AE632" s="14">
        <f t="shared" si="383"/>
        <v>51.166666666666664</v>
      </c>
      <c r="AF632" s="24">
        <f t="shared" si="363"/>
        <v>400</v>
      </c>
      <c r="AG632" s="3">
        <f t="shared" si="384"/>
        <v>1</v>
      </c>
      <c r="AH632" s="14">
        <f t="shared" si="364"/>
        <v>0</v>
      </c>
      <c r="AI632" s="14">
        <f t="shared" si="365"/>
        <v>1</v>
      </c>
      <c r="AJ632" s="14">
        <f t="shared" si="366"/>
        <v>2</v>
      </c>
      <c r="AK632" s="14">
        <f t="shared" si="367"/>
        <v>2.6</v>
      </c>
      <c r="AL632" s="24">
        <f t="shared" si="385"/>
        <v>369.57891596751489</v>
      </c>
      <c r="AM632" s="14">
        <f t="shared" si="386"/>
        <v>282.9191028350898</v>
      </c>
      <c r="AN632" s="138" t="str">
        <f t="shared" si="387"/>
        <v>modifiée</v>
      </c>
      <c r="AO632">
        <f t="shared" si="388"/>
        <v>3070</v>
      </c>
      <c r="AP632" s="124">
        <f t="shared" si="389"/>
        <v>282.9191028350898</v>
      </c>
    </row>
    <row r="633" spans="2:42" x14ac:dyDescent="0.25">
      <c r="B633" s="3">
        <f t="shared" si="368"/>
        <v>3075</v>
      </c>
      <c r="C633" s="14">
        <f t="shared" si="369"/>
        <v>51.25</v>
      </c>
      <c r="D633" s="11">
        <f t="shared" si="370"/>
        <v>921.77542854724379</v>
      </c>
      <c r="E633" s="11">
        <f t="shared" si="351"/>
        <v>720.58480789033968</v>
      </c>
      <c r="F633" s="11">
        <f t="shared" si="371"/>
        <v>195.39013425896599</v>
      </c>
      <c r="G633" s="11">
        <f t="shared" si="352"/>
        <v>370.11890830399619</v>
      </c>
      <c r="H633" s="11">
        <f t="shared" si="353"/>
        <v>282.14201585876663</v>
      </c>
      <c r="I633" s="24">
        <f t="shared" si="372"/>
        <v>195.39013425896599</v>
      </c>
      <c r="J633" s="12">
        <f t="shared" si="354"/>
        <v>0.30405158348203493</v>
      </c>
      <c r="K633" s="24">
        <f t="shared" si="355"/>
        <v>528.07694950181894</v>
      </c>
      <c r="L633" s="12">
        <f t="shared" si="373"/>
        <v>0.31069412457986073</v>
      </c>
      <c r="M633" s="24">
        <f t="shared" si="374"/>
        <v>370.11890830399619</v>
      </c>
      <c r="N633" s="12">
        <f t="shared" si="356"/>
        <v>0.81345547199299872</v>
      </c>
      <c r="O633" s="24">
        <f t="shared" si="357"/>
        <v>592.15029546610242</v>
      </c>
      <c r="P633" s="12">
        <f t="shared" si="375"/>
        <v>0.53955849873919104</v>
      </c>
      <c r="Q633" s="24">
        <f t="shared" si="376"/>
        <v>282.14201585876663</v>
      </c>
      <c r="R633" s="12">
        <f t="shared" si="358"/>
        <v>0.51754952669899601</v>
      </c>
      <c r="S633" s="24">
        <f t="shared" si="359"/>
        <v>558.42527901989831</v>
      </c>
      <c r="T633" s="12">
        <f t="shared" si="377"/>
        <v>0.43508202360205162</v>
      </c>
      <c r="W633" s="24">
        <f t="shared" si="378"/>
        <v>443.66716718288671</v>
      </c>
      <c r="X633" s="24">
        <f t="shared" si="379"/>
        <v>629.1705370762129</v>
      </c>
      <c r="Y633" s="13">
        <f t="shared" si="360"/>
        <v>0.62945315857617701</v>
      </c>
      <c r="Z633" s="24">
        <f t="shared" si="361"/>
        <v>6922.9410176863239</v>
      </c>
      <c r="AA633" s="24">
        <f t="shared" si="362"/>
        <v>19747.822863400783</v>
      </c>
      <c r="AB633" s="24">
        <f t="shared" si="380"/>
        <v>370.11890830399619</v>
      </c>
      <c r="AC633" s="24">
        <f t="shared" si="381"/>
        <v>282.14201585876663</v>
      </c>
      <c r="AD633" s="123">
        <f t="shared" si="382"/>
        <v>3075</v>
      </c>
      <c r="AE633" s="14">
        <f t="shared" si="383"/>
        <v>51.25</v>
      </c>
      <c r="AF633" s="24">
        <f t="shared" si="363"/>
        <v>400</v>
      </c>
      <c r="AG633" s="3">
        <f t="shared" si="384"/>
        <v>1</v>
      </c>
      <c r="AH633" s="14">
        <f t="shared" si="364"/>
        <v>0</v>
      </c>
      <c r="AI633" s="14">
        <f t="shared" si="365"/>
        <v>1</v>
      </c>
      <c r="AJ633" s="14">
        <f t="shared" si="366"/>
        <v>2</v>
      </c>
      <c r="AK633" s="14">
        <f t="shared" si="367"/>
        <v>2.6</v>
      </c>
      <c r="AL633" s="24">
        <f t="shared" si="385"/>
        <v>370.11890830399619</v>
      </c>
      <c r="AM633" s="14">
        <f t="shared" si="386"/>
        <v>283.37405011634877</v>
      </c>
      <c r="AN633" s="138" t="str">
        <f t="shared" si="387"/>
        <v>modifiée</v>
      </c>
      <c r="AO633">
        <f t="shared" si="388"/>
        <v>3075</v>
      </c>
      <c r="AP633" s="124">
        <f t="shared" si="389"/>
        <v>283.37405011634877</v>
      </c>
    </row>
    <row r="634" spans="2:42" x14ac:dyDescent="0.25">
      <c r="B634" s="3">
        <f t="shared" si="368"/>
        <v>3080</v>
      </c>
      <c r="C634" s="14">
        <f t="shared" si="369"/>
        <v>51.333333333333336</v>
      </c>
      <c r="D634" s="11">
        <f t="shared" si="370"/>
        <v>922.01826749222755</v>
      </c>
      <c r="E634" s="11">
        <f t="shared" si="351"/>
        <v>720.80558331671193</v>
      </c>
      <c r="F634" s="11">
        <f t="shared" si="371"/>
        <v>195.70082838354585</v>
      </c>
      <c r="G634" s="11">
        <f t="shared" si="352"/>
        <v>370.6584668027354</v>
      </c>
      <c r="H634" s="11">
        <f t="shared" si="353"/>
        <v>282.57709788236866</v>
      </c>
      <c r="I634" s="24">
        <f t="shared" si="372"/>
        <v>195.70082838354585</v>
      </c>
      <c r="J634" s="12">
        <f t="shared" si="354"/>
        <v>0.30398599524681447</v>
      </c>
      <c r="K634" s="24">
        <f t="shared" si="355"/>
        <v>528.19088776121248</v>
      </c>
      <c r="L634" s="12">
        <f t="shared" si="373"/>
        <v>0.3106158921946553</v>
      </c>
      <c r="M634" s="24">
        <f t="shared" si="374"/>
        <v>370.6584668027354</v>
      </c>
      <c r="N634" s="12">
        <f t="shared" si="356"/>
        <v>0.81313335401968956</v>
      </c>
      <c r="O634" s="24">
        <f t="shared" si="357"/>
        <v>592.38487230657643</v>
      </c>
      <c r="P634" s="12">
        <f t="shared" si="375"/>
        <v>0.53912466806779091</v>
      </c>
      <c r="Q634" s="24">
        <f t="shared" si="376"/>
        <v>282.57709788236866</v>
      </c>
      <c r="R634" s="12">
        <f t="shared" si="358"/>
        <v>0.51740859175411491</v>
      </c>
      <c r="S634" s="24">
        <f t="shared" si="359"/>
        <v>558.57738634314956</v>
      </c>
      <c r="T634" s="12">
        <f t="shared" si="377"/>
        <v>0.43486790047283919</v>
      </c>
      <c r="W634" s="24">
        <f t="shared" si="378"/>
        <v>444.29662034146287</v>
      </c>
      <c r="X634" s="24">
        <f t="shared" si="379"/>
        <v>629.53886794906896</v>
      </c>
      <c r="Y634" s="13">
        <f t="shared" si="360"/>
        <v>0.62880359022364696</v>
      </c>
      <c r="Z634" s="24">
        <f t="shared" si="361"/>
        <v>6912.7240743812263</v>
      </c>
      <c r="AA634" s="24">
        <f t="shared" si="362"/>
        <v>19746.114300093726</v>
      </c>
      <c r="AB634" s="24">
        <f t="shared" si="380"/>
        <v>370.6584668027354</v>
      </c>
      <c r="AC634" s="24">
        <f t="shared" si="381"/>
        <v>282.57709788236866</v>
      </c>
      <c r="AD634" s="123">
        <f t="shared" si="382"/>
        <v>3080</v>
      </c>
      <c r="AE634" s="14">
        <f t="shared" si="383"/>
        <v>51.333333333333336</v>
      </c>
      <c r="AF634" s="24">
        <f t="shared" si="363"/>
        <v>400</v>
      </c>
      <c r="AG634" s="3">
        <f t="shared" si="384"/>
        <v>1</v>
      </c>
      <c r="AH634" s="14">
        <f t="shared" si="364"/>
        <v>0</v>
      </c>
      <c r="AI634" s="14">
        <f t="shared" si="365"/>
        <v>1</v>
      </c>
      <c r="AJ634" s="14">
        <f t="shared" si="366"/>
        <v>2</v>
      </c>
      <c r="AK634" s="14">
        <f t="shared" si="367"/>
        <v>2.6</v>
      </c>
      <c r="AL634" s="24">
        <f t="shared" si="385"/>
        <v>370.6584668027354</v>
      </c>
      <c r="AM634" s="14">
        <f t="shared" si="386"/>
        <v>283.82881892457738</v>
      </c>
      <c r="AN634" s="138" t="str">
        <f t="shared" si="387"/>
        <v>modifiée</v>
      </c>
      <c r="AO634">
        <f t="shared" si="388"/>
        <v>3080</v>
      </c>
      <c r="AP634" s="124">
        <f t="shared" si="389"/>
        <v>283.82881892457738</v>
      </c>
    </row>
    <row r="635" spans="2:42" x14ac:dyDescent="0.25">
      <c r="B635" s="3">
        <f t="shared" si="368"/>
        <v>3085</v>
      </c>
      <c r="C635" s="14">
        <f t="shared" si="369"/>
        <v>51.416666666666664</v>
      </c>
      <c r="D635" s="11">
        <f t="shared" si="370"/>
        <v>922.26071349376298</v>
      </c>
      <c r="E635" s="11">
        <f t="shared" si="351"/>
        <v>721.02635874308407</v>
      </c>
      <c r="F635" s="11">
        <f t="shared" si="371"/>
        <v>196.0114442757405</v>
      </c>
      <c r="G635" s="11">
        <f t="shared" si="352"/>
        <v>371.19759147080322</v>
      </c>
      <c r="H635" s="11">
        <f t="shared" si="353"/>
        <v>283.01196578284151</v>
      </c>
      <c r="I635" s="24">
        <f t="shared" si="372"/>
        <v>196.0114442757405</v>
      </c>
      <c r="J635" s="12">
        <f t="shared" si="354"/>
        <v>0.30392049473104027</v>
      </c>
      <c r="K635" s="24">
        <f t="shared" si="355"/>
        <v>528.30472271533824</v>
      </c>
      <c r="L635" s="12">
        <f t="shared" si="373"/>
        <v>0.31053756761223</v>
      </c>
      <c r="M635" s="24">
        <f t="shared" si="374"/>
        <v>371.19759147080322</v>
      </c>
      <c r="N635" s="12">
        <f t="shared" si="356"/>
        <v>0.81281112872949923</v>
      </c>
      <c r="O635" s="24">
        <f t="shared" si="357"/>
        <v>592.61971331777386</v>
      </c>
      <c r="P635" s="12">
        <f t="shared" si="375"/>
        <v>0.53869084604642892</v>
      </c>
      <c r="Q635" s="24">
        <f t="shared" si="376"/>
        <v>283.01196578284151</v>
      </c>
      <c r="R635" s="12">
        <f t="shared" si="358"/>
        <v>0.51726773561551365</v>
      </c>
      <c r="S635" s="24">
        <f t="shared" si="359"/>
        <v>558.72949142980576</v>
      </c>
      <c r="T635" s="12">
        <f t="shared" si="377"/>
        <v>0.43465368302697965</v>
      </c>
      <c r="W635" s="24">
        <f t="shared" si="378"/>
        <v>444.92542393168651</v>
      </c>
      <c r="X635" s="24">
        <f t="shared" si="379"/>
        <v>629.90782275974152</v>
      </c>
      <c r="Y635" s="13">
        <f t="shared" si="360"/>
        <v>0.62815394800632018</v>
      </c>
      <c r="Z635" s="24">
        <f t="shared" si="361"/>
        <v>6902.5233702849391</v>
      </c>
      <c r="AA635" s="24">
        <f t="shared" si="362"/>
        <v>19744.380533244443</v>
      </c>
      <c r="AB635" s="24">
        <f t="shared" si="380"/>
        <v>371.19759147080322</v>
      </c>
      <c r="AC635" s="24">
        <f t="shared" si="381"/>
        <v>283.01196578284151</v>
      </c>
      <c r="AD635" s="123">
        <f t="shared" si="382"/>
        <v>3085</v>
      </c>
      <c r="AE635" s="14">
        <f t="shared" si="383"/>
        <v>51.416666666666664</v>
      </c>
      <c r="AF635" s="24">
        <f t="shared" si="363"/>
        <v>400</v>
      </c>
      <c r="AG635" s="3">
        <f t="shared" si="384"/>
        <v>1</v>
      </c>
      <c r="AH635" s="14">
        <f t="shared" si="364"/>
        <v>0</v>
      </c>
      <c r="AI635" s="14">
        <f t="shared" si="365"/>
        <v>1</v>
      </c>
      <c r="AJ635" s="14">
        <f t="shared" si="366"/>
        <v>2</v>
      </c>
      <c r="AK635" s="14">
        <f t="shared" si="367"/>
        <v>2.6</v>
      </c>
      <c r="AL635" s="24">
        <f t="shared" si="385"/>
        <v>371.19759147080322</v>
      </c>
      <c r="AM635" s="14">
        <f t="shared" si="386"/>
        <v>284.28340903689491</v>
      </c>
      <c r="AN635" s="138" t="str">
        <f t="shared" si="387"/>
        <v>modifiée</v>
      </c>
      <c r="AO635">
        <f t="shared" si="388"/>
        <v>3085</v>
      </c>
      <c r="AP635" s="124">
        <f t="shared" si="389"/>
        <v>284.28340903689491</v>
      </c>
    </row>
    <row r="636" spans="2:42" x14ac:dyDescent="0.25">
      <c r="B636" s="3">
        <f t="shared" si="368"/>
        <v>3090</v>
      </c>
      <c r="C636" s="14">
        <f t="shared" si="369"/>
        <v>51.5</v>
      </c>
      <c r="D636" s="11">
        <f t="shared" si="370"/>
        <v>922.50276782145841</v>
      </c>
      <c r="E636" s="11">
        <f t="shared" si="351"/>
        <v>721.24713416945633</v>
      </c>
      <c r="F636" s="11">
        <f t="shared" si="371"/>
        <v>196.32198184335275</v>
      </c>
      <c r="G636" s="11">
        <f t="shared" si="352"/>
        <v>371.73628231684967</v>
      </c>
      <c r="H636" s="11">
        <f t="shared" si="353"/>
        <v>283.44661946586848</v>
      </c>
      <c r="I636" s="24">
        <f t="shared" si="372"/>
        <v>196.32198184335275</v>
      </c>
      <c r="J636" s="12">
        <f t="shared" si="354"/>
        <v>0.30385508159714442</v>
      </c>
      <c r="K636" s="24">
        <f t="shared" si="355"/>
        <v>528.41845478584753</v>
      </c>
      <c r="L636" s="12">
        <f t="shared" si="373"/>
        <v>0.31045915141174613</v>
      </c>
      <c r="M636" s="24">
        <f t="shared" si="374"/>
        <v>371.73628231684967</v>
      </c>
      <c r="N636" s="12">
        <f t="shared" si="356"/>
        <v>0.81248879531587226</v>
      </c>
      <c r="O636" s="24">
        <f t="shared" si="357"/>
        <v>592.85481949557914</v>
      </c>
      <c r="P636" s="12">
        <f t="shared" si="375"/>
        <v>0.5382570342491555</v>
      </c>
      <c r="Q636" s="24">
        <f t="shared" si="376"/>
        <v>283.44661946586848</v>
      </c>
      <c r="R636" s="12">
        <f t="shared" si="358"/>
        <v>0.51712695733411862</v>
      </c>
      <c r="S636" s="24">
        <f t="shared" si="359"/>
        <v>558.88159523420552</v>
      </c>
      <c r="T636" s="12">
        <f t="shared" si="377"/>
        <v>0.43443937199333638</v>
      </c>
      <c r="W636" s="24">
        <f t="shared" si="378"/>
        <v>445.55357787969285</v>
      </c>
      <c r="X636" s="24">
        <f t="shared" si="379"/>
        <v>630.27740166128945</v>
      </c>
      <c r="Y636" s="13">
        <f t="shared" si="360"/>
        <v>0.62750423626772145</v>
      </c>
      <c r="Z636" s="24">
        <f t="shared" si="361"/>
        <v>6892.3389072440868</v>
      </c>
      <c r="AA636" s="24">
        <f t="shared" si="362"/>
        <v>19742.621664441303</v>
      </c>
      <c r="AB636" s="24">
        <f t="shared" si="380"/>
        <v>371.73628231684967</v>
      </c>
      <c r="AC636" s="24">
        <f t="shared" si="381"/>
        <v>283.44661946586848</v>
      </c>
      <c r="AD636" s="123">
        <f t="shared" si="382"/>
        <v>3090</v>
      </c>
      <c r="AE636" s="14">
        <f t="shared" si="383"/>
        <v>51.5</v>
      </c>
      <c r="AF636" s="24">
        <f t="shared" si="363"/>
        <v>400</v>
      </c>
      <c r="AG636" s="3">
        <f t="shared" si="384"/>
        <v>1</v>
      </c>
      <c r="AH636" s="14">
        <f t="shared" si="364"/>
        <v>0</v>
      </c>
      <c r="AI636" s="14">
        <f t="shared" si="365"/>
        <v>1</v>
      </c>
      <c r="AJ636" s="14">
        <f t="shared" si="366"/>
        <v>2</v>
      </c>
      <c r="AK636" s="14">
        <f t="shared" si="367"/>
        <v>2.6</v>
      </c>
      <c r="AL636" s="24">
        <f t="shared" si="385"/>
        <v>371.73628231684967</v>
      </c>
      <c r="AM636" s="14">
        <f t="shared" si="386"/>
        <v>284.73782023132588</v>
      </c>
      <c r="AN636" s="138" t="str">
        <f t="shared" si="387"/>
        <v>modifiée</v>
      </c>
      <c r="AO636">
        <f t="shared" si="388"/>
        <v>3090</v>
      </c>
      <c r="AP636" s="124">
        <f t="shared" si="389"/>
        <v>284.73782023132588</v>
      </c>
    </row>
    <row r="637" spans="2:42" x14ac:dyDescent="0.25">
      <c r="B637" s="3">
        <f t="shared" si="368"/>
        <v>3095</v>
      </c>
      <c r="C637" s="14">
        <f t="shared" si="369"/>
        <v>51.583333333333336</v>
      </c>
      <c r="D637" s="11">
        <f t="shared" si="370"/>
        <v>922.7444317387783</v>
      </c>
      <c r="E637" s="11">
        <f t="shared" si="351"/>
        <v>721.46790959582859</v>
      </c>
      <c r="F637" s="11">
        <f t="shared" si="371"/>
        <v>196.63244099476449</v>
      </c>
      <c r="G637" s="11">
        <f t="shared" si="352"/>
        <v>372.27453935109884</v>
      </c>
      <c r="H637" s="11">
        <f t="shared" si="353"/>
        <v>283.88105883786181</v>
      </c>
      <c r="I637" s="24">
        <f t="shared" si="372"/>
        <v>196.63244099476449</v>
      </c>
      <c r="J637" s="12">
        <f t="shared" si="354"/>
        <v>0.30378975550834331</v>
      </c>
      <c r="K637" s="24">
        <f t="shared" si="355"/>
        <v>528.53208439407354</v>
      </c>
      <c r="L637" s="12">
        <f t="shared" si="373"/>
        <v>0.31038064416803313</v>
      </c>
      <c r="M637" s="24">
        <f t="shared" si="374"/>
        <v>372.27453935109884</v>
      </c>
      <c r="N637" s="12">
        <f t="shared" si="356"/>
        <v>0.812166352987582</v>
      </c>
      <c r="O637" s="24">
        <f t="shared" si="357"/>
        <v>593.09019182740872</v>
      </c>
      <c r="P637" s="12">
        <f t="shared" si="375"/>
        <v>0.53782323424492307</v>
      </c>
      <c r="Q637" s="24">
        <f t="shared" si="376"/>
        <v>283.88105883786181</v>
      </c>
      <c r="R637" s="12">
        <f t="shared" si="358"/>
        <v>0.51698625596561798</v>
      </c>
      <c r="S637" s="24">
        <f t="shared" si="359"/>
        <v>559.03369870769609</v>
      </c>
      <c r="T637" s="12">
        <f t="shared" si="377"/>
        <v>0.43422496809632777</v>
      </c>
      <c r="W637" s="24">
        <f t="shared" si="378"/>
        <v>446.18108211596058</v>
      </c>
      <c r="X637" s="24">
        <f t="shared" si="379"/>
        <v>630.64760479158201</v>
      </c>
      <c r="Y637" s="13">
        <f t="shared" si="360"/>
        <v>0.6268544593611276</v>
      </c>
      <c r="Z637" s="24">
        <f t="shared" si="361"/>
        <v>6882.1706869967002</v>
      </c>
      <c r="AA637" s="24">
        <f t="shared" si="362"/>
        <v>19740.837795541986</v>
      </c>
      <c r="AB637" s="24">
        <f t="shared" si="380"/>
        <v>372.27453935109884</v>
      </c>
      <c r="AC637" s="24">
        <f t="shared" si="381"/>
        <v>283.88105883786181</v>
      </c>
      <c r="AD637" s="123">
        <f t="shared" si="382"/>
        <v>3095</v>
      </c>
      <c r="AE637" s="14">
        <f t="shared" si="383"/>
        <v>51.583333333333336</v>
      </c>
      <c r="AF637" s="24">
        <f t="shared" si="363"/>
        <v>400</v>
      </c>
      <c r="AG637" s="3">
        <f t="shared" si="384"/>
        <v>1</v>
      </c>
      <c r="AH637" s="14">
        <f t="shared" si="364"/>
        <v>0</v>
      </c>
      <c r="AI637" s="14">
        <f t="shared" si="365"/>
        <v>1</v>
      </c>
      <c r="AJ637" s="14">
        <f t="shared" si="366"/>
        <v>2</v>
      </c>
      <c r="AK637" s="14">
        <f t="shared" si="367"/>
        <v>2.6</v>
      </c>
      <c r="AL637" s="24">
        <f t="shared" si="385"/>
        <v>372.27453935109884</v>
      </c>
      <c r="AM637" s="14">
        <f t="shared" si="386"/>
        <v>285.19205228679755</v>
      </c>
      <c r="AN637" s="138" t="str">
        <f t="shared" si="387"/>
        <v>modifiée</v>
      </c>
      <c r="AO637">
        <f t="shared" si="388"/>
        <v>3095</v>
      </c>
      <c r="AP637" s="124">
        <f t="shared" si="389"/>
        <v>285.19205228679755</v>
      </c>
    </row>
    <row r="638" spans="2:42" x14ac:dyDescent="0.25">
      <c r="B638" s="3">
        <f t="shared" si="368"/>
        <v>3100</v>
      </c>
      <c r="C638" s="14">
        <f t="shared" si="369"/>
        <v>51.666666666666664</v>
      </c>
      <c r="D638" s="11">
        <f t="shared" si="370"/>
        <v>922.98570650308386</v>
      </c>
      <c r="E638" s="11">
        <f t="shared" si="351"/>
        <v>721.68868502220073</v>
      </c>
      <c r="F638" s="11">
        <f t="shared" si="371"/>
        <v>196.94282163893251</v>
      </c>
      <c r="G638" s="11">
        <f t="shared" si="352"/>
        <v>372.81236258534375</v>
      </c>
      <c r="H638" s="11">
        <f t="shared" si="353"/>
        <v>284.31528380595813</v>
      </c>
      <c r="I638" s="24">
        <f t="shared" si="372"/>
        <v>196.94282163893251</v>
      </c>
      <c r="J638" s="12">
        <f t="shared" si="354"/>
        <v>0.30372451612863743</v>
      </c>
      <c r="K638" s="24">
        <f t="shared" si="355"/>
        <v>528.64561196102795</v>
      </c>
      <c r="L638" s="12">
        <f t="shared" si="373"/>
        <v>0.31030204645156717</v>
      </c>
      <c r="M638" s="24">
        <f t="shared" si="374"/>
        <v>372.81236258534375</v>
      </c>
      <c r="N638" s="12">
        <f t="shared" si="356"/>
        <v>0.81184380096864794</v>
      </c>
      <c r="O638" s="24">
        <f t="shared" si="357"/>
        <v>593.32583129223633</v>
      </c>
      <c r="P638" s="12">
        <f t="shared" si="375"/>
        <v>0.53738944759746077</v>
      </c>
      <c r="Q638" s="24">
        <f t="shared" si="376"/>
        <v>284.31528380595813</v>
      </c>
      <c r="R638" s="12">
        <f t="shared" si="358"/>
        <v>0.51684563057044919</v>
      </c>
      <c r="S638" s="24">
        <f t="shared" si="359"/>
        <v>559.18580279863465</v>
      </c>
      <c r="T638" s="12">
        <f t="shared" si="377"/>
        <v>0.43401047205587456</v>
      </c>
      <c r="W638" s="24">
        <f t="shared" si="378"/>
        <v>446.80793657532172</v>
      </c>
      <c r="X638" s="24">
        <f t="shared" si="379"/>
        <v>631.01843227338918</v>
      </c>
      <c r="Y638" s="13">
        <f t="shared" si="360"/>
        <v>0.62620462164924284</v>
      </c>
      <c r="Z638" s="24">
        <f t="shared" si="361"/>
        <v>6872.0187111719752</v>
      </c>
      <c r="AA638" s="24">
        <f t="shared" si="362"/>
        <v>19739.029028670015</v>
      </c>
      <c r="AB638" s="24">
        <f t="shared" si="380"/>
        <v>372.81236258534375</v>
      </c>
      <c r="AC638" s="24">
        <f t="shared" si="381"/>
        <v>284.31528380595813</v>
      </c>
      <c r="AD638" s="123">
        <f t="shared" si="382"/>
        <v>3100</v>
      </c>
      <c r="AE638" s="14">
        <f t="shared" si="383"/>
        <v>51.666666666666664</v>
      </c>
      <c r="AF638" s="24">
        <f t="shared" si="363"/>
        <v>400</v>
      </c>
      <c r="AG638" s="3">
        <f t="shared" si="384"/>
        <v>1</v>
      </c>
      <c r="AH638" s="14">
        <f t="shared" si="364"/>
        <v>0</v>
      </c>
      <c r="AI638" s="14">
        <f t="shared" si="365"/>
        <v>1</v>
      </c>
      <c r="AJ638" s="14">
        <f t="shared" si="366"/>
        <v>2</v>
      </c>
      <c r="AK638" s="14">
        <f t="shared" si="367"/>
        <v>2.6</v>
      </c>
      <c r="AL638" s="24">
        <f t="shared" si="385"/>
        <v>372.81236258534375</v>
      </c>
      <c r="AM638" s="14">
        <f t="shared" si="386"/>
        <v>285.64610498313652</v>
      </c>
      <c r="AN638" s="138" t="str">
        <f t="shared" si="387"/>
        <v>modifiée</v>
      </c>
      <c r="AO638">
        <f t="shared" si="388"/>
        <v>3100</v>
      </c>
      <c r="AP638" s="124">
        <f t="shared" si="389"/>
        <v>285.64610498313652</v>
      </c>
    </row>
    <row r="639" spans="2:42" x14ac:dyDescent="0.25">
      <c r="B639" s="3">
        <f t="shared" si="368"/>
        <v>3105</v>
      </c>
      <c r="C639" s="14">
        <f t="shared" si="369"/>
        <v>51.75</v>
      </c>
      <c r="D639" s="11">
        <f t="shared" si="370"/>
        <v>923.22659336567187</v>
      </c>
      <c r="E639" s="11">
        <f t="shared" si="351"/>
        <v>721.90946044857299</v>
      </c>
      <c r="F639" s="11">
        <f t="shared" si="371"/>
        <v>197.25312368538408</v>
      </c>
      <c r="G639" s="11">
        <f t="shared" si="352"/>
        <v>373.34975203294118</v>
      </c>
      <c r="H639" s="11">
        <f t="shared" si="353"/>
        <v>284.74929427801402</v>
      </c>
      <c r="I639" s="24">
        <f t="shared" si="372"/>
        <v>197.25312368538408</v>
      </c>
      <c r="J639" s="12">
        <f t="shared" si="354"/>
        <v>0.30365936312281017</v>
      </c>
      <c r="K639" s="24">
        <f t="shared" si="355"/>
        <v>528.75903790739915</v>
      </c>
      <c r="L639" s="12">
        <f t="shared" si="373"/>
        <v>0.31022335882854962</v>
      </c>
      <c r="M639" s="24">
        <f t="shared" si="374"/>
        <v>373.34975203294118</v>
      </c>
      <c r="N639" s="12">
        <f t="shared" si="356"/>
        <v>0.81152113849825414</v>
      </c>
      <c r="O639" s="24">
        <f t="shared" si="357"/>
        <v>593.56173886061777</v>
      </c>
      <c r="P639" s="12">
        <f t="shared" si="375"/>
        <v>0.5369556758654257</v>
      </c>
      <c r="Q639" s="24">
        <f t="shared" si="376"/>
        <v>284.74929427801402</v>
      </c>
      <c r="R639" s="12">
        <f t="shared" si="358"/>
        <v>0.51670508021378647</v>
      </c>
      <c r="S639" s="24">
        <f t="shared" si="359"/>
        <v>559.337908452389</v>
      </c>
      <c r="T639" s="12">
        <f t="shared" si="377"/>
        <v>0.43379588458752416</v>
      </c>
      <c r="W639" s="24">
        <f t="shared" si="378"/>
        <v>447.43414119697098</v>
      </c>
      <c r="X639" s="24">
        <f t="shared" si="379"/>
        <v>631.38988421447243</v>
      </c>
      <c r="Y639" s="13">
        <f t="shared" si="360"/>
        <v>0.62555472750386998</v>
      </c>
      <c r="Z639" s="24">
        <f t="shared" si="361"/>
        <v>6861.8829812900503</v>
      </c>
      <c r="AA639" s="24">
        <f t="shared" si="362"/>
        <v>19737.195466211218</v>
      </c>
      <c r="AB639" s="24">
        <f t="shared" si="380"/>
        <v>373.34975203294118</v>
      </c>
      <c r="AC639" s="24">
        <f t="shared" si="381"/>
        <v>284.74929427801402</v>
      </c>
      <c r="AD639" s="123">
        <f t="shared" si="382"/>
        <v>3105</v>
      </c>
      <c r="AE639" s="14">
        <f t="shared" si="383"/>
        <v>51.75</v>
      </c>
      <c r="AF639" s="24">
        <f t="shared" si="363"/>
        <v>400</v>
      </c>
      <c r="AG639" s="3">
        <f t="shared" si="384"/>
        <v>1</v>
      </c>
      <c r="AH639" s="14">
        <f t="shared" si="364"/>
        <v>0</v>
      </c>
      <c r="AI639" s="14">
        <f t="shared" si="365"/>
        <v>1</v>
      </c>
      <c r="AJ639" s="14">
        <f t="shared" si="366"/>
        <v>2</v>
      </c>
      <c r="AK639" s="14">
        <f t="shared" si="367"/>
        <v>2.6</v>
      </c>
      <c r="AL639" s="24">
        <f t="shared" si="385"/>
        <v>373.34975203294118</v>
      </c>
      <c r="AM639" s="14">
        <f t="shared" si="386"/>
        <v>286.09997810106614</v>
      </c>
      <c r="AN639" s="138" t="str">
        <f t="shared" si="387"/>
        <v>modifiée</v>
      </c>
      <c r="AO639">
        <f t="shared" si="388"/>
        <v>3105</v>
      </c>
      <c r="AP639" s="124">
        <f t="shared" si="389"/>
        <v>286.09997810106614</v>
      </c>
    </row>
    <row r="640" spans="2:42" x14ac:dyDescent="0.25">
      <c r="B640" s="3">
        <f t="shared" si="368"/>
        <v>3110</v>
      </c>
      <c r="C640" s="14">
        <f t="shared" si="369"/>
        <v>51.833333333333336</v>
      </c>
      <c r="D640" s="11">
        <f t="shared" si="370"/>
        <v>923.46709357181351</v>
      </c>
      <c r="E640" s="11">
        <f t="shared" si="351"/>
        <v>722.13023587494524</v>
      </c>
      <c r="F640" s="11">
        <f t="shared" si="371"/>
        <v>197.56334704421263</v>
      </c>
      <c r="G640" s="11">
        <f t="shared" si="352"/>
        <v>373.88670770880663</v>
      </c>
      <c r="H640" s="11">
        <f t="shared" si="353"/>
        <v>285.18309016260156</v>
      </c>
      <c r="I640" s="24">
        <f t="shared" si="372"/>
        <v>197.56334704421263</v>
      </c>
      <c r="J640" s="12">
        <f t="shared" si="354"/>
        <v>0.30359429615642758</v>
      </c>
      <c r="K640" s="24">
        <f t="shared" si="355"/>
        <v>528.8723626535475</v>
      </c>
      <c r="L640" s="12">
        <f t="shared" si="373"/>
        <v>0.3101445818609373</v>
      </c>
      <c r="M640" s="24">
        <f t="shared" si="374"/>
        <v>373.88670770880663</v>
      </c>
      <c r="N640" s="12">
        <f t="shared" si="356"/>
        <v>0.81119836483066654</v>
      </c>
      <c r="O640" s="24">
        <f t="shared" si="357"/>
        <v>593.79791549471599</v>
      </c>
      <c r="P640" s="12">
        <f t="shared" si="375"/>
        <v>0.53652192060242243</v>
      </c>
      <c r="Q640" s="24">
        <f t="shared" si="376"/>
        <v>285.18309016260156</v>
      </c>
      <c r="R640" s="12">
        <f t="shared" si="358"/>
        <v>0.5165646039655295</v>
      </c>
      <c r="S640" s="24">
        <f t="shared" si="359"/>
        <v>559.49001661133775</v>
      </c>
      <c r="T640" s="12">
        <f t="shared" si="377"/>
        <v>0.43358120640248782</v>
      </c>
      <c r="W640" s="24">
        <f t="shared" si="378"/>
        <v>448.05969592447485</v>
      </c>
      <c r="X640" s="24">
        <f t="shared" si="379"/>
        <v>631.76196070767696</v>
      </c>
      <c r="Y640" s="13">
        <f t="shared" si="360"/>
        <v>0.62490478130558469</v>
      </c>
      <c r="Z640" s="24">
        <f t="shared" si="361"/>
        <v>6851.7634987617594</v>
      </c>
      <c r="AA640" s="24">
        <f t="shared" si="362"/>
        <v>19735.337210810212</v>
      </c>
      <c r="AB640" s="24">
        <f t="shared" si="380"/>
        <v>373.88670770880663</v>
      </c>
      <c r="AC640" s="24">
        <f t="shared" si="381"/>
        <v>285.18309016260156</v>
      </c>
      <c r="AD640" s="123">
        <f t="shared" si="382"/>
        <v>3110</v>
      </c>
      <c r="AE640" s="14">
        <f t="shared" si="383"/>
        <v>51.833333333333336</v>
      </c>
      <c r="AF640" s="24">
        <f t="shared" si="363"/>
        <v>400</v>
      </c>
      <c r="AG640" s="3">
        <f t="shared" si="384"/>
        <v>1</v>
      </c>
      <c r="AH640" s="14">
        <f t="shared" si="364"/>
        <v>0</v>
      </c>
      <c r="AI640" s="14">
        <f t="shared" si="365"/>
        <v>1</v>
      </c>
      <c r="AJ640" s="14">
        <f t="shared" si="366"/>
        <v>2</v>
      </c>
      <c r="AK640" s="14">
        <f t="shared" si="367"/>
        <v>2.6</v>
      </c>
      <c r="AL640" s="24">
        <f t="shared" si="385"/>
        <v>373.88670770880663</v>
      </c>
      <c r="AM640" s="14">
        <f t="shared" si="386"/>
        <v>286.55367142220319</v>
      </c>
      <c r="AN640" s="138" t="str">
        <f t="shared" si="387"/>
        <v>modifiée</v>
      </c>
      <c r="AO640">
        <f t="shared" si="388"/>
        <v>3110</v>
      </c>
      <c r="AP640" s="124">
        <f t="shared" si="389"/>
        <v>286.55367142220319</v>
      </c>
    </row>
    <row r="641" spans="2:42" x14ac:dyDescent="0.25">
      <c r="B641" s="3">
        <f t="shared" si="368"/>
        <v>3115</v>
      </c>
      <c r="C641" s="14">
        <f t="shared" si="369"/>
        <v>51.916666666666664</v>
      </c>
      <c r="D641" s="11">
        <f t="shared" si="370"/>
        <v>923.70720836079306</v>
      </c>
      <c r="E641" s="11">
        <f t="shared" si="351"/>
        <v>722.35101130131739</v>
      </c>
      <c r="F641" s="11">
        <f t="shared" si="371"/>
        <v>197.87349162607356</v>
      </c>
      <c r="G641" s="11">
        <f t="shared" si="352"/>
        <v>374.42322962940904</v>
      </c>
      <c r="H641" s="11">
        <f t="shared" si="353"/>
        <v>285.61667136900405</v>
      </c>
      <c r="I641" s="24">
        <f t="shared" si="372"/>
        <v>197.87349162607356</v>
      </c>
      <c r="J641" s="12">
        <f t="shared" si="354"/>
        <v>0.30352931489583751</v>
      </c>
      <c r="K641" s="24">
        <f t="shared" si="355"/>
        <v>528.98558661950358</v>
      </c>
      <c r="L641" s="12">
        <f t="shared" si="373"/>
        <v>0.31006571610646838</v>
      </c>
      <c r="M641" s="24">
        <f t="shared" si="374"/>
        <v>374.42322962940904</v>
      </c>
      <c r="N641" s="12">
        <f t="shared" si="356"/>
        <v>0.81087547923515202</v>
      </c>
      <c r="O641" s="24">
        <f t="shared" si="357"/>
        <v>594.03436214832641</v>
      </c>
      <c r="P641" s="12">
        <f t="shared" si="375"/>
        <v>0.5360881833570087</v>
      </c>
      <c r="Q641" s="24">
        <f t="shared" si="376"/>
        <v>285.61667136900405</v>
      </c>
      <c r="R641" s="12">
        <f t="shared" si="358"/>
        <v>0.51642420090028995</v>
      </c>
      <c r="S641" s="24">
        <f t="shared" si="359"/>
        <v>559.64212821487263</v>
      </c>
      <c r="T641" s="12">
        <f t="shared" si="377"/>
        <v>0.43336643820767312</v>
      </c>
      <c r="W641" s="24">
        <f t="shared" si="378"/>
        <v>448.68460070578044</v>
      </c>
      <c r="X641" s="24">
        <f t="shared" si="379"/>
        <v>632.13466183102196</v>
      </c>
      <c r="Y641" s="13">
        <f t="shared" si="360"/>
        <v>0.62425478744341178</v>
      </c>
      <c r="Z641" s="24">
        <f t="shared" si="361"/>
        <v>6841.6602648884236</v>
      </c>
      <c r="AA641" s="24">
        <f t="shared" si="362"/>
        <v>19733.454365366812</v>
      </c>
      <c r="AB641" s="24">
        <f t="shared" si="380"/>
        <v>374.42322962940904</v>
      </c>
      <c r="AC641" s="24">
        <f t="shared" si="381"/>
        <v>285.61667136900405</v>
      </c>
      <c r="AD641" s="123">
        <f t="shared" si="382"/>
        <v>3115</v>
      </c>
      <c r="AE641" s="14">
        <f t="shared" si="383"/>
        <v>51.916666666666664</v>
      </c>
      <c r="AF641" s="24">
        <f t="shared" si="363"/>
        <v>400</v>
      </c>
      <c r="AG641" s="3">
        <f t="shared" si="384"/>
        <v>1</v>
      </c>
      <c r="AH641" s="14">
        <f t="shared" si="364"/>
        <v>0</v>
      </c>
      <c r="AI641" s="14">
        <f t="shared" si="365"/>
        <v>1</v>
      </c>
      <c r="AJ641" s="14">
        <f t="shared" si="366"/>
        <v>2</v>
      </c>
      <c r="AK641" s="14">
        <f t="shared" si="367"/>
        <v>2.6</v>
      </c>
      <c r="AL641" s="24">
        <f t="shared" si="385"/>
        <v>374.42322962940904</v>
      </c>
      <c r="AM641" s="14">
        <f t="shared" si="386"/>
        <v>287.00718472905544</v>
      </c>
      <c r="AN641" s="138" t="str">
        <f t="shared" si="387"/>
        <v>modifiée</v>
      </c>
      <c r="AO641">
        <f t="shared" si="388"/>
        <v>3115</v>
      </c>
      <c r="AP641" s="124">
        <f t="shared" si="389"/>
        <v>287.00718472905544</v>
      </c>
    </row>
    <row r="642" spans="2:42" x14ac:dyDescent="0.25">
      <c r="B642" s="3">
        <f t="shared" si="368"/>
        <v>3120</v>
      </c>
      <c r="C642" s="14">
        <f t="shared" si="369"/>
        <v>52</v>
      </c>
      <c r="D642" s="11">
        <f t="shared" si="370"/>
        <v>923.94693896594617</v>
      </c>
      <c r="E642" s="11">
        <f t="shared" si="351"/>
        <v>722.57178672768964</v>
      </c>
      <c r="F642" s="11">
        <f t="shared" si="371"/>
        <v>198.18355734218002</v>
      </c>
      <c r="G642" s="11">
        <f t="shared" si="352"/>
        <v>374.95931781276602</v>
      </c>
      <c r="H642" s="11">
        <f t="shared" si="353"/>
        <v>286.05003780721171</v>
      </c>
      <c r="I642" s="24">
        <f t="shared" si="372"/>
        <v>198.18355734218002</v>
      </c>
      <c r="J642" s="12">
        <f t="shared" si="354"/>
        <v>0.30346441900816945</v>
      </c>
      <c r="K642" s="24">
        <f t="shared" si="355"/>
        <v>529.09871022496452</v>
      </c>
      <c r="L642" s="12">
        <f t="shared" si="373"/>
        <v>0.3099867621187064</v>
      </c>
      <c r="M642" s="24">
        <f t="shared" si="374"/>
        <v>374.95931781276602</v>
      </c>
      <c r="N642" s="12">
        <f t="shared" si="356"/>
        <v>0.81055248099589583</v>
      </c>
      <c r="O642" s="24">
        <f t="shared" si="357"/>
        <v>594.27107976690149</v>
      </c>
      <c r="P642" s="12">
        <f t="shared" si="375"/>
        <v>0.53565446567275121</v>
      </c>
      <c r="Q642" s="24">
        <f t="shared" si="376"/>
        <v>286.05003780721171</v>
      </c>
      <c r="R642" s="12">
        <f t="shared" si="358"/>
        <v>0.51628387009738064</v>
      </c>
      <c r="S642" s="24">
        <f t="shared" si="359"/>
        <v>559.79424419939767</v>
      </c>
      <c r="T642" s="12">
        <f t="shared" si="377"/>
        <v>0.43315158070574589</v>
      </c>
      <c r="W642" s="24">
        <f t="shared" si="378"/>
        <v>449.30885549322386</v>
      </c>
      <c r="X642" s="24">
        <f t="shared" si="379"/>
        <v>632.50798764779313</v>
      </c>
      <c r="Y642" s="13">
        <f t="shared" si="360"/>
        <v>0.62360475031450324</v>
      </c>
      <c r="Z642" s="24">
        <f t="shared" si="361"/>
        <v>6831.5732808616449</v>
      </c>
      <c r="AA642" s="24">
        <f t="shared" si="362"/>
        <v>19731.547033032592</v>
      </c>
      <c r="AB642" s="24">
        <f t="shared" si="380"/>
        <v>374.95931781276602</v>
      </c>
      <c r="AC642" s="24">
        <f t="shared" si="381"/>
        <v>286.05003780721171</v>
      </c>
      <c r="AD642" s="123">
        <f t="shared" si="382"/>
        <v>3120</v>
      </c>
      <c r="AE642" s="14">
        <f t="shared" si="383"/>
        <v>52</v>
      </c>
      <c r="AF642" s="24">
        <f t="shared" si="363"/>
        <v>400</v>
      </c>
      <c r="AG642" s="3">
        <f t="shared" si="384"/>
        <v>1</v>
      </c>
      <c r="AH642" s="14">
        <f t="shared" si="364"/>
        <v>0</v>
      </c>
      <c r="AI642" s="14">
        <f t="shared" si="365"/>
        <v>1</v>
      </c>
      <c r="AJ642" s="14">
        <f t="shared" si="366"/>
        <v>2</v>
      </c>
      <c r="AK642" s="14">
        <f t="shared" si="367"/>
        <v>2.6</v>
      </c>
      <c r="AL642" s="24">
        <f t="shared" si="385"/>
        <v>374.95931781276602</v>
      </c>
      <c r="AM642" s="14">
        <f t="shared" si="386"/>
        <v>287.46051780501841</v>
      </c>
      <c r="AN642" s="138" t="str">
        <f t="shared" si="387"/>
        <v>modifiée</v>
      </c>
      <c r="AO642">
        <f t="shared" si="388"/>
        <v>3120</v>
      </c>
      <c r="AP642" s="124">
        <f t="shared" si="389"/>
        <v>287.46051780501841</v>
      </c>
    </row>
    <row r="643" spans="2:42" x14ac:dyDescent="0.25">
      <c r="B643" s="3">
        <f t="shared" si="368"/>
        <v>3125</v>
      </c>
      <c r="C643" s="14">
        <f t="shared" si="369"/>
        <v>52.083333333333336</v>
      </c>
      <c r="D643" s="11">
        <f t="shared" si="370"/>
        <v>924.18628661469813</v>
      </c>
      <c r="E643" s="11">
        <f t="shared" si="351"/>
        <v>722.7925621540619</v>
      </c>
      <c r="F643" s="11">
        <f t="shared" si="371"/>
        <v>198.49354410429873</v>
      </c>
      <c r="G643" s="11">
        <f t="shared" si="352"/>
        <v>375.49497227843875</v>
      </c>
      <c r="H643" s="11">
        <f t="shared" si="353"/>
        <v>286.48318938791743</v>
      </c>
      <c r="I643" s="24">
        <f t="shared" si="372"/>
        <v>198.49354410429873</v>
      </c>
      <c r="J643" s="12">
        <f t="shared" si="354"/>
        <v>0.30339960816133338</v>
      </c>
      <c r="K643" s="24">
        <f t="shared" si="355"/>
        <v>529.21173388929071</v>
      </c>
      <c r="L643" s="12">
        <f t="shared" si="373"/>
        <v>0.30990772044706194</v>
      </c>
      <c r="M643" s="24">
        <f t="shared" si="374"/>
        <v>375.49497227843875</v>
      </c>
      <c r="N643" s="12">
        <f t="shared" si="356"/>
        <v>0.81022936941192081</v>
      </c>
      <c r="O643" s="24">
        <f t="shared" si="357"/>
        <v>594.50806928757686</v>
      </c>
      <c r="P643" s="12">
        <f t="shared" si="375"/>
        <v>0.53522076908822347</v>
      </c>
      <c r="Q643" s="24">
        <f t="shared" si="376"/>
        <v>286.48318938791743</v>
      </c>
      <c r="R643" s="12">
        <f t="shared" si="358"/>
        <v>0.51614361064080205</v>
      </c>
      <c r="S643" s="24">
        <f t="shared" si="359"/>
        <v>559.94636549833183</v>
      </c>
      <c r="T643" s="12">
        <f t="shared" si="377"/>
        <v>0.43293663459515408</v>
      </c>
      <c r="W643" s="24">
        <f t="shared" si="378"/>
        <v>449.93246024353834</v>
      </c>
      <c r="X643" s="24">
        <f t="shared" si="379"/>
        <v>632.88193820663309</v>
      </c>
      <c r="Y643" s="13">
        <f t="shared" si="360"/>
        <v>0.62295467432381724</v>
      </c>
      <c r="Z643" s="24">
        <f t="shared" si="361"/>
        <v>6821.5025477630888</v>
      </c>
      <c r="AA643" s="24">
        <f t="shared" si="362"/>
        <v>19729.615317207277</v>
      </c>
      <c r="AB643" s="24">
        <f t="shared" si="380"/>
        <v>375.49497227843875</v>
      </c>
      <c r="AC643" s="24">
        <f t="shared" si="381"/>
        <v>286.48318938791743</v>
      </c>
      <c r="AD643" s="123">
        <f t="shared" si="382"/>
        <v>3125</v>
      </c>
      <c r="AE643" s="14">
        <f t="shared" si="383"/>
        <v>52.083333333333336</v>
      </c>
      <c r="AF643" s="24">
        <f t="shared" si="363"/>
        <v>400</v>
      </c>
      <c r="AG643" s="3">
        <f t="shared" si="384"/>
        <v>1</v>
      </c>
      <c r="AH643" s="14">
        <f t="shared" si="364"/>
        <v>0</v>
      </c>
      <c r="AI643" s="14">
        <f t="shared" si="365"/>
        <v>1</v>
      </c>
      <c r="AJ643" s="14">
        <f t="shared" si="366"/>
        <v>2</v>
      </c>
      <c r="AK643" s="14">
        <f t="shared" si="367"/>
        <v>2.6</v>
      </c>
      <c r="AL643" s="24">
        <f t="shared" si="385"/>
        <v>375.49497227843875</v>
      </c>
      <c r="AM643" s="14">
        <f t="shared" si="386"/>
        <v>287.91367043437288</v>
      </c>
      <c r="AN643" s="138" t="str">
        <f t="shared" si="387"/>
        <v>modifiée</v>
      </c>
      <c r="AO643">
        <f t="shared" si="388"/>
        <v>3125</v>
      </c>
      <c r="AP643" s="124">
        <f t="shared" si="389"/>
        <v>287.91367043437288</v>
      </c>
    </row>
    <row r="644" spans="2:42" x14ac:dyDescent="0.25">
      <c r="B644" s="3">
        <f t="shared" si="368"/>
        <v>3130</v>
      </c>
      <c r="C644" s="14">
        <f t="shared" si="369"/>
        <v>52.166666666666664</v>
      </c>
      <c r="D644" s="11">
        <f t="shared" si="370"/>
        <v>924.42525252860116</v>
      </c>
      <c r="E644" s="11">
        <f t="shared" si="351"/>
        <v>723.01333758043404</v>
      </c>
      <c r="F644" s="11">
        <f t="shared" si="371"/>
        <v>198.80345182474579</v>
      </c>
      <c r="G644" s="11">
        <f t="shared" si="352"/>
        <v>376.03019304752695</v>
      </c>
      <c r="H644" s="11">
        <f t="shared" si="353"/>
        <v>286.91612602251257</v>
      </c>
      <c r="I644" s="24">
        <f t="shared" si="372"/>
        <v>198.80345182474579</v>
      </c>
      <c r="J644" s="12">
        <f t="shared" si="354"/>
        <v>0.30333488202401931</v>
      </c>
      <c r="K644" s="24">
        <f t="shared" si="355"/>
        <v>529.3246580315041</v>
      </c>
      <c r="L644" s="12">
        <f t="shared" si="373"/>
        <v>0.30982859163684939</v>
      </c>
      <c r="M644" s="24">
        <f t="shared" si="374"/>
        <v>376.03019304752695</v>
      </c>
      <c r="N644" s="12">
        <f t="shared" si="356"/>
        <v>0.80990614379700521</v>
      </c>
      <c r="O644" s="24">
        <f t="shared" si="357"/>
        <v>594.74533163919568</v>
      </c>
      <c r="P644" s="12">
        <f t="shared" si="375"/>
        <v>0.53478709513709732</v>
      </c>
      <c r="Q644" s="24">
        <f t="shared" si="376"/>
        <v>286.91612602251257</v>
      </c>
      <c r="R644" s="12">
        <f t="shared" si="358"/>
        <v>0.51600342161923085</v>
      </c>
      <c r="S644" s="24">
        <f t="shared" si="359"/>
        <v>560.09849304210888</v>
      </c>
      <c r="T644" s="12">
        <f t="shared" si="377"/>
        <v>0.4327216005702138</v>
      </c>
      <c r="W644" s="24">
        <f t="shared" si="378"/>
        <v>450.55541491786215</v>
      </c>
      <c r="X644" s="24">
        <f t="shared" si="379"/>
        <v>633.25651354163369</v>
      </c>
      <c r="Y644" s="13">
        <f t="shared" si="360"/>
        <v>0.62230456388379884</v>
      </c>
      <c r="Z644" s="24">
        <f t="shared" si="361"/>
        <v>6811.4480665642968</v>
      </c>
      <c r="AA644" s="24">
        <f t="shared" si="362"/>
        <v>19727.659321535226</v>
      </c>
      <c r="AB644" s="24">
        <f t="shared" si="380"/>
        <v>376.03019304752695</v>
      </c>
      <c r="AC644" s="24">
        <f t="shared" si="381"/>
        <v>286.91612602251257</v>
      </c>
      <c r="AD644" s="123">
        <f t="shared" si="382"/>
        <v>3130</v>
      </c>
      <c r="AE644" s="14">
        <f t="shared" si="383"/>
        <v>52.166666666666664</v>
      </c>
      <c r="AF644" s="24">
        <f t="shared" si="363"/>
        <v>400</v>
      </c>
      <c r="AG644" s="3">
        <f t="shared" si="384"/>
        <v>1</v>
      </c>
      <c r="AH644" s="14">
        <f t="shared" si="364"/>
        <v>0</v>
      </c>
      <c r="AI644" s="14">
        <f t="shared" si="365"/>
        <v>1</v>
      </c>
      <c r="AJ644" s="14">
        <f t="shared" si="366"/>
        <v>2</v>
      </c>
      <c r="AK644" s="14">
        <f t="shared" si="367"/>
        <v>2.6</v>
      </c>
      <c r="AL644" s="24">
        <f t="shared" si="385"/>
        <v>376.03019304752695</v>
      </c>
      <c r="AM644" s="14">
        <f t="shared" si="386"/>
        <v>288.36664240228191</v>
      </c>
      <c r="AN644" s="138" t="str">
        <f t="shared" si="387"/>
        <v>modifiée</v>
      </c>
      <c r="AO644">
        <f t="shared" si="388"/>
        <v>3130</v>
      </c>
      <c r="AP644" s="124">
        <f t="shared" si="389"/>
        <v>288.36664240228191</v>
      </c>
    </row>
    <row r="645" spans="2:42" x14ac:dyDescent="0.25">
      <c r="B645" s="3">
        <f t="shared" si="368"/>
        <v>3135</v>
      </c>
      <c r="C645" s="14">
        <f t="shared" si="369"/>
        <v>52.25</v>
      </c>
      <c r="D645" s="11">
        <f t="shared" si="370"/>
        <v>924.66383792337183</v>
      </c>
      <c r="E645" s="11">
        <f t="shared" si="351"/>
        <v>723.2341130068063</v>
      </c>
      <c r="F645" s="11">
        <f t="shared" si="371"/>
        <v>199.11328041638265</v>
      </c>
      <c r="G645" s="11">
        <f t="shared" si="352"/>
        <v>376.56498014266407</v>
      </c>
      <c r="H645" s="11">
        <f t="shared" si="353"/>
        <v>287.3488476230828</v>
      </c>
      <c r="I645" s="24">
        <f t="shared" si="372"/>
        <v>199.11328041638265</v>
      </c>
      <c r="J645" s="12">
        <f t="shared" si="354"/>
        <v>0.30327024026569643</v>
      </c>
      <c r="K645" s="24">
        <f t="shared" si="355"/>
        <v>529.43748307028409</v>
      </c>
      <c r="L645" s="12">
        <f t="shared" si="373"/>
        <v>0.30974937622930954</v>
      </c>
      <c r="M645" s="24">
        <f t="shared" si="374"/>
        <v>376.56498014266407</v>
      </c>
      <c r="N645" s="12">
        <f t="shared" si="356"/>
        <v>0.8095828034796021</v>
      </c>
      <c r="O645" s="24">
        <f t="shared" si="357"/>
        <v>594.98286774233384</v>
      </c>
      <c r="P645" s="12">
        <f t="shared" si="375"/>
        <v>0.53435344534814055</v>
      </c>
      <c r="Q645" s="24">
        <f t="shared" si="376"/>
        <v>287.3488476230828</v>
      </c>
      <c r="R645" s="12">
        <f t="shared" si="358"/>
        <v>0.51586330212600817</v>
      </c>
      <c r="S645" s="24">
        <f t="shared" si="359"/>
        <v>560.25062775817878</v>
      </c>
      <c r="T645" s="12">
        <f t="shared" si="377"/>
        <v>0.43250647932113362</v>
      </c>
      <c r="W645" s="24">
        <f t="shared" si="378"/>
        <v>451.17771948174595</v>
      </c>
      <c r="X645" s="24">
        <f t="shared" si="379"/>
        <v>633.63171367242785</v>
      </c>
      <c r="Y645" s="13">
        <f t="shared" si="360"/>
        <v>0.62165442341406418</v>
      </c>
      <c r="Z645" s="24">
        <f t="shared" si="361"/>
        <v>6801.4098381265085</v>
      </c>
      <c r="AA645" s="24">
        <f t="shared" si="362"/>
        <v>19725.679149901971</v>
      </c>
      <c r="AB645" s="24">
        <f t="shared" si="380"/>
        <v>376.56498014266407</v>
      </c>
      <c r="AC645" s="24">
        <f t="shared" si="381"/>
        <v>287.3488476230828</v>
      </c>
      <c r="AD645" s="123">
        <f t="shared" si="382"/>
        <v>3135</v>
      </c>
      <c r="AE645" s="14">
        <f t="shared" si="383"/>
        <v>52.25</v>
      </c>
      <c r="AF645" s="24">
        <f t="shared" si="363"/>
        <v>400</v>
      </c>
      <c r="AG645" s="3">
        <f t="shared" si="384"/>
        <v>1</v>
      </c>
      <c r="AH645" s="14">
        <f t="shared" si="364"/>
        <v>0</v>
      </c>
      <c r="AI645" s="14">
        <f t="shared" si="365"/>
        <v>1</v>
      </c>
      <c r="AJ645" s="14">
        <f t="shared" si="366"/>
        <v>2</v>
      </c>
      <c r="AK645" s="14">
        <f t="shared" si="367"/>
        <v>2.6</v>
      </c>
      <c r="AL645" s="24">
        <f t="shared" si="385"/>
        <v>376.56498014266407</v>
      </c>
      <c r="AM645" s="14">
        <f t="shared" si="386"/>
        <v>288.81943349478848</v>
      </c>
      <c r="AN645" s="138" t="str">
        <f t="shared" si="387"/>
        <v>modifiée</v>
      </c>
      <c r="AO645">
        <f t="shared" si="388"/>
        <v>3135</v>
      </c>
      <c r="AP645" s="124">
        <f t="shared" si="389"/>
        <v>288.81943349478848</v>
      </c>
    </row>
    <row r="646" spans="2:42" x14ac:dyDescent="0.25">
      <c r="B646" s="3">
        <f t="shared" si="368"/>
        <v>3140</v>
      </c>
      <c r="C646" s="14">
        <f t="shared" si="369"/>
        <v>52.333333333333336</v>
      </c>
      <c r="D646" s="11">
        <f t="shared" si="370"/>
        <v>924.9020440089289</v>
      </c>
      <c r="E646" s="11">
        <f t="shared" si="351"/>
        <v>723.45488843317855</v>
      </c>
      <c r="F646" s="11">
        <f t="shared" si="371"/>
        <v>199.42302979261197</v>
      </c>
      <c r="G646" s="11">
        <f t="shared" si="352"/>
        <v>377.0993335880122</v>
      </c>
      <c r="H646" s="11">
        <f t="shared" si="353"/>
        <v>287.78135410240395</v>
      </c>
      <c r="I646" s="24">
        <f t="shared" si="372"/>
        <v>199.42302979261197</v>
      </c>
      <c r="J646" s="12">
        <f t="shared" si="354"/>
        <v>0.3032056825566129</v>
      </c>
      <c r="K646" s="24">
        <f t="shared" si="355"/>
        <v>529.55020942396516</v>
      </c>
      <c r="L646" s="12">
        <f t="shared" si="373"/>
        <v>0.30967007476162017</v>
      </c>
      <c r="M646" s="24">
        <f t="shared" si="374"/>
        <v>377.0993335880122</v>
      </c>
      <c r="N646" s="12">
        <f t="shared" si="356"/>
        <v>0.80925934780275732</v>
      </c>
      <c r="O646" s="24">
        <f t="shared" si="357"/>
        <v>595.22067850932626</v>
      </c>
      <c r="P646" s="12">
        <f t="shared" si="375"/>
        <v>0.53391982124518367</v>
      </c>
      <c r="Q646" s="24">
        <f t="shared" si="376"/>
        <v>287.78135410240395</v>
      </c>
      <c r="R646" s="12">
        <f t="shared" si="358"/>
        <v>0.51572325125912644</v>
      </c>
      <c r="S646" s="24">
        <f t="shared" si="359"/>
        <v>560.40277057100934</v>
      </c>
      <c r="T646" s="12">
        <f t="shared" si="377"/>
        <v>0.43229127153401992</v>
      </c>
      <c r="W646" s="24">
        <f t="shared" si="378"/>
        <v>451.79937390516</v>
      </c>
      <c r="X646" s="24">
        <f t="shared" si="379"/>
        <v>634.00753860427983</v>
      </c>
      <c r="Y646" s="13">
        <f t="shared" si="360"/>
        <v>0.62100425734108278</v>
      </c>
      <c r="Z646" s="24">
        <f t="shared" si="361"/>
        <v>6791.3878632004635</v>
      </c>
      <c r="AA646" s="24">
        <f t="shared" si="362"/>
        <v>19723.674906430555</v>
      </c>
      <c r="AB646" s="24">
        <f t="shared" si="380"/>
        <v>377.0993335880122</v>
      </c>
      <c r="AC646" s="24">
        <f t="shared" si="381"/>
        <v>287.78135410240395</v>
      </c>
      <c r="AD646" s="123">
        <f t="shared" si="382"/>
        <v>3140</v>
      </c>
      <c r="AE646" s="14">
        <f t="shared" si="383"/>
        <v>52.333333333333336</v>
      </c>
      <c r="AF646" s="24">
        <f t="shared" si="363"/>
        <v>400</v>
      </c>
      <c r="AG646" s="3">
        <f t="shared" si="384"/>
        <v>1</v>
      </c>
      <c r="AH646" s="14">
        <f t="shared" si="364"/>
        <v>0</v>
      </c>
      <c r="AI646" s="14">
        <f t="shared" si="365"/>
        <v>1</v>
      </c>
      <c r="AJ646" s="14">
        <f t="shared" si="366"/>
        <v>2</v>
      </c>
      <c r="AK646" s="14">
        <f t="shared" si="367"/>
        <v>2.6</v>
      </c>
      <c r="AL646" s="24">
        <f t="shared" si="385"/>
        <v>377.0993335880122</v>
      </c>
      <c r="AM646" s="14">
        <f t="shared" si="386"/>
        <v>289.27204349881231</v>
      </c>
      <c r="AN646" s="138" t="str">
        <f t="shared" si="387"/>
        <v>modifiée</v>
      </c>
      <c r="AO646">
        <f t="shared" si="388"/>
        <v>3140</v>
      </c>
      <c r="AP646" s="124">
        <f t="shared" si="389"/>
        <v>289.27204349881231</v>
      </c>
    </row>
    <row r="647" spans="2:42" x14ac:dyDescent="0.25">
      <c r="B647" s="3">
        <f t="shared" si="368"/>
        <v>3145</v>
      </c>
      <c r="C647" s="14">
        <f t="shared" si="369"/>
        <v>52.416666666666664</v>
      </c>
      <c r="D647" s="11">
        <f t="shared" si="370"/>
        <v>925.13987198942959</v>
      </c>
      <c r="E647" s="11">
        <f t="shared" si="351"/>
        <v>723.6756638595507</v>
      </c>
      <c r="F647" s="11">
        <f t="shared" si="371"/>
        <v>199.73269986737358</v>
      </c>
      <c r="G647" s="11">
        <f t="shared" si="352"/>
        <v>377.63325340925741</v>
      </c>
      <c r="H647" s="11">
        <f t="shared" si="353"/>
        <v>288.21364537393799</v>
      </c>
      <c r="I647" s="24">
        <f t="shared" si="372"/>
        <v>199.73269986737358</v>
      </c>
      <c r="J647" s="12">
        <f t="shared" si="354"/>
        <v>0.30314120856779458</v>
      </c>
      <c r="K647" s="24">
        <f t="shared" si="355"/>
        <v>529.66283751053379</v>
      </c>
      <c r="L647" s="12">
        <f t="shared" si="373"/>
        <v>0.30959068776696974</v>
      </c>
      <c r="M647" s="24">
        <f t="shared" si="374"/>
        <v>377.63325340925741</v>
      </c>
      <c r="N647" s="12">
        <f t="shared" si="356"/>
        <v>0.80893577612402812</v>
      </c>
      <c r="O647" s="24">
        <f t="shared" si="357"/>
        <v>595.4587648442913</v>
      </c>
      <c r="P647" s="12">
        <f t="shared" si="375"/>
        <v>0.5334862243472599</v>
      </c>
      <c r="Q647" s="24">
        <f t="shared" si="376"/>
        <v>288.21364537393799</v>
      </c>
      <c r="R647" s="12">
        <f t="shared" si="358"/>
        <v>0.51558326812121802</v>
      </c>
      <c r="S647" s="24">
        <f t="shared" si="359"/>
        <v>560.55492240208582</v>
      </c>
      <c r="T647" s="12">
        <f t="shared" si="377"/>
        <v>0.43207597789099228</v>
      </c>
      <c r="W647" s="24">
        <f t="shared" si="378"/>
        <v>452.42037816250109</v>
      </c>
      <c r="X647" s="24">
        <f t="shared" si="379"/>
        <v>634.38398832817927</v>
      </c>
      <c r="Y647" s="13">
        <f t="shared" si="360"/>
        <v>0.62035407009786436</v>
      </c>
      <c r="Z647" s="24">
        <f t="shared" si="361"/>
        <v>6781.3821424262396</v>
      </c>
      <c r="AA647" s="24">
        <f t="shared" si="362"/>
        <v>19721.64669547811</v>
      </c>
      <c r="AB647" s="24">
        <f t="shared" si="380"/>
        <v>377.63325340925741</v>
      </c>
      <c r="AC647" s="24">
        <f t="shared" si="381"/>
        <v>288.21364537393799</v>
      </c>
      <c r="AD647" s="123">
        <f t="shared" si="382"/>
        <v>3145</v>
      </c>
      <c r="AE647" s="14">
        <f t="shared" si="383"/>
        <v>52.416666666666664</v>
      </c>
      <c r="AF647" s="24">
        <f t="shared" si="363"/>
        <v>400</v>
      </c>
      <c r="AG647" s="3">
        <f t="shared" si="384"/>
        <v>1</v>
      </c>
      <c r="AH647" s="14">
        <f t="shared" si="364"/>
        <v>0</v>
      </c>
      <c r="AI647" s="14">
        <f t="shared" si="365"/>
        <v>1</v>
      </c>
      <c r="AJ647" s="14">
        <f t="shared" si="366"/>
        <v>2</v>
      </c>
      <c r="AK647" s="14">
        <f t="shared" si="367"/>
        <v>2.6</v>
      </c>
      <c r="AL647" s="24">
        <f t="shared" si="385"/>
        <v>377.63325340925741</v>
      </c>
      <c r="AM647" s="14">
        <f t="shared" si="386"/>
        <v>289.72447220214747</v>
      </c>
      <c r="AN647" s="138" t="str">
        <f t="shared" si="387"/>
        <v>modifiée</v>
      </c>
      <c r="AO647">
        <f t="shared" si="388"/>
        <v>3145</v>
      </c>
      <c r="AP647" s="124">
        <f t="shared" si="389"/>
        <v>289.72447220214747</v>
      </c>
    </row>
    <row r="648" spans="2:42" x14ac:dyDescent="0.25">
      <c r="B648" s="3">
        <f t="shared" si="368"/>
        <v>3150</v>
      </c>
      <c r="C648" s="14">
        <f t="shared" si="369"/>
        <v>52.5</v>
      </c>
      <c r="D648" s="11">
        <f t="shared" si="370"/>
        <v>925.37732306330543</v>
      </c>
      <c r="E648" s="11">
        <f t="shared" si="351"/>
        <v>723.89643928592295</v>
      </c>
      <c r="F648" s="11">
        <f t="shared" si="371"/>
        <v>200.04229055514054</v>
      </c>
      <c r="G648" s="11">
        <f t="shared" si="352"/>
        <v>378.16673963360466</v>
      </c>
      <c r="H648" s="11">
        <f t="shared" si="353"/>
        <v>288.64572135182897</v>
      </c>
      <c r="I648" s="24">
        <f t="shared" si="372"/>
        <v>200.04229055514054</v>
      </c>
      <c r="J648" s="12">
        <f t="shared" si="354"/>
        <v>0.30307681797104485</v>
      </c>
      <c r="K648" s="24">
        <f t="shared" si="355"/>
        <v>529.77536774762621</v>
      </c>
      <c r="L648" s="12">
        <f t="shared" si="373"/>
        <v>0.30951121577459573</v>
      </c>
      <c r="M648" s="24">
        <f t="shared" si="374"/>
        <v>378.16673963360466</v>
      </c>
      <c r="N648" s="12">
        <f t="shared" si="356"/>
        <v>0.80861208781540417</v>
      </c>
      <c r="O648" s="24">
        <f t="shared" si="357"/>
        <v>595.69712764315636</v>
      </c>
      <c r="P648" s="12">
        <f t="shared" si="375"/>
        <v>0.53305265616864694</v>
      </c>
      <c r="Q648" s="24">
        <f t="shared" si="376"/>
        <v>288.64572135182897</v>
      </c>
      <c r="R648" s="12">
        <f t="shared" si="358"/>
        <v>0.51544335181954293</v>
      </c>
      <c r="S648" s="24">
        <f t="shared" si="359"/>
        <v>560.7070841699142</v>
      </c>
      <c r="T648" s="12">
        <f t="shared" si="377"/>
        <v>0.43186059907023455</v>
      </c>
      <c r="W648" s="24">
        <f t="shared" si="378"/>
        <v>453.04073223259894</v>
      </c>
      <c r="X648" s="24">
        <f t="shared" si="379"/>
        <v>634.76106282093087</v>
      </c>
      <c r="Y648" s="13">
        <f t="shared" si="360"/>
        <v>0.61970386612364825</v>
      </c>
      <c r="Z648" s="24">
        <f t="shared" si="361"/>
        <v>6771.3926763331001</v>
      </c>
      <c r="AA648" s="24">
        <f t="shared" si="362"/>
        <v>19719.594621632292</v>
      </c>
      <c r="AB648" s="24">
        <f t="shared" si="380"/>
        <v>378.16673963360466</v>
      </c>
      <c r="AC648" s="24">
        <f t="shared" si="381"/>
        <v>288.64572135182897</v>
      </c>
      <c r="AD648" s="123">
        <f t="shared" si="382"/>
        <v>3150</v>
      </c>
      <c r="AE648" s="14">
        <f t="shared" si="383"/>
        <v>52.5</v>
      </c>
      <c r="AF648" s="24">
        <f t="shared" si="363"/>
        <v>400</v>
      </c>
      <c r="AG648" s="3">
        <f t="shared" si="384"/>
        <v>1</v>
      </c>
      <c r="AH648" s="14">
        <f t="shared" si="364"/>
        <v>0</v>
      </c>
      <c r="AI648" s="14">
        <f t="shared" si="365"/>
        <v>1</v>
      </c>
      <c r="AJ648" s="14">
        <f t="shared" si="366"/>
        <v>2</v>
      </c>
      <c r="AK648" s="14">
        <f t="shared" si="367"/>
        <v>2.6</v>
      </c>
      <c r="AL648" s="24">
        <f t="shared" si="385"/>
        <v>378.16673963360466</v>
      </c>
      <c r="AM648" s="14">
        <f t="shared" si="386"/>
        <v>290.17671939345973</v>
      </c>
      <c r="AN648" s="138" t="str">
        <f t="shared" si="387"/>
        <v>modifiée</v>
      </c>
      <c r="AO648">
        <f t="shared" si="388"/>
        <v>3150</v>
      </c>
      <c r="AP648" s="124">
        <f t="shared" si="389"/>
        <v>290.17671939345973</v>
      </c>
    </row>
    <row r="649" spans="2:42" x14ac:dyDescent="0.25">
      <c r="B649" s="3">
        <f t="shared" si="368"/>
        <v>3155</v>
      </c>
      <c r="C649" s="14">
        <f t="shared" si="369"/>
        <v>52.583333333333336</v>
      </c>
      <c r="D649" s="11">
        <f t="shared" si="370"/>
        <v>925.61439842330003</v>
      </c>
      <c r="E649" s="11">
        <f t="shared" si="351"/>
        <v>724.11721471229521</v>
      </c>
      <c r="F649" s="11">
        <f t="shared" si="371"/>
        <v>200.35180177091513</v>
      </c>
      <c r="G649" s="11">
        <f t="shared" si="352"/>
        <v>378.69979228977331</v>
      </c>
      <c r="H649" s="11">
        <f t="shared" si="353"/>
        <v>289.07758195089923</v>
      </c>
      <c r="I649" s="24">
        <f t="shared" si="372"/>
        <v>200.35180177091513</v>
      </c>
      <c r="J649" s="12">
        <f t="shared" si="354"/>
        <v>0.30301251043894339</v>
      </c>
      <c r="K649" s="24">
        <f t="shared" si="355"/>
        <v>529.8878005525246</v>
      </c>
      <c r="L649" s="12">
        <f t="shared" si="373"/>
        <v>0.30943165930974714</v>
      </c>
      <c r="M649" s="24">
        <f t="shared" si="374"/>
        <v>378.69979228977331</v>
      </c>
      <c r="N649" s="12">
        <f t="shared" si="356"/>
        <v>0.80828828226322413</v>
      </c>
      <c r="O649" s="24">
        <f t="shared" si="357"/>
        <v>595.93576779368345</v>
      </c>
      <c r="P649" s="12">
        <f t="shared" si="375"/>
        <v>0.53261911821870189</v>
      </c>
      <c r="Q649" s="24">
        <f t="shared" si="376"/>
        <v>289.07758195089923</v>
      </c>
      <c r="R649" s="12">
        <f t="shared" si="358"/>
        <v>0.51530350146597681</v>
      </c>
      <c r="S649" s="24">
        <f t="shared" si="359"/>
        <v>560.85925679002105</v>
      </c>
      <c r="T649" s="12">
        <f t="shared" si="377"/>
        <v>0.43164513574591717</v>
      </c>
      <c r="W649" s="24">
        <f t="shared" si="378"/>
        <v>453.66043609872258</v>
      </c>
      <c r="X649" s="24">
        <f t="shared" si="379"/>
        <v>635.13876204524763</v>
      </c>
      <c r="Y649" s="13">
        <f t="shared" si="360"/>
        <v>0.61905364986359113</v>
      </c>
      <c r="Z649" s="24">
        <f t="shared" si="361"/>
        <v>6761.4194653393151</v>
      </c>
      <c r="AA649" s="24">
        <f t="shared" si="362"/>
        <v>19717.518789707741</v>
      </c>
      <c r="AB649" s="24">
        <f t="shared" si="380"/>
        <v>378.69979228977331</v>
      </c>
      <c r="AC649" s="24">
        <f t="shared" si="381"/>
        <v>289.07758195089923</v>
      </c>
      <c r="AD649" s="123">
        <f t="shared" si="382"/>
        <v>3155</v>
      </c>
      <c r="AE649" s="14">
        <f t="shared" si="383"/>
        <v>52.583333333333336</v>
      </c>
      <c r="AF649" s="24">
        <f t="shared" si="363"/>
        <v>400</v>
      </c>
      <c r="AG649" s="3">
        <f t="shared" si="384"/>
        <v>1</v>
      </c>
      <c r="AH649" s="14">
        <f t="shared" si="364"/>
        <v>0</v>
      </c>
      <c r="AI649" s="14">
        <f t="shared" si="365"/>
        <v>1</v>
      </c>
      <c r="AJ649" s="14">
        <f t="shared" si="366"/>
        <v>2</v>
      </c>
      <c r="AK649" s="14">
        <f t="shared" si="367"/>
        <v>2.6</v>
      </c>
      <c r="AL649" s="24">
        <f t="shared" si="385"/>
        <v>378.69979228977331</v>
      </c>
      <c r="AM649" s="14">
        <f t="shared" si="386"/>
        <v>290.62878486228419</v>
      </c>
      <c r="AN649" s="138" t="str">
        <f t="shared" si="387"/>
        <v>modifiée</v>
      </c>
      <c r="AO649">
        <f t="shared" si="388"/>
        <v>3155</v>
      </c>
      <c r="AP649" s="124">
        <f t="shared" si="389"/>
        <v>290.62878486228419</v>
      </c>
    </row>
    <row r="650" spans="2:42" x14ac:dyDescent="0.25">
      <c r="B650" s="3">
        <f t="shared" si="368"/>
        <v>3160</v>
      </c>
      <c r="C650" s="14">
        <f t="shared" si="369"/>
        <v>52.666666666666664</v>
      </c>
      <c r="D650" s="11">
        <f t="shared" si="370"/>
        <v>925.85109925650374</v>
      </c>
      <c r="E650" s="11">
        <f t="shared" si="351"/>
        <v>724.33799013866735</v>
      </c>
      <c r="F650" s="11">
        <f t="shared" si="371"/>
        <v>200.66123343022488</v>
      </c>
      <c r="G650" s="11">
        <f t="shared" si="352"/>
        <v>379.232411407992</v>
      </c>
      <c r="H650" s="11">
        <f t="shared" si="353"/>
        <v>289.50922708664513</v>
      </c>
      <c r="I650" s="24">
        <f t="shared" si="372"/>
        <v>200.66123343022488</v>
      </c>
      <c r="J650" s="12">
        <f t="shared" si="354"/>
        <v>0.30294828564484599</v>
      </c>
      <c r="K650" s="24">
        <f t="shared" si="355"/>
        <v>530.00013634215554</v>
      </c>
      <c r="L650" s="12">
        <f t="shared" si="373"/>
        <v>0.30935201889380853</v>
      </c>
      <c r="M650" s="24">
        <f t="shared" si="374"/>
        <v>379.232411407992</v>
      </c>
      <c r="N650" s="12">
        <f t="shared" si="356"/>
        <v>0.80796435886809659</v>
      </c>
      <c r="O650" s="24">
        <f t="shared" si="357"/>
        <v>596.17468617549434</v>
      </c>
      <c r="P650" s="12">
        <f t="shared" si="375"/>
        <v>0.53218561200214043</v>
      </c>
      <c r="Q650" s="24">
        <f t="shared" si="376"/>
        <v>289.50922708664513</v>
      </c>
      <c r="R650" s="12">
        <f t="shared" si="358"/>
        <v>0.51516371617699819</v>
      </c>
      <c r="S650" s="24">
        <f t="shared" si="359"/>
        <v>561.01144117495483</v>
      </c>
      <c r="T650" s="12">
        <f t="shared" si="377"/>
        <v>0.43142958858840064</v>
      </c>
      <c r="W650" s="24">
        <f t="shared" si="378"/>
        <v>454.27948974858617</v>
      </c>
      <c r="X650" s="24">
        <f t="shared" si="379"/>
        <v>635.51708594984257</v>
      </c>
      <c r="Y650" s="13">
        <f t="shared" si="360"/>
        <v>0.61840342576845764</v>
      </c>
      <c r="Z650" s="24">
        <f t="shared" si="361"/>
        <v>6751.4625097520293</v>
      </c>
      <c r="AA650" s="24">
        <f t="shared" si="362"/>
        <v>19715.419304742554</v>
      </c>
      <c r="AB650" s="24">
        <f t="shared" si="380"/>
        <v>379.232411407992</v>
      </c>
      <c r="AC650" s="24">
        <f t="shared" si="381"/>
        <v>289.50922708664513</v>
      </c>
      <c r="AD650" s="123">
        <f t="shared" si="382"/>
        <v>3160</v>
      </c>
      <c r="AE650" s="14">
        <f t="shared" si="383"/>
        <v>52.666666666666664</v>
      </c>
      <c r="AF650" s="24">
        <f t="shared" si="363"/>
        <v>400</v>
      </c>
      <c r="AG650" s="3">
        <f t="shared" si="384"/>
        <v>1</v>
      </c>
      <c r="AH650" s="14">
        <f t="shared" si="364"/>
        <v>0</v>
      </c>
      <c r="AI650" s="14">
        <f t="shared" si="365"/>
        <v>1</v>
      </c>
      <c r="AJ650" s="14">
        <f t="shared" si="366"/>
        <v>2</v>
      </c>
      <c r="AK650" s="14">
        <f t="shared" si="367"/>
        <v>2.6</v>
      </c>
      <c r="AL650" s="24">
        <f t="shared" si="385"/>
        <v>379.232411407992</v>
      </c>
      <c r="AM650" s="14">
        <f t="shared" si="386"/>
        <v>291.08066839902216</v>
      </c>
      <c r="AN650" s="138" t="str">
        <f t="shared" si="387"/>
        <v>modifiée</v>
      </c>
      <c r="AO650">
        <f t="shared" si="388"/>
        <v>3160</v>
      </c>
      <c r="AP650" s="124">
        <f t="shared" si="389"/>
        <v>291.08066839902216</v>
      </c>
    </row>
    <row r="651" spans="2:42" x14ac:dyDescent="0.25">
      <c r="B651" s="3">
        <f t="shared" si="368"/>
        <v>3165</v>
      </c>
      <c r="C651" s="14">
        <f t="shared" si="369"/>
        <v>52.75</v>
      </c>
      <c r="D651" s="11">
        <f t="shared" si="370"/>
        <v>926.0874267443894</v>
      </c>
      <c r="E651" s="11">
        <f t="shared" si="351"/>
        <v>724.55876556503961</v>
      </c>
      <c r="F651" s="11">
        <f t="shared" si="371"/>
        <v>200.97058544911869</v>
      </c>
      <c r="G651" s="11">
        <f t="shared" si="352"/>
        <v>379.76459701999414</v>
      </c>
      <c r="H651" s="11">
        <f t="shared" si="353"/>
        <v>289.94065667523353</v>
      </c>
      <c r="I651" s="24">
        <f t="shared" si="372"/>
        <v>200.97058544911869</v>
      </c>
      <c r="J651" s="12">
        <f t="shared" si="354"/>
        <v>0.30288414326288343</v>
      </c>
      <c r="K651" s="24">
        <f t="shared" si="355"/>
        <v>530.11237553308581</v>
      </c>
      <c r="L651" s="12">
        <f t="shared" si="373"/>
        <v>0.30927229504428677</v>
      </c>
      <c r="M651" s="24">
        <f t="shared" si="374"/>
        <v>379.76459701999414</v>
      </c>
      <c r="N651" s="12">
        <f t="shared" si="356"/>
        <v>0.80764031704481865</v>
      </c>
      <c r="O651" s="24">
        <f t="shared" si="357"/>
        <v>596.41388366009664</v>
      </c>
      <c r="P651" s="12">
        <f t="shared" si="375"/>
        <v>0.53175213901893748</v>
      </c>
      <c r="Q651" s="24">
        <f t="shared" si="376"/>
        <v>289.94065667523353</v>
      </c>
      <c r="R651" s="12">
        <f t="shared" si="358"/>
        <v>0.51502399507367858</v>
      </c>
      <c r="S651" s="24">
        <f t="shared" si="359"/>
        <v>561.16363823428753</v>
      </c>
      <c r="T651" s="12">
        <f t="shared" si="377"/>
        <v>0.43121395826419595</v>
      </c>
      <c r="W651" s="24">
        <f t="shared" si="378"/>
        <v>454.89789317435464</v>
      </c>
      <c r="X651" s="24">
        <f t="shared" si="379"/>
        <v>635.89603446952015</v>
      </c>
      <c r="Y651" s="13">
        <f t="shared" si="360"/>
        <v>0.61775319829431785</v>
      </c>
      <c r="Z651" s="24">
        <f t="shared" si="361"/>
        <v>6741.5218097671241</v>
      </c>
      <c r="AA651" s="24">
        <f t="shared" si="362"/>
        <v>19713.296271994826</v>
      </c>
      <c r="AB651" s="24">
        <f t="shared" si="380"/>
        <v>379.76459701999414</v>
      </c>
      <c r="AC651" s="24">
        <f t="shared" si="381"/>
        <v>289.94065667523353</v>
      </c>
      <c r="AD651" s="123">
        <f t="shared" si="382"/>
        <v>3165</v>
      </c>
      <c r="AE651" s="14">
        <f t="shared" si="383"/>
        <v>52.75</v>
      </c>
      <c r="AF651" s="24">
        <f t="shared" si="363"/>
        <v>400</v>
      </c>
      <c r="AG651" s="3">
        <f t="shared" si="384"/>
        <v>1</v>
      </c>
      <c r="AH651" s="14">
        <f t="shared" si="364"/>
        <v>0</v>
      </c>
      <c r="AI651" s="14">
        <f t="shared" si="365"/>
        <v>1</v>
      </c>
      <c r="AJ651" s="14">
        <f t="shared" si="366"/>
        <v>2</v>
      </c>
      <c r="AK651" s="14">
        <f t="shared" si="367"/>
        <v>2.6</v>
      </c>
      <c r="AL651" s="24">
        <f t="shared" si="385"/>
        <v>379.76459701999414</v>
      </c>
      <c r="AM651" s="14">
        <f t="shared" si="386"/>
        <v>291.53236979493943</v>
      </c>
      <c r="AN651" s="138" t="str">
        <f t="shared" si="387"/>
        <v>modifiée</v>
      </c>
      <c r="AO651">
        <f t="shared" si="388"/>
        <v>3165</v>
      </c>
      <c r="AP651" s="124">
        <f t="shared" si="389"/>
        <v>291.53236979493943</v>
      </c>
    </row>
    <row r="652" spans="2:42" x14ac:dyDescent="0.25">
      <c r="B652" s="3">
        <f t="shared" si="368"/>
        <v>3170</v>
      </c>
      <c r="C652" s="14">
        <f t="shared" si="369"/>
        <v>52.833333333333336</v>
      </c>
      <c r="D652" s="11">
        <f t="shared" si="370"/>
        <v>926.32338206284919</v>
      </c>
      <c r="E652" s="11">
        <f t="shared" si="351"/>
        <v>724.77954099141186</v>
      </c>
      <c r="F652" s="11">
        <f t="shared" si="371"/>
        <v>201.27985774416297</v>
      </c>
      <c r="G652" s="11">
        <f t="shared" si="352"/>
        <v>380.29634915901306</v>
      </c>
      <c r="H652" s="11">
        <f t="shared" si="353"/>
        <v>290.37187063349774</v>
      </c>
      <c r="I652" s="24">
        <f t="shared" si="372"/>
        <v>201.27985774416297</v>
      </c>
      <c r="J652" s="12">
        <f t="shared" si="354"/>
        <v>0.30282008296796081</v>
      </c>
      <c r="K652" s="24">
        <f t="shared" si="355"/>
        <v>530.22451854152155</v>
      </c>
      <c r="L652" s="12">
        <f t="shared" si="373"/>
        <v>0.30919248827480289</v>
      </c>
      <c r="M652" s="24">
        <f t="shared" si="374"/>
        <v>380.29634915901306</v>
      </c>
      <c r="N652" s="12">
        <f t="shared" si="356"/>
        <v>0.80731615622229513</v>
      </c>
      <c r="O652" s="24">
        <f t="shared" si="357"/>
        <v>596.65336111090892</v>
      </c>
      <c r="P652" s="12">
        <f t="shared" si="375"/>
        <v>0.53131870076424415</v>
      </c>
      <c r="Q652" s="24">
        <f t="shared" si="376"/>
        <v>290.37187063349774</v>
      </c>
      <c r="R652" s="12">
        <f t="shared" si="358"/>
        <v>0.51488433728166716</v>
      </c>
      <c r="S652" s="24">
        <f t="shared" si="359"/>
        <v>561.31584887461622</v>
      </c>
      <c r="T652" s="12">
        <f t="shared" si="377"/>
        <v>0.43099824543594012</v>
      </c>
      <c r="W652" s="24">
        <f t="shared" si="378"/>
        <v>455.51564637264897</v>
      </c>
      <c r="X652" s="24">
        <f t="shared" si="379"/>
        <v>636.27560752526892</v>
      </c>
      <c r="Y652" s="13">
        <f t="shared" si="360"/>
        <v>0.61710297190223518</v>
      </c>
      <c r="Z652" s="24">
        <f t="shared" si="361"/>
        <v>6731.5973654690724</v>
      </c>
      <c r="AA652" s="24">
        <f t="shared" si="362"/>
        <v>19711.149796938986</v>
      </c>
      <c r="AB652" s="24">
        <f t="shared" si="380"/>
        <v>380.29634915901306</v>
      </c>
      <c r="AC652" s="24">
        <f t="shared" si="381"/>
        <v>290.37187063349774</v>
      </c>
      <c r="AD652" s="123">
        <f t="shared" si="382"/>
        <v>3170</v>
      </c>
      <c r="AE652" s="14">
        <f t="shared" si="383"/>
        <v>52.833333333333336</v>
      </c>
      <c r="AF652" s="24">
        <f t="shared" si="363"/>
        <v>400</v>
      </c>
      <c r="AG652" s="3">
        <f t="shared" si="384"/>
        <v>1</v>
      </c>
      <c r="AH652" s="14">
        <f t="shared" si="364"/>
        <v>0</v>
      </c>
      <c r="AI652" s="14">
        <f t="shared" si="365"/>
        <v>1</v>
      </c>
      <c r="AJ652" s="14">
        <f t="shared" si="366"/>
        <v>2</v>
      </c>
      <c r="AK652" s="14">
        <f t="shared" si="367"/>
        <v>2.6</v>
      </c>
      <c r="AL652" s="24">
        <f t="shared" si="385"/>
        <v>380.29634915901306</v>
      </c>
      <c r="AM652" s="14">
        <f t="shared" si="386"/>
        <v>291.98388884216308</v>
      </c>
      <c r="AN652" s="138" t="str">
        <f t="shared" si="387"/>
        <v>modifiée</v>
      </c>
      <c r="AO652">
        <f t="shared" si="388"/>
        <v>3170</v>
      </c>
      <c r="AP652" s="124">
        <f t="shared" si="389"/>
        <v>291.98388884216308</v>
      </c>
    </row>
    <row r="653" spans="2:42" x14ac:dyDescent="0.25">
      <c r="B653" s="3">
        <f t="shared" si="368"/>
        <v>3175</v>
      </c>
      <c r="C653" s="14">
        <f t="shared" si="369"/>
        <v>52.916666666666664</v>
      </c>
      <c r="D653" s="11">
        <f t="shared" si="370"/>
        <v>926.55896638222748</v>
      </c>
      <c r="E653" s="11">
        <f t="shared" si="351"/>
        <v>725.00031641778401</v>
      </c>
      <c r="F653" s="11">
        <f t="shared" si="371"/>
        <v>201.58905023243776</v>
      </c>
      <c r="G653" s="11">
        <f t="shared" si="352"/>
        <v>380.82766785977731</v>
      </c>
      <c r="H653" s="11">
        <f t="shared" si="353"/>
        <v>290.80286887893368</v>
      </c>
      <c r="I653" s="24">
        <f t="shared" si="372"/>
        <v>201.58905023243776</v>
      </c>
      <c r="J653" s="12">
        <f t="shared" si="354"/>
        <v>0.30275610443575696</v>
      </c>
      <c r="K653" s="24">
        <f t="shared" si="355"/>
        <v>530.33656578330397</v>
      </c>
      <c r="L653" s="12">
        <f t="shared" si="373"/>
        <v>0.30911259909523747</v>
      </c>
      <c r="M653" s="24">
        <f t="shared" si="374"/>
        <v>380.82766785977731</v>
      </c>
      <c r="N653" s="12">
        <f t="shared" si="356"/>
        <v>0.80699187584345955</v>
      </c>
      <c r="O653" s="24">
        <f t="shared" si="357"/>
        <v>596.89311938328592</v>
      </c>
      <c r="P653" s="12">
        <f t="shared" si="375"/>
        <v>0.53088529872872492</v>
      </c>
      <c r="Q653" s="24">
        <f t="shared" si="376"/>
        <v>290.80286887893368</v>
      </c>
      <c r="R653" s="12">
        <f t="shared" si="358"/>
        <v>0.5147447419311818</v>
      </c>
      <c r="S653" s="24">
        <f t="shared" si="359"/>
        <v>561.4680739995639</v>
      </c>
      <c r="T653" s="12">
        <f t="shared" si="377"/>
        <v>0.4307824507626325</v>
      </c>
      <c r="W653" s="24">
        <f t="shared" si="378"/>
        <v>456.1327493445512</v>
      </c>
      <c r="X653" s="24">
        <f t="shared" si="379"/>
        <v>636.6558050243533</v>
      </c>
      <c r="Y653" s="13">
        <f t="shared" si="360"/>
        <v>0.6164527510579686</v>
      </c>
      <c r="Z653" s="24">
        <f t="shared" si="361"/>
        <v>6721.6891768308205</v>
      </c>
      <c r="AA653" s="24">
        <f t="shared" si="362"/>
        <v>19708.979985262391</v>
      </c>
      <c r="AB653" s="24">
        <f t="shared" si="380"/>
        <v>380.82766785977731</v>
      </c>
      <c r="AC653" s="24">
        <f t="shared" si="381"/>
        <v>290.80286887893368</v>
      </c>
      <c r="AD653" s="123">
        <f t="shared" si="382"/>
        <v>3175</v>
      </c>
      <c r="AE653" s="14">
        <f t="shared" si="383"/>
        <v>52.916666666666664</v>
      </c>
      <c r="AF653" s="24">
        <f t="shared" si="363"/>
        <v>400</v>
      </c>
      <c r="AG653" s="3">
        <f t="shared" si="384"/>
        <v>1</v>
      </c>
      <c r="AH653" s="14">
        <f t="shared" si="364"/>
        <v>0</v>
      </c>
      <c r="AI653" s="14">
        <f t="shared" si="365"/>
        <v>1</v>
      </c>
      <c r="AJ653" s="14">
        <f t="shared" si="366"/>
        <v>2</v>
      </c>
      <c r="AK653" s="14">
        <f t="shared" si="367"/>
        <v>2.6</v>
      </c>
      <c r="AL653" s="24">
        <f t="shared" si="385"/>
        <v>380.82766785977731</v>
      </c>
      <c r="AM653" s="14">
        <f t="shared" si="386"/>
        <v>292.4352253336794</v>
      </c>
      <c r="AN653" s="138" t="str">
        <f t="shared" si="387"/>
        <v>modifiée</v>
      </c>
      <c r="AO653">
        <f t="shared" si="388"/>
        <v>3175</v>
      </c>
      <c r="AP653" s="124">
        <f t="shared" si="389"/>
        <v>292.4352253336794</v>
      </c>
    </row>
    <row r="654" spans="2:42" x14ac:dyDescent="0.25">
      <c r="B654" s="3">
        <f t="shared" si="368"/>
        <v>3180</v>
      </c>
      <c r="C654" s="14">
        <f t="shared" si="369"/>
        <v>53</v>
      </c>
      <c r="D654" s="11">
        <f t="shared" si="370"/>
        <v>926.79418086735745</v>
      </c>
      <c r="E654" s="11">
        <f t="shared" si="351"/>
        <v>725.22109184415626</v>
      </c>
      <c r="F654" s="11">
        <f t="shared" si="371"/>
        <v>201.898162831533</v>
      </c>
      <c r="G654" s="11">
        <f t="shared" si="352"/>
        <v>381.35855315850603</v>
      </c>
      <c r="H654" s="11">
        <f t="shared" si="353"/>
        <v>291.23365132969633</v>
      </c>
      <c r="I654" s="24">
        <f t="shared" si="372"/>
        <v>201.898162831533</v>
      </c>
      <c r="J654" s="12">
        <f t="shared" si="354"/>
        <v>0.30269220734272356</v>
      </c>
      <c r="K654" s="24">
        <f t="shared" si="355"/>
        <v>530.44851767390719</v>
      </c>
      <c r="L654" s="12">
        <f t="shared" si="373"/>
        <v>0.30903262801163967</v>
      </c>
      <c r="M654" s="24">
        <f t="shared" si="374"/>
        <v>381.35855315850603</v>
      </c>
      <c r="N654" s="12">
        <f t="shared" si="356"/>
        <v>0.80666747536519268</v>
      </c>
      <c r="O654" s="24">
        <f t="shared" si="357"/>
        <v>597.13315932454498</v>
      </c>
      <c r="P654" s="12">
        <f t="shared" si="375"/>
        <v>0.53045193439824678</v>
      </c>
      <c r="Q654" s="24">
        <f t="shared" si="376"/>
        <v>291.23365132969633</v>
      </c>
      <c r="R654" s="12">
        <f t="shared" si="358"/>
        <v>0.51460520815699573</v>
      </c>
      <c r="S654" s="24">
        <f t="shared" si="359"/>
        <v>561.620314509781</v>
      </c>
      <c r="T654" s="12">
        <f t="shared" si="377"/>
        <v>0.43056657489946615</v>
      </c>
      <c r="W654" s="24">
        <f t="shared" si="378"/>
        <v>456.74920209560918</v>
      </c>
      <c r="X654" s="24">
        <f t="shared" si="379"/>
        <v>637.03662686040582</v>
      </c>
      <c r="Y654" s="13">
        <f t="shared" si="360"/>
        <v>0.61580254023167014</v>
      </c>
      <c r="Z654" s="24">
        <f t="shared" si="361"/>
        <v>6711.7972437136768</v>
      </c>
      <c r="AA654" s="24">
        <f t="shared" si="362"/>
        <v>19706.786942861825</v>
      </c>
      <c r="AB654" s="24">
        <f t="shared" si="380"/>
        <v>381.35855315850603</v>
      </c>
      <c r="AC654" s="24">
        <f t="shared" si="381"/>
        <v>291.23365132969633</v>
      </c>
      <c r="AD654" s="123">
        <f t="shared" si="382"/>
        <v>3180</v>
      </c>
      <c r="AE654" s="14">
        <f t="shared" si="383"/>
        <v>53</v>
      </c>
      <c r="AF654" s="24">
        <f t="shared" si="363"/>
        <v>400</v>
      </c>
      <c r="AG654" s="3">
        <f t="shared" si="384"/>
        <v>1</v>
      </c>
      <c r="AH654" s="14">
        <f t="shared" si="364"/>
        <v>0</v>
      </c>
      <c r="AI654" s="14">
        <f t="shared" si="365"/>
        <v>1</v>
      </c>
      <c r="AJ654" s="14">
        <f t="shared" si="366"/>
        <v>2</v>
      </c>
      <c r="AK654" s="14">
        <f t="shared" si="367"/>
        <v>2.6</v>
      </c>
      <c r="AL654" s="24">
        <f t="shared" si="385"/>
        <v>381.35855315850603</v>
      </c>
      <c r="AM654" s="14">
        <f t="shared" si="386"/>
        <v>292.88637906333145</v>
      </c>
      <c r="AN654" s="138" t="str">
        <f t="shared" si="387"/>
        <v>modifiée</v>
      </c>
      <c r="AO654">
        <f t="shared" si="388"/>
        <v>3180</v>
      </c>
      <c r="AP654" s="124">
        <f t="shared" si="389"/>
        <v>292.88637906333145</v>
      </c>
    </row>
    <row r="655" spans="2:42" x14ac:dyDescent="0.25">
      <c r="B655" s="3">
        <f t="shared" si="368"/>
        <v>3185</v>
      </c>
      <c r="C655" s="14">
        <f t="shared" si="369"/>
        <v>53.083333333333336</v>
      </c>
      <c r="D655" s="11">
        <f t="shared" si="370"/>
        <v>927.02902667759452</v>
      </c>
      <c r="E655" s="11">
        <f t="shared" si="351"/>
        <v>725.44186727052852</v>
      </c>
      <c r="F655" s="11">
        <f t="shared" si="371"/>
        <v>202.20719545954464</v>
      </c>
      <c r="G655" s="11">
        <f t="shared" si="352"/>
        <v>381.88900509290426</v>
      </c>
      <c r="H655" s="11">
        <f t="shared" si="353"/>
        <v>291.66421790459577</v>
      </c>
      <c r="I655" s="24">
        <f t="shared" si="372"/>
        <v>202.20719545954464</v>
      </c>
      <c r="J655" s="12">
        <f t="shared" si="354"/>
        <v>0.30262839136608427</v>
      </c>
      <c r="K655" s="24">
        <f t="shared" si="355"/>
        <v>530.56037462843608</v>
      </c>
      <c r="L655" s="12">
        <f t="shared" si="373"/>
        <v>0.30895257552634692</v>
      </c>
      <c r="M655" s="24">
        <f t="shared" si="374"/>
        <v>381.88900509290426</v>
      </c>
      <c r="N655" s="12">
        <f t="shared" si="356"/>
        <v>0.80634295425824254</v>
      </c>
      <c r="O655" s="24">
        <f t="shared" si="357"/>
        <v>597.37348177399053</v>
      </c>
      <c r="P655" s="12">
        <f t="shared" si="375"/>
        <v>0.53001860925414834</v>
      </c>
      <c r="Q655" s="24">
        <f t="shared" si="376"/>
        <v>291.66421790459577</v>
      </c>
      <c r="R655" s="12">
        <f t="shared" si="358"/>
        <v>0.51446573509842486</v>
      </c>
      <c r="S655" s="24">
        <f t="shared" si="359"/>
        <v>561.77257130294743</v>
      </c>
      <c r="T655" s="12">
        <f t="shared" si="377"/>
        <v>0.4303506184980202</v>
      </c>
      <c r="W655" s="24">
        <f t="shared" si="378"/>
        <v>457.36500463584088</v>
      </c>
      <c r="X655" s="24">
        <f t="shared" si="379"/>
        <v>637.41807291351904</v>
      </c>
      <c r="Y655" s="13">
        <f t="shared" si="360"/>
        <v>0.61515234389758189</v>
      </c>
      <c r="Z655" s="24">
        <f t="shared" si="361"/>
        <v>6701.921565867191</v>
      </c>
      <c r="AA655" s="24">
        <f t="shared" si="362"/>
        <v>19704.570775839842</v>
      </c>
      <c r="AB655" s="24">
        <f t="shared" si="380"/>
        <v>381.88900509290426</v>
      </c>
      <c r="AC655" s="24">
        <f t="shared" si="381"/>
        <v>291.66421790459577</v>
      </c>
      <c r="AD655" s="123">
        <f t="shared" si="382"/>
        <v>3185</v>
      </c>
      <c r="AE655" s="14">
        <f t="shared" si="383"/>
        <v>53.083333333333336</v>
      </c>
      <c r="AF655" s="24">
        <f t="shared" si="363"/>
        <v>400</v>
      </c>
      <c r="AG655" s="3">
        <f t="shared" si="384"/>
        <v>1</v>
      </c>
      <c r="AH655" s="14">
        <f t="shared" si="364"/>
        <v>0</v>
      </c>
      <c r="AI655" s="14">
        <f t="shared" si="365"/>
        <v>1</v>
      </c>
      <c r="AJ655" s="14">
        <f t="shared" si="366"/>
        <v>2</v>
      </c>
      <c r="AK655" s="14">
        <f t="shared" si="367"/>
        <v>2.6</v>
      </c>
      <c r="AL655" s="24">
        <f t="shared" si="385"/>
        <v>381.88900509290426</v>
      </c>
      <c r="AM655" s="14">
        <f t="shared" si="386"/>
        <v>293.33734982581637</v>
      </c>
      <c r="AN655" s="138" t="str">
        <f t="shared" si="387"/>
        <v>modifiée</v>
      </c>
      <c r="AO655">
        <f t="shared" si="388"/>
        <v>3185</v>
      </c>
      <c r="AP655" s="124">
        <f t="shared" si="389"/>
        <v>293.33734982581637</v>
      </c>
    </row>
    <row r="656" spans="2:42" x14ac:dyDescent="0.25">
      <c r="B656" s="3">
        <f t="shared" si="368"/>
        <v>3190</v>
      </c>
      <c r="C656" s="14">
        <f t="shared" si="369"/>
        <v>53.166666666666664</v>
      </c>
      <c r="D656" s="11">
        <f t="shared" si="370"/>
        <v>927.263504966852</v>
      </c>
      <c r="E656" s="11">
        <f t="shared" si="351"/>
        <v>725.66264269690066</v>
      </c>
      <c r="F656" s="11">
        <f t="shared" si="371"/>
        <v>202.51614803507098</v>
      </c>
      <c r="G656" s="11">
        <f t="shared" si="352"/>
        <v>382.41902370215843</v>
      </c>
      <c r="H656" s="11">
        <f t="shared" si="353"/>
        <v>292.09456852309381</v>
      </c>
      <c r="I656" s="24">
        <f t="shared" si="372"/>
        <v>202.51614803507098</v>
      </c>
      <c r="J656" s="12">
        <f t="shared" si="354"/>
        <v>0.30256465618383432</v>
      </c>
      <c r="K656" s="24">
        <f t="shared" si="355"/>
        <v>530.67213706162329</v>
      </c>
      <c r="L656" s="12">
        <f t="shared" si="373"/>
        <v>0.30887244213793924</v>
      </c>
      <c r="M656" s="24">
        <f t="shared" si="374"/>
        <v>382.41902370215843</v>
      </c>
      <c r="N656" s="12">
        <f t="shared" si="356"/>
        <v>0.80601831200714513</v>
      </c>
      <c r="O656" s="24">
        <f t="shared" si="357"/>
        <v>597.61408756294099</v>
      </c>
      <c r="P656" s="12">
        <f t="shared" si="375"/>
        <v>0.52958532477305242</v>
      </c>
      <c r="Q656" s="24">
        <f t="shared" si="376"/>
        <v>292.09456852309381</v>
      </c>
      <c r="R656" s="12">
        <f t="shared" si="358"/>
        <v>0.51432632189931804</v>
      </c>
      <c r="S656" s="24">
        <f t="shared" si="359"/>
        <v>561.92484527377326</v>
      </c>
      <c r="T656" s="12">
        <f t="shared" si="377"/>
        <v>0.43013458220616879</v>
      </c>
      <c r="W656" s="24">
        <f t="shared" si="378"/>
        <v>457.98015697973847</v>
      </c>
      <c r="X656" s="24">
        <f t="shared" si="379"/>
        <v>637.80014305033797</v>
      </c>
      <c r="Y656" s="13">
        <f t="shared" si="360"/>
        <v>0.61450216653374135</v>
      </c>
      <c r="Z656" s="24">
        <f t="shared" si="361"/>
        <v>6692.062142929055</v>
      </c>
      <c r="AA656" s="24">
        <f t="shared" si="362"/>
        <v>19702.331590501388</v>
      </c>
      <c r="AB656" s="24">
        <f t="shared" si="380"/>
        <v>382.41902370215843</v>
      </c>
      <c r="AC656" s="24">
        <f t="shared" si="381"/>
        <v>292.09456852309381</v>
      </c>
      <c r="AD656" s="123">
        <f t="shared" si="382"/>
        <v>3190</v>
      </c>
      <c r="AE656" s="14">
        <f t="shared" si="383"/>
        <v>53.166666666666664</v>
      </c>
      <c r="AF656" s="24">
        <f t="shared" si="363"/>
        <v>400</v>
      </c>
      <c r="AG656" s="3">
        <f t="shared" si="384"/>
        <v>1</v>
      </c>
      <c r="AH656" s="14">
        <f t="shared" si="364"/>
        <v>0</v>
      </c>
      <c r="AI656" s="14">
        <f t="shared" si="365"/>
        <v>1</v>
      </c>
      <c r="AJ656" s="14">
        <f t="shared" si="366"/>
        <v>2</v>
      </c>
      <c r="AK656" s="14">
        <f t="shared" si="367"/>
        <v>2.6</v>
      </c>
      <c r="AL656" s="24">
        <f t="shared" si="385"/>
        <v>382.41902370215843</v>
      </c>
      <c r="AM656" s="14">
        <f t="shared" si="386"/>
        <v>293.78813741668358</v>
      </c>
      <c r="AN656" s="138" t="str">
        <f t="shared" si="387"/>
        <v>modifiée</v>
      </c>
      <c r="AO656">
        <f t="shared" si="388"/>
        <v>3190</v>
      </c>
      <c r="AP656" s="124">
        <f t="shared" si="389"/>
        <v>293.78813741668358</v>
      </c>
    </row>
    <row r="657" spans="2:42" x14ac:dyDescent="0.25">
      <c r="B657" s="3">
        <f t="shared" si="368"/>
        <v>3195</v>
      </c>
      <c r="C657" s="14">
        <f t="shared" si="369"/>
        <v>53.25</v>
      </c>
      <c r="D657" s="11">
        <f t="shared" si="370"/>
        <v>927.4976168836331</v>
      </c>
      <c r="E657" s="11">
        <f t="shared" si="351"/>
        <v>725.88341812327292</v>
      </c>
      <c r="F657" s="11">
        <f t="shared" si="371"/>
        <v>202.82502047720891</v>
      </c>
      <c r="G657" s="11">
        <f t="shared" si="352"/>
        <v>382.94860902693148</v>
      </c>
      <c r="H657" s="11">
        <f t="shared" si="353"/>
        <v>292.52470310529998</v>
      </c>
      <c r="I657" s="24">
        <f t="shared" si="372"/>
        <v>202.82502047720891</v>
      </c>
      <c r="J657" s="12">
        <f t="shared" si="354"/>
        <v>0.30250100147473935</v>
      </c>
      <c r="K657" s="24">
        <f t="shared" si="355"/>
        <v>530.78380538782642</v>
      </c>
      <c r="L657" s="12">
        <f t="shared" si="373"/>
        <v>0.30879222834137621</v>
      </c>
      <c r="M657" s="24">
        <f t="shared" si="374"/>
        <v>382.94860902693148</v>
      </c>
      <c r="N657" s="12">
        <f t="shared" si="356"/>
        <v>0.80569354811014327</v>
      </c>
      <c r="O657" s="24">
        <f t="shared" si="357"/>
        <v>597.85497751475384</v>
      </c>
      <c r="P657" s="12">
        <f t="shared" si="375"/>
        <v>0.5291520824271807</v>
      </c>
      <c r="Q657" s="24">
        <f t="shared" si="376"/>
        <v>292.52470310529998</v>
      </c>
      <c r="R657" s="12">
        <f t="shared" si="358"/>
        <v>0.51418696770804284</v>
      </c>
      <c r="S657" s="24">
        <f t="shared" si="359"/>
        <v>562.07713731400065</v>
      </c>
      <c r="T657" s="12">
        <f t="shared" si="377"/>
        <v>0.42991846666830413</v>
      </c>
      <c r="W657" s="24">
        <f t="shared" si="378"/>
        <v>458.59465914627219</v>
      </c>
      <c r="X657" s="24">
        <f t="shared" si="379"/>
        <v>638.182837124152</v>
      </c>
      <c r="Y657" s="13">
        <f t="shared" si="360"/>
        <v>0.61385201262168487</v>
      </c>
      <c r="Z657" s="24">
        <f t="shared" si="361"/>
        <v>6682.2189744250181</v>
      </c>
      <c r="AA657" s="24">
        <f t="shared" si="362"/>
        <v>19700.069493350256</v>
      </c>
      <c r="AB657" s="24">
        <f t="shared" si="380"/>
        <v>382.94860902693148</v>
      </c>
      <c r="AC657" s="24">
        <f t="shared" si="381"/>
        <v>292.52470310529998</v>
      </c>
      <c r="AD657" s="123">
        <f t="shared" si="382"/>
        <v>3195</v>
      </c>
      <c r="AE657" s="14">
        <f t="shared" si="383"/>
        <v>53.25</v>
      </c>
      <c r="AF657" s="24">
        <f t="shared" si="363"/>
        <v>400</v>
      </c>
      <c r="AG657" s="3">
        <f t="shared" si="384"/>
        <v>1</v>
      </c>
      <c r="AH657" s="14">
        <f t="shared" si="364"/>
        <v>0</v>
      </c>
      <c r="AI657" s="14">
        <f t="shared" si="365"/>
        <v>1</v>
      </c>
      <c r="AJ657" s="14">
        <f t="shared" si="366"/>
        <v>2</v>
      </c>
      <c r="AK657" s="14">
        <f t="shared" si="367"/>
        <v>2.6</v>
      </c>
      <c r="AL657" s="24">
        <f t="shared" si="385"/>
        <v>382.94860902693148</v>
      </c>
      <c r="AM657" s="14">
        <f t="shared" si="386"/>
        <v>294.23874163233194</v>
      </c>
      <c r="AN657" s="138" t="str">
        <f t="shared" si="387"/>
        <v>modifiée</v>
      </c>
      <c r="AO657">
        <f t="shared" si="388"/>
        <v>3195</v>
      </c>
      <c r="AP657" s="124">
        <f t="shared" si="389"/>
        <v>294.23874163233194</v>
      </c>
    </row>
    <row r="658" spans="2:42" x14ac:dyDescent="0.25">
      <c r="B658" s="3">
        <f t="shared" si="368"/>
        <v>3200</v>
      </c>
      <c r="C658" s="14">
        <f t="shared" si="369"/>
        <v>53.333333333333336</v>
      </c>
      <c r="D658" s="11">
        <f t="shared" si="370"/>
        <v>927.73136357106671</v>
      </c>
      <c r="E658" s="11">
        <f t="shared" ref="E658:E721" si="390">IF(B658&lt;=40*60,20+345*CRed_1*LOG(8*C658+1,10),ThetaG40+(ThetaG120-ThetaG40)/80*(C658-40))</f>
        <v>726.10419354964517</v>
      </c>
      <c r="F658" s="11">
        <f t="shared" si="371"/>
        <v>203.1338127055503</v>
      </c>
      <c r="G658" s="11">
        <f t="shared" ref="G658:G721" si="391">M658</f>
        <v>383.47776110935865</v>
      </c>
      <c r="H658" s="11">
        <f t="shared" ref="H658:H721" si="392">Q658</f>
        <v>292.95462157196829</v>
      </c>
      <c r="I658" s="24">
        <f t="shared" si="372"/>
        <v>203.1338127055503</v>
      </c>
      <c r="J658" s="12">
        <f t="shared" ref="J658:J721" si="393">Cp*RhoP/(K658*RhoA)*dP/1000*MassivSS</f>
        <v>0.3024374269183347</v>
      </c>
      <c r="K658" s="24">
        <f t="shared" ref="K658:K721" si="394">IF(I658&lt;600,425+0.773*I658-1.69/1000*I658^2+2.22/1000^2*I658^3,IF(I658&lt;735,666+13002/(738-I658),IF(I658&lt;900,545+17820/(I658-731),650)))</f>
        <v>530.8953800210262</v>
      </c>
      <c r="L658" s="12">
        <f t="shared" si="373"/>
        <v>0.30871193462790125</v>
      </c>
      <c r="M658" s="24">
        <f t="shared" si="374"/>
        <v>383.47776110935865</v>
      </c>
      <c r="N658" s="12">
        <f t="shared" ref="N658:N721" si="395">Cp*RhoP/(O658*RhoA)*dP/1000*MassivW</f>
        <v>0.80536866207910829</v>
      </c>
      <c r="O658" s="24">
        <f t="shared" ref="O658:O721" si="396">IF(M658&lt;600,425+0.773*M658-1.69/1000*M658^2+2.22/1000^2*M658^3,IF(M658&lt;735,666+13002/(738-M658),IF(M658&lt;900,545+17820/(M658-731),650)))</f>
        <v>598.09615244485099</v>
      </c>
      <c r="P658" s="12">
        <f t="shared" si="375"/>
        <v>0.52871888368403508</v>
      </c>
      <c r="Q658" s="24">
        <f t="shared" si="376"/>
        <v>292.95462157196829</v>
      </c>
      <c r="R658" s="12">
        <f t="shared" ref="R658:R721" si="397">Cp*RhoP/(S658*RhoA)*dP/1000*MassivSI</f>
        <v>0.51404767167747467</v>
      </c>
      <c r="S658" s="24">
        <f t="shared" ref="S658:S721" si="398">IF(Q658&lt;600,425+0.773*Q658-1.69/1000*Q658^2+2.22/1000^2*Q658^3,IF(Q658&lt;735,666+13002/(738-Q658),IF(Q658&lt;900,545+17820/(Q658-731),650)))</f>
        <v>562.22944831240568</v>
      </c>
      <c r="T658" s="12">
        <f t="shared" si="377"/>
        <v>0.42970227252515852</v>
      </c>
      <c r="W658" s="24">
        <f t="shared" si="378"/>
        <v>459.20851115889388</v>
      </c>
      <c r="X658" s="24">
        <f t="shared" si="379"/>
        <v>638.56615497498706</v>
      </c>
      <c r="Y658" s="13">
        <f t="shared" ref="Y658:Y721" si="399">MAX(MassivSSCO/(X658*RhoA)*DeltaT*(Z658+AA658),L658)</f>
        <v>0.61320188664615172</v>
      </c>
      <c r="Z658" s="24">
        <f t="shared" ref="Z658:Z721" si="400">AlphaC*(E658-W658)</f>
        <v>6672.392059768782</v>
      </c>
      <c r="AA658" s="24">
        <f t="shared" ref="AA658:AA721" si="401">Phi*EpsilonF*0.7*Botzman/10^8*EpsilonA*((E658+273)^4-(W658+273)^4)</f>
        <v>19697.784591085521</v>
      </c>
      <c r="AB658" s="24">
        <f t="shared" si="380"/>
        <v>383.47776110935865</v>
      </c>
      <c r="AC658" s="24">
        <f t="shared" si="381"/>
        <v>292.95462157196829</v>
      </c>
      <c r="AD658" s="123">
        <f t="shared" si="382"/>
        <v>3200</v>
      </c>
      <c r="AE658" s="14">
        <f t="shared" si="383"/>
        <v>53.333333333333336</v>
      </c>
      <c r="AF658" s="24">
        <f t="shared" ref="AF658:AF721" si="402">IF(AC658&lt;=450,Thetha0_0,IF(AC658&gt;=650,Thetha0_2,(IF(AC658&lt;=550,Thetha0_0+(Thetha0_1-Thetha0_0)/100*(AC658-450),Thetha0_1+(Thetha0_2-Thetha0_1)/100*(AC658-550)))))</f>
        <v>400</v>
      </c>
      <c r="AG658" s="3">
        <f t="shared" si="384"/>
        <v>1</v>
      </c>
      <c r="AH658" s="14">
        <f t="shared" ref="AH658:AH721" si="403">IF(AC658&lt;=450,AthetaR30_0,IF(AC658&gt;=650,AthetaR30_2,(IF(AC658&lt;=550,AthetaR30_0+(AthetaR30_1-AthetaR30_0)/100*(AC658-450),AthetaR30_1+(AthetaR30_2-AthetaR30_1)/100*(AC658-450)))))</f>
        <v>0</v>
      </c>
      <c r="AI658" s="14">
        <f t="shared" ref="AI658:AI721" si="404">IF(AC658&lt;=450,AthetaR60_0,IF(AC658&gt;=650,AthetaR60_2,(IF(AC658&lt;=550,AthetaR60_0+(AthetaR60_1-AthetaR60_0)/100*(AC658-450),AthetaR60_1+(AthetaR60_2-AthetaR60_1)/100*(AC658-450)))))</f>
        <v>1</v>
      </c>
      <c r="AJ658" s="14">
        <f t="shared" ref="AJ658:AJ721" si="405">IF(AC658&lt;=450,AthetaR90_0,IF(AC658&gt;=650,AthetaR90_2,(IF(AC658&lt;=550,AthetaR90_0+(AthetaR90_1-AthetaR90_0)/100*(AC658-450),AthetaR90_1+(AthetaR90_2-AthetaR90_1)/100*(AC658-450)))))</f>
        <v>2</v>
      </c>
      <c r="AK658" s="14">
        <f t="shared" ref="AK658:AK721" si="406">IF(AC658&lt;=450,AthetaR120_0,IF(AC658&gt;=650,AthetaR120_2,(IF(AC658&lt;=550,AthetaR120_0+(AthetaR120_1-AthetaR120_0)/100*(AC658-450),AthetaR120_1+(AthetaR120_2-AthetaR120_1)/100*(AC658-450)))))</f>
        <v>2.6</v>
      </c>
      <c r="AL658" s="24">
        <f t="shared" si="385"/>
        <v>383.47776110935865</v>
      </c>
      <c r="AM658" s="14">
        <f t="shared" si="386"/>
        <v>294.68916227000767</v>
      </c>
      <c r="AN658" s="138" t="str">
        <f t="shared" si="387"/>
        <v>modifiée</v>
      </c>
      <c r="AO658">
        <f t="shared" si="388"/>
        <v>3200</v>
      </c>
      <c r="AP658" s="124">
        <f t="shared" si="389"/>
        <v>294.68916227000767</v>
      </c>
    </row>
    <row r="659" spans="2:42" x14ac:dyDescent="0.25">
      <c r="B659" s="3">
        <f t="shared" ref="B659:B722" si="407">B658+DeltaT</f>
        <v>3205</v>
      </c>
      <c r="C659" s="14">
        <f t="shared" ref="C659:C722" si="408">B659/60</f>
        <v>53.416666666666664</v>
      </c>
      <c r="D659" s="11">
        <f t="shared" ref="D659:D722" si="409">20+345*LOG(8*C659+1,10)</f>
        <v>927.96474616693956</v>
      </c>
      <c r="E659" s="11">
        <f t="shared" si="390"/>
        <v>726.32496897601732</v>
      </c>
      <c r="F659" s="11">
        <f t="shared" ref="F659:F722" si="410">I659</f>
        <v>203.44252464017819</v>
      </c>
      <c r="G659" s="11">
        <f t="shared" si="391"/>
        <v>384.00647999304266</v>
      </c>
      <c r="H659" s="11">
        <f t="shared" si="392"/>
        <v>293.38432384449345</v>
      </c>
      <c r="I659" s="24">
        <f t="shared" ref="I659:I722" si="411">I658+IF(Limit=Oui,MAX(0,L658),L658)</f>
        <v>203.44252464017819</v>
      </c>
      <c r="J659" s="12">
        <f t="shared" si="393"/>
        <v>0.30237393219492498</v>
      </c>
      <c r="K659" s="24">
        <f t="shared" si="394"/>
        <v>531.00686137482307</v>
      </c>
      <c r="L659" s="12">
        <f t="shared" ref="L659:L722" si="412">LambdaP*MassivSS/(dP/1000)/(K659*RhoA)/(1+J659/3)*(D659-I659)*DeltaT-(EXP(J659/10)-1)*(D659-D658)</f>
        <v>0.30863156148517557</v>
      </c>
      <c r="M659" s="24">
        <f t="shared" ref="M659:M722" si="413">M658+IF(Limit=Oui,MAX(0,P658),P658)</f>
        <v>384.00647999304266</v>
      </c>
      <c r="N659" s="12">
        <f t="shared" si="395"/>
        <v>0.80504365343945905</v>
      </c>
      <c r="O659" s="24">
        <f t="shared" si="396"/>
        <v>598.33761316074515</v>
      </c>
      <c r="P659" s="12">
        <f t="shared" ref="P659:P722" si="414">LambdaP*MassivW/(dP/1000)/(O659*RhoA)/(1+N659/3)*(D659-M659)*DeltaT-(EXP(N659/10)-1)*(D659-D658)</f>
        <v>0.52828573000670054</v>
      </c>
      <c r="Q659" s="24">
        <f t="shared" ref="Q659:Q722" si="415">Q658+IF(Limit=Oui,MAX(0,T658),T658)</f>
        <v>293.38432384449345</v>
      </c>
      <c r="R659" s="12">
        <f t="shared" si="397"/>
        <v>0.51390843296498512</v>
      </c>
      <c r="S659" s="24">
        <f t="shared" si="398"/>
        <v>562.38177915479923</v>
      </c>
      <c r="T659" s="12">
        <f t="shared" ref="T659:T722" si="416">LambdaP*MassivSI/(dP/1000)/(S659*RhoA)/(1+R659/3)*(D659-Q659)*DeltaT-(EXP(R659/10)-1)*(D659-D658)</f>
        <v>0.42948600041402268</v>
      </c>
      <c r="W659" s="24">
        <f t="shared" ref="W659:W722" si="417">W658+IF(Limit=Oui,MAX(0,Y658),Y658)</f>
        <v>459.82171304554004</v>
      </c>
      <c r="X659" s="24">
        <f t="shared" ref="X659:X722" si="418">IF(W659&lt;600,425+0.773*W659-1.69/1000*W659^2+2.22/1000^2*W659^3,IF(W659&lt;735,666+13002/(738-W659),IF(W659&lt;900,545+17820/(W659-731),650)))</f>
        <v>638.95009642969831</v>
      </c>
      <c r="Y659" s="13">
        <f t="shared" si="399"/>
        <v>0.61255179309479169</v>
      </c>
      <c r="Z659" s="24">
        <f t="shared" si="400"/>
        <v>6662.581398261932</v>
      </c>
      <c r="AA659" s="24">
        <f t="shared" si="401"/>
        <v>19695.47699059809</v>
      </c>
      <c r="AB659" s="24">
        <f t="shared" ref="AB659:AB722" si="419">MAX(M659,AVERAGE(W659,AC659))</f>
        <v>384.00647999304266</v>
      </c>
      <c r="AC659" s="24">
        <f t="shared" ref="AC659:AC722" si="420">Q659</f>
        <v>293.38432384449345</v>
      </c>
      <c r="AD659" s="123">
        <f t="shared" ref="AD659:AD722" si="421">B659</f>
        <v>3205</v>
      </c>
      <c r="AE659" s="14">
        <f t="shared" ref="AE659:AE722" si="422">C659</f>
        <v>53.416666666666664</v>
      </c>
      <c r="AF659" s="24">
        <f t="shared" si="402"/>
        <v>400</v>
      </c>
      <c r="AG659" s="3">
        <f t="shared" ref="AG659:AG722" si="423">IF(C659&lt;=30,AH659,IF(C659&lt;=60,AI659,IF(C659&lt;=90,AJ659,IF(C659&lt;=120,AK659,-1))))</f>
        <v>1</v>
      </c>
      <c r="AH659" s="14">
        <f t="shared" si="403"/>
        <v>0</v>
      </c>
      <c r="AI659" s="14">
        <f t="shared" si="404"/>
        <v>1</v>
      </c>
      <c r="AJ659" s="14">
        <f t="shared" si="405"/>
        <v>2</v>
      </c>
      <c r="AK659" s="14">
        <f t="shared" si="406"/>
        <v>2.6</v>
      </c>
      <c r="AL659" s="24">
        <f t="shared" ref="AL659:AL722" si="424">MAX(M659,AVERAGE(W659,AM659))</f>
        <v>384.00647999304266</v>
      </c>
      <c r="AM659" s="14">
        <f t="shared" ref="AM659:AM722" si="425">IF(W659&gt;=AF659,(1+(W659-AF659)*AG659/10000)*AC659,AC659)</f>
        <v>295.13939912780199</v>
      </c>
      <c r="AN659" s="138" t="str">
        <f t="shared" ref="AN659:AN722" si="426">IF(AM659=AC659,"","modifiée")</f>
        <v>modifiée</v>
      </c>
      <c r="AO659">
        <f t="shared" ref="AO659:AO722" si="427">AD659</f>
        <v>3205</v>
      </c>
      <c r="AP659" s="124">
        <f t="shared" ref="AP659:AP722" si="428">AM659</f>
        <v>295.13939912780199</v>
      </c>
    </row>
    <row r="660" spans="2:42" x14ac:dyDescent="0.25">
      <c r="B660" s="3">
        <f t="shared" si="407"/>
        <v>3210</v>
      </c>
      <c r="C660" s="14">
        <f t="shared" si="408"/>
        <v>53.5</v>
      </c>
      <c r="D660" s="11">
        <f t="shared" si="409"/>
        <v>928.19776580372979</v>
      </c>
      <c r="E660" s="11">
        <f t="shared" si="390"/>
        <v>726.54574440238957</v>
      </c>
      <c r="F660" s="11">
        <f t="shared" si="410"/>
        <v>203.75115620166338</v>
      </c>
      <c r="G660" s="11">
        <f t="shared" si="391"/>
        <v>384.53476572304936</v>
      </c>
      <c r="H660" s="11">
        <f t="shared" si="392"/>
        <v>293.8138098449075</v>
      </c>
      <c r="I660" s="24">
        <f t="shared" si="411"/>
        <v>203.75115620166338</v>
      </c>
      <c r="J660" s="12">
        <f t="shared" si="393"/>
        <v>0.30231051698558231</v>
      </c>
      <c r="K660" s="24">
        <f t="shared" si="394"/>
        <v>531.11824986243585</v>
      </c>
      <c r="L660" s="12">
        <f t="shared" si="412"/>
        <v>0.30855110939725822</v>
      </c>
      <c r="M660" s="24">
        <f t="shared" si="413"/>
        <v>384.53476572304936</v>
      </c>
      <c r="N660" s="12">
        <f t="shared" si="395"/>
        <v>0.80471852173008407</v>
      </c>
      <c r="O660" s="24">
        <f t="shared" si="396"/>
        <v>598.57936046206498</v>
      </c>
      <c r="P660" s="12">
        <f t="shared" si="414"/>
        <v>0.52785262285373424</v>
      </c>
      <c r="Q660" s="24">
        <f t="shared" si="415"/>
        <v>293.8138098449075</v>
      </c>
      <c r="R660" s="12">
        <f t="shared" si="397"/>
        <v>0.51376925073242974</v>
      </c>
      <c r="S660" s="24">
        <f t="shared" si="398"/>
        <v>562.5341307240293</v>
      </c>
      <c r="T660" s="12">
        <f t="shared" si="416"/>
        <v>0.42926965096869896</v>
      </c>
      <c r="W660" s="24">
        <f t="shared" si="417"/>
        <v>460.43426483863482</v>
      </c>
      <c r="X660" s="24">
        <f t="shared" si="418"/>
        <v>639.33466130206125</v>
      </c>
      <c r="Y660" s="13">
        <f t="shared" si="399"/>
        <v>0.61190173645787727</v>
      </c>
      <c r="Z660" s="24">
        <f t="shared" si="400"/>
        <v>6652.7869890938691</v>
      </c>
      <c r="AA660" s="24">
        <f t="shared" si="401"/>
        <v>19693.146798967206</v>
      </c>
      <c r="AB660" s="24">
        <f t="shared" si="419"/>
        <v>384.53476572304936</v>
      </c>
      <c r="AC660" s="24">
        <f t="shared" si="420"/>
        <v>293.8138098449075</v>
      </c>
      <c r="AD660" s="123">
        <f t="shared" si="421"/>
        <v>3210</v>
      </c>
      <c r="AE660" s="14">
        <f t="shared" si="422"/>
        <v>53.5</v>
      </c>
      <c r="AF660" s="24">
        <f t="shared" si="402"/>
        <v>400</v>
      </c>
      <c r="AG660" s="3">
        <f t="shared" si="423"/>
        <v>1</v>
      </c>
      <c r="AH660" s="14">
        <f t="shared" si="403"/>
        <v>0</v>
      </c>
      <c r="AI660" s="14">
        <f t="shared" si="404"/>
        <v>1</v>
      </c>
      <c r="AJ660" s="14">
        <f t="shared" si="405"/>
        <v>2</v>
      </c>
      <c r="AK660" s="14">
        <f t="shared" si="406"/>
        <v>2.6</v>
      </c>
      <c r="AL660" s="24">
        <f t="shared" si="424"/>
        <v>384.53476572304936</v>
      </c>
      <c r="AM660" s="14">
        <f t="shared" si="425"/>
        <v>295.58945200464905</v>
      </c>
      <c r="AN660" s="138" t="str">
        <f t="shared" si="426"/>
        <v>modifiée</v>
      </c>
      <c r="AO660">
        <f t="shared" si="427"/>
        <v>3210</v>
      </c>
      <c r="AP660" s="124">
        <f t="shared" si="428"/>
        <v>295.58945200464905</v>
      </c>
    </row>
    <row r="661" spans="2:42" x14ac:dyDescent="0.25">
      <c r="B661" s="3">
        <f t="shared" si="407"/>
        <v>3215</v>
      </c>
      <c r="C661" s="14">
        <f t="shared" si="408"/>
        <v>53.583333333333336</v>
      </c>
      <c r="D661" s="11">
        <f t="shared" si="409"/>
        <v>928.43042360864047</v>
      </c>
      <c r="E661" s="11">
        <f t="shared" si="390"/>
        <v>726.76651982876183</v>
      </c>
      <c r="F661" s="11">
        <f t="shared" si="410"/>
        <v>204.05970731106063</v>
      </c>
      <c r="G661" s="11">
        <f t="shared" si="391"/>
        <v>385.0626183459031</v>
      </c>
      <c r="H661" s="11">
        <f t="shared" si="392"/>
        <v>294.2430794958762</v>
      </c>
      <c r="I661" s="24">
        <f t="shared" si="411"/>
        <v>204.05970731106063</v>
      </c>
      <c r="J661" s="12">
        <f t="shared" si="393"/>
        <v>0.30224718097214676</v>
      </c>
      <c r="K661" s="24">
        <f t="shared" si="394"/>
        <v>531.22954589669814</v>
      </c>
      <c r="L661" s="12">
        <f t="shared" si="412"/>
        <v>0.30847057884462847</v>
      </c>
      <c r="M661" s="24">
        <f t="shared" si="413"/>
        <v>385.0626183459031</v>
      </c>
      <c r="N661" s="12">
        <f t="shared" si="395"/>
        <v>0.80439326650326004</v>
      </c>
      <c r="O661" s="24">
        <f t="shared" si="396"/>
        <v>598.82139514058179</v>
      </c>
      <c r="P661" s="12">
        <f t="shared" si="414"/>
        <v>0.52741956367916676</v>
      </c>
      <c r="Q661" s="24">
        <f t="shared" si="415"/>
        <v>294.2430794958762</v>
      </c>
      <c r="R661" s="12">
        <f t="shared" si="397"/>
        <v>0.51363012414613607</v>
      </c>
      <c r="S661" s="24">
        <f t="shared" si="398"/>
        <v>562.68650389998243</v>
      </c>
      <c r="T661" s="12">
        <f t="shared" si="416"/>
        <v>0.42905322481952607</v>
      </c>
      <c r="W661" s="24">
        <f t="shared" si="417"/>
        <v>461.04616657509268</v>
      </c>
      <c r="X661" s="24">
        <f t="shared" si="418"/>
        <v>639.71984939286517</v>
      </c>
      <c r="Y661" s="13">
        <f t="shared" si="399"/>
        <v>0.61125172122801141</v>
      </c>
      <c r="Z661" s="24">
        <f t="shared" si="400"/>
        <v>6643.0088313417291</v>
      </c>
      <c r="AA661" s="24">
        <f t="shared" si="401"/>
        <v>19690.794123456923</v>
      </c>
      <c r="AB661" s="24">
        <f t="shared" si="419"/>
        <v>385.0626183459031</v>
      </c>
      <c r="AC661" s="24">
        <f t="shared" si="420"/>
        <v>294.2430794958762</v>
      </c>
      <c r="AD661" s="123">
        <f t="shared" si="421"/>
        <v>3215</v>
      </c>
      <c r="AE661" s="14">
        <f t="shared" si="422"/>
        <v>53.583333333333336</v>
      </c>
      <c r="AF661" s="24">
        <f t="shared" si="402"/>
        <v>400</v>
      </c>
      <c r="AG661" s="3">
        <f t="shared" si="423"/>
        <v>1</v>
      </c>
      <c r="AH661" s="14">
        <f t="shared" si="403"/>
        <v>0</v>
      </c>
      <c r="AI661" s="14">
        <f t="shared" si="404"/>
        <v>1</v>
      </c>
      <c r="AJ661" s="14">
        <f t="shared" si="405"/>
        <v>2</v>
      </c>
      <c r="AK661" s="14">
        <f t="shared" si="406"/>
        <v>2.6</v>
      </c>
      <c r="AL661" s="24">
        <f t="shared" si="424"/>
        <v>385.0626183459031</v>
      </c>
      <c r="AM661" s="14">
        <f t="shared" si="425"/>
        <v>296.03932070032351</v>
      </c>
      <c r="AN661" s="138" t="str">
        <f t="shared" si="426"/>
        <v>modifiée</v>
      </c>
      <c r="AO661">
        <f t="shared" si="427"/>
        <v>3215</v>
      </c>
      <c r="AP661" s="124">
        <f t="shared" si="428"/>
        <v>296.03932070032351</v>
      </c>
    </row>
    <row r="662" spans="2:42" x14ac:dyDescent="0.25">
      <c r="B662" s="3">
        <f t="shared" si="407"/>
        <v>3220</v>
      </c>
      <c r="C662" s="14">
        <f t="shared" si="408"/>
        <v>53.666666666666664</v>
      </c>
      <c r="D662" s="11">
        <f t="shared" si="409"/>
        <v>928.66272070363129</v>
      </c>
      <c r="E662" s="11">
        <f t="shared" si="390"/>
        <v>726.98729525513397</v>
      </c>
      <c r="F662" s="11">
        <f t="shared" si="410"/>
        <v>204.36817788990527</v>
      </c>
      <c r="G662" s="11">
        <f t="shared" si="391"/>
        <v>385.59003790958229</v>
      </c>
      <c r="H662" s="11">
        <f t="shared" si="392"/>
        <v>294.67213272069574</v>
      </c>
      <c r="I662" s="24">
        <f t="shared" si="411"/>
        <v>204.36817788990527</v>
      </c>
      <c r="J662" s="12">
        <f t="shared" si="393"/>
        <v>0.3021839238372247</v>
      </c>
      <c r="K662" s="24">
        <f t="shared" si="394"/>
        <v>531.34074989005626</v>
      </c>
      <c r="L662" s="12">
        <f t="shared" si="412"/>
        <v>0.30838997030426307</v>
      </c>
      <c r="M662" s="24">
        <f t="shared" si="413"/>
        <v>385.59003790958229</v>
      </c>
      <c r="N662" s="12">
        <f t="shared" si="395"/>
        <v>0.80406788732457513</v>
      </c>
      <c r="O662" s="24">
        <f t="shared" si="396"/>
        <v>599.06371798023417</v>
      </c>
      <c r="P662" s="12">
        <f t="shared" si="414"/>
        <v>0.52698655393265348</v>
      </c>
      <c r="Q662" s="24">
        <f t="shared" si="415"/>
        <v>294.67213272069574</v>
      </c>
      <c r="R662" s="12">
        <f t="shared" si="397"/>
        <v>0.51349105237689197</v>
      </c>
      <c r="S662" s="24">
        <f t="shared" si="398"/>
        <v>562.83889955958523</v>
      </c>
      <c r="T662" s="12">
        <f t="shared" si="416"/>
        <v>0.42883672259349981</v>
      </c>
      <c r="W662" s="24">
        <f t="shared" si="417"/>
        <v>461.65741829632071</v>
      </c>
      <c r="X662" s="24">
        <f t="shared" si="418"/>
        <v>640.10566049000465</v>
      </c>
      <c r="Y662" s="13">
        <f t="shared" si="399"/>
        <v>0.61060175189984189</v>
      </c>
      <c r="Z662" s="24">
        <f t="shared" si="400"/>
        <v>6633.2469239703314</v>
      </c>
      <c r="AA662" s="24">
        <f t="shared" si="401"/>
        <v>19688.419071512588</v>
      </c>
      <c r="AB662" s="24">
        <f t="shared" si="419"/>
        <v>385.59003790958229</v>
      </c>
      <c r="AC662" s="24">
        <f t="shared" si="420"/>
        <v>294.67213272069574</v>
      </c>
      <c r="AD662" s="123">
        <f t="shared" si="421"/>
        <v>3220</v>
      </c>
      <c r="AE662" s="14">
        <f t="shared" si="422"/>
        <v>53.666666666666664</v>
      </c>
      <c r="AF662" s="24">
        <f t="shared" si="402"/>
        <v>400</v>
      </c>
      <c r="AG662" s="3">
        <f t="shared" si="423"/>
        <v>1</v>
      </c>
      <c r="AH662" s="14">
        <f t="shared" si="403"/>
        <v>0</v>
      </c>
      <c r="AI662" s="14">
        <f t="shared" si="404"/>
        <v>1</v>
      </c>
      <c r="AJ662" s="14">
        <f t="shared" si="405"/>
        <v>2</v>
      </c>
      <c r="AK662" s="14">
        <f t="shared" si="406"/>
        <v>2.6</v>
      </c>
      <c r="AL662" s="24">
        <f t="shared" si="424"/>
        <v>385.59003790958229</v>
      </c>
      <c r="AM662" s="14">
        <f t="shared" si="425"/>
        <v>296.48900501543864</v>
      </c>
      <c r="AN662" s="138" t="str">
        <f t="shared" si="426"/>
        <v>modifiée</v>
      </c>
      <c r="AO662">
        <f t="shared" si="427"/>
        <v>3220</v>
      </c>
      <c r="AP662" s="124">
        <f t="shared" si="428"/>
        <v>296.48900501543864</v>
      </c>
    </row>
    <row r="663" spans="2:42" x14ac:dyDescent="0.25">
      <c r="B663" s="3">
        <f t="shared" si="407"/>
        <v>3225</v>
      </c>
      <c r="C663" s="14">
        <f t="shared" si="408"/>
        <v>53.75</v>
      </c>
      <c r="D663" s="11">
        <f t="shared" si="409"/>
        <v>928.89465820545217</v>
      </c>
      <c r="E663" s="11">
        <f t="shared" si="390"/>
        <v>727.20807068150623</v>
      </c>
      <c r="F663" s="11">
        <f t="shared" si="410"/>
        <v>204.67656786020953</v>
      </c>
      <c r="G663" s="11">
        <f t="shared" si="391"/>
        <v>386.11702446351495</v>
      </c>
      <c r="H663" s="11">
        <f t="shared" si="392"/>
        <v>295.10096944328922</v>
      </c>
      <c r="I663" s="24">
        <f t="shared" si="411"/>
        <v>204.67656786020953</v>
      </c>
      <c r="J663" s="12">
        <f t="shared" si="393"/>
        <v>0.30212074526418814</v>
      </c>
      <c r="K663" s="24">
        <f t="shared" si="394"/>
        <v>531.45186225456769</v>
      </c>
      <c r="L663" s="12">
        <f t="shared" si="412"/>
        <v>0.3083092842496018</v>
      </c>
      <c r="M663" s="24">
        <f t="shared" si="413"/>
        <v>386.11702446351495</v>
      </c>
      <c r="N663" s="12">
        <f t="shared" si="395"/>
        <v>0.80374238377284757</v>
      </c>
      <c r="O663" s="24">
        <f t="shared" si="396"/>
        <v>599.30632975715503</v>
      </c>
      <c r="P663" s="12">
        <f t="shared" si="414"/>
        <v>0.52655359505932453</v>
      </c>
      <c r="Q663" s="24">
        <f t="shared" si="415"/>
        <v>295.10096944328922</v>
      </c>
      <c r="R663" s="12">
        <f t="shared" si="397"/>
        <v>0.51335203459993395</v>
      </c>
      <c r="S663" s="24">
        <f t="shared" si="398"/>
        <v>562.99131857680641</v>
      </c>
      <c r="T663" s="12">
        <f t="shared" si="416"/>
        <v>0.42862014491420253</v>
      </c>
      <c r="W663" s="24">
        <f t="shared" si="417"/>
        <v>462.26802004822054</v>
      </c>
      <c r="X663" s="24">
        <f t="shared" si="418"/>
        <v>640.49209436857166</v>
      </c>
      <c r="Y663" s="13">
        <f t="shared" si="399"/>
        <v>0.60995183296977717</v>
      </c>
      <c r="Z663" s="24">
        <f t="shared" si="400"/>
        <v>6623.5012658321421</v>
      </c>
      <c r="AA663" s="24">
        <f t="shared" si="401"/>
        <v>19686.021750757427</v>
      </c>
      <c r="AB663" s="24">
        <f t="shared" si="419"/>
        <v>386.11702446351495</v>
      </c>
      <c r="AC663" s="24">
        <f t="shared" si="420"/>
        <v>295.10096944328922</v>
      </c>
      <c r="AD663" s="123">
        <f t="shared" si="421"/>
        <v>3225</v>
      </c>
      <c r="AE663" s="14">
        <f t="shared" si="422"/>
        <v>53.75</v>
      </c>
      <c r="AF663" s="24">
        <f t="shared" si="402"/>
        <v>400</v>
      </c>
      <c r="AG663" s="3">
        <f t="shared" si="423"/>
        <v>1</v>
      </c>
      <c r="AH663" s="14">
        <f t="shared" si="403"/>
        <v>0</v>
      </c>
      <c r="AI663" s="14">
        <f t="shared" si="404"/>
        <v>1</v>
      </c>
      <c r="AJ663" s="14">
        <f t="shared" si="405"/>
        <v>2</v>
      </c>
      <c r="AK663" s="14">
        <f t="shared" si="406"/>
        <v>2.6</v>
      </c>
      <c r="AL663" s="24">
        <f t="shared" si="424"/>
        <v>386.11702446351495</v>
      </c>
      <c r="AM663" s="14">
        <f t="shared" si="425"/>
        <v>296.93850475144359</v>
      </c>
      <c r="AN663" s="138" t="str">
        <f t="shared" si="426"/>
        <v>modifiée</v>
      </c>
      <c r="AO663">
        <f t="shared" si="427"/>
        <v>3225</v>
      </c>
      <c r="AP663" s="124">
        <f t="shared" si="428"/>
        <v>296.93850475144359</v>
      </c>
    </row>
    <row r="664" spans="2:42" x14ac:dyDescent="0.25">
      <c r="B664" s="3">
        <f t="shared" si="407"/>
        <v>3230</v>
      </c>
      <c r="C664" s="14">
        <f t="shared" si="408"/>
        <v>53.833333333333336</v>
      </c>
      <c r="D664" s="11">
        <f t="shared" si="409"/>
        <v>929.1262372256748</v>
      </c>
      <c r="E664" s="11">
        <f t="shared" si="390"/>
        <v>727.42884610787848</v>
      </c>
      <c r="F664" s="11">
        <f t="shared" si="410"/>
        <v>204.98487714445912</v>
      </c>
      <c r="G664" s="11">
        <f t="shared" si="391"/>
        <v>386.64357805857429</v>
      </c>
      <c r="H664" s="11">
        <f t="shared" si="392"/>
        <v>295.52958958820341</v>
      </c>
      <c r="I664" s="24">
        <f t="shared" si="411"/>
        <v>204.98487714445912</v>
      </c>
      <c r="J664" s="12">
        <f t="shared" si="393"/>
        <v>0.30205764493717413</v>
      </c>
      <c r="K664" s="24">
        <f t="shared" si="394"/>
        <v>531.5628834018969</v>
      </c>
      <c r="L664" s="12">
        <f t="shared" si="412"/>
        <v>0.30822852115062882</v>
      </c>
      <c r="M664" s="24">
        <f t="shared" si="413"/>
        <v>386.64357805857429</v>
      </c>
      <c r="N664" s="12">
        <f t="shared" si="395"/>
        <v>0.80341675544004842</v>
      </c>
      <c r="O664" s="24">
        <f t="shared" si="396"/>
        <v>599.54923123969616</v>
      </c>
      <c r="P664" s="12">
        <f t="shared" si="414"/>
        <v>0.52612068849994653</v>
      </c>
      <c r="Q664" s="24">
        <f t="shared" si="415"/>
        <v>295.52958958820341</v>
      </c>
      <c r="R664" s="12">
        <f t="shared" si="397"/>
        <v>0.51321306999493543</v>
      </c>
      <c r="S664" s="24">
        <f t="shared" si="398"/>
        <v>563.14376182265835</v>
      </c>
      <c r="T664" s="12">
        <f t="shared" si="416"/>
        <v>0.42840349240192832</v>
      </c>
      <c r="W664" s="24">
        <f t="shared" si="417"/>
        <v>462.87797188119032</v>
      </c>
      <c r="X664" s="24">
        <f t="shared" si="418"/>
        <v>640.87915079094796</v>
      </c>
      <c r="Y664" s="13">
        <f t="shared" si="399"/>
        <v>0.60930196893570221</v>
      </c>
      <c r="Z664" s="24">
        <f t="shared" si="400"/>
        <v>6613.7718556672044</v>
      </c>
      <c r="AA664" s="24">
        <f t="shared" si="401"/>
        <v>19683.602268988991</v>
      </c>
      <c r="AB664" s="24">
        <f t="shared" si="419"/>
        <v>386.64357805857429</v>
      </c>
      <c r="AC664" s="24">
        <f t="shared" si="420"/>
        <v>295.52958958820341</v>
      </c>
      <c r="AD664" s="123">
        <f t="shared" si="421"/>
        <v>3230</v>
      </c>
      <c r="AE664" s="14">
        <f t="shared" si="422"/>
        <v>53.833333333333336</v>
      </c>
      <c r="AF664" s="24">
        <f t="shared" si="402"/>
        <v>400</v>
      </c>
      <c r="AG664" s="3">
        <f t="shared" si="423"/>
        <v>1</v>
      </c>
      <c r="AH664" s="14">
        <f t="shared" si="403"/>
        <v>0</v>
      </c>
      <c r="AI664" s="14">
        <f t="shared" si="404"/>
        <v>1</v>
      </c>
      <c r="AJ664" s="14">
        <f t="shared" si="405"/>
        <v>2</v>
      </c>
      <c r="AK664" s="14">
        <f t="shared" si="406"/>
        <v>2.6</v>
      </c>
      <c r="AL664" s="24">
        <f t="shared" si="424"/>
        <v>386.64357805857429</v>
      </c>
      <c r="AM664" s="14">
        <f t="shared" si="425"/>
        <v>297.38781971062207</v>
      </c>
      <c r="AN664" s="138" t="str">
        <f t="shared" si="426"/>
        <v>modifiée</v>
      </c>
      <c r="AO664">
        <f t="shared" si="427"/>
        <v>3230</v>
      </c>
      <c r="AP664" s="124">
        <f t="shared" si="428"/>
        <v>297.38781971062207</v>
      </c>
    </row>
    <row r="665" spans="2:42" x14ac:dyDescent="0.25">
      <c r="B665" s="3">
        <f t="shared" si="407"/>
        <v>3235</v>
      </c>
      <c r="C665" s="14">
        <f t="shared" si="408"/>
        <v>53.916666666666664</v>
      </c>
      <c r="D665" s="11">
        <f t="shared" si="409"/>
        <v>929.35745887072392</v>
      </c>
      <c r="E665" s="11">
        <f t="shared" si="390"/>
        <v>727.64962153425063</v>
      </c>
      <c r="F665" s="11">
        <f t="shared" si="410"/>
        <v>205.29310566560974</v>
      </c>
      <c r="G665" s="11">
        <f t="shared" si="391"/>
        <v>387.16969874707422</v>
      </c>
      <c r="H665" s="11">
        <f t="shared" si="392"/>
        <v>295.95799308060532</v>
      </c>
      <c r="I665" s="24">
        <f t="shared" si="411"/>
        <v>205.29310566560974</v>
      </c>
      <c r="J665" s="12">
        <f t="shared" si="393"/>
        <v>0.30199462254108306</v>
      </c>
      <c r="K665" s="24">
        <f t="shared" si="394"/>
        <v>531.67381374331546</v>
      </c>
      <c r="L665" s="12">
        <f t="shared" si="412"/>
        <v>0.30814768147390292</v>
      </c>
      <c r="M665" s="24">
        <f t="shared" si="413"/>
        <v>387.16969874707422</v>
      </c>
      <c r="N665" s="12">
        <f t="shared" si="395"/>
        <v>0.80309100193122085</v>
      </c>
      <c r="O665" s="24">
        <f t="shared" si="396"/>
        <v>599.79242318845593</v>
      </c>
      <c r="P665" s="12">
        <f t="shared" si="414"/>
        <v>0.52568783569094901</v>
      </c>
      <c r="Q665" s="24">
        <f t="shared" si="415"/>
        <v>295.95799308060532</v>
      </c>
      <c r="R665" s="12">
        <f t="shared" si="397"/>
        <v>0.51307415774599419</v>
      </c>
      <c r="S665" s="24">
        <f t="shared" si="398"/>
        <v>563.29623016519906</v>
      </c>
      <c r="T665" s="12">
        <f t="shared" si="416"/>
        <v>0.42818676567372432</v>
      </c>
      <c r="W665" s="24">
        <f t="shared" si="417"/>
        <v>463.48727385012603</v>
      </c>
      <c r="X665" s="24">
        <f t="shared" si="418"/>
        <v>641.26682950689724</v>
      </c>
      <c r="Y665" s="13">
        <f t="shared" si="399"/>
        <v>0.60865216429669766</v>
      </c>
      <c r="Z665" s="24">
        <f t="shared" si="400"/>
        <v>6604.0586921031154</v>
      </c>
      <c r="AA665" s="24">
        <f t="shared" si="401"/>
        <v>19681.160734175708</v>
      </c>
      <c r="AB665" s="24">
        <f t="shared" si="419"/>
        <v>387.16969874707422</v>
      </c>
      <c r="AC665" s="24">
        <f t="shared" si="420"/>
        <v>295.95799308060532</v>
      </c>
      <c r="AD665" s="123">
        <f t="shared" si="421"/>
        <v>3235</v>
      </c>
      <c r="AE665" s="14">
        <f t="shared" si="422"/>
        <v>53.916666666666664</v>
      </c>
      <c r="AF665" s="24">
        <f t="shared" si="402"/>
        <v>400</v>
      </c>
      <c r="AG665" s="3">
        <f t="shared" si="423"/>
        <v>1</v>
      </c>
      <c r="AH665" s="14">
        <f t="shared" si="403"/>
        <v>0</v>
      </c>
      <c r="AI665" s="14">
        <f t="shared" si="404"/>
        <v>1</v>
      </c>
      <c r="AJ665" s="14">
        <f t="shared" si="405"/>
        <v>2</v>
      </c>
      <c r="AK665" s="14">
        <f t="shared" si="406"/>
        <v>2.6</v>
      </c>
      <c r="AL665" s="24">
        <f t="shared" si="424"/>
        <v>387.16969874707422</v>
      </c>
      <c r="AM665" s="14">
        <f t="shared" si="425"/>
        <v>297.83694969608956</v>
      </c>
      <c r="AN665" s="138" t="str">
        <f t="shared" si="426"/>
        <v>modifiée</v>
      </c>
      <c r="AO665">
        <f t="shared" si="427"/>
        <v>3235</v>
      </c>
      <c r="AP665" s="124">
        <f t="shared" si="428"/>
        <v>297.83694969608956</v>
      </c>
    </row>
    <row r="666" spans="2:42" x14ac:dyDescent="0.25">
      <c r="B666" s="3">
        <f t="shared" si="407"/>
        <v>3240</v>
      </c>
      <c r="C666" s="14">
        <f t="shared" si="408"/>
        <v>54</v>
      </c>
      <c r="D666" s="11">
        <f t="shared" si="409"/>
        <v>929.58832424191098</v>
      </c>
      <c r="E666" s="11">
        <f t="shared" si="390"/>
        <v>727.87039696062288</v>
      </c>
      <c r="F666" s="11">
        <f t="shared" si="410"/>
        <v>205.60125334708366</v>
      </c>
      <c r="G666" s="11">
        <f t="shared" si="391"/>
        <v>387.6953865827652</v>
      </c>
      <c r="H666" s="11">
        <f t="shared" si="392"/>
        <v>296.38617984627905</v>
      </c>
      <c r="I666" s="24">
        <f t="shared" si="411"/>
        <v>205.60125334708366</v>
      </c>
      <c r="J666" s="12">
        <f t="shared" si="393"/>
        <v>0.30193167776157931</v>
      </c>
      <c r="K666" s="24">
        <f t="shared" si="394"/>
        <v>531.78465368969705</v>
      </c>
      <c r="L666" s="12">
        <f t="shared" si="412"/>
        <v>0.30806676568250735</v>
      </c>
      <c r="M666" s="24">
        <f t="shared" si="413"/>
        <v>387.6953865827652</v>
      </c>
      <c r="N666" s="12">
        <f t="shared" si="395"/>
        <v>0.80276512286440482</v>
      </c>
      <c r="O666" s="24">
        <f t="shared" si="396"/>
        <v>600.0359063563028</v>
      </c>
      <c r="P666" s="12">
        <f t="shared" si="414"/>
        <v>0.52525503806422813</v>
      </c>
      <c r="Q666" s="24">
        <f t="shared" si="415"/>
        <v>296.38617984627905</v>
      </c>
      <c r="R666" s="12">
        <f t="shared" si="397"/>
        <v>0.51293529704162177</v>
      </c>
      <c r="S666" s="24">
        <f t="shared" si="398"/>
        <v>563.44872446953389</v>
      </c>
      <c r="T666" s="12">
        <f t="shared" si="416"/>
        <v>0.42796996534329029</v>
      </c>
      <c r="W666" s="24">
        <f t="shared" si="417"/>
        <v>464.09592601442273</v>
      </c>
      <c r="X666" s="24">
        <f t="shared" si="418"/>
        <v>641.65513025365738</v>
      </c>
      <c r="Y666" s="13">
        <f t="shared" si="399"/>
        <v>0.60800242355276024</v>
      </c>
      <c r="Z666" s="24">
        <f t="shared" si="400"/>
        <v>6594.3617736550041</v>
      </c>
      <c r="AA666" s="24">
        <f t="shared" si="401"/>
        <v>19678.697254453418</v>
      </c>
      <c r="AB666" s="24">
        <f t="shared" si="419"/>
        <v>387.6953865827652</v>
      </c>
      <c r="AC666" s="24">
        <f t="shared" si="420"/>
        <v>296.38617984627905</v>
      </c>
      <c r="AD666" s="123">
        <f t="shared" si="421"/>
        <v>3240</v>
      </c>
      <c r="AE666" s="14">
        <f t="shared" si="422"/>
        <v>54</v>
      </c>
      <c r="AF666" s="24">
        <f t="shared" si="402"/>
        <v>400</v>
      </c>
      <c r="AG666" s="3">
        <f t="shared" si="423"/>
        <v>1</v>
      </c>
      <c r="AH666" s="14">
        <f t="shared" si="403"/>
        <v>0</v>
      </c>
      <c r="AI666" s="14">
        <f t="shared" si="404"/>
        <v>1</v>
      </c>
      <c r="AJ666" s="14">
        <f t="shared" si="405"/>
        <v>2</v>
      </c>
      <c r="AK666" s="14">
        <f t="shared" si="406"/>
        <v>2.6</v>
      </c>
      <c r="AL666" s="24">
        <f t="shared" si="424"/>
        <v>387.6953865827652</v>
      </c>
      <c r="AM666" s="14">
        <f t="shared" si="425"/>
        <v>298.28589451179147</v>
      </c>
      <c r="AN666" s="138" t="str">
        <f t="shared" si="426"/>
        <v>modifiée</v>
      </c>
      <c r="AO666">
        <f t="shared" si="427"/>
        <v>3240</v>
      </c>
      <c r="AP666" s="124">
        <f t="shared" si="428"/>
        <v>298.28589451179147</v>
      </c>
    </row>
    <row r="667" spans="2:42" x14ac:dyDescent="0.25">
      <c r="B667" s="3">
        <f t="shared" si="407"/>
        <v>3245</v>
      </c>
      <c r="C667" s="14">
        <f t="shared" si="408"/>
        <v>54.083333333333336</v>
      </c>
      <c r="D667" s="11">
        <f t="shared" si="409"/>
        <v>929.81883443546371</v>
      </c>
      <c r="E667" s="11">
        <f t="shared" si="390"/>
        <v>728.09117238699514</v>
      </c>
      <c r="F667" s="11">
        <f t="shared" si="410"/>
        <v>205.90932011276615</v>
      </c>
      <c r="G667" s="11">
        <f t="shared" si="391"/>
        <v>388.22064162082944</v>
      </c>
      <c r="H667" s="11">
        <f t="shared" si="392"/>
        <v>296.81414981162231</v>
      </c>
      <c r="I667" s="24">
        <f t="shared" si="411"/>
        <v>205.90932011276615</v>
      </c>
      <c r="J667" s="12">
        <f t="shared" si="393"/>
        <v>0.30186881028508905</v>
      </c>
      <c r="K667" s="24">
        <f t="shared" si="394"/>
        <v>531.89540365151697</v>
      </c>
      <c r="L667" s="12">
        <f t="shared" si="412"/>
        <v>0.30798577423619433</v>
      </c>
      <c r="M667" s="24">
        <f t="shared" si="413"/>
        <v>388.22064162082944</v>
      </c>
      <c r="N667" s="12">
        <f t="shared" si="395"/>
        <v>0.80243911787055422</v>
      </c>
      <c r="O667" s="24">
        <f t="shared" si="396"/>
        <v>600.27968148840375</v>
      </c>
      <c r="P667" s="12">
        <f t="shared" si="414"/>
        <v>0.5248222970474854</v>
      </c>
      <c r="Q667" s="24">
        <f t="shared" si="415"/>
        <v>296.81414981162231</v>
      </c>
      <c r="R667" s="12">
        <f t="shared" si="397"/>
        <v>0.51279648707473036</v>
      </c>
      <c r="S667" s="24">
        <f t="shared" si="398"/>
        <v>563.60124559781741</v>
      </c>
      <c r="T667" s="12">
        <f t="shared" si="416"/>
        <v>0.42775309202121603</v>
      </c>
      <c r="W667" s="24">
        <f t="shared" si="417"/>
        <v>464.70392843797549</v>
      </c>
      <c r="X667" s="24">
        <f t="shared" si="418"/>
        <v>642.04405275603199</v>
      </c>
      <c r="Y667" s="13">
        <f t="shared" si="399"/>
        <v>0.60735275120452525</v>
      </c>
      <c r="Z667" s="24">
        <f t="shared" si="400"/>
        <v>6584.6810987254912</v>
      </c>
      <c r="AA667" s="24">
        <f t="shared" si="401"/>
        <v>19676.211938121851</v>
      </c>
      <c r="AB667" s="24">
        <f t="shared" si="419"/>
        <v>388.22064162082944</v>
      </c>
      <c r="AC667" s="24">
        <f t="shared" si="420"/>
        <v>296.81414981162231</v>
      </c>
      <c r="AD667" s="123">
        <f t="shared" si="421"/>
        <v>3245</v>
      </c>
      <c r="AE667" s="14">
        <f t="shared" si="422"/>
        <v>54.083333333333336</v>
      </c>
      <c r="AF667" s="24">
        <f t="shared" si="402"/>
        <v>400</v>
      </c>
      <c r="AG667" s="3">
        <f t="shared" si="423"/>
        <v>1</v>
      </c>
      <c r="AH667" s="14">
        <f t="shared" si="403"/>
        <v>0</v>
      </c>
      <c r="AI667" s="14">
        <f t="shared" si="404"/>
        <v>1</v>
      </c>
      <c r="AJ667" s="14">
        <f t="shared" si="405"/>
        <v>2</v>
      </c>
      <c r="AK667" s="14">
        <f t="shared" si="406"/>
        <v>2.6</v>
      </c>
      <c r="AL667" s="24">
        <f t="shared" si="424"/>
        <v>388.22064162082944</v>
      </c>
      <c r="AM667" s="14">
        <f t="shared" si="425"/>
        <v>298.73465396250128</v>
      </c>
      <c r="AN667" s="138" t="str">
        <f t="shared" si="426"/>
        <v>modifiée</v>
      </c>
      <c r="AO667">
        <f t="shared" si="427"/>
        <v>3245</v>
      </c>
      <c r="AP667" s="124">
        <f t="shared" si="428"/>
        <v>298.73465396250128</v>
      </c>
    </row>
    <row r="668" spans="2:42" x14ac:dyDescent="0.25">
      <c r="B668" s="3">
        <f t="shared" si="407"/>
        <v>3250</v>
      </c>
      <c r="C668" s="14">
        <f t="shared" si="408"/>
        <v>54.166666666666664</v>
      </c>
      <c r="D668" s="11">
        <f t="shared" si="409"/>
        <v>930.04899054255793</v>
      </c>
      <c r="E668" s="11">
        <f t="shared" si="390"/>
        <v>728.31194781336728</v>
      </c>
      <c r="F668" s="11">
        <f t="shared" si="410"/>
        <v>206.21730588700234</v>
      </c>
      <c r="G668" s="11">
        <f t="shared" si="391"/>
        <v>388.74546391787692</v>
      </c>
      <c r="H668" s="11">
        <f t="shared" si="392"/>
        <v>297.24190290364351</v>
      </c>
      <c r="I668" s="24">
        <f t="shared" si="411"/>
        <v>206.21730588700234</v>
      </c>
      <c r="J668" s="12">
        <f t="shared" si="393"/>
        <v>0.30180601979879995</v>
      </c>
      <c r="K668" s="24">
        <f t="shared" si="394"/>
        <v>532.00606403884956</v>
      </c>
      <c r="L668" s="12">
        <f t="shared" si="412"/>
        <v>0.30790470759133653</v>
      </c>
      <c r="M668" s="24">
        <f t="shared" si="413"/>
        <v>388.74546391787692</v>
      </c>
      <c r="N668" s="12">
        <f t="shared" si="395"/>
        <v>0.80211298659346175</v>
      </c>
      <c r="O668" s="24">
        <f t="shared" si="396"/>
        <v>600.52374932224836</v>
      </c>
      <c r="P668" s="12">
        <f t="shared" si="414"/>
        <v>0.52438961406403761</v>
      </c>
      <c r="Q668" s="24">
        <f t="shared" si="415"/>
        <v>297.24190290364351</v>
      </c>
      <c r="R668" s="12">
        <f t="shared" si="397"/>
        <v>0.51265772704262302</v>
      </c>
      <c r="S668" s="24">
        <f t="shared" si="398"/>
        <v>563.75379440925565</v>
      </c>
      <c r="T668" s="12">
        <f t="shared" si="416"/>
        <v>0.42753614631488496</v>
      </c>
      <c r="W668" s="24">
        <f t="shared" si="417"/>
        <v>465.31128118918002</v>
      </c>
      <c r="X668" s="24">
        <f t="shared" si="418"/>
        <v>642.43359672648273</v>
      </c>
      <c r="Y668" s="13">
        <f t="shared" si="399"/>
        <v>0.60670315175299216</v>
      </c>
      <c r="Z668" s="24">
        <f t="shared" si="400"/>
        <v>6575.0166656046813</v>
      </c>
      <c r="AA668" s="24">
        <f t="shared" si="401"/>
        <v>19673.704893641217</v>
      </c>
      <c r="AB668" s="24">
        <f t="shared" si="419"/>
        <v>388.74546391787692</v>
      </c>
      <c r="AC668" s="24">
        <f t="shared" si="420"/>
        <v>297.24190290364351</v>
      </c>
      <c r="AD668" s="123">
        <f t="shared" si="421"/>
        <v>3250</v>
      </c>
      <c r="AE668" s="14">
        <f t="shared" si="422"/>
        <v>54.166666666666664</v>
      </c>
      <c r="AF668" s="24">
        <f t="shared" si="402"/>
        <v>400</v>
      </c>
      <c r="AG668" s="3">
        <f t="shared" si="423"/>
        <v>1</v>
      </c>
      <c r="AH668" s="14">
        <f t="shared" si="403"/>
        <v>0</v>
      </c>
      <c r="AI668" s="14">
        <f t="shared" si="404"/>
        <v>1</v>
      </c>
      <c r="AJ668" s="14">
        <f t="shared" si="405"/>
        <v>2</v>
      </c>
      <c r="AK668" s="14">
        <f t="shared" si="406"/>
        <v>2.6</v>
      </c>
      <c r="AL668" s="24">
        <f t="shared" si="424"/>
        <v>388.74546391787692</v>
      </c>
      <c r="AM668" s="14">
        <f t="shared" si="425"/>
        <v>299.18322785381821</v>
      </c>
      <c r="AN668" s="138" t="str">
        <f t="shared" si="426"/>
        <v>modifiée</v>
      </c>
      <c r="AO668">
        <f t="shared" si="427"/>
        <v>3250</v>
      </c>
      <c r="AP668" s="124">
        <f t="shared" si="428"/>
        <v>299.18322785381821</v>
      </c>
    </row>
    <row r="669" spans="2:42" x14ac:dyDescent="0.25">
      <c r="B669" s="3">
        <f t="shared" si="407"/>
        <v>3255</v>
      </c>
      <c r="C669" s="14">
        <f t="shared" si="408"/>
        <v>54.25</v>
      </c>
      <c r="D669" s="11">
        <f t="shared" si="409"/>
        <v>930.27879364934972</v>
      </c>
      <c r="E669" s="11">
        <f t="shared" si="390"/>
        <v>728.53272323973954</v>
      </c>
      <c r="F669" s="11">
        <f t="shared" si="410"/>
        <v>206.52521059459369</v>
      </c>
      <c r="G669" s="11">
        <f t="shared" si="391"/>
        <v>389.26985353194095</v>
      </c>
      <c r="H669" s="11">
        <f t="shared" si="392"/>
        <v>297.66943904995838</v>
      </c>
      <c r="I669" s="24">
        <f t="shared" si="411"/>
        <v>206.52521059459369</v>
      </c>
      <c r="J669" s="12">
        <f t="shared" si="393"/>
        <v>0.30174330599066013</v>
      </c>
      <c r="K669" s="24">
        <f t="shared" si="394"/>
        <v>532.11663526136533</v>
      </c>
      <c r="L669" s="12">
        <f t="shared" si="412"/>
        <v>0.30782356620093776</v>
      </c>
      <c r="M669" s="24">
        <f t="shared" si="413"/>
        <v>389.26985353194095</v>
      </c>
      <c r="N669" s="12">
        <f t="shared" si="395"/>
        <v>0.80178672868967904</v>
      </c>
      <c r="O669" s="24">
        <f t="shared" si="396"/>
        <v>600.76811058767578</v>
      </c>
      <c r="P669" s="12">
        <f t="shared" si="414"/>
        <v>0.52395699053278888</v>
      </c>
      <c r="Q669" s="24">
        <f t="shared" si="415"/>
        <v>297.66943904995838</v>
      </c>
      <c r="R669" s="12">
        <f t="shared" si="397"/>
        <v>0.51251901614697959</v>
      </c>
      <c r="S669" s="24">
        <f t="shared" si="398"/>
        <v>563.90637176010739</v>
      </c>
      <c r="T669" s="12">
        <f t="shared" si="416"/>
        <v>0.42731912882847967</v>
      </c>
      <c r="W669" s="24">
        <f t="shared" si="417"/>
        <v>465.917984340933</v>
      </c>
      <c r="X669" s="24">
        <f t="shared" si="418"/>
        <v>642.82376186522174</v>
      </c>
      <c r="Y669" s="13">
        <f t="shared" si="399"/>
        <v>0.60605362969924959</v>
      </c>
      <c r="Z669" s="24">
        <f t="shared" si="400"/>
        <v>6565.3684724701634</v>
      </c>
      <c r="AA669" s="24">
        <f t="shared" si="401"/>
        <v>19671.176229628731</v>
      </c>
      <c r="AB669" s="24">
        <f t="shared" si="419"/>
        <v>389.26985353194095</v>
      </c>
      <c r="AC669" s="24">
        <f t="shared" si="420"/>
        <v>297.66943904995838</v>
      </c>
      <c r="AD669" s="123">
        <f t="shared" si="421"/>
        <v>3255</v>
      </c>
      <c r="AE669" s="14">
        <f t="shared" si="422"/>
        <v>54.25</v>
      </c>
      <c r="AF669" s="24">
        <f t="shared" si="402"/>
        <v>400</v>
      </c>
      <c r="AG669" s="3">
        <f t="shared" si="423"/>
        <v>1</v>
      </c>
      <c r="AH669" s="14">
        <f t="shared" si="403"/>
        <v>0</v>
      </c>
      <c r="AI669" s="14">
        <f t="shared" si="404"/>
        <v>1</v>
      </c>
      <c r="AJ669" s="14">
        <f t="shared" si="405"/>
        <v>2</v>
      </c>
      <c r="AK669" s="14">
        <f t="shared" si="406"/>
        <v>2.6</v>
      </c>
      <c r="AL669" s="24">
        <f t="shared" si="424"/>
        <v>389.26985353194095</v>
      </c>
      <c r="AM669" s="14">
        <f t="shared" si="425"/>
        <v>299.63161599216534</v>
      </c>
      <c r="AN669" s="138" t="str">
        <f t="shared" si="426"/>
        <v>modifiée</v>
      </c>
      <c r="AO669">
        <f t="shared" si="427"/>
        <v>3255</v>
      </c>
      <c r="AP669" s="124">
        <f t="shared" si="428"/>
        <v>299.63161599216534</v>
      </c>
    </row>
    <row r="670" spans="2:42" x14ac:dyDescent="0.25">
      <c r="B670" s="3">
        <f t="shared" si="407"/>
        <v>3260</v>
      </c>
      <c r="C670" s="14">
        <f t="shared" si="408"/>
        <v>54.333333333333336</v>
      </c>
      <c r="D670" s="11">
        <f t="shared" si="409"/>
        <v>930.50824483700433</v>
      </c>
      <c r="E670" s="11">
        <f t="shared" si="390"/>
        <v>728.7534986661118</v>
      </c>
      <c r="F670" s="11">
        <f t="shared" si="410"/>
        <v>206.83303416079463</v>
      </c>
      <c r="G670" s="11">
        <f t="shared" si="391"/>
        <v>389.79381052247373</v>
      </c>
      <c r="H670" s="11">
        <f t="shared" si="392"/>
        <v>298.09675817878684</v>
      </c>
      <c r="I670" s="24">
        <f t="shared" si="411"/>
        <v>206.83303416079463</v>
      </c>
      <c r="J670" s="12">
        <f t="shared" si="393"/>
        <v>0.30168066854937753</v>
      </c>
      <c r="K670" s="24">
        <f t="shared" si="394"/>
        <v>532.22711772832929</v>
      </c>
      <c r="L670" s="12">
        <f t="shared" si="412"/>
        <v>0.30774235051475324</v>
      </c>
      <c r="M670" s="24">
        <f t="shared" si="413"/>
        <v>389.79381052247373</v>
      </c>
      <c r="N670" s="12">
        <f t="shared" si="395"/>
        <v>0.80146034382843967</v>
      </c>
      <c r="O670" s="24">
        <f t="shared" si="396"/>
        <v>601.01276600690039</v>
      </c>
      <c r="P670" s="12">
        <f t="shared" si="414"/>
        <v>0.5235244278685024</v>
      </c>
      <c r="Q670" s="24">
        <f t="shared" si="415"/>
        <v>298.09675817878684</v>
      </c>
      <c r="R670" s="12">
        <f t="shared" si="397"/>
        <v>0.51238035359384704</v>
      </c>
      <c r="S670" s="24">
        <f t="shared" si="398"/>
        <v>564.05897850368672</v>
      </c>
      <c r="T670" s="12">
        <f t="shared" si="416"/>
        <v>0.42710204016317727</v>
      </c>
      <c r="W670" s="24">
        <f t="shared" si="417"/>
        <v>466.52403797063226</v>
      </c>
      <c r="X670" s="24">
        <f t="shared" si="418"/>
        <v>643.21454786030336</v>
      </c>
      <c r="Y670" s="13">
        <f t="shared" si="399"/>
        <v>0.60540418954420439</v>
      </c>
      <c r="Z670" s="24">
        <f t="shared" si="400"/>
        <v>6555.7365173869885</v>
      </c>
      <c r="AA670" s="24">
        <f t="shared" si="401"/>
        <v>19668.626054855151</v>
      </c>
      <c r="AB670" s="24">
        <f t="shared" si="419"/>
        <v>389.79381052247373</v>
      </c>
      <c r="AC670" s="24">
        <f t="shared" si="420"/>
        <v>298.09675817878684</v>
      </c>
      <c r="AD670" s="123">
        <f t="shared" si="421"/>
        <v>3260</v>
      </c>
      <c r="AE670" s="14">
        <f t="shared" si="422"/>
        <v>54.333333333333336</v>
      </c>
      <c r="AF670" s="24">
        <f t="shared" si="402"/>
        <v>400</v>
      </c>
      <c r="AG670" s="3">
        <f t="shared" si="423"/>
        <v>1</v>
      </c>
      <c r="AH670" s="14">
        <f t="shared" si="403"/>
        <v>0</v>
      </c>
      <c r="AI670" s="14">
        <f t="shared" si="404"/>
        <v>1</v>
      </c>
      <c r="AJ670" s="14">
        <f t="shared" si="405"/>
        <v>2</v>
      </c>
      <c r="AK670" s="14">
        <f t="shared" si="406"/>
        <v>2.6</v>
      </c>
      <c r="AL670" s="24">
        <f t="shared" si="424"/>
        <v>389.79381052247373</v>
      </c>
      <c r="AM670" s="14">
        <f t="shared" si="425"/>
        <v>300.07981818478765</v>
      </c>
      <c r="AN670" s="138" t="str">
        <f t="shared" si="426"/>
        <v>modifiée</v>
      </c>
      <c r="AO670">
        <f t="shared" si="427"/>
        <v>3260</v>
      </c>
      <c r="AP670" s="124">
        <f t="shared" si="428"/>
        <v>300.07981818478765</v>
      </c>
    </row>
    <row r="671" spans="2:42" x14ac:dyDescent="0.25">
      <c r="B671" s="3">
        <f t="shared" si="407"/>
        <v>3265</v>
      </c>
      <c r="C671" s="14">
        <f t="shared" si="408"/>
        <v>54.416666666666664</v>
      </c>
      <c r="D671" s="11">
        <f t="shared" si="409"/>
        <v>930.73734518172716</v>
      </c>
      <c r="E671" s="11">
        <f t="shared" si="390"/>
        <v>728.97427409248394</v>
      </c>
      <c r="F671" s="11">
        <f t="shared" si="410"/>
        <v>207.14077651130938</v>
      </c>
      <c r="G671" s="11">
        <f t="shared" si="391"/>
        <v>390.31733495034223</v>
      </c>
      <c r="H671" s="11">
        <f t="shared" si="392"/>
        <v>298.52386021895001</v>
      </c>
      <c r="I671" s="24">
        <f t="shared" si="411"/>
        <v>207.14077651130938</v>
      </c>
      <c r="J671" s="12">
        <f t="shared" si="393"/>
        <v>0.30161810716441878</v>
      </c>
      <c r="K671" s="24">
        <f t="shared" si="394"/>
        <v>532.33751184859852</v>
      </c>
      <c r="L671" s="12">
        <f t="shared" si="412"/>
        <v>0.30766106097924423</v>
      </c>
      <c r="M671" s="24">
        <f t="shared" si="413"/>
        <v>390.31733495034223</v>
      </c>
      <c r="N671" s="12">
        <f t="shared" si="395"/>
        <v>0.80113383169157992</v>
      </c>
      <c r="O671" s="24">
        <f t="shared" si="396"/>
        <v>601.25771629453789</v>
      </c>
      <c r="P671" s="12">
        <f t="shared" si="414"/>
        <v>0.52309192748162026</v>
      </c>
      <c r="Q671" s="24">
        <f t="shared" si="415"/>
        <v>298.52386021895001</v>
      </c>
      <c r="R671" s="12">
        <f t="shared" si="397"/>
        <v>0.51224173859362643</v>
      </c>
      <c r="S671" s="24">
        <f t="shared" si="398"/>
        <v>564.21161549036492</v>
      </c>
      <c r="T671" s="12">
        <f t="shared" si="416"/>
        <v>0.42688488091705717</v>
      </c>
      <c r="W671" s="24">
        <f t="shared" si="417"/>
        <v>467.1294421601765</v>
      </c>
      <c r="X671" s="24">
        <f t="shared" si="418"/>
        <v>643.60595438771577</v>
      </c>
      <c r="Y671" s="13">
        <f t="shared" si="399"/>
        <v>0.60475483578831146</v>
      </c>
      <c r="Z671" s="24">
        <f t="shared" si="400"/>
        <v>6546.1207983076856</v>
      </c>
      <c r="AA671" s="24">
        <f t="shared" si="401"/>
        <v>19666.054478241302</v>
      </c>
      <c r="AB671" s="24">
        <f t="shared" si="419"/>
        <v>390.31733495034223</v>
      </c>
      <c r="AC671" s="24">
        <f t="shared" si="420"/>
        <v>298.52386021895001</v>
      </c>
      <c r="AD671" s="123">
        <f t="shared" si="421"/>
        <v>3265</v>
      </c>
      <c r="AE671" s="14">
        <f t="shared" si="422"/>
        <v>54.416666666666664</v>
      </c>
      <c r="AF671" s="24">
        <f t="shared" si="402"/>
        <v>400</v>
      </c>
      <c r="AG671" s="3">
        <f t="shared" si="423"/>
        <v>1</v>
      </c>
      <c r="AH671" s="14">
        <f t="shared" si="403"/>
        <v>0</v>
      </c>
      <c r="AI671" s="14">
        <f t="shared" si="404"/>
        <v>1</v>
      </c>
      <c r="AJ671" s="14">
        <f t="shared" si="405"/>
        <v>2</v>
      </c>
      <c r="AK671" s="14">
        <f t="shared" si="406"/>
        <v>2.6</v>
      </c>
      <c r="AL671" s="24">
        <f t="shared" si="424"/>
        <v>390.31733495034223</v>
      </c>
      <c r="AM671" s="14">
        <f t="shared" si="425"/>
        <v>300.52783423975006</v>
      </c>
      <c r="AN671" s="138" t="str">
        <f t="shared" si="426"/>
        <v>modifiée</v>
      </c>
      <c r="AO671">
        <f t="shared" si="427"/>
        <v>3265</v>
      </c>
      <c r="AP671" s="124">
        <f t="shared" si="428"/>
        <v>300.52783423975006</v>
      </c>
    </row>
    <row r="672" spans="2:42" x14ac:dyDescent="0.25">
      <c r="B672" s="3">
        <f t="shared" si="407"/>
        <v>3270</v>
      </c>
      <c r="C672" s="14">
        <f t="shared" si="408"/>
        <v>54.5</v>
      </c>
      <c r="D672" s="11">
        <f t="shared" si="409"/>
        <v>930.96609575479545</v>
      </c>
      <c r="E672" s="11">
        <f t="shared" si="390"/>
        <v>729.19504951885619</v>
      </c>
      <c r="F672" s="11">
        <f t="shared" si="410"/>
        <v>207.44843757228864</v>
      </c>
      <c r="G672" s="11">
        <f t="shared" si="391"/>
        <v>390.84042687782386</v>
      </c>
      <c r="H672" s="11">
        <f t="shared" si="392"/>
        <v>298.95074509986705</v>
      </c>
      <c r="I672" s="24">
        <f t="shared" si="411"/>
        <v>207.44843757228864</v>
      </c>
      <c r="J672" s="12">
        <f t="shared" si="393"/>
        <v>0.30155562152600834</v>
      </c>
      <c r="K672" s="24">
        <f t="shared" si="394"/>
        <v>532.44781803062006</v>
      </c>
      <c r="L672" s="12">
        <f t="shared" si="412"/>
        <v>0.30757969803758001</v>
      </c>
      <c r="M672" s="24">
        <f t="shared" si="413"/>
        <v>390.84042687782386</v>
      </c>
      <c r="N672" s="12">
        <f t="shared" si="395"/>
        <v>0.80080719197346151</v>
      </c>
      <c r="O672" s="24">
        <f t="shared" si="396"/>
        <v>601.50296215763126</v>
      </c>
      <c r="P672" s="12">
        <f t="shared" si="414"/>
        <v>0.52265949077821416</v>
      </c>
      <c r="Q672" s="24">
        <f t="shared" si="415"/>
        <v>298.95074509986705</v>
      </c>
      <c r="R672" s="12">
        <f t="shared" si="397"/>
        <v>0.51210317036106179</v>
      </c>
      <c r="S672" s="24">
        <f t="shared" si="398"/>
        <v>564.36428356757244</v>
      </c>
      <c r="T672" s="12">
        <f t="shared" si="416"/>
        <v>0.4266676516850948</v>
      </c>
      <c r="W672" s="24">
        <f t="shared" si="417"/>
        <v>467.73419699596479</v>
      </c>
      <c r="X672" s="24">
        <f t="shared" si="418"/>
        <v>643.99798111147311</v>
      </c>
      <c r="Y672" s="13">
        <f t="shared" si="399"/>
        <v>0.60410557293130818</v>
      </c>
      <c r="Z672" s="24">
        <f t="shared" si="400"/>
        <v>6536.521313072285</v>
      </c>
      <c r="AA672" s="24">
        <f t="shared" si="401"/>
        <v>19663.461608854726</v>
      </c>
      <c r="AB672" s="24">
        <f t="shared" si="419"/>
        <v>390.84042687782386</v>
      </c>
      <c r="AC672" s="24">
        <f t="shared" si="420"/>
        <v>298.95074509986705</v>
      </c>
      <c r="AD672" s="123">
        <f t="shared" si="421"/>
        <v>3270</v>
      </c>
      <c r="AE672" s="14">
        <f t="shared" si="422"/>
        <v>54.5</v>
      </c>
      <c r="AF672" s="24">
        <f t="shared" si="402"/>
        <v>400</v>
      </c>
      <c r="AG672" s="3">
        <f t="shared" si="423"/>
        <v>1</v>
      </c>
      <c r="AH672" s="14">
        <f t="shared" si="403"/>
        <v>0</v>
      </c>
      <c r="AI672" s="14">
        <f t="shared" si="404"/>
        <v>1</v>
      </c>
      <c r="AJ672" s="14">
        <f t="shared" si="405"/>
        <v>2</v>
      </c>
      <c r="AK672" s="14">
        <f t="shared" si="406"/>
        <v>2.6</v>
      </c>
      <c r="AL672" s="24">
        <f t="shared" si="424"/>
        <v>390.84042687782386</v>
      </c>
      <c r="AM672" s="14">
        <f t="shared" si="425"/>
        <v>300.97566396593555</v>
      </c>
      <c r="AN672" s="138" t="str">
        <f t="shared" si="426"/>
        <v>modifiée</v>
      </c>
      <c r="AO672">
        <f t="shared" si="427"/>
        <v>3270</v>
      </c>
      <c r="AP672" s="124">
        <f t="shared" si="428"/>
        <v>300.97566396593555</v>
      </c>
    </row>
    <row r="673" spans="2:42" x14ac:dyDescent="0.25">
      <c r="B673" s="3">
        <f t="shared" si="407"/>
        <v>3275</v>
      </c>
      <c r="C673" s="14">
        <f t="shared" si="408"/>
        <v>54.583333333333336</v>
      </c>
      <c r="D673" s="11">
        <f t="shared" si="409"/>
        <v>931.19449762258682</v>
      </c>
      <c r="E673" s="11">
        <f t="shared" si="390"/>
        <v>729.41582494522845</v>
      </c>
      <c r="F673" s="11">
        <f t="shared" si="410"/>
        <v>207.75601727032623</v>
      </c>
      <c r="G673" s="11">
        <f t="shared" si="391"/>
        <v>391.36308636860207</v>
      </c>
      <c r="H673" s="11">
        <f t="shared" si="392"/>
        <v>299.37741275155213</v>
      </c>
      <c r="I673" s="24">
        <f t="shared" si="411"/>
        <v>207.75601727032623</v>
      </c>
      <c r="J673" s="12">
        <f t="shared" si="393"/>
        <v>0.30149321132512763</v>
      </c>
      <c r="K673" s="24">
        <f t="shared" si="394"/>
        <v>532.55803668242902</v>
      </c>
      <c r="L673" s="12">
        <f t="shared" si="412"/>
        <v>0.30749826212974901</v>
      </c>
      <c r="M673" s="24">
        <f t="shared" si="413"/>
        <v>391.36308636860207</v>
      </c>
      <c r="N673" s="12">
        <f t="shared" si="395"/>
        <v>0.8004804243808944</v>
      </c>
      <c r="O673" s="24">
        <f t="shared" si="396"/>
        <v>601.74850429567687</v>
      </c>
      <c r="P673" s="12">
        <f t="shared" si="414"/>
        <v>0.52222711916023024</v>
      </c>
      <c r="Q673" s="24">
        <f t="shared" si="415"/>
        <v>299.37741275155213</v>
      </c>
      <c r="R673" s="12">
        <f t="shared" si="397"/>
        <v>0.51196464811522924</v>
      </c>
      <c r="S673" s="24">
        <f t="shared" si="398"/>
        <v>564.51698357980047</v>
      </c>
      <c r="T673" s="12">
        <f t="shared" si="416"/>
        <v>0.42645035305933809</v>
      </c>
      <c r="W673" s="24">
        <f t="shared" si="417"/>
        <v>468.3383025688961</v>
      </c>
      <c r="X673" s="24">
        <f t="shared" si="418"/>
        <v>644.39062768370752</v>
      </c>
      <c r="Y673" s="13">
        <f t="shared" si="399"/>
        <v>0.60345640547194501</v>
      </c>
      <c r="Z673" s="24">
        <f t="shared" si="400"/>
        <v>6526.9380594083086</v>
      </c>
      <c r="AA673" s="24">
        <f t="shared" si="401"/>
        <v>19660.847555906137</v>
      </c>
      <c r="AB673" s="24">
        <f t="shared" si="419"/>
        <v>391.36308636860207</v>
      </c>
      <c r="AC673" s="24">
        <f t="shared" si="420"/>
        <v>299.37741275155213</v>
      </c>
      <c r="AD673" s="123">
        <f t="shared" si="421"/>
        <v>3275</v>
      </c>
      <c r="AE673" s="14">
        <f t="shared" si="422"/>
        <v>54.583333333333336</v>
      </c>
      <c r="AF673" s="24">
        <f t="shared" si="402"/>
        <v>400</v>
      </c>
      <c r="AG673" s="3">
        <f t="shared" si="423"/>
        <v>1</v>
      </c>
      <c r="AH673" s="14">
        <f t="shared" si="403"/>
        <v>0</v>
      </c>
      <c r="AI673" s="14">
        <f t="shared" si="404"/>
        <v>1</v>
      </c>
      <c r="AJ673" s="14">
        <f t="shared" si="405"/>
        <v>2</v>
      </c>
      <c r="AK673" s="14">
        <f t="shared" si="406"/>
        <v>2.6</v>
      </c>
      <c r="AL673" s="24">
        <f t="shared" si="424"/>
        <v>391.36308636860207</v>
      </c>
      <c r="AM673" s="14">
        <f t="shared" si="425"/>
        <v>301.42330717304299</v>
      </c>
      <c r="AN673" s="138" t="str">
        <f t="shared" si="426"/>
        <v>modifiée</v>
      </c>
      <c r="AO673">
        <f t="shared" si="427"/>
        <v>3275</v>
      </c>
      <c r="AP673" s="124">
        <f t="shared" si="428"/>
        <v>301.42330717304299</v>
      </c>
    </row>
    <row r="674" spans="2:42" x14ac:dyDescent="0.25">
      <c r="B674" s="3">
        <f t="shared" si="407"/>
        <v>3280</v>
      </c>
      <c r="C674" s="14">
        <f t="shared" si="408"/>
        <v>54.666666666666664</v>
      </c>
      <c r="D674" s="11">
        <f t="shared" si="409"/>
        <v>931.42255184660939</v>
      </c>
      <c r="E674" s="11">
        <f t="shared" si="390"/>
        <v>729.63660037160059</v>
      </c>
      <c r="F674" s="11">
        <f t="shared" si="410"/>
        <v>208.06351553245597</v>
      </c>
      <c r="G674" s="11">
        <f t="shared" si="391"/>
        <v>391.88531348776229</v>
      </c>
      <c r="H674" s="11">
        <f t="shared" si="392"/>
        <v>299.80386310461148</v>
      </c>
      <c r="I674" s="24">
        <f t="shared" si="411"/>
        <v>208.06351553245597</v>
      </c>
      <c r="J674" s="12">
        <f t="shared" si="393"/>
        <v>0.30143087625351417</v>
      </c>
      <c r="K674" s="24">
        <f t="shared" si="394"/>
        <v>532.66816821164571</v>
      </c>
      <c r="L674" s="12">
        <f t="shared" si="412"/>
        <v>0.30741675369253546</v>
      </c>
      <c r="M674" s="24">
        <f t="shared" si="413"/>
        <v>391.88531348776229</v>
      </c>
      <c r="N674" s="12">
        <f t="shared" si="395"/>
        <v>0.80015352863305866</v>
      </c>
      <c r="O674" s="24">
        <f t="shared" si="396"/>
        <v>601.99434340065068</v>
      </c>
      <c r="P674" s="12">
        <f t="shared" si="414"/>
        <v>0.52179481402537253</v>
      </c>
      <c r="Q674" s="24">
        <f t="shared" si="415"/>
        <v>299.80386310461148</v>
      </c>
      <c r="R674" s="12">
        <f t="shared" si="397"/>
        <v>0.51182617107952355</v>
      </c>
      <c r="S674" s="24">
        <f t="shared" si="398"/>
        <v>564.6697163686041</v>
      </c>
      <c r="T674" s="12">
        <f t="shared" si="416"/>
        <v>0.42623298562885603</v>
      </c>
      <c r="W674" s="24">
        <f t="shared" si="417"/>
        <v>468.94175897436804</v>
      </c>
      <c r="X674" s="24">
        <f t="shared" si="418"/>
        <v>644.78389374476058</v>
      </c>
      <c r="Y674" s="13">
        <f t="shared" si="399"/>
        <v>0.60280733790772378</v>
      </c>
      <c r="Z674" s="24">
        <f t="shared" si="400"/>
        <v>6517.3710349308139</v>
      </c>
      <c r="AA674" s="24">
        <f t="shared" si="401"/>
        <v>19658.212428746032</v>
      </c>
      <c r="AB674" s="24">
        <f t="shared" si="419"/>
        <v>391.88531348776229</v>
      </c>
      <c r="AC674" s="24">
        <f t="shared" si="420"/>
        <v>299.80386310461148</v>
      </c>
      <c r="AD674" s="123">
        <f t="shared" si="421"/>
        <v>3280</v>
      </c>
      <c r="AE674" s="14">
        <f t="shared" si="422"/>
        <v>54.666666666666664</v>
      </c>
      <c r="AF674" s="24">
        <f t="shared" si="402"/>
        <v>400</v>
      </c>
      <c r="AG674" s="3">
        <f t="shared" si="423"/>
        <v>1</v>
      </c>
      <c r="AH674" s="14">
        <f t="shared" si="403"/>
        <v>0</v>
      </c>
      <c r="AI674" s="14">
        <f t="shared" si="404"/>
        <v>1</v>
      </c>
      <c r="AJ674" s="14">
        <f t="shared" si="405"/>
        <v>2</v>
      </c>
      <c r="AK674" s="14">
        <f t="shared" si="406"/>
        <v>2.6</v>
      </c>
      <c r="AL674" s="24">
        <f t="shared" si="424"/>
        <v>391.88531348776229</v>
      </c>
      <c r="AM674" s="14">
        <f t="shared" si="425"/>
        <v>301.87076367158573</v>
      </c>
      <c r="AN674" s="138" t="str">
        <f t="shared" si="426"/>
        <v>modifiée</v>
      </c>
      <c r="AO674">
        <f t="shared" si="427"/>
        <v>3280</v>
      </c>
      <c r="AP674" s="124">
        <f t="shared" si="428"/>
        <v>301.87076367158573</v>
      </c>
    </row>
    <row r="675" spans="2:42" x14ac:dyDescent="0.25">
      <c r="B675" s="3">
        <f t="shared" si="407"/>
        <v>3285</v>
      </c>
      <c r="C675" s="14">
        <f t="shared" si="408"/>
        <v>54.75</v>
      </c>
      <c r="D675" s="11">
        <f t="shared" si="409"/>
        <v>931.65025948353184</v>
      </c>
      <c r="E675" s="11">
        <f t="shared" si="390"/>
        <v>729.85737579797285</v>
      </c>
      <c r="F675" s="11">
        <f t="shared" si="410"/>
        <v>208.3709322861485</v>
      </c>
      <c r="G675" s="11">
        <f t="shared" si="391"/>
        <v>392.40710830178767</v>
      </c>
      <c r="H675" s="11">
        <f t="shared" si="392"/>
        <v>300.23009609024035</v>
      </c>
      <c r="I675" s="24">
        <f t="shared" si="411"/>
        <v>208.3709322861485</v>
      </c>
      <c r="J675" s="12">
        <f t="shared" si="393"/>
        <v>0.30136861600366072</v>
      </c>
      <c r="K675" s="24">
        <f t="shared" si="394"/>
        <v>532.77821302547409</v>
      </c>
      <c r="L675" s="12">
        <f t="shared" si="412"/>
        <v>0.30733517315953651</v>
      </c>
      <c r="M675" s="24">
        <f t="shared" si="413"/>
        <v>392.40710830178767</v>
      </c>
      <c r="N675" s="12">
        <f t="shared" si="395"/>
        <v>0.79982650446142711</v>
      </c>
      <c r="O675" s="24">
        <f t="shared" si="396"/>
        <v>602.24048015703397</v>
      </c>
      <c r="P675" s="12">
        <f t="shared" si="414"/>
        <v>0.52136257676709186</v>
      </c>
      <c r="Q675" s="24">
        <f t="shared" si="415"/>
        <v>300.23009609024035</v>
      </c>
      <c r="R675" s="12">
        <f t="shared" si="397"/>
        <v>0.51168773848164817</v>
      </c>
      <c r="S675" s="24">
        <f t="shared" si="398"/>
        <v>564.82248277260362</v>
      </c>
      <c r="T675" s="12">
        <f t="shared" si="416"/>
        <v>0.4260155499797556</v>
      </c>
      <c r="W675" s="24">
        <f t="shared" si="417"/>
        <v>469.54456631227578</v>
      </c>
      <c r="X675" s="24">
        <f t="shared" si="418"/>
        <v>645.1777789232749</v>
      </c>
      <c r="Y675" s="13">
        <f t="shared" si="399"/>
        <v>0.60215837473463762</v>
      </c>
      <c r="Z675" s="24">
        <f t="shared" si="400"/>
        <v>6507.8202371424268</v>
      </c>
      <c r="AA675" s="24">
        <f t="shared" si="401"/>
        <v>19655.556336861333</v>
      </c>
      <c r="AB675" s="24">
        <f t="shared" si="419"/>
        <v>392.40710830178767</v>
      </c>
      <c r="AC675" s="24">
        <f t="shared" si="420"/>
        <v>300.23009609024035</v>
      </c>
      <c r="AD675" s="123">
        <f t="shared" si="421"/>
        <v>3285</v>
      </c>
      <c r="AE675" s="14">
        <f t="shared" si="422"/>
        <v>54.75</v>
      </c>
      <c r="AF675" s="24">
        <f t="shared" si="402"/>
        <v>400</v>
      </c>
      <c r="AG675" s="3">
        <f t="shared" si="423"/>
        <v>1</v>
      </c>
      <c r="AH675" s="14">
        <f t="shared" si="403"/>
        <v>0</v>
      </c>
      <c r="AI675" s="14">
        <f t="shared" si="404"/>
        <v>1</v>
      </c>
      <c r="AJ675" s="14">
        <f t="shared" si="405"/>
        <v>2</v>
      </c>
      <c r="AK675" s="14">
        <f t="shared" si="406"/>
        <v>2.6</v>
      </c>
      <c r="AL675" s="24">
        <f t="shared" si="424"/>
        <v>392.40710830178767</v>
      </c>
      <c r="AM675" s="14">
        <f t="shared" si="425"/>
        <v>302.31803327288924</v>
      </c>
      <c r="AN675" s="138" t="str">
        <f t="shared" si="426"/>
        <v>modifiée</v>
      </c>
      <c r="AO675">
        <f t="shared" si="427"/>
        <v>3285</v>
      </c>
      <c r="AP675" s="124">
        <f t="shared" si="428"/>
        <v>302.31803327288924</v>
      </c>
    </row>
    <row r="676" spans="2:42" x14ac:dyDescent="0.25">
      <c r="B676" s="3">
        <f t="shared" si="407"/>
        <v>3290</v>
      </c>
      <c r="C676" s="14">
        <f t="shared" si="408"/>
        <v>54.833333333333336</v>
      </c>
      <c r="D676" s="11">
        <f t="shared" si="409"/>
        <v>931.87762158521241</v>
      </c>
      <c r="E676" s="11">
        <f t="shared" si="390"/>
        <v>730.07815122434511</v>
      </c>
      <c r="F676" s="11">
        <f t="shared" si="410"/>
        <v>208.67826745930805</v>
      </c>
      <c r="G676" s="11">
        <f t="shared" si="391"/>
        <v>392.92847087855478</v>
      </c>
      <c r="H676" s="11">
        <f t="shared" si="392"/>
        <v>300.6561116402201</v>
      </c>
      <c r="I676" s="24">
        <f t="shared" si="411"/>
        <v>208.67826745930805</v>
      </c>
      <c r="J676" s="12">
        <f t="shared" si="393"/>
        <v>0.30130643026881393</v>
      </c>
      <c r="K676" s="24">
        <f t="shared" si="394"/>
        <v>532.88817153070011</v>
      </c>
      <c r="L676" s="12">
        <f t="shared" si="412"/>
        <v>0.30725352096121533</v>
      </c>
      <c r="M676" s="24">
        <f t="shared" si="413"/>
        <v>392.92847087855478</v>
      </c>
      <c r="N676" s="12">
        <f t="shared" si="395"/>
        <v>0.79949935160968755</v>
      </c>
      <c r="O676" s="24">
        <f t="shared" si="396"/>
        <v>602.48691524184005</v>
      </c>
      <c r="P676" s="12">
        <f t="shared" si="414"/>
        <v>0.52093040877467756</v>
      </c>
      <c r="Q676" s="24">
        <f t="shared" si="415"/>
        <v>300.6561116402201</v>
      </c>
      <c r="R676" s="12">
        <f t="shared" si="397"/>
        <v>0.51154934955360276</v>
      </c>
      <c r="S676" s="24">
        <f t="shared" si="398"/>
        <v>564.97528362748699</v>
      </c>
      <c r="T676" s="12">
        <f t="shared" si="416"/>
        <v>0.42579804669526078</v>
      </c>
      <c r="W676" s="24">
        <f t="shared" si="417"/>
        <v>470.14672468701042</v>
      </c>
      <c r="X676" s="24">
        <f t="shared" si="418"/>
        <v>645.5722828362866</v>
      </c>
      <c r="Y676" s="13">
        <f t="shared" si="399"/>
        <v>0.60150952044690742</v>
      </c>
      <c r="Z676" s="24">
        <f t="shared" si="400"/>
        <v>6498.2856634333675</v>
      </c>
      <c r="AA676" s="24">
        <f t="shared" si="401"/>
        <v>19652.879389871865</v>
      </c>
      <c r="AB676" s="24">
        <f t="shared" si="419"/>
        <v>392.92847087855478</v>
      </c>
      <c r="AC676" s="24">
        <f t="shared" si="420"/>
        <v>300.6561116402201</v>
      </c>
      <c r="AD676" s="123">
        <f t="shared" si="421"/>
        <v>3290</v>
      </c>
      <c r="AE676" s="14">
        <f t="shared" si="422"/>
        <v>54.833333333333336</v>
      </c>
      <c r="AF676" s="24">
        <f t="shared" si="402"/>
        <v>400</v>
      </c>
      <c r="AG676" s="3">
        <f t="shared" si="423"/>
        <v>1</v>
      </c>
      <c r="AH676" s="14">
        <f t="shared" si="403"/>
        <v>0</v>
      </c>
      <c r="AI676" s="14">
        <f t="shared" si="404"/>
        <v>1</v>
      </c>
      <c r="AJ676" s="14">
        <f t="shared" si="405"/>
        <v>2</v>
      </c>
      <c r="AK676" s="14">
        <f t="shared" si="406"/>
        <v>2.6</v>
      </c>
      <c r="AL676" s="24">
        <f t="shared" si="424"/>
        <v>392.92847087855478</v>
      </c>
      <c r="AM676" s="14">
        <f t="shared" si="425"/>
        <v>302.76511578908946</v>
      </c>
      <c r="AN676" s="138" t="str">
        <f t="shared" si="426"/>
        <v>modifiée</v>
      </c>
      <c r="AO676">
        <f t="shared" si="427"/>
        <v>3290</v>
      </c>
      <c r="AP676" s="124">
        <f t="shared" si="428"/>
        <v>302.76511578908946</v>
      </c>
    </row>
    <row r="677" spans="2:42" x14ac:dyDescent="0.25">
      <c r="B677" s="3">
        <f t="shared" si="407"/>
        <v>3295</v>
      </c>
      <c r="C677" s="14">
        <f t="shared" si="408"/>
        <v>54.916666666666664</v>
      </c>
      <c r="D677" s="11">
        <f t="shared" si="409"/>
        <v>932.10463919872814</v>
      </c>
      <c r="E677" s="11">
        <f t="shared" si="390"/>
        <v>730.29892665071725</v>
      </c>
      <c r="F677" s="11">
        <f t="shared" si="410"/>
        <v>208.98552098026926</v>
      </c>
      <c r="G677" s="11">
        <f t="shared" si="391"/>
        <v>393.44940128732947</v>
      </c>
      <c r="H677" s="11">
        <f t="shared" si="392"/>
        <v>301.08190968691537</v>
      </c>
      <c r="I677" s="24">
        <f t="shared" si="411"/>
        <v>208.98552098026926</v>
      </c>
      <c r="J677" s="12">
        <f t="shared" si="393"/>
        <v>0.30124431874297414</v>
      </c>
      <c r="K677" s="24">
        <f t="shared" si="394"/>
        <v>532.9980441336885</v>
      </c>
      <c r="L677" s="12">
        <f t="shared" si="412"/>
        <v>0.30717179752491364</v>
      </c>
      <c r="M677" s="24">
        <f t="shared" si="413"/>
        <v>393.44940128732947</v>
      </c>
      <c r="N677" s="12">
        <f t="shared" si="395"/>
        <v>0.7991720698336674</v>
      </c>
      <c r="O677" s="24">
        <f t="shared" si="396"/>
        <v>602.73364932463949</v>
      </c>
      <c r="P677" s="12">
        <f t="shared" si="414"/>
        <v>0.52049831143323699</v>
      </c>
      <c r="Q677" s="24">
        <f t="shared" si="415"/>
        <v>301.08190968691537</v>
      </c>
      <c r="R677" s="12">
        <f t="shared" si="397"/>
        <v>0.51141100353167213</v>
      </c>
      <c r="S677" s="24">
        <f t="shared" si="398"/>
        <v>565.12811976601199</v>
      </c>
      <c r="T677" s="12">
        <f t="shared" si="416"/>
        <v>0.42558047635572194</v>
      </c>
      <c r="W677" s="24">
        <f t="shared" si="417"/>
        <v>470.7482342074573</v>
      </c>
      <c r="X677" s="24">
        <f t="shared" si="418"/>
        <v>645.96740508931566</v>
      </c>
      <c r="Y677" s="13">
        <f t="shared" si="399"/>
        <v>0.60086077953672601</v>
      </c>
      <c r="Z677" s="24">
        <f t="shared" si="400"/>
        <v>6488.7673110814985</v>
      </c>
      <c r="AA677" s="24">
        <f t="shared" si="401"/>
        <v>19650.181697527005</v>
      </c>
      <c r="AB677" s="24">
        <f t="shared" si="419"/>
        <v>393.44940128732947</v>
      </c>
      <c r="AC677" s="24">
        <f t="shared" si="420"/>
        <v>301.08190968691537</v>
      </c>
      <c r="AD677" s="123">
        <f t="shared" si="421"/>
        <v>3295</v>
      </c>
      <c r="AE677" s="14">
        <f t="shared" si="422"/>
        <v>54.916666666666664</v>
      </c>
      <c r="AF677" s="24">
        <f t="shared" si="402"/>
        <v>400</v>
      </c>
      <c r="AG677" s="3">
        <f t="shared" si="423"/>
        <v>1</v>
      </c>
      <c r="AH677" s="14">
        <f t="shared" si="403"/>
        <v>0</v>
      </c>
      <c r="AI677" s="14">
        <f t="shared" si="404"/>
        <v>1</v>
      </c>
      <c r="AJ677" s="14">
        <f t="shared" si="405"/>
        <v>2</v>
      </c>
      <c r="AK677" s="14">
        <f t="shared" si="406"/>
        <v>2.6</v>
      </c>
      <c r="AL677" s="24">
        <f t="shared" si="424"/>
        <v>393.44940128732947</v>
      </c>
      <c r="AM677" s="14">
        <f t="shared" si="425"/>
        <v>303.21201103313126</v>
      </c>
      <c r="AN677" s="138" t="str">
        <f t="shared" si="426"/>
        <v>modifiée</v>
      </c>
      <c r="AO677">
        <f t="shared" si="427"/>
        <v>3295</v>
      </c>
      <c r="AP677" s="124">
        <f t="shared" si="428"/>
        <v>303.21201103313126</v>
      </c>
    </row>
    <row r="678" spans="2:42" x14ac:dyDescent="0.25">
      <c r="B678" s="3">
        <f t="shared" si="407"/>
        <v>3300</v>
      </c>
      <c r="C678" s="14">
        <f t="shared" si="408"/>
        <v>55</v>
      </c>
      <c r="D678" s="11">
        <f t="shared" si="409"/>
        <v>932.33131336640417</v>
      </c>
      <c r="E678" s="11">
        <f t="shared" si="390"/>
        <v>730.51970207708951</v>
      </c>
      <c r="F678" s="11">
        <f t="shared" si="410"/>
        <v>209.29269277779417</v>
      </c>
      <c r="G678" s="11">
        <f t="shared" si="391"/>
        <v>393.96989959876271</v>
      </c>
      <c r="H678" s="11">
        <f t="shared" si="392"/>
        <v>301.50749016327109</v>
      </c>
      <c r="I678" s="24">
        <f t="shared" si="411"/>
        <v>209.29269277779417</v>
      </c>
      <c r="J678" s="12">
        <f t="shared" si="393"/>
        <v>0.30118228112089396</v>
      </c>
      <c r="K678" s="24">
        <f t="shared" si="394"/>
        <v>533.10783124038142</v>
      </c>
      <c r="L678" s="12">
        <f t="shared" si="412"/>
        <v>0.30709000327486796</v>
      </c>
      <c r="M678" s="24">
        <f t="shared" si="413"/>
        <v>393.96989959876271</v>
      </c>
      <c r="N678" s="12">
        <f t="shared" si="395"/>
        <v>0.79884465890125467</v>
      </c>
      <c r="O678" s="24">
        <f t="shared" si="396"/>
        <v>602.98068306758694</v>
      </c>
      <c r="P678" s="12">
        <f t="shared" si="414"/>
        <v>0.52006628612368277</v>
      </c>
      <c r="Q678" s="24">
        <f t="shared" si="415"/>
        <v>301.50749016327109</v>
      </c>
      <c r="R678" s="12">
        <f t="shared" si="397"/>
        <v>0.51127269965641442</v>
      </c>
      <c r="S678" s="24">
        <f t="shared" si="398"/>
        <v>565.28099201800831</v>
      </c>
      <c r="T678" s="12">
        <f t="shared" si="416"/>
        <v>0.42536283953863102</v>
      </c>
      <c r="W678" s="24">
        <f t="shared" si="417"/>
        <v>471.34909498699403</v>
      </c>
      <c r="X678" s="24">
        <f t="shared" si="418"/>
        <v>646.36314527645868</v>
      </c>
      <c r="Y678" s="13">
        <f t="shared" si="399"/>
        <v>0.60021215649400306</v>
      </c>
      <c r="Z678" s="24">
        <f t="shared" si="400"/>
        <v>6479.2651772523868</v>
      </c>
      <c r="AA678" s="24">
        <f t="shared" si="401"/>
        <v>19647.463369702302</v>
      </c>
      <c r="AB678" s="24">
        <f t="shared" si="419"/>
        <v>393.96989959876271</v>
      </c>
      <c r="AC678" s="24">
        <f t="shared" si="420"/>
        <v>301.50749016327109</v>
      </c>
      <c r="AD678" s="123">
        <f t="shared" si="421"/>
        <v>3300</v>
      </c>
      <c r="AE678" s="14">
        <f t="shared" si="422"/>
        <v>55</v>
      </c>
      <c r="AF678" s="24">
        <f t="shared" si="402"/>
        <v>400</v>
      </c>
      <c r="AG678" s="3">
        <f t="shared" si="423"/>
        <v>1</v>
      </c>
      <c r="AH678" s="14">
        <f t="shared" si="403"/>
        <v>0</v>
      </c>
      <c r="AI678" s="14">
        <f t="shared" si="404"/>
        <v>1</v>
      </c>
      <c r="AJ678" s="14">
        <f t="shared" si="405"/>
        <v>2</v>
      </c>
      <c r="AK678" s="14">
        <f t="shared" si="406"/>
        <v>2.6</v>
      </c>
      <c r="AL678" s="24">
        <f t="shared" si="424"/>
        <v>393.96989959876271</v>
      </c>
      <c r="AM678" s="14">
        <f t="shared" si="425"/>
        <v>303.65871881876603</v>
      </c>
      <c r="AN678" s="138" t="str">
        <f t="shared" si="426"/>
        <v>modifiée</v>
      </c>
      <c r="AO678">
        <f t="shared" si="427"/>
        <v>3300</v>
      </c>
      <c r="AP678" s="124">
        <f t="shared" si="428"/>
        <v>303.65871881876603</v>
      </c>
    </row>
    <row r="679" spans="2:42" x14ac:dyDescent="0.25">
      <c r="B679" s="3">
        <f t="shared" si="407"/>
        <v>3305</v>
      </c>
      <c r="C679" s="14">
        <f t="shared" si="408"/>
        <v>55.083333333333336</v>
      </c>
      <c r="D679" s="11">
        <f t="shared" si="409"/>
        <v>932.55764512584142</v>
      </c>
      <c r="E679" s="11">
        <f t="shared" si="390"/>
        <v>730.74047750346176</v>
      </c>
      <c r="F679" s="11">
        <f t="shared" si="410"/>
        <v>209.59978278106905</v>
      </c>
      <c r="G679" s="11">
        <f t="shared" si="391"/>
        <v>394.48996588488637</v>
      </c>
      <c r="H679" s="11">
        <f t="shared" si="392"/>
        <v>301.93285300280974</v>
      </c>
      <c r="I679" s="24">
        <f t="shared" si="411"/>
        <v>209.59978278106905</v>
      </c>
      <c r="J679" s="12">
        <f t="shared" si="393"/>
        <v>0.30112031709807718</v>
      </c>
      <c r="K679" s="24">
        <f t="shared" si="394"/>
        <v>533.21753325629686</v>
      </c>
      <c r="L679" s="12">
        <f t="shared" si="412"/>
        <v>0.30700813863227827</v>
      </c>
      <c r="M679" s="24">
        <f t="shared" si="413"/>
        <v>394.48996588488637</v>
      </c>
      <c r="N679" s="12">
        <f t="shared" si="395"/>
        <v>0.79851711859232166</v>
      </c>
      <c r="O679" s="24">
        <f t="shared" si="396"/>
        <v>603.22801712544742</v>
      </c>
      <c r="P679" s="12">
        <f t="shared" si="414"/>
        <v>0.51963433422286975</v>
      </c>
      <c r="Q679" s="24">
        <f t="shared" si="415"/>
        <v>301.93285300280974</v>
      </c>
      <c r="R679" s="12">
        <f t="shared" si="397"/>
        <v>0.51113443717264961</v>
      </c>
      <c r="S679" s="24">
        <f t="shared" si="398"/>
        <v>565.4339012103801</v>
      </c>
      <c r="T679" s="12">
        <f t="shared" si="416"/>
        <v>0.42514513681872962</v>
      </c>
      <c r="W679" s="24">
        <f t="shared" si="417"/>
        <v>471.94930714348806</v>
      </c>
      <c r="X679" s="24">
        <f t="shared" si="418"/>
        <v>646.75950298047906</v>
      </c>
      <c r="Y679" s="13">
        <f t="shared" si="399"/>
        <v>0.59956365580610937</v>
      </c>
      <c r="Z679" s="24">
        <f t="shared" si="400"/>
        <v>6469.7792589993423</v>
      </c>
      <c r="AA679" s="24">
        <f t="shared" si="401"/>
        <v>19644.724516396025</v>
      </c>
      <c r="AB679" s="24">
        <f t="shared" si="419"/>
        <v>394.48996588488637</v>
      </c>
      <c r="AC679" s="24">
        <f t="shared" si="420"/>
        <v>301.93285300280974</v>
      </c>
      <c r="AD679" s="123">
        <f t="shared" si="421"/>
        <v>3305</v>
      </c>
      <c r="AE679" s="14">
        <f t="shared" si="422"/>
        <v>55.083333333333336</v>
      </c>
      <c r="AF679" s="24">
        <f t="shared" si="402"/>
        <v>400</v>
      </c>
      <c r="AG679" s="3">
        <f t="shared" si="423"/>
        <v>1</v>
      </c>
      <c r="AH679" s="14">
        <f t="shared" si="403"/>
        <v>0</v>
      </c>
      <c r="AI679" s="14">
        <f t="shared" si="404"/>
        <v>1</v>
      </c>
      <c r="AJ679" s="14">
        <f t="shared" si="405"/>
        <v>2</v>
      </c>
      <c r="AK679" s="14">
        <f t="shared" si="406"/>
        <v>2.6</v>
      </c>
      <c r="AL679" s="24">
        <f t="shared" si="424"/>
        <v>394.48996588488637</v>
      </c>
      <c r="AM679" s="14">
        <f t="shared" si="425"/>
        <v>304.10523896055065</v>
      </c>
      <c r="AN679" s="138" t="str">
        <f t="shared" si="426"/>
        <v>modifiée</v>
      </c>
      <c r="AO679">
        <f t="shared" si="427"/>
        <v>3305</v>
      </c>
      <c r="AP679" s="124">
        <f t="shared" si="428"/>
        <v>304.10523896055065</v>
      </c>
    </row>
    <row r="680" spans="2:42" x14ac:dyDescent="0.25">
      <c r="B680" s="3">
        <f t="shared" si="407"/>
        <v>3310</v>
      </c>
      <c r="C680" s="14">
        <f t="shared" si="408"/>
        <v>55.166666666666664</v>
      </c>
      <c r="D680" s="11">
        <f t="shared" si="409"/>
        <v>932.78363550994663</v>
      </c>
      <c r="E680" s="11">
        <f t="shared" si="390"/>
        <v>730.9612529298339</v>
      </c>
      <c r="F680" s="11">
        <f t="shared" si="410"/>
        <v>209.90679091970134</v>
      </c>
      <c r="G680" s="11">
        <f t="shared" si="391"/>
        <v>395.00960021910925</v>
      </c>
      <c r="H680" s="11">
        <f t="shared" si="392"/>
        <v>302.35799813962848</v>
      </c>
      <c r="I680" s="24">
        <f t="shared" si="411"/>
        <v>209.90679091970134</v>
      </c>
      <c r="J680" s="12">
        <f t="shared" si="393"/>
        <v>0.30105842637077862</v>
      </c>
      <c r="K680" s="24">
        <f t="shared" si="394"/>
        <v>533.32715058652559</v>
      </c>
      <c r="L680" s="12">
        <f t="shared" si="412"/>
        <v>0.30692620401525295</v>
      </c>
      <c r="M680" s="24">
        <f t="shared" si="413"/>
        <v>395.00960021910925</v>
      </c>
      <c r="N680" s="12">
        <f t="shared" si="395"/>
        <v>0.79818944869864983</v>
      </c>
      <c r="O680" s="24">
        <f t="shared" si="396"/>
        <v>603.47565214562178</v>
      </c>
      <c r="P680" s="12">
        <f t="shared" si="414"/>
        <v>0.51920245710338719</v>
      </c>
      <c r="Q680" s="24">
        <f t="shared" si="415"/>
        <v>302.35799813962848</v>
      </c>
      <c r="R680" s="12">
        <f t="shared" si="397"/>
        <v>0.51099621532944783</v>
      </c>
      <c r="S680" s="24">
        <f t="shared" si="398"/>
        <v>565.58684816710786</v>
      </c>
      <c r="T680" s="12">
        <f t="shared" si="416"/>
        <v>0.42492736876789838</v>
      </c>
      <c r="W680" s="24">
        <f t="shared" si="417"/>
        <v>472.54887079929415</v>
      </c>
      <c r="X680" s="24">
        <f t="shared" si="418"/>
        <v>647.15647777289928</v>
      </c>
      <c r="Y680" s="13">
        <f t="shared" si="399"/>
        <v>0.59891528195762633</v>
      </c>
      <c r="Z680" s="24">
        <f t="shared" si="400"/>
        <v>6460.3095532634943</v>
      </c>
      <c r="AA680" s="24">
        <f t="shared" si="401"/>
        <v>19641.965247725817</v>
      </c>
      <c r="AB680" s="24">
        <f t="shared" si="419"/>
        <v>395.00960021910925</v>
      </c>
      <c r="AC680" s="24">
        <f t="shared" si="420"/>
        <v>302.35799813962848</v>
      </c>
      <c r="AD680" s="123">
        <f t="shared" si="421"/>
        <v>3310</v>
      </c>
      <c r="AE680" s="14">
        <f t="shared" si="422"/>
        <v>55.166666666666664</v>
      </c>
      <c r="AF680" s="24">
        <f t="shared" si="402"/>
        <v>400</v>
      </c>
      <c r="AG680" s="3">
        <f t="shared" si="423"/>
        <v>1</v>
      </c>
      <c r="AH680" s="14">
        <f t="shared" si="403"/>
        <v>0</v>
      </c>
      <c r="AI680" s="14">
        <f t="shared" si="404"/>
        <v>1</v>
      </c>
      <c r="AJ680" s="14">
        <f t="shared" si="405"/>
        <v>2</v>
      </c>
      <c r="AK680" s="14">
        <f t="shared" si="406"/>
        <v>2.6</v>
      </c>
      <c r="AL680" s="24">
        <f t="shared" si="424"/>
        <v>395.00960021910925</v>
      </c>
      <c r="AM680" s="14">
        <f t="shared" si="425"/>
        <v>304.55157127384496</v>
      </c>
      <c r="AN680" s="138" t="str">
        <f t="shared" si="426"/>
        <v>modifiée</v>
      </c>
      <c r="AO680">
        <f t="shared" si="427"/>
        <v>3310</v>
      </c>
      <c r="AP680" s="124">
        <f t="shared" si="428"/>
        <v>304.55157127384496</v>
      </c>
    </row>
    <row r="681" spans="2:42" x14ac:dyDescent="0.25">
      <c r="B681" s="3">
        <f t="shared" si="407"/>
        <v>3315</v>
      </c>
      <c r="C681" s="14">
        <f t="shared" si="408"/>
        <v>55.25</v>
      </c>
      <c r="D681" s="11">
        <f t="shared" si="409"/>
        <v>933.00928554695895</v>
      </c>
      <c r="E681" s="11">
        <f t="shared" si="390"/>
        <v>731.18202835620616</v>
      </c>
      <c r="F681" s="11">
        <f t="shared" si="410"/>
        <v>210.21371712371658</v>
      </c>
      <c r="G681" s="11">
        <f t="shared" si="391"/>
        <v>395.52880267621265</v>
      </c>
      <c r="H681" s="11">
        <f t="shared" si="392"/>
        <v>302.78292550839637</v>
      </c>
      <c r="I681" s="24">
        <f t="shared" si="411"/>
        <v>210.21371712371658</v>
      </c>
      <c r="J681" s="12">
        <f t="shared" si="393"/>
        <v>0.30099660863600192</v>
      </c>
      <c r="K681" s="24">
        <f t="shared" si="394"/>
        <v>533.43668363573022</v>
      </c>
      <c r="L681" s="12">
        <f t="shared" si="412"/>
        <v>0.3068441998389364</v>
      </c>
      <c r="M681" s="24">
        <f t="shared" si="413"/>
        <v>395.52880267621265</v>
      </c>
      <c r="N681" s="12">
        <f t="shared" si="395"/>
        <v>0.79786164902385082</v>
      </c>
      <c r="O681" s="24">
        <f t="shared" si="396"/>
        <v>603.72358876817327</v>
      </c>
      <c r="P681" s="12">
        <f t="shared" si="414"/>
        <v>0.51877065613385487</v>
      </c>
      <c r="Q681" s="24">
        <f t="shared" si="415"/>
        <v>302.78292550839637</v>
      </c>
      <c r="R681" s="12">
        <f t="shared" si="397"/>
        <v>0.51085803338011826</v>
      </c>
      <c r="S681" s="24">
        <f t="shared" si="398"/>
        <v>565.73983370925112</v>
      </c>
      <c r="T681" s="12">
        <f t="shared" si="416"/>
        <v>0.42470953595536748</v>
      </c>
      <c r="W681" s="24">
        <f t="shared" si="417"/>
        <v>473.14778608125175</v>
      </c>
      <c r="X681" s="24">
        <f t="shared" si="418"/>
        <v>647.5540692140919</v>
      </c>
      <c r="Y681" s="13">
        <f t="shared" si="399"/>
        <v>0.59826703943009574</v>
      </c>
      <c r="Z681" s="24">
        <f t="shared" si="400"/>
        <v>6450.8560568738603</v>
      </c>
      <c r="AA681" s="24">
        <f t="shared" si="401"/>
        <v>19639.185673925323</v>
      </c>
      <c r="AB681" s="24">
        <f t="shared" si="419"/>
        <v>395.52880267621265</v>
      </c>
      <c r="AC681" s="24">
        <f t="shared" si="420"/>
        <v>302.78292550839637</v>
      </c>
      <c r="AD681" s="123">
        <f t="shared" si="421"/>
        <v>3315</v>
      </c>
      <c r="AE681" s="14">
        <f t="shared" si="422"/>
        <v>55.25</v>
      </c>
      <c r="AF681" s="24">
        <f t="shared" si="402"/>
        <v>400</v>
      </c>
      <c r="AG681" s="3">
        <f t="shared" si="423"/>
        <v>1</v>
      </c>
      <c r="AH681" s="14">
        <f t="shared" si="403"/>
        <v>0</v>
      </c>
      <c r="AI681" s="14">
        <f t="shared" si="404"/>
        <v>1</v>
      </c>
      <c r="AJ681" s="14">
        <f t="shared" si="405"/>
        <v>2</v>
      </c>
      <c r="AK681" s="14">
        <f t="shared" si="406"/>
        <v>2.6</v>
      </c>
      <c r="AL681" s="24">
        <f t="shared" si="424"/>
        <v>395.52880267621265</v>
      </c>
      <c r="AM681" s="14">
        <f t="shared" si="425"/>
        <v>304.99771557481074</v>
      </c>
      <c r="AN681" s="138" t="str">
        <f t="shared" si="426"/>
        <v>modifiée</v>
      </c>
      <c r="AO681">
        <f t="shared" si="427"/>
        <v>3315</v>
      </c>
      <c r="AP681" s="124">
        <f t="shared" si="428"/>
        <v>304.99771557481074</v>
      </c>
    </row>
    <row r="682" spans="2:42" x14ac:dyDescent="0.25">
      <c r="B682" s="3">
        <f t="shared" si="407"/>
        <v>3320</v>
      </c>
      <c r="C682" s="14">
        <f t="shared" si="408"/>
        <v>55.333333333333336</v>
      </c>
      <c r="D682" s="11">
        <f t="shared" si="409"/>
        <v>933.23459626047929</v>
      </c>
      <c r="E682" s="11">
        <f t="shared" si="390"/>
        <v>731.40280378257842</v>
      </c>
      <c r="F682" s="11">
        <f t="shared" si="410"/>
        <v>210.52056132355551</v>
      </c>
      <c r="G682" s="11">
        <f t="shared" si="391"/>
        <v>396.04757333234653</v>
      </c>
      <c r="H682" s="11">
        <f t="shared" si="392"/>
        <v>303.20763504435172</v>
      </c>
      <c r="I682" s="24">
        <f t="shared" si="411"/>
        <v>210.52056132355551</v>
      </c>
      <c r="J682" s="12">
        <f t="shared" si="393"/>
        <v>0.30093486359149996</v>
      </c>
      <c r="K682" s="24">
        <f t="shared" si="394"/>
        <v>533.54613280814237</v>
      </c>
      <c r="L682" s="12">
        <f t="shared" si="412"/>
        <v>0.30676212651543777</v>
      </c>
      <c r="M682" s="24">
        <f t="shared" si="413"/>
        <v>396.04757333234653</v>
      </c>
      <c r="N682" s="12">
        <f t="shared" si="395"/>
        <v>0.79753371938329276</v>
      </c>
      <c r="O682" s="24">
        <f t="shared" si="396"/>
        <v>603.97182762585351</v>
      </c>
      <c r="P682" s="12">
        <f t="shared" si="414"/>
        <v>0.51833893267867559</v>
      </c>
      <c r="Q682" s="24">
        <f t="shared" si="415"/>
        <v>303.20763504435172</v>
      </c>
      <c r="R682" s="12">
        <f t="shared" si="397"/>
        <v>0.51071989058219702</v>
      </c>
      <c r="S682" s="24">
        <f t="shared" si="398"/>
        <v>565.89285865495083</v>
      </c>
      <c r="T682" s="12">
        <f t="shared" si="416"/>
        <v>0.42449163894758085</v>
      </c>
      <c r="W682" s="24">
        <f t="shared" si="417"/>
        <v>473.74605312068184</v>
      </c>
      <c r="X682" s="24">
        <f t="shared" si="418"/>
        <v>647.95227685337011</v>
      </c>
      <c r="Y682" s="13">
        <f t="shared" si="399"/>
        <v>0.5976189327017718</v>
      </c>
      <c r="Z682" s="24">
        <f t="shared" si="400"/>
        <v>6441.4187665474146</v>
      </c>
      <c r="AA682" s="24">
        <f t="shared" si="401"/>
        <v>19636.385905340776</v>
      </c>
      <c r="AB682" s="24">
        <f t="shared" si="419"/>
        <v>396.04757333234653</v>
      </c>
      <c r="AC682" s="24">
        <f t="shared" si="420"/>
        <v>303.20763504435172</v>
      </c>
      <c r="AD682" s="123">
        <f t="shared" si="421"/>
        <v>3320</v>
      </c>
      <c r="AE682" s="14">
        <f t="shared" si="422"/>
        <v>55.333333333333336</v>
      </c>
      <c r="AF682" s="24">
        <f t="shared" si="402"/>
        <v>400</v>
      </c>
      <c r="AG682" s="3">
        <f t="shared" si="423"/>
        <v>1</v>
      </c>
      <c r="AH682" s="14">
        <f t="shared" si="403"/>
        <v>0</v>
      </c>
      <c r="AI682" s="14">
        <f t="shared" si="404"/>
        <v>1</v>
      </c>
      <c r="AJ682" s="14">
        <f t="shared" si="405"/>
        <v>2</v>
      </c>
      <c r="AK682" s="14">
        <f t="shared" si="406"/>
        <v>2.6</v>
      </c>
      <c r="AL682" s="24">
        <f t="shared" si="424"/>
        <v>396.04757333234653</v>
      </c>
      <c r="AM682" s="14">
        <f t="shared" si="425"/>
        <v>305.44367168040947</v>
      </c>
      <c r="AN682" s="138" t="str">
        <f t="shared" si="426"/>
        <v>modifiée</v>
      </c>
      <c r="AO682">
        <f t="shared" si="427"/>
        <v>3320</v>
      </c>
      <c r="AP682" s="124">
        <f t="shared" si="428"/>
        <v>305.44367168040947</v>
      </c>
    </row>
    <row r="683" spans="2:42" x14ac:dyDescent="0.25">
      <c r="B683" s="3">
        <f t="shared" si="407"/>
        <v>3325</v>
      </c>
      <c r="C683" s="14">
        <f t="shared" si="408"/>
        <v>55.416666666666664</v>
      </c>
      <c r="D683" s="11">
        <f t="shared" si="409"/>
        <v>933.4595686694978</v>
      </c>
      <c r="E683" s="11">
        <f t="shared" si="390"/>
        <v>731.62357920895056</v>
      </c>
      <c r="F683" s="11">
        <f t="shared" si="410"/>
        <v>210.82732345007096</v>
      </c>
      <c r="G683" s="11">
        <f t="shared" si="391"/>
        <v>396.56591226502519</v>
      </c>
      <c r="H683" s="11">
        <f t="shared" si="392"/>
        <v>303.6321266832993</v>
      </c>
      <c r="I683" s="24">
        <f t="shared" si="411"/>
        <v>210.82732345007096</v>
      </c>
      <c r="J683" s="12">
        <f t="shared" si="393"/>
        <v>0.30087319093577303</v>
      </c>
      <c r="K683" s="24">
        <f t="shared" si="394"/>
        <v>533.65549850756145</v>
      </c>
      <c r="L683" s="12">
        <f t="shared" si="412"/>
        <v>0.30667998445391154</v>
      </c>
      <c r="M683" s="24">
        <f t="shared" si="413"/>
        <v>396.56591226502519</v>
      </c>
      <c r="N683" s="12">
        <f t="shared" si="395"/>
        <v>0.79720565960402134</v>
      </c>
      <c r="O683" s="24">
        <f t="shared" si="396"/>
        <v>604.22036934412915</v>
      </c>
      <c r="P683" s="12">
        <f t="shared" si="414"/>
        <v>0.51790728809820075</v>
      </c>
      <c r="Q683" s="24">
        <f t="shared" si="415"/>
        <v>303.6321266832993</v>
      </c>
      <c r="R683" s="12">
        <f t="shared" si="397"/>
        <v>0.51058178619743644</v>
      </c>
      <c r="S683" s="24">
        <f t="shared" si="398"/>
        <v>566.0459238194311</v>
      </c>
      <c r="T683" s="12">
        <f t="shared" si="416"/>
        <v>0.42427367830832274</v>
      </c>
      <c r="W683" s="24">
        <f t="shared" si="417"/>
        <v>474.34367205338361</v>
      </c>
      <c r="X683" s="24">
        <f t="shared" si="418"/>
        <v>648.35110022907998</v>
      </c>
      <c r="Y683" s="13">
        <f t="shared" si="399"/>
        <v>0.59697096624737467</v>
      </c>
      <c r="Z683" s="24">
        <f t="shared" si="400"/>
        <v>6431.9976788891736</v>
      </c>
      <c r="AA683" s="24">
        <f t="shared" si="401"/>
        <v>19633.566052427665</v>
      </c>
      <c r="AB683" s="24">
        <f t="shared" si="419"/>
        <v>396.56591226502519</v>
      </c>
      <c r="AC683" s="24">
        <f t="shared" si="420"/>
        <v>303.6321266832993</v>
      </c>
      <c r="AD683" s="123">
        <f t="shared" si="421"/>
        <v>3325</v>
      </c>
      <c r="AE683" s="14">
        <f t="shared" si="422"/>
        <v>55.416666666666664</v>
      </c>
      <c r="AF683" s="24">
        <f t="shared" si="402"/>
        <v>400</v>
      </c>
      <c r="AG683" s="3">
        <f t="shared" si="423"/>
        <v>1</v>
      </c>
      <c r="AH683" s="14">
        <f t="shared" si="403"/>
        <v>0</v>
      </c>
      <c r="AI683" s="14">
        <f t="shared" si="404"/>
        <v>1</v>
      </c>
      <c r="AJ683" s="14">
        <f t="shared" si="405"/>
        <v>2</v>
      </c>
      <c r="AK683" s="14">
        <f t="shared" si="406"/>
        <v>2.6</v>
      </c>
      <c r="AL683" s="24">
        <f t="shared" si="424"/>
        <v>396.56591226502519</v>
      </c>
      <c r="AM683" s="14">
        <f t="shared" si="425"/>
        <v>305.88943940840073</v>
      </c>
      <c r="AN683" s="138" t="str">
        <f t="shared" si="426"/>
        <v>modifiée</v>
      </c>
      <c r="AO683">
        <f t="shared" si="427"/>
        <v>3325</v>
      </c>
      <c r="AP683" s="124">
        <f t="shared" si="428"/>
        <v>305.88943940840073</v>
      </c>
    </row>
    <row r="684" spans="2:42" x14ac:dyDescent="0.25">
      <c r="B684" s="3">
        <f t="shared" si="407"/>
        <v>3330</v>
      </c>
      <c r="C684" s="14">
        <f t="shared" si="408"/>
        <v>55.5</v>
      </c>
      <c r="D684" s="11">
        <f t="shared" si="409"/>
        <v>933.6842037884212</v>
      </c>
      <c r="E684" s="11">
        <f t="shared" si="390"/>
        <v>731.84435463532282</v>
      </c>
      <c r="F684" s="11">
        <f t="shared" si="410"/>
        <v>211.13400343452489</v>
      </c>
      <c r="G684" s="11">
        <f t="shared" si="391"/>
        <v>397.08381955312342</v>
      </c>
      <c r="H684" s="11">
        <f t="shared" si="392"/>
        <v>304.05640036160764</v>
      </c>
      <c r="I684" s="24">
        <f t="shared" si="411"/>
        <v>211.13400343452489</v>
      </c>
      <c r="J684" s="12">
        <f t="shared" si="393"/>
        <v>0.30081159036806798</v>
      </c>
      <c r="K684" s="24">
        <f t="shared" si="394"/>
        <v>533.7647811373522</v>
      </c>
      <c r="L684" s="12">
        <f t="shared" si="412"/>
        <v>0.30659777406057565</v>
      </c>
      <c r="M684" s="24">
        <f t="shared" si="413"/>
        <v>397.08381955312342</v>
      </c>
      <c r="N684" s="12">
        <f t="shared" si="395"/>
        <v>0.79687746952468586</v>
      </c>
      <c r="O684" s="24">
        <f t="shared" si="396"/>
        <v>604.46921454120775</v>
      </c>
      <c r="P684" s="12">
        <f t="shared" si="414"/>
        <v>0.51747572374872619</v>
      </c>
      <c r="Q684" s="24">
        <f t="shared" si="415"/>
        <v>304.05640036160764</v>
      </c>
      <c r="R684" s="12">
        <f t="shared" si="397"/>
        <v>0.51044371949179324</v>
      </c>
      <c r="S684" s="24">
        <f t="shared" si="398"/>
        <v>566.19903001500222</v>
      </c>
      <c r="T684" s="12">
        <f t="shared" si="416"/>
        <v>0.42405565459873645</v>
      </c>
      <c r="W684" s="24">
        <f t="shared" si="417"/>
        <v>474.94064301963101</v>
      </c>
      <c r="X684" s="24">
        <f t="shared" si="418"/>
        <v>648.75053886868989</v>
      </c>
      <c r="Y684" s="13">
        <f t="shared" si="399"/>
        <v>0.59632314453784951</v>
      </c>
      <c r="Z684" s="24">
        <f t="shared" si="400"/>
        <v>6422.5927903922948</v>
      </c>
      <c r="AA684" s="24">
        <f t="shared" si="401"/>
        <v>19630.72622574741</v>
      </c>
      <c r="AB684" s="24">
        <f t="shared" si="419"/>
        <v>397.08381955312342</v>
      </c>
      <c r="AC684" s="24">
        <f t="shared" si="420"/>
        <v>304.05640036160764</v>
      </c>
      <c r="AD684" s="123">
        <f t="shared" si="421"/>
        <v>3330</v>
      </c>
      <c r="AE684" s="14">
        <f t="shared" si="422"/>
        <v>55.5</v>
      </c>
      <c r="AF684" s="24">
        <f t="shared" si="402"/>
        <v>400</v>
      </c>
      <c r="AG684" s="3">
        <f t="shared" si="423"/>
        <v>1</v>
      </c>
      <c r="AH684" s="14">
        <f t="shared" si="403"/>
        <v>0</v>
      </c>
      <c r="AI684" s="14">
        <f t="shared" si="404"/>
        <v>1</v>
      </c>
      <c r="AJ684" s="14">
        <f t="shared" si="405"/>
        <v>2</v>
      </c>
      <c r="AK684" s="14">
        <f t="shared" si="406"/>
        <v>2.6</v>
      </c>
      <c r="AL684" s="24">
        <f t="shared" si="424"/>
        <v>397.08381955312342</v>
      </c>
      <c r="AM684" s="14">
        <f t="shared" si="425"/>
        <v>306.33501857734097</v>
      </c>
      <c r="AN684" s="138" t="str">
        <f t="shared" si="426"/>
        <v>modifiée</v>
      </c>
      <c r="AO684">
        <f t="shared" si="427"/>
        <v>3330</v>
      </c>
      <c r="AP684" s="124">
        <f t="shared" si="428"/>
        <v>306.33501857734097</v>
      </c>
    </row>
    <row r="685" spans="2:42" x14ac:dyDescent="0.25">
      <c r="B685" s="3">
        <f t="shared" si="407"/>
        <v>3335</v>
      </c>
      <c r="C685" s="14">
        <f t="shared" si="408"/>
        <v>55.583333333333336</v>
      </c>
      <c r="D685" s="11">
        <f t="shared" si="409"/>
        <v>933.90850262710092</v>
      </c>
      <c r="E685" s="11">
        <f t="shared" si="390"/>
        <v>732.06513006169507</v>
      </c>
      <c r="F685" s="11">
        <f t="shared" si="410"/>
        <v>211.44060120858546</v>
      </c>
      <c r="G685" s="11">
        <f t="shared" si="391"/>
        <v>397.60129527687212</v>
      </c>
      <c r="H685" s="11">
        <f t="shared" si="392"/>
        <v>304.4804560162064</v>
      </c>
      <c r="I685" s="24">
        <f t="shared" si="411"/>
        <v>211.44060120858546</v>
      </c>
      <c r="J685" s="12">
        <f t="shared" si="393"/>
        <v>0.30075006158837758</v>
      </c>
      <c r="K685" s="24">
        <f t="shared" si="394"/>
        <v>533.8739811004433</v>
      </c>
      <c r="L685" s="12">
        <f t="shared" si="412"/>
        <v>0.30651549573870818</v>
      </c>
      <c r="M685" s="24">
        <f t="shared" si="413"/>
        <v>397.60129527687212</v>
      </c>
      <c r="N685" s="12">
        <f t="shared" si="395"/>
        <v>0.79654914899546148</v>
      </c>
      <c r="O685" s="24">
        <f t="shared" si="396"/>
        <v>604.71836382806373</v>
      </c>
      <c r="P685" s="12">
        <f t="shared" si="414"/>
        <v>0.51704424098243285</v>
      </c>
      <c r="Q685" s="24">
        <f t="shared" si="415"/>
        <v>304.4804560162064</v>
      </c>
      <c r="R685" s="12">
        <f t="shared" si="397"/>
        <v>0.51030568973541668</v>
      </c>
      <c r="S685" s="24">
        <f t="shared" si="398"/>
        <v>566.35217805106288</v>
      </c>
      <c r="T685" s="12">
        <f t="shared" si="416"/>
        <v>0.42383756837730718</v>
      </c>
      <c r="W685" s="24">
        <f t="shared" si="417"/>
        <v>475.53696616416886</v>
      </c>
      <c r="X685" s="24">
        <f t="shared" si="418"/>
        <v>649.15059228888288</v>
      </c>
      <c r="Y685" s="13">
        <f t="shared" si="399"/>
        <v>0.59567547204012039</v>
      </c>
      <c r="Z685" s="24">
        <f t="shared" si="400"/>
        <v>6413.2040974381553</v>
      </c>
      <c r="AA685" s="24">
        <f t="shared" si="401"/>
        <v>19627.866535963953</v>
      </c>
      <c r="AB685" s="24">
        <f t="shared" si="419"/>
        <v>397.60129527687212</v>
      </c>
      <c r="AC685" s="24">
        <f t="shared" si="420"/>
        <v>304.4804560162064</v>
      </c>
      <c r="AD685" s="123">
        <f t="shared" si="421"/>
        <v>3335</v>
      </c>
      <c r="AE685" s="14">
        <f t="shared" si="422"/>
        <v>55.583333333333336</v>
      </c>
      <c r="AF685" s="24">
        <f t="shared" si="402"/>
        <v>400</v>
      </c>
      <c r="AG685" s="3">
        <f t="shared" si="423"/>
        <v>1</v>
      </c>
      <c r="AH685" s="14">
        <f t="shared" si="403"/>
        <v>0</v>
      </c>
      <c r="AI685" s="14">
        <f t="shared" si="404"/>
        <v>1</v>
      </c>
      <c r="AJ685" s="14">
        <f t="shared" si="405"/>
        <v>2</v>
      </c>
      <c r="AK685" s="14">
        <f t="shared" si="406"/>
        <v>2.6</v>
      </c>
      <c r="AL685" s="24">
        <f t="shared" si="424"/>
        <v>397.60129527687212</v>
      </c>
      <c r="AM685" s="14">
        <f t="shared" si="425"/>
        <v>306.78040900658112</v>
      </c>
      <c r="AN685" s="138" t="str">
        <f t="shared" si="426"/>
        <v>modifiée</v>
      </c>
      <c r="AO685">
        <f t="shared" si="427"/>
        <v>3335</v>
      </c>
      <c r="AP685" s="124">
        <f t="shared" si="428"/>
        <v>306.78040900658112</v>
      </c>
    </row>
    <row r="686" spans="2:42" x14ac:dyDescent="0.25">
      <c r="B686" s="3">
        <f t="shared" si="407"/>
        <v>3340</v>
      </c>
      <c r="C686" s="14">
        <f t="shared" si="408"/>
        <v>55.666666666666664</v>
      </c>
      <c r="D686" s="11">
        <f t="shared" si="409"/>
        <v>934.13246619085953</v>
      </c>
      <c r="E686" s="11">
        <f t="shared" si="390"/>
        <v>732.28590548806721</v>
      </c>
      <c r="F686" s="11">
        <f t="shared" si="410"/>
        <v>211.74711670432418</v>
      </c>
      <c r="G686" s="11">
        <f t="shared" si="391"/>
        <v>398.11833951785457</v>
      </c>
      <c r="H686" s="11">
        <f t="shared" si="392"/>
        <v>304.90429358458368</v>
      </c>
      <c r="I686" s="24">
        <f t="shared" si="411"/>
        <v>211.74711670432418</v>
      </c>
      <c r="J686" s="12">
        <f t="shared" si="393"/>
        <v>0.30068860429743915</v>
      </c>
      <c r="K686" s="24">
        <f t="shared" si="394"/>
        <v>533.98309879932515</v>
      </c>
      <c r="L686" s="12">
        <f t="shared" si="412"/>
        <v>0.30643314988871373</v>
      </c>
      <c r="M686" s="24">
        <f t="shared" si="413"/>
        <v>398.11833951785457</v>
      </c>
      <c r="N686" s="12">
        <f t="shared" si="395"/>
        <v>0.79622069787797567</v>
      </c>
      <c r="O686" s="24">
        <f t="shared" si="396"/>
        <v>604.96781780846504</v>
      </c>
      <c r="P686" s="12">
        <f t="shared" si="414"/>
        <v>0.51661284114751271</v>
      </c>
      <c r="Q686" s="24">
        <f t="shared" si="415"/>
        <v>304.90429358458368</v>
      </c>
      <c r="R686" s="12">
        <f t="shared" si="397"/>
        <v>0.51016769620263813</v>
      </c>
      <c r="S686" s="24">
        <f t="shared" si="398"/>
        <v>566.50536873410272</v>
      </c>
      <c r="T686" s="12">
        <f t="shared" si="416"/>
        <v>0.42361942019996385</v>
      </c>
      <c r="W686" s="24">
        <f t="shared" si="417"/>
        <v>476.13264163620897</v>
      </c>
      <c r="X686" s="24">
        <f t="shared" si="418"/>
        <v>649.55125999564643</v>
      </c>
      <c r="Y686" s="13">
        <f t="shared" si="399"/>
        <v>0.59502795321685376</v>
      </c>
      <c r="Z686" s="24">
        <f t="shared" si="400"/>
        <v>6403.8315962964562</v>
      </c>
      <c r="AA686" s="24">
        <f t="shared" si="401"/>
        <v>19624.987093840464</v>
      </c>
      <c r="AB686" s="24">
        <f t="shared" si="419"/>
        <v>398.11833951785457</v>
      </c>
      <c r="AC686" s="24">
        <f t="shared" si="420"/>
        <v>304.90429358458368</v>
      </c>
      <c r="AD686" s="123">
        <f t="shared" si="421"/>
        <v>3340</v>
      </c>
      <c r="AE686" s="14">
        <f t="shared" si="422"/>
        <v>55.666666666666664</v>
      </c>
      <c r="AF686" s="24">
        <f t="shared" si="402"/>
        <v>400</v>
      </c>
      <c r="AG686" s="3">
        <f t="shared" si="423"/>
        <v>1</v>
      </c>
      <c r="AH686" s="14">
        <f t="shared" si="403"/>
        <v>0</v>
      </c>
      <c r="AI686" s="14">
        <f t="shared" si="404"/>
        <v>1</v>
      </c>
      <c r="AJ686" s="14">
        <f t="shared" si="405"/>
        <v>2</v>
      </c>
      <c r="AK686" s="14">
        <f t="shared" si="406"/>
        <v>2.6</v>
      </c>
      <c r="AL686" s="24">
        <f t="shared" si="424"/>
        <v>398.11833951785457</v>
      </c>
      <c r="AM686" s="14">
        <f t="shared" si="425"/>
        <v>307.22561051626531</v>
      </c>
      <c r="AN686" s="138" t="str">
        <f t="shared" si="426"/>
        <v>modifiée</v>
      </c>
      <c r="AO686">
        <f t="shared" si="427"/>
        <v>3340</v>
      </c>
      <c r="AP686" s="124">
        <f t="shared" si="428"/>
        <v>307.22561051626531</v>
      </c>
    </row>
    <row r="687" spans="2:42" x14ac:dyDescent="0.25">
      <c r="B687" s="3">
        <f t="shared" si="407"/>
        <v>3345</v>
      </c>
      <c r="C687" s="14">
        <f t="shared" si="408"/>
        <v>55.75</v>
      </c>
      <c r="D687" s="11">
        <f t="shared" si="409"/>
        <v>934.35609548051798</v>
      </c>
      <c r="E687" s="11">
        <f t="shared" si="390"/>
        <v>732.50668091443947</v>
      </c>
      <c r="F687" s="11">
        <f t="shared" si="410"/>
        <v>212.05354985421289</v>
      </c>
      <c r="G687" s="11">
        <f t="shared" si="391"/>
        <v>398.63495235900206</v>
      </c>
      <c r="H687" s="11">
        <f t="shared" si="392"/>
        <v>305.32791300478362</v>
      </c>
      <c r="I687" s="24">
        <f t="shared" si="411"/>
        <v>212.05354985421289</v>
      </c>
      <c r="J687" s="12">
        <f t="shared" si="393"/>
        <v>0.30062721819673394</v>
      </c>
      <c r="K687" s="24">
        <f t="shared" si="394"/>
        <v>534.09213463604817</v>
      </c>
      <c r="L687" s="12">
        <f t="shared" si="412"/>
        <v>0.3063507369081202</v>
      </c>
      <c r="M687" s="24">
        <f t="shared" si="413"/>
        <v>398.63495235900206</v>
      </c>
      <c r="N687" s="12">
        <f t="shared" si="395"/>
        <v>0.79589211604523036</v>
      </c>
      <c r="O687" s="24">
        <f t="shared" si="396"/>
        <v>605.21757707899917</v>
      </c>
      <c r="P687" s="12">
        <f t="shared" si="414"/>
        <v>0.51618152558810892</v>
      </c>
      <c r="Q687" s="24">
        <f t="shared" si="415"/>
        <v>305.32791300478362</v>
      </c>
      <c r="R687" s="12">
        <f t="shared" si="397"/>
        <v>0.5100297381719584</v>
      </c>
      <c r="S687" s="24">
        <f t="shared" si="398"/>
        <v>566.65860286770476</v>
      </c>
      <c r="T687" s="12">
        <f t="shared" si="416"/>
        <v>0.42340121062006159</v>
      </c>
      <c r="W687" s="24">
        <f t="shared" si="417"/>
        <v>476.72766958942583</v>
      </c>
      <c r="X687" s="24">
        <f t="shared" si="418"/>
        <v>649.95254148436334</v>
      </c>
      <c r="Y687" s="13">
        <f t="shared" si="399"/>
        <v>0.59438059252622077</v>
      </c>
      <c r="Z687" s="24">
        <f t="shared" si="400"/>
        <v>6394.4752831253409</v>
      </c>
      <c r="AA687" s="24">
        <f t="shared" si="401"/>
        <v>19622.088010236028</v>
      </c>
      <c r="AB687" s="24">
        <f t="shared" si="419"/>
        <v>398.63495235900206</v>
      </c>
      <c r="AC687" s="24">
        <f t="shared" si="420"/>
        <v>305.32791300478362</v>
      </c>
      <c r="AD687" s="123">
        <f t="shared" si="421"/>
        <v>3345</v>
      </c>
      <c r="AE687" s="14">
        <f t="shared" si="422"/>
        <v>55.75</v>
      </c>
      <c r="AF687" s="24">
        <f t="shared" si="402"/>
        <v>400</v>
      </c>
      <c r="AG687" s="3">
        <f t="shared" si="423"/>
        <v>1</v>
      </c>
      <c r="AH687" s="14">
        <f t="shared" si="403"/>
        <v>0</v>
      </c>
      <c r="AI687" s="14">
        <f t="shared" si="404"/>
        <v>1</v>
      </c>
      <c r="AJ687" s="14">
        <f t="shared" si="405"/>
        <v>2</v>
      </c>
      <c r="AK687" s="14">
        <f t="shared" si="406"/>
        <v>2.6</v>
      </c>
      <c r="AL687" s="24">
        <f t="shared" si="424"/>
        <v>398.63495235900206</v>
      </c>
      <c r="AM687" s="14">
        <f t="shared" si="425"/>
        <v>307.67062292732959</v>
      </c>
      <c r="AN687" s="138" t="str">
        <f t="shared" si="426"/>
        <v>modifiée</v>
      </c>
      <c r="AO687">
        <f t="shared" si="427"/>
        <v>3345</v>
      </c>
      <c r="AP687" s="124">
        <f t="shared" si="428"/>
        <v>307.67062292732959</v>
      </c>
    </row>
    <row r="688" spans="2:42" x14ac:dyDescent="0.25">
      <c r="B688" s="3">
        <f t="shared" si="407"/>
        <v>3350</v>
      </c>
      <c r="C688" s="14">
        <f t="shared" si="408"/>
        <v>55.833333333333336</v>
      </c>
      <c r="D688" s="11">
        <f t="shared" si="409"/>
        <v>934.57939149242304</v>
      </c>
      <c r="E688" s="11">
        <f t="shared" si="390"/>
        <v>732.72745634081173</v>
      </c>
      <c r="F688" s="11">
        <f t="shared" si="410"/>
        <v>212.359900591121</v>
      </c>
      <c r="G688" s="11">
        <f t="shared" si="391"/>
        <v>399.15113388459014</v>
      </c>
      <c r="H688" s="11">
        <f t="shared" si="392"/>
        <v>305.75131421540368</v>
      </c>
      <c r="I688" s="24">
        <f t="shared" si="411"/>
        <v>212.359900591121</v>
      </c>
      <c r="J688" s="12">
        <f t="shared" si="393"/>
        <v>0.30056590298848596</v>
      </c>
      <c r="K688" s="24">
        <f t="shared" si="394"/>
        <v>534.20108901222056</v>
      </c>
      <c r="L688" s="12">
        <f t="shared" si="412"/>
        <v>0.30626825719158596</v>
      </c>
      <c r="M688" s="24">
        <f t="shared" si="413"/>
        <v>399.15113388459014</v>
      </c>
      <c r="N688" s="12">
        <f t="shared" si="395"/>
        <v>0.79556340338152887</v>
      </c>
      <c r="O688" s="24">
        <f t="shared" si="396"/>
        <v>605.46764222909906</v>
      </c>
      <c r="P688" s="12">
        <f t="shared" si="414"/>
        <v>0.51575029564428287</v>
      </c>
      <c r="Q688" s="24">
        <f t="shared" si="415"/>
        <v>305.75131421540368</v>
      </c>
      <c r="R688" s="12">
        <f t="shared" si="397"/>
        <v>0.50989181492603763</v>
      </c>
      <c r="S688" s="24">
        <f t="shared" si="398"/>
        <v>566.81188125254755</v>
      </c>
      <c r="T688" s="12">
        <f t="shared" si="416"/>
        <v>0.42318294018838176</v>
      </c>
      <c r="W688" s="24">
        <f t="shared" si="417"/>
        <v>477.32205018195202</v>
      </c>
      <c r="X688" s="24">
        <f t="shared" si="418"/>
        <v>650.35443623990238</v>
      </c>
      <c r="Y688" s="13">
        <f t="shared" si="399"/>
        <v>0.59373339442165884</v>
      </c>
      <c r="Z688" s="24">
        <f t="shared" si="400"/>
        <v>6385.1351539714924</v>
      </c>
      <c r="AA688" s="24">
        <f t="shared" si="401"/>
        <v>19619.169396102257</v>
      </c>
      <c r="AB688" s="24">
        <f t="shared" si="419"/>
        <v>399.15113388459014</v>
      </c>
      <c r="AC688" s="24">
        <f t="shared" si="420"/>
        <v>305.75131421540368</v>
      </c>
      <c r="AD688" s="123">
        <f t="shared" si="421"/>
        <v>3350</v>
      </c>
      <c r="AE688" s="14">
        <f t="shared" si="422"/>
        <v>55.833333333333336</v>
      </c>
      <c r="AF688" s="24">
        <f t="shared" si="402"/>
        <v>400</v>
      </c>
      <c r="AG688" s="3">
        <f t="shared" si="423"/>
        <v>1</v>
      </c>
      <c r="AH688" s="14">
        <f t="shared" si="403"/>
        <v>0</v>
      </c>
      <c r="AI688" s="14">
        <f t="shared" si="404"/>
        <v>1</v>
      </c>
      <c r="AJ688" s="14">
        <f t="shared" si="405"/>
        <v>2</v>
      </c>
      <c r="AK688" s="14">
        <f t="shared" si="406"/>
        <v>2.6</v>
      </c>
      <c r="AL688" s="24">
        <f t="shared" si="424"/>
        <v>399.15113388459014</v>
      </c>
      <c r="AM688" s="14">
        <f t="shared" si="425"/>
        <v>308.11544606149977</v>
      </c>
      <c r="AN688" s="138" t="str">
        <f t="shared" si="426"/>
        <v>modifiée</v>
      </c>
      <c r="AO688">
        <f t="shared" si="427"/>
        <v>3350</v>
      </c>
      <c r="AP688" s="124">
        <f t="shared" si="428"/>
        <v>308.11544606149977</v>
      </c>
    </row>
    <row r="689" spans="2:42" x14ac:dyDescent="0.25">
      <c r="B689" s="3">
        <f t="shared" si="407"/>
        <v>3355</v>
      </c>
      <c r="C689" s="14">
        <f t="shared" si="408"/>
        <v>55.916666666666664</v>
      </c>
      <c r="D689" s="11">
        <f t="shared" si="409"/>
        <v>934.80235521847362</v>
      </c>
      <c r="E689" s="11">
        <f t="shared" si="390"/>
        <v>732.94823176718387</v>
      </c>
      <c r="F689" s="11">
        <f t="shared" si="410"/>
        <v>212.66616884831259</v>
      </c>
      <c r="G689" s="11">
        <f t="shared" si="391"/>
        <v>399.66688418023443</v>
      </c>
      <c r="H689" s="11">
        <f t="shared" si="392"/>
        <v>306.17449715559206</v>
      </c>
      <c r="I689" s="24">
        <f t="shared" si="411"/>
        <v>212.66616884831259</v>
      </c>
      <c r="J689" s="12">
        <f t="shared" si="393"/>
        <v>0.30050465837566093</v>
      </c>
      <c r="K689" s="24">
        <f t="shared" si="394"/>
        <v>534.30996232900748</v>
      </c>
      <c r="L689" s="12">
        <f t="shared" si="412"/>
        <v>0.30618571113095466</v>
      </c>
      <c r="M689" s="24">
        <f t="shared" si="413"/>
        <v>399.66688418023443</v>
      </c>
      <c r="N689" s="12">
        <f t="shared" si="395"/>
        <v>0.79523455978239788</v>
      </c>
      <c r="O689" s="24">
        <f t="shared" si="396"/>
        <v>605.71801384107039</v>
      </c>
      <c r="P689" s="12">
        <f t="shared" si="414"/>
        <v>0.5153191526521137</v>
      </c>
      <c r="Q689" s="24">
        <f t="shared" si="415"/>
        <v>306.17449715559206</v>
      </c>
      <c r="R689" s="12">
        <f t="shared" si="397"/>
        <v>0.50975392575168299</v>
      </c>
      <c r="S689" s="24">
        <f t="shared" si="398"/>
        <v>566.96520468640847</v>
      </c>
      <c r="T689" s="12">
        <f t="shared" si="416"/>
        <v>0.42296460945321585</v>
      </c>
      <c r="W689" s="24">
        <f t="shared" si="417"/>
        <v>477.91578357637366</v>
      </c>
      <c r="X689" s="24">
        <f t="shared" si="418"/>
        <v>650.75694373670831</v>
      </c>
      <c r="Y689" s="13">
        <f t="shared" si="399"/>
        <v>0.593086363351641</v>
      </c>
      <c r="Z689" s="24">
        <f t="shared" si="400"/>
        <v>6375.8112047702552</v>
      </c>
      <c r="AA689" s="24">
        <f t="shared" si="401"/>
        <v>19616.231362480059</v>
      </c>
      <c r="AB689" s="24">
        <f t="shared" si="419"/>
        <v>399.66688418023443</v>
      </c>
      <c r="AC689" s="24">
        <f t="shared" si="420"/>
        <v>306.17449715559206</v>
      </c>
      <c r="AD689" s="123">
        <f t="shared" si="421"/>
        <v>3355</v>
      </c>
      <c r="AE689" s="14">
        <f t="shared" si="422"/>
        <v>55.916666666666664</v>
      </c>
      <c r="AF689" s="24">
        <f t="shared" si="402"/>
        <v>400</v>
      </c>
      <c r="AG689" s="3">
        <f t="shared" si="423"/>
        <v>1</v>
      </c>
      <c r="AH689" s="14">
        <f t="shared" si="403"/>
        <v>0</v>
      </c>
      <c r="AI689" s="14">
        <f t="shared" si="404"/>
        <v>1</v>
      </c>
      <c r="AJ689" s="14">
        <f t="shared" si="405"/>
        <v>2</v>
      </c>
      <c r="AK689" s="14">
        <f t="shared" si="406"/>
        <v>2.6</v>
      </c>
      <c r="AL689" s="24">
        <f t="shared" si="424"/>
        <v>399.66688418023443</v>
      </c>
      <c r="AM689" s="14">
        <f t="shared" si="425"/>
        <v>308.56007974129011</v>
      </c>
      <c r="AN689" s="138" t="str">
        <f t="shared" si="426"/>
        <v>modifiée</v>
      </c>
      <c r="AO689">
        <f t="shared" si="427"/>
        <v>3355</v>
      </c>
      <c r="AP689" s="124">
        <f t="shared" si="428"/>
        <v>308.56007974129011</v>
      </c>
    </row>
    <row r="690" spans="2:42" x14ac:dyDescent="0.25">
      <c r="B690" s="3">
        <f t="shared" si="407"/>
        <v>3360</v>
      </c>
      <c r="C690" s="14">
        <f t="shared" si="408"/>
        <v>56</v>
      </c>
      <c r="D690" s="11">
        <f t="shared" si="409"/>
        <v>935.02498764614654</v>
      </c>
      <c r="E690" s="11">
        <f t="shared" si="390"/>
        <v>733.16900719355613</v>
      </c>
      <c r="F690" s="11">
        <f t="shared" si="410"/>
        <v>212.97235455944354</v>
      </c>
      <c r="G690" s="11">
        <f t="shared" si="391"/>
        <v>400.18220333288656</v>
      </c>
      <c r="H690" s="11">
        <f t="shared" si="392"/>
        <v>306.5974617650453</v>
      </c>
      <c r="I690" s="24">
        <f t="shared" si="411"/>
        <v>212.97235455944354</v>
      </c>
      <c r="J690" s="12">
        <f t="shared" si="393"/>
        <v>0.30044348406196542</v>
      </c>
      <c r="K690" s="24">
        <f t="shared" si="394"/>
        <v>534.41875498712807</v>
      </c>
      <c r="L690" s="12">
        <f t="shared" si="412"/>
        <v>0.3061030991152866</v>
      </c>
      <c r="M690" s="24">
        <f t="shared" si="413"/>
        <v>400.18220333288656</v>
      </c>
      <c r="N690" s="12">
        <f t="shared" si="395"/>
        <v>0.79490558515451482</v>
      </c>
      <c r="O690" s="24">
        <f t="shared" si="396"/>
        <v>605.96869249011604</v>
      </c>
      <c r="P690" s="12">
        <f t="shared" si="414"/>
        <v>0.51488809794372992</v>
      </c>
      <c r="Q690" s="24">
        <f t="shared" si="415"/>
        <v>306.5974617650453</v>
      </c>
      <c r="R690" s="12">
        <f t="shared" si="397"/>
        <v>0.50961606993983799</v>
      </c>
      <c r="S690" s="24">
        <f t="shared" si="398"/>
        <v>567.11857396416531</v>
      </c>
      <c r="T690" s="12">
        <f t="shared" si="416"/>
        <v>0.42274621896040548</v>
      </c>
      <c r="W690" s="24">
        <f t="shared" si="417"/>
        <v>478.50886993972529</v>
      </c>
      <c r="X690" s="24">
        <f t="shared" si="418"/>
        <v>651.16006343889296</v>
      </c>
      <c r="Y690" s="13">
        <f t="shared" si="399"/>
        <v>0.5924395037594431</v>
      </c>
      <c r="Z690" s="24">
        <f t="shared" si="400"/>
        <v>6366.5034313457709</v>
      </c>
      <c r="AA690" s="24">
        <f t="shared" si="401"/>
        <v>19613.274020496301</v>
      </c>
      <c r="AB690" s="24">
        <f t="shared" si="419"/>
        <v>400.18220333288656</v>
      </c>
      <c r="AC690" s="24">
        <f t="shared" si="420"/>
        <v>306.5974617650453</v>
      </c>
      <c r="AD690" s="123">
        <f t="shared" si="421"/>
        <v>3360</v>
      </c>
      <c r="AE690" s="14">
        <f t="shared" si="422"/>
        <v>56</v>
      </c>
      <c r="AF690" s="24">
        <f t="shared" si="402"/>
        <v>400</v>
      </c>
      <c r="AG690" s="3">
        <f t="shared" si="423"/>
        <v>1</v>
      </c>
      <c r="AH690" s="14">
        <f t="shared" si="403"/>
        <v>0</v>
      </c>
      <c r="AI690" s="14">
        <f t="shared" si="404"/>
        <v>1</v>
      </c>
      <c r="AJ690" s="14">
        <f t="shared" si="405"/>
        <v>2</v>
      </c>
      <c r="AK690" s="14">
        <f t="shared" si="406"/>
        <v>2.6</v>
      </c>
      <c r="AL690" s="24">
        <f t="shared" si="424"/>
        <v>400.18220333288656</v>
      </c>
      <c r="AM690" s="14">
        <f t="shared" si="425"/>
        <v>309.00452379000149</v>
      </c>
      <c r="AN690" s="138" t="str">
        <f t="shared" si="426"/>
        <v>modifiée</v>
      </c>
      <c r="AO690">
        <f t="shared" si="427"/>
        <v>3360</v>
      </c>
      <c r="AP690" s="124">
        <f t="shared" si="428"/>
        <v>309.00452379000149</v>
      </c>
    </row>
    <row r="691" spans="2:42" x14ac:dyDescent="0.25">
      <c r="B691" s="3">
        <f t="shared" si="407"/>
        <v>3365</v>
      </c>
      <c r="C691" s="14">
        <f t="shared" si="408"/>
        <v>56.083333333333336</v>
      </c>
      <c r="D691" s="11">
        <f t="shared" si="409"/>
        <v>935.24728975852338</v>
      </c>
      <c r="E691" s="11">
        <f t="shared" si="390"/>
        <v>733.38978261992838</v>
      </c>
      <c r="F691" s="11">
        <f t="shared" si="410"/>
        <v>213.27845765855884</v>
      </c>
      <c r="G691" s="11">
        <f t="shared" si="391"/>
        <v>400.69709143083031</v>
      </c>
      <c r="H691" s="11">
        <f t="shared" si="392"/>
        <v>307.02020798400571</v>
      </c>
      <c r="I691" s="24">
        <f t="shared" si="411"/>
        <v>213.27845765855884</v>
      </c>
      <c r="J691" s="12">
        <f t="shared" si="393"/>
        <v>0.3003823797518459</v>
      </c>
      <c r="K691" s="24">
        <f t="shared" si="394"/>
        <v>534.52746738685482</v>
      </c>
      <c r="L691" s="12">
        <f t="shared" si="412"/>
        <v>0.30602042153084436</v>
      </c>
      <c r="M691" s="24">
        <f t="shared" si="413"/>
        <v>400.69709143083031</v>
      </c>
      <c r="N691" s="12">
        <f t="shared" si="395"/>
        <v>0.79457647941563092</v>
      </c>
      <c r="O691" s="24">
        <f t="shared" si="396"/>
        <v>606.2196787443645</v>
      </c>
      <c r="P691" s="12">
        <f t="shared" si="414"/>
        <v>0.51445713284722028</v>
      </c>
      <c r="Q691" s="24">
        <f t="shared" si="415"/>
        <v>307.02020798400571</v>
      </c>
      <c r="R691" s="12">
        <f t="shared" si="397"/>
        <v>0.50947824678556997</v>
      </c>
      <c r="S691" s="24">
        <f t="shared" si="398"/>
        <v>567.27198987780002</v>
      </c>
      <c r="T691" s="12">
        <f t="shared" si="416"/>
        <v>0.42252776925330682</v>
      </c>
      <c r="W691" s="24">
        <f t="shared" si="417"/>
        <v>479.10130944348475</v>
      </c>
      <c r="X691" s="24">
        <f t="shared" si="418"/>
        <v>651.56379480032388</v>
      </c>
      <c r="Y691" s="13">
        <f t="shared" si="399"/>
        <v>0.59179282008291434</v>
      </c>
      <c r="Z691" s="24">
        <f t="shared" si="400"/>
        <v>6357.2118294110905</v>
      </c>
      <c r="AA691" s="24">
        <f t="shared" si="401"/>
        <v>19610.297481360514</v>
      </c>
      <c r="AB691" s="24">
        <f t="shared" si="419"/>
        <v>400.69709143083031</v>
      </c>
      <c r="AC691" s="24">
        <f t="shared" si="420"/>
        <v>307.02020798400571</v>
      </c>
      <c r="AD691" s="123">
        <f t="shared" si="421"/>
        <v>3365</v>
      </c>
      <c r="AE691" s="14">
        <f t="shared" si="422"/>
        <v>56.083333333333336</v>
      </c>
      <c r="AF691" s="24">
        <f t="shared" si="402"/>
        <v>400</v>
      </c>
      <c r="AG691" s="3">
        <f t="shared" si="423"/>
        <v>1</v>
      </c>
      <c r="AH691" s="14">
        <f t="shared" si="403"/>
        <v>0</v>
      </c>
      <c r="AI691" s="14">
        <f t="shared" si="404"/>
        <v>1</v>
      </c>
      <c r="AJ691" s="14">
        <f t="shared" si="405"/>
        <v>2</v>
      </c>
      <c r="AK691" s="14">
        <f t="shared" si="406"/>
        <v>2.6</v>
      </c>
      <c r="AL691" s="24">
        <f t="shared" si="424"/>
        <v>400.69709143083031</v>
      </c>
      <c r="AM691" s="14">
        <f t="shared" si="425"/>
        <v>309.44877803172034</v>
      </c>
      <c r="AN691" s="138" t="str">
        <f t="shared" si="426"/>
        <v>modifiée</v>
      </c>
      <c r="AO691">
        <f t="shared" si="427"/>
        <v>3365</v>
      </c>
      <c r="AP691" s="124">
        <f t="shared" si="428"/>
        <v>309.44877803172034</v>
      </c>
    </row>
    <row r="692" spans="2:42" x14ac:dyDescent="0.25">
      <c r="B692" s="3">
        <f t="shared" si="407"/>
        <v>3370</v>
      </c>
      <c r="C692" s="14">
        <f t="shared" si="408"/>
        <v>56.166666666666664</v>
      </c>
      <c r="D692" s="11">
        <f t="shared" si="409"/>
        <v>935.46926253431684</v>
      </c>
      <c r="E692" s="11">
        <f t="shared" si="390"/>
        <v>733.61055804630053</v>
      </c>
      <c r="F692" s="11">
        <f t="shared" si="410"/>
        <v>213.58447808008967</v>
      </c>
      <c r="G692" s="11">
        <f t="shared" si="391"/>
        <v>401.21154856367752</v>
      </c>
      <c r="H692" s="11">
        <f t="shared" si="392"/>
        <v>307.442735753259</v>
      </c>
      <c r="I692" s="24">
        <f t="shared" si="411"/>
        <v>213.58447808008967</v>
      </c>
      <c r="J692" s="12">
        <f t="shared" si="393"/>
        <v>0.30032134515048747</v>
      </c>
      <c r="K692" s="24">
        <f t="shared" si="394"/>
        <v>534.63609992801071</v>
      </c>
      <c r="L692" s="12">
        <f t="shared" si="412"/>
        <v>0.30593767876112354</v>
      </c>
      <c r="M692" s="24">
        <f t="shared" si="413"/>
        <v>401.21154856367752</v>
      </c>
      <c r="N692" s="12">
        <f t="shared" si="395"/>
        <v>0.79424724249449796</v>
      </c>
      <c r="O692" s="24">
        <f t="shared" si="396"/>
        <v>606.4709731648943</v>
      </c>
      <c r="P692" s="12">
        <f t="shared" si="414"/>
        <v>0.51402625868666652</v>
      </c>
      <c r="Q692" s="24">
        <f t="shared" si="415"/>
        <v>307.442735753259</v>
      </c>
      <c r="R692" s="12">
        <f t="shared" si="397"/>
        <v>0.50934045558806074</v>
      </c>
      <c r="S692" s="24">
        <f t="shared" si="398"/>
        <v>567.42545321640034</v>
      </c>
      <c r="T692" s="12">
        <f t="shared" si="416"/>
        <v>0.42230926087283149</v>
      </c>
      <c r="W692" s="24">
        <f t="shared" si="417"/>
        <v>479.69310226356765</v>
      </c>
      <c r="X692" s="24">
        <f t="shared" si="418"/>
        <v>651.96813726471566</v>
      </c>
      <c r="Y692" s="13">
        <f t="shared" si="399"/>
        <v>0.59114631675425</v>
      </c>
      <c r="Z692" s="24">
        <f t="shared" si="400"/>
        <v>6347.9363945683217</v>
      </c>
      <c r="AA692" s="24">
        <f t="shared" si="401"/>
        <v>19607.301856361632</v>
      </c>
      <c r="AB692" s="24">
        <f t="shared" si="419"/>
        <v>401.21154856367752</v>
      </c>
      <c r="AC692" s="24">
        <f t="shared" si="420"/>
        <v>307.442735753259</v>
      </c>
      <c r="AD692" s="123">
        <f t="shared" si="421"/>
        <v>3370</v>
      </c>
      <c r="AE692" s="14">
        <f t="shared" si="422"/>
        <v>56.166666666666664</v>
      </c>
      <c r="AF692" s="24">
        <f t="shared" si="402"/>
        <v>400</v>
      </c>
      <c r="AG692" s="3">
        <f t="shared" si="423"/>
        <v>1</v>
      </c>
      <c r="AH692" s="14">
        <f t="shared" si="403"/>
        <v>0</v>
      </c>
      <c r="AI692" s="14">
        <f t="shared" si="404"/>
        <v>1</v>
      </c>
      <c r="AJ692" s="14">
        <f t="shared" si="405"/>
        <v>2</v>
      </c>
      <c r="AK692" s="14">
        <f t="shared" si="406"/>
        <v>2.6</v>
      </c>
      <c r="AL692" s="24">
        <f t="shared" si="424"/>
        <v>401.21154856367752</v>
      </c>
      <c r="AM692" s="14">
        <f t="shared" si="425"/>
        <v>309.89284229131653</v>
      </c>
      <c r="AN692" s="138" t="str">
        <f t="shared" si="426"/>
        <v>modifiée</v>
      </c>
      <c r="AO692">
        <f t="shared" si="427"/>
        <v>3370</v>
      </c>
      <c r="AP692" s="124">
        <f t="shared" si="428"/>
        <v>309.89284229131653</v>
      </c>
    </row>
    <row r="693" spans="2:42" x14ac:dyDescent="0.25">
      <c r="B693" s="3">
        <f t="shared" si="407"/>
        <v>3375</v>
      </c>
      <c r="C693" s="14">
        <f t="shared" si="408"/>
        <v>56.25</v>
      </c>
      <c r="D693" s="11">
        <f t="shared" si="409"/>
        <v>935.69090694789634</v>
      </c>
      <c r="E693" s="11">
        <f t="shared" si="390"/>
        <v>733.83133347267278</v>
      </c>
      <c r="F693" s="11">
        <f t="shared" si="410"/>
        <v>213.89041575885079</v>
      </c>
      <c r="G693" s="11">
        <f t="shared" si="391"/>
        <v>401.72557482236419</v>
      </c>
      <c r="H693" s="11">
        <f t="shared" si="392"/>
        <v>307.86504501413185</v>
      </c>
      <c r="I693" s="24">
        <f t="shared" si="411"/>
        <v>213.89041575885079</v>
      </c>
      <c r="J693" s="12">
        <f t="shared" si="393"/>
        <v>0.3002603799638135</v>
      </c>
      <c r="K693" s="24">
        <f t="shared" si="394"/>
        <v>534.74465300996815</v>
      </c>
      <c r="L693" s="12">
        <f t="shared" si="412"/>
        <v>0.30585487118689397</v>
      </c>
      <c r="M693" s="24">
        <f t="shared" si="413"/>
        <v>401.72557482236419</v>
      </c>
      <c r="N693" s="12">
        <f t="shared" si="395"/>
        <v>0.79391787433079219</v>
      </c>
      <c r="O693" s="24">
        <f t="shared" si="396"/>
        <v>606.72257630576132</v>
      </c>
      <c r="P693" s="12">
        <f t="shared" si="414"/>
        <v>0.51359547678220419</v>
      </c>
      <c r="Q693" s="24">
        <f t="shared" si="415"/>
        <v>307.86504501413185</v>
      </c>
      <c r="R693" s="12">
        <f t="shared" si="397"/>
        <v>0.50920269565059351</v>
      </c>
      <c r="S693" s="24">
        <f t="shared" si="398"/>
        <v>567.57896476616247</v>
      </c>
      <c r="T693" s="12">
        <f t="shared" si="416"/>
        <v>0.42209069435750546</v>
      </c>
      <c r="W693" s="24">
        <f t="shared" si="417"/>
        <v>480.2842485803219</v>
      </c>
      <c r="X693" s="24">
        <f t="shared" si="418"/>
        <v>652.37309026571984</v>
      </c>
      <c r="Y693" s="13">
        <f t="shared" si="399"/>
        <v>0.59049999819976584</v>
      </c>
      <c r="Z693" s="24">
        <f t="shared" si="400"/>
        <v>6338.6771223087717</v>
      </c>
      <c r="AA693" s="24">
        <f t="shared" si="401"/>
        <v>19604.287256864714</v>
      </c>
      <c r="AB693" s="24">
        <f t="shared" si="419"/>
        <v>401.72557482236419</v>
      </c>
      <c r="AC693" s="24">
        <f t="shared" si="420"/>
        <v>307.86504501413185</v>
      </c>
      <c r="AD693" s="123">
        <f t="shared" si="421"/>
        <v>3375</v>
      </c>
      <c r="AE693" s="14">
        <f t="shared" si="422"/>
        <v>56.25</v>
      </c>
      <c r="AF693" s="24">
        <f t="shared" si="402"/>
        <v>400</v>
      </c>
      <c r="AG693" s="3">
        <f t="shared" si="423"/>
        <v>1</v>
      </c>
      <c r="AH693" s="14">
        <f t="shared" si="403"/>
        <v>0</v>
      </c>
      <c r="AI693" s="14">
        <f t="shared" si="404"/>
        <v>1</v>
      </c>
      <c r="AJ693" s="14">
        <f t="shared" si="405"/>
        <v>2</v>
      </c>
      <c r="AK693" s="14">
        <f t="shared" si="406"/>
        <v>2.6</v>
      </c>
      <c r="AL693" s="24">
        <f t="shared" si="424"/>
        <v>401.72557482236419</v>
      </c>
      <c r="AM693" s="14">
        <f t="shared" si="425"/>
        <v>310.33671639444253</v>
      </c>
      <c r="AN693" s="138" t="str">
        <f t="shared" si="426"/>
        <v>modifiée</v>
      </c>
      <c r="AO693">
        <f t="shared" si="427"/>
        <v>3375</v>
      </c>
      <c r="AP693" s="124">
        <f t="shared" si="428"/>
        <v>310.33671639444253</v>
      </c>
    </row>
    <row r="694" spans="2:42" x14ac:dyDescent="0.25">
      <c r="B694" s="3">
        <f t="shared" si="407"/>
        <v>3380</v>
      </c>
      <c r="C694" s="14">
        <f t="shared" si="408"/>
        <v>56.333333333333336</v>
      </c>
      <c r="D694" s="11">
        <f t="shared" si="409"/>
        <v>935.91222396931289</v>
      </c>
      <c r="E694" s="11">
        <f t="shared" si="390"/>
        <v>734.05210889904504</v>
      </c>
      <c r="F694" s="11">
        <f t="shared" si="410"/>
        <v>214.19627063003767</v>
      </c>
      <c r="G694" s="11">
        <f t="shared" si="391"/>
        <v>402.23917029914639</v>
      </c>
      <c r="H694" s="11">
        <f t="shared" si="392"/>
        <v>308.28713570848936</v>
      </c>
      <c r="I694" s="24">
        <f t="shared" si="411"/>
        <v>214.19627063003767</v>
      </c>
      <c r="J694" s="12">
        <f t="shared" si="393"/>
        <v>0.3001994838984835</v>
      </c>
      <c r="K694" s="24">
        <f t="shared" si="394"/>
        <v>534.85312703164766</v>
      </c>
      <c r="L694" s="12">
        <f t="shared" si="412"/>
        <v>0.30577199918623593</v>
      </c>
      <c r="M694" s="24">
        <f t="shared" si="413"/>
        <v>402.23917029914639</v>
      </c>
      <c r="N694" s="12">
        <f t="shared" si="395"/>
        <v>0.79358837487504208</v>
      </c>
      <c r="O694" s="24">
        <f t="shared" si="396"/>
        <v>606.97448871402412</v>
      </c>
      <c r="P694" s="12">
        <f t="shared" si="414"/>
        <v>0.51316478845007341</v>
      </c>
      <c r="Q694" s="24">
        <f t="shared" si="415"/>
        <v>308.28713570848936</v>
      </c>
      <c r="R694" s="12">
        <f t="shared" si="397"/>
        <v>0.50906496628054199</v>
      </c>
      <c r="S694" s="24">
        <f t="shared" si="398"/>
        <v>567.73252531039498</v>
      </c>
      <c r="T694" s="12">
        <f t="shared" si="416"/>
        <v>0.42187207024351969</v>
      </c>
      <c r="W694" s="24">
        <f t="shared" si="417"/>
        <v>480.87474857852169</v>
      </c>
      <c r="X694" s="24">
        <f t="shared" si="418"/>
        <v>652.77865322701325</v>
      </c>
      <c r="Y694" s="13">
        <f t="shared" si="399"/>
        <v>0.58985386883967506</v>
      </c>
      <c r="Z694" s="24">
        <f t="shared" si="400"/>
        <v>6329.4340080130842</v>
      </c>
      <c r="AA694" s="24">
        <f t="shared" si="401"/>
        <v>19601.253794307668</v>
      </c>
      <c r="AB694" s="24">
        <f t="shared" si="419"/>
        <v>402.23917029914639</v>
      </c>
      <c r="AC694" s="24">
        <f t="shared" si="420"/>
        <v>308.28713570848936</v>
      </c>
      <c r="AD694" s="123">
        <f t="shared" si="421"/>
        <v>3380</v>
      </c>
      <c r="AE694" s="14">
        <f t="shared" si="422"/>
        <v>56.333333333333336</v>
      </c>
      <c r="AF694" s="24">
        <f t="shared" si="402"/>
        <v>400</v>
      </c>
      <c r="AG694" s="3">
        <f t="shared" si="423"/>
        <v>1</v>
      </c>
      <c r="AH694" s="14">
        <f t="shared" si="403"/>
        <v>0</v>
      </c>
      <c r="AI694" s="14">
        <f t="shared" si="404"/>
        <v>1</v>
      </c>
      <c r="AJ694" s="14">
        <f t="shared" si="405"/>
        <v>2</v>
      </c>
      <c r="AK694" s="14">
        <f t="shared" si="406"/>
        <v>2.6</v>
      </c>
      <c r="AL694" s="24">
        <f t="shared" si="424"/>
        <v>402.23917029914639</v>
      </c>
      <c r="AM694" s="14">
        <f t="shared" si="425"/>
        <v>310.78040016753101</v>
      </c>
      <c r="AN694" s="138" t="str">
        <f t="shared" si="426"/>
        <v>modifiée</v>
      </c>
      <c r="AO694">
        <f t="shared" si="427"/>
        <v>3380</v>
      </c>
      <c r="AP694" s="124">
        <f t="shared" si="428"/>
        <v>310.78040016753101</v>
      </c>
    </row>
    <row r="695" spans="2:42" x14ac:dyDescent="0.25">
      <c r="B695" s="3">
        <f t="shared" si="407"/>
        <v>3385</v>
      </c>
      <c r="C695" s="14">
        <f t="shared" si="408"/>
        <v>56.416666666666664</v>
      </c>
      <c r="D695" s="11">
        <f t="shared" si="409"/>
        <v>936.13321456432561</v>
      </c>
      <c r="E695" s="11">
        <f t="shared" si="390"/>
        <v>734.27288432541718</v>
      </c>
      <c r="F695" s="11">
        <f t="shared" si="410"/>
        <v>214.50204262922392</v>
      </c>
      <c r="G695" s="11">
        <f t="shared" si="391"/>
        <v>402.75233508759646</v>
      </c>
      <c r="H695" s="11">
        <f t="shared" si="392"/>
        <v>308.70900777873288</v>
      </c>
      <c r="I695" s="24">
        <f t="shared" si="411"/>
        <v>214.50204262922392</v>
      </c>
      <c r="J695" s="12">
        <f t="shared" si="393"/>
        <v>0.30013865666189338</v>
      </c>
      <c r="K695" s="24">
        <f t="shared" si="394"/>
        <v>534.96152239151479</v>
      </c>
      <c r="L695" s="12">
        <f t="shared" si="412"/>
        <v>0.30568906313450944</v>
      </c>
      <c r="M695" s="24">
        <f t="shared" si="413"/>
        <v>402.75233508759646</v>
      </c>
      <c r="N695" s="12">
        <f t="shared" si="395"/>
        <v>0.79325874408855068</v>
      </c>
      <c r="O695" s="24">
        <f t="shared" si="396"/>
        <v>607.22671092977157</v>
      </c>
      <c r="P695" s="12">
        <f t="shared" si="414"/>
        <v>0.51273419500248074</v>
      </c>
      <c r="Q695" s="24">
        <f t="shared" si="415"/>
        <v>308.70900777873288</v>
      </c>
      <c r="R695" s="12">
        <f t="shared" si="397"/>
        <v>0.50892726678935996</v>
      </c>
      <c r="S695" s="24">
        <f t="shared" si="398"/>
        <v>567.88613562951969</v>
      </c>
      <c r="T695" s="12">
        <f t="shared" si="416"/>
        <v>0.42165338906466543</v>
      </c>
      <c r="W695" s="24">
        <f t="shared" si="417"/>
        <v>481.46460244736136</v>
      </c>
      <c r="X695" s="24">
        <f t="shared" si="418"/>
        <v>653.18482556238928</v>
      </c>
      <c r="Y695" s="13">
        <f t="shared" si="399"/>
        <v>0.58920793308786568</v>
      </c>
      <c r="Z695" s="24">
        <f t="shared" si="400"/>
        <v>6320.2070469513956</v>
      </c>
      <c r="AA695" s="24">
        <f t="shared" si="401"/>
        <v>19598.201580198012</v>
      </c>
      <c r="AB695" s="24">
        <f t="shared" si="419"/>
        <v>402.75233508759646</v>
      </c>
      <c r="AC695" s="24">
        <f t="shared" si="420"/>
        <v>308.70900777873288</v>
      </c>
      <c r="AD695" s="123">
        <f t="shared" si="421"/>
        <v>3385</v>
      </c>
      <c r="AE695" s="14">
        <f t="shared" si="422"/>
        <v>56.416666666666664</v>
      </c>
      <c r="AF695" s="24">
        <f t="shared" si="402"/>
        <v>400</v>
      </c>
      <c r="AG695" s="3">
        <f t="shared" si="423"/>
        <v>1</v>
      </c>
      <c r="AH695" s="14">
        <f t="shared" si="403"/>
        <v>0</v>
      </c>
      <c r="AI695" s="14">
        <f t="shared" si="404"/>
        <v>1</v>
      </c>
      <c r="AJ695" s="14">
        <f t="shared" si="405"/>
        <v>2</v>
      </c>
      <c r="AK695" s="14">
        <f t="shared" si="406"/>
        <v>2.6</v>
      </c>
      <c r="AL695" s="24">
        <f t="shared" si="424"/>
        <v>402.75233508759646</v>
      </c>
      <c r="AM695" s="14">
        <f t="shared" si="425"/>
        <v>311.22389343779423</v>
      </c>
      <c r="AN695" s="138" t="str">
        <f t="shared" si="426"/>
        <v>modifiée</v>
      </c>
      <c r="AO695">
        <f t="shared" si="427"/>
        <v>3385</v>
      </c>
      <c r="AP695" s="124">
        <f t="shared" si="428"/>
        <v>311.22389343779423</v>
      </c>
    </row>
    <row r="696" spans="2:42" x14ac:dyDescent="0.25">
      <c r="B696" s="3">
        <f t="shared" si="407"/>
        <v>3390</v>
      </c>
      <c r="C696" s="14">
        <f t="shared" si="408"/>
        <v>56.5</v>
      </c>
      <c r="D696" s="11">
        <f t="shared" si="409"/>
        <v>936.35387969442695</v>
      </c>
      <c r="E696" s="11">
        <f t="shared" si="390"/>
        <v>734.49365975178944</v>
      </c>
      <c r="F696" s="11">
        <f t="shared" si="410"/>
        <v>214.80773169235843</v>
      </c>
      <c r="G696" s="11">
        <f t="shared" si="391"/>
        <v>403.26506928259897</v>
      </c>
      <c r="H696" s="11">
        <f t="shared" si="392"/>
        <v>309.13066116779754</v>
      </c>
      <c r="I696" s="24">
        <f t="shared" si="411"/>
        <v>214.80773169235843</v>
      </c>
      <c r="J696" s="12">
        <f t="shared" si="393"/>
        <v>0.30007789796217349</v>
      </c>
      <c r="K696" s="24">
        <f t="shared" si="394"/>
        <v>535.06983948758023</v>
      </c>
      <c r="L696" s="12">
        <f t="shared" si="412"/>
        <v>0.30560606340440716</v>
      </c>
      <c r="M696" s="24">
        <f t="shared" si="413"/>
        <v>403.26506928259897</v>
      </c>
      <c r="N696" s="12">
        <f t="shared" si="395"/>
        <v>0.79292898194332406</v>
      </c>
      <c r="O696" s="24">
        <f t="shared" si="396"/>
        <v>607.47924348614788</v>
      </c>
      <c r="P696" s="12">
        <f t="shared" si="414"/>
        <v>0.51230369774769924</v>
      </c>
      <c r="Q696" s="24">
        <f t="shared" si="415"/>
        <v>309.13066116779754</v>
      </c>
      <c r="R696" s="12">
        <f t="shared" si="397"/>
        <v>0.50878959649256872</v>
      </c>
      <c r="S696" s="24">
        <f t="shared" si="398"/>
        <v>568.03979650107578</v>
      </c>
      <c r="T696" s="12">
        <f t="shared" si="416"/>
        <v>0.42143465135241437</v>
      </c>
      <c r="W696" s="24">
        <f t="shared" si="417"/>
        <v>482.05381038044925</v>
      </c>
      <c r="X696" s="24">
        <f t="shared" si="418"/>
        <v>653.59160667584581</v>
      </c>
      <c r="Y696" s="13">
        <f t="shared" si="399"/>
        <v>0.58856219535168464</v>
      </c>
      <c r="Z696" s="24">
        <f t="shared" si="400"/>
        <v>6310.9962342835042</v>
      </c>
      <c r="AA696" s="24">
        <f t="shared" si="401"/>
        <v>19595.130726109681</v>
      </c>
      <c r="AB696" s="24">
        <f t="shared" si="419"/>
        <v>403.26506928259897</v>
      </c>
      <c r="AC696" s="24">
        <f t="shared" si="420"/>
        <v>309.13066116779754</v>
      </c>
      <c r="AD696" s="123">
        <f t="shared" si="421"/>
        <v>3390</v>
      </c>
      <c r="AE696" s="14">
        <f t="shared" si="422"/>
        <v>56.5</v>
      </c>
      <c r="AF696" s="24">
        <f t="shared" si="402"/>
        <v>400</v>
      </c>
      <c r="AG696" s="3">
        <f t="shared" si="423"/>
        <v>1</v>
      </c>
      <c r="AH696" s="14">
        <f t="shared" si="403"/>
        <v>0</v>
      </c>
      <c r="AI696" s="14">
        <f t="shared" si="404"/>
        <v>1</v>
      </c>
      <c r="AJ696" s="14">
        <f t="shared" si="405"/>
        <v>2</v>
      </c>
      <c r="AK696" s="14">
        <f t="shared" si="406"/>
        <v>2.6</v>
      </c>
      <c r="AL696" s="24">
        <f t="shared" si="424"/>
        <v>403.26506928259897</v>
      </c>
      <c r="AM696" s="14">
        <f t="shared" si="425"/>
        <v>311.66719603322207</v>
      </c>
      <c r="AN696" s="138" t="str">
        <f t="shared" si="426"/>
        <v>modifiée</v>
      </c>
      <c r="AO696">
        <f t="shared" si="427"/>
        <v>3390</v>
      </c>
      <c r="AP696" s="124">
        <f t="shared" si="428"/>
        <v>311.66719603322207</v>
      </c>
    </row>
    <row r="697" spans="2:42" x14ac:dyDescent="0.25">
      <c r="B697" s="3">
        <f t="shared" si="407"/>
        <v>3395</v>
      </c>
      <c r="C697" s="14">
        <f t="shared" si="408"/>
        <v>56.583333333333336</v>
      </c>
      <c r="D697" s="11">
        <f t="shared" si="409"/>
        <v>936.5742203168669</v>
      </c>
      <c r="E697" s="11">
        <f t="shared" si="390"/>
        <v>734.71443517816169</v>
      </c>
      <c r="F697" s="11">
        <f t="shared" si="410"/>
        <v>215.11333775576284</v>
      </c>
      <c r="G697" s="11">
        <f t="shared" si="391"/>
        <v>403.77737298034668</v>
      </c>
      <c r="H697" s="11">
        <f t="shared" si="392"/>
        <v>309.55209581914994</v>
      </c>
      <c r="I697" s="24">
        <f t="shared" si="411"/>
        <v>215.11333775576284</v>
      </c>
      <c r="J697" s="12">
        <f t="shared" si="393"/>
        <v>0.30001720750818822</v>
      </c>
      <c r="K697" s="24">
        <f t="shared" si="394"/>
        <v>535.17807871739649</v>
      </c>
      <c r="L697" s="12">
        <f t="shared" si="412"/>
        <v>0.30552300036600344</v>
      </c>
      <c r="M697" s="24">
        <f t="shared" si="413"/>
        <v>403.77737298034668</v>
      </c>
      <c r="N697" s="12">
        <f t="shared" si="395"/>
        <v>0.79259908842199756</v>
      </c>
      <c r="O697" s="24">
        <f t="shared" si="396"/>
        <v>607.73208690937895</v>
      </c>
      <c r="P697" s="12">
        <f t="shared" si="414"/>
        <v>0.51187329799014503</v>
      </c>
      <c r="Q697" s="24">
        <f t="shared" si="415"/>
        <v>309.55209581914994</v>
      </c>
      <c r="R697" s="12">
        <f t="shared" si="397"/>
        <v>0.50865195470974711</v>
      </c>
      <c r="S697" s="24">
        <f t="shared" si="398"/>
        <v>568.19350869972175</v>
      </c>
      <c r="T697" s="12">
        <f t="shared" si="416"/>
        <v>0.42121585763598879</v>
      </c>
      <c r="W697" s="24">
        <f t="shared" si="417"/>
        <v>482.64237257580095</v>
      </c>
      <c r="X697" s="24">
        <f t="shared" si="418"/>
        <v>653.99899596167575</v>
      </c>
      <c r="Y697" s="13">
        <f t="shared" si="399"/>
        <v>0.58791666003171617</v>
      </c>
      <c r="Z697" s="24">
        <f t="shared" si="400"/>
        <v>6301.8015650590187</v>
      </c>
      <c r="AA697" s="24">
        <f t="shared" si="401"/>
        <v>19592.041343679684</v>
      </c>
      <c r="AB697" s="24">
        <f t="shared" si="419"/>
        <v>403.77737298034668</v>
      </c>
      <c r="AC697" s="24">
        <f t="shared" si="420"/>
        <v>309.55209581914994</v>
      </c>
      <c r="AD697" s="123">
        <f t="shared" si="421"/>
        <v>3395</v>
      </c>
      <c r="AE697" s="14">
        <f t="shared" si="422"/>
        <v>56.583333333333336</v>
      </c>
      <c r="AF697" s="24">
        <f t="shared" si="402"/>
        <v>400</v>
      </c>
      <c r="AG697" s="3">
        <f t="shared" si="423"/>
        <v>1</v>
      </c>
      <c r="AH697" s="14">
        <f t="shared" si="403"/>
        <v>0</v>
      </c>
      <c r="AI697" s="14">
        <f t="shared" si="404"/>
        <v>1</v>
      </c>
      <c r="AJ697" s="14">
        <f t="shared" si="405"/>
        <v>2</v>
      </c>
      <c r="AK697" s="14">
        <f t="shared" si="406"/>
        <v>2.6</v>
      </c>
      <c r="AL697" s="24">
        <f t="shared" si="424"/>
        <v>403.77737298034668</v>
      </c>
      <c r="AM697" s="14">
        <f t="shared" si="425"/>
        <v>312.11030778258055</v>
      </c>
      <c r="AN697" s="138" t="str">
        <f t="shared" si="426"/>
        <v>modifiée</v>
      </c>
      <c r="AO697">
        <f t="shared" si="427"/>
        <v>3395</v>
      </c>
      <c r="AP697" s="124">
        <f t="shared" si="428"/>
        <v>312.11030778258055</v>
      </c>
    </row>
    <row r="698" spans="2:42" x14ac:dyDescent="0.25">
      <c r="B698" s="3">
        <f t="shared" si="407"/>
        <v>3400</v>
      </c>
      <c r="C698" s="14">
        <f t="shared" si="408"/>
        <v>56.666666666666664</v>
      </c>
      <c r="D698" s="11">
        <f t="shared" si="409"/>
        <v>936.79423738467881</v>
      </c>
      <c r="E698" s="11">
        <f t="shared" si="390"/>
        <v>734.93521060453384</v>
      </c>
      <c r="F698" s="11">
        <f t="shared" si="410"/>
        <v>215.41886075612885</v>
      </c>
      <c r="G698" s="11">
        <f t="shared" si="391"/>
        <v>404.2892462783368</v>
      </c>
      <c r="H698" s="11">
        <f t="shared" si="392"/>
        <v>309.97331167678595</v>
      </c>
      <c r="I698" s="24">
        <f t="shared" si="411"/>
        <v>215.41886075612885</v>
      </c>
      <c r="J698" s="12">
        <f t="shared" si="393"/>
        <v>0.29995658500953448</v>
      </c>
      <c r="K698" s="24">
        <f t="shared" si="394"/>
        <v>535.28624047805772</v>
      </c>
      <c r="L698" s="12">
        <f t="shared" si="412"/>
        <v>0.30543987438671966</v>
      </c>
      <c r="M698" s="24">
        <f t="shared" si="413"/>
        <v>404.2892462783368</v>
      </c>
      <c r="N698" s="12">
        <f t="shared" si="395"/>
        <v>0.79226906351775939</v>
      </c>
      <c r="O698" s="24">
        <f t="shared" si="396"/>
        <v>607.98524171879967</v>
      </c>
      <c r="P698" s="12">
        <f t="shared" si="414"/>
        <v>0.51144299703024154</v>
      </c>
      <c r="Q698" s="24">
        <f t="shared" si="415"/>
        <v>309.97331167678595</v>
      </c>
      <c r="R698" s="12">
        <f t="shared" si="397"/>
        <v>0.5085143407645194</v>
      </c>
      <c r="S698" s="24">
        <f t="shared" si="398"/>
        <v>568.34727299723863</v>
      </c>
      <c r="T698" s="12">
        <f t="shared" si="416"/>
        <v>0.42099700844229337</v>
      </c>
      <c r="W698" s="24">
        <f t="shared" si="417"/>
        <v>483.23028923583269</v>
      </c>
      <c r="X698" s="24">
        <f t="shared" si="418"/>
        <v>654.40699280455487</v>
      </c>
      <c r="Y698" s="13">
        <f t="shared" si="399"/>
        <v>0.58727133152157029</v>
      </c>
      <c r="Z698" s="24">
        <f t="shared" si="400"/>
        <v>6292.6230342175286</v>
      </c>
      <c r="AA698" s="24">
        <f t="shared" si="401"/>
        <v>19588.933544604999</v>
      </c>
      <c r="AB698" s="24">
        <f t="shared" si="419"/>
        <v>404.2892462783368</v>
      </c>
      <c r="AC698" s="24">
        <f t="shared" si="420"/>
        <v>309.97331167678595</v>
      </c>
      <c r="AD698" s="123">
        <f t="shared" si="421"/>
        <v>3400</v>
      </c>
      <c r="AE698" s="14">
        <f t="shared" si="422"/>
        <v>56.666666666666664</v>
      </c>
      <c r="AF698" s="24">
        <f t="shared" si="402"/>
        <v>400</v>
      </c>
      <c r="AG698" s="3">
        <f t="shared" si="423"/>
        <v>1</v>
      </c>
      <c r="AH698" s="14">
        <f t="shared" si="403"/>
        <v>0</v>
      </c>
      <c r="AI698" s="14">
        <f t="shared" si="404"/>
        <v>1</v>
      </c>
      <c r="AJ698" s="14">
        <f t="shared" si="405"/>
        <v>2</v>
      </c>
      <c r="AK698" s="14">
        <f t="shared" si="406"/>
        <v>2.6</v>
      </c>
      <c r="AL698" s="24">
        <f t="shared" si="424"/>
        <v>404.2892462783368</v>
      </c>
      <c r="AM698" s="14">
        <f t="shared" si="425"/>
        <v>312.55322851541069</v>
      </c>
      <c r="AN698" s="138" t="str">
        <f t="shared" si="426"/>
        <v>modifiée</v>
      </c>
      <c r="AO698">
        <f t="shared" si="427"/>
        <v>3400</v>
      </c>
      <c r="AP698" s="124">
        <f t="shared" si="428"/>
        <v>312.55322851541069</v>
      </c>
    </row>
    <row r="699" spans="2:42" x14ac:dyDescent="0.25">
      <c r="B699" s="3">
        <f t="shared" si="407"/>
        <v>3405</v>
      </c>
      <c r="C699" s="14">
        <f t="shared" si="408"/>
        <v>56.75</v>
      </c>
      <c r="D699" s="11">
        <f t="shared" si="409"/>
        <v>937.01393184670371</v>
      </c>
      <c r="E699" s="11">
        <f t="shared" si="390"/>
        <v>735.15598603090609</v>
      </c>
      <c r="F699" s="11">
        <f t="shared" si="410"/>
        <v>215.72430063051556</v>
      </c>
      <c r="G699" s="11">
        <f t="shared" si="391"/>
        <v>404.80068927536706</v>
      </c>
      <c r="H699" s="11">
        <f t="shared" si="392"/>
        <v>310.39430868522822</v>
      </c>
      <c r="I699" s="24">
        <f t="shared" si="411"/>
        <v>215.72430063051556</v>
      </c>
      <c r="J699" s="12">
        <f t="shared" si="393"/>
        <v>0.29989603017654121</v>
      </c>
      <c r="K699" s="24">
        <f t="shared" si="394"/>
        <v>535.39432516619684</v>
      </c>
      <c r="L699" s="12">
        <f t="shared" si="412"/>
        <v>0.30535668583138686</v>
      </c>
      <c r="M699" s="24">
        <f t="shared" si="413"/>
        <v>404.80068927536706</v>
      </c>
      <c r="N699" s="12">
        <f t="shared" si="395"/>
        <v>0.79193890723427951</v>
      </c>
      <c r="O699" s="24">
        <f t="shared" si="396"/>
        <v>608.23870842687882</v>
      </c>
      <c r="P699" s="12">
        <f t="shared" si="414"/>
        <v>0.51101279616453454</v>
      </c>
      <c r="Q699" s="24">
        <f t="shared" si="415"/>
        <v>310.39430868522822</v>
      </c>
      <c r="R699" s="12">
        <f t="shared" si="397"/>
        <v>0.50837675398454418</v>
      </c>
      <c r="S699" s="24">
        <f t="shared" si="398"/>
        <v>568.50109016253293</v>
      </c>
      <c r="T699" s="12">
        <f t="shared" si="416"/>
        <v>0.42077810429600854</v>
      </c>
      <c r="W699" s="24">
        <f t="shared" si="417"/>
        <v>483.81756056735423</v>
      </c>
      <c r="X699" s="24">
        <f t="shared" si="418"/>
        <v>654.81559657963248</v>
      </c>
      <c r="Y699" s="13">
        <f t="shared" si="399"/>
        <v>0.58662621420766758</v>
      </c>
      <c r="Z699" s="24">
        <f t="shared" si="400"/>
        <v>6283.4606365887967</v>
      </c>
      <c r="AA699" s="24">
        <f t="shared" si="401"/>
        <v>19585.807440639328</v>
      </c>
      <c r="AB699" s="24">
        <f t="shared" si="419"/>
        <v>404.80068927536706</v>
      </c>
      <c r="AC699" s="24">
        <f t="shared" si="420"/>
        <v>310.39430868522822</v>
      </c>
      <c r="AD699" s="123">
        <f t="shared" si="421"/>
        <v>3405</v>
      </c>
      <c r="AE699" s="14">
        <f t="shared" si="422"/>
        <v>56.75</v>
      </c>
      <c r="AF699" s="24">
        <f t="shared" si="402"/>
        <v>400</v>
      </c>
      <c r="AG699" s="3">
        <f t="shared" si="423"/>
        <v>1</v>
      </c>
      <c r="AH699" s="14">
        <f t="shared" si="403"/>
        <v>0</v>
      </c>
      <c r="AI699" s="14">
        <f t="shared" si="404"/>
        <v>1</v>
      </c>
      <c r="AJ699" s="14">
        <f t="shared" si="405"/>
        <v>2</v>
      </c>
      <c r="AK699" s="14">
        <f t="shared" si="406"/>
        <v>2.6</v>
      </c>
      <c r="AL699" s="24">
        <f t="shared" si="424"/>
        <v>404.80068927536706</v>
      </c>
      <c r="AM699" s="14">
        <f t="shared" si="425"/>
        <v>312.99595806202683</v>
      </c>
      <c r="AN699" s="138" t="str">
        <f t="shared" si="426"/>
        <v>modifiée</v>
      </c>
      <c r="AO699">
        <f t="shared" si="427"/>
        <v>3405</v>
      </c>
      <c r="AP699" s="124">
        <f t="shared" si="428"/>
        <v>312.99595806202683</v>
      </c>
    </row>
    <row r="700" spans="2:42" x14ac:dyDescent="0.25">
      <c r="B700" s="3">
        <f t="shared" si="407"/>
        <v>3410</v>
      </c>
      <c r="C700" s="14">
        <f t="shared" si="408"/>
        <v>56.833333333333336</v>
      </c>
      <c r="D700" s="11">
        <f t="shared" si="409"/>
        <v>937.23330464761511</v>
      </c>
      <c r="E700" s="11">
        <f t="shared" si="390"/>
        <v>735.37676145727835</v>
      </c>
      <c r="F700" s="11">
        <f t="shared" si="410"/>
        <v>216.02965731634694</v>
      </c>
      <c r="G700" s="11">
        <f t="shared" si="391"/>
        <v>405.31170207153161</v>
      </c>
      <c r="H700" s="11">
        <f t="shared" si="392"/>
        <v>310.81508678952423</v>
      </c>
      <c r="I700" s="24">
        <f t="shared" si="411"/>
        <v>216.02965731634694</v>
      </c>
      <c r="J700" s="12">
        <f t="shared" si="393"/>
        <v>0.29983554272026763</v>
      </c>
      <c r="K700" s="24">
        <f t="shared" si="394"/>
        <v>535.50233317798484</v>
      </c>
      <c r="L700" s="12">
        <f t="shared" si="412"/>
        <v>0.30527343506224686</v>
      </c>
      <c r="M700" s="24">
        <f t="shared" si="413"/>
        <v>405.31170207153161</v>
      </c>
      <c r="N700" s="12">
        <f t="shared" si="395"/>
        <v>0.79160861958563478</v>
      </c>
      <c r="O700" s="24">
        <f t="shared" si="396"/>
        <v>608.49248753924644</v>
      </c>
      <c r="P700" s="12">
        <f t="shared" si="414"/>
        <v>0.51058269668564904</v>
      </c>
      <c r="Q700" s="24">
        <f t="shared" si="415"/>
        <v>310.81508678952423</v>
      </c>
      <c r="R700" s="12">
        <f t="shared" si="397"/>
        <v>0.50823919370150372</v>
      </c>
      <c r="S700" s="24">
        <f t="shared" si="398"/>
        <v>568.65496096163838</v>
      </c>
      <c r="T700" s="12">
        <f t="shared" si="416"/>
        <v>0.42055914571958269</v>
      </c>
      <c r="W700" s="24">
        <f t="shared" si="417"/>
        <v>484.40418678156192</v>
      </c>
      <c r="X700" s="24">
        <f t="shared" si="418"/>
        <v>655.22480665261799</v>
      </c>
      <c r="Y700" s="13">
        <f t="shared" si="399"/>
        <v>0.5859813124690304</v>
      </c>
      <c r="Z700" s="24">
        <f t="shared" si="400"/>
        <v>6274.3143668929106</v>
      </c>
      <c r="AA700" s="24">
        <f t="shared" si="401"/>
        <v>19582.663143589867</v>
      </c>
      <c r="AB700" s="24">
        <f t="shared" si="419"/>
        <v>405.31170207153161</v>
      </c>
      <c r="AC700" s="24">
        <f t="shared" si="420"/>
        <v>310.81508678952423</v>
      </c>
      <c r="AD700" s="123">
        <f t="shared" si="421"/>
        <v>3410</v>
      </c>
      <c r="AE700" s="14">
        <f t="shared" si="422"/>
        <v>56.833333333333336</v>
      </c>
      <c r="AF700" s="24">
        <f t="shared" si="402"/>
        <v>400</v>
      </c>
      <c r="AG700" s="3">
        <f t="shared" si="423"/>
        <v>1</v>
      </c>
      <c r="AH700" s="14">
        <f t="shared" si="403"/>
        <v>0</v>
      </c>
      <c r="AI700" s="14">
        <f t="shared" si="404"/>
        <v>1</v>
      </c>
      <c r="AJ700" s="14">
        <f t="shared" si="405"/>
        <v>2</v>
      </c>
      <c r="AK700" s="14">
        <f t="shared" si="406"/>
        <v>2.6</v>
      </c>
      <c r="AL700" s="24">
        <f t="shared" si="424"/>
        <v>405.31170207153161</v>
      </c>
      <c r="AM700" s="14">
        <f t="shared" si="425"/>
        <v>313.43849625351527</v>
      </c>
      <c r="AN700" s="138" t="str">
        <f t="shared" si="426"/>
        <v>modifiée</v>
      </c>
      <c r="AO700">
        <f t="shared" si="427"/>
        <v>3410</v>
      </c>
      <c r="AP700" s="124">
        <f t="shared" si="428"/>
        <v>313.43849625351527</v>
      </c>
    </row>
    <row r="701" spans="2:42" x14ac:dyDescent="0.25">
      <c r="B701" s="3">
        <f t="shared" si="407"/>
        <v>3415</v>
      </c>
      <c r="C701" s="14">
        <f t="shared" si="408"/>
        <v>56.916666666666664</v>
      </c>
      <c r="D701" s="11">
        <f t="shared" si="409"/>
        <v>937.45235672794297</v>
      </c>
      <c r="E701" s="11">
        <f t="shared" si="390"/>
        <v>735.59753688365049</v>
      </c>
      <c r="F701" s="11">
        <f t="shared" si="410"/>
        <v>216.33493075140919</v>
      </c>
      <c r="G701" s="11">
        <f t="shared" si="391"/>
        <v>405.82228476821729</v>
      </c>
      <c r="H701" s="11">
        <f t="shared" si="392"/>
        <v>311.23564593524384</v>
      </c>
      <c r="I701" s="24">
        <f t="shared" si="411"/>
        <v>216.33493075140919</v>
      </c>
      <c r="J701" s="12">
        <f t="shared" si="393"/>
        <v>0.2997751223525032</v>
      </c>
      <c r="K701" s="24">
        <f t="shared" si="394"/>
        <v>535.61026490912855</v>
      </c>
      <c r="L701" s="12">
        <f t="shared" si="412"/>
        <v>0.30519012243899196</v>
      </c>
      <c r="M701" s="24">
        <f t="shared" si="413"/>
        <v>405.82228476821729</v>
      </c>
      <c r="N701" s="12">
        <f t="shared" si="395"/>
        <v>0.79127820059623621</v>
      </c>
      <c r="O701" s="24">
        <f t="shared" si="396"/>
        <v>608.74657955471946</v>
      </c>
      <c r="P701" s="12">
        <f t="shared" si="414"/>
        <v>0.5101526998823489</v>
      </c>
      <c r="Q701" s="24">
        <f t="shared" si="415"/>
        <v>311.23564593524384</v>
      </c>
      <c r="R701" s="12">
        <f t="shared" si="397"/>
        <v>0.50810165925109196</v>
      </c>
      <c r="S701" s="24">
        <f t="shared" si="398"/>
        <v>568.80888615772028</v>
      </c>
      <c r="T701" s="12">
        <f t="shared" si="416"/>
        <v>0.42034013323328734</v>
      </c>
      <c r="W701" s="24">
        <f t="shared" si="417"/>
        <v>484.99016809403093</v>
      </c>
      <c r="X701" s="24">
        <f t="shared" si="418"/>
        <v>655.63462237987153</v>
      </c>
      <c r="Y701" s="13">
        <f t="shared" si="399"/>
        <v>0.58533663067707087</v>
      </c>
      <c r="Z701" s="24">
        <f t="shared" si="400"/>
        <v>6265.1842197404885</v>
      </c>
      <c r="AA701" s="24">
        <f t="shared" si="401"/>
        <v>19579.500765314147</v>
      </c>
      <c r="AB701" s="24">
        <f t="shared" si="419"/>
        <v>405.82228476821729</v>
      </c>
      <c r="AC701" s="24">
        <f t="shared" si="420"/>
        <v>311.23564593524384</v>
      </c>
      <c r="AD701" s="123">
        <f t="shared" si="421"/>
        <v>3415</v>
      </c>
      <c r="AE701" s="14">
        <f t="shared" si="422"/>
        <v>56.916666666666664</v>
      </c>
      <c r="AF701" s="24">
        <f t="shared" si="402"/>
        <v>400</v>
      </c>
      <c r="AG701" s="3">
        <f t="shared" si="423"/>
        <v>1</v>
      </c>
      <c r="AH701" s="14">
        <f t="shared" si="403"/>
        <v>0</v>
      </c>
      <c r="AI701" s="14">
        <f t="shared" si="404"/>
        <v>1</v>
      </c>
      <c r="AJ701" s="14">
        <f t="shared" si="405"/>
        <v>2</v>
      </c>
      <c r="AK701" s="14">
        <f t="shared" si="406"/>
        <v>2.6</v>
      </c>
      <c r="AL701" s="24">
        <f t="shared" si="424"/>
        <v>405.82228476821729</v>
      </c>
      <c r="AM701" s="14">
        <f t="shared" si="425"/>
        <v>313.88084292173289</v>
      </c>
      <c r="AN701" s="138" t="str">
        <f t="shared" si="426"/>
        <v>modifiée</v>
      </c>
      <c r="AO701">
        <f t="shared" si="427"/>
        <v>3415</v>
      </c>
      <c r="AP701" s="124">
        <f t="shared" si="428"/>
        <v>313.88084292173289</v>
      </c>
    </row>
    <row r="702" spans="2:42" x14ac:dyDescent="0.25">
      <c r="B702" s="3">
        <f t="shared" si="407"/>
        <v>3420</v>
      </c>
      <c r="C702" s="14">
        <f t="shared" si="408"/>
        <v>57</v>
      </c>
      <c r="D702" s="11">
        <f t="shared" si="409"/>
        <v>937.67108902409825</v>
      </c>
      <c r="E702" s="11">
        <f t="shared" si="390"/>
        <v>735.81831231002275</v>
      </c>
      <c r="F702" s="11">
        <f t="shared" si="410"/>
        <v>216.64012087384819</v>
      </c>
      <c r="G702" s="11">
        <f t="shared" si="391"/>
        <v>406.33243746809961</v>
      </c>
      <c r="H702" s="11">
        <f t="shared" si="392"/>
        <v>311.65598606847715</v>
      </c>
      <c r="I702" s="24">
        <f t="shared" si="411"/>
        <v>216.64012087384819</v>
      </c>
      <c r="J702" s="12">
        <f t="shared" si="393"/>
        <v>0.29971476878576542</v>
      </c>
      <c r="K702" s="24">
        <f t="shared" si="394"/>
        <v>535.71812075487014</v>
      </c>
      <c r="L702" s="12">
        <f t="shared" si="412"/>
        <v>0.30510674831876278</v>
      </c>
      <c r="M702" s="24">
        <f t="shared" si="413"/>
        <v>406.33243746809961</v>
      </c>
      <c r="N702" s="12">
        <f t="shared" si="395"/>
        <v>0.79094765030075576</v>
      </c>
      <c r="O702" s="24">
        <f t="shared" si="396"/>
        <v>609.00098496532792</v>
      </c>
      <c r="P702" s="12">
        <f t="shared" si="414"/>
        <v>0.50972280703948303</v>
      </c>
      <c r="Q702" s="24">
        <f t="shared" si="415"/>
        <v>311.65598606847715</v>
      </c>
      <c r="R702" s="12">
        <f t="shared" si="397"/>
        <v>0.50796414997300421</v>
      </c>
      <c r="S702" s="24">
        <f t="shared" si="398"/>
        <v>568.9628665110771</v>
      </c>
      <c r="T702" s="12">
        <f t="shared" si="416"/>
        <v>0.42012106735520394</v>
      </c>
      <c r="W702" s="24">
        <f t="shared" si="417"/>
        <v>485.57550472470803</v>
      </c>
      <c r="X702" s="24">
        <f t="shared" si="418"/>
        <v>656.04504310849154</v>
      </c>
      <c r="Y702" s="13">
        <f t="shared" si="399"/>
        <v>0.58469217319538702</v>
      </c>
      <c r="Z702" s="24">
        <f t="shared" si="400"/>
        <v>6256.0701896328683</v>
      </c>
      <c r="AA702" s="24">
        <f t="shared" si="401"/>
        <v>19576.320417716892</v>
      </c>
      <c r="AB702" s="24">
        <f t="shared" si="419"/>
        <v>406.33243746809961</v>
      </c>
      <c r="AC702" s="24">
        <f t="shared" si="420"/>
        <v>311.65598606847715</v>
      </c>
      <c r="AD702" s="123">
        <f t="shared" si="421"/>
        <v>3420</v>
      </c>
      <c r="AE702" s="14">
        <f t="shared" si="422"/>
        <v>57</v>
      </c>
      <c r="AF702" s="24">
        <f t="shared" si="402"/>
        <v>400</v>
      </c>
      <c r="AG702" s="3">
        <f t="shared" si="423"/>
        <v>1</v>
      </c>
      <c r="AH702" s="14">
        <f t="shared" si="403"/>
        <v>0</v>
      </c>
      <c r="AI702" s="14">
        <f t="shared" si="404"/>
        <v>1</v>
      </c>
      <c r="AJ702" s="14">
        <f t="shared" si="405"/>
        <v>2</v>
      </c>
      <c r="AK702" s="14">
        <f t="shared" si="406"/>
        <v>2.6</v>
      </c>
      <c r="AL702" s="24">
        <f t="shared" si="424"/>
        <v>406.33243746809961</v>
      </c>
      <c r="AM702" s="14">
        <f t="shared" si="425"/>
        <v>314.32299789930579</v>
      </c>
      <c r="AN702" s="138" t="str">
        <f t="shared" si="426"/>
        <v>modifiée</v>
      </c>
      <c r="AO702">
        <f t="shared" si="427"/>
        <v>3420</v>
      </c>
      <c r="AP702" s="124">
        <f t="shared" si="428"/>
        <v>314.32299789930579</v>
      </c>
    </row>
    <row r="703" spans="2:42" x14ac:dyDescent="0.25">
      <c r="B703" s="3">
        <f t="shared" si="407"/>
        <v>3425</v>
      </c>
      <c r="C703" s="14">
        <f t="shared" si="408"/>
        <v>57.083333333333336</v>
      </c>
      <c r="D703" s="11">
        <f t="shared" si="409"/>
        <v>937.88950246839693</v>
      </c>
      <c r="E703" s="11">
        <f t="shared" si="390"/>
        <v>736.039087736395</v>
      </c>
      <c r="F703" s="11">
        <f t="shared" si="410"/>
        <v>216.94522762216695</v>
      </c>
      <c r="G703" s="11">
        <f t="shared" si="391"/>
        <v>406.84216027513912</v>
      </c>
      <c r="H703" s="11">
        <f t="shared" si="392"/>
        <v>312.07610713583233</v>
      </c>
      <c r="I703" s="24">
        <f t="shared" si="411"/>
        <v>216.94522762216695</v>
      </c>
      <c r="J703" s="12">
        <f t="shared" si="393"/>
        <v>0.29965448173329995</v>
      </c>
      <c r="K703" s="24">
        <f t="shared" si="394"/>
        <v>535.82590110998387</v>
      </c>
      <c r="L703" s="12">
        <f t="shared" si="412"/>
        <v>0.30502331305618219</v>
      </c>
      <c r="M703" s="24">
        <f t="shared" si="413"/>
        <v>406.84216027513912</v>
      </c>
      <c r="N703" s="12">
        <f t="shared" si="395"/>
        <v>0.79061696874405296</v>
      </c>
      <c r="O703" s="24">
        <f t="shared" si="396"/>
        <v>609.25570425634157</v>
      </c>
      <c r="P703" s="12">
        <f t="shared" si="414"/>
        <v>0.50929301943802696</v>
      </c>
      <c r="Q703" s="24">
        <f t="shared" si="415"/>
        <v>312.07610713583233</v>
      </c>
      <c r="R703" s="12">
        <f t="shared" si="397"/>
        <v>0.50782666521092534</v>
      </c>
      <c r="S703" s="24">
        <f t="shared" si="398"/>
        <v>569.1169027791442</v>
      </c>
      <c r="T703" s="12">
        <f t="shared" si="416"/>
        <v>0.41990194860126762</v>
      </c>
      <c r="W703" s="24">
        <f t="shared" si="417"/>
        <v>486.1601968979034</v>
      </c>
      <c r="X703" s="24">
        <f t="shared" si="418"/>
        <v>656.45606817640271</v>
      </c>
      <c r="Y703" s="13">
        <f t="shared" si="399"/>
        <v>0.58404794437955621</v>
      </c>
      <c r="Z703" s="24">
        <f t="shared" si="400"/>
        <v>6246.9722709622902</v>
      </c>
      <c r="AA703" s="24">
        <f t="shared" si="401"/>
        <v>19573.122212746781</v>
      </c>
      <c r="AB703" s="24">
        <f t="shared" si="419"/>
        <v>406.84216027513912</v>
      </c>
      <c r="AC703" s="24">
        <f t="shared" si="420"/>
        <v>312.07610713583233</v>
      </c>
      <c r="AD703" s="123">
        <f t="shared" si="421"/>
        <v>3425</v>
      </c>
      <c r="AE703" s="14">
        <f t="shared" si="422"/>
        <v>57.083333333333336</v>
      </c>
      <c r="AF703" s="24">
        <f t="shared" si="402"/>
        <v>400</v>
      </c>
      <c r="AG703" s="3">
        <f t="shared" si="423"/>
        <v>1</v>
      </c>
      <c r="AH703" s="14">
        <f t="shared" si="403"/>
        <v>0</v>
      </c>
      <c r="AI703" s="14">
        <f t="shared" si="404"/>
        <v>1</v>
      </c>
      <c r="AJ703" s="14">
        <f t="shared" si="405"/>
        <v>2</v>
      </c>
      <c r="AK703" s="14">
        <f t="shared" si="406"/>
        <v>2.6</v>
      </c>
      <c r="AL703" s="24">
        <f t="shared" si="424"/>
        <v>406.84216027513912</v>
      </c>
      <c r="AM703" s="14">
        <f t="shared" si="425"/>
        <v>314.76496101962783</v>
      </c>
      <c r="AN703" s="138" t="str">
        <f t="shared" si="426"/>
        <v>modifiée</v>
      </c>
      <c r="AO703">
        <f t="shared" si="427"/>
        <v>3425</v>
      </c>
      <c r="AP703" s="124">
        <f t="shared" si="428"/>
        <v>314.76496101962783</v>
      </c>
    </row>
    <row r="704" spans="2:42" x14ac:dyDescent="0.25">
      <c r="B704" s="3">
        <f t="shared" si="407"/>
        <v>3430</v>
      </c>
      <c r="C704" s="14">
        <f t="shared" si="408"/>
        <v>57.166666666666664</v>
      </c>
      <c r="D704" s="11">
        <f t="shared" si="409"/>
        <v>938.1075979890835</v>
      </c>
      <c r="E704" s="11">
        <f t="shared" si="390"/>
        <v>736.25986316276715</v>
      </c>
      <c r="F704" s="11">
        <f t="shared" si="410"/>
        <v>217.25025093522314</v>
      </c>
      <c r="G704" s="11">
        <f t="shared" si="391"/>
        <v>407.35145329457714</v>
      </c>
      <c r="H704" s="11">
        <f t="shared" si="392"/>
        <v>312.49600908443358</v>
      </c>
      <c r="I704" s="24">
        <f t="shared" si="411"/>
        <v>217.25025093522314</v>
      </c>
      <c r="J704" s="12">
        <f t="shared" si="393"/>
        <v>0.29959426090907859</v>
      </c>
      <c r="K704" s="24">
        <f t="shared" si="394"/>
        <v>535.9336063687764</v>
      </c>
      <c r="L704" s="12">
        <f t="shared" si="412"/>
        <v>0.30493981700338268</v>
      </c>
      <c r="M704" s="24">
        <f t="shared" si="413"/>
        <v>407.35145329457714</v>
      </c>
      <c r="N704" s="12">
        <f t="shared" si="395"/>
        <v>0.79028615598110263</v>
      </c>
      <c r="O704" s="24">
        <f t="shared" si="396"/>
        <v>609.51073790629607</v>
      </c>
      <c r="P704" s="12">
        <f t="shared" si="414"/>
        <v>0.50886333835511244</v>
      </c>
      <c r="Q704" s="24">
        <f t="shared" si="415"/>
        <v>312.49600908443358</v>
      </c>
      <c r="R704" s="12">
        <f t="shared" si="397"/>
        <v>0.50768920431251885</v>
      </c>
      <c r="S704" s="24">
        <f t="shared" si="398"/>
        <v>569.27099571649603</v>
      </c>
      <c r="T704" s="12">
        <f t="shared" si="416"/>
        <v>0.41968277748530514</v>
      </c>
      <c r="W704" s="24">
        <f t="shared" si="417"/>
        <v>486.74424484228297</v>
      </c>
      <c r="X704" s="24">
        <f t="shared" si="418"/>
        <v>656.86769691244467</v>
      </c>
      <c r="Y704" s="13">
        <f t="shared" si="399"/>
        <v>0.58340394857693278</v>
      </c>
      <c r="Z704" s="24">
        <f t="shared" si="400"/>
        <v>6237.8904580121043</v>
      </c>
      <c r="AA704" s="24">
        <f t="shared" si="401"/>
        <v>19569.906262393357</v>
      </c>
      <c r="AB704" s="24">
        <f t="shared" si="419"/>
        <v>407.35145329457714</v>
      </c>
      <c r="AC704" s="24">
        <f t="shared" si="420"/>
        <v>312.49600908443358</v>
      </c>
      <c r="AD704" s="123">
        <f t="shared" si="421"/>
        <v>3430</v>
      </c>
      <c r="AE704" s="14">
        <f t="shared" si="422"/>
        <v>57.166666666666664</v>
      </c>
      <c r="AF704" s="24">
        <f t="shared" si="402"/>
        <v>400</v>
      </c>
      <c r="AG704" s="3">
        <f t="shared" si="423"/>
        <v>1</v>
      </c>
      <c r="AH704" s="14">
        <f t="shared" si="403"/>
        <v>0</v>
      </c>
      <c r="AI704" s="14">
        <f t="shared" si="404"/>
        <v>1</v>
      </c>
      <c r="AJ704" s="14">
        <f t="shared" si="405"/>
        <v>2</v>
      </c>
      <c r="AK704" s="14">
        <f t="shared" si="406"/>
        <v>2.6</v>
      </c>
      <c r="AL704" s="24">
        <f t="shared" si="424"/>
        <v>407.35145329457714</v>
      </c>
      <c r="AM704" s="14">
        <f t="shared" si="425"/>
        <v>315.2067321168592</v>
      </c>
      <c r="AN704" s="138" t="str">
        <f t="shared" si="426"/>
        <v>modifiée</v>
      </c>
      <c r="AO704">
        <f t="shared" si="427"/>
        <v>3430</v>
      </c>
      <c r="AP704" s="124">
        <f t="shared" si="428"/>
        <v>315.2067321168592</v>
      </c>
    </row>
    <row r="705" spans="2:42" x14ac:dyDescent="0.25">
      <c r="B705" s="3">
        <f t="shared" si="407"/>
        <v>3435</v>
      </c>
      <c r="C705" s="14">
        <f t="shared" si="408"/>
        <v>57.25</v>
      </c>
      <c r="D705" s="11">
        <f t="shared" si="409"/>
        <v>938.325376510355</v>
      </c>
      <c r="E705" s="11">
        <f t="shared" si="390"/>
        <v>736.4806385891394</v>
      </c>
      <c r="F705" s="11">
        <f t="shared" si="410"/>
        <v>217.55519075222651</v>
      </c>
      <c r="G705" s="11">
        <f t="shared" si="391"/>
        <v>407.86031663293227</v>
      </c>
      <c r="H705" s="11">
        <f t="shared" si="392"/>
        <v>312.9156918619189</v>
      </c>
      <c r="I705" s="24">
        <f t="shared" si="411"/>
        <v>217.55519075222651</v>
      </c>
      <c r="J705" s="12">
        <f t="shared" si="393"/>
        <v>0.29953410602779912</v>
      </c>
      <c r="K705" s="24">
        <f t="shared" si="394"/>
        <v>536.04123692508369</v>
      </c>
      <c r="L705" s="12">
        <f t="shared" si="412"/>
        <v>0.30485626051000858</v>
      </c>
      <c r="M705" s="24">
        <f t="shared" si="413"/>
        <v>407.86031663293227</v>
      </c>
      <c r="N705" s="12">
        <f t="shared" si="395"/>
        <v>0.78995521207692143</v>
      </c>
      <c r="O705" s="24">
        <f t="shared" si="396"/>
        <v>609.76608638701896</v>
      </c>
      <c r="P705" s="12">
        <f t="shared" si="414"/>
        <v>0.5084337650639843</v>
      </c>
      <c r="Q705" s="24">
        <f t="shared" si="415"/>
        <v>312.9156918619189</v>
      </c>
      <c r="R705" s="12">
        <f t="shared" si="397"/>
        <v>0.50755176662941559</v>
      </c>
      <c r="S705" s="24">
        <f t="shared" si="398"/>
        <v>569.42514607485009</v>
      </c>
      <c r="T705" s="12">
        <f t="shared" si="416"/>
        <v>0.41946355451902617</v>
      </c>
      <c r="W705" s="24">
        <f t="shared" si="417"/>
        <v>487.32764879085988</v>
      </c>
      <c r="X705" s="24">
        <f t="shared" si="418"/>
        <v>657.27992863645954</v>
      </c>
      <c r="Y705" s="13">
        <f t="shared" si="399"/>
        <v>0.58276019012644931</v>
      </c>
      <c r="Z705" s="24">
        <f t="shared" si="400"/>
        <v>6228.8247449569881</v>
      </c>
      <c r="AA705" s="24">
        <f t="shared" si="401"/>
        <v>19566.672678683899</v>
      </c>
      <c r="AB705" s="24">
        <f t="shared" si="419"/>
        <v>407.86031663293227</v>
      </c>
      <c r="AC705" s="24">
        <f t="shared" si="420"/>
        <v>312.9156918619189</v>
      </c>
      <c r="AD705" s="123">
        <f t="shared" si="421"/>
        <v>3435</v>
      </c>
      <c r="AE705" s="14">
        <f t="shared" si="422"/>
        <v>57.25</v>
      </c>
      <c r="AF705" s="24">
        <f t="shared" si="402"/>
        <v>400</v>
      </c>
      <c r="AG705" s="3">
        <f t="shared" si="423"/>
        <v>1</v>
      </c>
      <c r="AH705" s="14">
        <f t="shared" si="403"/>
        <v>0</v>
      </c>
      <c r="AI705" s="14">
        <f t="shared" si="404"/>
        <v>1</v>
      </c>
      <c r="AJ705" s="14">
        <f t="shared" si="405"/>
        <v>2</v>
      </c>
      <c r="AK705" s="14">
        <f t="shared" si="406"/>
        <v>2.6</v>
      </c>
      <c r="AL705" s="24">
        <f t="shared" si="424"/>
        <v>407.86031663293227</v>
      </c>
      <c r="AM705" s="14">
        <f t="shared" si="425"/>
        <v>315.64831102592558</v>
      </c>
      <c r="AN705" s="138" t="str">
        <f t="shared" si="426"/>
        <v>modifiée</v>
      </c>
      <c r="AO705">
        <f t="shared" si="427"/>
        <v>3435</v>
      </c>
      <c r="AP705" s="124">
        <f t="shared" si="428"/>
        <v>315.64831102592558</v>
      </c>
    </row>
    <row r="706" spans="2:42" x14ac:dyDescent="0.25">
      <c r="B706" s="3">
        <f t="shared" si="407"/>
        <v>3440</v>
      </c>
      <c r="C706" s="14">
        <f t="shared" si="408"/>
        <v>57.333333333333336</v>
      </c>
      <c r="D706" s="11">
        <f t="shared" si="409"/>
        <v>938.54283895238439</v>
      </c>
      <c r="E706" s="11">
        <f t="shared" si="390"/>
        <v>736.70141401551166</v>
      </c>
      <c r="F706" s="11">
        <f t="shared" si="410"/>
        <v>217.86004701273652</v>
      </c>
      <c r="G706" s="11">
        <f t="shared" si="391"/>
        <v>408.36875039799628</v>
      </c>
      <c r="H706" s="11">
        <f t="shared" si="392"/>
        <v>313.33515541643794</v>
      </c>
      <c r="I706" s="24">
        <f t="shared" si="411"/>
        <v>217.86004701273652</v>
      </c>
      <c r="J706" s="12">
        <f t="shared" si="393"/>
        <v>0.29947401680488356</v>
      </c>
      <c r="K706" s="24">
        <f t="shared" si="394"/>
        <v>536.14879317227076</v>
      </c>
      <c r="L706" s="12">
        <f t="shared" si="412"/>
        <v>0.30477264392324782</v>
      </c>
      <c r="M706" s="24">
        <f t="shared" si="413"/>
        <v>408.36875039799628</v>
      </c>
      <c r="N706" s="12">
        <f t="shared" si="395"/>
        <v>0.78962413710649726</v>
      </c>
      <c r="O706" s="24">
        <f t="shared" si="396"/>
        <v>610.02175016365595</v>
      </c>
      <c r="P706" s="12">
        <f t="shared" si="414"/>
        <v>0.5080043008340408</v>
      </c>
      <c r="Q706" s="24">
        <f t="shared" si="415"/>
        <v>313.33515541643794</v>
      </c>
      <c r="R706" s="12">
        <f t="shared" si="397"/>
        <v>0.50741435151720304</v>
      </c>
      <c r="S706" s="24">
        <f t="shared" si="398"/>
        <v>569.57935460306885</v>
      </c>
      <c r="T706" s="12">
        <f t="shared" si="416"/>
        <v>0.419244280212067</v>
      </c>
      <c r="W706" s="24">
        <f t="shared" si="417"/>
        <v>487.91040898098635</v>
      </c>
      <c r="X706" s="24">
        <f t="shared" si="418"/>
        <v>657.69276265938015</v>
      </c>
      <c r="Y706" s="13">
        <f t="shared" si="399"/>
        <v>0.58211667335841444</v>
      </c>
      <c r="Z706" s="24">
        <f t="shared" si="400"/>
        <v>6219.7751258631324</v>
      </c>
      <c r="AA706" s="24">
        <f t="shared" si="401"/>
        <v>19563.421573680233</v>
      </c>
      <c r="AB706" s="24">
        <f t="shared" si="419"/>
        <v>408.36875039799628</v>
      </c>
      <c r="AC706" s="24">
        <f t="shared" si="420"/>
        <v>313.33515541643794</v>
      </c>
      <c r="AD706" s="123">
        <f t="shared" si="421"/>
        <v>3440</v>
      </c>
      <c r="AE706" s="14">
        <f t="shared" si="422"/>
        <v>57.333333333333336</v>
      </c>
      <c r="AF706" s="24">
        <f t="shared" si="402"/>
        <v>400</v>
      </c>
      <c r="AG706" s="3">
        <f t="shared" si="423"/>
        <v>1</v>
      </c>
      <c r="AH706" s="14">
        <f t="shared" si="403"/>
        <v>0</v>
      </c>
      <c r="AI706" s="14">
        <f t="shared" si="404"/>
        <v>1</v>
      </c>
      <c r="AJ706" s="14">
        <f t="shared" si="405"/>
        <v>2</v>
      </c>
      <c r="AK706" s="14">
        <f t="shared" si="406"/>
        <v>2.6</v>
      </c>
      <c r="AL706" s="24">
        <f t="shared" si="424"/>
        <v>408.36875039799628</v>
      </c>
      <c r="AM706" s="14">
        <f t="shared" si="425"/>
        <v>316.08969758251595</v>
      </c>
      <c r="AN706" s="138" t="str">
        <f t="shared" si="426"/>
        <v>modifiée</v>
      </c>
      <c r="AO706">
        <f t="shared" si="427"/>
        <v>3440</v>
      </c>
      <c r="AP706" s="124">
        <f t="shared" si="428"/>
        <v>316.08969758251595</v>
      </c>
    </row>
    <row r="707" spans="2:42" x14ac:dyDescent="0.25">
      <c r="B707" s="3">
        <f t="shared" si="407"/>
        <v>3445</v>
      </c>
      <c r="C707" s="14">
        <f t="shared" si="408"/>
        <v>57.416666666666664</v>
      </c>
      <c r="D707" s="11">
        <f t="shared" si="409"/>
        <v>938.7599862313441</v>
      </c>
      <c r="E707" s="11">
        <f t="shared" si="390"/>
        <v>736.9221894418838</v>
      </c>
      <c r="F707" s="11">
        <f t="shared" si="410"/>
        <v>218.16481965665977</v>
      </c>
      <c r="G707" s="11">
        <f t="shared" si="391"/>
        <v>408.87675469883033</v>
      </c>
      <c r="H707" s="11">
        <f t="shared" si="392"/>
        <v>313.75439969665001</v>
      </c>
      <c r="I707" s="24">
        <f t="shared" si="411"/>
        <v>218.16481965665977</v>
      </c>
      <c r="J707" s="12">
        <f t="shared" si="393"/>
        <v>0.29941399295647714</v>
      </c>
      <c r="K707" s="24">
        <f t="shared" si="394"/>
        <v>536.25627550322952</v>
      </c>
      <c r="L707" s="12">
        <f t="shared" si="412"/>
        <v>0.30468896758784386</v>
      </c>
      <c r="M707" s="24">
        <f t="shared" si="413"/>
        <v>408.87675469883033</v>
      </c>
      <c r="N707" s="12">
        <f t="shared" si="395"/>
        <v>0.78929293115471388</v>
      </c>
      <c r="O707" s="24">
        <f t="shared" si="396"/>
        <v>610.27772969469743</v>
      </c>
      <c r="P707" s="12">
        <f t="shared" si="414"/>
        <v>0.50757494693081706</v>
      </c>
      <c r="Q707" s="24">
        <f t="shared" si="415"/>
        <v>313.75439969665001</v>
      </c>
      <c r="R707" s="12">
        <f t="shared" si="397"/>
        <v>0.50727695833541409</v>
      </c>
      <c r="S707" s="24">
        <f t="shared" si="398"/>
        <v>569.73362204716295</v>
      </c>
      <c r="T707" s="12">
        <f t="shared" si="416"/>
        <v>0.41902495507199883</v>
      </c>
      <c r="W707" s="24">
        <f t="shared" si="417"/>
        <v>488.49252565434477</v>
      </c>
      <c r="X707" s="24">
        <f t="shared" si="418"/>
        <v>658.10619828331687</v>
      </c>
      <c r="Y707" s="13">
        <f t="shared" si="399"/>
        <v>0.58147340259431912</v>
      </c>
      <c r="Z707" s="24">
        <f t="shared" si="400"/>
        <v>6210.7415946884757</v>
      </c>
      <c r="AA707" s="24">
        <f t="shared" si="401"/>
        <v>19560.153059475644</v>
      </c>
      <c r="AB707" s="24">
        <f t="shared" si="419"/>
        <v>408.87675469883033</v>
      </c>
      <c r="AC707" s="24">
        <f t="shared" si="420"/>
        <v>313.75439969665001</v>
      </c>
      <c r="AD707" s="123">
        <f t="shared" si="421"/>
        <v>3445</v>
      </c>
      <c r="AE707" s="14">
        <f t="shared" si="422"/>
        <v>57.416666666666664</v>
      </c>
      <c r="AF707" s="24">
        <f t="shared" si="402"/>
        <v>400</v>
      </c>
      <c r="AG707" s="3">
        <f t="shared" si="423"/>
        <v>1</v>
      </c>
      <c r="AH707" s="14">
        <f t="shared" si="403"/>
        <v>0</v>
      </c>
      <c r="AI707" s="14">
        <f t="shared" si="404"/>
        <v>1</v>
      </c>
      <c r="AJ707" s="14">
        <f t="shared" si="405"/>
        <v>2</v>
      </c>
      <c r="AK707" s="14">
        <f t="shared" si="406"/>
        <v>2.6</v>
      </c>
      <c r="AL707" s="24">
        <f t="shared" si="424"/>
        <v>408.87675469883033</v>
      </c>
      <c r="AM707" s="14">
        <f t="shared" si="425"/>
        <v>316.53089162308191</v>
      </c>
      <c r="AN707" s="138" t="str">
        <f t="shared" si="426"/>
        <v>modifiée</v>
      </c>
      <c r="AO707">
        <f t="shared" si="427"/>
        <v>3445</v>
      </c>
      <c r="AP707" s="124">
        <f t="shared" si="428"/>
        <v>316.53089162308191</v>
      </c>
    </row>
    <row r="708" spans="2:42" x14ac:dyDescent="0.25">
      <c r="B708" s="3">
        <f t="shared" si="407"/>
        <v>3450</v>
      </c>
      <c r="C708" s="14">
        <f t="shared" si="408"/>
        <v>57.5</v>
      </c>
      <c r="D708" s="11">
        <f t="shared" si="409"/>
        <v>938.97681925942857</v>
      </c>
      <c r="E708" s="11">
        <f t="shared" si="390"/>
        <v>737.14296486825606</v>
      </c>
      <c r="F708" s="11">
        <f t="shared" si="410"/>
        <v>218.46950862424762</v>
      </c>
      <c r="G708" s="11">
        <f t="shared" si="391"/>
        <v>409.38432964576117</v>
      </c>
      <c r="H708" s="11">
        <f t="shared" si="392"/>
        <v>314.17342465172203</v>
      </c>
      <c r="I708" s="24">
        <f t="shared" si="411"/>
        <v>218.46950862424762</v>
      </c>
      <c r="J708" s="12">
        <f t="shared" si="393"/>
        <v>0.29935403419944789</v>
      </c>
      <c r="K708" s="24">
        <f t="shared" si="394"/>
        <v>536.36368431037749</v>
      </c>
      <c r="L708" s="12">
        <f t="shared" si="412"/>
        <v>0.30460523184614047</v>
      </c>
      <c r="M708" s="24">
        <f t="shared" si="413"/>
        <v>409.38432964576117</v>
      </c>
      <c r="N708" s="12">
        <f t="shared" si="395"/>
        <v>0.78896159431628243</v>
      </c>
      <c r="O708" s="24">
        <f t="shared" si="396"/>
        <v>610.53402543200446</v>
      </c>
      <c r="P708" s="12">
        <f t="shared" si="414"/>
        <v>0.50714570461606256</v>
      </c>
      <c r="Q708" s="24">
        <f t="shared" si="415"/>
        <v>314.17342465172203</v>
      </c>
      <c r="R708" s="12">
        <f t="shared" si="397"/>
        <v>0.50713958644751556</v>
      </c>
      <c r="S708" s="24">
        <f t="shared" si="398"/>
        <v>569.88794915029473</v>
      </c>
      <c r="T708" s="12">
        <f t="shared" si="416"/>
        <v>0.41880557960439369</v>
      </c>
      <c r="W708" s="24">
        <f t="shared" si="417"/>
        <v>489.0739990569391</v>
      </c>
      <c r="X708" s="24">
        <f t="shared" si="418"/>
        <v>658.5202348016453</v>
      </c>
      <c r="Y708" s="13">
        <f t="shared" si="399"/>
        <v>0.58083038214664173</v>
      </c>
      <c r="Z708" s="24">
        <f t="shared" si="400"/>
        <v>6201.7241452829239</v>
      </c>
      <c r="AA708" s="24">
        <f t="shared" si="401"/>
        <v>19556.867248191804</v>
      </c>
      <c r="AB708" s="24">
        <f t="shared" si="419"/>
        <v>409.38432964576117</v>
      </c>
      <c r="AC708" s="24">
        <f t="shared" si="420"/>
        <v>314.17342465172203</v>
      </c>
      <c r="AD708" s="123">
        <f t="shared" si="421"/>
        <v>3450</v>
      </c>
      <c r="AE708" s="14">
        <f t="shared" si="422"/>
        <v>57.5</v>
      </c>
      <c r="AF708" s="24">
        <f t="shared" si="402"/>
        <v>400</v>
      </c>
      <c r="AG708" s="3">
        <f t="shared" si="423"/>
        <v>1</v>
      </c>
      <c r="AH708" s="14">
        <f t="shared" si="403"/>
        <v>0</v>
      </c>
      <c r="AI708" s="14">
        <f t="shared" si="404"/>
        <v>1</v>
      </c>
      <c r="AJ708" s="14">
        <f t="shared" si="405"/>
        <v>2</v>
      </c>
      <c r="AK708" s="14">
        <f t="shared" si="406"/>
        <v>2.6</v>
      </c>
      <c r="AL708" s="24">
        <f t="shared" si="424"/>
        <v>409.38432964576117</v>
      </c>
      <c r="AM708" s="14">
        <f t="shared" si="425"/>
        <v>316.9718929848363</v>
      </c>
      <c r="AN708" s="138" t="str">
        <f t="shared" si="426"/>
        <v>modifiée</v>
      </c>
      <c r="AO708">
        <f t="shared" si="427"/>
        <v>3450</v>
      </c>
      <c r="AP708" s="124">
        <f t="shared" si="428"/>
        <v>316.9718929848363</v>
      </c>
    </row>
    <row r="709" spans="2:42" x14ac:dyDescent="0.25">
      <c r="B709" s="3">
        <f t="shared" si="407"/>
        <v>3455</v>
      </c>
      <c r="C709" s="14">
        <f t="shared" si="408"/>
        <v>57.583333333333336</v>
      </c>
      <c r="D709" s="11">
        <f t="shared" si="409"/>
        <v>939.19333894487761</v>
      </c>
      <c r="E709" s="11">
        <f t="shared" si="390"/>
        <v>737.36374029462831</v>
      </c>
      <c r="F709" s="11">
        <f t="shared" si="410"/>
        <v>218.77411385609378</v>
      </c>
      <c r="G709" s="11">
        <f t="shared" si="391"/>
        <v>409.89147535037722</v>
      </c>
      <c r="H709" s="11">
        <f t="shared" si="392"/>
        <v>314.59223023132643</v>
      </c>
      <c r="I709" s="24">
        <f t="shared" si="411"/>
        <v>218.77411385609378</v>
      </c>
      <c r="J709" s="12">
        <f t="shared" si="393"/>
        <v>0.29929414025138512</v>
      </c>
      <c r="K709" s="24">
        <f t="shared" si="394"/>
        <v>536.47101998565631</v>
      </c>
      <c r="L709" s="12">
        <f t="shared" si="412"/>
        <v>0.30452143703806961</v>
      </c>
      <c r="M709" s="24">
        <f t="shared" si="413"/>
        <v>409.89147535037722</v>
      </c>
      <c r="N709" s="12">
        <f t="shared" si="395"/>
        <v>0.78863012669566657</v>
      </c>
      <c r="O709" s="24">
        <f t="shared" si="396"/>
        <v>610.79063782083483</v>
      </c>
      <c r="P709" s="12">
        <f t="shared" si="414"/>
        <v>0.50671657514765911</v>
      </c>
      <c r="Q709" s="24">
        <f t="shared" si="415"/>
        <v>314.59223023132643</v>
      </c>
      <c r="R709" s="12">
        <f t="shared" si="397"/>
        <v>0.50700223522089749</v>
      </c>
      <c r="S709" s="24">
        <f t="shared" si="398"/>
        <v>570.0423366527807</v>
      </c>
      <c r="T709" s="12">
        <f t="shared" si="416"/>
        <v>0.41858615431279239</v>
      </c>
      <c r="W709" s="24">
        <f t="shared" si="417"/>
        <v>489.65482943908574</v>
      </c>
      <c r="X709" s="24">
        <f t="shared" si="418"/>
        <v>658.93487149909379</v>
      </c>
      <c r="Y709" s="13">
        <f t="shared" si="399"/>
        <v>0.58018761631865456</v>
      </c>
      <c r="Z709" s="24">
        <f t="shared" si="400"/>
        <v>6192.7227713885641</v>
      </c>
      <c r="AA709" s="24">
        <f t="shared" si="401"/>
        <v>19553.564251975629</v>
      </c>
      <c r="AB709" s="24">
        <f t="shared" si="419"/>
        <v>409.89147535037722</v>
      </c>
      <c r="AC709" s="24">
        <f t="shared" si="420"/>
        <v>314.59223023132643</v>
      </c>
      <c r="AD709" s="123">
        <f t="shared" si="421"/>
        <v>3455</v>
      </c>
      <c r="AE709" s="14">
        <f t="shared" si="422"/>
        <v>57.583333333333336</v>
      </c>
      <c r="AF709" s="24">
        <f t="shared" si="402"/>
        <v>400</v>
      </c>
      <c r="AG709" s="3">
        <f t="shared" si="423"/>
        <v>1</v>
      </c>
      <c r="AH709" s="14">
        <f t="shared" si="403"/>
        <v>0</v>
      </c>
      <c r="AI709" s="14">
        <f t="shared" si="404"/>
        <v>1</v>
      </c>
      <c r="AJ709" s="14">
        <f t="shared" si="405"/>
        <v>2</v>
      </c>
      <c r="AK709" s="14">
        <f t="shared" si="406"/>
        <v>2.6</v>
      </c>
      <c r="AL709" s="24">
        <f t="shared" si="424"/>
        <v>409.89147535037722</v>
      </c>
      <c r="AM709" s="14">
        <f t="shared" si="425"/>
        <v>317.41270150575156</v>
      </c>
      <c r="AN709" s="138" t="str">
        <f t="shared" si="426"/>
        <v>modifiée</v>
      </c>
      <c r="AO709">
        <f t="shared" si="427"/>
        <v>3455</v>
      </c>
      <c r="AP709" s="124">
        <f t="shared" si="428"/>
        <v>317.41270150575156</v>
      </c>
    </row>
    <row r="710" spans="2:42" x14ac:dyDescent="0.25">
      <c r="B710" s="3">
        <f t="shared" si="407"/>
        <v>3460</v>
      </c>
      <c r="C710" s="14">
        <f t="shared" si="408"/>
        <v>57.666666666666664</v>
      </c>
      <c r="D710" s="11">
        <f t="shared" si="409"/>
        <v>939.40954619199965</v>
      </c>
      <c r="E710" s="11">
        <f t="shared" si="390"/>
        <v>737.58451572100046</v>
      </c>
      <c r="F710" s="11">
        <f t="shared" si="410"/>
        <v>219.07863529313184</v>
      </c>
      <c r="G710" s="11">
        <f t="shared" si="391"/>
        <v>410.39819192552488</v>
      </c>
      <c r="H710" s="11">
        <f t="shared" si="392"/>
        <v>315.0108163856392</v>
      </c>
      <c r="I710" s="24">
        <f t="shared" si="411"/>
        <v>219.07863529313184</v>
      </c>
      <c r="J710" s="12">
        <f t="shared" si="393"/>
        <v>0.29923431083059804</v>
      </c>
      <c r="K710" s="24">
        <f t="shared" si="394"/>
        <v>536.57828292053068</v>
      </c>
      <c r="L710" s="12">
        <f t="shared" si="412"/>
        <v>0.30443758350117228</v>
      </c>
      <c r="M710" s="24">
        <f t="shared" si="413"/>
        <v>410.39819192552488</v>
      </c>
      <c r="N710" s="12">
        <f t="shared" si="395"/>
        <v>0.78829852840701131</v>
      </c>
      <c r="O710" s="24">
        <f t="shared" si="396"/>
        <v>611.04756729987025</v>
      </c>
      <c r="P710" s="12">
        <f t="shared" si="414"/>
        <v>0.50628755977963225</v>
      </c>
      <c r="Q710" s="24">
        <f t="shared" si="415"/>
        <v>315.0108163856392</v>
      </c>
      <c r="R710" s="12">
        <f t="shared" si="397"/>
        <v>0.50686490402686224</v>
      </c>
      <c r="S710" s="24">
        <f t="shared" si="398"/>
        <v>570.19678529209511</v>
      </c>
      <c r="T710" s="12">
        <f t="shared" si="416"/>
        <v>0.41836667969872876</v>
      </c>
      <c r="W710" s="24">
        <f t="shared" si="417"/>
        <v>490.2350170554044</v>
      </c>
      <c r="X710" s="24">
        <f t="shared" si="418"/>
        <v>659.35010765182938</v>
      </c>
      <c r="Y710" s="13">
        <f t="shared" si="399"/>
        <v>0.57954510940423509</v>
      </c>
      <c r="Z710" s="24">
        <f t="shared" si="400"/>
        <v>6183.7374666399019</v>
      </c>
      <c r="AA710" s="24">
        <f t="shared" si="401"/>
        <v>19550.244182996234</v>
      </c>
      <c r="AB710" s="24">
        <f t="shared" si="419"/>
        <v>410.39819192552488</v>
      </c>
      <c r="AC710" s="24">
        <f t="shared" si="420"/>
        <v>315.0108163856392</v>
      </c>
      <c r="AD710" s="123">
        <f t="shared" si="421"/>
        <v>3460</v>
      </c>
      <c r="AE710" s="14">
        <f t="shared" si="422"/>
        <v>57.666666666666664</v>
      </c>
      <c r="AF710" s="24">
        <f t="shared" si="402"/>
        <v>400</v>
      </c>
      <c r="AG710" s="3">
        <f t="shared" si="423"/>
        <v>1</v>
      </c>
      <c r="AH710" s="14">
        <f t="shared" si="403"/>
        <v>0</v>
      </c>
      <c r="AI710" s="14">
        <f t="shared" si="404"/>
        <v>1</v>
      </c>
      <c r="AJ710" s="14">
        <f t="shared" si="405"/>
        <v>2</v>
      </c>
      <c r="AK710" s="14">
        <f t="shared" si="406"/>
        <v>2.6</v>
      </c>
      <c r="AL710" s="24">
        <f t="shared" si="424"/>
        <v>410.39819192552488</v>
      </c>
      <c r="AM710" s="14">
        <f t="shared" si="425"/>
        <v>317.85331702455869</v>
      </c>
      <c r="AN710" s="138" t="str">
        <f t="shared" si="426"/>
        <v>modifiée</v>
      </c>
      <c r="AO710">
        <f t="shared" si="427"/>
        <v>3460</v>
      </c>
      <c r="AP710" s="124">
        <f t="shared" si="428"/>
        <v>317.85331702455869</v>
      </c>
    </row>
    <row r="711" spans="2:42" x14ac:dyDescent="0.25">
      <c r="B711" s="3">
        <f t="shared" si="407"/>
        <v>3465</v>
      </c>
      <c r="C711" s="14">
        <f t="shared" si="408"/>
        <v>57.75</v>
      </c>
      <c r="D711" s="11">
        <f t="shared" si="409"/>
        <v>939.62544190119377</v>
      </c>
      <c r="E711" s="11">
        <f t="shared" si="390"/>
        <v>737.80529114737271</v>
      </c>
      <c r="F711" s="11">
        <f t="shared" si="410"/>
        <v>219.38307287663301</v>
      </c>
      <c r="G711" s="11">
        <f t="shared" si="391"/>
        <v>410.90447948530453</v>
      </c>
      <c r="H711" s="11">
        <f t="shared" si="392"/>
        <v>315.42918306533795</v>
      </c>
      <c r="I711" s="24">
        <f t="shared" si="411"/>
        <v>219.38307287663301</v>
      </c>
      <c r="J711" s="12">
        <f t="shared" si="393"/>
        <v>0.29917454565611556</v>
      </c>
      <c r="K711" s="24">
        <f t="shared" si="394"/>
        <v>536.68547350598612</v>
      </c>
      <c r="L711" s="12">
        <f t="shared" si="412"/>
        <v>0.3043536715706473</v>
      </c>
      <c r="M711" s="24">
        <f t="shared" si="413"/>
        <v>410.90447948530453</v>
      </c>
      <c r="N711" s="12">
        <f t="shared" si="395"/>
        <v>0.78796679957407401</v>
      </c>
      <c r="O711" s="24">
        <f t="shared" si="396"/>
        <v>611.30481430124041</v>
      </c>
      <c r="P711" s="12">
        <f t="shared" si="414"/>
        <v>0.50585865976223987</v>
      </c>
      <c r="Q711" s="24">
        <f t="shared" si="415"/>
        <v>315.42918306533795</v>
      </c>
      <c r="R711" s="12">
        <f t="shared" si="397"/>
        <v>0.50672759224061326</v>
      </c>
      <c r="S711" s="24">
        <f t="shared" si="398"/>
        <v>570.35129580287219</v>
      </c>
      <c r="T711" s="12">
        <f t="shared" si="416"/>
        <v>0.41814715626180243</v>
      </c>
      <c r="W711" s="24">
        <f t="shared" si="417"/>
        <v>490.81456216480865</v>
      </c>
      <c r="X711" s="24">
        <f t="shared" si="418"/>
        <v>659.76594252754558</v>
      </c>
      <c r="Y711" s="13">
        <f t="shared" si="399"/>
        <v>0.57890286568767724</v>
      </c>
      <c r="Z711" s="24">
        <f t="shared" si="400"/>
        <v>6174.7682245641017</v>
      </c>
      <c r="AA711" s="24">
        <f t="shared" si="401"/>
        <v>19546.90715344188</v>
      </c>
      <c r="AB711" s="24">
        <f t="shared" si="419"/>
        <v>410.90447948530453</v>
      </c>
      <c r="AC711" s="24">
        <f t="shared" si="420"/>
        <v>315.42918306533795</v>
      </c>
      <c r="AD711" s="123">
        <f t="shared" si="421"/>
        <v>3465</v>
      </c>
      <c r="AE711" s="14">
        <f t="shared" si="422"/>
        <v>57.75</v>
      </c>
      <c r="AF711" s="24">
        <f t="shared" si="402"/>
        <v>400</v>
      </c>
      <c r="AG711" s="3">
        <f t="shared" si="423"/>
        <v>1</v>
      </c>
      <c r="AH711" s="14">
        <f t="shared" si="403"/>
        <v>0</v>
      </c>
      <c r="AI711" s="14">
        <f t="shared" si="404"/>
        <v>1</v>
      </c>
      <c r="AJ711" s="14">
        <f t="shared" si="405"/>
        <v>2</v>
      </c>
      <c r="AK711" s="14">
        <f t="shared" si="406"/>
        <v>2.6</v>
      </c>
      <c r="AL711" s="24">
        <f t="shared" si="424"/>
        <v>410.90447948530453</v>
      </c>
      <c r="AM711" s="14">
        <f t="shared" si="425"/>
        <v>318.29373938074616</v>
      </c>
      <c r="AN711" s="138" t="str">
        <f t="shared" si="426"/>
        <v>modifiée</v>
      </c>
      <c r="AO711">
        <f t="shared" si="427"/>
        <v>3465</v>
      </c>
      <c r="AP711" s="124">
        <f t="shared" si="428"/>
        <v>318.29373938074616</v>
      </c>
    </row>
    <row r="712" spans="2:42" x14ac:dyDescent="0.25">
      <c r="B712" s="3">
        <f t="shared" si="407"/>
        <v>3470</v>
      </c>
      <c r="C712" s="14">
        <f t="shared" si="408"/>
        <v>57.833333333333336</v>
      </c>
      <c r="D712" s="11">
        <f t="shared" si="409"/>
        <v>939.8410269689723</v>
      </c>
      <c r="E712" s="11">
        <f t="shared" si="390"/>
        <v>738.02606657374497</v>
      </c>
      <c r="F712" s="11">
        <f t="shared" si="410"/>
        <v>219.68742654820366</v>
      </c>
      <c r="G712" s="11">
        <f t="shared" si="391"/>
        <v>411.41033814506676</v>
      </c>
      <c r="H712" s="11">
        <f t="shared" si="392"/>
        <v>315.84733022159975</v>
      </c>
      <c r="I712" s="24">
        <f t="shared" si="411"/>
        <v>219.68742654820366</v>
      </c>
      <c r="J712" s="12">
        <f t="shared" si="393"/>
        <v>0.29911484444768466</v>
      </c>
      <c r="K712" s="24">
        <f t="shared" si="394"/>
        <v>536.7925921325284</v>
      </c>
      <c r="L712" s="12">
        <f t="shared" si="412"/>
        <v>0.30426970157934879</v>
      </c>
      <c r="M712" s="24">
        <f t="shared" si="413"/>
        <v>411.41033814506676</v>
      </c>
      <c r="N712" s="12">
        <f t="shared" si="395"/>
        <v>0.78763494033014803</v>
      </c>
      <c r="O712" s="24">
        <f t="shared" si="396"/>
        <v>611.56237925055211</v>
      </c>
      <c r="P712" s="12">
        <f t="shared" si="414"/>
        <v>0.50542987634191494</v>
      </c>
      <c r="Q712" s="24">
        <f t="shared" si="415"/>
        <v>315.84733022159975</v>
      </c>
      <c r="R712" s="12">
        <f t="shared" si="397"/>
        <v>0.50659029924124344</v>
      </c>
      <c r="S712" s="24">
        <f t="shared" si="398"/>
        <v>570.50586891691023</v>
      </c>
      <c r="T712" s="12">
        <f t="shared" si="416"/>
        <v>0.417927584499662</v>
      </c>
      <c r="W712" s="24">
        <f t="shared" si="417"/>
        <v>491.39346503049632</v>
      </c>
      <c r="X712" s="24">
        <f t="shared" si="418"/>
        <v>660.18237538554854</v>
      </c>
      <c r="Y712" s="13">
        <f t="shared" si="399"/>
        <v>0.57826088944350418</v>
      </c>
      <c r="Z712" s="24">
        <f t="shared" si="400"/>
        <v>6165.815038581216</v>
      </c>
      <c r="AA712" s="24">
        <f t="shared" si="401"/>
        <v>19543.553275516868</v>
      </c>
      <c r="AB712" s="24">
        <f t="shared" si="419"/>
        <v>411.41033814506676</v>
      </c>
      <c r="AC712" s="24">
        <f t="shared" si="420"/>
        <v>315.84733022159975</v>
      </c>
      <c r="AD712" s="123">
        <f t="shared" si="421"/>
        <v>3470</v>
      </c>
      <c r="AE712" s="14">
        <f t="shared" si="422"/>
        <v>57.833333333333336</v>
      </c>
      <c r="AF712" s="24">
        <f t="shared" si="402"/>
        <v>400</v>
      </c>
      <c r="AG712" s="3">
        <f t="shared" si="423"/>
        <v>1</v>
      </c>
      <c r="AH712" s="14">
        <f t="shared" si="403"/>
        <v>0</v>
      </c>
      <c r="AI712" s="14">
        <f t="shared" si="404"/>
        <v>1</v>
      </c>
      <c r="AJ712" s="14">
        <f t="shared" si="405"/>
        <v>2</v>
      </c>
      <c r="AK712" s="14">
        <f t="shared" si="406"/>
        <v>2.6</v>
      </c>
      <c r="AL712" s="24">
        <f t="shared" si="424"/>
        <v>411.41033814506676</v>
      </c>
      <c r="AM712" s="14">
        <f t="shared" si="425"/>
        <v>318.73396841455809</v>
      </c>
      <c r="AN712" s="138" t="str">
        <f t="shared" si="426"/>
        <v>modifiée</v>
      </c>
      <c r="AO712">
        <f t="shared" si="427"/>
        <v>3470</v>
      </c>
      <c r="AP712" s="124">
        <f t="shared" si="428"/>
        <v>318.73396841455809</v>
      </c>
    </row>
    <row r="713" spans="2:42" x14ac:dyDescent="0.25">
      <c r="B713" s="3">
        <f t="shared" si="407"/>
        <v>3475</v>
      </c>
      <c r="C713" s="14">
        <f t="shared" si="408"/>
        <v>57.916666666666664</v>
      </c>
      <c r="D713" s="11">
        <f t="shared" si="409"/>
        <v>940.05630228798373</v>
      </c>
      <c r="E713" s="11">
        <f t="shared" si="390"/>
        <v>738.24684200011711</v>
      </c>
      <c r="F713" s="11">
        <f t="shared" si="410"/>
        <v>219.99169624978302</v>
      </c>
      <c r="G713" s="11">
        <f t="shared" si="391"/>
        <v>411.91576802140867</v>
      </c>
      <c r="H713" s="11">
        <f t="shared" si="392"/>
        <v>316.26525780609938</v>
      </c>
      <c r="I713" s="24">
        <f t="shared" si="411"/>
        <v>219.99169624978302</v>
      </c>
      <c r="J713" s="12">
        <f t="shared" si="393"/>
        <v>0.2990552069257692</v>
      </c>
      <c r="K713" s="24">
        <f t="shared" si="394"/>
        <v>536.89963919018192</v>
      </c>
      <c r="L713" s="12">
        <f t="shared" si="412"/>
        <v>0.30418567385779255</v>
      </c>
      <c r="M713" s="24">
        <f t="shared" si="413"/>
        <v>411.91576802140867</v>
      </c>
      <c r="N713" s="12">
        <f t="shared" si="395"/>
        <v>0.78730295081799706</v>
      </c>
      <c r="O713" s="24">
        <f t="shared" si="396"/>
        <v>611.82026256691245</v>
      </c>
      <c r="P713" s="12">
        <f t="shared" si="414"/>
        <v>0.50500121076124249</v>
      </c>
      <c r="Q713" s="24">
        <f t="shared" si="415"/>
        <v>316.26525780609938</v>
      </c>
      <c r="R713" s="12">
        <f t="shared" si="397"/>
        <v>0.50645302441172546</v>
      </c>
      <c r="S713" s="24">
        <f t="shared" si="398"/>
        <v>570.66050536317402</v>
      </c>
      <c r="T713" s="12">
        <f t="shared" si="416"/>
        <v>0.41770796490800699</v>
      </c>
      <c r="W713" s="24">
        <f t="shared" si="417"/>
        <v>491.97172591993984</v>
      </c>
      <c r="X713" s="24">
        <f t="shared" si="418"/>
        <v>660.59940547684323</v>
      </c>
      <c r="Y713" s="13">
        <f t="shared" si="399"/>
        <v>0.57761918493628484</v>
      </c>
      <c r="Z713" s="24">
        <f t="shared" si="400"/>
        <v>6156.8779020044321</v>
      </c>
      <c r="AA713" s="24">
        <f t="shared" si="401"/>
        <v>19540.182661438525</v>
      </c>
      <c r="AB713" s="24">
        <f t="shared" si="419"/>
        <v>411.91576802140867</v>
      </c>
      <c r="AC713" s="24">
        <f t="shared" si="420"/>
        <v>316.26525780609938</v>
      </c>
      <c r="AD713" s="123">
        <f t="shared" si="421"/>
        <v>3475</v>
      </c>
      <c r="AE713" s="14">
        <f t="shared" si="422"/>
        <v>57.916666666666664</v>
      </c>
      <c r="AF713" s="24">
        <f t="shared" si="402"/>
        <v>400</v>
      </c>
      <c r="AG713" s="3">
        <f t="shared" si="423"/>
        <v>1</v>
      </c>
      <c r="AH713" s="14">
        <f t="shared" si="403"/>
        <v>0</v>
      </c>
      <c r="AI713" s="14">
        <f t="shared" si="404"/>
        <v>1</v>
      </c>
      <c r="AJ713" s="14">
        <f t="shared" si="405"/>
        <v>2</v>
      </c>
      <c r="AK713" s="14">
        <f t="shared" si="406"/>
        <v>2.6</v>
      </c>
      <c r="AL713" s="24">
        <f t="shared" si="424"/>
        <v>411.91576802140867</v>
      </c>
      <c r="AM713" s="14">
        <f t="shared" si="425"/>
        <v>319.17400396699355</v>
      </c>
      <c r="AN713" s="138" t="str">
        <f t="shared" si="426"/>
        <v>modifiée</v>
      </c>
      <c r="AO713">
        <f t="shared" si="427"/>
        <v>3475</v>
      </c>
      <c r="AP713" s="124">
        <f t="shared" si="428"/>
        <v>319.17400396699355</v>
      </c>
    </row>
    <row r="714" spans="2:42" x14ac:dyDescent="0.25">
      <c r="B714" s="3">
        <f t="shared" si="407"/>
        <v>3480</v>
      </c>
      <c r="C714" s="14">
        <f t="shared" si="408"/>
        <v>58</v>
      </c>
      <c r="D714" s="11">
        <f t="shared" si="409"/>
        <v>940.27126874703401</v>
      </c>
      <c r="E714" s="11">
        <f t="shared" si="390"/>
        <v>738.46761742648937</v>
      </c>
      <c r="F714" s="11">
        <f t="shared" si="410"/>
        <v>220.29588192364082</v>
      </c>
      <c r="G714" s="11">
        <f t="shared" si="391"/>
        <v>412.4207692321699</v>
      </c>
      <c r="H714" s="11">
        <f t="shared" si="392"/>
        <v>316.68296577100739</v>
      </c>
      <c r="I714" s="24">
        <f t="shared" si="411"/>
        <v>220.29588192364082</v>
      </c>
      <c r="J714" s="12">
        <f t="shared" si="393"/>
        <v>0.29899563281154917</v>
      </c>
      <c r="K714" s="24">
        <f t="shared" si="394"/>
        <v>537.00661506848837</v>
      </c>
      <c r="L714" s="12">
        <f t="shared" si="412"/>
        <v>0.30410158873421533</v>
      </c>
      <c r="M714" s="24">
        <f t="shared" si="413"/>
        <v>412.4207692321699</v>
      </c>
      <c r="N714" s="12">
        <f t="shared" si="395"/>
        <v>0.78697083118977984</v>
      </c>
      <c r="O714" s="24">
        <f t="shared" si="396"/>
        <v>612.07846466295757</v>
      </c>
      <c r="P714" s="12">
        <f t="shared" si="414"/>
        <v>0.50457266425907221</v>
      </c>
      <c r="Q714" s="24">
        <f t="shared" si="415"/>
        <v>316.68296577100739</v>
      </c>
      <c r="R714" s="12">
        <f t="shared" si="397"/>
        <v>0.50631576713889959</v>
      </c>
      <c r="S714" s="24">
        <f t="shared" si="398"/>
        <v>570.81520586779811</v>
      </c>
      <c r="T714" s="12">
        <f t="shared" si="416"/>
        <v>0.41748829798067644</v>
      </c>
      <c r="W714" s="24">
        <f t="shared" si="417"/>
        <v>492.54934510487612</v>
      </c>
      <c r="X714" s="24">
        <f t="shared" si="418"/>
        <v>661.01703204421949</v>
      </c>
      <c r="Y714" s="13">
        <f t="shared" si="399"/>
        <v>0.57697775642045412</v>
      </c>
      <c r="Z714" s="24">
        <f t="shared" si="400"/>
        <v>6147.9568080403315</v>
      </c>
      <c r="AA714" s="24">
        <f t="shared" si="401"/>
        <v>19536.795423434236</v>
      </c>
      <c r="AB714" s="24">
        <f t="shared" si="419"/>
        <v>412.4207692321699</v>
      </c>
      <c r="AC714" s="24">
        <f t="shared" si="420"/>
        <v>316.68296577100739</v>
      </c>
      <c r="AD714" s="123">
        <f t="shared" si="421"/>
        <v>3480</v>
      </c>
      <c r="AE714" s="14">
        <f t="shared" si="422"/>
        <v>58</v>
      </c>
      <c r="AF714" s="24">
        <f t="shared" si="402"/>
        <v>400</v>
      </c>
      <c r="AG714" s="3">
        <f t="shared" si="423"/>
        <v>1</v>
      </c>
      <c r="AH714" s="14">
        <f t="shared" si="403"/>
        <v>0</v>
      </c>
      <c r="AI714" s="14">
        <f t="shared" si="404"/>
        <v>1</v>
      </c>
      <c r="AJ714" s="14">
        <f t="shared" si="405"/>
        <v>2</v>
      </c>
      <c r="AK714" s="14">
        <f t="shared" si="406"/>
        <v>2.6</v>
      </c>
      <c r="AL714" s="24">
        <f t="shared" si="424"/>
        <v>412.4207692321699</v>
      </c>
      <c r="AM714" s="14">
        <f t="shared" si="425"/>
        <v>319.61384587980501</v>
      </c>
      <c r="AN714" s="138" t="str">
        <f t="shared" si="426"/>
        <v>modifiée</v>
      </c>
      <c r="AO714">
        <f t="shared" si="427"/>
        <v>3480</v>
      </c>
      <c r="AP714" s="124">
        <f t="shared" si="428"/>
        <v>319.61384587980501</v>
      </c>
    </row>
    <row r="715" spans="2:42" x14ac:dyDescent="0.25">
      <c r="B715" s="3">
        <f t="shared" si="407"/>
        <v>3485</v>
      </c>
      <c r="C715" s="14">
        <f t="shared" si="408"/>
        <v>58.083333333333336</v>
      </c>
      <c r="D715" s="11">
        <f t="shared" si="409"/>
        <v>940.48592723110914</v>
      </c>
      <c r="E715" s="11">
        <f t="shared" si="390"/>
        <v>738.68839285286163</v>
      </c>
      <c r="F715" s="11">
        <f t="shared" si="410"/>
        <v>220.59998351237505</v>
      </c>
      <c r="G715" s="11">
        <f t="shared" si="391"/>
        <v>412.92534189642896</v>
      </c>
      <c r="H715" s="11">
        <f t="shared" si="392"/>
        <v>317.10045406898809</v>
      </c>
      <c r="I715" s="24">
        <f t="shared" si="411"/>
        <v>220.59998351237505</v>
      </c>
      <c r="J715" s="12">
        <f t="shared" si="393"/>
        <v>0.2989361218269197</v>
      </c>
      <c r="K715" s="24">
        <f t="shared" si="394"/>
        <v>537.11352015650505</v>
      </c>
      <c r="L715" s="12">
        <f t="shared" si="412"/>
        <v>0.30401744653455431</v>
      </c>
      <c r="M715" s="24">
        <f t="shared" si="413"/>
        <v>412.92534189642896</v>
      </c>
      <c r="N715" s="12">
        <f t="shared" si="395"/>
        <v>0.78663858160698108</v>
      </c>
      <c r="O715" s="24">
        <f t="shared" si="396"/>
        <v>612.33698594487703</v>
      </c>
      <c r="P715" s="12">
        <f t="shared" si="414"/>
        <v>0.50414423807041753</v>
      </c>
      <c r="Q715" s="24">
        <f t="shared" si="415"/>
        <v>317.10045406898809</v>
      </c>
      <c r="R715" s="12">
        <f t="shared" si="397"/>
        <v>0.50617852681346343</v>
      </c>
      <c r="S715" s="24">
        <f t="shared" si="398"/>
        <v>570.96997115409033</v>
      </c>
      <c r="T715" s="12">
        <f t="shared" si="416"/>
        <v>0.41726858420960289</v>
      </c>
      <c r="W715" s="24">
        <f t="shared" si="417"/>
        <v>493.12632286129656</v>
      </c>
      <c r="X715" s="24">
        <f t="shared" si="418"/>
        <v>661.43525432233821</v>
      </c>
      <c r="Y715" s="13">
        <f t="shared" si="399"/>
        <v>0.57633660814012799</v>
      </c>
      <c r="Z715" s="24">
        <f t="shared" si="400"/>
        <v>6139.0517497891269</v>
      </c>
      <c r="AA715" s="24">
        <f t="shared" si="401"/>
        <v>19533.391673738301</v>
      </c>
      <c r="AB715" s="24">
        <f t="shared" si="419"/>
        <v>412.92534189642896</v>
      </c>
      <c r="AC715" s="24">
        <f t="shared" si="420"/>
        <v>317.10045406898809</v>
      </c>
      <c r="AD715" s="123">
        <f t="shared" si="421"/>
        <v>3485</v>
      </c>
      <c r="AE715" s="14">
        <f t="shared" si="422"/>
        <v>58.083333333333336</v>
      </c>
      <c r="AF715" s="24">
        <f t="shared" si="402"/>
        <v>400</v>
      </c>
      <c r="AG715" s="3">
        <f t="shared" si="423"/>
        <v>1</v>
      </c>
      <c r="AH715" s="14">
        <f t="shared" si="403"/>
        <v>0</v>
      </c>
      <c r="AI715" s="14">
        <f t="shared" si="404"/>
        <v>1</v>
      </c>
      <c r="AJ715" s="14">
        <f t="shared" si="405"/>
        <v>2</v>
      </c>
      <c r="AK715" s="14">
        <f t="shared" si="406"/>
        <v>2.6</v>
      </c>
      <c r="AL715" s="24">
        <f t="shared" si="424"/>
        <v>412.92534189642896</v>
      </c>
      <c r="AM715" s="14">
        <f t="shared" si="425"/>
        <v>320.05349399549732</v>
      </c>
      <c r="AN715" s="138" t="str">
        <f t="shared" si="426"/>
        <v>modifiée</v>
      </c>
      <c r="AO715">
        <f t="shared" si="427"/>
        <v>3485</v>
      </c>
      <c r="AP715" s="124">
        <f t="shared" si="428"/>
        <v>320.05349399549732</v>
      </c>
    </row>
    <row r="716" spans="2:42" x14ac:dyDescent="0.25">
      <c r="B716" s="3">
        <f t="shared" si="407"/>
        <v>3490</v>
      </c>
      <c r="C716" s="14">
        <f t="shared" si="408"/>
        <v>58.166666666666664</v>
      </c>
      <c r="D716" s="11">
        <f t="shared" si="409"/>
        <v>940.70027862139693</v>
      </c>
      <c r="E716" s="11">
        <f t="shared" si="390"/>
        <v>738.90916827923377</v>
      </c>
      <c r="F716" s="11">
        <f t="shared" si="410"/>
        <v>220.90400095890959</v>
      </c>
      <c r="G716" s="11">
        <f t="shared" si="391"/>
        <v>413.42948613449937</v>
      </c>
      <c r="H716" s="11">
        <f t="shared" si="392"/>
        <v>317.51772265319767</v>
      </c>
      <c r="I716" s="24">
        <f t="shared" si="411"/>
        <v>220.90400095890959</v>
      </c>
      <c r="J716" s="12">
        <f t="shared" si="393"/>
        <v>0.29887667369448967</v>
      </c>
      <c r="K716" s="24">
        <f t="shared" si="394"/>
        <v>537.22035484280377</v>
      </c>
      <c r="L716" s="12">
        <f t="shared" si="412"/>
        <v>0.30393324758248141</v>
      </c>
      <c r="M716" s="24">
        <f t="shared" si="413"/>
        <v>413.42948613449937</v>
      </c>
      <c r="N716" s="12">
        <f t="shared" si="395"/>
        <v>0.78630620224034109</v>
      </c>
      <c r="O716" s="24">
        <f t="shared" si="396"/>
        <v>612.59582681244069</v>
      </c>
      <c r="P716" s="12">
        <f t="shared" si="414"/>
        <v>0.50371593342650556</v>
      </c>
      <c r="Q716" s="24">
        <f t="shared" si="415"/>
        <v>317.51772265319767</v>
      </c>
      <c r="R716" s="12">
        <f t="shared" si="397"/>
        <v>0.50604130282996029</v>
      </c>
      <c r="S716" s="24">
        <f t="shared" si="398"/>
        <v>571.12480194253442</v>
      </c>
      <c r="T716" s="12">
        <f t="shared" si="416"/>
        <v>0.41704882408485983</v>
      </c>
      <c r="W716" s="24">
        <f t="shared" si="417"/>
        <v>493.7026594694367</v>
      </c>
      <c r="X716" s="24">
        <f t="shared" si="418"/>
        <v>661.85407153781682</v>
      </c>
      <c r="Y716" s="13">
        <f t="shared" si="399"/>
        <v>0.57569574432893</v>
      </c>
      <c r="Z716" s="24">
        <f t="shared" si="400"/>
        <v>6130.1627202449272</v>
      </c>
      <c r="AA716" s="24">
        <f t="shared" si="401"/>
        <v>19529.971524589037</v>
      </c>
      <c r="AB716" s="24">
        <f t="shared" si="419"/>
        <v>413.42948613449937</v>
      </c>
      <c r="AC716" s="24">
        <f t="shared" si="420"/>
        <v>317.51772265319767</v>
      </c>
      <c r="AD716" s="123">
        <f t="shared" si="421"/>
        <v>3490</v>
      </c>
      <c r="AE716" s="14">
        <f t="shared" si="422"/>
        <v>58.166666666666664</v>
      </c>
      <c r="AF716" s="24">
        <f t="shared" si="402"/>
        <v>400</v>
      </c>
      <c r="AG716" s="3">
        <f t="shared" si="423"/>
        <v>1</v>
      </c>
      <c r="AH716" s="14">
        <f t="shared" si="403"/>
        <v>0</v>
      </c>
      <c r="AI716" s="14">
        <f t="shared" si="404"/>
        <v>1</v>
      </c>
      <c r="AJ716" s="14">
        <f t="shared" si="405"/>
        <v>2</v>
      </c>
      <c r="AK716" s="14">
        <f t="shared" si="406"/>
        <v>2.6</v>
      </c>
      <c r="AL716" s="24">
        <f t="shared" si="424"/>
        <v>413.42948613449937</v>
      </c>
      <c r="AM716" s="14">
        <f t="shared" si="425"/>
        <v>320.49294815732605</v>
      </c>
      <c r="AN716" s="138" t="str">
        <f t="shared" si="426"/>
        <v>modifiée</v>
      </c>
      <c r="AO716">
        <f t="shared" si="427"/>
        <v>3490</v>
      </c>
      <c r="AP716" s="124">
        <f t="shared" si="428"/>
        <v>320.49294815732605</v>
      </c>
    </row>
    <row r="717" spans="2:42" x14ac:dyDescent="0.25">
      <c r="B717" s="3">
        <f t="shared" si="407"/>
        <v>3495</v>
      </c>
      <c r="C717" s="14">
        <f t="shared" si="408"/>
        <v>58.25</v>
      </c>
      <c r="D717" s="11">
        <f t="shared" si="409"/>
        <v>940.91432379530863</v>
      </c>
      <c r="E717" s="11">
        <f t="shared" si="390"/>
        <v>739.12994370560602</v>
      </c>
      <c r="F717" s="11">
        <f t="shared" si="410"/>
        <v>221.20793420649207</v>
      </c>
      <c r="G717" s="11">
        <f t="shared" si="391"/>
        <v>413.93320206792589</v>
      </c>
      <c r="H717" s="11">
        <f t="shared" si="392"/>
        <v>317.93477147728254</v>
      </c>
      <c r="I717" s="24">
        <f t="shared" si="411"/>
        <v>221.20793420649207</v>
      </c>
      <c r="J717" s="12">
        <f t="shared" si="393"/>
        <v>0.29881728813758096</v>
      </c>
      <c r="K717" s="24">
        <f t="shared" si="394"/>
        <v>537.32711951547014</v>
      </c>
      <c r="L717" s="12">
        <f t="shared" si="412"/>
        <v>0.30384899219942307</v>
      </c>
      <c r="M717" s="24">
        <f t="shared" si="413"/>
        <v>413.93320206792589</v>
      </c>
      <c r="N717" s="12">
        <f t="shared" si="395"/>
        <v>0.78597369326978439</v>
      </c>
      <c r="O717" s="24">
        <f t="shared" si="396"/>
        <v>612.85498765902503</v>
      </c>
      <c r="P717" s="12">
        <f t="shared" si="414"/>
        <v>0.50328775155478744</v>
      </c>
      <c r="Q717" s="24">
        <f t="shared" si="415"/>
        <v>317.93477147728254</v>
      </c>
      <c r="R717" s="12">
        <f t="shared" si="397"/>
        <v>0.50590409458676933</v>
      </c>
      <c r="S717" s="24">
        <f t="shared" si="398"/>
        <v>571.27969895079332</v>
      </c>
      <c r="T717" s="12">
        <f t="shared" si="416"/>
        <v>0.41682901809468664</v>
      </c>
      <c r="W717" s="24">
        <f t="shared" si="417"/>
        <v>494.27835521376562</v>
      </c>
      <c r="X717" s="24">
        <f t="shared" si="418"/>
        <v>662.27348290931491</v>
      </c>
      <c r="Y717" s="13">
        <f t="shared" si="399"/>
        <v>0.57505516920981392</v>
      </c>
      <c r="Z717" s="24">
        <f t="shared" si="400"/>
        <v>6121.2897122960103</v>
      </c>
      <c r="AA717" s="24">
        <f t="shared" si="401"/>
        <v>19526.535088225774</v>
      </c>
      <c r="AB717" s="24">
        <f t="shared" si="419"/>
        <v>413.93320206792589</v>
      </c>
      <c r="AC717" s="24">
        <f t="shared" si="420"/>
        <v>317.93477147728254</v>
      </c>
      <c r="AD717" s="123">
        <f t="shared" si="421"/>
        <v>3495</v>
      </c>
      <c r="AE717" s="14">
        <f t="shared" si="422"/>
        <v>58.25</v>
      </c>
      <c r="AF717" s="24">
        <f t="shared" si="402"/>
        <v>400</v>
      </c>
      <c r="AG717" s="3">
        <f t="shared" si="423"/>
        <v>1</v>
      </c>
      <c r="AH717" s="14">
        <f t="shared" si="403"/>
        <v>0</v>
      </c>
      <c r="AI717" s="14">
        <f t="shared" si="404"/>
        <v>1</v>
      </c>
      <c r="AJ717" s="14">
        <f t="shared" si="405"/>
        <v>2</v>
      </c>
      <c r="AK717" s="14">
        <f t="shared" si="406"/>
        <v>2.6</v>
      </c>
      <c r="AL717" s="24">
        <f t="shared" si="424"/>
        <v>413.93320206792589</v>
      </c>
      <c r="AM717" s="14">
        <f t="shared" si="425"/>
        <v>320.93220820929679</v>
      </c>
      <c r="AN717" s="138" t="str">
        <f t="shared" si="426"/>
        <v>modifiée</v>
      </c>
      <c r="AO717">
        <f t="shared" si="427"/>
        <v>3495</v>
      </c>
      <c r="AP717" s="124">
        <f t="shared" si="428"/>
        <v>320.93220820929679</v>
      </c>
    </row>
    <row r="718" spans="2:42" x14ac:dyDescent="0.25">
      <c r="B718" s="3">
        <f t="shared" si="407"/>
        <v>3500</v>
      </c>
      <c r="C718" s="14">
        <f t="shared" si="408"/>
        <v>58.333333333333336</v>
      </c>
      <c r="D718" s="11">
        <f t="shared" si="409"/>
        <v>941.12806362650053</v>
      </c>
      <c r="E718" s="11">
        <f t="shared" si="390"/>
        <v>739.35071913197828</v>
      </c>
      <c r="F718" s="11">
        <f t="shared" si="410"/>
        <v>221.51178319869149</v>
      </c>
      <c r="G718" s="11">
        <f t="shared" si="391"/>
        <v>414.4364898194807</v>
      </c>
      <c r="H718" s="11">
        <f t="shared" si="392"/>
        <v>318.35160049537723</v>
      </c>
      <c r="I718" s="24">
        <f t="shared" si="411"/>
        <v>221.51178319869149</v>
      </c>
      <c r="J718" s="12">
        <f t="shared" si="393"/>
        <v>0.29875796488022693</v>
      </c>
      <c r="K718" s="24">
        <f t="shared" si="394"/>
        <v>537.43381456210113</v>
      </c>
      <c r="L718" s="12">
        <f t="shared" si="412"/>
        <v>0.30376468070457513</v>
      </c>
      <c r="M718" s="24">
        <f t="shared" si="413"/>
        <v>414.4364898194807</v>
      </c>
      <c r="N718" s="12">
        <f t="shared" si="395"/>
        <v>0.78564105488434932</v>
      </c>
      <c r="O718" s="24">
        <f t="shared" si="396"/>
        <v>613.11446887163902</v>
      </c>
      <c r="P718" s="12">
        <f t="shared" si="414"/>
        <v>0.50285969367892969</v>
      </c>
      <c r="Q718" s="24">
        <f t="shared" si="415"/>
        <v>318.35160049537723</v>
      </c>
      <c r="R718" s="12">
        <f t="shared" si="397"/>
        <v>0.5057669014860926</v>
      </c>
      <c r="S718" s="24">
        <f t="shared" si="398"/>
        <v>571.43466289371327</v>
      </c>
      <c r="T718" s="12">
        <f t="shared" si="416"/>
        <v>0.41660916672549952</v>
      </c>
      <c r="W718" s="24">
        <f t="shared" si="417"/>
        <v>494.85341038297543</v>
      </c>
      <c r="X718" s="24">
        <f t="shared" si="418"/>
        <v>662.69348764761889</v>
      </c>
      <c r="Y718" s="13">
        <f t="shared" si="399"/>
        <v>0.57441488699488941</v>
      </c>
      <c r="Z718" s="24">
        <f t="shared" si="400"/>
        <v>6112.432718725071</v>
      </c>
      <c r="AA718" s="24">
        <f t="shared" si="401"/>
        <v>19523.082476885833</v>
      </c>
      <c r="AB718" s="24">
        <f t="shared" si="419"/>
        <v>414.4364898194807</v>
      </c>
      <c r="AC718" s="24">
        <f t="shared" si="420"/>
        <v>318.35160049537723</v>
      </c>
      <c r="AD718" s="123">
        <f t="shared" si="421"/>
        <v>3500</v>
      </c>
      <c r="AE718" s="14">
        <f t="shared" si="422"/>
        <v>58.333333333333336</v>
      </c>
      <c r="AF718" s="24">
        <f t="shared" si="402"/>
        <v>400</v>
      </c>
      <c r="AG718" s="3">
        <f t="shared" si="423"/>
        <v>1</v>
      </c>
      <c r="AH718" s="14">
        <f t="shared" si="403"/>
        <v>0</v>
      </c>
      <c r="AI718" s="14">
        <f t="shared" si="404"/>
        <v>1</v>
      </c>
      <c r="AJ718" s="14">
        <f t="shared" si="405"/>
        <v>2</v>
      </c>
      <c r="AK718" s="14">
        <f t="shared" si="406"/>
        <v>2.6</v>
      </c>
      <c r="AL718" s="24">
        <f t="shared" si="424"/>
        <v>414.4364898194807</v>
      </c>
      <c r="AM718" s="14">
        <f t="shared" si="425"/>
        <v>321.37127399616372</v>
      </c>
      <c r="AN718" s="138" t="str">
        <f t="shared" si="426"/>
        <v>modifiée</v>
      </c>
      <c r="AO718">
        <f t="shared" si="427"/>
        <v>3500</v>
      </c>
      <c r="AP718" s="124">
        <f t="shared" si="428"/>
        <v>321.37127399616372</v>
      </c>
    </row>
    <row r="719" spans="2:42" x14ac:dyDescent="0.25">
      <c r="B719" s="3">
        <f t="shared" si="407"/>
        <v>3505</v>
      </c>
      <c r="C719" s="14">
        <f t="shared" si="408"/>
        <v>58.416666666666664</v>
      </c>
      <c r="D719" s="11">
        <f t="shared" si="409"/>
        <v>941.34149898489545</v>
      </c>
      <c r="E719" s="11">
        <f t="shared" si="390"/>
        <v>739.57149455835042</v>
      </c>
      <c r="F719" s="11">
        <f t="shared" si="410"/>
        <v>221.81554787939606</v>
      </c>
      <c r="G719" s="11">
        <f t="shared" si="391"/>
        <v>414.93934951315964</v>
      </c>
      <c r="H719" s="11">
        <f t="shared" si="392"/>
        <v>318.76820966210272</v>
      </c>
      <c r="I719" s="24">
        <f t="shared" si="411"/>
        <v>221.81554787939606</v>
      </c>
      <c r="J719" s="12">
        <f t="shared" si="393"/>
        <v>0.29869870364717205</v>
      </c>
      <c r="K719" s="24">
        <f t="shared" si="394"/>
        <v>537.54044036980474</v>
      </c>
      <c r="L719" s="12">
        <f t="shared" si="412"/>
        <v>0.30368031341491863</v>
      </c>
      <c r="M719" s="24">
        <f t="shared" si="413"/>
        <v>414.93934951315964</v>
      </c>
      <c r="N719" s="12">
        <f t="shared" si="395"/>
        <v>0.78530828728211943</v>
      </c>
      <c r="O719" s="24">
        <f t="shared" si="396"/>
        <v>613.37427083094963</v>
      </c>
      <c r="P719" s="12">
        <f t="shared" si="414"/>
        <v>0.50243176101881903</v>
      </c>
      <c r="Q719" s="24">
        <f t="shared" si="415"/>
        <v>318.76820966210272</v>
      </c>
      <c r="R719" s="12">
        <f t="shared" si="397"/>
        <v>0.50562972293394703</v>
      </c>
      <c r="S719" s="24">
        <f t="shared" si="398"/>
        <v>571.58969448332527</v>
      </c>
      <c r="T719" s="12">
        <f t="shared" si="416"/>
        <v>0.41638927046191032</v>
      </c>
      <c r="W719" s="24">
        <f t="shared" si="417"/>
        <v>495.4278252699703</v>
      </c>
      <c r="X719" s="24">
        <f t="shared" si="418"/>
        <v>663.11408495572823</v>
      </c>
      <c r="Y719" s="13">
        <f t="shared" si="399"/>
        <v>0.57377490188524982</v>
      </c>
      <c r="Z719" s="24">
        <f t="shared" si="400"/>
        <v>6103.5917322095029</v>
      </c>
      <c r="AA719" s="24">
        <f t="shared" si="401"/>
        <v>19519.613802801596</v>
      </c>
      <c r="AB719" s="24">
        <f t="shared" si="419"/>
        <v>414.93934951315964</v>
      </c>
      <c r="AC719" s="24">
        <f t="shared" si="420"/>
        <v>318.76820966210272</v>
      </c>
      <c r="AD719" s="123">
        <f t="shared" si="421"/>
        <v>3505</v>
      </c>
      <c r="AE719" s="14">
        <f t="shared" si="422"/>
        <v>58.416666666666664</v>
      </c>
      <c r="AF719" s="24">
        <f t="shared" si="402"/>
        <v>400</v>
      </c>
      <c r="AG719" s="3">
        <f t="shared" si="423"/>
        <v>1</v>
      </c>
      <c r="AH719" s="14">
        <f t="shared" si="403"/>
        <v>0</v>
      </c>
      <c r="AI719" s="14">
        <f t="shared" si="404"/>
        <v>1</v>
      </c>
      <c r="AJ719" s="14">
        <f t="shared" si="405"/>
        <v>2</v>
      </c>
      <c r="AK719" s="14">
        <f t="shared" si="406"/>
        <v>2.6</v>
      </c>
      <c r="AL719" s="24">
        <f t="shared" si="424"/>
        <v>414.93934951315964</v>
      </c>
      <c r="AM719" s="14">
        <f t="shared" si="425"/>
        <v>321.81014536342838</v>
      </c>
      <c r="AN719" s="138" t="str">
        <f t="shared" si="426"/>
        <v>modifiée</v>
      </c>
      <c r="AO719">
        <f t="shared" si="427"/>
        <v>3505</v>
      </c>
      <c r="AP719" s="124">
        <f t="shared" si="428"/>
        <v>321.81014536342838</v>
      </c>
    </row>
    <row r="720" spans="2:42" x14ac:dyDescent="0.25">
      <c r="B720" s="3">
        <f t="shared" si="407"/>
        <v>3510</v>
      </c>
      <c r="C720" s="14">
        <f t="shared" si="408"/>
        <v>58.5</v>
      </c>
      <c r="D720" s="11">
        <f t="shared" si="409"/>
        <v>941.55463073670364</v>
      </c>
      <c r="E720" s="11">
        <f t="shared" si="390"/>
        <v>739.79226998472268</v>
      </c>
      <c r="F720" s="11">
        <f t="shared" si="410"/>
        <v>222.11922819281099</v>
      </c>
      <c r="G720" s="11">
        <f t="shared" si="391"/>
        <v>415.44178127417848</v>
      </c>
      <c r="H720" s="11">
        <f t="shared" si="392"/>
        <v>319.18459893256465</v>
      </c>
      <c r="I720" s="24">
        <f t="shared" si="411"/>
        <v>222.11922819281099</v>
      </c>
      <c r="J720" s="12">
        <f t="shared" si="393"/>
        <v>0.29863950416386992</v>
      </c>
      <c r="K720" s="24">
        <f t="shared" si="394"/>
        <v>537.64699732519807</v>
      </c>
      <c r="L720" s="12">
        <f t="shared" si="412"/>
        <v>0.30359589064525039</v>
      </c>
      <c r="M720" s="24">
        <f t="shared" si="413"/>
        <v>415.44178127417848</v>
      </c>
      <c r="N720" s="12">
        <f t="shared" si="395"/>
        <v>0.78497539067015198</v>
      </c>
      <c r="O720" s="24">
        <f t="shared" si="396"/>
        <v>613.6343939113093</v>
      </c>
      <c r="P720" s="12">
        <f t="shared" si="414"/>
        <v>0.50200395479059778</v>
      </c>
      <c r="Q720" s="24">
        <f t="shared" si="415"/>
        <v>319.18459893256465</v>
      </c>
      <c r="R720" s="12">
        <f t="shared" si="397"/>
        <v>0.50549255834015083</v>
      </c>
      <c r="S720" s="24">
        <f t="shared" si="398"/>
        <v>571.74479442885035</v>
      </c>
      <c r="T720" s="12">
        <f t="shared" si="416"/>
        <v>0.41616932978676674</v>
      </c>
      <c r="W720" s="24">
        <f t="shared" si="417"/>
        <v>496.00160017185556</v>
      </c>
      <c r="X720" s="24">
        <f t="shared" si="418"/>
        <v>663.53527402893872</v>
      </c>
      <c r="Y720" s="13">
        <f t="shared" si="399"/>
        <v>0.57313521807080492</v>
      </c>
      <c r="Z720" s="24">
        <f t="shared" si="400"/>
        <v>6094.7667453216782</v>
      </c>
      <c r="AA720" s="24">
        <f t="shared" si="401"/>
        <v>19516.129178197589</v>
      </c>
      <c r="AB720" s="24">
        <f t="shared" si="419"/>
        <v>415.44178127417848</v>
      </c>
      <c r="AC720" s="24">
        <f t="shared" si="420"/>
        <v>319.18459893256465</v>
      </c>
      <c r="AD720" s="123">
        <f t="shared" si="421"/>
        <v>3510</v>
      </c>
      <c r="AE720" s="14">
        <f t="shared" si="422"/>
        <v>58.5</v>
      </c>
      <c r="AF720" s="24">
        <f t="shared" si="402"/>
        <v>400</v>
      </c>
      <c r="AG720" s="3">
        <f t="shared" si="423"/>
        <v>1</v>
      </c>
      <c r="AH720" s="14">
        <f t="shared" si="403"/>
        <v>0</v>
      </c>
      <c r="AI720" s="14">
        <f t="shared" si="404"/>
        <v>1</v>
      </c>
      <c r="AJ720" s="14">
        <f t="shared" si="405"/>
        <v>2</v>
      </c>
      <c r="AK720" s="14">
        <f t="shared" si="406"/>
        <v>2.6</v>
      </c>
      <c r="AL720" s="24">
        <f t="shared" si="424"/>
        <v>415.44178127417848</v>
      </c>
      <c r="AM720" s="14">
        <f t="shared" si="425"/>
        <v>322.24882215733845</v>
      </c>
      <c r="AN720" s="138" t="str">
        <f t="shared" si="426"/>
        <v>modifiée</v>
      </c>
      <c r="AO720">
        <f t="shared" si="427"/>
        <v>3510</v>
      </c>
      <c r="AP720" s="124">
        <f t="shared" si="428"/>
        <v>322.24882215733845</v>
      </c>
    </row>
    <row r="721" spans="2:42" x14ac:dyDescent="0.25">
      <c r="B721" s="3">
        <f t="shared" si="407"/>
        <v>3515</v>
      </c>
      <c r="C721" s="14">
        <f t="shared" si="408"/>
        <v>58.583333333333336</v>
      </c>
      <c r="D721" s="11">
        <f t="shared" si="409"/>
        <v>941.76745974444441</v>
      </c>
      <c r="E721" s="11">
        <f t="shared" si="390"/>
        <v>740.01304541109494</v>
      </c>
      <c r="F721" s="11">
        <f t="shared" si="410"/>
        <v>222.42282408345625</v>
      </c>
      <c r="G721" s="11">
        <f t="shared" si="391"/>
        <v>415.94378522896909</v>
      </c>
      <c r="H721" s="11">
        <f t="shared" si="392"/>
        <v>319.60076826235144</v>
      </c>
      <c r="I721" s="24">
        <f t="shared" si="411"/>
        <v>222.42282408345625</v>
      </c>
      <c r="J721" s="12">
        <f t="shared" si="393"/>
        <v>0.29858036615648303</v>
      </c>
      <c r="K721" s="24">
        <f t="shared" si="394"/>
        <v>537.75348581440664</v>
      </c>
      <c r="L721" s="12">
        <f t="shared" si="412"/>
        <v>0.30351141270817639</v>
      </c>
      <c r="M721" s="24">
        <f t="shared" si="413"/>
        <v>415.94378522896909</v>
      </c>
      <c r="N721" s="12">
        <f t="shared" si="395"/>
        <v>0.78464236526440867</v>
      </c>
      <c r="O721" s="24">
        <f t="shared" si="396"/>
        <v>613.89483848078078</v>
      </c>
      <c r="P721" s="12">
        <f t="shared" si="414"/>
        <v>0.50157627620660228</v>
      </c>
      <c r="Q721" s="24">
        <f t="shared" si="415"/>
        <v>319.60076826235144</v>
      </c>
      <c r="R721" s="12">
        <f t="shared" si="397"/>
        <v>0.50535540711831406</v>
      </c>
      <c r="S721" s="24">
        <f t="shared" si="398"/>
        <v>571.89996343670146</v>
      </c>
      <c r="T721" s="12">
        <f t="shared" si="416"/>
        <v>0.41594934518112947</v>
      </c>
      <c r="W721" s="24">
        <f t="shared" si="417"/>
        <v>496.57473538992639</v>
      </c>
      <c r="X721" s="24">
        <f t="shared" si="418"/>
        <v>663.95705405492777</v>
      </c>
      <c r="Y721" s="13">
        <f t="shared" si="399"/>
        <v>0.57249583973011064</v>
      </c>
      <c r="Z721" s="24">
        <f t="shared" si="400"/>
        <v>6085.9577505292136</v>
      </c>
      <c r="AA721" s="24">
        <f t="shared" si="401"/>
        <v>19512.628715287494</v>
      </c>
      <c r="AB721" s="24">
        <f t="shared" si="419"/>
        <v>415.94378522896909</v>
      </c>
      <c r="AC721" s="24">
        <f t="shared" si="420"/>
        <v>319.60076826235144</v>
      </c>
      <c r="AD721" s="123">
        <f t="shared" si="421"/>
        <v>3515</v>
      </c>
      <c r="AE721" s="14">
        <f t="shared" si="422"/>
        <v>58.583333333333336</v>
      </c>
      <c r="AF721" s="24">
        <f t="shared" si="402"/>
        <v>400</v>
      </c>
      <c r="AG721" s="3">
        <f t="shared" si="423"/>
        <v>1</v>
      </c>
      <c r="AH721" s="14">
        <f t="shared" si="403"/>
        <v>0</v>
      </c>
      <c r="AI721" s="14">
        <f t="shared" si="404"/>
        <v>1</v>
      </c>
      <c r="AJ721" s="14">
        <f t="shared" si="405"/>
        <v>2</v>
      </c>
      <c r="AK721" s="14">
        <f t="shared" si="406"/>
        <v>2.6</v>
      </c>
      <c r="AL721" s="24">
        <f t="shared" si="424"/>
        <v>415.94378522896909</v>
      </c>
      <c r="AM721" s="14">
        <f t="shared" si="425"/>
        <v>322.68730422488682</v>
      </c>
      <c r="AN721" s="138" t="str">
        <f t="shared" si="426"/>
        <v>modifiée</v>
      </c>
      <c r="AO721">
        <f t="shared" si="427"/>
        <v>3515</v>
      </c>
      <c r="AP721" s="124">
        <f t="shared" si="428"/>
        <v>322.68730422488682</v>
      </c>
    </row>
    <row r="722" spans="2:42" x14ac:dyDescent="0.25">
      <c r="B722" s="3">
        <f t="shared" si="407"/>
        <v>3520</v>
      </c>
      <c r="C722" s="14">
        <f t="shared" si="408"/>
        <v>58.666666666666664</v>
      </c>
      <c r="D722" s="11">
        <f t="shared" si="409"/>
        <v>941.97998686696644</v>
      </c>
      <c r="E722" s="11">
        <f t="shared" ref="E722:E785" si="429">IF(B722&lt;=40*60,20+345*CRed_1*LOG(8*C722+1,10),ThetaG40+(ThetaG120-ThetaG40)/80*(C722-40))</f>
        <v>740.23382083746708</v>
      </c>
      <c r="F722" s="11">
        <f t="shared" si="410"/>
        <v>222.72633549616444</v>
      </c>
      <c r="G722" s="11">
        <f t="shared" ref="G722:G785" si="430">M722</f>
        <v>416.4453615051757</v>
      </c>
      <c r="H722" s="11">
        <f t="shared" ref="H722:H785" si="431">Q722</f>
        <v>320.01671760753254</v>
      </c>
      <c r="I722" s="24">
        <f t="shared" si="411"/>
        <v>222.72633549616444</v>
      </c>
      <c r="J722" s="12">
        <f t="shared" ref="J722:J785" si="432">Cp*RhoP/(K722*RhoA)*dP/1000*MassivSS</f>
        <v>0.29852128935188138</v>
      </c>
      <c r="K722" s="24">
        <f t="shared" ref="K722:K785" si="433">IF(I722&lt;600,425+0.773*I722-1.69/1000*I722^2+2.22/1000^2*I722^3,IF(I722&lt;735,666+13002/(738-I722),IF(I722&lt;900,545+17820/(I722-731),650)))</f>
        <v>537.85990622306269</v>
      </c>
      <c r="L722" s="12">
        <f t="shared" si="412"/>
        <v>0.3034268799141614</v>
      </c>
      <c r="M722" s="24">
        <f t="shared" si="413"/>
        <v>416.4453615051757</v>
      </c>
      <c r="N722" s="12">
        <f t="shared" ref="N722:N785" si="434">Cp*RhoP/(O722*RhoA)*dP/1000*MassivW</f>
        <v>0.78430921128968611</v>
      </c>
      <c r="O722" s="24">
        <f t="shared" ref="O722:O785" si="435">IF(M722&lt;600,425+0.773*M722-1.69/1000*M722^2+2.22/1000^2*M722^3,IF(M722&lt;735,666+13002/(738-M722),IF(M722&lt;900,545+17820/(M722-731),650)))</f>
        <v>614.155604901164</v>
      </c>
      <c r="P722" s="12">
        <f t="shared" si="414"/>
        <v>0.50114872647545772</v>
      </c>
      <c r="Q722" s="24">
        <f t="shared" si="415"/>
        <v>320.01671760753254</v>
      </c>
      <c r="R722" s="12">
        <f t="shared" ref="R722:R785" si="436">Cp*RhoP/(S722*RhoA)*dP/1000*MassivSI</f>
        <v>0.50521826868582742</v>
      </c>
      <c r="S722" s="24">
        <f t="shared" ref="S722:S785" si="437">IF(Q722&lt;600,425+0.773*Q722-1.69/1000*Q722^2+2.22/1000^2*Q722^3,IF(Q722&lt;735,666+13002/(738-Q722),IF(Q722&lt;900,545+17820/(Q722-731),650)))</f>
        <v>572.05520221048721</v>
      </c>
      <c r="T722" s="12">
        <f t="shared" si="416"/>
        <v>0.4157293171243478</v>
      </c>
      <c r="W722" s="24">
        <f t="shared" si="417"/>
        <v>497.14723122965648</v>
      </c>
      <c r="X722" s="24">
        <f t="shared" si="418"/>
        <v>664.37942421383866</v>
      </c>
      <c r="Y722" s="13">
        <f t="shared" ref="Y722:Y785" si="438">MAX(MassivSSCO/(X722*RhoA)*DeltaT*(Z722+AA722),L722)</f>
        <v>0.57185677103020427</v>
      </c>
      <c r="Z722" s="24">
        <f t="shared" ref="Z722:Z785" si="439">AlphaC*(E722-W722)</f>
        <v>6077.164740195265</v>
      </c>
      <c r="AA722" s="24">
        <f t="shared" ref="AA722:AA785" si="440">Phi*EpsilonF*0.7*Botzman/10^8*EpsilonA*((E722+273)^4-(W722+273)^4)</f>
        <v>19509.112526271241</v>
      </c>
      <c r="AB722" s="24">
        <f t="shared" si="419"/>
        <v>416.4453615051757</v>
      </c>
      <c r="AC722" s="24">
        <f t="shared" si="420"/>
        <v>320.01671760753254</v>
      </c>
      <c r="AD722" s="123">
        <f t="shared" si="421"/>
        <v>3520</v>
      </c>
      <c r="AE722" s="14">
        <f t="shared" si="422"/>
        <v>58.666666666666664</v>
      </c>
      <c r="AF722" s="24">
        <f t="shared" ref="AF722:AF785" si="441">IF(AC722&lt;=450,Thetha0_0,IF(AC722&gt;=650,Thetha0_2,(IF(AC722&lt;=550,Thetha0_0+(Thetha0_1-Thetha0_0)/100*(AC722-450),Thetha0_1+(Thetha0_2-Thetha0_1)/100*(AC722-550)))))</f>
        <v>400</v>
      </c>
      <c r="AG722" s="3">
        <f t="shared" si="423"/>
        <v>1</v>
      </c>
      <c r="AH722" s="14">
        <f t="shared" ref="AH722:AH785" si="442">IF(AC722&lt;=450,AthetaR30_0,IF(AC722&gt;=650,AthetaR30_2,(IF(AC722&lt;=550,AthetaR30_0+(AthetaR30_1-AthetaR30_0)/100*(AC722-450),AthetaR30_1+(AthetaR30_2-AthetaR30_1)/100*(AC722-450)))))</f>
        <v>0</v>
      </c>
      <c r="AI722" s="14">
        <f t="shared" ref="AI722:AI785" si="443">IF(AC722&lt;=450,AthetaR60_0,IF(AC722&gt;=650,AthetaR60_2,(IF(AC722&lt;=550,AthetaR60_0+(AthetaR60_1-AthetaR60_0)/100*(AC722-450),AthetaR60_1+(AthetaR60_2-AthetaR60_1)/100*(AC722-450)))))</f>
        <v>1</v>
      </c>
      <c r="AJ722" s="14">
        <f t="shared" ref="AJ722:AJ785" si="444">IF(AC722&lt;=450,AthetaR90_0,IF(AC722&gt;=650,AthetaR90_2,(IF(AC722&lt;=550,AthetaR90_0+(AthetaR90_1-AthetaR90_0)/100*(AC722-450),AthetaR90_1+(AthetaR90_2-AthetaR90_1)/100*(AC722-450)))))</f>
        <v>2</v>
      </c>
      <c r="AK722" s="14">
        <f t="shared" ref="AK722:AK785" si="445">IF(AC722&lt;=450,AthetaR120_0,IF(AC722&gt;=650,AthetaR120_2,(IF(AC722&lt;=550,AthetaR120_0+(AthetaR120_1-AthetaR120_0)/100*(AC722-450),AthetaR120_1+(AthetaR120_2-AthetaR120_1)/100*(AC722-450)))))</f>
        <v>2.6</v>
      </c>
      <c r="AL722" s="24">
        <f t="shared" si="424"/>
        <v>416.4453615051757</v>
      </c>
      <c r="AM722" s="14">
        <f t="shared" si="425"/>
        <v>323.12559141381001</v>
      </c>
      <c r="AN722" s="138" t="str">
        <f t="shared" si="426"/>
        <v>modifiée</v>
      </c>
      <c r="AO722">
        <f t="shared" si="427"/>
        <v>3520</v>
      </c>
      <c r="AP722" s="124">
        <f t="shared" si="428"/>
        <v>323.12559141381001</v>
      </c>
    </row>
    <row r="723" spans="2:42" x14ac:dyDescent="0.25">
      <c r="B723" s="3">
        <f t="shared" ref="B723:B786" si="446">B722+DeltaT</f>
        <v>3525</v>
      </c>
      <c r="C723" s="14">
        <f t="shared" ref="C723:C786" si="447">B723/60</f>
        <v>58.75</v>
      </c>
      <c r="D723" s="11">
        <f t="shared" ref="D723:D786" si="448">20+345*LOG(8*C723+1,10)</f>
        <v>942.19221295946897</v>
      </c>
      <c r="E723" s="11">
        <f t="shared" si="429"/>
        <v>740.45459626383933</v>
      </c>
      <c r="F723" s="11">
        <f t="shared" ref="F723:F786" si="449">I723</f>
        <v>223.02976237607859</v>
      </c>
      <c r="G723" s="11">
        <f t="shared" si="430"/>
        <v>416.94651023165113</v>
      </c>
      <c r="H723" s="11">
        <f t="shared" si="431"/>
        <v>320.43244692465692</v>
      </c>
      <c r="I723" s="24">
        <f t="shared" ref="I723:I786" si="450">I722+IF(Limit=Oui,MAX(0,L722),L722)</f>
        <v>223.02976237607859</v>
      </c>
      <c r="J723" s="12">
        <f t="shared" si="432"/>
        <v>0.29846227347764076</v>
      </c>
      <c r="K723" s="24">
        <f t="shared" si="433"/>
        <v>537.9662589363046</v>
      </c>
      <c r="L723" s="12">
        <f t="shared" ref="L723:L786" si="451">LambdaP*MassivSS/(dP/1000)/(K723*RhoA)/(1+J723/3)*(D723-I723)*DeltaT-(EXP(J723/10)-1)*(D723-D722)</f>
        <v>0.30334229257151835</v>
      </c>
      <c r="M723" s="24">
        <f t="shared" ref="M723:M786" si="452">M722+IF(Limit=Oui,MAX(0,P722),P722)</f>
        <v>416.94651023165113</v>
      </c>
      <c r="N723" s="12">
        <f t="shared" si="434"/>
        <v>0.78397592897954638</v>
      </c>
      <c r="O723" s="24">
        <f t="shared" si="435"/>
        <v>614.4166935280216</v>
      </c>
      <c r="P723" s="12">
        <f t="shared" ref="P723:P786" si="453">LambdaP*MassivW/(dP/1000)/(O723*RhoA)/(1+N723/3)*(D723-M723)*DeltaT-(EXP(N723/10)-1)*(D723-D722)</f>
        <v>0.50072130680200377</v>
      </c>
      <c r="Q723" s="24">
        <f t="shared" ref="Q723:Q786" si="454">Q722+IF(Limit=Oui,MAX(0,T722),T722)</f>
        <v>320.43244692465692</v>
      </c>
      <c r="R723" s="12">
        <f t="shared" si="436"/>
        <v>0.50508114246385083</v>
      </c>
      <c r="S723" s="24">
        <f t="shared" si="437"/>
        <v>572.21051145101524</v>
      </c>
      <c r="T723" s="12">
        <f t="shared" ref="T723:T786" si="455">LambdaP*MassivSI/(dP/1000)/(S723*RhoA)/(1+R723/3)*(D723-Q723)*DeltaT-(EXP(R723/10)-1)*(D723-D722)</f>
        <v>0.41550924609402967</v>
      </c>
      <c r="W723" s="24">
        <f t="shared" ref="W723:W786" si="456">W722+IF(Limit=Oui,MAX(0,Y722),Y722)</f>
        <v>497.71908800068667</v>
      </c>
      <c r="X723" s="24">
        <f t="shared" ref="X723:X786" si="457">IF(W723&lt;600,425+0.773*W723-1.69/1000*W723^2+2.22/1000^2*W723^3,IF(W723&lt;735,666+13002/(738-W723),IF(W723&lt;900,545+17820/(W723-731),650)))</f>
        <v>664.80238367836466</v>
      </c>
      <c r="Y723" s="13">
        <f t="shared" si="438"/>
        <v>0.57121801612644107</v>
      </c>
      <c r="Z723" s="24">
        <f t="shared" si="439"/>
        <v>6068.3877065788165</v>
      </c>
      <c r="AA723" s="24">
        <f t="shared" si="440"/>
        <v>19505.580723332128</v>
      </c>
      <c r="AB723" s="24">
        <f t="shared" ref="AB723:AB786" si="458">MAX(M723,AVERAGE(W723,AC723))</f>
        <v>416.94651023165113</v>
      </c>
      <c r="AC723" s="24">
        <f t="shared" ref="AC723:AC786" si="459">Q723</f>
        <v>320.43244692465692</v>
      </c>
      <c r="AD723" s="123">
        <f t="shared" ref="AD723:AD786" si="460">B723</f>
        <v>3525</v>
      </c>
      <c r="AE723" s="14">
        <f t="shared" ref="AE723:AE786" si="461">C723</f>
        <v>58.75</v>
      </c>
      <c r="AF723" s="24">
        <f t="shared" si="441"/>
        <v>400</v>
      </c>
      <c r="AG723" s="3">
        <f t="shared" ref="AG723:AG786" si="462">IF(C723&lt;=30,AH723,IF(C723&lt;=60,AI723,IF(C723&lt;=90,AJ723,IF(C723&lt;=120,AK723,-1))))</f>
        <v>1</v>
      </c>
      <c r="AH723" s="14">
        <f t="shared" si="442"/>
        <v>0</v>
      </c>
      <c r="AI723" s="14">
        <f t="shared" si="443"/>
        <v>1</v>
      </c>
      <c r="AJ723" s="14">
        <f t="shared" si="444"/>
        <v>2</v>
      </c>
      <c r="AK723" s="14">
        <f t="shared" si="445"/>
        <v>2.6</v>
      </c>
      <c r="AL723" s="24">
        <f t="shared" ref="AL723:AL786" si="463">MAX(M723,AVERAGE(W723,AM723))</f>
        <v>416.94651023165113</v>
      </c>
      <c r="AM723" s="14">
        <f t="shared" ref="AM723:AM786" si="464">IF(W723&gt;=AF723,(1+(W723-AF723)*AG723/10000)*AC723,AC723)</f>
        <v>323.56368357258754</v>
      </c>
      <c r="AN723" s="138" t="str">
        <f t="shared" ref="AN723:AN786" si="465">IF(AM723=AC723,"","modifiée")</f>
        <v>modifiée</v>
      </c>
      <c r="AO723">
        <f t="shared" ref="AO723:AO786" si="466">AD723</f>
        <v>3525</v>
      </c>
      <c r="AP723" s="124">
        <f t="shared" ref="AP723:AP786" si="467">AM723</f>
        <v>323.56368357258754</v>
      </c>
    </row>
    <row r="724" spans="2:42" x14ac:dyDescent="0.25">
      <c r="B724" s="3">
        <f t="shared" si="446"/>
        <v>3530</v>
      </c>
      <c r="C724" s="14">
        <f t="shared" si="447"/>
        <v>58.833333333333336</v>
      </c>
      <c r="D724" s="11">
        <f t="shared" si="448"/>
        <v>942.40413887352304</v>
      </c>
      <c r="E724" s="11">
        <f t="shared" si="429"/>
        <v>740.67537169021159</v>
      </c>
      <c r="F724" s="11">
        <f t="shared" si="449"/>
        <v>223.33310466865012</v>
      </c>
      <c r="G724" s="11">
        <f t="shared" si="430"/>
        <v>417.44723153845314</v>
      </c>
      <c r="H724" s="11">
        <f t="shared" si="431"/>
        <v>320.84795617075093</v>
      </c>
      <c r="I724" s="24">
        <f t="shared" si="450"/>
        <v>223.33310466865012</v>
      </c>
      <c r="J724" s="12">
        <f t="shared" si="432"/>
        <v>0.29840331826204319</v>
      </c>
      <c r="K724" s="24">
        <f t="shared" si="433"/>
        <v>538.07254433877449</v>
      </c>
      <c r="L724" s="12">
        <f t="shared" si="451"/>
        <v>0.30325765098641905</v>
      </c>
      <c r="M724" s="24">
        <f t="shared" si="452"/>
        <v>417.44723153845314</v>
      </c>
      <c r="N724" s="12">
        <f t="shared" si="434"/>
        <v>0.78364251857624778</v>
      </c>
      <c r="O724" s="24">
        <f t="shared" si="435"/>
        <v>614.67810471070572</v>
      </c>
      <c r="P724" s="12">
        <f t="shared" si="453"/>
        <v>0.50029401838727894</v>
      </c>
      <c r="Q724" s="24">
        <f t="shared" si="454"/>
        <v>320.84795617075093</v>
      </c>
      <c r="R724" s="12">
        <f t="shared" si="436"/>
        <v>0.50494402787730397</v>
      </c>
      <c r="S724" s="24">
        <f t="shared" si="437"/>
        <v>572.36589185629555</v>
      </c>
      <c r="T724" s="12">
        <f t="shared" si="455"/>
        <v>0.41528913256604777</v>
      </c>
      <c r="W724" s="24">
        <f t="shared" si="456"/>
        <v>498.29030601681313</v>
      </c>
      <c r="X724" s="24">
        <f t="shared" si="457"/>
        <v>665.22593161383281</v>
      </c>
      <c r="Y724" s="13">
        <f t="shared" si="438"/>
        <v>0.5705795791623326</v>
      </c>
      <c r="Z724" s="24">
        <f t="shared" si="439"/>
        <v>6059.6266418349614</v>
      </c>
      <c r="AA724" s="24">
        <f t="shared" si="440"/>
        <v>19502.033418633891</v>
      </c>
      <c r="AB724" s="24">
        <f t="shared" si="458"/>
        <v>417.44723153845314</v>
      </c>
      <c r="AC724" s="24">
        <f t="shared" si="459"/>
        <v>320.84795617075093</v>
      </c>
      <c r="AD724" s="123">
        <f t="shared" si="460"/>
        <v>3530</v>
      </c>
      <c r="AE724" s="14">
        <f t="shared" si="461"/>
        <v>58.833333333333336</v>
      </c>
      <c r="AF724" s="24">
        <f t="shared" si="441"/>
        <v>400</v>
      </c>
      <c r="AG724" s="3">
        <f t="shared" si="462"/>
        <v>1</v>
      </c>
      <c r="AH724" s="14">
        <f t="shared" si="442"/>
        <v>0</v>
      </c>
      <c r="AI724" s="14">
        <f t="shared" si="443"/>
        <v>1</v>
      </c>
      <c r="AJ724" s="14">
        <f t="shared" si="444"/>
        <v>2</v>
      </c>
      <c r="AK724" s="14">
        <f t="shared" si="445"/>
        <v>2.6</v>
      </c>
      <c r="AL724" s="24">
        <f t="shared" si="463"/>
        <v>417.44723153845314</v>
      </c>
      <c r="AM724" s="14">
        <f t="shared" si="464"/>
        <v>324.00158055044011</v>
      </c>
      <c r="AN724" s="138" t="str">
        <f t="shared" si="465"/>
        <v>modifiée</v>
      </c>
      <c r="AO724">
        <f t="shared" si="466"/>
        <v>3530</v>
      </c>
      <c r="AP724" s="124">
        <f t="shared" si="467"/>
        <v>324.00158055044011</v>
      </c>
    </row>
    <row r="725" spans="2:42" x14ac:dyDescent="0.25">
      <c r="B725" s="3">
        <f t="shared" si="446"/>
        <v>3535</v>
      </c>
      <c r="C725" s="14">
        <f t="shared" si="447"/>
        <v>58.916666666666664</v>
      </c>
      <c r="D725" s="11">
        <f t="shared" si="448"/>
        <v>942.61576545709022</v>
      </c>
      <c r="E725" s="11">
        <f t="shared" si="429"/>
        <v>740.89614711658373</v>
      </c>
      <c r="F725" s="11">
        <f t="shared" si="449"/>
        <v>223.63636231963653</v>
      </c>
      <c r="G725" s="11">
        <f t="shared" si="430"/>
        <v>417.94752555684039</v>
      </c>
      <c r="H725" s="11">
        <f t="shared" si="431"/>
        <v>321.26324530331698</v>
      </c>
      <c r="I725" s="24">
        <f t="shared" si="450"/>
        <v>223.63636231963653</v>
      </c>
      <c r="J725" s="12">
        <f t="shared" si="432"/>
        <v>0.29834442343407414</v>
      </c>
      <c r="K725" s="24">
        <f t="shared" si="433"/>
        <v>538.17876281461838</v>
      </c>
      <c r="L725" s="12">
        <f t="shared" si="451"/>
        <v>0.3031729554629799</v>
      </c>
      <c r="M725" s="24">
        <f t="shared" si="452"/>
        <v>417.94752555684039</v>
      </c>
      <c r="N725" s="12">
        <f t="shared" si="434"/>
        <v>0.78330898033067697</v>
      </c>
      <c r="O725" s="24">
        <f t="shared" si="435"/>
        <v>614.93983879238249</v>
      </c>
      <c r="P725" s="12">
        <f t="shared" si="453"/>
        <v>0.49986686242871703</v>
      </c>
      <c r="Q725" s="24">
        <f t="shared" si="454"/>
        <v>321.26324530331698</v>
      </c>
      <c r="R725" s="12">
        <f t="shared" si="436"/>
        <v>0.50480692435485341</v>
      </c>
      <c r="S725" s="24">
        <f t="shared" si="437"/>
        <v>572.52134412154373</v>
      </c>
      <c r="T725" s="12">
        <f t="shared" si="455"/>
        <v>0.41506897701467832</v>
      </c>
      <c r="W725" s="24">
        <f t="shared" si="456"/>
        <v>498.86088559597545</v>
      </c>
      <c r="X725" s="24">
        <f t="shared" si="457"/>
        <v>665.65006717828692</v>
      </c>
      <c r="Y725" s="13">
        <f t="shared" si="438"/>
        <v>0.56994146426938652</v>
      </c>
      <c r="Z725" s="24">
        <f t="shared" si="439"/>
        <v>6050.8815380152073</v>
      </c>
      <c r="AA725" s="24">
        <f t="shared" si="440"/>
        <v>19498.47072431786</v>
      </c>
      <c r="AB725" s="24">
        <f t="shared" si="458"/>
        <v>417.94752555684039</v>
      </c>
      <c r="AC725" s="24">
        <f t="shared" si="459"/>
        <v>321.26324530331698</v>
      </c>
      <c r="AD725" s="123">
        <f t="shared" si="460"/>
        <v>3535</v>
      </c>
      <c r="AE725" s="14">
        <f t="shared" si="461"/>
        <v>58.916666666666664</v>
      </c>
      <c r="AF725" s="24">
        <f t="shared" si="441"/>
        <v>400</v>
      </c>
      <c r="AG725" s="3">
        <f t="shared" si="462"/>
        <v>1</v>
      </c>
      <c r="AH725" s="14">
        <f t="shared" si="442"/>
        <v>0</v>
      </c>
      <c r="AI725" s="14">
        <f t="shared" si="443"/>
        <v>1</v>
      </c>
      <c r="AJ725" s="14">
        <f t="shared" si="444"/>
        <v>2</v>
      </c>
      <c r="AK725" s="14">
        <f t="shared" si="445"/>
        <v>2.6</v>
      </c>
      <c r="AL725" s="24">
        <f t="shared" si="463"/>
        <v>417.94752555684039</v>
      </c>
      <c r="AM725" s="14">
        <f t="shared" si="464"/>
        <v>324.43928219732925</v>
      </c>
      <c r="AN725" s="138" t="str">
        <f t="shared" si="465"/>
        <v>modifiée</v>
      </c>
      <c r="AO725">
        <f t="shared" si="466"/>
        <v>3535</v>
      </c>
      <c r="AP725" s="124">
        <f t="shared" si="467"/>
        <v>324.43928219732925</v>
      </c>
    </row>
    <row r="726" spans="2:42" x14ac:dyDescent="0.25">
      <c r="B726" s="3">
        <f t="shared" si="446"/>
        <v>3540</v>
      </c>
      <c r="C726" s="14">
        <f t="shared" si="447"/>
        <v>59</v>
      </c>
      <c r="D726" s="11">
        <f t="shared" si="448"/>
        <v>942.82709355454483</v>
      </c>
      <c r="E726" s="11">
        <f t="shared" si="429"/>
        <v>741.11692254295599</v>
      </c>
      <c r="F726" s="11">
        <f t="shared" si="449"/>
        <v>223.9395352750995</v>
      </c>
      <c r="G726" s="11">
        <f t="shared" si="430"/>
        <v>418.44739241926908</v>
      </c>
      <c r="H726" s="11">
        <f t="shared" si="431"/>
        <v>321.67831428033168</v>
      </c>
      <c r="I726" s="24">
        <f t="shared" si="450"/>
        <v>223.9395352750995</v>
      </c>
      <c r="J726" s="12">
        <f t="shared" si="432"/>
        <v>0.29828558872342242</v>
      </c>
      <c r="K726" s="24">
        <f t="shared" si="433"/>
        <v>538.28491474748444</v>
      </c>
      <c r="L726" s="12">
        <f t="shared" si="451"/>
        <v>0.3030882063031739</v>
      </c>
      <c r="M726" s="24">
        <f t="shared" si="452"/>
        <v>418.44739241926908</v>
      </c>
      <c r="N726" s="12">
        <f t="shared" si="434"/>
        <v>0.78297531450227764</v>
      </c>
      <c r="O726" s="24">
        <f t="shared" si="435"/>
        <v>615.20189611006026</v>
      </c>
      <c r="P726" s="12">
        <f t="shared" si="453"/>
        <v>0.49943984011985887</v>
      </c>
      <c r="Q726" s="24">
        <f t="shared" si="454"/>
        <v>321.67831428033168</v>
      </c>
      <c r="R726" s="12">
        <f t="shared" si="436"/>
        <v>0.50466983132890419</v>
      </c>
      <c r="S726" s="24">
        <f t="shared" si="437"/>
        <v>572.67686893918437</v>
      </c>
      <c r="T726" s="12">
        <f t="shared" si="455"/>
        <v>0.41484877991243713</v>
      </c>
      <c r="W726" s="24">
        <f t="shared" si="456"/>
        <v>499.43082706024484</v>
      </c>
      <c r="X726" s="24">
        <f t="shared" si="457"/>
        <v>666.07478952257179</v>
      </c>
      <c r="Y726" s="13">
        <f t="shared" si="438"/>
        <v>0.56930367556695072</v>
      </c>
      <c r="Z726" s="24">
        <f t="shared" si="439"/>
        <v>6042.1523870677793</v>
      </c>
      <c r="AA726" s="24">
        <f t="shared" si="440"/>
        <v>19494.892752500087</v>
      </c>
      <c r="AB726" s="24">
        <f t="shared" si="458"/>
        <v>418.44739241926908</v>
      </c>
      <c r="AC726" s="24">
        <f t="shared" si="459"/>
        <v>321.67831428033168</v>
      </c>
      <c r="AD726" s="123">
        <f t="shared" si="460"/>
        <v>3540</v>
      </c>
      <c r="AE726" s="14">
        <f t="shared" si="461"/>
        <v>59</v>
      </c>
      <c r="AF726" s="24">
        <f t="shared" si="441"/>
        <v>400</v>
      </c>
      <c r="AG726" s="3">
        <f t="shared" si="462"/>
        <v>1</v>
      </c>
      <c r="AH726" s="14">
        <f t="shared" si="442"/>
        <v>0</v>
      </c>
      <c r="AI726" s="14">
        <f t="shared" si="443"/>
        <v>1</v>
      </c>
      <c r="AJ726" s="14">
        <f t="shared" si="444"/>
        <v>2</v>
      </c>
      <c r="AK726" s="14">
        <f t="shared" si="445"/>
        <v>2.6</v>
      </c>
      <c r="AL726" s="24">
        <f t="shared" si="463"/>
        <v>418.44739241926908</v>
      </c>
      <c r="AM726" s="14">
        <f t="shared" si="464"/>
        <v>324.87678836395554</v>
      </c>
      <c r="AN726" s="138" t="str">
        <f t="shared" si="465"/>
        <v>modifiée</v>
      </c>
      <c r="AO726">
        <f t="shared" si="466"/>
        <v>3540</v>
      </c>
      <c r="AP726" s="124">
        <f t="shared" si="467"/>
        <v>324.87678836395554</v>
      </c>
    </row>
    <row r="727" spans="2:42" x14ac:dyDescent="0.25">
      <c r="B727" s="3">
        <f t="shared" si="446"/>
        <v>3545</v>
      </c>
      <c r="C727" s="14">
        <f t="shared" si="447"/>
        <v>59.083333333333336</v>
      </c>
      <c r="D727" s="11">
        <f t="shared" si="448"/>
        <v>943.03812400669335</v>
      </c>
      <c r="E727" s="11">
        <f t="shared" si="429"/>
        <v>741.33769796932825</v>
      </c>
      <c r="F727" s="11">
        <f t="shared" si="449"/>
        <v>224.24262348140269</v>
      </c>
      <c r="G727" s="11">
        <f t="shared" si="430"/>
        <v>418.94683225938894</v>
      </c>
      <c r="H727" s="11">
        <f t="shared" si="431"/>
        <v>322.09316306024414</v>
      </c>
      <c r="I727" s="24">
        <f t="shared" si="450"/>
        <v>224.24262348140269</v>
      </c>
      <c r="J727" s="12">
        <f t="shared" si="432"/>
        <v>0.29822681386047917</v>
      </c>
      <c r="K727" s="24">
        <f t="shared" si="433"/>
        <v>538.3910005205214</v>
      </c>
      <c r="L727" s="12">
        <f t="shared" si="451"/>
        <v>0.30300340380692453</v>
      </c>
      <c r="M727" s="24">
        <f t="shared" si="452"/>
        <v>418.94683225938894</v>
      </c>
      <c r="N727" s="12">
        <f t="shared" si="434"/>
        <v>0.7826415213589849</v>
      </c>
      <c r="O727" s="24">
        <f t="shared" si="435"/>
        <v>615.46427699461356</v>
      </c>
      <c r="P727" s="12">
        <f t="shared" si="453"/>
        <v>0.49901295265056955</v>
      </c>
      <c r="Q727" s="24">
        <f t="shared" si="454"/>
        <v>322.09316306024414</v>
      </c>
      <c r="R727" s="12">
        <f t="shared" si="436"/>
        <v>0.50453274823558658</v>
      </c>
      <c r="S727" s="24">
        <f t="shared" si="437"/>
        <v>572.83246699885478</v>
      </c>
      <c r="T727" s="12">
        <f t="shared" si="455"/>
        <v>0.41462854173023012</v>
      </c>
      <c r="W727" s="24">
        <f t="shared" si="456"/>
        <v>500.00013073581181</v>
      </c>
      <c r="X727" s="24">
        <f t="shared" si="457"/>
        <v>666.50009779041534</v>
      </c>
      <c r="Y727" s="13">
        <f t="shared" si="438"/>
        <v>0.56866621716205545</v>
      </c>
      <c r="Z727" s="24">
        <f t="shared" si="439"/>
        <v>6033.4391808379114</v>
      </c>
      <c r="AA727" s="24">
        <f t="shared" si="440"/>
        <v>19491.299615268457</v>
      </c>
      <c r="AB727" s="24">
        <f t="shared" si="458"/>
        <v>418.94683225938894</v>
      </c>
      <c r="AC727" s="24">
        <f t="shared" si="459"/>
        <v>322.09316306024414</v>
      </c>
      <c r="AD727" s="123">
        <f t="shared" si="460"/>
        <v>3545</v>
      </c>
      <c r="AE727" s="14">
        <f t="shared" si="461"/>
        <v>59.083333333333336</v>
      </c>
      <c r="AF727" s="24">
        <f t="shared" si="441"/>
        <v>400</v>
      </c>
      <c r="AG727" s="3">
        <f t="shared" si="462"/>
        <v>1</v>
      </c>
      <c r="AH727" s="14">
        <f t="shared" si="442"/>
        <v>0</v>
      </c>
      <c r="AI727" s="14">
        <f t="shared" si="443"/>
        <v>1</v>
      </c>
      <c r="AJ727" s="14">
        <f t="shared" si="444"/>
        <v>2</v>
      </c>
      <c r="AK727" s="14">
        <f t="shared" si="445"/>
        <v>2.6</v>
      </c>
      <c r="AL727" s="24">
        <f t="shared" si="463"/>
        <v>418.94683225938894</v>
      </c>
      <c r="AM727" s="14">
        <f t="shared" si="464"/>
        <v>325.31409890175769</v>
      </c>
      <c r="AN727" s="138" t="str">
        <f t="shared" si="465"/>
        <v>modifiée</v>
      </c>
      <c r="AO727">
        <f t="shared" si="466"/>
        <v>3545</v>
      </c>
      <c r="AP727" s="124">
        <f t="shared" si="467"/>
        <v>325.31409890175769</v>
      </c>
    </row>
    <row r="728" spans="2:42" x14ac:dyDescent="0.25">
      <c r="B728" s="3">
        <f t="shared" si="446"/>
        <v>3550</v>
      </c>
      <c r="C728" s="14">
        <f t="shared" si="447"/>
        <v>59.166666666666664</v>
      </c>
      <c r="D728" s="11">
        <f t="shared" si="448"/>
        <v>943.24885765079443</v>
      </c>
      <c r="E728" s="11">
        <f t="shared" si="429"/>
        <v>741.55847339570039</v>
      </c>
      <c r="F728" s="11">
        <f t="shared" si="449"/>
        <v>224.5456268852096</v>
      </c>
      <c r="G728" s="11">
        <f t="shared" si="430"/>
        <v>419.4458452120395</v>
      </c>
      <c r="H728" s="11">
        <f t="shared" si="431"/>
        <v>322.50779160197436</v>
      </c>
      <c r="I728" s="24">
        <f t="shared" si="450"/>
        <v>224.5456268852096</v>
      </c>
      <c r="J728" s="12">
        <f t="shared" si="432"/>
        <v>0.29816809857633592</v>
      </c>
      <c r="K728" s="24">
        <f t="shared" si="433"/>
        <v>538.49702051637814</v>
      </c>
      <c r="L728" s="12">
        <f t="shared" si="451"/>
        <v>0.30291854827210096</v>
      </c>
      <c r="M728" s="24">
        <f t="shared" si="452"/>
        <v>419.4458452120395</v>
      </c>
      <c r="N728" s="12">
        <f t="shared" si="434"/>
        <v>0.78230760117715437</v>
      </c>
      <c r="O728" s="24">
        <f t="shared" si="435"/>
        <v>615.7269817708102</v>
      </c>
      <c r="P728" s="12">
        <f t="shared" si="453"/>
        <v>0.49858620120698266</v>
      </c>
      <c r="Q728" s="24">
        <f t="shared" si="454"/>
        <v>322.50779160197436</v>
      </c>
      <c r="R728" s="12">
        <f t="shared" si="436"/>
        <v>0.50439567451474721</v>
      </c>
      <c r="S728" s="24">
        <f t="shared" si="437"/>
        <v>572.98813898740764</v>
      </c>
      <c r="T728" s="12">
        <f t="shared" si="455"/>
        <v>0.41440826293733474</v>
      </c>
      <c r="W728" s="24">
        <f t="shared" si="456"/>
        <v>500.56879695297386</v>
      </c>
      <c r="X728" s="24">
        <f t="shared" si="457"/>
        <v>666.92599111851223</v>
      </c>
      <c r="Y728" s="13">
        <f t="shared" si="438"/>
        <v>0.56802909314926187</v>
      </c>
      <c r="Z728" s="24">
        <f t="shared" si="439"/>
        <v>6024.7419110681631</v>
      </c>
      <c r="AA728" s="24">
        <f t="shared" si="440"/>
        <v>19487.69142467991</v>
      </c>
      <c r="AB728" s="24">
        <f t="shared" si="458"/>
        <v>419.4458452120395</v>
      </c>
      <c r="AC728" s="24">
        <f t="shared" si="459"/>
        <v>322.50779160197436</v>
      </c>
      <c r="AD728" s="123">
        <f t="shared" si="460"/>
        <v>3550</v>
      </c>
      <c r="AE728" s="14">
        <f t="shared" si="461"/>
        <v>59.166666666666664</v>
      </c>
      <c r="AF728" s="24">
        <f t="shared" si="441"/>
        <v>400</v>
      </c>
      <c r="AG728" s="3">
        <f t="shared" si="462"/>
        <v>1</v>
      </c>
      <c r="AH728" s="14">
        <f t="shared" si="442"/>
        <v>0</v>
      </c>
      <c r="AI728" s="14">
        <f t="shared" si="443"/>
        <v>1</v>
      </c>
      <c r="AJ728" s="14">
        <f t="shared" si="444"/>
        <v>2</v>
      </c>
      <c r="AK728" s="14">
        <f t="shared" si="445"/>
        <v>2.6</v>
      </c>
      <c r="AL728" s="24">
        <f t="shared" si="463"/>
        <v>419.4458452120395</v>
      </c>
      <c r="AM728" s="14">
        <f t="shared" si="464"/>
        <v>325.75121366291143</v>
      </c>
      <c r="AN728" s="138" t="str">
        <f t="shared" si="465"/>
        <v>modifiée</v>
      </c>
      <c r="AO728">
        <f t="shared" si="466"/>
        <v>3550</v>
      </c>
      <c r="AP728" s="124">
        <f t="shared" si="467"/>
        <v>325.75121366291143</v>
      </c>
    </row>
    <row r="729" spans="2:42" x14ac:dyDescent="0.25">
      <c r="B729" s="3">
        <f t="shared" si="446"/>
        <v>3555</v>
      </c>
      <c r="C729" s="14">
        <f t="shared" si="447"/>
        <v>59.25</v>
      </c>
      <c r="D729" s="11">
        <f t="shared" si="448"/>
        <v>943.45929532057892</v>
      </c>
      <c r="E729" s="11">
        <f t="shared" si="429"/>
        <v>741.77924882207265</v>
      </c>
      <c r="F729" s="11">
        <f t="shared" si="449"/>
        <v>224.84854543348169</v>
      </c>
      <c r="G729" s="11">
        <f t="shared" si="430"/>
        <v>419.94443141324649</v>
      </c>
      <c r="H729" s="11">
        <f t="shared" si="431"/>
        <v>322.9221998649117</v>
      </c>
      <c r="I729" s="24">
        <f t="shared" si="450"/>
        <v>224.84854543348169</v>
      </c>
      <c r="J729" s="12">
        <f t="shared" si="432"/>
        <v>0.29810944260278466</v>
      </c>
      <c r="K729" s="24">
        <f t="shared" si="433"/>
        <v>538.60297511720228</v>
      </c>
      <c r="L729" s="12">
        <f t="shared" si="451"/>
        <v>0.30283363999453033</v>
      </c>
      <c r="M729" s="24">
        <f t="shared" si="452"/>
        <v>419.94443141324649</v>
      </c>
      <c r="N729" s="12">
        <f t="shared" si="434"/>
        <v>0.78197355424149539</v>
      </c>
      <c r="O729" s="24">
        <f t="shared" si="435"/>
        <v>615.99001075733713</v>
      </c>
      <c r="P729" s="12">
        <f t="shared" si="453"/>
        <v>0.49815958697149282</v>
      </c>
      <c r="Q729" s="24">
        <f t="shared" si="454"/>
        <v>322.9221998649117</v>
      </c>
      <c r="R729" s="12">
        <f t="shared" si="436"/>
        <v>0.50425860960993663</v>
      </c>
      <c r="S729" s="24">
        <f t="shared" si="437"/>
        <v>573.14388558891551</v>
      </c>
      <c r="T729" s="12">
        <f t="shared" si="455"/>
        <v>0.4141879440014104</v>
      </c>
      <c r="W729" s="24">
        <f t="shared" si="456"/>
        <v>501.13682604612313</v>
      </c>
      <c r="X729" s="24">
        <f t="shared" si="457"/>
        <v>667.35246863660564</v>
      </c>
      <c r="Y729" s="13">
        <f t="shared" si="438"/>
        <v>0.56739230761051018</v>
      </c>
      <c r="Z729" s="24">
        <f t="shared" si="439"/>
        <v>6016.0605693987382</v>
      </c>
      <c r="AA729" s="24">
        <f t="shared" si="440"/>
        <v>19484.068292757605</v>
      </c>
      <c r="AB729" s="24">
        <f t="shared" si="458"/>
        <v>419.94443141324649</v>
      </c>
      <c r="AC729" s="24">
        <f t="shared" si="459"/>
        <v>322.9221998649117</v>
      </c>
      <c r="AD729" s="123">
        <f t="shared" si="460"/>
        <v>3555</v>
      </c>
      <c r="AE729" s="14">
        <f t="shared" si="461"/>
        <v>59.25</v>
      </c>
      <c r="AF729" s="24">
        <f t="shared" si="441"/>
        <v>400</v>
      </c>
      <c r="AG729" s="3">
        <f t="shared" si="462"/>
        <v>1</v>
      </c>
      <c r="AH729" s="14">
        <f t="shared" si="442"/>
        <v>0</v>
      </c>
      <c r="AI729" s="14">
        <f t="shared" si="443"/>
        <v>1</v>
      </c>
      <c r="AJ729" s="14">
        <f t="shared" si="444"/>
        <v>2</v>
      </c>
      <c r="AK729" s="14">
        <f t="shared" si="445"/>
        <v>2.6</v>
      </c>
      <c r="AL729" s="24">
        <f t="shared" si="463"/>
        <v>419.94443141324649</v>
      </c>
      <c r="AM729" s="14">
        <f t="shared" si="464"/>
        <v>326.18813250032855</v>
      </c>
      <c r="AN729" s="138" t="str">
        <f t="shared" si="465"/>
        <v>modifiée</v>
      </c>
      <c r="AO729">
        <f t="shared" si="466"/>
        <v>3555</v>
      </c>
      <c r="AP729" s="124">
        <f t="shared" si="467"/>
        <v>326.18813250032855</v>
      </c>
    </row>
    <row r="730" spans="2:42" x14ac:dyDescent="0.25">
      <c r="B730" s="3">
        <f t="shared" si="446"/>
        <v>3560</v>
      </c>
      <c r="C730" s="14">
        <f t="shared" si="447"/>
        <v>59.333333333333336</v>
      </c>
      <c r="D730" s="11">
        <f t="shared" si="448"/>
        <v>943.66943784626949</v>
      </c>
      <c r="E730" s="11">
        <f t="shared" si="429"/>
        <v>742.0000242484449</v>
      </c>
      <c r="F730" s="11">
        <f t="shared" si="449"/>
        <v>225.15137907347622</v>
      </c>
      <c r="G730" s="11">
        <f t="shared" si="430"/>
        <v>420.44259100021799</v>
      </c>
      <c r="H730" s="11">
        <f t="shared" si="431"/>
        <v>323.33638780891312</v>
      </c>
      <c r="I730" s="24">
        <f t="shared" si="450"/>
        <v>225.15137907347622</v>
      </c>
      <c r="J730" s="12">
        <f t="shared" si="432"/>
        <v>0.29805084567231582</v>
      </c>
      <c r="K730" s="24">
        <f t="shared" si="433"/>
        <v>538.70886470463847</v>
      </c>
      <c r="L730" s="12">
        <f t="shared" si="451"/>
        <v>0.3027486792680214</v>
      </c>
      <c r="M730" s="24">
        <f t="shared" si="452"/>
        <v>420.44259100021799</v>
      </c>
      <c r="N730" s="12">
        <f t="shared" si="434"/>
        <v>0.78163938084500306</v>
      </c>
      <c r="O730" s="24">
        <f t="shared" si="435"/>
        <v>616.25336426682588</v>
      </c>
      <c r="P730" s="12">
        <f t="shared" si="453"/>
        <v>0.49773311112277452</v>
      </c>
      <c r="Q730" s="24">
        <f t="shared" si="454"/>
        <v>323.33638780891312</v>
      </c>
      <c r="R730" s="12">
        <f t="shared" si="436"/>
        <v>0.50412155296840055</v>
      </c>
      <c r="S730" s="24">
        <f t="shared" si="437"/>
        <v>573.29970748467315</v>
      </c>
      <c r="T730" s="12">
        <f t="shared" si="455"/>
        <v>0.41396758538852685</v>
      </c>
      <c r="W730" s="24">
        <f t="shared" si="456"/>
        <v>501.70421835373367</v>
      </c>
      <c r="X730" s="24">
        <f t="shared" si="457"/>
        <v>667.77952946757023</v>
      </c>
      <c r="Y730" s="13">
        <f t="shared" si="438"/>
        <v>0.56675586461496852</v>
      </c>
      <c r="Z730" s="24">
        <f t="shared" si="439"/>
        <v>6007.3951473677807</v>
      </c>
      <c r="AA730" s="24">
        <f t="shared" si="440"/>
        <v>19480.430331488067</v>
      </c>
      <c r="AB730" s="24">
        <f t="shared" si="458"/>
        <v>420.44259100021799</v>
      </c>
      <c r="AC730" s="24">
        <f t="shared" si="459"/>
        <v>323.33638780891312</v>
      </c>
      <c r="AD730" s="123">
        <f t="shared" si="460"/>
        <v>3560</v>
      </c>
      <c r="AE730" s="14">
        <f t="shared" si="461"/>
        <v>59.333333333333336</v>
      </c>
      <c r="AF730" s="24">
        <f t="shared" si="441"/>
        <v>400</v>
      </c>
      <c r="AG730" s="3">
        <f t="shared" si="462"/>
        <v>1</v>
      </c>
      <c r="AH730" s="14">
        <f t="shared" si="442"/>
        <v>0</v>
      </c>
      <c r="AI730" s="14">
        <f t="shared" si="443"/>
        <v>1</v>
      </c>
      <c r="AJ730" s="14">
        <f t="shared" si="444"/>
        <v>2</v>
      </c>
      <c r="AK730" s="14">
        <f t="shared" si="445"/>
        <v>2.6</v>
      </c>
      <c r="AL730" s="24">
        <f t="shared" si="463"/>
        <v>420.44259100021799</v>
      </c>
      <c r="AM730" s="14">
        <f t="shared" si="464"/>
        <v>326.62485526765562</v>
      </c>
      <c r="AN730" s="138" t="str">
        <f t="shared" si="465"/>
        <v>modifiée</v>
      </c>
      <c r="AO730">
        <f t="shared" si="466"/>
        <v>3560</v>
      </c>
      <c r="AP730" s="124">
        <f t="shared" si="467"/>
        <v>326.62485526765562</v>
      </c>
    </row>
    <row r="731" spans="2:42" x14ac:dyDescent="0.25">
      <c r="B731" s="3">
        <f t="shared" si="446"/>
        <v>3565</v>
      </c>
      <c r="C731" s="14">
        <f t="shared" si="447"/>
        <v>59.416666666666664</v>
      </c>
      <c r="D731" s="11">
        <f t="shared" si="448"/>
        <v>943.87928605460104</v>
      </c>
      <c r="E731" s="11">
        <f t="shared" si="429"/>
        <v>742.22079967481704</v>
      </c>
      <c r="F731" s="11">
        <f t="shared" si="449"/>
        <v>225.45412775274426</v>
      </c>
      <c r="G731" s="11">
        <f t="shared" si="430"/>
        <v>420.94032411134077</v>
      </c>
      <c r="H731" s="11">
        <f t="shared" si="431"/>
        <v>323.75035539430166</v>
      </c>
      <c r="I731" s="24">
        <f t="shared" si="450"/>
        <v>225.45412775274426</v>
      </c>
      <c r="J731" s="12">
        <f t="shared" si="432"/>
        <v>0.29799230751811745</v>
      </c>
      <c r="K731" s="24">
        <f t="shared" si="433"/>
        <v>538.81468965982856</v>
      </c>
      <c r="L731" s="12">
        <f t="shared" si="451"/>
        <v>0.30266366638435416</v>
      </c>
      <c r="M731" s="24">
        <f t="shared" si="452"/>
        <v>420.94032411134077</v>
      </c>
      <c r="N731" s="12">
        <f t="shared" si="434"/>
        <v>0.7813050812888892</v>
      </c>
      <c r="O731" s="24">
        <f t="shared" si="435"/>
        <v>616.51704260587917</v>
      </c>
      <c r="P731" s="12">
        <f t="shared" si="453"/>
        <v>0.49730677483571989</v>
      </c>
      <c r="Q731" s="24">
        <f t="shared" si="454"/>
        <v>323.75035539430166</v>
      </c>
      <c r="R731" s="12">
        <f t="shared" si="436"/>
        <v>0.50398450404106676</v>
      </c>
      <c r="S731" s="24">
        <f t="shared" si="437"/>
        <v>573.45560535320192</v>
      </c>
      <c r="T731" s="12">
        <f t="shared" si="455"/>
        <v>0.41374718756313739</v>
      </c>
      <c r="W731" s="24">
        <f t="shared" si="456"/>
        <v>502.27097421834861</v>
      </c>
      <c r="X731" s="24">
        <f t="shared" si="457"/>
        <v>668.20717272749357</v>
      </c>
      <c r="Y731" s="13">
        <f t="shared" si="438"/>
        <v>0.56611976821888765</v>
      </c>
      <c r="Z731" s="24">
        <f t="shared" si="439"/>
        <v>5998.7456364117106</v>
      </c>
      <c r="AA731" s="24">
        <f t="shared" si="440"/>
        <v>19476.777652818455</v>
      </c>
      <c r="AB731" s="24">
        <f t="shared" si="458"/>
        <v>420.94032411134077</v>
      </c>
      <c r="AC731" s="24">
        <f t="shared" si="459"/>
        <v>323.75035539430166</v>
      </c>
      <c r="AD731" s="123">
        <f t="shared" si="460"/>
        <v>3565</v>
      </c>
      <c r="AE731" s="14">
        <f t="shared" si="461"/>
        <v>59.416666666666664</v>
      </c>
      <c r="AF731" s="24">
        <f t="shared" si="441"/>
        <v>400</v>
      </c>
      <c r="AG731" s="3">
        <f t="shared" si="462"/>
        <v>1</v>
      </c>
      <c r="AH731" s="14">
        <f t="shared" si="442"/>
        <v>0</v>
      </c>
      <c r="AI731" s="14">
        <f t="shared" si="443"/>
        <v>1</v>
      </c>
      <c r="AJ731" s="14">
        <f t="shared" si="444"/>
        <v>2</v>
      </c>
      <c r="AK731" s="14">
        <f t="shared" si="445"/>
        <v>2.6</v>
      </c>
      <c r="AL731" s="24">
        <f t="shared" si="463"/>
        <v>420.94032411134077</v>
      </c>
      <c r="AM731" s="14">
        <f t="shared" si="464"/>
        <v>327.06138181927281</v>
      </c>
      <c r="AN731" s="138" t="str">
        <f t="shared" si="465"/>
        <v>modifiée</v>
      </c>
      <c r="AO731">
        <f t="shared" si="466"/>
        <v>3565</v>
      </c>
      <c r="AP731" s="124">
        <f t="shared" si="467"/>
        <v>327.06138181927281</v>
      </c>
    </row>
    <row r="732" spans="2:42" x14ac:dyDescent="0.25">
      <c r="B732" s="3">
        <f t="shared" si="446"/>
        <v>3570</v>
      </c>
      <c r="C732" s="14">
        <f t="shared" si="447"/>
        <v>59.5</v>
      </c>
      <c r="D732" s="11">
        <f t="shared" si="448"/>
        <v>944.0888407688393</v>
      </c>
      <c r="E732" s="11">
        <f t="shared" si="429"/>
        <v>742.4415751011893</v>
      </c>
      <c r="F732" s="11">
        <f t="shared" si="449"/>
        <v>225.7567914191286</v>
      </c>
      <c r="G732" s="11">
        <f t="shared" si="430"/>
        <v>421.43763088617646</v>
      </c>
      <c r="H732" s="11">
        <f t="shared" si="431"/>
        <v>324.16410258186482</v>
      </c>
      <c r="I732" s="24">
        <f t="shared" si="450"/>
        <v>225.7567914191286</v>
      </c>
      <c r="J732" s="12">
        <f t="shared" si="432"/>
        <v>0.29793382787407446</v>
      </c>
      <c r="K732" s="24">
        <f t="shared" si="433"/>
        <v>538.92045036340926</v>
      </c>
      <c r="L732" s="12">
        <f t="shared" si="451"/>
        <v>0.30257860163334532</v>
      </c>
      <c r="M732" s="24">
        <f t="shared" si="452"/>
        <v>421.43763088617646</v>
      </c>
      <c r="N732" s="12">
        <f t="shared" si="434"/>
        <v>0.78097065588251602</v>
      </c>
      <c r="O732" s="24">
        <f t="shared" si="435"/>
        <v>616.7810460750959</v>
      </c>
      <c r="P732" s="12">
        <f t="shared" si="453"/>
        <v>0.49688057928156976</v>
      </c>
      <c r="Q732" s="24">
        <f t="shared" si="454"/>
        <v>324.16410258186482</v>
      </c>
      <c r="R732" s="12">
        <f t="shared" si="436"/>
        <v>0.50384746228253618</v>
      </c>
      <c r="S732" s="24">
        <f t="shared" si="437"/>
        <v>573.61157987025274</v>
      </c>
      <c r="T732" s="12">
        <f t="shared" si="455"/>
        <v>0.41352675098817915</v>
      </c>
      <c r="W732" s="24">
        <f t="shared" si="456"/>
        <v>502.83709398656748</v>
      </c>
      <c r="X732" s="24">
        <f t="shared" si="457"/>
        <v>668.63539752575844</v>
      </c>
      <c r="Y732" s="13">
        <f t="shared" si="438"/>
        <v>0.56548402246545415</v>
      </c>
      <c r="Z732" s="24">
        <f t="shared" si="439"/>
        <v>5990.1120278655453</v>
      </c>
      <c r="AA732" s="24">
        <f t="shared" si="440"/>
        <v>19473.110368653768</v>
      </c>
      <c r="AB732" s="24">
        <f t="shared" si="458"/>
        <v>421.43763088617646</v>
      </c>
      <c r="AC732" s="24">
        <f t="shared" si="459"/>
        <v>324.16410258186482</v>
      </c>
      <c r="AD732" s="123">
        <f t="shared" si="460"/>
        <v>3570</v>
      </c>
      <c r="AE732" s="14">
        <f t="shared" si="461"/>
        <v>59.5</v>
      </c>
      <c r="AF732" s="24">
        <f t="shared" si="441"/>
        <v>400</v>
      </c>
      <c r="AG732" s="3">
        <f t="shared" si="462"/>
        <v>1</v>
      </c>
      <c r="AH732" s="14">
        <f t="shared" si="442"/>
        <v>0</v>
      </c>
      <c r="AI732" s="14">
        <f t="shared" si="443"/>
        <v>1</v>
      </c>
      <c r="AJ732" s="14">
        <f t="shared" si="444"/>
        <v>2</v>
      </c>
      <c r="AK732" s="14">
        <f t="shared" si="445"/>
        <v>2.6</v>
      </c>
      <c r="AL732" s="24">
        <f t="shared" si="463"/>
        <v>421.43763088617646</v>
      </c>
      <c r="AM732" s="14">
        <f t="shared" si="464"/>
        <v>327.49771201029307</v>
      </c>
      <c r="AN732" s="138" t="str">
        <f t="shared" si="465"/>
        <v>modifiée</v>
      </c>
      <c r="AO732">
        <f t="shared" si="466"/>
        <v>3570</v>
      </c>
      <c r="AP732" s="124">
        <f t="shared" si="467"/>
        <v>327.49771201029307</v>
      </c>
    </row>
    <row r="733" spans="2:42" x14ac:dyDescent="0.25">
      <c r="B733" s="3">
        <f t="shared" si="446"/>
        <v>3575</v>
      </c>
      <c r="C733" s="14">
        <f t="shared" si="447"/>
        <v>59.583333333333336</v>
      </c>
      <c r="D733" s="11">
        <f t="shared" si="448"/>
        <v>944.29810280880019</v>
      </c>
      <c r="E733" s="11">
        <f t="shared" si="429"/>
        <v>742.66235052756156</v>
      </c>
      <c r="F733" s="11">
        <f t="shared" si="449"/>
        <v>226.05937002076195</v>
      </c>
      <c r="G733" s="11">
        <f t="shared" si="430"/>
        <v>421.93451146545806</v>
      </c>
      <c r="H733" s="11">
        <f t="shared" si="431"/>
        <v>324.57762933285301</v>
      </c>
      <c r="I733" s="24">
        <f t="shared" si="450"/>
        <v>226.05937002076195</v>
      </c>
      <c r="J733" s="12">
        <f t="shared" si="432"/>
        <v>0.29787540647476701</v>
      </c>
      <c r="K733" s="24">
        <f t="shared" si="433"/>
        <v>539.02614719551173</v>
      </c>
      <c r="L733" s="12">
        <f t="shared" si="451"/>
        <v>0.30249348530283798</v>
      </c>
      <c r="M733" s="24">
        <f t="shared" si="452"/>
        <v>421.93451146545806</v>
      </c>
      <c r="N733" s="12">
        <f t="shared" si="434"/>
        <v>0.78063610494332769</v>
      </c>
      <c r="O733" s="24">
        <f t="shared" si="435"/>
        <v>617.04537496909836</v>
      </c>
      <c r="P733" s="12">
        <f t="shared" si="453"/>
        <v>0.49645452562784681</v>
      </c>
      <c r="Q733" s="24">
        <f t="shared" si="454"/>
        <v>324.57762933285301</v>
      </c>
      <c r="R733" s="12">
        <f t="shared" si="436"/>
        <v>0.50371042715107162</v>
      </c>
      <c r="S733" s="24">
        <f t="shared" si="437"/>
        <v>573.76763170880952</v>
      </c>
      <c r="T733" s="12">
        <f t="shared" si="455"/>
        <v>0.41330627612504534</v>
      </c>
      <c r="W733" s="24">
        <f t="shared" si="456"/>
        <v>503.40257800903294</v>
      </c>
      <c r="X733" s="24">
        <f t="shared" si="457"/>
        <v>669.06420296512363</v>
      </c>
      <c r="Y733" s="13">
        <f t="shared" si="438"/>
        <v>0.56484863138464769</v>
      </c>
      <c r="Z733" s="24">
        <f t="shared" si="439"/>
        <v>5981.4943129632156</v>
      </c>
      <c r="AA733" s="24">
        <f t="shared" si="440"/>
        <v>19469.428590854051</v>
      </c>
      <c r="AB733" s="24">
        <f t="shared" si="458"/>
        <v>421.93451146545806</v>
      </c>
      <c r="AC733" s="24">
        <f t="shared" si="459"/>
        <v>324.57762933285301</v>
      </c>
      <c r="AD733" s="123">
        <f t="shared" si="460"/>
        <v>3575</v>
      </c>
      <c r="AE733" s="14">
        <f t="shared" si="461"/>
        <v>59.583333333333336</v>
      </c>
      <c r="AF733" s="24">
        <f t="shared" si="441"/>
        <v>400</v>
      </c>
      <c r="AG733" s="3">
        <f t="shared" si="462"/>
        <v>1</v>
      </c>
      <c r="AH733" s="14">
        <f t="shared" si="442"/>
        <v>0</v>
      </c>
      <c r="AI733" s="14">
        <f t="shared" si="443"/>
        <v>1</v>
      </c>
      <c r="AJ733" s="14">
        <f t="shared" si="444"/>
        <v>2</v>
      </c>
      <c r="AK733" s="14">
        <f t="shared" si="445"/>
        <v>2.6</v>
      </c>
      <c r="AL733" s="24">
        <f t="shared" si="463"/>
        <v>421.93451146545806</v>
      </c>
      <c r="AM733" s="14">
        <f t="shared" si="464"/>
        <v>327.93384569656075</v>
      </c>
      <c r="AN733" s="138" t="str">
        <f t="shared" si="465"/>
        <v>modifiée</v>
      </c>
      <c r="AO733">
        <f t="shared" si="466"/>
        <v>3575</v>
      </c>
      <c r="AP733" s="124">
        <f t="shared" si="467"/>
        <v>327.93384569656075</v>
      </c>
    </row>
    <row r="734" spans="2:42" x14ac:dyDescent="0.25">
      <c r="B734" s="3">
        <f t="shared" si="446"/>
        <v>3580</v>
      </c>
      <c r="C734" s="14">
        <f t="shared" si="447"/>
        <v>59.666666666666664</v>
      </c>
      <c r="D734" s="11">
        <f t="shared" si="448"/>
        <v>944.50707299087026</v>
      </c>
      <c r="E734" s="11">
        <f t="shared" si="429"/>
        <v>742.8831259539337</v>
      </c>
      <c r="F734" s="11">
        <f t="shared" si="449"/>
        <v>226.36186350606479</v>
      </c>
      <c r="G734" s="11">
        <f t="shared" si="430"/>
        <v>422.43096599108588</v>
      </c>
      <c r="H734" s="11">
        <f t="shared" si="431"/>
        <v>324.99093560897808</v>
      </c>
      <c r="I734" s="24">
        <f t="shared" si="450"/>
        <v>226.36186350606479</v>
      </c>
      <c r="J734" s="12">
        <f t="shared" si="432"/>
        <v>0.29781704305546985</v>
      </c>
      <c r="K734" s="24">
        <f t="shared" si="433"/>
        <v>539.1317805357603</v>
      </c>
      <c r="L734" s="12">
        <f t="shared" si="451"/>
        <v>0.30240831767868015</v>
      </c>
      <c r="M734" s="24">
        <f t="shared" si="452"/>
        <v>422.43096599108588</v>
      </c>
      <c r="N734" s="12">
        <f t="shared" si="434"/>
        <v>0.78030142879678355</v>
      </c>
      <c r="O734" s="24">
        <f t="shared" si="435"/>
        <v>617.31002957655676</v>
      </c>
      <c r="P734" s="12">
        <f t="shared" si="453"/>
        <v>0.49602861503825946</v>
      </c>
      <c r="Q734" s="24">
        <f t="shared" si="454"/>
        <v>324.99093560897808</v>
      </c>
      <c r="R734" s="12">
        <f t="shared" si="436"/>
        <v>0.50357339810858637</v>
      </c>
      <c r="S734" s="24">
        <f t="shared" si="437"/>
        <v>573.92376153909322</v>
      </c>
      <c r="T734" s="12">
        <f t="shared" si="455"/>
        <v>0.41308576343353726</v>
      </c>
      <c r="W734" s="24">
        <f t="shared" si="456"/>
        <v>503.96742664041756</v>
      </c>
      <c r="X734" s="24">
        <f t="shared" si="457"/>
        <v>669.49358814180539</v>
      </c>
      <c r="Y734" s="13">
        <f t="shared" si="438"/>
        <v>0.56421359899309864</v>
      </c>
      <c r="Z734" s="24">
        <f t="shared" si="439"/>
        <v>5972.892482837904</v>
      </c>
      <c r="AA734" s="24">
        <f t="shared" si="440"/>
        <v>19465.732431231681</v>
      </c>
      <c r="AB734" s="24">
        <f t="shared" si="458"/>
        <v>422.43096599108588</v>
      </c>
      <c r="AC734" s="24">
        <f t="shared" si="459"/>
        <v>324.99093560897808</v>
      </c>
      <c r="AD734" s="123">
        <f t="shared" si="460"/>
        <v>3580</v>
      </c>
      <c r="AE734" s="14">
        <f t="shared" si="461"/>
        <v>59.666666666666664</v>
      </c>
      <c r="AF734" s="24">
        <f t="shared" si="441"/>
        <v>400</v>
      </c>
      <c r="AG734" s="3">
        <f t="shared" si="462"/>
        <v>1</v>
      </c>
      <c r="AH734" s="14">
        <f t="shared" si="442"/>
        <v>0</v>
      </c>
      <c r="AI734" s="14">
        <f t="shared" si="443"/>
        <v>1</v>
      </c>
      <c r="AJ734" s="14">
        <f t="shared" si="444"/>
        <v>2</v>
      </c>
      <c r="AK734" s="14">
        <f t="shared" si="445"/>
        <v>2.6</v>
      </c>
      <c r="AL734" s="24">
        <f t="shared" si="463"/>
        <v>422.43096599108588</v>
      </c>
      <c r="AM734" s="14">
        <f t="shared" si="464"/>
        <v>328.36978273465076</v>
      </c>
      <c r="AN734" s="138" t="str">
        <f t="shared" si="465"/>
        <v>modifiée</v>
      </c>
      <c r="AO734">
        <f t="shared" si="466"/>
        <v>3580</v>
      </c>
      <c r="AP734" s="124">
        <f t="shared" si="467"/>
        <v>328.36978273465076</v>
      </c>
    </row>
    <row r="735" spans="2:42" x14ac:dyDescent="0.25">
      <c r="B735" s="3">
        <f t="shared" si="446"/>
        <v>3585</v>
      </c>
      <c r="C735" s="14">
        <f t="shared" si="447"/>
        <v>59.75</v>
      </c>
      <c r="D735" s="11">
        <f t="shared" si="448"/>
        <v>944.71575212802418</v>
      </c>
      <c r="E735" s="11">
        <f t="shared" si="429"/>
        <v>743.10390138030596</v>
      </c>
      <c r="F735" s="11">
        <f t="shared" si="449"/>
        <v>226.66427182374346</v>
      </c>
      <c r="G735" s="11">
        <f t="shared" si="430"/>
        <v>422.92699460612414</v>
      </c>
      <c r="H735" s="11">
        <f t="shared" si="431"/>
        <v>325.40402137241159</v>
      </c>
      <c r="I735" s="24">
        <f t="shared" si="450"/>
        <v>226.66427182374346</v>
      </c>
      <c r="J735" s="12">
        <f t="shared" si="432"/>
        <v>0.29775873735215075</v>
      </c>
      <c r="K735" s="24">
        <f t="shared" si="433"/>
        <v>539.23735076327182</v>
      </c>
      <c r="L735" s="12">
        <f t="shared" si="451"/>
        <v>0.30232309904482552</v>
      </c>
      <c r="M735" s="24">
        <f t="shared" si="452"/>
        <v>422.92699460612414</v>
      </c>
      <c r="N735" s="12">
        <f t="shared" si="434"/>
        <v>0.77996662777629211</v>
      </c>
      <c r="O735" s="24">
        <f t="shared" si="435"/>
        <v>617.57501018021549</v>
      </c>
      <c r="P735" s="12">
        <f t="shared" si="453"/>
        <v>0.49560284867293108</v>
      </c>
      <c r="Q735" s="24">
        <f t="shared" si="454"/>
        <v>325.40402137241159</v>
      </c>
      <c r="R735" s="12">
        <f t="shared" si="436"/>
        <v>0.50343637462063451</v>
      </c>
      <c r="S735" s="24">
        <f t="shared" si="437"/>
        <v>574.07997002856484</v>
      </c>
      <c r="T735" s="12">
        <f t="shared" si="455"/>
        <v>0.4128652133720267</v>
      </c>
      <c r="W735" s="24">
        <f t="shared" si="456"/>
        <v>504.53164023941065</v>
      </c>
      <c r="X735" s="24">
        <f t="shared" si="457"/>
        <v>669.92355214555914</v>
      </c>
      <c r="Y735" s="13">
        <f t="shared" si="438"/>
        <v>0.56357892929394993</v>
      </c>
      <c r="Z735" s="24">
        <f t="shared" si="439"/>
        <v>5964.3065285223829</v>
      </c>
      <c r="AA735" s="24">
        <f t="shared" si="440"/>
        <v>19462.02200154867</v>
      </c>
      <c r="AB735" s="24">
        <f t="shared" si="458"/>
        <v>422.92699460612414</v>
      </c>
      <c r="AC735" s="24">
        <f t="shared" si="459"/>
        <v>325.40402137241159</v>
      </c>
      <c r="AD735" s="123">
        <f t="shared" si="460"/>
        <v>3585</v>
      </c>
      <c r="AE735" s="14">
        <f t="shared" si="461"/>
        <v>59.75</v>
      </c>
      <c r="AF735" s="24">
        <f t="shared" si="441"/>
        <v>400</v>
      </c>
      <c r="AG735" s="3">
        <f t="shared" si="462"/>
        <v>1</v>
      </c>
      <c r="AH735" s="14">
        <f t="shared" si="442"/>
        <v>0</v>
      </c>
      <c r="AI735" s="14">
        <f t="shared" si="443"/>
        <v>1</v>
      </c>
      <c r="AJ735" s="14">
        <f t="shared" si="444"/>
        <v>2</v>
      </c>
      <c r="AK735" s="14">
        <f t="shared" si="445"/>
        <v>2.6</v>
      </c>
      <c r="AL735" s="24">
        <f t="shared" si="463"/>
        <v>422.92699460612414</v>
      </c>
      <c r="AM735" s="14">
        <f t="shared" si="464"/>
        <v>328.80552298186745</v>
      </c>
      <c r="AN735" s="138" t="str">
        <f t="shared" si="465"/>
        <v>modifiée</v>
      </c>
      <c r="AO735">
        <f t="shared" si="466"/>
        <v>3585</v>
      </c>
      <c r="AP735" s="124">
        <f t="shared" si="467"/>
        <v>328.80552298186745</v>
      </c>
    </row>
    <row r="736" spans="2:42" x14ac:dyDescent="0.25">
      <c r="B736" s="3">
        <f t="shared" si="446"/>
        <v>3590</v>
      </c>
      <c r="C736" s="14">
        <f t="shared" si="447"/>
        <v>59.833333333333336</v>
      </c>
      <c r="D736" s="11">
        <f t="shared" si="448"/>
        <v>944.92414102984503</v>
      </c>
      <c r="E736" s="11">
        <f t="shared" si="429"/>
        <v>743.32467680667821</v>
      </c>
      <c r="F736" s="11">
        <f t="shared" si="449"/>
        <v>226.96659492278829</v>
      </c>
      <c r="G736" s="11">
        <f t="shared" si="430"/>
        <v>423.42259745479708</v>
      </c>
      <c r="H736" s="11">
        <f t="shared" si="431"/>
        <v>325.81688658578361</v>
      </c>
      <c r="I736" s="24">
        <f t="shared" si="450"/>
        <v>226.96659492278829</v>
      </c>
      <c r="J736" s="12">
        <f t="shared" si="432"/>
        <v>0.29770048910147007</v>
      </c>
      <c r="K736" s="24">
        <f t="shared" si="433"/>
        <v>539.3428582566537</v>
      </c>
      <c r="L736" s="12">
        <f t="shared" si="451"/>
        <v>0.30223782968326257</v>
      </c>
      <c r="M736" s="24">
        <f t="shared" si="452"/>
        <v>423.42259745479708</v>
      </c>
      <c r="N736" s="12">
        <f t="shared" si="434"/>
        <v>0.77963170222314182</v>
      </c>
      <c r="O736" s="24">
        <f t="shared" si="435"/>
        <v>617.84031705691973</v>
      </c>
      <c r="P736" s="12">
        <f t="shared" si="453"/>
        <v>0.49517722768817096</v>
      </c>
      <c r="Q736" s="24">
        <f t="shared" si="454"/>
        <v>325.81688658578361</v>
      </c>
      <c r="R736" s="12">
        <f t="shared" si="436"/>
        <v>0.5032993561563992</v>
      </c>
      <c r="S736" s="24">
        <f t="shared" si="437"/>
        <v>574.2362578419295</v>
      </c>
      <c r="T736" s="12">
        <f t="shared" si="455"/>
        <v>0.41264462639732369</v>
      </c>
      <c r="W736" s="24">
        <f t="shared" si="456"/>
        <v>505.0952191687046</v>
      </c>
      <c r="X736" s="24">
        <f t="shared" si="457"/>
        <v>670.35409405975861</v>
      </c>
      <c r="Y736" s="13">
        <f t="shared" si="438"/>
        <v>0.56294462627671771</v>
      </c>
      <c r="Z736" s="24">
        <f t="shared" si="439"/>
        <v>5955.7364409493402</v>
      </c>
      <c r="AA736" s="24">
        <f t="shared" si="440"/>
        <v>19458.297413513828</v>
      </c>
      <c r="AB736" s="24">
        <f t="shared" si="458"/>
        <v>423.42259745479708</v>
      </c>
      <c r="AC736" s="24">
        <f t="shared" si="459"/>
        <v>325.81688658578361</v>
      </c>
      <c r="AD736" s="123">
        <f t="shared" si="460"/>
        <v>3590</v>
      </c>
      <c r="AE736" s="14">
        <f t="shared" si="461"/>
        <v>59.833333333333336</v>
      </c>
      <c r="AF736" s="24">
        <f t="shared" si="441"/>
        <v>400</v>
      </c>
      <c r="AG736" s="3">
        <f t="shared" si="462"/>
        <v>1</v>
      </c>
      <c r="AH736" s="14">
        <f t="shared" si="442"/>
        <v>0</v>
      </c>
      <c r="AI736" s="14">
        <f t="shared" si="443"/>
        <v>1</v>
      </c>
      <c r="AJ736" s="14">
        <f t="shared" si="444"/>
        <v>2</v>
      </c>
      <c r="AK736" s="14">
        <f t="shared" si="445"/>
        <v>2.6</v>
      </c>
      <c r="AL736" s="24">
        <f t="shared" si="463"/>
        <v>423.42259745479708</v>
      </c>
      <c r="AM736" s="14">
        <f t="shared" si="464"/>
        <v>329.24106629624339</v>
      </c>
      <c r="AN736" s="138" t="str">
        <f t="shared" si="465"/>
        <v>modifiée</v>
      </c>
      <c r="AO736">
        <f t="shared" si="466"/>
        <v>3590</v>
      </c>
      <c r="AP736" s="124">
        <f t="shared" si="467"/>
        <v>329.24106629624339</v>
      </c>
    </row>
    <row r="737" spans="2:42" x14ac:dyDescent="0.25">
      <c r="B737" s="3">
        <f t="shared" si="446"/>
        <v>3595</v>
      </c>
      <c r="C737" s="14">
        <f t="shared" si="447"/>
        <v>59.916666666666664</v>
      </c>
      <c r="D737" s="11">
        <f t="shared" si="448"/>
        <v>945.13224050254269</v>
      </c>
      <c r="E737" s="11">
        <f t="shared" si="429"/>
        <v>743.54545223305036</v>
      </c>
      <c r="F737" s="11">
        <f t="shared" si="449"/>
        <v>227.26883275247155</v>
      </c>
      <c r="G737" s="11">
        <f t="shared" si="430"/>
        <v>423.91777468248523</v>
      </c>
      <c r="H737" s="11">
        <f t="shared" si="431"/>
        <v>326.22953121218092</v>
      </c>
      <c r="I737" s="24">
        <f t="shared" si="450"/>
        <v>227.26883275247155</v>
      </c>
      <c r="J737" s="12">
        <f t="shared" si="432"/>
        <v>0.29764229804077907</v>
      </c>
      <c r="K737" s="24">
        <f t="shared" si="433"/>
        <v>539.44830339400369</v>
      </c>
      <c r="L737" s="12">
        <f t="shared" si="451"/>
        <v>0.30215250987408149</v>
      </c>
      <c r="M737" s="24">
        <f t="shared" si="452"/>
        <v>423.91777468248523</v>
      </c>
      <c r="N737" s="12">
        <f t="shared" si="434"/>
        <v>0.77929665248643631</v>
      </c>
      <c r="O737" s="24">
        <f t="shared" si="435"/>
        <v>618.10595047764014</v>
      </c>
      <c r="P737" s="12">
        <f t="shared" si="453"/>
        <v>0.49475175323661469</v>
      </c>
      <c r="Q737" s="24">
        <f t="shared" si="454"/>
        <v>326.22953121218092</v>
      </c>
      <c r="R737" s="12">
        <f t="shared" si="436"/>
        <v>0.50316234218868328</v>
      </c>
      <c r="S737" s="24">
        <f t="shared" si="437"/>
        <v>574.39262564113938</v>
      </c>
      <c r="T737" s="12">
        <f t="shared" si="455"/>
        <v>0.41242400296477982</v>
      </c>
      <c r="W737" s="24">
        <f t="shared" si="456"/>
        <v>505.65816379498131</v>
      </c>
      <c r="X737" s="24">
        <f t="shared" si="457"/>
        <v>670.78521296147755</v>
      </c>
      <c r="Y737" s="13">
        <f t="shared" si="438"/>
        <v>0.56231069391715727</v>
      </c>
      <c r="Z737" s="24">
        <f t="shared" si="439"/>
        <v>5947.1822109517261</v>
      </c>
      <c r="AA737" s="24">
        <f t="shared" si="440"/>
        <v>19454.558778780189</v>
      </c>
      <c r="AB737" s="24">
        <f t="shared" si="458"/>
        <v>423.91777468248523</v>
      </c>
      <c r="AC737" s="24">
        <f t="shared" si="459"/>
        <v>326.22953121218092</v>
      </c>
      <c r="AD737" s="123">
        <f t="shared" si="460"/>
        <v>3595</v>
      </c>
      <c r="AE737" s="14">
        <f t="shared" si="461"/>
        <v>59.916666666666664</v>
      </c>
      <c r="AF737" s="24">
        <f t="shared" si="441"/>
        <v>400</v>
      </c>
      <c r="AG737" s="3">
        <f t="shared" si="462"/>
        <v>1</v>
      </c>
      <c r="AH737" s="14">
        <f t="shared" si="442"/>
        <v>0</v>
      </c>
      <c r="AI737" s="14">
        <f t="shared" si="443"/>
        <v>1</v>
      </c>
      <c r="AJ737" s="14">
        <f t="shared" si="444"/>
        <v>2</v>
      </c>
      <c r="AK737" s="14">
        <f t="shared" si="445"/>
        <v>2.6</v>
      </c>
      <c r="AL737" s="24">
        <f t="shared" si="463"/>
        <v>423.91777468248523</v>
      </c>
      <c r="AM737" s="14">
        <f t="shared" si="464"/>
        <v>329.67641253653858</v>
      </c>
      <c r="AN737" s="138" t="str">
        <f t="shared" si="465"/>
        <v>modifiée</v>
      </c>
      <c r="AO737">
        <f t="shared" si="466"/>
        <v>3595</v>
      </c>
      <c r="AP737" s="124">
        <f t="shared" si="467"/>
        <v>329.67641253653858</v>
      </c>
    </row>
    <row r="738" spans="2:42" x14ac:dyDescent="0.25">
      <c r="B738" s="3">
        <f t="shared" si="446"/>
        <v>3600</v>
      </c>
      <c r="C738" s="14">
        <f t="shared" si="447"/>
        <v>60</v>
      </c>
      <c r="D738" s="11">
        <f t="shared" si="448"/>
        <v>945.34005134897188</v>
      </c>
      <c r="E738" s="11">
        <f t="shared" si="429"/>
        <v>743.76622765942261</v>
      </c>
      <c r="F738" s="11">
        <f t="shared" si="449"/>
        <v>227.57098526234563</v>
      </c>
      <c r="G738" s="11">
        <f t="shared" si="430"/>
        <v>424.41252643572187</v>
      </c>
      <c r="H738" s="11">
        <f t="shared" si="431"/>
        <v>326.64195521514569</v>
      </c>
      <c r="I738" s="24">
        <f t="shared" si="450"/>
        <v>227.57098526234563</v>
      </c>
      <c r="J738" s="12">
        <f t="shared" si="432"/>
        <v>0.29758416390811893</v>
      </c>
      <c r="K738" s="24">
        <f t="shared" si="433"/>
        <v>539.55368655290886</v>
      </c>
      <c r="L738" s="12">
        <f t="shared" si="451"/>
        <v>0.30206713989549483</v>
      </c>
      <c r="M738" s="24">
        <f t="shared" si="452"/>
        <v>424.41252643572187</v>
      </c>
      <c r="N738" s="12">
        <f t="shared" si="434"/>
        <v>0.77896147892302792</v>
      </c>
      <c r="O738" s="24">
        <f t="shared" si="435"/>
        <v>618.37191070749907</v>
      </c>
      <c r="P738" s="12">
        <f t="shared" si="453"/>
        <v>0.49432642646724151</v>
      </c>
      <c r="Q738" s="24">
        <f t="shared" si="454"/>
        <v>326.64195521514569</v>
      </c>
      <c r="R738" s="12">
        <f t="shared" si="436"/>
        <v>0.503025332193897</v>
      </c>
      <c r="S738" s="24">
        <f t="shared" si="437"/>
        <v>574.54907408539782</v>
      </c>
      <c r="T738" s="12">
        <f t="shared" si="455"/>
        <v>0.41220334352831489</v>
      </c>
      <c r="W738" s="86">
        <f t="shared" si="456"/>
        <v>506.22047448889845</v>
      </c>
      <c r="X738" s="88">
        <f t="shared" si="457"/>
        <v>671.21690792156915</v>
      </c>
      <c r="Y738" s="121">
        <f t="shared" si="438"/>
        <v>0.56167713617712878</v>
      </c>
      <c r="Z738" s="88">
        <f t="shared" si="439"/>
        <v>5938.6438292631037</v>
      </c>
      <c r="AA738" s="88">
        <f t="shared" si="440"/>
        <v>19450.806208942267</v>
      </c>
      <c r="AB738" s="88">
        <f t="shared" si="458"/>
        <v>424.41252643572187</v>
      </c>
      <c r="AC738" s="88">
        <f t="shared" si="459"/>
        <v>326.64195521514569</v>
      </c>
      <c r="AD738" s="123">
        <f t="shared" si="460"/>
        <v>3600</v>
      </c>
      <c r="AE738" s="122">
        <f t="shared" si="461"/>
        <v>60</v>
      </c>
      <c r="AF738" s="24">
        <f t="shared" si="441"/>
        <v>400</v>
      </c>
      <c r="AG738" s="3">
        <f t="shared" si="462"/>
        <v>1</v>
      </c>
      <c r="AH738" s="14">
        <f t="shared" si="442"/>
        <v>0</v>
      </c>
      <c r="AI738" s="14">
        <f t="shared" si="443"/>
        <v>1</v>
      </c>
      <c r="AJ738" s="14">
        <f t="shared" si="444"/>
        <v>2</v>
      </c>
      <c r="AK738" s="14">
        <f t="shared" si="445"/>
        <v>2.6</v>
      </c>
      <c r="AL738" s="24">
        <f t="shared" si="463"/>
        <v>424.41252643572187</v>
      </c>
      <c r="AM738" s="14">
        <f t="shared" si="464"/>
        <v>330.1115615622391</v>
      </c>
      <c r="AN738" s="138" t="str">
        <f t="shared" si="465"/>
        <v>modifiée</v>
      </c>
      <c r="AO738">
        <f t="shared" si="466"/>
        <v>3600</v>
      </c>
      <c r="AP738" s="124">
        <f t="shared" si="467"/>
        <v>330.1115615622391</v>
      </c>
    </row>
    <row r="739" spans="2:42" x14ac:dyDescent="0.25">
      <c r="B739" s="3">
        <f t="shared" si="446"/>
        <v>3605</v>
      </c>
      <c r="C739" s="14">
        <f t="shared" si="447"/>
        <v>60.083333333333336</v>
      </c>
      <c r="D739" s="11">
        <f t="shared" si="448"/>
        <v>945.54757436865179</v>
      </c>
      <c r="E739" s="11">
        <f t="shared" si="429"/>
        <v>743.98700308579487</v>
      </c>
      <c r="F739" s="11">
        <f t="shared" si="449"/>
        <v>227.87305240224111</v>
      </c>
      <c r="G739" s="11">
        <f t="shared" si="430"/>
        <v>424.90685286218911</v>
      </c>
      <c r="H739" s="11">
        <f t="shared" si="431"/>
        <v>327.05415855867398</v>
      </c>
      <c r="I739" s="24">
        <f t="shared" si="450"/>
        <v>227.87305240224111</v>
      </c>
      <c r="J739" s="12">
        <f t="shared" si="432"/>
        <v>0.29752608644221989</v>
      </c>
      <c r="K739" s="24">
        <f t="shared" si="433"/>
        <v>539.65900811044412</v>
      </c>
      <c r="L739" s="12">
        <f t="shared" si="451"/>
        <v>0.30198172002380536</v>
      </c>
      <c r="M739" s="24">
        <f t="shared" si="452"/>
        <v>424.90685286218911</v>
      </c>
      <c r="N739" s="12">
        <f t="shared" si="434"/>
        <v>0.77862618189744981</v>
      </c>
      <c r="O739" s="24">
        <f t="shared" si="435"/>
        <v>618.63819800579654</v>
      </c>
      <c r="P739" s="12">
        <f t="shared" si="453"/>
        <v>0.4939012485252488</v>
      </c>
      <c r="Q739" s="24">
        <f t="shared" si="454"/>
        <v>327.05415855867398</v>
      </c>
      <c r="R739" s="12">
        <f t="shared" si="436"/>
        <v>0.50288832565204888</v>
      </c>
      <c r="S739" s="24">
        <f t="shared" si="437"/>
        <v>574.70560383116276</v>
      </c>
      <c r="T739" s="12">
        <f t="shared" si="455"/>
        <v>0.41198264854034988</v>
      </c>
      <c r="W739" s="24">
        <f t="shared" si="456"/>
        <v>506.78215162507558</v>
      </c>
      <c r="X739" s="24">
        <f t="shared" si="457"/>
        <v>671.64917800474564</v>
      </c>
      <c r="Y739" s="13">
        <f t="shared" si="438"/>
        <v>0.56104395700446641</v>
      </c>
      <c r="Z739" s="24">
        <f t="shared" si="439"/>
        <v>5930.1212865179823</v>
      </c>
      <c r="AA739" s="24">
        <f t="shared" si="440"/>
        <v>19447.039815533393</v>
      </c>
      <c r="AB739" s="24">
        <f t="shared" si="458"/>
        <v>424.90685286218911</v>
      </c>
      <c r="AC739" s="24">
        <f t="shared" si="459"/>
        <v>327.05415855867398</v>
      </c>
      <c r="AD739" s="123">
        <f t="shared" si="460"/>
        <v>3605</v>
      </c>
      <c r="AE739" s="14">
        <f t="shared" si="461"/>
        <v>60.083333333333336</v>
      </c>
      <c r="AF739" s="24">
        <f t="shared" si="441"/>
        <v>400</v>
      </c>
      <c r="AG739" s="3">
        <f t="shared" si="462"/>
        <v>2</v>
      </c>
      <c r="AH739" s="14">
        <f t="shared" si="442"/>
        <v>0</v>
      </c>
      <c r="AI739" s="14">
        <f t="shared" si="443"/>
        <v>1</v>
      </c>
      <c r="AJ739" s="14">
        <f t="shared" si="444"/>
        <v>2</v>
      </c>
      <c r="AK739" s="14">
        <f t="shared" si="445"/>
        <v>2.6</v>
      </c>
      <c r="AL739" s="24">
        <f t="shared" si="463"/>
        <v>424.90685286218911</v>
      </c>
      <c r="AM739" s="14">
        <f t="shared" si="464"/>
        <v>334.03886790843876</v>
      </c>
      <c r="AN739" s="138" t="str">
        <f t="shared" si="465"/>
        <v>modifiée</v>
      </c>
      <c r="AO739">
        <f t="shared" si="466"/>
        <v>3605</v>
      </c>
      <c r="AP739" s="124">
        <f t="shared" si="467"/>
        <v>334.03886790843876</v>
      </c>
    </row>
    <row r="740" spans="2:42" x14ac:dyDescent="0.25">
      <c r="B740" s="3">
        <f t="shared" si="446"/>
        <v>3610</v>
      </c>
      <c r="C740" s="14">
        <f t="shared" si="447"/>
        <v>60.166666666666664</v>
      </c>
      <c r="D740" s="11">
        <f t="shared" si="448"/>
        <v>945.75481035778432</v>
      </c>
      <c r="E740" s="11">
        <f t="shared" si="429"/>
        <v>744.20777851216701</v>
      </c>
      <c r="F740" s="11">
        <f t="shared" si="449"/>
        <v>228.17503412226492</v>
      </c>
      <c r="G740" s="11">
        <f t="shared" si="430"/>
        <v>425.40075411071439</v>
      </c>
      <c r="H740" s="11">
        <f t="shared" si="431"/>
        <v>327.46614120721432</v>
      </c>
      <c r="I740" s="24">
        <f t="shared" si="450"/>
        <v>228.17503412226492</v>
      </c>
      <c r="J740" s="12">
        <f t="shared" si="432"/>
        <v>0.29746806538250004</v>
      </c>
      <c r="K740" s="24">
        <f t="shared" si="433"/>
        <v>539.76426844317143</v>
      </c>
      <c r="L740" s="12">
        <f t="shared" si="451"/>
        <v>0.3018962505334547</v>
      </c>
      <c r="M740" s="24">
        <f t="shared" si="452"/>
        <v>425.40075411071439</v>
      </c>
      <c r="N740" s="12">
        <f t="shared" si="434"/>
        <v>0.77829076178185264</v>
      </c>
      <c r="O740" s="24">
        <f t="shared" si="435"/>
        <v>618.90481262603555</v>
      </c>
      <c r="P740" s="12">
        <f t="shared" si="453"/>
        <v>0.49347622055214402</v>
      </c>
      <c r="Q740" s="24">
        <f t="shared" si="454"/>
        <v>327.46614120721432</v>
      </c>
      <c r="R740" s="12">
        <f t="shared" si="436"/>
        <v>0.50275132204673378</v>
      </c>
      <c r="S740" s="24">
        <f t="shared" si="437"/>
        <v>574.86221553215069</v>
      </c>
      <c r="T740" s="12">
        <f t="shared" si="455"/>
        <v>0.41176191845187965</v>
      </c>
      <c r="W740" s="24">
        <f t="shared" si="456"/>
        <v>507.34319558208006</v>
      </c>
      <c r="X740" s="24">
        <f t="shared" si="457"/>
        <v>672.08202226965864</v>
      </c>
      <c r="Y740" s="13">
        <f t="shared" si="438"/>
        <v>0.56041116033284677</v>
      </c>
      <c r="Z740" s="24">
        <f t="shared" si="439"/>
        <v>5921.6145732521736</v>
      </c>
      <c r="AA740" s="24">
        <f t="shared" si="440"/>
        <v>19443.25971002303</v>
      </c>
      <c r="AB740" s="24">
        <f t="shared" si="458"/>
        <v>425.40075411071439</v>
      </c>
      <c r="AC740" s="24">
        <f t="shared" si="459"/>
        <v>327.46614120721432</v>
      </c>
      <c r="AD740" s="123">
        <f t="shared" si="460"/>
        <v>3610</v>
      </c>
      <c r="AE740" s="14">
        <f t="shared" si="461"/>
        <v>60.166666666666664</v>
      </c>
      <c r="AF740" s="24">
        <f t="shared" si="441"/>
        <v>400</v>
      </c>
      <c r="AG740" s="3">
        <f t="shared" si="462"/>
        <v>2</v>
      </c>
      <c r="AH740" s="14">
        <f t="shared" si="442"/>
        <v>0</v>
      </c>
      <c r="AI740" s="14">
        <f t="shared" si="443"/>
        <v>1</v>
      </c>
      <c r="AJ740" s="14">
        <f t="shared" si="444"/>
        <v>2</v>
      </c>
      <c r="AK740" s="14">
        <f t="shared" si="445"/>
        <v>2.6</v>
      </c>
      <c r="AL740" s="24">
        <f t="shared" si="463"/>
        <v>425.40075411071439</v>
      </c>
      <c r="AM740" s="14">
        <f t="shared" si="464"/>
        <v>334.49639361563737</v>
      </c>
      <c r="AN740" s="138" t="str">
        <f t="shared" si="465"/>
        <v>modifiée</v>
      </c>
      <c r="AO740">
        <f t="shared" si="466"/>
        <v>3610</v>
      </c>
      <c r="AP740" s="124">
        <f t="shared" si="467"/>
        <v>334.49639361563737</v>
      </c>
    </row>
    <row r="741" spans="2:42" x14ac:dyDescent="0.25">
      <c r="B741" s="3">
        <f t="shared" si="446"/>
        <v>3615</v>
      </c>
      <c r="C741" s="14">
        <f t="shared" si="447"/>
        <v>60.25</v>
      </c>
      <c r="D741" s="11">
        <f t="shared" si="448"/>
        <v>945.96176010927149</v>
      </c>
      <c r="E741" s="11">
        <f t="shared" si="429"/>
        <v>744.42855393853927</v>
      </c>
      <c r="F741" s="11">
        <f t="shared" si="449"/>
        <v>228.47693037279836</v>
      </c>
      <c r="G741" s="11">
        <f t="shared" si="430"/>
        <v>425.89423033126656</v>
      </c>
      <c r="H741" s="11">
        <f t="shared" si="431"/>
        <v>327.87790312566619</v>
      </c>
      <c r="I741" s="24">
        <f t="shared" si="450"/>
        <v>228.47693037279836</v>
      </c>
      <c r="J741" s="12">
        <f t="shared" si="432"/>
        <v>0.29741010046906424</v>
      </c>
      <c r="K741" s="24">
        <f t="shared" si="433"/>
        <v>539.869467927139</v>
      </c>
      <c r="L741" s="12">
        <f t="shared" si="451"/>
        <v>0.30181073169706185</v>
      </c>
      <c r="M741" s="24">
        <f t="shared" si="452"/>
        <v>425.89423033126656</v>
      </c>
      <c r="N741" s="12">
        <f t="shared" si="434"/>
        <v>0.77795521895593578</v>
      </c>
      <c r="O741" s="24">
        <f t="shared" si="435"/>
        <v>619.17175481594825</v>
      </c>
      <c r="P741" s="12">
        <f t="shared" si="453"/>
        <v>0.49305134368580955</v>
      </c>
      <c r="Q741" s="24">
        <f t="shared" si="454"/>
        <v>327.87790312566619</v>
      </c>
      <c r="R741" s="12">
        <f t="shared" si="436"/>
        <v>0.5026143208651237</v>
      </c>
      <c r="S741" s="24">
        <f t="shared" si="437"/>
        <v>575.01890983933913</v>
      </c>
      <c r="T741" s="12">
        <f t="shared" si="455"/>
        <v>0.4115411537125287</v>
      </c>
      <c r="W741" s="24">
        <f t="shared" si="456"/>
        <v>507.90360674241288</v>
      </c>
      <c r="X741" s="24">
        <f t="shared" si="457"/>
        <v>672.51543976897756</v>
      </c>
      <c r="Y741" s="13">
        <f t="shared" si="438"/>
        <v>0.55977875008166378</v>
      </c>
      <c r="Z741" s="24">
        <f t="shared" si="439"/>
        <v>5913.1236799031594</v>
      </c>
      <c r="AA741" s="24">
        <f t="shared" si="440"/>
        <v>19439.466003814225</v>
      </c>
      <c r="AB741" s="24">
        <f t="shared" si="458"/>
        <v>425.89423033126656</v>
      </c>
      <c r="AC741" s="24">
        <f t="shared" si="459"/>
        <v>327.87790312566619</v>
      </c>
      <c r="AD741" s="123">
        <f t="shared" si="460"/>
        <v>3615</v>
      </c>
      <c r="AE741" s="14">
        <f t="shared" si="461"/>
        <v>60.25</v>
      </c>
      <c r="AF741" s="24">
        <f t="shared" si="441"/>
        <v>400</v>
      </c>
      <c r="AG741" s="3">
        <f t="shared" si="462"/>
        <v>2</v>
      </c>
      <c r="AH741" s="14">
        <f t="shared" si="442"/>
        <v>0</v>
      </c>
      <c r="AI741" s="14">
        <f t="shared" si="443"/>
        <v>1</v>
      </c>
      <c r="AJ741" s="14">
        <f t="shared" si="444"/>
        <v>2</v>
      </c>
      <c r="AK741" s="14">
        <f t="shared" si="445"/>
        <v>2.6</v>
      </c>
      <c r="AL741" s="24">
        <f t="shared" si="463"/>
        <v>425.89423033126656</v>
      </c>
      <c r="AM741" s="14">
        <f t="shared" si="464"/>
        <v>334.95374478934599</v>
      </c>
      <c r="AN741" s="138" t="str">
        <f t="shared" si="465"/>
        <v>modifiée</v>
      </c>
      <c r="AO741">
        <f t="shared" si="466"/>
        <v>3615</v>
      </c>
      <c r="AP741" s="124">
        <f t="shared" si="467"/>
        <v>334.95374478934599</v>
      </c>
    </row>
    <row r="742" spans="2:42" x14ac:dyDescent="0.25">
      <c r="B742" s="3">
        <f t="shared" si="446"/>
        <v>3620</v>
      </c>
      <c r="C742" s="14">
        <f t="shared" si="447"/>
        <v>60.333333333333336</v>
      </c>
      <c r="D742" s="11">
        <f t="shared" si="448"/>
        <v>946.16842441273513</v>
      </c>
      <c r="E742" s="11">
        <f t="shared" si="429"/>
        <v>744.64932936491152</v>
      </c>
      <c r="F742" s="11">
        <f t="shared" si="449"/>
        <v>228.77874110449542</v>
      </c>
      <c r="G742" s="11">
        <f t="shared" si="430"/>
        <v>426.38728167495236</v>
      </c>
      <c r="H742" s="11">
        <f t="shared" si="431"/>
        <v>328.2894442793787</v>
      </c>
      <c r="I742" s="24">
        <f t="shared" si="450"/>
        <v>228.77874110449542</v>
      </c>
      <c r="J742" s="12">
        <f t="shared" si="432"/>
        <v>0.29735219144270247</v>
      </c>
      <c r="K742" s="24">
        <f t="shared" si="433"/>
        <v>539.97460693788048</v>
      </c>
      <c r="L742" s="12">
        <f t="shared" si="451"/>
        <v>0.30172516378536568</v>
      </c>
      <c r="M742" s="24">
        <f t="shared" si="452"/>
        <v>426.38728167495236</v>
      </c>
      <c r="N742" s="12">
        <f t="shared" si="434"/>
        <v>0.77761955380688363</v>
      </c>
      <c r="O742" s="24">
        <f t="shared" si="435"/>
        <v>619.43902481752116</v>
      </c>
      <c r="P742" s="12">
        <f t="shared" si="453"/>
        <v>0.49262661906031247</v>
      </c>
      <c r="Q742" s="24">
        <f t="shared" si="454"/>
        <v>328.2894442793787</v>
      </c>
      <c r="R742" s="12">
        <f t="shared" si="436"/>
        <v>0.50247732159795522</v>
      </c>
      <c r="S742" s="24">
        <f t="shared" si="437"/>
        <v>575.17568740097204</v>
      </c>
      <c r="T742" s="12">
        <f t="shared" si="455"/>
        <v>0.41132035477044299</v>
      </c>
      <c r="W742" s="24">
        <f t="shared" si="456"/>
        <v>508.46338549249452</v>
      </c>
      <c r="X742" s="24">
        <f t="shared" si="457"/>
        <v>672.94942954946896</v>
      </c>
      <c r="Y742" s="13">
        <f t="shared" si="438"/>
        <v>0.55914673015590022</v>
      </c>
      <c r="Z742" s="24">
        <f t="shared" si="439"/>
        <v>5904.6485968104253</v>
      </c>
      <c r="AA742" s="24">
        <f t="shared" si="440"/>
        <v>19435.658808240838</v>
      </c>
      <c r="AB742" s="24">
        <f t="shared" si="458"/>
        <v>426.38728167495236</v>
      </c>
      <c r="AC742" s="24">
        <f t="shared" si="459"/>
        <v>328.2894442793787</v>
      </c>
      <c r="AD742" s="123">
        <f t="shared" si="460"/>
        <v>3620</v>
      </c>
      <c r="AE742" s="14">
        <f t="shared" si="461"/>
        <v>60.333333333333336</v>
      </c>
      <c r="AF742" s="24">
        <f t="shared" si="441"/>
        <v>400</v>
      </c>
      <c r="AG742" s="3">
        <f t="shared" si="462"/>
        <v>2</v>
      </c>
      <c r="AH742" s="14">
        <f t="shared" si="442"/>
        <v>0</v>
      </c>
      <c r="AI742" s="14">
        <f t="shared" si="443"/>
        <v>1</v>
      </c>
      <c r="AJ742" s="14">
        <f t="shared" si="444"/>
        <v>2</v>
      </c>
      <c r="AK742" s="14">
        <f t="shared" si="445"/>
        <v>2.6</v>
      </c>
      <c r="AL742" s="24">
        <f t="shared" si="463"/>
        <v>426.38728167495236</v>
      </c>
      <c r="AM742" s="14">
        <f t="shared" si="464"/>
        <v>335.41092118897689</v>
      </c>
      <c r="AN742" s="138" t="str">
        <f t="shared" si="465"/>
        <v>modifiée</v>
      </c>
      <c r="AO742">
        <f t="shared" si="466"/>
        <v>3620</v>
      </c>
      <c r="AP742" s="124">
        <f t="shared" si="467"/>
        <v>335.41092118897689</v>
      </c>
    </row>
    <row r="743" spans="2:42" x14ac:dyDescent="0.25">
      <c r="B743" s="3">
        <f t="shared" si="446"/>
        <v>3625</v>
      </c>
      <c r="C743" s="14">
        <f t="shared" si="447"/>
        <v>60.416666666666664</v>
      </c>
      <c r="D743" s="11">
        <f t="shared" si="448"/>
        <v>946.3748040545338</v>
      </c>
      <c r="E743" s="11">
        <f t="shared" si="429"/>
        <v>744.87010479128367</v>
      </c>
      <c r="F743" s="11">
        <f t="shared" si="449"/>
        <v>229.08046626828079</v>
      </c>
      <c r="G743" s="11">
        <f t="shared" si="430"/>
        <v>426.87990829401269</v>
      </c>
      <c r="H743" s="11">
        <f t="shared" si="431"/>
        <v>328.70076463414915</v>
      </c>
      <c r="I743" s="24">
        <f t="shared" si="450"/>
        <v>229.08046626828079</v>
      </c>
      <c r="J743" s="12">
        <f t="shared" si="432"/>
        <v>0.29729433804488997</v>
      </c>
      <c r="K743" s="24">
        <f t="shared" si="433"/>
        <v>540.07968585041294</v>
      </c>
      <c r="L743" s="12">
        <f t="shared" si="451"/>
        <v>0.30163954706731827</v>
      </c>
      <c r="M743" s="24">
        <f t="shared" si="452"/>
        <v>426.87990829401269</v>
      </c>
      <c r="N743" s="12">
        <f t="shared" si="434"/>
        <v>0.77728376672930033</v>
      </c>
      <c r="O743" s="24">
        <f t="shared" si="435"/>
        <v>619.70662286702088</v>
      </c>
      <c r="P743" s="12">
        <f t="shared" si="453"/>
        <v>0.49220204780611465</v>
      </c>
      <c r="Q743" s="24">
        <f t="shared" si="454"/>
        <v>328.70076463414915</v>
      </c>
      <c r="R743" s="12">
        <f t="shared" si="436"/>
        <v>0.50234032373952098</v>
      </c>
      <c r="S743" s="24">
        <f t="shared" si="437"/>
        <v>575.33254886256213</v>
      </c>
      <c r="T743" s="12">
        <f t="shared" si="455"/>
        <v>0.41109952207243811</v>
      </c>
      <c r="W743" s="24">
        <f t="shared" si="456"/>
        <v>509.0225322226504</v>
      </c>
      <c r="X743" s="24">
        <f t="shared" si="457"/>
        <v>673.38399065207489</v>
      </c>
      <c r="Y743" s="13">
        <f t="shared" si="438"/>
        <v>0.55851510444600583</v>
      </c>
      <c r="Z743" s="24">
        <f t="shared" si="439"/>
        <v>5896.1893142158315</v>
      </c>
      <c r="AA743" s="24">
        <f t="shared" si="440"/>
        <v>19431.838234565064</v>
      </c>
      <c r="AB743" s="24">
        <f t="shared" si="458"/>
        <v>426.87990829401269</v>
      </c>
      <c r="AC743" s="24">
        <f t="shared" si="459"/>
        <v>328.70076463414915</v>
      </c>
      <c r="AD743" s="123">
        <f t="shared" si="460"/>
        <v>3625</v>
      </c>
      <c r="AE743" s="14">
        <f t="shared" si="461"/>
        <v>60.416666666666664</v>
      </c>
      <c r="AF743" s="24">
        <f t="shared" si="441"/>
        <v>400</v>
      </c>
      <c r="AG743" s="3">
        <f t="shared" si="462"/>
        <v>2</v>
      </c>
      <c r="AH743" s="14">
        <f t="shared" si="442"/>
        <v>0</v>
      </c>
      <c r="AI743" s="14">
        <f t="shared" si="443"/>
        <v>1</v>
      </c>
      <c r="AJ743" s="14">
        <f t="shared" si="444"/>
        <v>2</v>
      </c>
      <c r="AK743" s="14">
        <f t="shared" si="445"/>
        <v>2.6</v>
      </c>
      <c r="AL743" s="24">
        <f t="shared" si="463"/>
        <v>426.87990829401269</v>
      </c>
      <c r="AM743" s="14">
        <f t="shared" si="464"/>
        <v>335.86792257493642</v>
      </c>
      <c r="AN743" s="138" t="str">
        <f t="shared" si="465"/>
        <v>modifiée</v>
      </c>
      <c r="AO743">
        <f t="shared" si="466"/>
        <v>3625</v>
      </c>
      <c r="AP743" s="124">
        <f t="shared" si="467"/>
        <v>335.86792257493642</v>
      </c>
    </row>
    <row r="744" spans="2:42" x14ac:dyDescent="0.25">
      <c r="B744" s="3">
        <f t="shared" si="446"/>
        <v>3630</v>
      </c>
      <c r="C744" s="14">
        <f t="shared" si="447"/>
        <v>60.5</v>
      </c>
      <c r="D744" s="11">
        <f t="shared" si="448"/>
        <v>946.58089981778096</v>
      </c>
      <c r="E744" s="11">
        <f t="shared" si="429"/>
        <v>745.09088021765592</v>
      </c>
      <c r="F744" s="11">
        <f t="shared" si="449"/>
        <v>229.3821058153481</v>
      </c>
      <c r="G744" s="11">
        <f t="shared" si="430"/>
        <v>427.37211034181882</v>
      </c>
      <c r="H744" s="11">
        <f t="shared" si="431"/>
        <v>329.1118641562216</v>
      </c>
      <c r="I744" s="24">
        <f t="shared" si="450"/>
        <v>229.3821058153481</v>
      </c>
      <c r="J744" s="12">
        <f t="shared" si="432"/>
        <v>0.29723654001778482</v>
      </c>
      <c r="K744" s="24">
        <f t="shared" si="433"/>
        <v>540.18470503923766</v>
      </c>
      <c r="L744" s="12">
        <f t="shared" si="451"/>
        <v>0.30155388181005804</v>
      </c>
      <c r="M744" s="24">
        <f t="shared" si="452"/>
        <v>427.37211034181882</v>
      </c>
      <c r="N744" s="12">
        <f t="shared" si="434"/>
        <v>0.77694785812514322</v>
      </c>
      <c r="O744" s="24">
        <f t="shared" si="435"/>
        <v>619.97454919502002</v>
      </c>
      <c r="P744" s="12">
        <f t="shared" si="453"/>
        <v>0.4917776310499658</v>
      </c>
      <c r="Q744" s="24">
        <f t="shared" si="454"/>
        <v>329.1118641562216</v>
      </c>
      <c r="R744" s="12">
        <f t="shared" si="436"/>
        <v>0.50220332678765722</v>
      </c>
      <c r="S744" s="24">
        <f t="shared" si="437"/>
        <v>575.48949486689537</v>
      </c>
      <c r="T744" s="12">
        <f t="shared" si="455"/>
        <v>0.4108786560639438</v>
      </c>
      <c r="W744" s="24">
        <f t="shared" si="456"/>
        <v>509.58104732709643</v>
      </c>
      <c r="X744" s="24">
        <f t="shared" si="457"/>
        <v>673.81912211199119</v>
      </c>
      <c r="Y744" s="13">
        <f t="shared" si="438"/>
        <v>0.5578838768277754</v>
      </c>
      <c r="Z744" s="24">
        <f t="shared" si="439"/>
        <v>5887.7458222639871</v>
      </c>
      <c r="AA744" s="24">
        <f t="shared" si="440"/>
        <v>19428.004393974807</v>
      </c>
      <c r="AB744" s="24">
        <f t="shared" si="458"/>
        <v>427.37211034181882</v>
      </c>
      <c r="AC744" s="24">
        <f t="shared" si="459"/>
        <v>329.1118641562216</v>
      </c>
      <c r="AD744" s="123">
        <f t="shared" si="460"/>
        <v>3630</v>
      </c>
      <c r="AE744" s="14">
        <f t="shared" si="461"/>
        <v>60.5</v>
      </c>
      <c r="AF744" s="24">
        <f t="shared" si="441"/>
        <v>400</v>
      </c>
      <c r="AG744" s="3">
        <f t="shared" si="462"/>
        <v>2</v>
      </c>
      <c r="AH744" s="14">
        <f t="shared" si="442"/>
        <v>0</v>
      </c>
      <c r="AI744" s="14">
        <f t="shared" si="443"/>
        <v>1</v>
      </c>
      <c r="AJ744" s="14">
        <f t="shared" si="444"/>
        <v>2</v>
      </c>
      <c r="AK744" s="14">
        <f t="shared" si="445"/>
        <v>2.6</v>
      </c>
      <c r="AL744" s="24">
        <f t="shared" si="463"/>
        <v>427.37211034181882</v>
      </c>
      <c r="AM744" s="14">
        <f t="shared" si="464"/>
        <v>336.32474870862399</v>
      </c>
      <c r="AN744" s="138" t="str">
        <f t="shared" si="465"/>
        <v>modifiée</v>
      </c>
      <c r="AO744">
        <f t="shared" si="466"/>
        <v>3630</v>
      </c>
      <c r="AP744" s="124">
        <f t="shared" si="467"/>
        <v>336.32474870862399</v>
      </c>
    </row>
    <row r="745" spans="2:42" x14ac:dyDescent="0.25">
      <c r="B745" s="3">
        <f t="shared" si="446"/>
        <v>3635</v>
      </c>
      <c r="C745" s="14">
        <f t="shared" si="447"/>
        <v>60.583333333333336</v>
      </c>
      <c r="D745" s="11">
        <f t="shared" si="448"/>
        <v>946.78671248236299</v>
      </c>
      <c r="E745" s="11">
        <f t="shared" si="429"/>
        <v>745.31165564402818</v>
      </c>
      <c r="F745" s="11">
        <f t="shared" si="449"/>
        <v>229.68365969715816</v>
      </c>
      <c r="G745" s="11">
        <f t="shared" si="430"/>
        <v>427.86388797286878</v>
      </c>
      <c r="H745" s="11">
        <f t="shared" si="431"/>
        <v>329.52274281228557</v>
      </c>
      <c r="I745" s="24">
        <f t="shared" si="450"/>
        <v>229.68365969715816</v>
      </c>
      <c r="J745" s="12">
        <f t="shared" si="432"/>
        <v>0.29717879710422762</v>
      </c>
      <c r="K745" s="24">
        <f t="shared" si="433"/>
        <v>540.2896648783377</v>
      </c>
      <c r="L745" s="12">
        <f t="shared" si="451"/>
        <v>0.30146816827892747</v>
      </c>
      <c r="M745" s="24">
        <f t="shared" si="452"/>
        <v>427.86388797286878</v>
      </c>
      <c r="N745" s="12">
        <f t="shared" si="434"/>
        <v>0.77661182840365761</v>
      </c>
      <c r="O745" s="24">
        <f t="shared" si="435"/>
        <v>620.24280402642307</v>
      </c>
      <c r="P745" s="12">
        <f t="shared" si="453"/>
        <v>0.49135336991491108</v>
      </c>
      <c r="Q745" s="24">
        <f t="shared" si="454"/>
        <v>329.52274281228557</v>
      </c>
      <c r="R745" s="12">
        <f t="shared" si="436"/>
        <v>0.50206633024373482</v>
      </c>
      <c r="S745" s="24">
        <f t="shared" si="437"/>
        <v>575.64652605403376</v>
      </c>
      <c r="T745" s="12">
        <f t="shared" si="455"/>
        <v>0.41065775718902298</v>
      </c>
      <c r="W745" s="24">
        <f t="shared" si="456"/>
        <v>510.13893120392419</v>
      </c>
      <c r="X745" s="24">
        <f t="shared" si="457"/>
        <v>674.25482295874667</v>
      </c>
      <c r="Y745" s="13">
        <f t="shared" si="438"/>
        <v>0.55725305116222645</v>
      </c>
      <c r="Z745" s="24">
        <f t="shared" si="439"/>
        <v>5879.3181110025998</v>
      </c>
      <c r="AA745" s="24">
        <f t="shared" si="440"/>
        <v>19424.157397581046</v>
      </c>
      <c r="AB745" s="24">
        <f t="shared" si="458"/>
        <v>427.86388797286878</v>
      </c>
      <c r="AC745" s="24">
        <f t="shared" si="459"/>
        <v>329.52274281228557</v>
      </c>
      <c r="AD745" s="123">
        <f t="shared" si="460"/>
        <v>3635</v>
      </c>
      <c r="AE745" s="14">
        <f t="shared" si="461"/>
        <v>60.583333333333336</v>
      </c>
      <c r="AF745" s="24">
        <f t="shared" si="441"/>
        <v>400</v>
      </c>
      <c r="AG745" s="3">
        <f t="shared" si="462"/>
        <v>2</v>
      </c>
      <c r="AH745" s="14">
        <f t="shared" si="442"/>
        <v>0</v>
      </c>
      <c r="AI745" s="14">
        <f t="shared" si="443"/>
        <v>1</v>
      </c>
      <c r="AJ745" s="14">
        <f t="shared" si="444"/>
        <v>2</v>
      </c>
      <c r="AK745" s="14">
        <f t="shared" si="445"/>
        <v>2.6</v>
      </c>
      <c r="AL745" s="24">
        <f t="shared" si="463"/>
        <v>427.86388797286878</v>
      </c>
      <c r="AM745" s="14">
        <f t="shared" si="464"/>
        <v>336.78139935243178</v>
      </c>
      <c r="AN745" s="138" t="str">
        <f t="shared" si="465"/>
        <v>modifiée</v>
      </c>
      <c r="AO745">
        <f t="shared" si="466"/>
        <v>3635</v>
      </c>
      <c r="AP745" s="124">
        <f t="shared" si="467"/>
        <v>336.78139935243178</v>
      </c>
    </row>
    <row r="746" spans="2:42" x14ac:dyDescent="0.25">
      <c r="B746" s="3">
        <f t="shared" si="446"/>
        <v>3640</v>
      </c>
      <c r="C746" s="14">
        <f t="shared" si="447"/>
        <v>60.666666666666664</v>
      </c>
      <c r="D746" s="11">
        <f t="shared" si="448"/>
        <v>946.9922428249572</v>
      </c>
      <c r="E746" s="11">
        <f t="shared" si="429"/>
        <v>745.53243107040032</v>
      </c>
      <c r="F746" s="11">
        <f t="shared" si="449"/>
        <v>229.98512786543708</v>
      </c>
      <c r="G746" s="11">
        <f t="shared" si="430"/>
        <v>428.3552413427837</v>
      </c>
      <c r="H746" s="11">
        <f t="shared" si="431"/>
        <v>329.9334005694746</v>
      </c>
      <c r="I746" s="24">
        <f t="shared" si="450"/>
        <v>229.98512786543708</v>
      </c>
      <c r="J746" s="12">
        <f t="shared" si="432"/>
        <v>0.29712110904774014</v>
      </c>
      <c r="K746" s="24">
        <f t="shared" si="433"/>
        <v>540.39456574117776</v>
      </c>
      <c r="L746" s="12">
        <f t="shared" si="451"/>
        <v>0.30138240673748018</v>
      </c>
      <c r="M746" s="24">
        <f t="shared" si="452"/>
        <v>428.3552413427837</v>
      </c>
      <c r="N746" s="12">
        <f t="shared" si="434"/>
        <v>0.77627567798131458</v>
      </c>
      <c r="O746" s="24">
        <f t="shared" si="435"/>
        <v>620.51138758049103</v>
      </c>
      <c r="P746" s="12">
        <f t="shared" si="453"/>
        <v>0.49092926552027638</v>
      </c>
      <c r="Q746" s="24">
        <f t="shared" si="454"/>
        <v>329.9334005694746</v>
      </c>
      <c r="R746" s="12">
        <f t="shared" si="436"/>
        <v>0.50192933361264747</v>
      </c>
      <c r="S746" s="24">
        <f t="shared" si="437"/>
        <v>575.80364306132014</v>
      </c>
      <c r="T746" s="12">
        <f t="shared" si="455"/>
        <v>0.41043682589037528</v>
      </c>
      <c r="W746" s="24">
        <f t="shared" si="456"/>
        <v>510.69618425508639</v>
      </c>
      <c r="X746" s="24">
        <f t="shared" si="457"/>
        <v>674.69109221627843</v>
      </c>
      <c r="Y746" s="13">
        <f t="shared" si="438"/>
        <v>0.55662263129548395</v>
      </c>
      <c r="Z746" s="24">
        <f t="shared" si="439"/>
        <v>5870.9061703828484</v>
      </c>
      <c r="AA746" s="24">
        <f t="shared" si="440"/>
        <v>19420.297356415318</v>
      </c>
      <c r="AB746" s="24">
        <f t="shared" si="458"/>
        <v>428.3552413427837</v>
      </c>
      <c r="AC746" s="24">
        <f t="shared" si="459"/>
        <v>329.9334005694746</v>
      </c>
      <c r="AD746" s="123">
        <f t="shared" si="460"/>
        <v>3640</v>
      </c>
      <c r="AE746" s="14">
        <f t="shared" si="461"/>
        <v>60.666666666666664</v>
      </c>
      <c r="AF746" s="24">
        <f t="shared" si="441"/>
        <v>400</v>
      </c>
      <c r="AG746" s="3">
        <f t="shared" si="462"/>
        <v>2</v>
      </c>
      <c r="AH746" s="14">
        <f t="shared" si="442"/>
        <v>0</v>
      </c>
      <c r="AI746" s="14">
        <f t="shared" si="443"/>
        <v>1</v>
      </c>
      <c r="AJ746" s="14">
        <f t="shared" si="444"/>
        <v>2</v>
      </c>
      <c r="AK746" s="14">
        <f t="shared" si="445"/>
        <v>2.6</v>
      </c>
      <c r="AL746" s="24">
        <f t="shared" si="463"/>
        <v>428.3552413427837</v>
      </c>
      <c r="AM746" s="14">
        <f t="shared" si="464"/>
        <v>337.23787426974377</v>
      </c>
      <c r="AN746" s="138" t="str">
        <f t="shared" si="465"/>
        <v>modifiée</v>
      </c>
      <c r="AO746">
        <f t="shared" si="466"/>
        <v>3640</v>
      </c>
      <c r="AP746" s="124">
        <f t="shared" si="467"/>
        <v>337.23787426974377</v>
      </c>
    </row>
    <row r="747" spans="2:42" x14ac:dyDescent="0.25">
      <c r="B747" s="3">
        <f t="shared" si="446"/>
        <v>3645</v>
      </c>
      <c r="C747" s="14">
        <f t="shared" si="447"/>
        <v>60.75</v>
      </c>
      <c r="D747" s="11">
        <f t="shared" si="448"/>
        <v>947.19749161904872</v>
      </c>
      <c r="E747" s="11">
        <f t="shared" si="429"/>
        <v>745.75320649677258</v>
      </c>
      <c r="F747" s="11">
        <f t="shared" si="449"/>
        <v>230.28651027217455</v>
      </c>
      <c r="G747" s="11">
        <f t="shared" si="430"/>
        <v>428.84617060830396</v>
      </c>
      <c r="H747" s="11">
        <f t="shared" si="431"/>
        <v>330.34383739536497</v>
      </c>
      <c r="I747" s="24">
        <f t="shared" si="450"/>
        <v>230.28651027217455</v>
      </c>
      <c r="J747" s="12">
        <f t="shared" si="432"/>
        <v>0.29706347559252444</v>
      </c>
      <c r="K747" s="24">
        <f t="shared" si="433"/>
        <v>540.4994080007026</v>
      </c>
      <c r="L747" s="12">
        <f t="shared" si="451"/>
        <v>0.30129659744753018</v>
      </c>
      <c r="M747" s="24">
        <f t="shared" si="452"/>
        <v>428.84617060830396</v>
      </c>
      <c r="N747" s="12">
        <f t="shared" si="434"/>
        <v>0.77593940728174404</v>
      </c>
      <c r="O747" s="24">
        <f t="shared" si="435"/>
        <v>620.78030007086727</v>
      </c>
      <c r="P747" s="12">
        <f t="shared" si="453"/>
        <v>0.49050531898175964</v>
      </c>
      <c r="Q747" s="24">
        <f t="shared" si="454"/>
        <v>330.34383739536497</v>
      </c>
      <c r="R747" s="12">
        <f t="shared" si="436"/>
        <v>0.50179233640280185</v>
      </c>
      <c r="S747" s="24">
        <f t="shared" si="437"/>
        <v>575.96084652338141</v>
      </c>
      <c r="T747" s="12">
        <f t="shared" si="455"/>
        <v>0.41021586260940746</v>
      </c>
      <c r="W747" s="24">
        <f t="shared" si="456"/>
        <v>511.2528068863819</v>
      </c>
      <c r="X747" s="24">
        <f t="shared" si="457"/>
        <v>675.12792890301205</v>
      </c>
      <c r="Y747" s="13">
        <f t="shared" si="438"/>
        <v>0.55599262105866254</v>
      </c>
      <c r="Z747" s="24">
        <f t="shared" si="439"/>
        <v>5862.5099902597667</v>
      </c>
      <c r="AA747" s="24">
        <f t="shared" si="440"/>
        <v>19416.424381427201</v>
      </c>
      <c r="AB747" s="24">
        <f t="shared" si="458"/>
        <v>428.84617060830396</v>
      </c>
      <c r="AC747" s="24">
        <f t="shared" si="459"/>
        <v>330.34383739536497</v>
      </c>
      <c r="AD747" s="123">
        <f t="shared" si="460"/>
        <v>3645</v>
      </c>
      <c r="AE747" s="14">
        <f t="shared" si="461"/>
        <v>60.75</v>
      </c>
      <c r="AF747" s="24">
        <f t="shared" si="441"/>
        <v>400</v>
      </c>
      <c r="AG747" s="3">
        <f t="shared" si="462"/>
        <v>2</v>
      </c>
      <c r="AH747" s="14">
        <f t="shared" si="442"/>
        <v>0</v>
      </c>
      <c r="AI747" s="14">
        <f t="shared" si="443"/>
        <v>1</v>
      </c>
      <c r="AJ747" s="14">
        <f t="shared" si="444"/>
        <v>2</v>
      </c>
      <c r="AK747" s="14">
        <f t="shared" si="445"/>
        <v>2.6</v>
      </c>
      <c r="AL747" s="24">
        <f t="shared" si="463"/>
        <v>428.84617060830396</v>
      </c>
      <c r="AM747" s="14">
        <f t="shared" si="464"/>
        <v>337.69417322493553</v>
      </c>
      <c r="AN747" s="138" t="str">
        <f t="shared" si="465"/>
        <v>modifiée</v>
      </c>
      <c r="AO747">
        <f t="shared" si="466"/>
        <v>3645</v>
      </c>
      <c r="AP747" s="124">
        <f t="shared" si="467"/>
        <v>337.69417322493553</v>
      </c>
    </row>
    <row r="748" spans="2:42" x14ac:dyDescent="0.25">
      <c r="B748" s="3">
        <f t="shared" si="446"/>
        <v>3650</v>
      </c>
      <c r="C748" s="14">
        <f t="shared" si="447"/>
        <v>60.833333333333336</v>
      </c>
      <c r="D748" s="11">
        <f t="shared" si="448"/>
        <v>947.40245963494863</v>
      </c>
      <c r="E748" s="11">
        <f t="shared" si="429"/>
        <v>745.97398192314483</v>
      </c>
      <c r="F748" s="11">
        <f t="shared" si="449"/>
        <v>230.58780686962209</v>
      </c>
      <c r="G748" s="11">
        <f t="shared" si="430"/>
        <v>429.33667592728574</v>
      </c>
      <c r="H748" s="11">
        <f t="shared" si="431"/>
        <v>330.75405325797436</v>
      </c>
      <c r="I748" s="24">
        <f t="shared" si="450"/>
        <v>230.58780686962209</v>
      </c>
      <c r="J748" s="12">
        <f t="shared" si="432"/>
        <v>0.29700589648346132</v>
      </c>
      <c r="K748" s="24">
        <f t="shared" si="433"/>
        <v>540.60419202933747</v>
      </c>
      <c r="L748" s="12">
        <f t="shared" si="451"/>
        <v>0.30121074066911957</v>
      </c>
      <c r="M748" s="24">
        <f t="shared" si="452"/>
        <v>429.33667592728574</v>
      </c>
      <c r="N748" s="12">
        <f t="shared" si="434"/>
        <v>0.77560301673567034</v>
      </c>
      <c r="O748" s="24">
        <f t="shared" si="435"/>
        <v>621.04954170560404</v>
      </c>
      <c r="P748" s="12">
        <f t="shared" si="453"/>
        <v>0.4900815314113125</v>
      </c>
      <c r="Q748" s="24">
        <f t="shared" si="454"/>
        <v>330.75405325797436</v>
      </c>
      <c r="R748" s="12">
        <f t="shared" si="436"/>
        <v>0.50165533812610685</v>
      </c>
      <c r="S748" s="24">
        <f t="shared" si="437"/>
        <v>576.11813707213207</v>
      </c>
      <c r="T748" s="12">
        <f t="shared" si="455"/>
        <v>0.40999486778617272</v>
      </c>
      <c r="W748" s="24">
        <f t="shared" si="456"/>
        <v>511.80879950744054</v>
      </c>
      <c r="X748" s="24">
        <f t="shared" si="457"/>
        <v>675.5653320319368</v>
      </c>
      <c r="Y748" s="13">
        <f t="shared" si="438"/>
        <v>0.55536302426775208</v>
      </c>
      <c r="Z748" s="24">
        <f t="shared" si="439"/>
        <v>5854.1295603926073</v>
      </c>
      <c r="AA748" s="24">
        <f t="shared" si="440"/>
        <v>19412.538583481728</v>
      </c>
      <c r="AB748" s="24">
        <f t="shared" si="458"/>
        <v>429.33667592728574</v>
      </c>
      <c r="AC748" s="24">
        <f t="shared" si="459"/>
        <v>330.75405325797436</v>
      </c>
      <c r="AD748" s="123">
        <f t="shared" si="460"/>
        <v>3650</v>
      </c>
      <c r="AE748" s="14">
        <f t="shared" si="461"/>
        <v>60.833333333333336</v>
      </c>
      <c r="AF748" s="24">
        <f t="shared" si="441"/>
        <v>400</v>
      </c>
      <c r="AG748" s="3">
        <f t="shared" si="462"/>
        <v>2</v>
      </c>
      <c r="AH748" s="14">
        <f t="shared" si="442"/>
        <v>0</v>
      </c>
      <c r="AI748" s="14">
        <f t="shared" si="443"/>
        <v>1</v>
      </c>
      <c r="AJ748" s="14">
        <f t="shared" si="444"/>
        <v>2</v>
      </c>
      <c r="AK748" s="14">
        <f t="shared" si="445"/>
        <v>2.6</v>
      </c>
      <c r="AL748" s="24">
        <f t="shared" si="463"/>
        <v>429.33667592728574</v>
      </c>
      <c r="AM748" s="14">
        <f t="shared" si="464"/>
        <v>338.15029598337316</v>
      </c>
      <c r="AN748" s="138" t="str">
        <f t="shared" si="465"/>
        <v>modifiée</v>
      </c>
      <c r="AO748">
        <f t="shared" si="466"/>
        <v>3650</v>
      </c>
      <c r="AP748" s="124">
        <f t="shared" si="467"/>
        <v>338.15029598337316</v>
      </c>
    </row>
    <row r="749" spans="2:42" x14ac:dyDescent="0.25">
      <c r="B749" s="3">
        <f t="shared" si="446"/>
        <v>3655</v>
      </c>
      <c r="C749" s="14">
        <f t="shared" si="447"/>
        <v>60.916666666666664</v>
      </c>
      <c r="D749" s="11">
        <f t="shared" si="448"/>
        <v>947.60714763981071</v>
      </c>
      <c r="E749" s="11">
        <f t="shared" si="429"/>
        <v>746.19475734951698</v>
      </c>
      <c r="F749" s="11">
        <f t="shared" si="449"/>
        <v>230.88901761029121</v>
      </c>
      <c r="G749" s="11">
        <f t="shared" si="430"/>
        <v>429.82675745869705</v>
      </c>
      <c r="H749" s="11">
        <f t="shared" si="431"/>
        <v>331.16404812576053</v>
      </c>
      <c r="I749" s="24">
        <f t="shared" si="450"/>
        <v>230.88901761029121</v>
      </c>
      <c r="J749" s="12">
        <f t="shared" si="432"/>
        <v>0.29694837146610958</v>
      </c>
      <c r="K749" s="24">
        <f t="shared" si="433"/>
        <v>540.70891819898566</v>
      </c>
      <c r="L749" s="12">
        <f t="shared" si="451"/>
        <v>0.30112483666057543</v>
      </c>
      <c r="M749" s="24">
        <f t="shared" si="452"/>
        <v>429.82675745869705</v>
      </c>
      <c r="N749" s="12">
        <f t="shared" si="434"/>
        <v>0.77526650678084952</v>
      </c>
      <c r="O749" s="24">
        <f t="shared" si="435"/>
        <v>621.31911268718636</v>
      </c>
      <c r="P749" s="12">
        <f t="shared" si="453"/>
        <v>0.48965790391725245</v>
      </c>
      <c r="Q749" s="24">
        <f t="shared" si="454"/>
        <v>331.16404812576053</v>
      </c>
      <c r="R749" s="12">
        <f t="shared" si="436"/>
        <v>0.50151833829796233</v>
      </c>
      <c r="S749" s="24">
        <f t="shared" si="437"/>
        <v>576.27551533677865</v>
      </c>
      <c r="T749" s="12">
        <f t="shared" si="455"/>
        <v>0.40977384185945304</v>
      </c>
      <c r="W749" s="24">
        <f t="shared" si="456"/>
        <v>512.3641625317083</v>
      </c>
      <c r="X749" s="24">
        <f t="shared" si="457"/>
        <v>676.00330061068325</v>
      </c>
      <c r="Y749" s="13">
        <f t="shared" si="438"/>
        <v>0.55473384472350618</v>
      </c>
      <c r="Z749" s="24">
        <f t="shared" si="439"/>
        <v>5845.7648704452167</v>
      </c>
      <c r="AA749" s="24">
        <f t="shared" si="440"/>
        <v>19408.640073356877</v>
      </c>
      <c r="AB749" s="24">
        <f t="shared" si="458"/>
        <v>429.82675745869705</v>
      </c>
      <c r="AC749" s="24">
        <f t="shared" si="459"/>
        <v>331.16404812576053</v>
      </c>
      <c r="AD749" s="123">
        <f t="shared" si="460"/>
        <v>3655</v>
      </c>
      <c r="AE749" s="14">
        <f t="shared" si="461"/>
        <v>60.916666666666664</v>
      </c>
      <c r="AF749" s="24">
        <f t="shared" si="441"/>
        <v>400</v>
      </c>
      <c r="AG749" s="3">
        <f t="shared" si="462"/>
        <v>2</v>
      </c>
      <c r="AH749" s="14">
        <f t="shared" si="442"/>
        <v>0</v>
      </c>
      <c r="AI749" s="14">
        <f t="shared" si="443"/>
        <v>1</v>
      </c>
      <c r="AJ749" s="14">
        <f t="shared" si="444"/>
        <v>2</v>
      </c>
      <c r="AK749" s="14">
        <f t="shared" si="445"/>
        <v>2.6</v>
      </c>
      <c r="AL749" s="24">
        <f t="shared" si="463"/>
        <v>429.82675745869705</v>
      </c>
      <c r="AM749" s="14">
        <f t="shared" si="464"/>
        <v>338.60624231141281</v>
      </c>
      <c r="AN749" s="138" t="str">
        <f t="shared" si="465"/>
        <v>modifiée</v>
      </c>
      <c r="AO749">
        <f t="shared" si="466"/>
        <v>3655</v>
      </c>
      <c r="AP749" s="124">
        <f t="shared" si="467"/>
        <v>338.60624231141281</v>
      </c>
    </row>
    <row r="750" spans="2:42" x14ac:dyDescent="0.25">
      <c r="B750" s="3">
        <f t="shared" si="446"/>
        <v>3660</v>
      </c>
      <c r="C750" s="14">
        <f t="shared" si="447"/>
        <v>61</v>
      </c>
      <c r="D750" s="11">
        <f t="shared" si="448"/>
        <v>947.81155639764904</v>
      </c>
      <c r="E750" s="11">
        <f t="shared" si="429"/>
        <v>746.41553277588923</v>
      </c>
      <c r="F750" s="11">
        <f t="shared" si="449"/>
        <v>231.19014244695177</v>
      </c>
      <c r="G750" s="11">
        <f t="shared" si="430"/>
        <v>430.31641536261429</v>
      </c>
      <c r="H750" s="11">
        <f t="shared" si="431"/>
        <v>331.57382196762001</v>
      </c>
      <c r="I750" s="24">
        <f t="shared" si="450"/>
        <v>231.19014244695177</v>
      </c>
      <c r="J750" s="12">
        <f t="shared" si="432"/>
        <v>0.29689090028670484</v>
      </c>
      <c r="K750" s="24">
        <f t="shared" si="433"/>
        <v>540.81358688102853</v>
      </c>
      <c r="L750" s="12">
        <f t="shared" si="451"/>
        <v>0.30103888567849124</v>
      </c>
      <c r="M750" s="24">
        <f t="shared" si="452"/>
        <v>430.31641536261429</v>
      </c>
      <c r="N750" s="12">
        <f t="shared" si="434"/>
        <v>0.77492987786200385</v>
      </c>
      <c r="O750" s="24">
        <f t="shared" si="435"/>
        <v>621.58901321255917</v>
      </c>
      <c r="P750" s="12">
        <f t="shared" si="453"/>
        <v>0.48923443760417928</v>
      </c>
      <c r="Q750" s="24">
        <f t="shared" si="454"/>
        <v>331.57382196762001</v>
      </c>
      <c r="R750" s="12">
        <f t="shared" si="436"/>
        <v>0.50138133643725036</v>
      </c>
      <c r="S750" s="24">
        <f t="shared" si="437"/>
        <v>576.4329819438226</v>
      </c>
      <c r="T750" s="12">
        <f t="shared" si="455"/>
        <v>0.40955278526672095</v>
      </c>
      <c r="W750" s="24">
        <f t="shared" si="456"/>
        <v>512.9188963764318</v>
      </c>
      <c r="X750" s="24">
        <f t="shared" si="457"/>
        <v>676.44183364159949</v>
      </c>
      <c r="Y750" s="13">
        <f t="shared" si="438"/>
        <v>0.55410508621133159</v>
      </c>
      <c r="Z750" s="24">
        <f t="shared" si="439"/>
        <v>5837.4159099864355</v>
      </c>
      <c r="AA750" s="24">
        <f t="shared" si="440"/>
        <v>19404.728961741133</v>
      </c>
      <c r="AB750" s="24">
        <f t="shared" si="458"/>
        <v>430.31641536261429</v>
      </c>
      <c r="AC750" s="24">
        <f t="shared" si="459"/>
        <v>331.57382196762001</v>
      </c>
      <c r="AD750" s="123">
        <f t="shared" si="460"/>
        <v>3660</v>
      </c>
      <c r="AE750" s="14">
        <f t="shared" si="461"/>
        <v>61</v>
      </c>
      <c r="AF750" s="24">
        <f t="shared" si="441"/>
        <v>400</v>
      </c>
      <c r="AG750" s="3">
        <f t="shared" si="462"/>
        <v>2</v>
      </c>
      <c r="AH750" s="14">
        <f t="shared" si="442"/>
        <v>0</v>
      </c>
      <c r="AI750" s="14">
        <f t="shared" si="443"/>
        <v>1</v>
      </c>
      <c r="AJ750" s="14">
        <f t="shared" si="444"/>
        <v>2</v>
      </c>
      <c r="AK750" s="14">
        <f t="shared" si="445"/>
        <v>2.6</v>
      </c>
      <c r="AL750" s="24">
        <f t="shared" si="463"/>
        <v>430.31641536261429</v>
      </c>
      <c r="AM750" s="14">
        <f t="shared" si="464"/>
        <v>339.06201197639984</v>
      </c>
      <c r="AN750" s="138" t="str">
        <f t="shared" si="465"/>
        <v>modifiée</v>
      </c>
      <c r="AO750">
        <f t="shared" si="466"/>
        <v>3660</v>
      </c>
      <c r="AP750" s="124">
        <f t="shared" si="467"/>
        <v>339.06201197639984</v>
      </c>
    </row>
    <row r="751" spans="2:42" x14ac:dyDescent="0.25">
      <c r="B751" s="3">
        <f t="shared" si="446"/>
        <v>3665</v>
      </c>
      <c r="C751" s="14">
        <f t="shared" si="447"/>
        <v>61.083333333333336</v>
      </c>
      <c r="D751" s="11">
        <f t="shared" si="448"/>
        <v>948.01568666935486</v>
      </c>
      <c r="E751" s="11">
        <f t="shared" si="429"/>
        <v>746.63630820226149</v>
      </c>
      <c r="F751" s="11">
        <f t="shared" si="449"/>
        <v>231.49118133263025</v>
      </c>
      <c r="G751" s="11">
        <f t="shared" si="430"/>
        <v>430.80564980021848</v>
      </c>
      <c r="H751" s="11">
        <f t="shared" si="431"/>
        <v>331.98337475288673</v>
      </c>
      <c r="I751" s="24">
        <f t="shared" si="450"/>
        <v>231.49118133263025</v>
      </c>
      <c r="J751" s="12">
        <f t="shared" si="432"/>
        <v>0.29683348269215831</v>
      </c>
      <c r="K751" s="24">
        <f t="shared" si="433"/>
        <v>540.91819844632494</v>
      </c>
      <c r="L751" s="12">
        <f t="shared" si="451"/>
        <v>0.30095288797776198</v>
      </c>
      <c r="M751" s="24">
        <f t="shared" si="452"/>
        <v>430.80564980021848</v>
      </c>
      <c r="N751" s="12">
        <f t="shared" si="434"/>
        <v>0.77459313043076006</v>
      </c>
      <c r="O751" s="24">
        <f t="shared" si="435"/>
        <v>621.85924347315063</v>
      </c>
      <c r="P751" s="12">
        <f t="shared" si="453"/>
        <v>0.48881113357303368</v>
      </c>
      <c r="Q751" s="24">
        <f t="shared" si="454"/>
        <v>331.98337475288673</v>
      </c>
      <c r="R751" s="12">
        <f t="shared" si="436"/>
        <v>0.50124433206632257</v>
      </c>
      <c r="S751" s="24">
        <f t="shared" si="437"/>
        <v>576.59053751706506</v>
      </c>
      <c r="T751" s="12">
        <f t="shared" si="455"/>
        <v>0.40933169844418638</v>
      </c>
      <c r="W751" s="24">
        <f t="shared" si="456"/>
        <v>513.47300146264308</v>
      </c>
      <c r="X751" s="24">
        <f t="shared" si="457"/>
        <v>676.8809301218273</v>
      </c>
      <c r="Y751" s="13">
        <f t="shared" si="438"/>
        <v>0.55347675250117867</v>
      </c>
      <c r="Z751" s="24">
        <f t="shared" si="439"/>
        <v>5829.0826684904605</v>
      </c>
      <c r="AA751" s="24">
        <f t="shared" si="440"/>
        <v>19400.805359230944</v>
      </c>
      <c r="AB751" s="24">
        <f t="shared" si="458"/>
        <v>430.80564980021848</v>
      </c>
      <c r="AC751" s="24">
        <f t="shared" si="459"/>
        <v>331.98337475288673</v>
      </c>
      <c r="AD751" s="123">
        <f t="shared" si="460"/>
        <v>3665</v>
      </c>
      <c r="AE751" s="14">
        <f t="shared" si="461"/>
        <v>61.083333333333336</v>
      </c>
      <c r="AF751" s="24">
        <f t="shared" si="441"/>
        <v>400</v>
      </c>
      <c r="AG751" s="3">
        <f t="shared" si="462"/>
        <v>2</v>
      </c>
      <c r="AH751" s="14">
        <f t="shared" si="442"/>
        <v>0</v>
      </c>
      <c r="AI751" s="14">
        <f t="shared" si="443"/>
        <v>1</v>
      </c>
      <c r="AJ751" s="14">
        <f t="shared" si="444"/>
        <v>2</v>
      </c>
      <c r="AK751" s="14">
        <f t="shared" si="445"/>
        <v>2.6</v>
      </c>
      <c r="AL751" s="24">
        <f t="shared" si="463"/>
        <v>430.80564980021848</v>
      </c>
      <c r="AM751" s="14">
        <f t="shared" si="464"/>
        <v>339.51760474666821</v>
      </c>
      <c r="AN751" s="138" t="str">
        <f t="shared" si="465"/>
        <v>modifiée</v>
      </c>
      <c r="AO751">
        <f t="shared" si="466"/>
        <v>3665</v>
      </c>
      <c r="AP751" s="124">
        <f t="shared" si="467"/>
        <v>339.51760474666821</v>
      </c>
    </row>
    <row r="752" spans="2:42" x14ac:dyDescent="0.25">
      <c r="B752" s="3">
        <f t="shared" si="446"/>
        <v>3670</v>
      </c>
      <c r="C752" s="14">
        <f t="shared" si="447"/>
        <v>61.166666666666664</v>
      </c>
      <c r="D752" s="11">
        <f t="shared" si="448"/>
        <v>948.21953921271438</v>
      </c>
      <c r="E752" s="11">
        <f t="shared" si="429"/>
        <v>746.85708362863363</v>
      </c>
      <c r="F752" s="11">
        <f t="shared" si="449"/>
        <v>231.79213422060801</v>
      </c>
      <c r="G752" s="11">
        <f t="shared" si="430"/>
        <v>431.29446093379153</v>
      </c>
      <c r="H752" s="11">
        <f t="shared" si="431"/>
        <v>332.39270645133092</v>
      </c>
      <c r="I752" s="24">
        <f t="shared" si="450"/>
        <v>231.79213422060801</v>
      </c>
      <c r="J752" s="12">
        <f t="shared" si="432"/>
        <v>0.29677611843005602</v>
      </c>
      <c r="K752" s="24">
        <f t="shared" si="433"/>
        <v>541.02275326520908</v>
      </c>
      <c r="L752" s="12">
        <f t="shared" si="451"/>
        <v>0.3008668438115637</v>
      </c>
      <c r="M752" s="24">
        <f t="shared" si="452"/>
        <v>431.29446093379153</v>
      </c>
      <c r="N752" s="12">
        <f t="shared" si="434"/>
        <v>0.77425626494558331</v>
      </c>
      <c r="O752" s="24">
        <f t="shared" si="435"/>
        <v>622.1298036549</v>
      </c>
      <c r="P752" s="12">
        <f t="shared" si="453"/>
        <v>0.48838799292100504</v>
      </c>
      <c r="Q752" s="24">
        <f t="shared" si="454"/>
        <v>332.39270645133092</v>
      </c>
      <c r="R752" s="12">
        <f t="shared" si="436"/>
        <v>0.5011073247109914</v>
      </c>
      <c r="S752" s="24">
        <f t="shared" si="437"/>
        <v>576.74818267760975</v>
      </c>
      <c r="T752" s="12">
        <f t="shared" si="455"/>
        <v>0.40911058182675392</v>
      </c>
      <c r="W752" s="24">
        <f t="shared" si="456"/>
        <v>514.02647821514427</v>
      </c>
      <c r="X752" s="24">
        <f t="shared" si="457"/>
        <v>677.32058904337896</v>
      </c>
      <c r="Y752" s="13">
        <f t="shared" si="438"/>
        <v>0.55284884734743456</v>
      </c>
      <c r="Z752" s="24">
        <f t="shared" si="439"/>
        <v>5820.7651353372339</v>
      </c>
      <c r="AA752" s="24">
        <f t="shared" si="440"/>
        <v>19396.869376328264</v>
      </c>
      <c r="AB752" s="24">
        <f t="shared" si="458"/>
        <v>431.29446093379153</v>
      </c>
      <c r="AC752" s="24">
        <f t="shared" si="459"/>
        <v>332.39270645133092</v>
      </c>
      <c r="AD752" s="123">
        <f t="shared" si="460"/>
        <v>3670</v>
      </c>
      <c r="AE752" s="14">
        <f t="shared" si="461"/>
        <v>61.166666666666664</v>
      </c>
      <c r="AF752" s="24">
        <f t="shared" si="441"/>
        <v>400</v>
      </c>
      <c r="AG752" s="3">
        <f t="shared" si="462"/>
        <v>2</v>
      </c>
      <c r="AH752" s="14">
        <f t="shared" si="442"/>
        <v>0</v>
      </c>
      <c r="AI752" s="14">
        <f t="shared" si="443"/>
        <v>1</v>
      </c>
      <c r="AJ752" s="14">
        <f t="shared" si="444"/>
        <v>2</v>
      </c>
      <c r="AK752" s="14">
        <f t="shared" si="445"/>
        <v>2.6</v>
      </c>
      <c r="AL752" s="24">
        <f t="shared" si="463"/>
        <v>431.29446093379153</v>
      </c>
      <c r="AM752" s="14">
        <f t="shared" si="464"/>
        <v>339.97302039154005</v>
      </c>
      <c r="AN752" s="138" t="str">
        <f t="shared" si="465"/>
        <v>modifiée</v>
      </c>
      <c r="AO752">
        <f t="shared" si="466"/>
        <v>3670</v>
      </c>
      <c r="AP752" s="124">
        <f t="shared" si="467"/>
        <v>339.97302039154005</v>
      </c>
    </row>
    <row r="753" spans="2:42" x14ac:dyDescent="0.25">
      <c r="B753" s="3">
        <f t="shared" si="446"/>
        <v>3675</v>
      </c>
      <c r="C753" s="14">
        <f t="shared" si="447"/>
        <v>61.25</v>
      </c>
      <c r="D753" s="11">
        <f t="shared" si="448"/>
        <v>948.42311478242402</v>
      </c>
      <c r="E753" s="11">
        <f t="shared" si="429"/>
        <v>747.07785905500589</v>
      </c>
      <c r="F753" s="11">
        <f t="shared" si="449"/>
        <v>232.09300106441958</v>
      </c>
      <c r="G753" s="11">
        <f t="shared" si="430"/>
        <v>431.78284892671252</v>
      </c>
      <c r="H753" s="11">
        <f t="shared" si="431"/>
        <v>332.8018170331577</v>
      </c>
      <c r="I753" s="24">
        <f t="shared" si="450"/>
        <v>232.09300106441958</v>
      </c>
      <c r="J753" s="12">
        <f t="shared" si="432"/>
        <v>0.29671880724865712</v>
      </c>
      <c r="K753" s="24">
        <f t="shared" si="433"/>
        <v>541.12725170749115</v>
      </c>
      <c r="L753" s="12">
        <f t="shared" si="451"/>
        <v>0.30078075343144145</v>
      </c>
      <c r="M753" s="24">
        <f t="shared" si="452"/>
        <v>431.78284892671252</v>
      </c>
      <c r="N753" s="12">
        <f t="shared" si="434"/>
        <v>0.77391928187171499</v>
      </c>
      <c r="O753" s="24">
        <f t="shared" si="435"/>
        <v>622.40069393828162</v>
      </c>
      <c r="P753" s="12">
        <f t="shared" si="453"/>
        <v>0.48796501674173337</v>
      </c>
      <c r="Q753" s="24">
        <f t="shared" si="454"/>
        <v>332.8018170331577</v>
      </c>
      <c r="R753" s="12">
        <f t="shared" si="436"/>
        <v>0.50097031390051849</v>
      </c>
      <c r="S753" s="24">
        <f t="shared" si="437"/>
        <v>576.90591804386759</v>
      </c>
      <c r="T753" s="12">
        <f t="shared" si="455"/>
        <v>0.40888943584816112</v>
      </c>
      <c r="W753" s="24">
        <f t="shared" si="456"/>
        <v>514.57932706249176</v>
      </c>
      <c r="X753" s="24">
        <f t="shared" si="457"/>
        <v>677.76080939321128</v>
      </c>
      <c r="Y753" s="13">
        <f t="shared" si="438"/>
        <v>0.55222137448881981</v>
      </c>
      <c r="Z753" s="24">
        <f t="shared" si="439"/>
        <v>5812.4632998128536</v>
      </c>
      <c r="AA753" s="24">
        <f t="shared" si="440"/>
        <v>19392.921123438144</v>
      </c>
      <c r="AB753" s="24">
        <f t="shared" si="458"/>
        <v>431.78284892671252</v>
      </c>
      <c r="AC753" s="24">
        <f t="shared" si="459"/>
        <v>332.8018170331577</v>
      </c>
      <c r="AD753" s="123">
        <f t="shared" si="460"/>
        <v>3675</v>
      </c>
      <c r="AE753" s="14">
        <f t="shared" si="461"/>
        <v>61.25</v>
      </c>
      <c r="AF753" s="24">
        <f t="shared" si="441"/>
        <v>400</v>
      </c>
      <c r="AG753" s="3">
        <f t="shared" si="462"/>
        <v>2</v>
      </c>
      <c r="AH753" s="14">
        <f t="shared" si="442"/>
        <v>0</v>
      </c>
      <c r="AI753" s="14">
        <f t="shared" si="443"/>
        <v>1</v>
      </c>
      <c r="AJ753" s="14">
        <f t="shared" si="444"/>
        <v>2</v>
      </c>
      <c r="AK753" s="14">
        <f t="shared" si="445"/>
        <v>2.6</v>
      </c>
      <c r="AL753" s="24">
        <f t="shared" si="463"/>
        <v>431.78284892671252</v>
      </c>
      <c r="AM753" s="14">
        <f t="shared" si="464"/>
        <v>340.42825868132445</v>
      </c>
      <c r="AN753" s="138" t="str">
        <f t="shared" si="465"/>
        <v>modifiée</v>
      </c>
      <c r="AO753">
        <f t="shared" si="466"/>
        <v>3675</v>
      </c>
      <c r="AP753" s="124">
        <f t="shared" si="467"/>
        <v>340.42825868132445</v>
      </c>
    </row>
    <row r="754" spans="2:42" x14ac:dyDescent="0.25">
      <c r="B754" s="3">
        <f t="shared" si="446"/>
        <v>3680</v>
      </c>
      <c r="C754" s="14">
        <f t="shared" si="447"/>
        <v>61.333333333333336</v>
      </c>
      <c r="D754" s="11">
        <f t="shared" si="448"/>
        <v>948.62641413010908</v>
      </c>
      <c r="E754" s="11">
        <f t="shared" si="429"/>
        <v>747.29863448137814</v>
      </c>
      <c r="F754" s="11">
        <f t="shared" si="449"/>
        <v>232.39378181785102</v>
      </c>
      <c r="G754" s="11">
        <f t="shared" si="430"/>
        <v>432.27081394345424</v>
      </c>
      <c r="H754" s="11">
        <f t="shared" si="431"/>
        <v>333.21070646900586</v>
      </c>
      <c r="I754" s="24">
        <f t="shared" si="450"/>
        <v>232.39378181785102</v>
      </c>
      <c r="J754" s="12">
        <f t="shared" si="432"/>
        <v>0.2966615488968935</v>
      </c>
      <c r="K754" s="24">
        <f t="shared" si="433"/>
        <v>541.23169414245581</v>
      </c>
      <c r="L754" s="12">
        <f t="shared" si="451"/>
        <v>0.30069461708721784</v>
      </c>
      <c r="M754" s="24">
        <f t="shared" si="452"/>
        <v>432.27081394345424</v>
      </c>
      <c r="N754" s="12">
        <f t="shared" si="434"/>
        <v>0.77358218168111093</v>
      </c>
      <c r="O754" s="24">
        <f t="shared" si="435"/>
        <v>622.67191449832956</v>
      </c>
      <c r="P754" s="12">
        <f t="shared" si="453"/>
        <v>0.48754220612502897</v>
      </c>
      <c r="Q754" s="24">
        <f t="shared" si="454"/>
        <v>333.21070646900586</v>
      </c>
      <c r="R754" s="12">
        <f t="shared" si="436"/>
        <v>0.500833299167605</v>
      </c>
      <c r="S754" s="24">
        <f t="shared" si="437"/>
        <v>577.06374423156001</v>
      </c>
      <c r="T754" s="12">
        <f t="shared" si="455"/>
        <v>0.40866826094081304</v>
      </c>
      <c r="W754" s="24">
        <f t="shared" si="456"/>
        <v>515.13154843698055</v>
      </c>
      <c r="X754" s="24">
        <f t="shared" si="457"/>
        <v>678.20159015330182</v>
      </c>
      <c r="Y754" s="13">
        <f t="shared" si="438"/>
        <v>0.55159433764828436</v>
      </c>
      <c r="Z754" s="24">
        <f t="shared" si="439"/>
        <v>5804.1771511099396</v>
      </c>
      <c r="AA754" s="24">
        <f t="shared" si="440"/>
        <v>19388.960710866257</v>
      </c>
      <c r="AB754" s="24">
        <f t="shared" si="458"/>
        <v>432.27081394345424</v>
      </c>
      <c r="AC754" s="24">
        <f t="shared" si="459"/>
        <v>333.21070646900586</v>
      </c>
      <c r="AD754" s="123">
        <f t="shared" si="460"/>
        <v>3680</v>
      </c>
      <c r="AE754" s="14">
        <f t="shared" si="461"/>
        <v>61.333333333333336</v>
      </c>
      <c r="AF754" s="24">
        <f t="shared" si="441"/>
        <v>400</v>
      </c>
      <c r="AG754" s="3">
        <f t="shared" si="462"/>
        <v>2</v>
      </c>
      <c r="AH754" s="14">
        <f t="shared" si="442"/>
        <v>0</v>
      </c>
      <c r="AI754" s="14">
        <f t="shared" si="443"/>
        <v>1</v>
      </c>
      <c r="AJ754" s="14">
        <f t="shared" si="444"/>
        <v>2</v>
      </c>
      <c r="AK754" s="14">
        <f t="shared" si="445"/>
        <v>2.6</v>
      </c>
      <c r="AL754" s="24">
        <f t="shared" si="463"/>
        <v>432.27081394345424</v>
      </c>
      <c r="AM754" s="14">
        <f t="shared" si="464"/>
        <v>340.88331938731727</v>
      </c>
      <c r="AN754" s="138" t="str">
        <f t="shared" si="465"/>
        <v>modifiée</v>
      </c>
      <c r="AO754">
        <f t="shared" si="466"/>
        <v>3680</v>
      </c>
      <c r="AP754" s="124">
        <f t="shared" si="467"/>
        <v>340.88331938731727</v>
      </c>
    </row>
    <row r="755" spans="2:42" x14ac:dyDescent="0.25">
      <c r="B755" s="3">
        <f t="shared" si="446"/>
        <v>3685</v>
      </c>
      <c r="C755" s="14">
        <f t="shared" si="447"/>
        <v>61.416666666666664</v>
      </c>
      <c r="D755" s="11">
        <f t="shared" si="448"/>
        <v>948.82943800433895</v>
      </c>
      <c r="E755" s="11">
        <f t="shared" si="429"/>
        <v>747.51940990775029</v>
      </c>
      <c r="F755" s="11">
        <f t="shared" si="449"/>
        <v>232.69447643493825</v>
      </c>
      <c r="G755" s="11">
        <f t="shared" si="430"/>
        <v>432.7583561495793</v>
      </c>
      <c r="H755" s="11">
        <f t="shared" si="431"/>
        <v>333.61937472994668</v>
      </c>
      <c r="I755" s="24">
        <f t="shared" si="450"/>
        <v>232.69447643493825</v>
      </c>
      <c r="J755" s="12">
        <f t="shared" si="432"/>
        <v>0.29660434312436801</v>
      </c>
      <c r="K755" s="24">
        <f t="shared" si="433"/>
        <v>541.33608093886119</v>
      </c>
      <c r="L755" s="12">
        <f t="shared" si="451"/>
        <v>0.30060843502710466</v>
      </c>
      <c r="M755" s="24">
        <f t="shared" si="452"/>
        <v>432.7583561495793</v>
      </c>
      <c r="N755" s="12">
        <f t="shared" si="434"/>
        <v>0.77324496485237626</v>
      </c>
      <c r="O755" s="24">
        <f t="shared" si="435"/>
        <v>622.9434655046648</v>
      </c>
      <c r="P755" s="12">
        <f t="shared" si="453"/>
        <v>0.48711956215713642</v>
      </c>
      <c r="Q755" s="24">
        <f t="shared" si="454"/>
        <v>333.61937472994668</v>
      </c>
      <c r="R755" s="12">
        <f t="shared" si="436"/>
        <v>0.50069628004838007</v>
      </c>
      <c r="S755" s="24">
        <f t="shared" si="437"/>
        <v>577.22166185372328</v>
      </c>
      <c r="T755" s="12">
        <f t="shared" si="455"/>
        <v>0.40844705753596289</v>
      </c>
      <c r="W755" s="24">
        <f t="shared" si="456"/>
        <v>515.68314277462889</v>
      </c>
      <c r="X755" s="24">
        <f t="shared" si="457"/>
        <v>678.64293030072372</v>
      </c>
      <c r="Y755" s="13">
        <f t="shared" si="438"/>
        <v>0.55096774053290531</v>
      </c>
      <c r="Z755" s="24">
        <f t="shared" si="439"/>
        <v>5795.906678328035</v>
      </c>
      <c r="AA755" s="24">
        <f t="shared" si="440"/>
        <v>19384.988248816484</v>
      </c>
      <c r="AB755" s="24">
        <f t="shared" si="458"/>
        <v>432.7583561495793</v>
      </c>
      <c r="AC755" s="24">
        <f t="shared" si="459"/>
        <v>333.61937472994668</v>
      </c>
      <c r="AD755" s="123">
        <f t="shared" si="460"/>
        <v>3685</v>
      </c>
      <c r="AE755" s="14">
        <f t="shared" si="461"/>
        <v>61.416666666666664</v>
      </c>
      <c r="AF755" s="24">
        <f t="shared" si="441"/>
        <v>400</v>
      </c>
      <c r="AG755" s="3">
        <f t="shared" si="462"/>
        <v>2</v>
      </c>
      <c r="AH755" s="14">
        <f t="shared" si="442"/>
        <v>0</v>
      </c>
      <c r="AI755" s="14">
        <f t="shared" si="443"/>
        <v>1</v>
      </c>
      <c r="AJ755" s="14">
        <f t="shared" si="444"/>
        <v>2</v>
      </c>
      <c r="AK755" s="14">
        <f t="shared" si="445"/>
        <v>2.6</v>
      </c>
      <c r="AL755" s="24">
        <f t="shared" si="463"/>
        <v>432.7583561495793</v>
      </c>
      <c r="AM755" s="14">
        <f t="shared" si="464"/>
        <v>341.33820228180002</v>
      </c>
      <c r="AN755" s="138" t="str">
        <f t="shared" si="465"/>
        <v>modifiée</v>
      </c>
      <c r="AO755">
        <f t="shared" si="466"/>
        <v>3685</v>
      </c>
      <c r="AP755" s="124">
        <f t="shared" si="467"/>
        <v>341.33820228180002</v>
      </c>
    </row>
    <row r="756" spans="2:42" x14ac:dyDescent="0.25">
      <c r="B756" s="3">
        <f t="shared" si="446"/>
        <v>3690</v>
      </c>
      <c r="C756" s="14">
        <f t="shared" si="447"/>
        <v>61.5</v>
      </c>
      <c r="D756" s="11">
        <f t="shared" si="448"/>
        <v>949.03218715064429</v>
      </c>
      <c r="E756" s="11">
        <f t="shared" si="429"/>
        <v>747.74018533412254</v>
      </c>
      <c r="F756" s="11">
        <f t="shared" si="449"/>
        <v>232.99508486996535</v>
      </c>
      <c r="G756" s="11">
        <f t="shared" si="430"/>
        <v>433.24547571173645</v>
      </c>
      <c r="H756" s="11">
        <f t="shared" si="431"/>
        <v>334.02782178748265</v>
      </c>
      <c r="I756" s="24">
        <f t="shared" si="450"/>
        <v>232.99508486996535</v>
      </c>
      <c r="J756" s="12">
        <f t="shared" si="432"/>
        <v>0.29654718968135418</v>
      </c>
      <c r="K756" s="24">
        <f t="shared" si="433"/>
        <v>541.44041246493816</v>
      </c>
      <c r="L756" s="12">
        <f t="shared" si="451"/>
        <v>0.30052220749765512</v>
      </c>
      <c r="M756" s="24">
        <f t="shared" si="452"/>
        <v>433.24547571173645</v>
      </c>
      <c r="N756" s="12">
        <f t="shared" si="434"/>
        <v>0.77290763187070366</v>
      </c>
      <c r="O756" s="24">
        <f t="shared" si="435"/>
        <v>623.21534712151924</v>
      </c>
      <c r="P756" s="12">
        <f t="shared" si="453"/>
        <v>0.48669708592057193</v>
      </c>
      <c r="Q756" s="24">
        <f t="shared" si="454"/>
        <v>334.02782178748265</v>
      </c>
      <c r="R756" s="12">
        <f t="shared" si="436"/>
        <v>0.5005592560823916</v>
      </c>
      <c r="S756" s="24">
        <f t="shared" si="437"/>
        <v>577.3796715207119</v>
      </c>
      <c r="T756" s="12">
        <f t="shared" si="455"/>
        <v>0.40822582606361973</v>
      </c>
      <c r="W756" s="24">
        <f t="shared" si="456"/>
        <v>516.23411051516177</v>
      </c>
      <c r="X756" s="24">
        <f t="shared" si="457"/>
        <v>679.08482880772044</v>
      </c>
      <c r="Y756" s="13">
        <f t="shared" si="438"/>
        <v>0.55034158683378964</v>
      </c>
      <c r="Z756" s="24">
        <f t="shared" si="439"/>
        <v>5787.6518704740192</v>
      </c>
      <c r="AA756" s="24">
        <f t="shared" si="440"/>
        <v>19381.003847388562</v>
      </c>
      <c r="AB756" s="24">
        <f t="shared" si="458"/>
        <v>433.24547571173645</v>
      </c>
      <c r="AC756" s="24">
        <f t="shared" si="459"/>
        <v>334.02782178748265</v>
      </c>
      <c r="AD756" s="123">
        <f t="shared" si="460"/>
        <v>3690</v>
      </c>
      <c r="AE756" s="14">
        <f t="shared" si="461"/>
        <v>61.5</v>
      </c>
      <c r="AF756" s="24">
        <f t="shared" si="441"/>
        <v>400</v>
      </c>
      <c r="AG756" s="3">
        <f t="shared" si="462"/>
        <v>2</v>
      </c>
      <c r="AH756" s="14">
        <f t="shared" si="442"/>
        <v>0</v>
      </c>
      <c r="AI756" s="14">
        <f t="shared" si="443"/>
        <v>1</v>
      </c>
      <c r="AJ756" s="14">
        <f t="shared" si="444"/>
        <v>2</v>
      </c>
      <c r="AK756" s="14">
        <f t="shared" si="445"/>
        <v>2.6</v>
      </c>
      <c r="AL756" s="24">
        <f t="shared" si="463"/>
        <v>433.24547571173645</v>
      </c>
      <c r="AM756" s="14">
        <f t="shared" si="464"/>
        <v>341.79290713803965</v>
      </c>
      <c r="AN756" s="138" t="str">
        <f t="shared" si="465"/>
        <v>modifiée</v>
      </c>
      <c r="AO756">
        <f t="shared" si="466"/>
        <v>3690</v>
      </c>
      <c r="AP756" s="124">
        <f t="shared" si="467"/>
        <v>341.79290713803965</v>
      </c>
    </row>
    <row r="757" spans="2:42" x14ac:dyDescent="0.25">
      <c r="B757" s="3">
        <f t="shared" si="446"/>
        <v>3695</v>
      </c>
      <c r="C757" s="14">
        <f t="shared" si="447"/>
        <v>61.583333333333336</v>
      </c>
      <c r="D757" s="11">
        <f t="shared" si="448"/>
        <v>949.23466231153338</v>
      </c>
      <c r="E757" s="11">
        <f t="shared" si="429"/>
        <v>747.9609607604948</v>
      </c>
      <c r="F757" s="11">
        <f t="shared" si="449"/>
        <v>233.29560707746302</v>
      </c>
      <c r="G757" s="11">
        <f t="shared" si="430"/>
        <v>433.73217279765703</v>
      </c>
      <c r="H757" s="11">
        <f t="shared" si="431"/>
        <v>334.43604761354629</v>
      </c>
      <c r="I757" s="24">
        <f t="shared" si="450"/>
        <v>233.29560707746302</v>
      </c>
      <c r="J757" s="12">
        <f t="shared" si="432"/>
        <v>0.2964900883187937</v>
      </c>
      <c r="K757" s="24">
        <f t="shared" si="433"/>
        <v>541.54468908839067</v>
      </c>
      <c r="L757" s="12">
        <f t="shared" si="451"/>
        <v>0.30043593474379737</v>
      </c>
      <c r="M757" s="24">
        <f t="shared" si="452"/>
        <v>433.73217279765703</v>
      </c>
      <c r="N757" s="12">
        <f t="shared" si="434"/>
        <v>0.77257018322781168</v>
      </c>
      <c r="O757" s="24">
        <f t="shared" si="435"/>
        <v>623.48755950776092</v>
      </c>
      <c r="P757" s="12">
        <f t="shared" si="453"/>
        <v>0.48627477849417972</v>
      </c>
      <c r="Q757" s="24">
        <f t="shared" si="454"/>
        <v>334.43604761354629</v>
      </c>
      <c r="R757" s="12">
        <f t="shared" si="436"/>
        <v>0.50042222681259518</v>
      </c>
      <c r="S757" s="24">
        <f t="shared" si="437"/>
        <v>577.5377738402027</v>
      </c>
      <c r="T757" s="12">
        <f t="shared" si="455"/>
        <v>0.40800456695259674</v>
      </c>
      <c r="W757" s="24">
        <f t="shared" si="456"/>
        <v>516.78445210199561</v>
      </c>
      <c r="X757" s="24">
        <f t="shared" si="457"/>
        <v>679.52728464177926</v>
      </c>
      <c r="Y757" s="13">
        <f t="shared" si="438"/>
        <v>0.54971588022597484</v>
      </c>
      <c r="Z757" s="24">
        <f t="shared" si="439"/>
        <v>5779.4127164624797</v>
      </c>
      <c r="AA757" s="24">
        <f t="shared" si="440"/>
        <v>19377.007616575622</v>
      </c>
      <c r="AB757" s="24">
        <f t="shared" si="458"/>
        <v>433.73217279765703</v>
      </c>
      <c r="AC757" s="24">
        <f t="shared" si="459"/>
        <v>334.43604761354629</v>
      </c>
      <c r="AD757" s="123">
        <f t="shared" si="460"/>
        <v>3695</v>
      </c>
      <c r="AE757" s="14">
        <f t="shared" si="461"/>
        <v>61.583333333333336</v>
      </c>
      <c r="AF757" s="24">
        <f t="shared" si="441"/>
        <v>400</v>
      </c>
      <c r="AG757" s="3">
        <f t="shared" si="462"/>
        <v>2</v>
      </c>
      <c r="AH757" s="14">
        <f t="shared" si="442"/>
        <v>0</v>
      </c>
      <c r="AI757" s="14">
        <f t="shared" si="443"/>
        <v>1</v>
      </c>
      <c r="AJ757" s="14">
        <f t="shared" si="444"/>
        <v>2</v>
      </c>
      <c r="AK757" s="14">
        <f t="shared" si="445"/>
        <v>2.6</v>
      </c>
      <c r="AL757" s="24">
        <f t="shared" si="463"/>
        <v>433.73217279765703</v>
      </c>
      <c r="AM757" s="14">
        <f t="shared" si="464"/>
        <v>342.2474337302873</v>
      </c>
      <c r="AN757" s="138" t="str">
        <f t="shared" si="465"/>
        <v>modifiée</v>
      </c>
      <c r="AO757">
        <f t="shared" si="466"/>
        <v>3695</v>
      </c>
      <c r="AP757" s="124">
        <f t="shared" si="467"/>
        <v>342.2474337302873</v>
      </c>
    </row>
    <row r="758" spans="2:42" x14ac:dyDescent="0.25">
      <c r="B758" s="3">
        <f t="shared" si="446"/>
        <v>3700</v>
      </c>
      <c r="C758" s="14">
        <f t="shared" si="447"/>
        <v>61.666666666666664</v>
      </c>
      <c r="D758" s="11">
        <f t="shared" si="448"/>
        <v>949.43686422650831</v>
      </c>
      <c r="E758" s="11">
        <f t="shared" si="429"/>
        <v>748.18173618686694</v>
      </c>
      <c r="F758" s="11">
        <f t="shared" si="449"/>
        <v>233.59604301220682</v>
      </c>
      <c r="G758" s="11">
        <f t="shared" si="430"/>
        <v>434.21844757615122</v>
      </c>
      <c r="H758" s="11">
        <f t="shared" si="431"/>
        <v>334.84405218049886</v>
      </c>
      <c r="I758" s="24">
        <f t="shared" si="450"/>
        <v>233.59604301220682</v>
      </c>
      <c r="J758" s="12">
        <f t="shared" si="432"/>
        <v>0.29643303878829741</v>
      </c>
      <c r="K758" s="24">
        <f t="shared" si="433"/>
        <v>541.64891117639263</v>
      </c>
      <c r="L758" s="12">
        <f t="shared" si="451"/>
        <v>0.30034961700885154</v>
      </c>
      <c r="M758" s="24">
        <f t="shared" si="452"/>
        <v>434.21844757615122</v>
      </c>
      <c r="N758" s="12">
        <f t="shared" si="434"/>
        <v>0.77223261942188082</v>
      </c>
      <c r="O758" s="24">
        <f t="shared" si="435"/>
        <v>623.76010281692015</v>
      </c>
      <c r="P758" s="12">
        <f t="shared" si="453"/>
        <v>0.48585264095314123</v>
      </c>
      <c r="Q758" s="24">
        <f t="shared" si="454"/>
        <v>334.84405218049886</v>
      </c>
      <c r="R758" s="12">
        <f t="shared" si="436"/>
        <v>0.50028519178534303</v>
      </c>
      <c r="S758" s="24">
        <f t="shared" si="437"/>
        <v>577.69596941719919</v>
      </c>
      <c r="T758" s="12">
        <f t="shared" si="455"/>
        <v>0.40778328063052849</v>
      </c>
      <c r="W758" s="24">
        <f t="shared" si="456"/>
        <v>517.33416798222163</v>
      </c>
      <c r="X758" s="24">
        <f t="shared" si="457"/>
        <v>679.97029676570651</v>
      </c>
      <c r="Y758" s="13">
        <f t="shared" si="438"/>
        <v>0.54909062436833345</v>
      </c>
      <c r="Z758" s="24">
        <f t="shared" si="439"/>
        <v>5771.1892051161331</v>
      </c>
      <c r="AA758" s="24">
        <f t="shared" si="440"/>
        <v>19372.999666261872</v>
      </c>
      <c r="AB758" s="24">
        <f t="shared" si="458"/>
        <v>434.21844757615122</v>
      </c>
      <c r="AC758" s="24">
        <f t="shared" si="459"/>
        <v>334.84405218049886</v>
      </c>
      <c r="AD758" s="123">
        <f t="shared" si="460"/>
        <v>3700</v>
      </c>
      <c r="AE758" s="14">
        <f t="shared" si="461"/>
        <v>61.666666666666664</v>
      </c>
      <c r="AF758" s="24">
        <f t="shared" si="441"/>
        <v>400</v>
      </c>
      <c r="AG758" s="3">
        <f t="shared" si="462"/>
        <v>2</v>
      </c>
      <c r="AH758" s="14">
        <f t="shared" si="442"/>
        <v>0</v>
      </c>
      <c r="AI758" s="14">
        <f t="shared" si="443"/>
        <v>1</v>
      </c>
      <c r="AJ758" s="14">
        <f t="shared" si="444"/>
        <v>2</v>
      </c>
      <c r="AK758" s="14">
        <f t="shared" si="445"/>
        <v>2.6</v>
      </c>
      <c r="AL758" s="24">
        <f t="shared" si="463"/>
        <v>434.21844757615122</v>
      </c>
      <c r="AM758" s="14">
        <f t="shared" si="464"/>
        <v>342.70178183377772</v>
      </c>
      <c r="AN758" s="138" t="str">
        <f t="shared" si="465"/>
        <v>modifiée</v>
      </c>
      <c r="AO758">
        <f t="shared" si="466"/>
        <v>3700</v>
      </c>
      <c r="AP758" s="124">
        <f t="shared" si="467"/>
        <v>342.70178183377772</v>
      </c>
    </row>
    <row r="759" spans="2:42" x14ac:dyDescent="0.25">
      <c r="B759" s="3">
        <f t="shared" si="446"/>
        <v>3705</v>
      </c>
      <c r="C759" s="14">
        <f t="shared" si="447"/>
        <v>61.75</v>
      </c>
      <c r="D759" s="11">
        <f t="shared" si="448"/>
        <v>949.63879363208116</v>
      </c>
      <c r="E759" s="11">
        <f t="shared" si="429"/>
        <v>748.4025116132392</v>
      </c>
      <c r="F759" s="11">
        <f t="shared" si="449"/>
        <v>233.89639262921568</v>
      </c>
      <c r="G759" s="11">
        <f t="shared" si="430"/>
        <v>434.70430021710439</v>
      </c>
      <c r="H759" s="11">
        <f t="shared" si="431"/>
        <v>335.25183546112942</v>
      </c>
      <c r="I759" s="24">
        <f t="shared" si="450"/>
        <v>233.89639262921568</v>
      </c>
      <c r="J759" s="12">
        <f t="shared" si="432"/>
        <v>0.29637604084214186</v>
      </c>
      <c r="K759" s="24">
        <f t="shared" si="433"/>
        <v>541.75307909558978</v>
      </c>
      <c r="L759" s="12">
        <f t="shared" si="451"/>
        <v>0.30026325453453462</v>
      </c>
      <c r="M759" s="24">
        <f t="shared" si="452"/>
        <v>434.70430021710439</v>
      </c>
      <c r="N759" s="12">
        <f t="shared" si="434"/>
        <v>0.77189494095749345</v>
      </c>
      <c r="O759" s="24">
        <f t="shared" si="435"/>
        <v>624.03297719721354</v>
      </c>
      <c r="P759" s="12">
        <f t="shared" si="453"/>
        <v>0.48543067436895909</v>
      </c>
      <c r="Q759" s="24">
        <f t="shared" si="454"/>
        <v>335.25183546112942</v>
      </c>
      <c r="R759" s="12">
        <f t="shared" si="436"/>
        <v>0.50014815055037531</v>
      </c>
      <c r="S759" s="24">
        <f t="shared" si="437"/>
        <v>577.85425885403447</v>
      </c>
      <c r="T759" s="12">
        <f t="shared" si="455"/>
        <v>0.40756196752387269</v>
      </c>
      <c r="W759" s="24">
        <f t="shared" si="456"/>
        <v>517.88325860658995</v>
      </c>
      <c r="X759" s="24">
        <f t="shared" si="457"/>
        <v>680.41386413769976</v>
      </c>
      <c r="Y759" s="13">
        <f t="shared" si="438"/>
        <v>0.548465822903481</v>
      </c>
      <c r="Z759" s="24">
        <f t="shared" si="439"/>
        <v>5762.9813251662308</v>
      </c>
      <c r="AA759" s="24">
        <f t="shared" si="440"/>
        <v>19368.980106220271</v>
      </c>
      <c r="AB759" s="24">
        <f t="shared" si="458"/>
        <v>434.70430021710439</v>
      </c>
      <c r="AC759" s="24">
        <f t="shared" si="459"/>
        <v>335.25183546112942</v>
      </c>
      <c r="AD759" s="123">
        <f t="shared" si="460"/>
        <v>3705</v>
      </c>
      <c r="AE759" s="14">
        <f t="shared" si="461"/>
        <v>61.75</v>
      </c>
      <c r="AF759" s="24">
        <f t="shared" si="441"/>
        <v>400</v>
      </c>
      <c r="AG759" s="3">
        <f t="shared" si="462"/>
        <v>2</v>
      </c>
      <c r="AH759" s="14">
        <f t="shared" si="442"/>
        <v>0</v>
      </c>
      <c r="AI759" s="14">
        <f t="shared" si="443"/>
        <v>1</v>
      </c>
      <c r="AJ759" s="14">
        <f t="shared" si="444"/>
        <v>2</v>
      </c>
      <c r="AK759" s="14">
        <f t="shared" si="445"/>
        <v>2.6</v>
      </c>
      <c r="AL759" s="24">
        <f t="shared" si="463"/>
        <v>434.70430021710439</v>
      </c>
      <c r="AM759" s="14">
        <f t="shared" si="464"/>
        <v>343.15595122472911</v>
      </c>
      <c r="AN759" s="138" t="str">
        <f t="shared" si="465"/>
        <v>modifiée</v>
      </c>
      <c r="AO759">
        <f t="shared" si="466"/>
        <v>3705</v>
      </c>
      <c r="AP759" s="124">
        <f t="shared" si="467"/>
        <v>343.15595122472911</v>
      </c>
    </row>
    <row r="760" spans="2:42" x14ac:dyDescent="0.25">
      <c r="B760" s="3">
        <f t="shared" si="446"/>
        <v>3710</v>
      </c>
      <c r="C760" s="14">
        <f t="shared" si="447"/>
        <v>61.833333333333336</v>
      </c>
      <c r="D760" s="11">
        <f t="shared" si="448"/>
        <v>949.84045126179058</v>
      </c>
      <c r="E760" s="11">
        <f t="shared" si="429"/>
        <v>748.62328703961145</v>
      </c>
      <c r="F760" s="11">
        <f t="shared" si="449"/>
        <v>234.19665588375022</v>
      </c>
      <c r="G760" s="11">
        <f t="shared" si="430"/>
        <v>435.18973089147335</v>
      </c>
      <c r="H760" s="11">
        <f t="shared" si="431"/>
        <v>335.65939742865328</v>
      </c>
      <c r="I760" s="24">
        <f t="shared" si="450"/>
        <v>234.19665588375022</v>
      </c>
      <c r="J760" s="12">
        <f t="shared" si="432"/>
        <v>0.29631909423327013</v>
      </c>
      <c r="K760" s="24">
        <f t="shared" si="433"/>
        <v>541.85719321209706</v>
      </c>
      <c r="L760" s="12">
        <f t="shared" si="451"/>
        <v>0.30017684756096535</v>
      </c>
      <c r="M760" s="24">
        <f t="shared" si="452"/>
        <v>435.18973089147335</v>
      </c>
      <c r="N760" s="12">
        <f t="shared" si="434"/>
        <v>0.77155714834556999</v>
      </c>
      <c r="O760" s="24">
        <f t="shared" si="435"/>
        <v>624.30618279157</v>
      </c>
      <c r="P760" s="12">
        <f t="shared" si="453"/>
        <v>0.48500887980943042</v>
      </c>
      <c r="Q760" s="24">
        <f t="shared" si="454"/>
        <v>335.65939742865328</v>
      </c>
      <c r="R760" s="12">
        <f t="shared" si="436"/>
        <v>0.50001110266080784</v>
      </c>
      <c r="S760" s="24">
        <f t="shared" si="437"/>
        <v>578.01264275037613</v>
      </c>
      <c r="T760" s="12">
        <f t="shared" si="455"/>
        <v>0.40734062805790389</v>
      </c>
      <c r="W760" s="24">
        <f t="shared" si="456"/>
        <v>518.43172442949344</v>
      </c>
      <c r="X760" s="24">
        <f t="shared" si="457"/>
        <v>680.85798571142277</v>
      </c>
      <c r="Y760" s="13">
        <f t="shared" si="438"/>
        <v>0.54784147945768147</v>
      </c>
      <c r="Z760" s="24">
        <f t="shared" si="439"/>
        <v>5754.7890652529504</v>
      </c>
      <c r="AA760" s="24">
        <f t="shared" si="440"/>
        <v>19364.94904611013</v>
      </c>
      <c r="AB760" s="24">
        <f t="shared" si="458"/>
        <v>435.18973089147335</v>
      </c>
      <c r="AC760" s="24">
        <f t="shared" si="459"/>
        <v>335.65939742865328</v>
      </c>
      <c r="AD760" s="123">
        <f t="shared" si="460"/>
        <v>3710</v>
      </c>
      <c r="AE760" s="14">
        <f t="shared" si="461"/>
        <v>61.833333333333336</v>
      </c>
      <c r="AF760" s="24">
        <f t="shared" si="441"/>
        <v>400</v>
      </c>
      <c r="AG760" s="3">
        <f t="shared" si="462"/>
        <v>2</v>
      </c>
      <c r="AH760" s="14">
        <f t="shared" si="442"/>
        <v>0</v>
      </c>
      <c r="AI760" s="14">
        <f t="shared" si="443"/>
        <v>1</v>
      </c>
      <c r="AJ760" s="14">
        <f t="shared" si="444"/>
        <v>2</v>
      </c>
      <c r="AK760" s="14">
        <f t="shared" si="445"/>
        <v>2.6</v>
      </c>
      <c r="AL760" s="24">
        <f t="shared" si="463"/>
        <v>435.18973089147335</v>
      </c>
      <c r="AM760" s="14">
        <f t="shared" si="464"/>
        <v>343.60994168034125</v>
      </c>
      <c r="AN760" s="138" t="str">
        <f t="shared" si="465"/>
        <v>modifiée</v>
      </c>
      <c r="AO760">
        <f t="shared" si="466"/>
        <v>3710</v>
      </c>
      <c r="AP760" s="124">
        <f t="shared" si="467"/>
        <v>343.60994168034125</v>
      </c>
    </row>
    <row r="761" spans="2:42" x14ac:dyDescent="0.25">
      <c r="B761" s="3">
        <f t="shared" si="446"/>
        <v>3715</v>
      </c>
      <c r="C761" s="14">
        <f t="shared" si="447"/>
        <v>61.916666666666664</v>
      </c>
      <c r="D761" s="11">
        <f t="shared" si="448"/>
        <v>950.04183784621705</v>
      </c>
      <c r="E761" s="11">
        <f t="shared" si="429"/>
        <v>748.8440624659836</v>
      </c>
      <c r="F761" s="11">
        <f t="shared" si="449"/>
        <v>234.4968327313112</v>
      </c>
      <c r="G761" s="11">
        <f t="shared" si="430"/>
        <v>435.67473977128276</v>
      </c>
      <c r="H761" s="11">
        <f t="shared" si="431"/>
        <v>336.06673805671119</v>
      </c>
      <c r="I761" s="24">
        <f t="shared" si="450"/>
        <v>234.4968327313112</v>
      </c>
      <c r="J761" s="12">
        <f t="shared" si="432"/>
        <v>0.29626219871528953</v>
      </c>
      <c r="K761" s="24">
        <f t="shared" si="433"/>
        <v>541.96125389149859</v>
      </c>
      <c r="L761" s="12">
        <f t="shared" si="451"/>
        <v>0.30009039632670587</v>
      </c>
      <c r="M761" s="24">
        <f t="shared" si="452"/>
        <v>435.67473977128276</v>
      </c>
      <c r="N761" s="12">
        <f t="shared" si="434"/>
        <v>0.77121924210330939</v>
      </c>
      <c r="O761" s="24">
        <f t="shared" si="435"/>
        <v>624.5797197376553</v>
      </c>
      <c r="P761" s="12">
        <f t="shared" si="453"/>
        <v>0.48458725833872979</v>
      </c>
      <c r="Q761" s="24">
        <f t="shared" si="454"/>
        <v>336.06673805671119</v>
      </c>
      <c r="R761" s="12">
        <f t="shared" si="436"/>
        <v>0.49987404767312299</v>
      </c>
      <c r="S761" s="24">
        <f t="shared" si="437"/>
        <v>578.17112170322957</v>
      </c>
      <c r="T761" s="12">
        <f t="shared" si="455"/>
        <v>0.40711926265677878</v>
      </c>
      <c r="W761" s="24">
        <f t="shared" si="456"/>
        <v>518.97956590895114</v>
      </c>
      <c r="X761" s="24">
        <f t="shared" si="457"/>
        <v>681.30266043607708</v>
      </c>
      <c r="Y761" s="13">
        <f t="shared" si="438"/>
        <v>0.5472175976407575</v>
      </c>
      <c r="Z761" s="24">
        <f t="shared" si="439"/>
        <v>5746.6124139258118</v>
      </c>
      <c r="AA761" s="24">
        <f t="shared" si="440"/>
        <v>19360.906595474797</v>
      </c>
      <c r="AB761" s="24">
        <f t="shared" si="458"/>
        <v>435.67473977128276</v>
      </c>
      <c r="AC761" s="24">
        <f t="shared" si="459"/>
        <v>336.06673805671119</v>
      </c>
      <c r="AD761" s="123">
        <f t="shared" si="460"/>
        <v>3715</v>
      </c>
      <c r="AE761" s="14">
        <f t="shared" si="461"/>
        <v>61.916666666666664</v>
      </c>
      <c r="AF761" s="24">
        <f t="shared" si="441"/>
        <v>400</v>
      </c>
      <c r="AG761" s="3">
        <f t="shared" si="462"/>
        <v>2</v>
      </c>
      <c r="AH761" s="14">
        <f t="shared" si="442"/>
        <v>0</v>
      </c>
      <c r="AI761" s="14">
        <f t="shared" si="443"/>
        <v>1</v>
      </c>
      <c r="AJ761" s="14">
        <f t="shared" si="444"/>
        <v>2</v>
      </c>
      <c r="AK761" s="14">
        <f t="shared" si="445"/>
        <v>2.6</v>
      </c>
      <c r="AL761" s="24">
        <f t="shared" si="463"/>
        <v>435.67473977128276</v>
      </c>
      <c r="AM761" s="14">
        <f t="shared" si="464"/>
        <v>344.06375297879612</v>
      </c>
      <c r="AN761" s="138" t="str">
        <f t="shared" si="465"/>
        <v>modifiée</v>
      </c>
      <c r="AO761">
        <f t="shared" si="466"/>
        <v>3715</v>
      </c>
      <c r="AP761" s="124">
        <f t="shared" si="467"/>
        <v>344.06375297879612</v>
      </c>
    </row>
    <row r="762" spans="2:42" x14ac:dyDescent="0.25">
      <c r="B762" s="3">
        <f t="shared" si="446"/>
        <v>3720</v>
      </c>
      <c r="C762" s="14">
        <f t="shared" si="447"/>
        <v>62</v>
      </c>
      <c r="D762" s="11">
        <f t="shared" si="448"/>
        <v>950.24295411299954</v>
      </c>
      <c r="E762" s="11">
        <f t="shared" si="429"/>
        <v>749.06483789235585</v>
      </c>
      <c r="F762" s="11">
        <f t="shared" si="449"/>
        <v>234.79692312763791</v>
      </c>
      <c r="G762" s="11">
        <f t="shared" si="430"/>
        <v>436.15932702962147</v>
      </c>
      <c r="H762" s="11">
        <f t="shared" si="431"/>
        <v>336.47385731936799</v>
      </c>
      <c r="I762" s="24">
        <f t="shared" si="450"/>
        <v>234.79692312763791</v>
      </c>
      <c r="J762" s="12">
        <f t="shared" si="432"/>
        <v>0.29620535404247134</v>
      </c>
      <c r="K762" s="24">
        <f t="shared" si="433"/>
        <v>542.06526149884655</v>
      </c>
      <c r="L762" s="12">
        <f t="shared" si="451"/>
        <v>0.30000390106873515</v>
      </c>
      <c r="M762" s="24">
        <f t="shared" si="452"/>
        <v>436.15932702962147</v>
      </c>
      <c r="N762" s="12">
        <f t="shared" si="434"/>
        <v>0.77088122275412507</v>
      </c>
      <c r="O762" s="24">
        <f t="shared" si="435"/>
        <v>624.85358816789835</v>
      </c>
      <c r="P762" s="12">
        <f t="shared" si="453"/>
        <v>0.48416581101730133</v>
      </c>
      <c r="Q762" s="24">
        <f t="shared" si="454"/>
        <v>336.47385731936799</v>
      </c>
      <c r="R762" s="12">
        <f t="shared" si="436"/>
        <v>0.49973698514715825</v>
      </c>
      <c r="S762" s="24">
        <f t="shared" si="437"/>
        <v>578.32969630694276</v>
      </c>
      <c r="T762" s="12">
        <f t="shared" si="455"/>
        <v>0.40689787174347775</v>
      </c>
      <c r="W762" s="24">
        <f t="shared" si="456"/>
        <v>519.52678350659187</v>
      </c>
      <c r="X762" s="24">
        <f t="shared" si="457"/>
        <v>681.74788725647545</v>
      </c>
      <c r="Y762" s="13">
        <f t="shared" si="438"/>
        <v>0.54659418104600321</v>
      </c>
      <c r="Z762" s="24">
        <f t="shared" si="439"/>
        <v>5738.4513596440993</v>
      </c>
      <c r="AA762" s="24">
        <f t="shared" si="440"/>
        <v>19356.852863739445</v>
      </c>
      <c r="AB762" s="24">
        <f t="shared" si="458"/>
        <v>436.15932702962147</v>
      </c>
      <c r="AC762" s="24">
        <f t="shared" si="459"/>
        <v>336.47385731936799</v>
      </c>
      <c r="AD762" s="123">
        <f t="shared" si="460"/>
        <v>3720</v>
      </c>
      <c r="AE762" s="14">
        <f t="shared" si="461"/>
        <v>62</v>
      </c>
      <c r="AF762" s="24">
        <f t="shared" si="441"/>
        <v>400</v>
      </c>
      <c r="AG762" s="3">
        <f t="shared" si="462"/>
        <v>2</v>
      </c>
      <c r="AH762" s="14">
        <f t="shared" si="442"/>
        <v>0</v>
      </c>
      <c r="AI762" s="14">
        <f t="shared" si="443"/>
        <v>1</v>
      </c>
      <c r="AJ762" s="14">
        <f t="shared" si="444"/>
        <v>2</v>
      </c>
      <c r="AK762" s="14">
        <f t="shared" si="445"/>
        <v>2.6</v>
      </c>
      <c r="AL762" s="24">
        <f t="shared" si="463"/>
        <v>436.15932702962147</v>
      </c>
      <c r="AM762" s="14">
        <f t="shared" si="464"/>
        <v>344.517384899256</v>
      </c>
      <c r="AN762" s="138" t="str">
        <f t="shared" si="465"/>
        <v>modifiée</v>
      </c>
      <c r="AO762">
        <f t="shared" si="466"/>
        <v>3720</v>
      </c>
      <c r="AP762" s="124">
        <f t="shared" si="467"/>
        <v>344.517384899256</v>
      </c>
    </row>
    <row r="763" spans="2:42" x14ac:dyDescent="0.25">
      <c r="B763" s="3">
        <f t="shared" si="446"/>
        <v>3725</v>
      </c>
      <c r="C763" s="14">
        <f t="shared" si="447"/>
        <v>62.083333333333336</v>
      </c>
      <c r="D763" s="11">
        <f t="shared" si="448"/>
        <v>950.44380078685015</v>
      </c>
      <c r="E763" s="11">
        <f t="shared" si="429"/>
        <v>749.28561331872811</v>
      </c>
      <c r="F763" s="11">
        <f t="shared" si="449"/>
        <v>235.09692702870666</v>
      </c>
      <c r="G763" s="11">
        <f t="shared" si="430"/>
        <v>436.64349284063877</v>
      </c>
      <c r="H763" s="11">
        <f t="shared" si="431"/>
        <v>336.88075519111146</v>
      </c>
      <c r="I763" s="24">
        <f t="shared" si="450"/>
        <v>235.09692702870666</v>
      </c>
      <c r="J763" s="12">
        <f t="shared" si="432"/>
        <v>0.29614855996974887</v>
      </c>
      <c r="K763" s="24">
        <f t="shared" si="433"/>
        <v>542.16921639866121</v>
      </c>
      <c r="L763" s="12">
        <f t="shared" si="451"/>
        <v>0.29991736202251462</v>
      </c>
      <c r="M763" s="24">
        <f t="shared" si="452"/>
        <v>436.64349284063877</v>
      </c>
      <c r="N763" s="12">
        <f t="shared" si="434"/>
        <v>0.77054309082758687</v>
      </c>
      <c r="O763" s="24">
        <f t="shared" si="435"/>
        <v>625.12778820951394</v>
      </c>
      <c r="P763" s="12">
        <f t="shared" si="453"/>
        <v>0.48374453890200531</v>
      </c>
      <c r="Q763" s="24">
        <f t="shared" si="454"/>
        <v>336.88075519111146</v>
      </c>
      <c r="R763" s="12">
        <f t="shared" si="436"/>
        <v>0.49959991464609682</v>
      </c>
      <c r="S763" s="24">
        <f t="shared" si="437"/>
        <v>578.48836715320908</v>
      </c>
      <c r="T763" s="12">
        <f t="shared" si="455"/>
        <v>0.40667645573991024</v>
      </c>
      <c r="W763" s="24">
        <f t="shared" si="456"/>
        <v>520.07337768763784</v>
      </c>
      <c r="X763" s="24">
        <f t="shared" si="457"/>
        <v>682.19366511311352</v>
      </c>
      <c r="Y763" s="13">
        <f t="shared" si="438"/>
        <v>0.54597123325009644</v>
      </c>
      <c r="Z763" s="24">
        <f t="shared" si="439"/>
        <v>5730.3058907772565</v>
      </c>
      <c r="AA763" s="24">
        <f t="shared" si="440"/>
        <v>19352.787960208683</v>
      </c>
      <c r="AB763" s="24">
        <f t="shared" si="458"/>
        <v>436.64349284063877</v>
      </c>
      <c r="AC763" s="24">
        <f t="shared" si="459"/>
        <v>336.88075519111146</v>
      </c>
      <c r="AD763" s="123">
        <f t="shared" si="460"/>
        <v>3725</v>
      </c>
      <c r="AE763" s="14">
        <f t="shared" si="461"/>
        <v>62.083333333333336</v>
      </c>
      <c r="AF763" s="24">
        <f t="shared" si="441"/>
        <v>400</v>
      </c>
      <c r="AG763" s="3">
        <f t="shared" si="462"/>
        <v>2</v>
      </c>
      <c r="AH763" s="14">
        <f t="shared" si="442"/>
        <v>0</v>
      </c>
      <c r="AI763" s="14">
        <f t="shared" si="443"/>
        <v>1</v>
      </c>
      <c r="AJ763" s="14">
        <f t="shared" si="444"/>
        <v>2</v>
      </c>
      <c r="AK763" s="14">
        <f t="shared" si="445"/>
        <v>2.6</v>
      </c>
      <c r="AL763" s="24">
        <f t="shared" si="463"/>
        <v>436.64349284063877</v>
      </c>
      <c r="AM763" s="14">
        <f t="shared" si="464"/>
        <v>344.97083722186329</v>
      </c>
      <c r="AN763" s="138" t="str">
        <f t="shared" si="465"/>
        <v>modifiée</v>
      </c>
      <c r="AO763">
        <f t="shared" si="466"/>
        <v>3725</v>
      </c>
      <c r="AP763" s="124">
        <f t="shared" si="467"/>
        <v>344.97083722186329</v>
      </c>
    </row>
    <row r="764" spans="2:42" x14ac:dyDescent="0.25">
      <c r="B764" s="3">
        <f t="shared" si="446"/>
        <v>3730</v>
      </c>
      <c r="C764" s="14">
        <f t="shared" si="447"/>
        <v>62.166666666666664</v>
      </c>
      <c r="D764" s="11">
        <f t="shared" si="448"/>
        <v>950.64437858957103</v>
      </c>
      <c r="E764" s="11">
        <f t="shared" si="429"/>
        <v>749.50638874510025</v>
      </c>
      <c r="F764" s="11">
        <f t="shared" si="449"/>
        <v>235.39684439072917</v>
      </c>
      <c r="G764" s="11">
        <f t="shared" si="430"/>
        <v>437.12723737954076</v>
      </c>
      <c r="H764" s="11">
        <f t="shared" si="431"/>
        <v>337.28743164685136</v>
      </c>
      <c r="I764" s="24">
        <f t="shared" si="450"/>
        <v>235.39684439072917</v>
      </c>
      <c r="J764" s="12">
        <f t="shared" si="432"/>
        <v>0.2960918162527168</v>
      </c>
      <c r="K764" s="24">
        <f t="shared" si="433"/>
        <v>542.2731189549296</v>
      </c>
      <c r="L764" s="12">
        <f t="shared" si="451"/>
        <v>0.29983077942193087</v>
      </c>
      <c r="M764" s="24">
        <f t="shared" si="452"/>
        <v>437.12723737954076</v>
      </c>
      <c r="N764" s="12">
        <f t="shared" si="434"/>
        <v>0.77020484685935731</v>
      </c>
      <c r="O764" s="24">
        <f t="shared" si="435"/>
        <v>625.40231998453032</v>
      </c>
      <c r="P764" s="12">
        <f t="shared" si="453"/>
        <v>0.48332344304592917</v>
      </c>
      <c r="Q764" s="24">
        <f t="shared" si="454"/>
        <v>337.28743164685136</v>
      </c>
      <c r="R764" s="12">
        <f t="shared" si="436"/>
        <v>0.49946283573645683</v>
      </c>
      <c r="S764" s="24">
        <f t="shared" si="437"/>
        <v>578.64713483107209</v>
      </c>
      <c r="T764" s="12">
        <f t="shared" si="455"/>
        <v>0.40645501506680426</v>
      </c>
      <c r="W764" s="24">
        <f t="shared" si="456"/>
        <v>520.61934892088789</v>
      </c>
      <c r="X764" s="24">
        <f t="shared" si="457"/>
        <v>682.63999294224254</v>
      </c>
      <c r="Y764" s="13">
        <f t="shared" si="438"/>
        <v>0.54534875781301329</v>
      </c>
      <c r="Z764" s="24">
        <f t="shared" si="439"/>
        <v>5722.1759956053093</v>
      </c>
      <c r="AA764" s="24">
        <f t="shared" si="440"/>
        <v>19348.711994064328</v>
      </c>
      <c r="AB764" s="24">
        <f t="shared" si="458"/>
        <v>437.12723737954076</v>
      </c>
      <c r="AC764" s="24">
        <f t="shared" si="459"/>
        <v>337.28743164685136</v>
      </c>
      <c r="AD764" s="123">
        <f t="shared" si="460"/>
        <v>3730</v>
      </c>
      <c r="AE764" s="14">
        <f t="shared" si="461"/>
        <v>62.166666666666664</v>
      </c>
      <c r="AF764" s="24">
        <f t="shared" si="441"/>
        <v>400</v>
      </c>
      <c r="AG764" s="3">
        <f t="shared" si="462"/>
        <v>2</v>
      </c>
      <c r="AH764" s="14">
        <f t="shared" si="442"/>
        <v>0</v>
      </c>
      <c r="AI764" s="14">
        <f t="shared" si="443"/>
        <v>1</v>
      </c>
      <c r="AJ764" s="14">
        <f t="shared" si="444"/>
        <v>2</v>
      </c>
      <c r="AK764" s="14">
        <f t="shared" si="445"/>
        <v>2.6</v>
      </c>
      <c r="AL764" s="24">
        <f t="shared" si="463"/>
        <v>437.12723737954076</v>
      </c>
      <c r="AM764" s="14">
        <f t="shared" si="464"/>
        <v>345.42410972773968</v>
      </c>
      <c r="AN764" s="138" t="str">
        <f t="shared" si="465"/>
        <v>modifiée</v>
      </c>
      <c r="AO764">
        <f t="shared" si="466"/>
        <v>3730</v>
      </c>
      <c r="AP764" s="124">
        <f t="shared" si="467"/>
        <v>345.42410972773968</v>
      </c>
    </row>
    <row r="765" spans="2:42" x14ac:dyDescent="0.25">
      <c r="B765" s="3">
        <f t="shared" si="446"/>
        <v>3735</v>
      </c>
      <c r="C765" s="14">
        <f t="shared" si="447"/>
        <v>62.25</v>
      </c>
      <c r="D765" s="11">
        <f t="shared" si="448"/>
        <v>950.84468824006944</v>
      </c>
      <c r="E765" s="11">
        <f t="shared" si="429"/>
        <v>749.72716417147251</v>
      </c>
      <c r="F765" s="11">
        <f t="shared" si="449"/>
        <v>235.69667517015111</v>
      </c>
      <c r="G765" s="11">
        <f t="shared" si="430"/>
        <v>437.61056082258671</v>
      </c>
      <c r="H765" s="11">
        <f t="shared" si="431"/>
        <v>337.69388666191816</v>
      </c>
      <c r="I765" s="24">
        <f t="shared" si="450"/>
        <v>235.69667517015111</v>
      </c>
      <c r="J765" s="12">
        <f t="shared" si="432"/>
        <v>0.29603512264763021</v>
      </c>
      <c r="K765" s="24">
        <f t="shared" si="433"/>
        <v>542.37696953110492</v>
      </c>
      <c r="L765" s="12">
        <f t="shared" si="451"/>
        <v>0.29974415349936168</v>
      </c>
      <c r="M765" s="24">
        <f t="shared" si="452"/>
        <v>437.61056082258671</v>
      </c>
      <c r="N765" s="12">
        <f t="shared" si="434"/>
        <v>0.76986649139113306</v>
      </c>
      <c r="O765" s="24">
        <f t="shared" si="435"/>
        <v>625.67718360981235</v>
      </c>
      <c r="P765" s="12">
        <f t="shared" si="453"/>
        <v>0.48290252449853316</v>
      </c>
      <c r="Q765" s="24">
        <f t="shared" si="454"/>
        <v>337.69388666191816</v>
      </c>
      <c r="R765" s="12">
        <f t="shared" si="436"/>
        <v>0.49932574798808088</v>
      </c>
      <c r="S765" s="24">
        <f t="shared" si="437"/>
        <v>578.80599992692953</v>
      </c>
      <c r="T765" s="12">
        <f t="shared" si="455"/>
        <v>0.40623355014381135</v>
      </c>
      <c r="W765" s="24">
        <f t="shared" si="456"/>
        <v>521.16469767870092</v>
      </c>
      <c r="X765" s="24">
        <f t="shared" si="457"/>
        <v>683.08686967594099</v>
      </c>
      <c r="Y765" s="13">
        <f t="shared" si="438"/>
        <v>0.5447267582779457</v>
      </c>
      <c r="Z765" s="24">
        <f t="shared" si="439"/>
        <v>5714.06166231929</v>
      </c>
      <c r="AA765" s="24">
        <f t="shared" si="440"/>
        <v>19344.625074363172</v>
      </c>
      <c r="AB765" s="24">
        <f t="shared" si="458"/>
        <v>437.61056082258671</v>
      </c>
      <c r="AC765" s="24">
        <f t="shared" si="459"/>
        <v>337.69388666191816</v>
      </c>
      <c r="AD765" s="123">
        <f t="shared" si="460"/>
        <v>3735</v>
      </c>
      <c r="AE765" s="14">
        <f t="shared" si="461"/>
        <v>62.25</v>
      </c>
      <c r="AF765" s="24">
        <f t="shared" si="441"/>
        <v>400</v>
      </c>
      <c r="AG765" s="3">
        <f t="shared" si="462"/>
        <v>2</v>
      </c>
      <c r="AH765" s="14">
        <f t="shared" si="442"/>
        <v>0</v>
      </c>
      <c r="AI765" s="14">
        <f t="shared" si="443"/>
        <v>1</v>
      </c>
      <c r="AJ765" s="14">
        <f t="shared" si="444"/>
        <v>2</v>
      </c>
      <c r="AK765" s="14">
        <f t="shared" si="445"/>
        <v>2.6</v>
      </c>
      <c r="AL765" s="24">
        <f t="shared" si="463"/>
        <v>437.61056082258671</v>
      </c>
      <c r="AM765" s="14">
        <f t="shared" si="464"/>
        <v>345.87720219898551</v>
      </c>
      <c r="AN765" s="138" t="str">
        <f t="shared" si="465"/>
        <v>modifiée</v>
      </c>
      <c r="AO765">
        <f t="shared" si="466"/>
        <v>3735</v>
      </c>
      <c r="AP765" s="124">
        <f t="shared" si="467"/>
        <v>345.87720219898551</v>
      </c>
    </row>
    <row r="766" spans="2:42" x14ac:dyDescent="0.25">
      <c r="B766" s="3">
        <f t="shared" si="446"/>
        <v>3740</v>
      </c>
      <c r="C766" s="14">
        <f t="shared" si="447"/>
        <v>62.333333333333336</v>
      </c>
      <c r="D766" s="11">
        <f t="shared" si="448"/>
        <v>951.04473045437283</v>
      </c>
      <c r="E766" s="11">
        <f t="shared" si="429"/>
        <v>749.94793959784477</v>
      </c>
      <c r="F766" s="11">
        <f t="shared" si="449"/>
        <v>235.99641932365049</v>
      </c>
      <c r="G766" s="11">
        <f t="shared" si="430"/>
        <v>438.09346334708522</v>
      </c>
      <c r="H766" s="11">
        <f t="shared" si="431"/>
        <v>338.100120212062</v>
      </c>
      <c r="I766" s="24">
        <f t="shared" si="450"/>
        <v>235.99641932365049</v>
      </c>
      <c r="J766" s="12">
        <f t="shared" si="432"/>
        <v>0.2959784789114035</v>
      </c>
      <c r="K766" s="24">
        <f t="shared" si="433"/>
        <v>542.48076849010556</v>
      </c>
      <c r="L766" s="12">
        <f t="shared" si="451"/>
        <v>0.2996574844856828</v>
      </c>
      <c r="M766" s="24">
        <f t="shared" si="452"/>
        <v>438.09346334708522</v>
      </c>
      <c r="N766" s="12">
        <f t="shared" si="434"/>
        <v>0.76952802497058248</v>
      </c>
      <c r="O766" s="24">
        <f t="shared" si="435"/>
        <v>625.95237919708757</v>
      </c>
      <c r="P766" s="12">
        <f t="shared" si="453"/>
        <v>0.48248178430563388</v>
      </c>
      <c r="Q766" s="24">
        <f t="shared" si="454"/>
        <v>338.100120212062</v>
      </c>
      <c r="R766" s="12">
        <f t="shared" si="436"/>
        <v>0.49918865097412568</v>
      </c>
      <c r="S766" s="24">
        <f t="shared" si="437"/>
        <v>578.96496302453704</v>
      </c>
      <c r="T766" s="12">
        <f t="shared" si="455"/>
        <v>0.40601206138950535</v>
      </c>
      <c r="W766" s="24">
        <f t="shared" si="456"/>
        <v>521.70942443697891</v>
      </c>
      <c r="X766" s="24">
        <f t="shared" si="457"/>
        <v>683.53429424218484</v>
      </c>
      <c r="Y766" s="13">
        <f t="shared" si="438"/>
        <v>0.54410523817122003</v>
      </c>
      <c r="Z766" s="24">
        <f t="shared" si="439"/>
        <v>5705.9628790216466</v>
      </c>
      <c r="AA766" s="24">
        <f t="shared" si="440"/>
        <v>19340.527310034733</v>
      </c>
      <c r="AB766" s="24">
        <f t="shared" si="458"/>
        <v>438.09346334708522</v>
      </c>
      <c r="AC766" s="24">
        <f t="shared" si="459"/>
        <v>338.100120212062</v>
      </c>
      <c r="AD766" s="123">
        <f t="shared" si="460"/>
        <v>3740</v>
      </c>
      <c r="AE766" s="14">
        <f t="shared" si="461"/>
        <v>62.333333333333336</v>
      </c>
      <c r="AF766" s="24">
        <f t="shared" si="441"/>
        <v>400</v>
      </c>
      <c r="AG766" s="3">
        <f t="shared" si="462"/>
        <v>2</v>
      </c>
      <c r="AH766" s="14">
        <f t="shared" si="442"/>
        <v>0</v>
      </c>
      <c r="AI766" s="14">
        <f t="shared" si="443"/>
        <v>1</v>
      </c>
      <c r="AJ766" s="14">
        <f t="shared" si="444"/>
        <v>2</v>
      </c>
      <c r="AK766" s="14">
        <f t="shared" si="445"/>
        <v>2.6</v>
      </c>
      <c r="AL766" s="24">
        <f t="shared" si="463"/>
        <v>438.09346334708522</v>
      </c>
      <c r="AM766" s="14">
        <f t="shared" si="464"/>
        <v>346.33011441867865</v>
      </c>
      <c r="AN766" s="138" t="str">
        <f t="shared" si="465"/>
        <v>modifiée</v>
      </c>
      <c r="AO766">
        <f t="shared" si="466"/>
        <v>3740</v>
      </c>
      <c r="AP766" s="124">
        <f t="shared" si="467"/>
        <v>346.33011441867865</v>
      </c>
    </row>
    <row r="767" spans="2:42" x14ac:dyDescent="0.25">
      <c r="B767" s="3">
        <f t="shared" si="446"/>
        <v>3745</v>
      </c>
      <c r="C767" s="14">
        <f t="shared" si="447"/>
        <v>62.416666666666664</v>
      </c>
      <c r="D767" s="11">
        <f t="shared" si="448"/>
        <v>951.24450594564473</v>
      </c>
      <c r="E767" s="11">
        <f t="shared" si="429"/>
        <v>750.16871502421691</v>
      </c>
      <c r="F767" s="11">
        <f t="shared" si="449"/>
        <v>236.29607680813618</v>
      </c>
      <c r="G767" s="11">
        <f t="shared" si="430"/>
        <v>438.57594513139088</v>
      </c>
      <c r="H767" s="11">
        <f t="shared" si="431"/>
        <v>338.5061322734515</v>
      </c>
      <c r="I767" s="24">
        <f t="shared" si="450"/>
        <v>236.29607680813618</v>
      </c>
      <c r="J767" s="12">
        <f t="shared" si="432"/>
        <v>0.29592188480160864</v>
      </c>
      <c r="K767" s="24">
        <f t="shared" si="433"/>
        <v>542.58451619431492</v>
      </c>
      <c r="L767" s="12">
        <f t="shared" si="451"/>
        <v>0.299570772610252</v>
      </c>
      <c r="M767" s="24">
        <f t="shared" si="452"/>
        <v>438.57594513139088</v>
      </c>
      <c r="N767" s="12">
        <f t="shared" si="434"/>
        <v>0.7691894481512872</v>
      </c>
      <c r="O767" s="24">
        <f t="shared" si="435"/>
        <v>626.22790685297036</v>
      </c>
      <c r="P767" s="12">
        <f t="shared" si="453"/>
        <v>0.48206122350933361</v>
      </c>
      <c r="Q767" s="24">
        <f t="shared" si="454"/>
        <v>338.5061322734515</v>
      </c>
      <c r="R767" s="12">
        <f t="shared" si="436"/>
        <v>0.49905154427105186</v>
      </c>
      <c r="S767" s="24">
        <f t="shared" si="437"/>
        <v>579.12402470501229</v>
      </c>
      <c r="T767" s="12">
        <f t="shared" si="455"/>
        <v>0.40579054922134972</v>
      </c>
      <c r="W767" s="24">
        <f t="shared" si="456"/>
        <v>522.25352967515016</v>
      </c>
      <c r="X767" s="24">
        <f t="shared" si="457"/>
        <v>683.98226556492</v>
      </c>
      <c r="Y767" s="13">
        <f t="shared" si="438"/>
        <v>0.5434842010022165</v>
      </c>
      <c r="Z767" s="24">
        <f t="shared" si="439"/>
        <v>5697.8796337266685</v>
      </c>
      <c r="AA767" s="24">
        <f t="shared" si="440"/>
        <v>19336.418809878989</v>
      </c>
      <c r="AB767" s="24">
        <f t="shared" si="458"/>
        <v>438.57594513139088</v>
      </c>
      <c r="AC767" s="24">
        <f t="shared" si="459"/>
        <v>338.5061322734515</v>
      </c>
      <c r="AD767" s="123">
        <f t="shared" si="460"/>
        <v>3745</v>
      </c>
      <c r="AE767" s="14">
        <f t="shared" si="461"/>
        <v>62.416666666666664</v>
      </c>
      <c r="AF767" s="24">
        <f t="shared" si="441"/>
        <v>400</v>
      </c>
      <c r="AG767" s="3">
        <f t="shared" si="462"/>
        <v>2</v>
      </c>
      <c r="AH767" s="14">
        <f t="shared" si="442"/>
        <v>0</v>
      </c>
      <c r="AI767" s="14">
        <f t="shared" si="443"/>
        <v>1</v>
      </c>
      <c r="AJ767" s="14">
        <f t="shared" si="444"/>
        <v>2</v>
      </c>
      <c r="AK767" s="14">
        <f t="shared" si="445"/>
        <v>2.6</v>
      </c>
      <c r="AL767" s="24">
        <f t="shared" si="463"/>
        <v>438.57594513139088</v>
      </c>
      <c r="AM767" s="14">
        <f t="shared" si="464"/>
        <v>346.78284617087405</v>
      </c>
      <c r="AN767" s="138" t="str">
        <f t="shared" si="465"/>
        <v>modifiée</v>
      </c>
      <c r="AO767">
        <f t="shared" si="466"/>
        <v>3745</v>
      </c>
      <c r="AP767" s="124">
        <f t="shared" si="467"/>
        <v>346.78284617087405</v>
      </c>
    </row>
    <row r="768" spans="2:42" x14ac:dyDescent="0.25">
      <c r="B768" s="3">
        <f t="shared" si="446"/>
        <v>3750</v>
      </c>
      <c r="C768" s="14">
        <f t="shared" si="447"/>
        <v>62.5</v>
      </c>
      <c r="D768" s="11">
        <f t="shared" si="448"/>
        <v>951.44401542419973</v>
      </c>
      <c r="E768" s="11">
        <f t="shared" si="429"/>
        <v>750.38949045058916</v>
      </c>
      <c r="F768" s="11">
        <f t="shared" si="449"/>
        <v>236.59564758074643</v>
      </c>
      <c r="G768" s="11">
        <f t="shared" si="430"/>
        <v>439.05800635490021</v>
      </c>
      <c r="H768" s="11">
        <f t="shared" si="431"/>
        <v>338.91192282267286</v>
      </c>
      <c r="I768" s="24">
        <f t="shared" si="450"/>
        <v>236.59564758074643</v>
      </c>
      <c r="J768" s="12">
        <f t="shared" si="432"/>
        <v>0.29586534007647497</v>
      </c>
      <c r="K768" s="24">
        <f t="shared" si="433"/>
        <v>542.68821300558079</v>
      </c>
      <c r="L768" s="12">
        <f t="shared" si="451"/>
        <v>0.29948401810094927</v>
      </c>
      <c r="M768" s="24">
        <f t="shared" si="452"/>
        <v>439.05800635490021</v>
      </c>
      <c r="N768" s="12">
        <f t="shared" si="434"/>
        <v>0.76885076149268028</v>
      </c>
      <c r="O768" s="24">
        <f t="shared" si="435"/>
        <v>626.5037666789874</v>
      </c>
      <c r="P768" s="12">
        <f t="shared" si="453"/>
        <v>0.48164084314809263</v>
      </c>
      <c r="Q768" s="24">
        <f t="shared" si="454"/>
        <v>338.91192282267286</v>
      </c>
      <c r="R768" s="12">
        <f t="shared" si="436"/>
        <v>0.49891442745861364</v>
      </c>
      <c r="S768" s="24">
        <f t="shared" si="437"/>
        <v>579.28318554683926</v>
      </c>
      <c r="T768" s="12">
        <f t="shared" si="455"/>
        <v>0.40556901405575235</v>
      </c>
      <c r="W768" s="24">
        <f t="shared" si="456"/>
        <v>522.79701387615239</v>
      </c>
      <c r="X768" s="24">
        <f t="shared" si="457"/>
        <v>684.43078256413196</v>
      </c>
      <c r="Y768" s="13">
        <f t="shared" si="438"/>
        <v>0.54286365026329264</v>
      </c>
      <c r="Z768" s="24">
        <f t="shared" si="439"/>
        <v>5689.8119143609192</v>
      </c>
      <c r="AA768" s="24">
        <f t="shared" si="440"/>
        <v>19332.299682564299</v>
      </c>
      <c r="AB768" s="24">
        <f t="shared" si="458"/>
        <v>439.05800635490021</v>
      </c>
      <c r="AC768" s="24">
        <f t="shared" si="459"/>
        <v>338.91192282267286</v>
      </c>
      <c r="AD768" s="123">
        <f t="shared" si="460"/>
        <v>3750</v>
      </c>
      <c r="AE768" s="14">
        <f t="shared" si="461"/>
        <v>62.5</v>
      </c>
      <c r="AF768" s="24">
        <f t="shared" si="441"/>
        <v>400</v>
      </c>
      <c r="AG768" s="3">
        <f t="shared" si="462"/>
        <v>2</v>
      </c>
      <c r="AH768" s="14">
        <f t="shared" si="442"/>
        <v>0</v>
      </c>
      <c r="AI768" s="14">
        <f t="shared" si="443"/>
        <v>1</v>
      </c>
      <c r="AJ768" s="14">
        <f t="shared" si="444"/>
        <v>2</v>
      </c>
      <c r="AK768" s="14">
        <f t="shared" si="445"/>
        <v>2.6</v>
      </c>
      <c r="AL768" s="24">
        <f t="shared" si="463"/>
        <v>439.05800635490021</v>
      </c>
      <c r="AM768" s="14">
        <f t="shared" si="464"/>
        <v>347.23539724060271</v>
      </c>
      <c r="AN768" s="138" t="str">
        <f t="shared" si="465"/>
        <v>modifiée</v>
      </c>
      <c r="AO768">
        <f t="shared" si="466"/>
        <v>3750</v>
      </c>
      <c r="AP768" s="124">
        <f t="shared" si="467"/>
        <v>347.23539724060271</v>
      </c>
    </row>
    <row r="769" spans="2:42" x14ac:dyDescent="0.25">
      <c r="B769" s="3">
        <f t="shared" si="446"/>
        <v>3755</v>
      </c>
      <c r="C769" s="14">
        <f t="shared" si="447"/>
        <v>62.583333333333336</v>
      </c>
      <c r="D769" s="11">
        <f t="shared" si="448"/>
        <v>951.64325959751886</v>
      </c>
      <c r="E769" s="11">
        <f t="shared" si="429"/>
        <v>750.61026587696142</v>
      </c>
      <c r="F769" s="11">
        <f t="shared" si="449"/>
        <v>236.89513159884737</v>
      </c>
      <c r="G769" s="11">
        <f t="shared" si="430"/>
        <v>439.53964719804833</v>
      </c>
      <c r="H769" s="11">
        <f t="shared" si="431"/>
        <v>339.31749183672861</v>
      </c>
      <c r="I769" s="24">
        <f t="shared" si="450"/>
        <v>236.89513159884737</v>
      </c>
      <c r="J769" s="12">
        <f t="shared" si="432"/>
        <v>0.29580884449488731</v>
      </c>
      <c r="K769" s="24">
        <f t="shared" si="433"/>
        <v>542.79185928521406</v>
      </c>
      <c r="L769" s="12">
        <f t="shared" si="451"/>
        <v>0.29939722118416878</v>
      </c>
      <c r="M769" s="24">
        <f t="shared" si="452"/>
        <v>439.53964719804833</v>
      </c>
      <c r="N769" s="12">
        <f t="shared" si="434"/>
        <v>0.7685119655599878</v>
      </c>
      <c r="O769" s="24">
        <f t="shared" si="435"/>
        <v>626.77995877160197</v>
      </c>
      <c r="P769" s="12">
        <f t="shared" si="453"/>
        <v>0.48122064425667838</v>
      </c>
      <c r="Q769" s="24">
        <f t="shared" si="454"/>
        <v>339.31749183672861</v>
      </c>
      <c r="R769" s="12">
        <f t="shared" si="436"/>
        <v>0.49877730011984883</v>
      </c>
      <c r="S769" s="24">
        <f t="shared" si="437"/>
        <v>579.44244612587158</v>
      </c>
      <c r="T769" s="12">
        <f t="shared" si="455"/>
        <v>0.4053474563080452</v>
      </c>
      <c r="W769" s="24">
        <f t="shared" si="456"/>
        <v>523.33987752641565</v>
      </c>
      <c r="X769" s="24">
        <f t="shared" si="457"/>
        <v>684.87984415591609</v>
      </c>
      <c r="Y769" s="13">
        <f t="shared" si="438"/>
        <v>0.5422435894297053</v>
      </c>
      <c r="Z769" s="24">
        <f t="shared" si="439"/>
        <v>5681.7597087636441</v>
      </c>
      <c r="AA769" s="24">
        <f t="shared" si="440"/>
        <v>19328.170036625084</v>
      </c>
      <c r="AB769" s="24">
        <f t="shared" si="458"/>
        <v>439.53964719804833</v>
      </c>
      <c r="AC769" s="24">
        <f t="shared" si="459"/>
        <v>339.31749183672861</v>
      </c>
      <c r="AD769" s="123">
        <f t="shared" si="460"/>
        <v>3755</v>
      </c>
      <c r="AE769" s="14">
        <f t="shared" si="461"/>
        <v>62.583333333333336</v>
      </c>
      <c r="AF769" s="24">
        <f t="shared" si="441"/>
        <v>400</v>
      </c>
      <c r="AG769" s="3">
        <f t="shared" si="462"/>
        <v>2</v>
      </c>
      <c r="AH769" s="14">
        <f t="shared" si="442"/>
        <v>0</v>
      </c>
      <c r="AI769" s="14">
        <f t="shared" si="443"/>
        <v>1</v>
      </c>
      <c r="AJ769" s="14">
        <f t="shared" si="444"/>
        <v>2</v>
      </c>
      <c r="AK769" s="14">
        <f t="shared" si="445"/>
        <v>2.6</v>
      </c>
      <c r="AL769" s="24">
        <f t="shared" si="463"/>
        <v>439.53964719804833</v>
      </c>
      <c r="AM769" s="14">
        <f t="shared" si="464"/>
        <v>347.68776741387114</v>
      </c>
      <c r="AN769" s="138" t="str">
        <f t="shared" si="465"/>
        <v>modifiée</v>
      </c>
      <c r="AO769">
        <f t="shared" si="466"/>
        <v>3755</v>
      </c>
      <c r="AP769" s="124">
        <f t="shared" si="467"/>
        <v>347.68776741387114</v>
      </c>
    </row>
    <row r="770" spans="2:42" x14ac:dyDescent="0.25">
      <c r="B770" s="3">
        <f t="shared" si="446"/>
        <v>3760</v>
      </c>
      <c r="C770" s="14">
        <f t="shared" si="447"/>
        <v>62.666666666666664</v>
      </c>
      <c r="D770" s="11">
        <f t="shared" si="448"/>
        <v>951.84223917026429</v>
      </c>
      <c r="E770" s="11">
        <f t="shared" si="429"/>
        <v>750.83104130333356</v>
      </c>
      <c r="F770" s="11">
        <f t="shared" si="449"/>
        <v>237.19452882003154</v>
      </c>
      <c r="G770" s="11">
        <f t="shared" si="430"/>
        <v>440.02086784230499</v>
      </c>
      <c r="H770" s="11">
        <f t="shared" si="431"/>
        <v>339.72283929303666</v>
      </c>
      <c r="I770" s="24">
        <f t="shared" si="450"/>
        <v>237.19452882003154</v>
      </c>
      <c r="J770" s="12">
        <f t="shared" si="432"/>
        <v>0.2957523978163854</v>
      </c>
      <c r="K770" s="24">
        <f t="shared" si="433"/>
        <v>542.89545539398864</v>
      </c>
      <c r="L770" s="12">
        <f t="shared" si="451"/>
        <v>0.29931038208485128</v>
      </c>
      <c r="M770" s="24">
        <f t="shared" si="452"/>
        <v>440.02086784230499</v>
      </c>
      <c r="N770" s="12">
        <f t="shared" si="434"/>
        <v>0.76817306092416893</v>
      </c>
      <c r="O770" s="24">
        <f t="shared" si="435"/>
        <v>627.05648322223885</v>
      </c>
      <c r="P770" s="12">
        <f t="shared" si="453"/>
        <v>0.48080062786621913</v>
      </c>
      <c r="Q770" s="24">
        <f t="shared" si="454"/>
        <v>339.72283929303666</v>
      </c>
      <c r="R770" s="12">
        <f t="shared" si="436"/>
        <v>0.49864016184106746</v>
      </c>
      <c r="S770" s="24">
        <f t="shared" si="437"/>
        <v>579.60180701533773</v>
      </c>
      <c r="T770" s="12">
        <f t="shared" si="455"/>
        <v>0.40512587639252717</v>
      </c>
      <c r="W770" s="24">
        <f t="shared" si="456"/>
        <v>523.88212111584539</v>
      </c>
      <c r="X770" s="24">
        <f t="shared" si="457"/>
        <v>685.32944925254833</v>
      </c>
      <c r="Y770" s="13">
        <f t="shared" si="438"/>
        <v>0.54162402195953663</v>
      </c>
      <c r="Z770" s="24">
        <f t="shared" si="439"/>
        <v>5673.7230046872046</v>
      </c>
      <c r="AA770" s="24">
        <f t="shared" si="440"/>
        <v>19324.029980459713</v>
      </c>
      <c r="AB770" s="24">
        <f t="shared" si="458"/>
        <v>440.02086784230499</v>
      </c>
      <c r="AC770" s="24">
        <f t="shared" si="459"/>
        <v>339.72283929303666</v>
      </c>
      <c r="AD770" s="123">
        <f t="shared" si="460"/>
        <v>3760</v>
      </c>
      <c r="AE770" s="14">
        <f t="shared" si="461"/>
        <v>62.666666666666664</v>
      </c>
      <c r="AF770" s="24">
        <f t="shared" si="441"/>
        <v>400</v>
      </c>
      <c r="AG770" s="3">
        <f t="shared" si="462"/>
        <v>2</v>
      </c>
      <c r="AH770" s="14">
        <f t="shared" si="442"/>
        <v>0</v>
      </c>
      <c r="AI770" s="14">
        <f t="shared" si="443"/>
        <v>1</v>
      </c>
      <c r="AJ770" s="14">
        <f t="shared" si="444"/>
        <v>2</v>
      </c>
      <c r="AK770" s="14">
        <f t="shared" si="445"/>
        <v>2.6</v>
      </c>
      <c r="AL770" s="24">
        <f t="shared" si="463"/>
        <v>440.02086784230499</v>
      </c>
      <c r="AM770" s="14">
        <f t="shared" si="464"/>
        <v>348.13995647766046</v>
      </c>
      <c r="AN770" s="138" t="str">
        <f t="shared" si="465"/>
        <v>modifiée</v>
      </c>
      <c r="AO770">
        <f t="shared" si="466"/>
        <v>3760</v>
      </c>
      <c r="AP770" s="124">
        <f t="shared" si="467"/>
        <v>348.13995647766046</v>
      </c>
    </row>
    <row r="771" spans="2:42" x14ac:dyDescent="0.25">
      <c r="B771" s="3">
        <f t="shared" si="446"/>
        <v>3765</v>
      </c>
      <c r="C771" s="14">
        <f t="shared" si="447"/>
        <v>62.75</v>
      </c>
      <c r="D771" s="11">
        <f t="shared" si="448"/>
        <v>952.0409548442949</v>
      </c>
      <c r="E771" s="11">
        <f t="shared" si="429"/>
        <v>751.05181672970582</v>
      </c>
      <c r="F771" s="11">
        <f t="shared" si="449"/>
        <v>237.49383920211639</v>
      </c>
      <c r="G771" s="11">
        <f t="shared" si="430"/>
        <v>440.50166847017124</v>
      </c>
      <c r="H771" s="11">
        <f t="shared" si="431"/>
        <v>340.12796516942916</v>
      </c>
      <c r="I771" s="24">
        <f t="shared" si="450"/>
        <v>237.49383920211639</v>
      </c>
      <c r="J771" s="12">
        <f t="shared" si="432"/>
        <v>0.29569599980116262</v>
      </c>
      <c r="K771" s="24">
        <f t="shared" si="433"/>
        <v>542.9990016921405</v>
      </c>
      <c r="L771" s="12">
        <f t="shared" si="451"/>
        <v>0.29922350102646605</v>
      </c>
      <c r="M771" s="24">
        <f t="shared" si="452"/>
        <v>440.50166847017124</v>
      </c>
      <c r="N771" s="12">
        <f t="shared" si="434"/>
        <v>0.76783404816185508</v>
      </c>
      <c r="O771" s="24">
        <f t="shared" si="435"/>
        <v>627.33334011730994</v>
      </c>
      <c r="P771" s="12">
        <f t="shared" si="453"/>
        <v>0.48038079500412534</v>
      </c>
      <c r="Q771" s="24">
        <f t="shared" si="454"/>
        <v>340.12796516942916</v>
      </c>
      <c r="R771" s="12">
        <f t="shared" si="436"/>
        <v>0.49850301221184301</v>
      </c>
      <c r="S771" s="24">
        <f t="shared" si="437"/>
        <v>579.76126878584398</v>
      </c>
      <c r="T771" s="12">
        <f t="shared" si="455"/>
        <v>0.40490427472242552</v>
      </c>
      <c r="W771" s="24">
        <f t="shared" si="456"/>
        <v>524.42374513780499</v>
      </c>
      <c r="X771" s="24">
        <f t="shared" si="457"/>
        <v>685.77959676255432</v>
      </c>
      <c r="Y771" s="13">
        <f t="shared" si="438"/>
        <v>0.54100495129362225</v>
      </c>
      <c r="Z771" s="24">
        <f t="shared" si="439"/>
        <v>5665.7017897975211</v>
      </c>
      <c r="AA771" s="24">
        <f t="shared" si="440"/>
        <v>19319.879622328401</v>
      </c>
      <c r="AB771" s="24">
        <f t="shared" si="458"/>
        <v>440.50166847017124</v>
      </c>
      <c r="AC771" s="24">
        <f t="shared" si="459"/>
        <v>340.12796516942916</v>
      </c>
      <c r="AD771" s="123">
        <f t="shared" si="460"/>
        <v>3765</v>
      </c>
      <c r="AE771" s="14">
        <f t="shared" si="461"/>
        <v>62.75</v>
      </c>
      <c r="AF771" s="24">
        <f t="shared" si="441"/>
        <v>400</v>
      </c>
      <c r="AG771" s="3">
        <f t="shared" si="462"/>
        <v>2</v>
      </c>
      <c r="AH771" s="14">
        <f t="shared" si="442"/>
        <v>0</v>
      </c>
      <c r="AI771" s="14">
        <f t="shared" si="443"/>
        <v>1</v>
      </c>
      <c r="AJ771" s="14">
        <f t="shared" si="444"/>
        <v>2</v>
      </c>
      <c r="AK771" s="14">
        <f t="shared" si="445"/>
        <v>2.6</v>
      </c>
      <c r="AL771" s="24">
        <f t="shared" si="463"/>
        <v>440.50166847017124</v>
      </c>
      <c r="AM771" s="14">
        <f t="shared" si="464"/>
        <v>348.59196421992539</v>
      </c>
      <c r="AN771" s="138" t="str">
        <f t="shared" si="465"/>
        <v>modifiée</v>
      </c>
      <c r="AO771">
        <f t="shared" si="466"/>
        <v>3765</v>
      </c>
      <c r="AP771" s="124">
        <f t="shared" si="467"/>
        <v>348.59196421992539</v>
      </c>
    </row>
    <row r="772" spans="2:42" x14ac:dyDescent="0.25">
      <c r="B772" s="3">
        <f t="shared" si="446"/>
        <v>3770</v>
      </c>
      <c r="C772" s="14">
        <f t="shared" si="447"/>
        <v>62.833333333333336</v>
      </c>
      <c r="D772" s="11">
        <f t="shared" si="448"/>
        <v>952.23940731868015</v>
      </c>
      <c r="E772" s="11">
        <f t="shared" si="429"/>
        <v>751.27259215607808</v>
      </c>
      <c r="F772" s="11">
        <f t="shared" si="449"/>
        <v>237.79306270314285</v>
      </c>
      <c r="G772" s="11">
        <f t="shared" si="430"/>
        <v>440.98204926517536</v>
      </c>
      <c r="H772" s="11">
        <f t="shared" si="431"/>
        <v>340.53286944415157</v>
      </c>
      <c r="I772" s="24">
        <f t="shared" si="450"/>
        <v>237.79306270314285</v>
      </c>
      <c r="J772" s="12">
        <f t="shared" si="432"/>
        <v>0.29563965021006472</v>
      </c>
      <c r="K772" s="24">
        <f t="shared" si="433"/>
        <v>543.10249853936693</v>
      </c>
      <c r="L772" s="12">
        <f t="shared" si="451"/>
        <v>0.29913657823107015</v>
      </c>
      <c r="M772" s="24">
        <f t="shared" si="452"/>
        <v>440.98204926517536</v>
      </c>
      <c r="N772" s="12">
        <f t="shared" si="434"/>
        <v>0.76749492785529316</v>
      </c>
      <c r="O772" s="24">
        <f t="shared" si="435"/>
        <v>627.61052953823764</v>
      </c>
      <c r="P772" s="12">
        <f t="shared" si="453"/>
        <v>0.47996114669421697</v>
      </c>
      <c r="Q772" s="24">
        <f t="shared" si="454"/>
        <v>340.53286944415157</v>
      </c>
      <c r="R772" s="12">
        <f t="shared" si="436"/>
        <v>0.49836585082500034</v>
      </c>
      <c r="S772" s="24">
        <f t="shared" si="437"/>
        <v>579.92083200537968</v>
      </c>
      <c r="T772" s="12">
        <f t="shared" si="455"/>
        <v>0.40468265170998657</v>
      </c>
      <c r="W772" s="24">
        <f t="shared" si="456"/>
        <v>524.96475008909863</v>
      </c>
      <c r="X772" s="24">
        <f t="shared" si="457"/>
        <v>686.23028559077829</v>
      </c>
      <c r="Y772" s="13">
        <f t="shared" si="438"/>
        <v>0.54038638085547896</v>
      </c>
      <c r="Z772" s="24">
        <f t="shared" si="439"/>
        <v>5657.6960516744857</v>
      </c>
      <c r="AA772" s="24">
        <f t="shared" si="440"/>
        <v>19315.719070350984</v>
      </c>
      <c r="AB772" s="24">
        <f t="shared" si="458"/>
        <v>440.98204926517536</v>
      </c>
      <c r="AC772" s="24">
        <f t="shared" si="459"/>
        <v>340.53286944415157</v>
      </c>
      <c r="AD772" s="123">
        <f t="shared" si="460"/>
        <v>3770</v>
      </c>
      <c r="AE772" s="14">
        <f t="shared" si="461"/>
        <v>62.833333333333336</v>
      </c>
      <c r="AF772" s="24">
        <f t="shared" si="441"/>
        <v>400</v>
      </c>
      <c r="AG772" s="3">
        <f t="shared" si="462"/>
        <v>2</v>
      </c>
      <c r="AH772" s="14">
        <f t="shared" si="442"/>
        <v>0</v>
      </c>
      <c r="AI772" s="14">
        <f t="shared" si="443"/>
        <v>1</v>
      </c>
      <c r="AJ772" s="14">
        <f t="shared" si="444"/>
        <v>2</v>
      </c>
      <c r="AK772" s="14">
        <f t="shared" si="445"/>
        <v>2.6</v>
      </c>
      <c r="AL772" s="24">
        <f t="shared" si="463"/>
        <v>440.98204926517536</v>
      </c>
      <c r="AM772" s="14">
        <f t="shared" si="464"/>
        <v>349.04379042959397</v>
      </c>
      <c r="AN772" s="138" t="str">
        <f t="shared" si="465"/>
        <v>modifiée</v>
      </c>
      <c r="AO772">
        <f t="shared" si="466"/>
        <v>3770</v>
      </c>
      <c r="AP772" s="124">
        <f t="shared" si="467"/>
        <v>349.04379042959397</v>
      </c>
    </row>
    <row r="773" spans="2:42" x14ac:dyDescent="0.25">
      <c r="B773" s="3">
        <f t="shared" si="446"/>
        <v>3775</v>
      </c>
      <c r="C773" s="14">
        <f t="shared" si="447"/>
        <v>62.916666666666664</v>
      </c>
      <c r="D773" s="11">
        <f t="shared" si="448"/>
        <v>952.43759728971577</v>
      </c>
      <c r="E773" s="11">
        <f t="shared" si="429"/>
        <v>751.49336758245022</v>
      </c>
      <c r="F773" s="11">
        <f t="shared" si="449"/>
        <v>238.09219928137392</v>
      </c>
      <c r="G773" s="11">
        <f t="shared" si="430"/>
        <v>441.46201041186958</v>
      </c>
      <c r="H773" s="11">
        <f t="shared" si="431"/>
        <v>340.93755209586158</v>
      </c>
      <c r="I773" s="24">
        <f t="shared" si="450"/>
        <v>238.09219928137392</v>
      </c>
      <c r="J773" s="12">
        <f t="shared" si="432"/>
        <v>0.29558334880458931</v>
      </c>
      <c r="K773" s="24">
        <f t="shared" si="433"/>
        <v>543.20594629482639</v>
      </c>
      <c r="L773" s="12">
        <f t="shared" si="451"/>
        <v>0.29904961391926266</v>
      </c>
      <c r="M773" s="24">
        <f t="shared" si="452"/>
        <v>441.46201041186958</v>
      </c>
      <c r="N773" s="12">
        <f t="shared" si="434"/>
        <v>0.76715570059228444</v>
      </c>
      <c r="O773" s="24">
        <f t="shared" si="435"/>
        <v>627.88805156148044</v>
      </c>
      <c r="P773" s="12">
        <f t="shared" si="453"/>
        <v>0.47954168395657165</v>
      </c>
      <c r="Q773" s="24">
        <f t="shared" si="454"/>
        <v>340.93755209586158</v>
      </c>
      <c r="R773" s="12">
        <f t="shared" si="436"/>
        <v>0.49822867727660775</v>
      </c>
      <c r="S773" s="24">
        <f t="shared" si="437"/>
        <v>580.0804972393197</v>
      </c>
      <c r="T773" s="12">
        <f t="shared" si="455"/>
        <v>0.40446100776638849</v>
      </c>
      <c r="W773" s="24">
        <f t="shared" si="456"/>
        <v>525.5051364699541</v>
      </c>
      <c r="X773" s="24">
        <f t="shared" si="457"/>
        <v>686.68151463845311</v>
      </c>
      <c r="Y773" s="13">
        <f t="shared" si="438"/>
        <v>0.53976831405123415</v>
      </c>
      <c r="Z773" s="24">
        <f t="shared" si="439"/>
        <v>5649.7057778124035</v>
      </c>
      <c r="AA773" s="24">
        <f t="shared" si="440"/>
        <v>19311.548432504835</v>
      </c>
      <c r="AB773" s="24">
        <f t="shared" si="458"/>
        <v>441.46201041186958</v>
      </c>
      <c r="AC773" s="24">
        <f t="shared" si="459"/>
        <v>340.93755209586158</v>
      </c>
      <c r="AD773" s="123">
        <f t="shared" si="460"/>
        <v>3775</v>
      </c>
      <c r="AE773" s="14">
        <f t="shared" si="461"/>
        <v>62.916666666666664</v>
      </c>
      <c r="AF773" s="24">
        <f t="shared" si="441"/>
        <v>400</v>
      </c>
      <c r="AG773" s="3">
        <f t="shared" si="462"/>
        <v>2</v>
      </c>
      <c r="AH773" s="14">
        <f t="shared" si="442"/>
        <v>0</v>
      </c>
      <c r="AI773" s="14">
        <f t="shared" si="443"/>
        <v>1</v>
      </c>
      <c r="AJ773" s="14">
        <f t="shared" si="444"/>
        <v>2</v>
      </c>
      <c r="AK773" s="14">
        <f t="shared" si="445"/>
        <v>2.6</v>
      </c>
      <c r="AL773" s="24">
        <f t="shared" si="463"/>
        <v>441.46201041186958</v>
      </c>
      <c r="AM773" s="14">
        <f t="shared" si="464"/>
        <v>349.49543489656622</v>
      </c>
      <c r="AN773" s="138" t="str">
        <f t="shared" si="465"/>
        <v>modifiée</v>
      </c>
      <c r="AO773">
        <f t="shared" si="466"/>
        <v>3775</v>
      </c>
      <c r="AP773" s="124">
        <f t="shared" si="467"/>
        <v>349.49543489656622</v>
      </c>
    </row>
    <row r="774" spans="2:42" x14ac:dyDescent="0.25">
      <c r="B774" s="3">
        <f t="shared" si="446"/>
        <v>3780</v>
      </c>
      <c r="C774" s="14">
        <f t="shared" si="447"/>
        <v>63</v>
      </c>
      <c r="D774" s="11">
        <f t="shared" si="448"/>
        <v>952.63552545093819</v>
      </c>
      <c r="E774" s="11">
        <f t="shared" si="429"/>
        <v>751.71414300882248</v>
      </c>
      <c r="F774" s="11">
        <f t="shared" si="449"/>
        <v>238.39124889529319</v>
      </c>
      <c r="G774" s="11">
        <f t="shared" si="430"/>
        <v>441.94155209582618</v>
      </c>
      <c r="H774" s="11">
        <f t="shared" si="431"/>
        <v>341.34201310362795</v>
      </c>
      <c r="I774" s="24">
        <f t="shared" si="450"/>
        <v>238.39124889529319</v>
      </c>
      <c r="J774" s="12">
        <f t="shared" si="432"/>
        <v>0.29552709534688359</v>
      </c>
      <c r="K774" s="24">
        <f t="shared" si="433"/>
        <v>543.30934531713763</v>
      </c>
      <c r="L774" s="12">
        <f t="shared" si="451"/>
        <v>0.29896260831023114</v>
      </c>
      <c r="M774" s="24">
        <f t="shared" si="452"/>
        <v>441.94155209582618</v>
      </c>
      <c r="N774" s="12">
        <f t="shared" si="434"/>
        <v>0.76681636696612765</v>
      </c>
      <c r="O774" s="24">
        <f t="shared" si="435"/>
        <v>628.16590625855724</v>
      </c>
      <c r="P774" s="12">
        <f t="shared" si="453"/>
        <v>0.47912240780761683</v>
      </c>
      <c r="Q774" s="24">
        <f t="shared" si="454"/>
        <v>341.34201310362795</v>
      </c>
      <c r="R774" s="12">
        <f t="shared" si="436"/>
        <v>0.49809149116596413</v>
      </c>
      <c r="S774" s="24">
        <f t="shared" si="437"/>
        <v>580.24026505043048</v>
      </c>
      <c r="T774" s="12">
        <f t="shared" si="455"/>
        <v>0.40423934330180999</v>
      </c>
      <c r="W774" s="24">
        <f t="shared" si="456"/>
        <v>526.04490478400533</v>
      </c>
      <c r="X774" s="24">
        <f t="shared" si="457"/>
        <v>687.13328280326709</v>
      </c>
      <c r="Y774" s="13">
        <f t="shared" si="438"/>
        <v>0.53915075426956238</v>
      </c>
      <c r="Z774" s="24">
        <f t="shared" si="439"/>
        <v>5641.7309556204291</v>
      </c>
      <c r="AA774" s="24">
        <f t="shared" si="440"/>
        <v>19307.367816622853</v>
      </c>
      <c r="AB774" s="24">
        <f t="shared" si="458"/>
        <v>441.94155209582618</v>
      </c>
      <c r="AC774" s="24">
        <f t="shared" si="459"/>
        <v>341.34201310362795</v>
      </c>
      <c r="AD774" s="123">
        <f t="shared" si="460"/>
        <v>3780</v>
      </c>
      <c r="AE774" s="14">
        <f t="shared" si="461"/>
        <v>63</v>
      </c>
      <c r="AF774" s="24">
        <f t="shared" si="441"/>
        <v>400</v>
      </c>
      <c r="AG774" s="3">
        <f t="shared" si="462"/>
        <v>2</v>
      </c>
      <c r="AH774" s="14">
        <f t="shared" si="442"/>
        <v>0</v>
      </c>
      <c r="AI774" s="14">
        <f t="shared" si="443"/>
        <v>1</v>
      </c>
      <c r="AJ774" s="14">
        <f t="shared" si="444"/>
        <v>2</v>
      </c>
      <c r="AK774" s="14">
        <f t="shared" si="445"/>
        <v>2.6</v>
      </c>
      <c r="AL774" s="24">
        <f t="shared" si="463"/>
        <v>441.94155209582618</v>
      </c>
      <c r="AM774" s="14">
        <f t="shared" si="464"/>
        <v>349.94689741171345</v>
      </c>
      <c r="AN774" s="138" t="str">
        <f t="shared" si="465"/>
        <v>modifiée</v>
      </c>
      <c r="AO774">
        <f t="shared" si="466"/>
        <v>3780</v>
      </c>
      <c r="AP774" s="124">
        <f t="shared" si="467"/>
        <v>349.94689741171345</v>
      </c>
    </row>
    <row r="775" spans="2:42" x14ac:dyDescent="0.25">
      <c r="B775" s="3">
        <f t="shared" si="446"/>
        <v>3785</v>
      </c>
      <c r="C775" s="14">
        <f t="shared" si="447"/>
        <v>63.083333333333336</v>
      </c>
      <c r="D775" s="11">
        <f t="shared" si="448"/>
        <v>952.83319249313843</v>
      </c>
      <c r="E775" s="11">
        <f t="shared" si="429"/>
        <v>751.93491843519473</v>
      </c>
      <c r="F775" s="11">
        <f t="shared" si="449"/>
        <v>238.69021150360342</v>
      </c>
      <c r="G775" s="11">
        <f t="shared" si="430"/>
        <v>442.42067450363379</v>
      </c>
      <c r="H775" s="11">
        <f t="shared" si="431"/>
        <v>341.74625244692976</v>
      </c>
      <c r="I775" s="24">
        <f t="shared" si="450"/>
        <v>238.69021150360342</v>
      </c>
      <c r="J775" s="12">
        <f t="shared" si="432"/>
        <v>0.29547088959974482</v>
      </c>
      <c r="K775" s="24">
        <f t="shared" si="433"/>
        <v>543.41269596437871</v>
      </c>
      <c r="L775" s="12">
        <f t="shared" si="451"/>
        <v>0.29887556162177631</v>
      </c>
      <c r="M775" s="24">
        <f t="shared" si="452"/>
        <v>442.42067450363379</v>
      </c>
      <c r="N775" s="12">
        <f t="shared" si="434"/>
        <v>0.76647692757555896</v>
      </c>
      <c r="O775" s="24">
        <f t="shared" si="435"/>
        <v>628.44409369607206</v>
      </c>
      <c r="P775" s="12">
        <f t="shared" si="453"/>
        <v>0.47870331926016707</v>
      </c>
      <c r="Q775" s="24">
        <f t="shared" si="454"/>
        <v>341.74625244692976</v>
      </c>
      <c r="R775" s="12">
        <f t="shared" si="436"/>
        <v>0.4979542920955905</v>
      </c>
      <c r="S775" s="24">
        <f t="shared" si="437"/>
        <v>580.40013599887288</v>
      </c>
      <c r="T775" s="12">
        <f t="shared" si="455"/>
        <v>0.40401765872546386</v>
      </c>
      <c r="W775" s="24">
        <f t="shared" si="456"/>
        <v>526.58405553827492</v>
      </c>
      <c r="X775" s="24">
        <f t="shared" si="457"/>
        <v>687.58558897943431</v>
      </c>
      <c r="Y775" s="13">
        <f t="shared" si="438"/>
        <v>0.53853370488161378</v>
      </c>
      <c r="Z775" s="24">
        <f t="shared" si="439"/>
        <v>5633.7715724229947</v>
      </c>
      <c r="AA775" s="24">
        <f t="shared" si="440"/>
        <v>19303.17733039123</v>
      </c>
      <c r="AB775" s="24">
        <f t="shared" si="458"/>
        <v>442.42067450363379</v>
      </c>
      <c r="AC775" s="24">
        <f t="shared" si="459"/>
        <v>341.74625244692976</v>
      </c>
      <c r="AD775" s="123">
        <f t="shared" si="460"/>
        <v>3785</v>
      </c>
      <c r="AE775" s="14">
        <f t="shared" si="461"/>
        <v>63.083333333333336</v>
      </c>
      <c r="AF775" s="24">
        <f t="shared" si="441"/>
        <v>400</v>
      </c>
      <c r="AG775" s="3">
        <f t="shared" si="462"/>
        <v>2</v>
      </c>
      <c r="AH775" s="14">
        <f t="shared" si="442"/>
        <v>0</v>
      </c>
      <c r="AI775" s="14">
        <f t="shared" si="443"/>
        <v>1</v>
      </c>
      <c r="AJ775" s="14">
        <f t="shared" si="444"/>
        <v>2</v>
      </c>
      <c r="AK775" s="14">
        <f t="shared" si="445"/>
        <v>2.6</v>
      </c>
      <c r="AL775" s="24">
        <f t="shared" si="463"/>
        <v>442.42067450363379</v>
      </c>
      <c r="AM775" s="14">
        <f t="shared" si="464"/>
        <v>350.39817776687767</v>
      </c>
      <c r="AN775" s="138" t="str">
        <f t="shared" si="465"/>
        <v>modifiée</v>
      </c>
      <c r="AO775">
        <f t="shared" si="466"/>
        <v>3785</v>
      </c>
      <c r="AP775" s="124">
        <f t="shared" si="467"/>
        <v>350.39817776687767</v>
      </c>
    </row>
    <row r="776" spans="2:42" x14ac:dyDescent="0.25">
      <c r="B776" s="3">
        <f t="shared" si="446"/>
        <v>3790</v>
      </c>
      <c r="C776" s="14">
        <f t="shared" si="447"/>
        <v>63.166666666666664</v>
      </c>
      <c r="D776" s="11">
        <f t="shared" si="448"/>
        <v>953.03059910437764</v>
      </c>
      <c r="E776" s="11">
        <f t="shared" si="429"/>
        <v>752.15569386156687</v>
      </c>
      <c r="F776" s="11">
        <f t="shared" si="449"/>
        <v>238.98908706522519</v>
      </c>
      <c r="G776" s="11">
        <f t="shared" si="430"/>
        <v>442.89937782289394</v>
      </c>
      <c r="H776" s="11">
        <f t="shared" si="431"/>
        <v>342.15027010565524</v>
      </c>
      <c r="I776" s="24">
        <f t="shared" si="450"/>
        <v>238.98908706522519</v>
      </c>
      <c r="J776" s="12">
        <f t="shared" si="432"/>
        <v>0.29541473132661789</v>
      </c>
      <c r="K776" s="24">
        <f t="shared" si="433"/>
        <v>543.51599859408714</v>
      </c>
      <c r="L776" s="12">
        <f t="shared" si="451"/>
        <v>0.29878847407027037</v>
      </c>
      <c r="M776" s="24">
        <f t="shared" si="452"/>
        <v>442.89937782289394</v>
      </c>
      <c r="N776" s="12">
        <f t="shared" si="434"/>
        <v>0.76613738302469403</v>
      </c>
      <c r="O776" s="24">
        <f t="shared" si="435"/>
        <v>628.72261393573888</v>
      </c>
      <c r="P776" s="12">
        <f t="shared" si="453"/>
        <v>0.47828441932328092</v>
      </c>
      <c r="Q776" s="24">
        <f t="shared" si="454"/>
        <v>342.15027010565524</v>
      </c>
      <c r="R776" s="12">
        <f t="shared" si="436"/>
        <v>0.49781707967121935</v>
      </c>
      <c r="S776" s="24">
        <f t="shared" si="437"/>
        <v>580.56011064220638</v>
      </c>
      <c r="T776" s="12">
        <f t="shared" si="455"/>
        <v>0.40379595444551569</v>
      </c>
      <c r="W776" s="24">
        <f t="shared" si="456"/>
        <v>527.12258924315654</v>
      </c>
      <c r="X776" s="24">
        <f t="shared" si="457"/>
        <v>688.03843205776093</v>
      </c>
      <c r="Y776" s="13">
        <f t="shared" si="438"/>
        <v>0.53791716924095201</v>
      </c>
      <c r="Z776" s="24">
        <f t="shared" si="439"/>
        <v>5625.8276154602581</v>
      </c>
      <c r="AA776" s="24">
        <f t="shared" si="440"/>
        <v>19298.97708134745</v>
      </c>
      <c r="AB776" s="24">
        <f t="shared" si="458"/>
        <v>442.89937782289394</v>
      </c>
      <c r="AC776" s="24">
        <f t="shared" si="459"/>
        <v>342.15027010565524</v>
      </c>
      <c r="AD776" s="123">
        <f t="shared" si="460"/>
        <v>3790</v>
      </c>
      <c r="AE776" s="14">
        <f t="shared" si="461"/>
        <v>63.166666666666664</v>
      </c>
      <c r="AF776" s="24">
        <f t="shared" si="441"/>
        <v>400</v>
      </c>
      <c r="AG776" s="3">
        <f t="shared" si="462"/>
        <v>2</v>
      </c>
      <c r="AH776" s="14">
        <f t="shared" si="442"/>
        <v>0</v>
      </c>
      <c r="AI776" s="14">
        <f t="shared" si="443"/>
        <v>1</v>
      </c>
      <c r="AJ776" s="14">
        <f t="shared" si="444"/>
        <v>2</v>
      </c>
      <c r="AK776" s="14">
        <f t="shared" si="445"/>
        <v>2.6</v>
      </c>
      <c r="AL776" s="24">
        <f t="shared" si="463"/>
        <v>442.89937782289394</v>
      </c>
      <c r="AM776" s="14">
        <f t="shared" si="464"/>
        <v>350.84927575487046</v>
      </c>
      <c r="AN776" s="138" t="str">
        <f t="shared" si="465"/>
        <v>modifiée</v>
      </c>
      <c r="AO776">
        <f t="shared" si="466"/>
        <v>3790</v>
      </c>
      <c r="AP776" s="124">
        <f t="shared" si="467"/>
        <v>350.84927575487046</v>
      </c>
    </row>
    <row r="777" spans="2:42" x14ac:dyDescent="0.25">
      <c r="B777" s="3">
        <f t="shared" si="446"/>
        <v>3795</v>
      </c>
      <c r="C777" s="14">
        <f t="shared" si="447"/>
        <v>63.25</v>
      </c>
      <c r="D777" s="11">
        <f t="shared" si="448"/>
        <v>953.22774597000091</v>
      </c>
      <c r="E777" s="11">
        <f t="shared" si="429"/>
        <v>752.37646928793913</v>
      </c>
      <c r="F777" s="11">
        <f t="shared" si="449"/>
        <v>239.28787553929547</v>
      </c>
      <c r="G777" s="11">
        <f t="shared" si="430"/>
        <v>443.37766224221724</v>
      </c>
      <c r="H777" s="11">
        <f t="shared" si="431"/>
        <v>342.55406606010075</v>
      </c>
      <c r="I777" s="24">
        <f t="shared" si="450"/>
        <v>239.28787553929547</v>
      </c>
      <c r="J777" s="12">
        <f t="shared" si="432"/>
        <v>0.29535862029159465</v>
      </c>
      <c r="K777" s="24">
        <f t="shared" si="433"/>
        <v>543.61925356325878</v>
      </c>
      <c r="L777" s="12">
        <f t="shared" si="451"/>
        <v>0.29870134587071939</v>
      </c>
      <c r="M777" s="24">
        <f t="shared" si="452"/>
        <v>443.37766224221724</v>
      </c>
      <c r="N777" s="12">
        <f t="shared" si="434"/>
        <v>0.76579773392297112</v>
      </c>
      <c r="O777" s="24">
        <f t="shared" si="435"/>
        <v>629.00146703440532</v>
      </c>
      <c r="P777" s="12">
        <f t="shared" si="453"/>
        <v>0.47786570900239889</v>
      </c>
      <c r="Q777" s="24">
        <f t="shared" si="454"/>
        <v>342.55406606010075</v>
      </c>
      <c r="R777" s="12">
        <f t="shared" si="436"/>
        <v>0.49767985350178423</v>
      </c>
      <c r="S777" s="24">
        <f t="shared" si="437"/>
        <v>580.72018953539384</v>
      </c>
      <c r="T777" s="12">
        <f t="shared" si="455"/>
        <v>0.40357423086918032</v>
      </c>
      <c r="W777" s="24">
        <f t="shared" si="456"/>
        <v>527.66050641239747</v>
      </c>
      <c r="X777" s="24">
        <f t="shared" si="457"/>
        <v>688.49181092571325</v>
      </c>
      <c r="Y777" s="13">
        <f t="shared" si="438"/>
        <v>0.53730115068349382</v>
      </c>
      <c r="Z777" s="24">
        <f t="shared" si="439"/>
        <v>5617.8990718885416</v>
      </c>
      <c r="AA777" s="24">
        <f t="shared" si="440"/>
        <v>19294.767176878337</v>
      </c>
      <c r="AB777" s="24">
        <f t="shared" si="458"/>
        <v>443.37766224221724</v>
      </c>
      <c r="AC777" s="24">
        <f t="shared" si="459"/>
        <v>342.55406606010075</v>
      </c>
      <c r="AD777" s="123">
        <f t="shared" si="460"/>
        <v>3795</v>
      </c>
      <c r="AE777" s="14">
        <f t="shared" si="461"/>
        <v>63.25</v>
      </c>
      <c r="AF777" s="24">
        <f t="shared" si="441"/>
        <v>400</v>
      </c>
      <c r="AG777" s="3">
        <f t="shared" si="462"/>
        <v>2</v>
      </c>
      <c r="AH777" s="14">
        <f t="shared" si="442"/>
        <v>0</v>
      </c>
      <c r="AI777" s="14">
        <f t="shared" si="443"/>
        <v>1</v>
      </c>
      <c r="AJ777" s="14">
        <f t="shared" si="444"/>
        <v>2</v>
      </c>
      <c r="AK777" s="14">
        <f t="shared" si="445"/>
        <v>2.6</v>
      </c>
      <c r="AL777" s="24">
        <f t="shared" si="463"/>
        <v>443.37766224221724</v>
      </c>
      <c r="AM777" s="14">
        <f t="shared" si="464"/>
        <v>351.30019116947238</v>
      </c>
      <c r="AN777" s="138" t="str">
        <f t="shared" si="465"/>
        <v>modifiée</v>
      </c>
      <c r="AO777">
        <f t="shared" si="466"/>
        <v>3795</v>
      </c>
      <c r="AP777" s="124">
        <f t="shared" si="467"/>
        <v>351.30019116947238</v>
      </c>
    </row>
    <row r="778" spans="2:42" x14ac:dyDescent="0.25">
      <c r="B778" s="3">
        <f t="shared" si="446"/>
        <v>3800</v>
      </c>
      <c r="C778" s="14">
        <f t="shared" si="447"/>
        <v>63.333333333333336</v>
      </c>
      <c r="D778" s="11">
        <f t="shared" si="448"/>
        <v>953.42463377265096</v>
      </c>
      <c r="E778" s="11">
        <f t="shared" si="429"/>
        <v>752.59724471431139</v>
      </c>
      <c r="F778" s="11">
        <f t="shared" si="449"/>
        <v>239.58657688516618</v>
      </c>
      <c r="G778" s="11">
        <f t="shared" si="430"/>
        <v>443.85552795121964</v>
      </c>
      <c r="H778" s="11">
        <f t="shared" si="431"/>
        <v>342.95764029096995</v>
      </c>
      <c r="I778" s="24">
        <f t="shared" si="450"/>
        <v>239.58657688516618</v>
      </c>
      <c r="J778" s="12">
        <f t="shared" si="432"/>
        <v>0.29530255625941332</v>
      </c>
      <c r="K778" s="24">
        <f t="shared" si="433"/>
        <v>543.72246122834713</v>
      </c>
      <c r="L778" s="12">
        <f t="shared" si="451"/>
        <v>0.29861417723677053</v>
      </c>
      <c r="M778" s="24">
        <f t="shared" si="452"/>
        <v>443.85552795121964</v>
      </c>
      <c r="N778" s="12">
        <f t="shared" si="434"/>
        <v>0.7654579808850912</v>
      </c>
      <c r="O778" s="24">
        <f t="shared" si="435"/>
        <v>629.28065304407846</v>
      </c>
      <c r="P778" s="12">
        <f t="shared" si="453"/>
        <v>0.47744718929933472</v>
      </c>
      <c r="Q778" s="24">
        <f t="shared" si="454"/>
        <v>342.95764029096995</v>
      </c>
      <c r="R778" s="12">
        <f t="shared" si="436"/>
        <v>0.49754261319940912</v>
      </c>
      <c r="S778" s="24">
        <f t="shared" si="437"/>
        <v>580.88037323080562</v>
      </c>
      <c r="T778" s="12">
        <f t="shared" si="455"/>
        <v>0.40335248840272675</v>
      </c>
      <c r="W778" s="24">
        <f t="shared" si="456"/>
        <v>528.19780756308091</v>
      </c>
      <c r="X778" s="24">
        <f t="shared" si="457"/>
        <v>688.94572446748498</v>
      </c>
      <c r="Y778" s="13">
        <f t="shared" si="438"/>
        <v>0.53668565252744271</v>
      </c>
      <c r="Z778" s="24">
        <f t="shared" si="439"/>
        <v>5609.9859287807622</v>
      </c>
      <c r="AA778" s="24">
        <f t="shared" si="440"/>
        <v>19290.547724217835</v>
      </c>
      <c r="AB778" s="24">
        <f t="shared" si="458"/>
        <v>443.85552795121964</v>
      </c>
      <c r="AC778" s="24">
        <f t="shared" si="459"/>
        <v>342.95764029096995</v>
      </c>
      <c r="AD778" s="123">
        <f t="shared" si="460"/>
        <v>3800</v>
      </c>
      <c r="AE778" s="14">
        <f t="shared" si="461"/>
        <v>63.333333333333336</v>
      </c>
      <c r="AF778" s="24">
        <f t="shared" si="441"/>
        <v>400</v>
      </c>
      <c r="AG778" s="3">
        <f t="shared" si="462"/>
        <v>2</v>
      </c>
      <c r="AH778" s="14">
        <f t="shared" si="442"/>
        <v>0</v>
      </c>
      <c r="AI778" s="14">
        <f t="shared" si="443"/>
        <v>1</v>
      </c>
      <c r="AJ778" s="14">
        <f t="shared" si="444"/>
        <v>2</v>
      </c>
      <c r="AK778" s="14">
        <f t="shared" si="445"/>
        <v>2.6</v>
      </c>
      <c r="AL778" s="24">
        <f t="shared" si="463"/>
        <v>443.85552795121964</v>
      </c>
      <c r="AM778" s="14">
        <f t="shared" si="464"/>
        <v>351.75092380543197</v>
      </c>
      <c r="AN778" s="138" t="str">
        <f t="shared" si="465"/>
        <v>modifiée</v>
      </c>
      <c r="AO778">
        <f t="shared" si="466"/>
        <v>3800</v>
      </c>
      <c r="AP778" s="124">
        <f t="shared" si="467"/>
        <v>351.75092380543197</v>
      </c>
    </row>
    <row r="779" spans="2:42" x14ac:dyDescent="0.25">
      <c r="B779" s="3">
        <f t="shared" si="446"/>
        <v>3805</v>
      </c>
      <c r="C779" s="14">
        <f t="shared" si="447"/>
        <v>63.416666666666664</v>
      </c>
      <c r="D779" s="11">
        <f t="shared" si="448"/>
        <v>953.621263192284</v>
      </c>
      <c r="E779" s="11">
        <f t="shared" si="429"/>
        <v>752.81802014068353</v>
      </c>
      <c r="F779" s="11">
        <f t="shared" si="449"/>
        <v>239.88519106240295</v>
      </c>
      <c r="G779" s="11">
        <f t="shared" si="430"/>
        <v>444.33297514051895</v>
      </c>
      <c r="H779" s="11">
        <f t="shared" si="431"/>
        <v>343.36099277937268</v>
      </c>
      <c r="I779" s="24">
        <f t="shared" si="450"/>
        <v>239.88519106240295</v>
      </c>
      <c r="J779" s="12">
        <f t="shared" si="432"/>
        <v>0.29524653899545672</v>
      </c>
      <c r="K779" s="24">
        <f t="shared" si="433"/>
        <v>543.82562194526326</v>
      </c>
      <c r="L779" s="12">
        <f t="shared" si="451"/>
        <v>0.29852696838066156</v>
      </c>
      <c r="M779" s="24">
        <f t="shared" si="452"/>
        <v>444.33297514051895</v>
      </c>
      <c r="N779" s="12">
        <f t="shared" si="434"/>
        <v>0.76511812453096306</v>
      </c>
      <c r="O779" s="24">
        <f t="shared" si="435"/>
        <v>629.56017201194777</v>
      </c>
      <c r="P779" s="12">
        <f t="shared" si="453"/>
        <v>0.47702886121210808</v>
      </c>
      <c r="Q779" s="24">
        <f t="shared" si="454"/>
        <v>343.36099277937268</v>
      </c>
      <c r="R779" s="12">
        <f t="shared" si="436"/>
        <v>0.49740535837939953</v>
      </c>
      <c r="S779" s="24">
        <f t="shared" si="437"/>
        <v>581.04066227822295</v>
      </c>
      <c r="T779" s="12">
        <f t="shared" si="455"/>
        <v>0.40313072745137901</v>
      </c>
      <c r="W779" s="24">
        <f t="shared" si="456"/>
        <v>528.73449321560838</v>
      </c>
      <c r="X779" s="24">
        <f t="shared" si="457"/>
        <v>689.40017156406407</v>
      </c>
      <c r="Y779" s="13">
        <f t="shared" si="438"/>
        <v>0.53607067807323328</v>
      </c>
      <c r="Z779" s="24">
        <f t="shared" si="439"/>
        <v>5602.0881731268782</v>
      </c>
      <c r="AA779" s="24">
        <f t="shared" si="440"/>
        <v>19286.318830445129</v>
      </c>
      <c r="AB779" s="24">
        <f t="shared" si="458"/>
        <v>444.33297514051895</v>
      </c>
      <c r="AC779" s="24">
        <f t="shared" si="459"/>
        <v>343.36099277937268</v>
      </c>
      <c r="AD779" s="123">
        <f t="shared" si="460"/>
        <v>3805</v>
      </c>
      <c r="AE779" s="14">
        <f t="shared" si="461"/>
        <v>63.416666666666664</v>
      </c>
      <c r="AF779" s="24">
        <f t="shared" si="441"/>
        <v>400</v>
      </c>
      <c r="AG779" s="3">
        <f t="shared" si="462"/>
        <v>2</v>
      </c>
      <c r="AH779" s="14">
        <f t="shared" si="442"/>
        <v>0</v>
      </c>
      <c r="AI779" s="14">
        <f t="shared" si="443"/>
        <v>1</v>
      </c>
      <c r="AJ779" s="14">
        <f t="shared" si="444"/>
        <v>2</v>
      </c>
      <c r="AK779" s="14">
        <f t="shared" si="445"/>
        <v>2.6</v>
      </c>
      <c r="AL779" s="24">
        <f t="shared" si="463"/>
        <v>444.33297514051895</v>
      </c>
      <c r="AM779" s="14">
        <f t="shared" si="464"/>
        <v>352.20147345846482</v>
      </c>
      <c r="AN779" s="138" t="str">
        <f t="shared" si="465"/>
        <v>modifiée</v>
      </c>
      <c r="AO779">
        <f t="shared" si="466"/>
        <v>3805</v>
      </c>
      <c r="AP779" s="124">
        <f t="shared" si="467"/>
        <v>352.20147345846482</v>
      </c>
    </row>
    <row r="780" spans="2:42" x14ac:dyDescent="0.25">
      <c r="B780" s="3">
        <f t="shared" si="446"/>
        <v>3810</v>
      </c>
      <c r="C780" s="14">
        <f t="shared" si="447"/>
        <v>63.5</v>
      </c>
      <c r="D780" s="11">
        <f t="shared" si="448"/>
        <v>953.81763490618164</v>
      </c>
      <c r="E780" s="11">
        <f t="shared" si="429"/>
        <v>753.03879556705579</v>
      </c>
      <c r="F780" s="11">
        <f t="shared" si="449"/>
        <v>240.18371803078361</v>
      </c>
      <c r="G780" s="11">
        <f t="shared" si="430"/>
        <v>444.81000400173104</v>
      </c>
      <c r="H780" s="11">
        <f t="shared" si="431"/>
        <v>343.76412350682403</v>
      </c>
      <c r="I780" s="24">
        <f t="shared" si="450"/>
        <v>240.18371803078361</v>
      </c>
      <c r="J780" s="12">
        <f t="shared" si="432"/>
        <v>0.29519056826575119</v>
      </c>
      <c r="K780" s="24">
        <f t="shared" si="433"/>
        <v>543.92873606937519</v>
      </c>
      <c r="L780" s="12">
        <f t="shared" si="451"/>
        <v>0.29843971951334181</v>
      </c>
      <c r="M780" s="24">
        <f t="shared" si="452"/>
        <v>444.81000400173104</v>
      </c>
      <c r="N780" s="12">
        <f t="shared" si="434"/>
        <v>0.76477816548564326</v>
      </c>
      <c r="O780" s="24">
        <f t="shared" si="435"/>
        <v>629.84002398041059</v>
      </c>
      <c r="P780" s="12">
        <f t="shared" si="453"/>
        <v>0.47661072573524144</v>
      </c>
      <c r="Q780" s="24">
        <f t="shared" si="454"/>
        <v>343.76412350682403</v>
      </c>
      <c r="R780" s="12">
        <f t="shared" si="436"/>
        <v>0.49726808866023098</v>
      </c>
      <c r="S780" s="24">
        <f t="shared" si="437"/>
        <v>581.20105722484288</v>
      </c>
      <c r="T780" s="12">
        <f t="shared" si="455"/>
        <v>0.40290894841951691</v>
      </c>
      <c r="W780" s="24">
        <f t="shared" si="456"/>
        <v>529.27056389368158</v>
      </c>
      <c r="X780" s="24">
        <f t="shared" si="457"/>
        <v>689.85515109329867</v>
      </c>
      <c r="Y780" s="13">
        <f t="shared" si="438"/>
        <v>0.53545623060347158</v>
      </c>
      <c r="Z780" s="24">
        <f t="shared" si="439"/>
        <v>5594.2057918343553</v>
      </c>
      <c r="AA780" s="24">
        <f t="shared" si="440"/>
        <v>19282.08060248258</v>
      </c>
      <c r="AB780" s="24">
        <f t="shared" si="458"/>
        <v>444.81000400173104</v>
      </c>
      <c r="AC780" s="24">
        <f t="shared" si="459"/>
        <v>343.76412350682403</v>
      </c>
      <c r="AD780" s="123">
        <f t="shared" si="460"/>
        <v>3810</v>
      </c>
      <c r="AE780" s="14">
        <f t="shared" si="461"/>
        <v>63.5</v>
      </c>
      <c r="AF780" s="24">
        <f t="shared" si="441"/>
        <v>400</v>
      </c>
      <c r="AG780" s="3">
        <f t="shared" si="462"/>
        <v>2</v>
      </c>
      <c r="AH780" s="14">
        <f t="shared" si="442"/>
        <v>0</v>
      </c>
      <c r="AI780" s="14">
        <f t="shared" si="443"/>
        <v>1</v>
      </c>
      <c r="AJ780" s="14">
        <f t="shared" si="444"/>
        <v>2</v>
      </c>
      <c r="AK780" s="14">
        <f t="shared" si="445"/>
        <v>2.6</v>
      </c>
      <c r="AL780" s="24">
        <f t="shared" si="463"/>
        <v>444.81000400173104</v>
      </c>
      <c r="AM780" s="14">
        <f t="shared" si="464"/>
        <v>352.65183992525294</v>
      </c>
      <c r="AN780" s="138" t="str">
        <f t="shared" si="465"/>
        <v>modifiée</v>
      </c>
      <c r="AO780">
        <f t="shared" si="466"/>
        <v>3810</v>
      </c>
      <c r="AP780" s="124">
        <f t="shared" si="467"/>
        <v>352.65183992525294</v>
      </c>
    </row>
    <row r="781" spans="2:42" x14ac:dyDescent="0.25">
      <c r="B781" s="3">
        <f t="shared" si="446"/>
        <v>3815</v>
      </c>
      <c r="C781" s="14">
        <f t="shared" si="447"/>
        <v>63.583333333333336</v>
      </c>
      <c r="D781" s="11">
        <f t="shared" si="448"/>
        <v>954.0137495889669</v>
      </c>
      <c r="E781" s="11">
        <f t="shared" si="429"/>
        <v>753.25957099342804</v>
      </c>
      <c r="F781" s="11">
        <f t="shared" si="449"/>
        <v>240.48215775029695</v>
      </c>
      <c r="G781" s="11">
        <f t="shared" si="430"/>
        <v>445.28661472746626</v>
      </c>
      <c r="H781" s="11">
        <f t="shared" si="431"/>
        <v>344.16703245524354</v>
      </c>
      <c r="I781" s="24">
        <f t="shared" si="450"/>
        <v>240.48215775029695</v>
      </c>
      <c r="J781" s="12">
        <f t="shared" si="432"/>
        <v>0.2951346438369663</v>
      </c>
      <c r="K781" s="24">
        <f t="shared" si="433"/>
        <v>544.03180395550635</v>
      </c>
      <c r="L781" s="12">
        <f t="shared" si="451"/>
        <v>0.29835243084435975</v>
      </c>
      <c r="M781" s="24">
        <f t="shared" si="452"/>
        <v>445.28661472746626</v>
      </c>
      <c r="N781" s="12">
        <f t="shared" si="434"/>
        <v>0.76443810437928028</v>
      </c>
      <c r="O781" s="24">
        <f t="shared" si="435"/>
        <v>630.12020898709648</v>
      </c>
      <c r="P781" s="12">
        <f t="shared" si="453"/>
        <v>0.4761927838594292</v>
      </c>
      <c r="Q781" s="24">
        <f t="shared" si="454"/>
        <v>344.16703245524354</v>
      </c>
      <c r="R781" s="12">
        <f t="shared" si="436"/>
        <v>0.49713080366353934</v>
      </c>
      <c r="S781" s="24">
        <f t="shared" si="437"/>
        <v>581.36155861528243</v>
      </c>
      <c r="T781" s="12">
        <f t="shared" si="455"/>
        <v>0.40268715171047187</v>
      </c>
      <c r="W781" s="24">
        <f t="shared" si="456"/>
        <v>529.80602012428506</v>
      </c>
      <c r="X781" s="24">
        <f t="shared" si="457"/>
        <v>690.31066192996377</v>
      </c>
      <c r="Y781" s="13">
        <f t="shared" si="438"/>
        <v>0.53484231338288002</v>
      </c>
      <c r="Z781" s="24">
        <f t="shared" si="439"/>
        <v>5586.338771728575</v>
      </c>
      <c r="AA781" s="24">
        <f t="shared" si="440"/>
        <v>19277.833147093806</v>
      </c>
      <c r="AB781" s="24">
        <f t="shared" si="458"/>
        <v>445.28661472746626</v>
      </c>
      <c r="AC781" s="24">
        <f t="shared" si="459"/>
        <v>344.16703245524354</v>
      </c>
      <c r="AD781" s="123">
        <f t="shared" si="460"/>
        <v>3815</v>
      </c>
      <c r="AE781" s="14">
        <f t="shared" si="461"/>
        <v>63.583333333333336</v>
      </c>
      <c r="AF781" s="24">
        <f t="shared" si="441"/>
        <v>400</v>
      </c>
      <c r="AG781" s="3">
        <f t="shared" si="462"/>
        <v>2</v>
      </c>
      <c r="AH781" s="14">
        <f t="shared" si="442"/>
        <v>0</v>
      </c>
      <c r="AI781" s="14">
        <f t="shared" si="443"/>
        <v>1</v>
      </c>
      <c r="AJ781" s="14">
        <f t="shared" si="444"/>
        <v>2</v>
      </c>
      <c r="AK781" s="14">
        <f t="shared" si="445"/>
        <v>2.6</v>
      </c>
      <c r="AL781" s="24">
        <f t="shared" si="463"/>
        <v>445.28661472746626</v>
      </c>
      <c r="AM781" s="14">
        <f t="shared" si="464"/>
        <v>353.10202300344366</v>
      </c>
      <c r="AN781" s="138" t="str">
        <f t="shared" si="465"/>
        <v>modifiée</v>
      </c>
      <c r="AO781">
        <f t="shared" si="466"/>
        <v>3815</v>
      </c>
      <c r="AP781" s="124">
        <f t="shared" si="467"/>
        <v>353.10202300344366</v>
      </c>
    </row>
    <row r="782" spans="2:42" x14ac:dyDescent="0.25">
      <c r="B782" s="3">
        <f t="shared" si="446"/>
        <v>3820</v>
      </c>
      <c r="C782" s="14">
        <f t="shared" si="447"/>
        <v>63.666666666666664</v>
      </c>
      <c r="D782" s="11">
        <f t="shared" si="448"/>
        <v>954.20960791261643</v>
      </c>
      <c r="E782" s="11">
        <f t="shared" si="429"/>
        <v>753.48034641980018</v>
      </c>
      <c r="F782" s="11">
        <f t="shared" si="449"/>
        <v>240.7805101811413</v>
      </c>
      <c r="G782" s="11">
        <f t="shared" si="430"/>
        <v>445.76280751132566</v>
      </c>
      <c r="H782" s="11">
        <f t="shared" si="431"/>
        <v>344.56971960695404</v>
      </c>
      <c r="I782" s="24">
        <f t="shared" si="450"/>
        <v>240.7805101811413</v>
      </c>
      <c r="J782" s="12">
        <f t="shared" si="432"/>
        <v>0.29507876547641287</v>
      </c>
      <c r="K782" s="24">
        <f t="shared" si="433"/>
        <v>544.13482595793641</v>
      </c>
      <c r="L782" s="12">
        <f t="shared" si="451"/>
        <v>0.29826510258198574</v>
      </c>
      <c r="M782" s="24">
        <f t="shared" si="452"/>
        <v>445.76280751132566</v>
      </c>
      <c r="N782" s="12">
        <f t="shared" si="434"/>
        <v>0.76409794184705793</v>
      </c>
      <c r="O782" s="24">
        <f t="shared" si="435"/>
        <v>630.40072706489082</v>
      </c>
      <c r="P782" s="12">
        <f t="shared" si="453"/>
        <v>0.4757750365718374</v>
      </c>
      <c r="Q782" s="24">
        <f t="shared" si="454"/>
        <v>344.56971960695404</v>
      </c>
      <c r="R782" s="12">
        <f t="shared" si="436"/>
        <v>0.49699350301411049</v>
      </c>
      <c r="S782" s="24">
        <f t="shared" si="437"/>
        <v>581.52216699158259</v>
      </c>
      <c r="T782" s="12">
        <f t="shared" si="455"/>
        <v>0.40246533772672805</v>
      </c>
      <c r="W782" s="24">
        <f t="shared" si="456"/>
        <v>530.34086243766797</v>
      </c>
      <c r="X782" s="24">
        <f t="shared" si="457"/>
        <v>690.76670294582732</v>
      </c>
      <c r="Y782" s="13">
        <f t="shared" si="438"/>
        <v>0.53422892965824043</v>
      </c>
      <c r="Z782" s="24">
        <f t="shared" si="439"/>
        <v>5578.4870995533056</v>
      </c>
      <c r="AA782" s="24">
        <f t="shared" si="440"/>
        <v>19273.576570881647</v>
      </c>
      <c r="AB782" s="24">
        <f t="shared" si="458"/>
        <v>445.76280751132566</v>
      </c>
      <c r="AC782" s="24">
        <f t="shared" si="459"/>
        <v>344.56971960695404</v>
      </c>
      <c r="AD782" s="123">
        <f t="shared" si="460"/>
        <v>3820</v>
      </c>
      <c r="AE782" s="14">
        <f t="shared" si="461"/>
        <v>63.666666666666664</v>
      </c>
      <c r="AF782" s="24">
        <f t="shared" si="441"/>
        <v>400</v>
      </c>
      <c r="AG782" s="3">
        <f t="shared" si="462"/>
        <v>2</v>
      </c>
      <c r="AH782" s="14">
        <f t="shared" si="442"/>
        <v>0</v>
      </c>
      <c r="AI782" s="14">
        <f t="shared" si="443"/>
        <v>1</v>
      </c>
      <c r="AJ782" s="14">
        <f t="shared" si="444"/>
        <v>2</v>
      </c>
      <c r="AK782" s="14">
        <f t="shared" si="445"/>
        <v>2.6</v>
      </c>
      <c r="AL782" s="24">
        <f t="shared" si="463"/>
        <v>445.76280751132566</v>
      </c>
      <c r="AM782" s="14">
        <f t="shared" si="464"/>
        <v>353.55202249164921</v>
      </c>
      <c r="AN782" s="138" t="str">
        <f t="shared" si="465"/>
        <v>modifiée</v>
      </c>
      <c r="AO782">
        <f t="shared" si="466"/>
        <v>3820</v>
      </c>
      <c r="AP782" s="124">
        <f t="shared" si="467"/>
        <v>353.55202249164921</v>
      </c>
    </row>
    <row r="783" spans="2:42" x14ac:dyDescent="0.25">
      <c r="B783" s="3">
        <f t="shared" si="446"/>
        <v>3825</v>
      </c>
      <c r="C783" s="14">
        <f t="shared" si="447"/>
        <v>63.75</v>
      </c>
      <c r="D783" s="11">
        <f t="shared" si="448"/>
        <v>954.40521054647581</v>
      </c>
      <c r="E783" s="11">
        <f t="shared" si="429"/>
        <v>753.70112184617244</v>
      </c>
      <c r="F783" s="11">
        <f t="shared" si="449"/>
        <v>241.07877528372327</v>
      </c>
      <c r="G783" s="11">
        <f t="shared" si="430"/>
        <v>446.23858254789752</v>
      </c>
      <c r="H783" s="11">
        <f t="shared" si="431"/>
        <v>344.97218494468075</v>
      </c>
      <c r="I783" s="24">
        <f t="shared" si="450"/>
        <v>241.07877528372327</v>
      </c>
      <c r="J783" s="12">
        <f t="shared" si="432"/>
        <v>0.29502293295204196</v>
      </c>
      <c r="K783" s="24">
        <f t="shared" si="433"/>
        <v>544.23780243040028</v>
      </c>
      <c r="L783" s="12">
        <f t="shared" si="451"/>
        <v>0.2981777349331251</v>
      </c>
      <c r="M783" s="24">
        <f t="shared" si="452"/>
        <v>446.23858254789752</v>
      </c>
      <c r="N783" s="12">
        <f t="shared" si="434"/>
        <v>0.76375767852913767</v>
      </c>
      <c r="O783" s="24">
        <f t="shared" si="435"/>
        <v>630.68157824195987</v>
      </c>
      <c r="P783" s="12">
        <f t="shared" si="453"/>
        <v>0.475357484855844</v>
      </c>
      <c r="Q783" s="24">
        <f t="shared" si="454"/>
        <v>344.97218494468075</v>
      </c>
      <c r="R783" s="12">
        <f t="shared" si="436"/>
        <v>0.49685618633987066</v>
      </c>
      <c r="S783" s="24">
        <f t="shared" si="437"/>
        <v>581.68288289321254</v>
      </c>
      <c r="T783" s="12">
        <f t="shared" si="455"/>
        <v>0.40224350686976479</v>
      </c>
      <c r="W783" s="24">
        <f t="shared" si="456"/>
        <v>530.87509136732615</v>
      </c>
      <c r="X783" s="24">
        <f t="shared" si="457"/>
        <v>691.22327300971438</v>
      </c>
      <c r="Y783" s="13">
        <f t="shared" si="438"/>
        <v>0.53361608265834348</v>
      </c>
      <c r="Z783" s="24">
        <f t="shared" si="439"/>
        <v>5570.6507619711574</v>
      </c>
      <c r="AA783" s="24">
        <f t="shared" si="440"/>
        <v>19269.310980286271</v>
      </c>
      <c r="AB783" s="24">
        <f t="shared" si="458"/>
        <v>446.23858254789752</v>
      </c>
      <c r="AC783" s="24">
        <f t="shared" si="459"/>
        <v>344.97218494468075</v>
      </c>
      <c r="AD783" s="123">
        <f t="shared" si="460"/>
        <v>3825</v>
      </c>
      <c r="AE783" s="14">
        <f t="shared" si="461"/>
        <v>63.75</v>
      </c>
      <c r="AF783" s="24">
        <f t="shared" si="441"/>
        <v>400</v>
      </c>
      <c r="AG783" s="3">
        <f t="shared" si="462"/>
        <v>2</v>
      </c>
      <c r="AH783" s="14">
        <f t="shared" si="442"/>
        <v>0</v>
      </c>
      <c r="AI783" s="14">
        <f t="shared" si="443"/>
        <v>1</v>
      </c>
      <c r="AJ783" s="14">
        <f t="shared" si="444"/>
        <v>2</v>
      </c>
      <c r="AK783" s="14">
        <f t="shared" si="445"/>
        <v>2.6</v>
      </c>
      <c r="AL783" s="24">
        <f t="shared" si="463"/>
        <v>446.23858254789752</v>
      </c>
      <c r="AM783" s="14">
        <f t="shared" si="464"/>
        <v>354.00183818944498</v>
      </c>
      <c r="AN783" s="138" t="str">
        <f t="shared" si="465"/>
        <v>modifiée</v>
      </c>
      <c r="AO783">
        <f t="shared" si="466"/>
        <v>3825</v>
      </c>
      <c r="AP783" s="124">
        <f t="shared" si="467"/>
        <v>354.00183818944498</v>
      </c>
    </row>
    <row r="784" spans="2:42" x14ac:dyDescent="0.25">
      <c r="B784" s="3">
        <f t="shared" si="446"/>
        <v>3830</v>
      </c>
      <c r="C784" s="14">
        <f t="shared" si="447"/>
        <v>63.833333333333336</v>
      </c>
      <c r="D784" s="11">
        <f t="shared" si="448"/>
        <v>954.60055815727219</v>
      </c>
      <c r="E784" s="11">
        <f t="shared" si="429"/>
        <v>753.9218972725447</v>
      </c>
      <c r="F784" s="11">
        <f t="shared" si="449"/>
        <v>241.37695301865639</v>
      </c>
      <c r="G784" s="11">
        <f t="shared" si="430"/>
        <v>446.71394003275338</v>
      </c>
      <c r="H784" s="11">
        <f t="shared" si="431"/>
        <v>345.3744284515505</v>
      </c>
      <c r="I784" s="24">
        <f t="shared" si="450"/>
        <v>241.37695301865639</v>
      </c>
      <c r="J784" s="12">
        <f t="shared" si="432"/>
        <v>0.29496714603244456</v>
      </c>
      <c r="K784" s="24">
        <f t="shared" si="433"/>
        <v>544.3407337260868</v>
      </c>
      <c r="L784" s="12">
        <f t="shared" si="451"/>
        <v>0.2980903281034078</v>
      </c>
      <c r="M784" s="24">
        <f t="shared" si="452"/>
        <v>446.71394003275338</v>
      </c>
      <c r="N784" s="12">
        <f t="shared" si="434"/>
        <v>0.76341731507060318</v>
      </c>
      <c r="O784" s="24">
        <f t="shared" si="435"/>
        <v>630.9627625417744</v>
      </c>
      <c r="P784" s="12">
        <f t="shared" si="453"/>
        <v>0.47494012969124849</v>
      </c>
      <c r="Q784" s="24">
        <f t="shared" si="454"/>
        <v>345.3744284515505</v>
      </c>
      <c r="R784" s="12">
        <f t="shared" si="436"/>
        <v>0.49671885327187582</v>
      </c>
      <c r="S784" s="24">
        <f t="shared" si="437"/>
        <v>581.84370685707381</v>
      </c>
      <c r="T784" s="12">
        <f t="shared" si="455"/>
        <v>0.40202165954019958</v>
      </c>
      <c r="W784" s="24">
        <f t="shared" si="456"/>
        <v>531.40870744998449</v>
      </c>
      <c r="X784" s="24">
        <f t="shared" si="457"/>
        <v>691.68037098757338</v>
      </c>
      <c r="Y784" s="13">
        <f t="shared" si="438"/>
        <v>0.53300377559393464</v>
      </c>
      <c r="Z784" s="24">
        <f t="shared" si="439"/>
        <v>5562.829745564005</v>
      </c>
      <c r="AA784" s="24">
        <f t="shared" si="440"/>
        <v>19265.0364815832</v>
      </c>
      <c r="AB784" s="24">
        <f t="shared" si="458"/>
        <v>446.71394003275338</v>
      </c>
      <c r="AC784" s="24">
        <f t="shared" si="459"/>
        <v>345.3744284515505</v>
      </c>
      <c r="AD784" s="123">
        <f t="shared" si="460"/>
        <v>3830</v>
      </c>
      <c r="AE784" s="14">
        <f t="shared" si="461"/>
        <v>63.833333333333336</v>
      </c>
      <c r="AF784" s="24">
        <f t="shared" si="441"/>
        <v>400</v>
      </c>
      <c r="AG784" s="3">
        <f t="shared" si="462"/>
        <v>2</v>
      </c>
      <c r="AH784" s="14">
        <f t="shared" si="442"/>
        <v>0</v>
      </c>
      <c r="AI784" s="14">
        <f t="shared" si="443"/>
        <v>1</v>
      </c>
      <c r="AJ784" s="14">
        <f t="shared" si="444"/>
        <v>2</v>
      </c>
      <c r="AK784" s="14">
        <f t="shared" si="445"/>
        <v>2.6</v>
      </c>
      <c r="AL784" s="24">
        <f t="shared" si="463"/>
        <v>446.71394003275338</v>
      </c>
      <c r="AM784" s="14">
        <f t="shared" si="464"/>
        <v>354.45146989736958</v>
      </c>
      <c r="AN784" s="138" t="str">
        <f t="shared" si="465"/>
        <v>modifiée</v>
      </c>
      <c r="AO784">
        <f t="shared" si="466"/>
        <v>3830</v>
      </c>
      <c r="AP784" s="124">
        <f t="shared" si="467"/>
        <v>354.45146989736958</v>
      </c>
    </row>
    <row r="785" spans="2:42" x14ac:dyDescent="0.25">
      <c r="B785" s="3">
        <f t="shared" si="446"/>
        <v>3835</v>
      </c>
      <c r="C785" s="14">
        <f t="shared" si="447"/>
        <v>63.916666666666664</v>
      </c>
      <c r="D785" s="11">
        <f t="shared" si="448"/>
        <v>954.79565140912837</v>
      </c>
      <c r="E785" s="11">
        <f t="shared" si="429"/>
        <v>754.14267269891684</v>
      </c>
      <c r="F785" s="11">
        <f t="shared" si="449"/>
        <v>241.67504334675979</v>
      </c>
      <c r="G785" s="11">
        <f t="shared" si="430"/>
        <v>447.18888016244466</v>
      </c>
      <c r="H785" s="11">
        <f t="shared" si="431"/>
        <v>345.7764501110907</v>
      </c>
      <c r="I785" s="24">
        <f t="shared" si="450"/>
        <v>241.67504334675979</v>
      </c>
      <c r="J785" s="12">
        <f t="shared" si="432"/>
        <v>0.29491140448684938</v>
      </c>
      <c r="K785" s="24">
        <f t="shared" si="433"/>
        <v>544.44362019763935</v>
      </c>
      <c r="L785" s="12">
        <f t="shared" si="451"/>
        <v>0.29800288229715116</v>
      </c>
      <c r="M785" s="24">
        <f t="shared" si="452"/>
        <v>447.18888016244466</v>
      </c>
      <c r="N785" s="12">
        <f t="shared" si="434"/>
        <v>0.7630768521214033</v>
      </c>
      <c r="O785" s="24">
        <f t="shared" si="435"/>
        <v>631.24427998313445</v>
      </c>
      <c r="P785" s="12">
        <f t="shared" si="453"/>
        <v>0.47452297205414651</v>
      </c>
      <c r="Q785" s="24">
        <f t="shared" si="454"/>
        <v>345.7764501110907</v>
      </c>
      <c r="R785" s="12">
        <f t="shared" si="436"/>
        <v>0.49658150344430124</v>
      </c>
      <c r="S785" s="24">
        <f t="shared" si="437"/>
        <v>582.00463941750525</v>
      </c>
      <c r="T785" s="12">
        <f t="shared" si="455"/>
        <v>0.40179979613771621</v>
      </c>
      <c r="W785" s="24">
        <f t="shared" si="456"/>
        <v>531.94171122557839</v>
      </c>
      <c r="X785" s="24">
        <f t="shared" si="457"/>
        <v>692.13799574254017</v>
      </c>
      <c r="Y785" s="13">
        <f t="shared" si="438"/>
        <v>0.5323920116576657</v>
      </c>
      <c r="Z785" s="24">
        <f t="shared" si="439"/>
        <v>5555.0240368334617</v>
      </c>
      <c r="AA785" s="24">
        <f t="shared" si="440"/>
        <v>19260.753180881424</v>
      </c>
      <c r="AB785" s="24">
        <f t="shared" si="458"/>
        <v>447.18888016244466</v>
      </c>
      <c r="AC785" s="24">
        <f t="shared" si="459"/>
        <v>345.7764501110907</v>
      </c>
      <c r="AD785" s="123">
        <f t="shared" si="460"/>
        <v>3835</v>
      </c>
      <c r="AE785" s="14">
        <f t="shared" si="461"/>
        <v>63.916666666666664</v>
      </c>
      <c r="AF785" s="24">
        <f t="shared" si="441"/>
        <v>400</v>
      </c>
      <c r="AG785" s="3">
        <f t="shared" si="462"/>
        <v>2</v>
      </c>
      <c r="AH785" s="14">
        <f t="shared" si="442"/>
        <v>0</v>
      </c>
      <c r="AI785" s="14">
        <f t="shared" si="443"/>
        <v>1</v>
      </c>
      <c r="AJ785" s="14">
        <f t="shared" si="444"/>
        <v>2</v>
      </c>
      <c r="AK785" s="14">
        <f t="shared" si="445"/>
        <v>2.6</v>
      </c>
      <c r="AL785" s="24">
        <f t="shared" si="463"/>
        <v>447.18888016244466</v>
      </c>
      <c r="AM785" s="14">
        <f t="shared" si="464"/>
        <v>354.90091741692333</v>
      </c>
      <c r="AN785" s="138" t="str">
        <f t="shared" si="465"/>
        <v>modifiée</v>
      </c>
      <c r="AO785">
        <f t="shared" si="466"/>
        <v>3835</v>
      </c>
      <c r="AP785" s="124">
        <f t="shared" si="467"/>
        <v>354.90091741692333</v>
      </c>
    </row>
    <row r="786" spans="2:42" x14ac:dyDescent="0.25">
      <c r="B786" s="3">
        <f t="shared" si="446"/>
        <v>3840</v>
      </c>
      <c r="C786" s="14">
        <f t="shared" si="447"/>
        <v>64</v>
      </c>
      <c r="D786" s="11">
        <f t="shared" si="448"/>
        <v>954.99049096357646</v>
      </c>
      <c r="E786" s="11">
        <f t="shared" ref="E786:E849" si="468">IF(B786&lt;=40*60,20+345*CRed_1*LOG(8*C786+1,10),ThetaG40+(ThetaG120-ThetaG40)/80*(C786-40))</f>
        <v>754.3634481252891</v>
      </c>
      <c r="F786" s="11">
        <f t="shared" si="449"/>
        <v>241.97304622905693</v>
      </c>
      <c r="G786" s="11">
        <f t="shared" ref="G786:G849" si="469">M786</f>
        <v>447.66340313449882</v>
      </c>
      <c r="H786" s="11">
        <f t="shared" ref="H786:H849" si="470">Q786</f>
        <v>346.17824990722841</v>
      </c>
      <c r="I786" s="24">
        <f t="shared" si="450"/>
        <v>241.97304622905693</v>
      </c>
      <c r="J786" s="12">
        <f t="shared" ref="J786:J849" si="471">Cp*RhoP/(K786*RhoA)*dP/1000*MassivSS</f>
        <v>0.29485570808512285</v>
      </c>
      <c r="K786" s="24">
        <f t="shared" ref="K786:K849" si="472">IF(I786&lt;600,425+0.773*I786-1.69/1000*I786^2+2.22/1000^2*I786^3,IF(I786&lt;735,666+13002/(738-I786),IF(I786&lt;900,545+17820/(I786-731),650)))</f>
        <v>544.54646219715482</v>
      </c>
      <c r="L786" s="12">
        <f t="shared" si="451"/>
        <v>0.29791539771738257</v>
      </c>
      <c r="M786" s="24">
        <f t="shared" si="452"/>
        <v>447.66340313449882</v>
      </c>
      <c r="N786" s="12">
        <f t="shared" ref="N786:N849" si="473">Cp*RhoP/(O786*RhoA)*dP/1000*MassivW</f>
        <v>0.76273629033629642</v>
      </c>
      <c r="O786" s="24">
        <f t="shared" ref="O786:O849" si="474">IF(M786&lt;600,425+0.773*M786-1.69/1000*M786^2+2.22/1000^2*M786^3,IF(M786&lt;735,666+13002/(738-M786),IF(M786&lt;900,545+17820/(M786-731),650)))</f>
        <v>631.52613058019313</v>
      </c>
      <c r="P786" s="12">
        <f t="shared" si="453"/>
        <v>0.47410601291696064</v>
      </c>
      <c r="Q786" s="24">
        <f t="shared" si="454"/>
        <v>346.17824990722841</v>
      </c>
      <c r="R786" s="12">
        <f t="shared" ref="R786:R849" si="475">Cp*RhoP/(S786*RhoA)*dP/1000*MassivSI</f>
        <v>0.49644413649443231</v>
      </c>
      <c r="S786" s="24">
        <f t="shared" ref="S786:S849" si="476">IF(Q786&lt;600,425+0.773*Q786-1.69/1000*Q786^2+2.22/1000^2*Q786^3,IF(Q786&lt;735,666+13002/(738-Q786),IF(Q786&lt;900,545+17820/(Q786-731),650)))</f>
        <v>582.165681106286</v>
      </c>
      <c r="T786" s="12">
        <f t="shared" si="455"/>
        <v>0.40157791706109286</v>
      </c>
      <c r="W786" s="24">
        <f t="shared" si="456"/>
        <v>532.47410323723602</v>
      </c>
      <c r="X786" s="24">
        <f t="shared" si="457"/>
        <v>692.59614613500253</v>
      </c>
      <c r="Y786" s="13">
        <f t="shared" ref="Y786:Y849" si="477">MAX(MassivSSCO/(X786*RhoA)*DeltaT*(Z786+AA786),L786)</f>
        <v>0.53178079402404654</v>
      </c>
      <c r="Z786" s="24">
        <f t="shared" ref="Z786:Z849" si="478">AlphaC*(E786-W786)</f>
        <v>5547.2336222013273</v>
      </c>
      <c r="AA786" s="24">
        <f t="shared" ref="AA786:AA849" si="479">Phi*EpsilonF*0.7*Botzman/10^8*EpsilonA*((E786+273)^4-(W786+273)^4)</f>
        <v>19256.461184121537</v>
      </c>
      <c r="AB786" s="24">
        <f t="shared" si="458"/>
        <v>447.66340313449882</v>
      </c>
      <c r="AC786" s="24">
        <f t="shared" si="459"/>
        <v>346.17824990722841</v>
      </c>
      <c r="AD786" s="123">
        <f t="shared" si="460"/>
        <v>3840</v>
      </c>
      <c r="AE786" s="14">
        <f t="shared" si="461"/>
        <v>64</v>
      </c>
      <c r="AF786" s="24">
        <f t="shared" ref="AF786:AF849" si="480">IF(AC786&lt;=450,Thetha0_0,IF(AC786&gt;=650,Thetha0_2,(IF(AC786&lt;=550,Thetha0_0+(Thetha0_1-Thetha0_0)/100*(AC786-450),Thetha0_1+(Thetha0_2-Thetha0_1)/100*(AC786-550)))))</f>
        <v>400</v>
      </c>
      <c r="AG786" s="3">
        <f t="shared" si="462"/>
        <v>2</v>
      </c>
      <c r="AH786" s="14">
        <f t="shared" ref="AH786:AH849" si="481">IF(AC786&lt;=450,AthetaR30_0,IF(AC786&gt;=650,AthetaR30_2,(IF(AC786&lt;=550,AthetaR30_0+(AthetaR30_1-AthetaR30_0)/100*(AC786-450),AthetaR30_1+(AthetaR30_2-AthetaR30_1)/100*(AC786-450)))))</f>
        <v>0</v>
      </c>
      <c r="AI786" s="14">
        <f t="shared" ref="AI786:AI849" si="482">IF(AC786&lt;=450,AthetaR60_0,IF(AC786&gt;=650,AthetaR60_2,(IF(AC786&lt;=550,AthetaR60_0+(AthetaR60_1-AthetaR60_0)/100*(AC786-450),AthetaR60_1+(AthetaR60_2-AthetaR60_1)/100*(AC786-450)))))</f>
        <v>1</v>
      </c>
      <c r="AJ786" s="14">
        <f t="shared" ref="AJ786:AJ849" si="483">IF(AC786&lt;=450,AthetaR90_0,IF(AC786&gt;=650,AthetaR90_2,(IF(AC786&lt;=550,AthetaR90_0+(AthetaR90_1-AthetaR90_0)/100*(AC786-450),AthetaR90_1+(AthetaR90_2-AthetaR90_1)/100*(AC786-450)))))</f>
        <v>2</v>
      </c>
      <c r="AK786" s="14">
        <f t="shared" ref="AK786:AK849" si="484">IF(AC786&lt;=450,AthetaR120_0,IF(AC786&gt;=650,AthetaR120_2,(IF(AC786&lt;=550,AthetaR120_0+(AthetaR120_1-AthetaR120_0)/100*(AC786-450),AthetaR120_1+(AthetaR120_2-AthetaR120_1)/100*(AC786-450)))))</f>
        <v>2.6</v>
      </c>
      <c r="AL786" s="24">
        <f t="shared" si="463"/>
        <v>447.66340313449882</v>
      </c>
      <c r="AM786" s="14">
        <f t="shared" si="464"/>
        <v>355.35018055056753</v>
      </c>
      <c r="AN786" s="138" t="str">
        <f t="shared" si="465"/>
        <v>modifiée</v>
      </c>
      <c r="AO786">
        <f t="shared" si="466"/>
        <v>3840</v>
      </c>
      <c r="AP786" s="124">
        <f t="shared" si="467"/>
        <v>355.35018055056753</v>
      </c>
    </row>
    <row r="787" spans="2:42" x14ac:dyDescent="0.25">
      <c r="B787" s="3">
        <f t="shared" ref="B787:B850" si="485">B786+DeltaT</f>
        <v>3845</v>
      </c>
      <c r="C787" s="14">
        <f t="shared" ref="C787:C850" si="486">B787/60</f>
        <v>64.083333333333329</v>
      </c>
      <c r="D787" s="11">
        <f t="shared" ref="D787:D850" si="487">20+345*LOG(8*C787+1,10)</f>
        <v>955.18507747957108</v>
      </c>
      <c r="E787" s="11">
        <f t="shared" si="468"/>
        <v>754.58422355166135</v>
      </c>
      <c r="F787" s="11">
        <f t="shared" ref="F787:F850" si="488">I787</f>
        <v>242.27096162677432</v>
      </c>
      <c r="G787" s="11">
        <f t="shared" si="469"/>
        <v>448.13750914741576</v>
      </c>
      <c r="H787" s="11">
        <f t="shared" si="470"/>
        <v>346.57982782428951</v>
      </c>
      <c r="I787" s="24">
        <f t="shared" ref="I787:I850" si="489">I786+IF(Limit=Oui,MAX(0,L786),L786)</f>
        <v>242.27096162677432</v>
      </c>
      <c r="J787" s="12">
        <f t="shared" si="471"/>
        <v>0.29480005659776709</v>
      </c>
      <c r="K787" s="24">
        <f t="shared" si="472"/>
        <v>544.64926007618283</v>
      </c>
      <c r="L787" s="12">
        <f t="shared" ref="L787:L850" si="490">LambdaP*MassivSS/(dP/1000)/(K787*RhoA)/(1+J787/3)*(D787-I787)*DeltaT-(EXP(J787/10)-1)*(D787-D786)</f>
        <v>0.29782787456585974</v>
      </c>
      <c r="M787" s="24">
        <f t="shared" ref="M787:M850" si="491">M786+IF(Limit=Oui,MAX(0,P786),P786)</f>
        <v>448.13750914741576</v>
      </c>
      <c r="N787" s="12">
        <f t="shared" si="473"/>
        <v>0.76239563037479485</v>
      </c>
      <c r="O787" s="24">
        <f t="shared" si="474"/>
        <v>631.80831434248046</v>
      </c>
      <c r="P787" s="12">
        <f t="shared" ref="P787:P850" si="492">LambdaP*MassivW/(dP/1000)/(O787*RhoA)/(1+N787/3)*(D787-M787)*DeltaT-(EXP(N787/10)-1)*(D787-D786)</f>
        <v>0.47368925324846856</v>
      </c>
      <c r="Q787" s="24">
        <f t="shared" ref="Q787:Q850" si="493">Q786+IF(Limit=Oui,MAX(0,T786),T786)</f>
        <v>346.57982782428951</v>
      </c>
      <c r="R787" s="12">
        <f t="shared" si="475"/>
        <v>0.49630675206265357</v>
      </c>
      <c r="S787" s="24">
        <f t="shared" si="476"/>
        <v>582.32683245264082</v>
      </c>
      <c r="T787" s="12">
        <f t="shared" ref="T787:T850" si="494">LambdaP*MassivSI/(dP/1000)/(S787*RhoA)/(1+R787/3)*(D787-Q787)*DeltaT-(EXP(R787/10)-1)*(D787-D786)</f>
        <v>0.40135602270822834</v>
      </c>
      <c r="W787" s="24">
        <f t="shared" ref="W787:W850" si="495">W786+IF(Limit=Oui,MAX(0,Y786),Y786)</f>
        <v>533.00588403126005</v>
      </c>
      <c r="X787" s="24">
        <f t="shared" ref="X787:X850" si="496">IF(W787&lt;600,425+0.773*W787-1.69/1000*W787^2+2.22/1000^2*W787^3,IF(W787&lt;735,666+13002/(738-W787),IF(W787&lt;900,545+17820/(W787-731),650)))</f>
        <v>693.05482102266456</v>
      </c>
      <c r="Y787" s="13">
        <f t="shared" si="477"/>
        <v>0.53117012584939605</v>
      </c>
      <c r="Z787" s="24">
        <f t="shared" si="478"/>
        <v>5539.4584880100329</v>
      </c>
      <c r="AA787" s="24">
        <f t="shared" si="479"/>
        <v>19252.160597073755</v>
      </c>
      <c r="AB787" s="24">
        <f t="shared" ref="AB787:AB850" si="497">MAX(M787,AVERAGE(W787,AC787))</f>
        <v>448.13750914741576</v>
      </c>
      <c r="AC787" s="24">
        <f t="shared" ref="AC787:AC850" si="498">Q787</f>
        <v>346.57982782428951</v>
      </c>
      <c r="AD787" s="123">
        <f t="shared" ref="AD787:AD850" si="499">B787</f>
        <v>3845</v>
      </c>
      <c r="AE787" s="14">
        <f t="shared" ref="AE787:AE850" si="500">C787</f>
        <v>64.083333333333329</v>
      </c>
      <c r="AF787" s="24">
        <f t="shared" si="480"/>
        <v>400</v>
      </c>
      <c r="AG787" s="3">
        <f t="shared" ref="AG787:AG850" si="501">IF(C787&lt;=30,AH787,IF(C787&lt;=60,AI787,IF(C787&lt;=90,AJ787,IF(C787&lt;=120,AK787,-1))))</f>
        <v>2</v>
      </c>
      <c r="AH787" s="14">
        <f t="shared" si="481"/>
        <v>0</v>
      </c>
      <c r="AI787" s="14">
        <f t="shared" si="482"/>
        <v>1</v>
      </c>
      <c r="AJ787" s="14">
        <f t="shared" si="483"/>
        <v>2</v>
      </c>
      <c r="AK787" s="14">
        <f t="shared" si="484"/>
        <v>2.6</v>
      </c>
      <c r="AL787" s="24">
        <f t="shared" ref="AL787:AL850" si="502">MAX(M787,AVERAGE(W787,AM787))</f>
        <v>448.13750914741576</v>
      </c>
      <c r="AM787" s="14">
        <f t="shared" ref="AM787:AM850" si="503">IF(W787&gt;=AF787,(1+(W787-AF787)*AG787/10000)*AC787,AC787)</f>
        <v>355.79925910172381</v>
      </c>
      <c r="AN787" s="138" t="str">
        <f t="shared" ref="AN787:AN850" si="504">IF(AM787=AC787,"","modifiée")</f>
        <v>modifiée</v>
      </c>
      <c r="AO787">
        <f t="shared" ref="AO787:AO850" si="505">AD787</f>
        <v>3845</v>
      </c>
      <c r="AP787" s="124">
        <f t="shared" ref="AP787:AP850" si="506">AM787</f>
        <v>355.79925910172381</v>
      </c>
    </row>
    <row r="788" spans="2:42" x14ac:dyDescent="0.25">
      <c r="B788" s="3">
        <f t="shared" si="485"/>
        <v>3850</v>
      </c>
      <c r="C788" s="14">
        <f t="shared" si="486"/>
        <v>64.166666666666671</v>
      </c>
      <c r="D788" s="11">
        <f t="shared" si="487"/>
        <v>955.37941161350261</v>
      </c>
      <c r="E788" s="11">
        <f t="shared" si="468"/>
        <v>754.80499897803361</v>
      </c>
      <c r="F788" s="11">
        <f t="shared" si="488"/>
        <v>242.56878950134018</v>
      </c>
      <c r="G788" s="11">
        <f t="shared" si="469"/>
        <v>448.61119840066425</v>
      </c>
      <c r="H788" s="11">
        <f t="shared" si="470"/>
        <v>346.98118384699774</v>
      </c>
      <c r="I788" s="24">
        <f t="shared" si="489"/>
        <v>242.56878950134018</v>
      </c>
      <c r="J788" s="12">
        <f t="shared" si="471"/>
        <v>0.29474444979591941</v>
      </c>
      <c r="K788" s="24">
        <f t="shared" si="472"/>
        <v>544.7520141857259</v>
      </c>
      <c r="L788" s="12">
        <f t="shared" si="490"/>
        <v>0.29774031304307536</v>
      </c>
      <c r="M788" s="24">
        <f t="shared" si="491"/>
        <v>448.61119840066425</v>
      </c>
      <c r="N788" s="12">
        <f t="shared" si="473"/>
        <v>0.76205487290110896</v>
      </c>
      <c r="O788" s="24">
        <f t="shared" si="474"/>
        <v>632.09083127492852</v>
      </c>
      <c r="P788" s="12">
        <f t="shared" si="492"/>
        <v>0.47327269401378669</v>
      </c>
      <c r="Q788" s="24">
        <f t="shared" si="493"/>
        <v>346.98118384699774</v>
      </c>
      <c r="R788" s="12">
        <f t="shared" si="475"/>
        <v>0.49616934979243871</v>
      </c>
      <c r="S788" s="24">
        <f t="shared" si="476"/>
        <v>582.48809398324408</v>
      </c>
      <c r="T788" s="12">
        <f t="shared" si="494"/>
        <v>0.40113411347613986</v>
      </c>
      <c r="W788" s="24">
        <f t="shared" si="495"/>
        <v>533.53705415710942</v>
      </c>
      <c r="X788" s="24">
        <f t="shared" si="496"/>
        <v>693.51401926060907</v>
      </c>
      <c r="Y788" s="13">
        <f t="shared" si="477"/>
        <v>0.53056001027179878</v>
      </c>
      <c r="Z788" s="24">
        <f t="shared" si="478"/>
        <v>5531.6986205231042</v>
      </c>
      <c r="AA788" s="24">
        <f t="shared" si="479"/>
        <v>19247.851525336147</v>
      </c>
      <c r="AB788" s="24">
        <f t="shared" si="497"/>
        <v>448.61119840066425</v>
      </c>
      <c r="AC788" s="24">
        <f t="shared" si="498"/>
        <v>346.98118384699774</v>
      </c>
      <c r="AD788" s="123">
        <f t="shared" si="499"/>
        <v>3850</v>
      </c>
      <c r="AE788" s="14">
        <f t="shared" si="500"/>
        <v>64.166666666666671</v>
      </c>
      <c r="AF788" s="24">
        <f t="shared" si="480"/>
        <v>400</v>
      </c>
      <c r="AG788" s="3">
        <f t="shared" si="501"/>
        <v>2</v>
      </c>
      <c r="AH788" s="14">
        <f t="shared" si="481"/>
        <v>0</v>
      </c>
      <c r="AI788" s="14">
        <f t="shared" si="482"/>
        <v>1</v>
      </c>
      <c r="AJ788" s="14">
        <f t="shared" si="483"/>
        <v>2</v>
      </c>
      <c r="AK788" s="14">
        <f t="shared" si="484"/>
        <v>2.6</v>
      </c>
      <c r="AL788" s="24">
        <f t="shared" si="502"/>
        <v>448.61119840066425</v>
      </c>
      <c r="AM788" s="14">
        <f t="shared" si="503"/>
        <v>356.24815287477259</v>
      </c>
      <c r="AN788" s="138" t="str">
        <f t="shared" si="504"/>
        <v>modifiée</v>
      </c>
      <c r="AO788">
        <f t="shared" si="505"/>
        <v>3850</v>
      </c>
      <c r="AP788" s="124">
        <f t="shared" si="506"/>
        <v>356.24815287477259</v>
      </c>
    </row>
    <row r="789" spans="2:42" x14ac:dyDescent="0.25">
      <c r="B789" s="3">
        <f t="shared" si="485"/>
        <v>3855</v>
      </c>
      <c r="C789" s="14">
        <f t="shared" si="486"/>
        <v>64.25</v>
      </c>
      <c r="D789" s="11">
        <f t="shared" si="487"/>
        <v>955.57349401921078</v>
      </c>
      <c r="E789" s="11">
        <f t="shared" si="468"/>
        <v>755.02577440440575</v>
      </c>
      <c r="F789" s="11">
        <f t="shared" si="488"/>
        <v>242.86652981438326</v>
      </c>
      <c r="G789" s="11">
        <f t="shared" si="469"/>
        <v>449.08447109467807</v>
      </c>
      <c r="H789" s="11">
        <f t="shared" si="470"/>
        <v>347.38231796047387</v>
      </c>
      <c r="I789" s="24">
        <f t="shared" si="489"/>
        <v>242.86652981438326</v>
      </c>
      <c r="J789" s="12">
        <f t="shared" si="471"/>
        <v>0.29468888745135113</v>
      </c>
      <c r="K789" s="24">
        <f t="shared" si="472"/>
        <v>544.85472487623827</v>
      </c>
      <c r="L789" s="12">
        <f t="shared" si="490"/>
        <v>0.29765271334825755</v>
      </c>
      <c r="M789" s="24">
        <f t="shared" si="491"/>
        <v>449.08447109467807</v>
      </c>
      <c r="N789" s="12">
        <f t="shared" si="473"/>
        <v>0.76171401858409227</v>
      </c>
      <c r="O789" s="24">
        <f t="shared" si="474"/>
        <v>632.37368137789406</v>
      </c>
      <c r="P789" s="12">
        <f t="shared" si="492"/>
        <v>0.4728563361743463</v>
      </c>
      <c r="Q789" s="24">
        <f t="shared" si="493"/>
        <v>347.38231796047387</v>
      </c>
      <c r="R789" s="12">
        <f t="shared" si="475"/>
        <v>0.49603192933034085</v>
      </c>
      <c r="S789" s="24">
        <f t="shared" si="476"/>
        <v>582.64946622222419</v>
      </c>
      <c r="T789" s="12">
        <f t="shared" si="494"/>
        <v>0.40091218976095583</v>
      </c>
      <c r="W789" s="24">
        <f t="shared" si="495"/>
        <v>534.06761416738118</v>
      </c>
      <c r="X789" s="24">
        <f t="shared" si="496"/>
        <v>693.97373970136209</v>
      </c>
      <c r="Y789" s="13">
        <f t="shared" si="477"/>
        <v>0.52995045041106004</v>
      </c>
      <c r="Z789" s="24">
        <f t="shared" si="478"/>
        <v>5523.9540059256142</v>
      </c>
      <c r="AA789" s="24">
        <f t="shared" si="479"/>
        <v>19243.534074332732</v>
      </c>
      <c r="AB789" s="24">
        <f t="shared" si="497"/>
        <v>449.08447109467807</v>
      </c>
      <c r="AC789" s="24">
        <f t="shared" si="498"/>
        <v>347.38231796047387</v>
      </c>
      <c r="AD789" s="123">
        <f t="shared" si="499"/>
        <v>3855</v>
      </c>
      <c r="AE789" s="14">
        <f t="shared" si="500"/>
        <v>64.25</v>
      </c>
      <c r="AF789" s="24">
        <f t="shared" si="480"/>
        <v>400</v>
      </c>
      <c r="AG789" s="3">
        <f t="shared" si="501"/>
        <v>2</v>
      </c>
      <c r="AH789" s="14">
        <f t="shared" si="481"/>
        <v>0</v>
      </c>
      <c r="AI789" s="14">
        <f t="shared" si="482"/>
        <v>1</v>
      </c>
      <c r="AJ789" s="14">
        <f t="shared" si="483"/>
        <v>2</v>
      </c>
      <c r="AK789" s="14">
        <f t="shared" si="484"/>
        <v>2.6</v>
      </c>
      <c r="AL789" s="24">
        <f t="shared" si="502"/>
        <v>449.08447109467807</v>
      </c>
      <c r="AM789" s="14">
        <f t="shared" si="503"/>
        <v>356.69686167505296</v>
      </c>
      <c r="AN789" s="138" t="str">
        <f t="shared" si="504"/>
        <v>modifiée</v>
      </c>
      <c r="AO789">
        <f t="shared" si="505"/>
        <v>3855</v>
      </c>
      <c r="AP789" s="124">
        <f t="shared" si="506"/>
        <v>356.69686167505296</v>
      </c>
    </row>
    <row r="790" spans="2:42" x14ac:dyDescent="0.25">
      <c r="B790" s="3">
        <f t="shared" si="485"/>
        <v>3860</v>
      </c>
      <c r="C790" s="14">
        <f t="shared" si="486"/>
        <v>64.333333333333329</v>
      </c>
      <c r="D790" s="11">
        <f t="shared" si="487"/>
        <v>955.76732534799817</v>
      </c>
      <c r="E790" s="11">
        <f t="shared" si="468"/>
        <v>755.24654983077789</v>
      </c>
      <c r="F790" s="11">
        <f t="shared" si="488"/>
        <v>243.16418252773153</v>
      </c>
      <c r="G790" s="11">
        <f t="shared" si="469"/>
        <v>449.55732743085241</v>
      </c>
      <c r="H790" s="11">
        <f t="shared" si="470"/>
        <v>347.78323015023483</v>
      </c>
      <c r="I790" s="24">
        <f t="shared" si="489"/>
        <v>243.16418252773153</v>
      </c>
      <c r="J790" s="12">
        <f t="shared" si="471"/>
        <v>0.29463336933646644</v>
      </c>
      <c r="K790" s="24">
        <f t="shared" si="472"/>
        <v>544.95739249762573</v>
      </c>
      <c r="L790" s="12">
        <f t="shared" si="490"/>
        <v>0.29756507567937818</v>
      </c>
      <c r="M790" s="24">
        <f t="shared" si="491"/>
        <v>449.55732743085241</v>
      </c>
      <c r="N790" s="12">
        <f t="shared" si="473"/>
        <v>0.7613730680971853</v>
      </c>
      <c r="O790" s="24">
        <f t="shared" si="474"/>
        <v>632.65686464718374</v>
      </c>
      <c r="P790" s="12">
        <f t="shared" si="492"/>
        <v>0.47244018068788701</v>
      </c>
      <c r="Q790" s="24">
        <f t="shared" si="493"/>
        <v>347.78323015023483</v>
      </c>
      <c r="R790" s="12">
        <f t="shared" si="475"/>
        <v>0.49589449032598248</v>
      </c>
      <c r="S790" s="24">
        <f t="shared" si="476"/>
        <v>582.81094969116714</v>
      </c>
      <c r="T790" s="12">
        <f t="shared" si="494"/>
        <v>0.40069025195791957</v>
      </c>
      <c r="W790" s="24">
        <f t="shared" si="495"/>
        <v>534.59756461779227</v>
      </c>
      <c r="X790" s="24">
        <f t="shared" si="496"/>
        <v>694.43398119495555</v>
      </c>
      <c r="Y790" s="13">
        <f t="shared" si="477"/>
        <v>0.52934144936866423</v>
      </c>
      <c r="Z790" s="24">
        <f t="shared" si="478"/>
        <v>5516.2246303246402</v>
      </c>
      <c r="AA790" s="24">
        <f t="shared" si="479"/>
        <v>19239.208349311732</v>
      </c>
      <c r="AB790" s="24">
        <f t="shared" si="497"/>
        <v>449.55732743085241</v>
      </c>
      <c r="AC790" s="24">
        <f t="shared" si="498"/>
        <v>347.78323015023483</v>
      </c>
      <c r="AD790" s="123">
        <f t="shared" si="499"/>
        <v>3860</v>
      </c>
      <c r="AE790" s="14">
        <f t="shared" si="500"/>
        <v>64.333333333333329</v>
      </c>
      <c r="AF790" s="24">
        <f t="shared" si="480"/>
        <v>400</v>
      </c>
      <c r="AG790" s="3">
        <f t="shared" si="501"/>
        <v>2</v>
      </c>
      <c r="AH790" s="14">
        <f t="shared" si="481"/>
        <v>0</v>
      </c>
      <c r="AI790" s="14">
        <f t="shared" si="482"/>
        <v>1</v>
      </c>
      <c r="AJ790" s="14">
        <f t="shared" si="483"/>
        <v>2</v>
      </c>
      <c r="AK790" s="14">
        <f t="shared" si="484"/>
        <v>2.6</v>
      </c>
      <c r="AL790" s="24">
        <f t="shared" si="502"/>
        <v>449.55732743085241</v>
      </c>
      <c r="AM790" s="14">
        <f t="shared" si="503"/>
        <v>357.14538530886097</v>
      </c>
      <c r="AN790" s="138" t="str">
        <f t="shared" si="504"/>
        <v>modifiée</v>
      </c>
      <c r="AO790">
        <f t="shared" si="505"/>
        <v>3860</v>
      </c>
      <c r="AP790" s="124">
        <f t="shared" si="506"/>
        <v>357.14538530886097</v>
      </c>
    </row>
    <row r="791" spans="2:42" x14ac:dyDescent="0.25">
      <c r="B791" s="3">
        <f t="shared" si="485"/>
        <v>3865</v>
      </c>
      <c r="C791" s="14">
        <f t="shared" si="486"/>
        <v>64.416666666666671</v>
      </c>
      <c r="D791" s="11">
        <f t="shared" si="487"/>
        <v>955.96090624864257</v>
      </c>
      <c r="E791" s="11">
        <f t="shared" si="468"/>
        <v>755.46732525715015</v>
      </c>
      <c r="F791" s="11">
        <f t="shared" si="488"/>
        <v>243.46174760341091</v>
      </c>
      <c r="G791" s="11">
        <f t="shared" si="469"/>
        <v>450.02976761154031</v>
      </c>
      <c r="H791" s="11">
        <f t="shared" si="470"/>
        <v>348.18392040219277</v>
      </c>
      <c r="I791" s="24">
        <f t="shared" si="489"/>
        <v>243.46174760341091</v>
      </c>
      <c r="J791" s="12">
        <f t="shared" si="471"/>
        <v>0.29457789522430106</v>
      </c>
      <c r="K791" s="24">
        <f t="shared" si="472"/>
        <v>545.06001739924545</v>
      </c>
      <c r="L791" s="12">
        <f t="shared" si="490"/>
        <v>0.29747740023319336</v>
      </c>
      <c r="M791" s="24">
        <f t="shared" si="491"/>
        <v>450.02976761154031</v>
      </c>
      <c r="N791" s="12">
        <f t="shared" si="473"/>
        <v>0.76103202211836296</v>
      </c>
      <c r="O791" s="24">
        <f t="shared" si="474"/>
        <v>632.94038107407687</v>
      </c>
      <c r="P791" s="12">
        <f t="shared" si="492"/>
        <v>0.4720242285085392</v>
      </c>
      <c r="Q791" s="24">
        <f t="shared" si="493"/>
        <v>348.18392040219277</v>
      </c>
      <c r="R791" s="12">
        <f t="shared" si="475"/>
        <v>0.49575703243204478</v>
      </c>
      <c r="S791" s="24">
        <f t="shared" si="476"/>
        <v>582.97254490912189</v>
      </c>
      <c r="T791" s="12">
        <f t="shared" si="494"/>
        <v>0.40046830046144943</v>
      </c>
      <c r="W791" s="24">
        <f t="shared" si="495"/>
        <v>535.12690606716092</v>
      </c>
      <c r="X791" s="24">
        <f t="shared" si="496"/>
        <v>694.89474258898906</v>
      </c>
      <c r="Y791" s="13">
        <f t="shared" si="477"/>
        <v>0.52873301022773267</v>
      </c>
      <c r="Z791" s="24">
        <f t="shared" si="478"/>
        <v>5508.5104797497306</v>
      </c>
      <c r="AA791" s="24">
        <f t="shared" si="479"/>
        <v>19234.874455343634</v>
      </c>
      <c r="AB791" s="24">
        <f t="shared" si="497"/>
        <v>450.02976761154031</v>
      </c>
      <c r="AC791" s="24">
        <f t="shared" si="498"/>
        <v>348.18392040219277</v>
      </c>
      <c r="AD791" s="123">
        <f t="shared" si="499"/>
        <v>3865</v>
      </c>
      <c r="AE791" s="14">
        <f t="shared" si="500"/>
        <v>64.416666666666671</v>
      </c>
      <c r="AF791" s="24">
        <f t="shared" si="480"/>
        <v>400</v>
      </c>
      <c r="AG791" s="3">
        <f t="shared" si="501"/>
        <v>2</v>
      </c>
      <c r="AH791" s="14">
        <f t="shared" si="481"/>
        <v>0</v>
      </c>
      <c r="AI791" s="14">
        <f t="shared" si="482"/>
        <v>1</v>
      </c>
      <c r="AJ791" s="14">
        <f t="shared" si="483"/>
        <v>2</v>
      </c>
      <c r="AK791" s="14">
        <f t="shared" si="484"/>
        <v>2.6</v>
      </c>
      <c r="AL791" s="24">
        <f t="shared" si="502"/>
        <v>450.02976761154031</v>
      </c>
      <c r="AM791" s="14">
        <f t="shared" si="503"/>
        <v>357.59372358344939</v>
      </c>
      <c r="AN791" s="138" t="str">
        <f t="shared" si="504"/>
        <v>modifiée</v>
      </c>
      <c r="AO791">
        <f t="shared" si="505"/>
        <v>3865</v>
      </c>
      <c r="AP791" s="124">
        <f t="shared" si="506"/>
        <v>357.59372358344939</v>
      </c>
    </row>
    <row r="792" spans="2:42" x14ac:dyDescent="0.25">
      <c r="B792" s="3">
        <f t="shared" si="485"/>
        <v>3870</v>
      </c>
      <c r="C792" s="14">
        <f t="shared" si="486"/>
        <v>64.5</v>
      </c>
      <c r="D792" s="11">
        <f t="shared" si="487"/>
        <v>956.15423736741013</v>
      </c>
      <c r="E792" s="11">
        <f t="shared" si="468"/>
        <v>755.68810068352241</v>
      </c>
      <c r="F792" s="11">
        <f t="shared" si="488"/>
        <v>243.7592250036441</v>
      </c>
      <c r="G792" s="11">
        <f t="shared" si="469"/>
        <v>450.50179184004884</v>
      </c>
      <c r="H792" s="11">
        <f t="shared" si="470"/>
        <v>348.58438870265422</v>
      </c>
      <c r="I792" s="24">
        <f t="shared" si="489"/>
        <v>243.7592250036441</v>
      </c>
      <c r="J792" s="12">
        <f t="shared" si="471"/>
        <v>0.29452246488852174</v>
      </c>
      <c r="K792" s="24">
        <f t="shared" si="472"/>
        <v>545.16259992990501</v>
      </c>
      <c r="L792" s="12">
        <f t="shared" si="490"/>
        <v>0.29738968720523107</v>
      </c>
      <c r="M792" s="24">
        <f t="shared" si="491"/>
        <v>450.50179184004884</v>
      </c>
      <c r="N792" s="12">
        <f t="shared" si="473"/>
        <v>0.76069088133007701</v>
      </c>
      <c r="O792" s="24">
        <f t="shared" si="474"/>
        <v>633.22423064535087</v>
      </c>
      <c r="P792" s="12">
        <f t="shared" si="492"/>
        <v>0.47160848058676297</v>
      </c>
      <c r="Q792" s="24">
        <f t="shared" si="493"/>
        <v>348.58438870265422</v>
      </c>
      <c r="R792" s="12">
        <f t="shared" si="475"/>
        <v>0.49561955530425783</v>
      </c>
      <c r="S792" s="24">
        <f t="shared" si="476"/>
        <v>583.13425239260403</v>
      </c>
      <c r="T792" s="12">
        <f t="shared" si="494"/>
        <v>0.40024633566510909</v>
      </c>
      <c r="W792" s="24">
        <f t="shared" si="495"/>
        <v>535.65563907738863</v>
      </c>
      <c r="X792" s="24">
        <f t="shared" si="496"/>
        <v>695.35602272869266</v>
      </c>
      <c r="Y792" s="13">
        <f t="shared" si="477"/>
        <v>0.52812513605298583</v>
      </c>
      <c r="Z792" s="24">
        <f t="shared" si="478"/>
        <v>5500.8115401533441</v>
      </c>
      <c r="AA792" s="24">
        <f t="shared" si="479"/>
        <v>19230.532497319502</v>
      </c>
      <c r="AB792" s="24">
        <f t="shared" si="497"/>
        <v>450.50179184004884</v>
      </c>
      <c r="AC792" s="24">
        <f t="shared" si="498"/>
        <v>348.58438870265422</v>
      </c>
      <c r="AD792" s="123">
        <f t="shared" si="499"/>
        <v>3870</v>
      </c>
      <c r="AE792" s="14">
        <f t="shared" si="500"/>
        <v>64.5</v>
      </c>
      <c r="AF792" s="24">
        <f t="shared" si="480"/>
        <v>400</v>
      </c>
      <c r="AG792" s="3">
        <f t="shared" si="501"/>
        <v>2</v>
      </c>
      <c r="AH792" s="14">
        <f t="shared" si="481"/>
        <v>0</v>
      </c>
      <c r="AI792" s="14">
        <f t="shared" si="482"/>
        <v>1</v>
      </c>
      <c r="AJ792" s="14">
        <f t="shared" si="483"/>
        <v>2</v>
      </c>
      <c r="AK792" s="14">
        <f t="shared" si="484"/>
        <v>2.6</v>
      </c>
      <c r="AL792" s="24">
        <f t="shared" si="502"/>
        <v>450.50179184004884</v>
      </c>
      <c r="AM792" s="14">
        <f t="shared" si="503"/>
        <v>358.04187630702614</v>
      </c>
      <c r="AN792" s="138" t="str">
        <f t="shared" si="504"/>
        <v>modifiée</v>
      </c>
      <c r="AO792">
        <f t="shared" si="505"/>
        <v>3870</v>
      </c>
      <c r="AP792" s="124">
        <f t="shared" si="506"/>
        <v>358.04187630702614</v>
      </c>
    </row>
    <row r="793" spans="2:42" x14ac:dyDescent="0.25">
      <c r="B793" s="3">
        <f t="shared" si="485"/>
        <v>3875</v>
      </c>
      <c r="C793" s="14">
        <f t="shared" si="486"/>
        <v>64.583333333333329</v>
      </c>
      <c r="D793" s="11">
        <f t="shared" si="487"/>
        <v>956.34731934806894</v>
      </c>
      <c r="E793" s="11">
        <f t="shared" si="468"/>
        <v>755.90887610989466</v>
      </c>
      <c r="F793" s="11">
        <f t="shared" si="488"/>
        <v>244.05661469084933</v>
      </c>
      <c r="G793" s="11">
        <f t="shared" si="469"/>
        <v>450.97340032063562</v>
      </c>
      <c r="H793" s="11">
        <f t="shared" si="470"/>
        <v>348.98463503831931</v>
      </c>
      <c r="I793" s="24">
        <f t="shared" si="489"/>
        <v>244.05661469084933</v>
      </c>
      <c r="J793" s="12">
        <f t="shared" si="471"/>
        <v>0.29446707810342448</v>
      </c>
      <c r="K793" s="24">
        <f t="shared" si="472"/>
        <v>545.26514043786199</v>
      </c>
      <c r="L793" s="12">
        <f t="shared" si="490"/>
        <v>0.29730193678978106</v>
      </c>
      <c r="M793" s="24">
        <f t="shared" si="491"/>
        <v>450.97340032063562</v>
      </c>
      <c r="N793" s="12">
        <f t="shared" si="473"/>
        <v>0.76034964641920477</v>
      </c>
      <c r="O793" s="24">
        <f t="shared" si="474"/>
        <v>633.50841334330312</v>
      </c>
      <c r="P793" s="12">
        <f t="shared" si="492"/>
        <v>0.47119293786929856</v>
      </c>
      <c r="Q793" s="24">
        <f t="shared" si="493"/>
        <v>348.98463503831931</v>
      </c>
      <c r="R793" s="12">
        <f t="shared" si="475"/>
        <v>0.49548205860139061</v>
      </c>
      <c r="S793" s="24">
        <f t="shared" si="476"/>
        <v>583.29607265560037</v>
      </c>
      <c r="T793" s="12">
        <f t="shared" si="494"/>
        <v>0.4000243579615807</v>
      </c>
      <c r="W793" s="24">
        <f t="shared" si="495"/>
        <v>536.18376421344158</v>
      </c>
      <c r="X793" s="24">
        <f t="shared" si="496"/>
        <v>695.81782045698878</v>
      </c>
      <c r="Y793" s="13">
        <f t="shared" si="477"/>
        <v>0.5275178298907035</v>
      </c>
      <c r="Z793" s="24">
        <f t="shared" si="478"/>
        <v>5493.1277974113273</v>
      </c>
      <c r="AA793" s="24">
        <f t="shared" si="479"/>
        <v>19226.182579949134</v>
      </c>
      <c r="AB793" s="24">
        <f t="shared" si="497"/>
        <v>450.97340032063562</v>
      </c>
      <c r="AC793" s="24">
        <f t="shared" si="498"/>
        <v>348.98463503831931</v>
      </c>
      <c r="AD793" s="123">
        <f t="shared" si="499"/>
        <v>3875</v>
      </c>
      <c r="AE793" s="14">
        <f t="shared" si="500"/>
        <v>64.583333333333329</v>
      </c>
      <c r="AF793" s="24">
        <f t="shared" si="480"/>
        <v>400</v>
      </c>
      <c r="AG793" s="3">
        <f t="shared" si="501"/>
        <v>2</v>
      </c>
      <c r="AH793" s="14">
        <f t="shared" si="481"/>
        <v>0</v>
      </c>
      <c r="AI793" s="14">
        <f t="shared" si="482"/>
        <v>1</v>
      </c>
      <c r="AJ793" s="14">
        <f t="shared" si="483"/>
        <v>2</v>
      </c>
      <c r="AK793" s="14">
        <f t="shared" si="484"/>
        <v>2.6</v>
      </c>
      <c r="AL793" s="24">
        <f t="shared" si="502"/>
        <v>450.97340032063562</v>
      </c>
      <c r="AM793" s="14">
        <f t="shared" si="503"/>
        <v>358.48984328875378</v>
      </c>
      <c r="AN793" s="138" t="str">
        <f t="shared" si="504"/>
        <v>modifiée</v>
      </c>
      <c r="AO793">
        <f t="shared" si="505"/>
        <v>3875</v>
      </c>
      <c r="AP793" s="124">
        <f t="shared" si="506"/>
        <v>358.48984328875378</v>
      </c>
    </row>
    <row r="794" spans="2:42" x14ac:dyDescent="0.25">
      <c r="B794" s="3">
        <f t="shared" si="485"/>
        <v>3880</v>
      </c>
      <c r="C794" s="14">
        <f t="shared" si="486"/>
        <v>64.666666666666671</v>
      </c>
      <c r="D794" s="11">
        <f t="shared" si="487"/>
        <v>956.54015283190176</v>
      </c>
      <c r="E794" s="11">
        <f t="shared" si="468"/>
        <v>756.12965153626692</v>
      </c>
      <c r="F794" s="11">
        <f t="shared" si="488"/>
        <v>244.35391662763911</v>
      </c>
      <c r="G794" s="11">
        <f t="shared" si="469"/>
        <v>451.44459325850494</v>
      </c>
      <c r="H794" s="11">
        <f t="shared" si="470"/>
        <v>349.38465939628088</v>
      </c>
      <c r="I794" s="24">
        <f t="shared" si="489"/>
        <v>244.35391662763911</v>
      </c>
      <c r="J794" s="12">
        <f t="shared" si="471"/>
        <v>0.29441173464393411</v>
      </c>
      <c r="K794" s="24">
        <f t="shared" si="472"/>
        <v>545.36763927082416</v>
      </c>
      <c r="L794" s="12">
        <f t="shared" si="490"/>
        <v>0.29721414917992994</v>
      </c>
      <c r="M794" s="24">
        <f t="shared" si="491"/>
        <v>451.44459325850494</v>
      </c>
      <c r="N794" s="12">
        <f t="shared" si="473"/>
        <v>0.76000831807699176</v>
      </c>
      <c r="O794" s="24">
        <f t="shared" si="474"/>
        <v>633.79292914577695</v>
      </c>
      <c r="P794" s="12">
        <f t="shared" si="492"/>
        <v>0.47077760129923002</v>
      </c>
      <c r="Q794" s="24">
        <f t="shared" si="493"/>
        <v>349.38465939628088</v>
      </c>
      <c r="R794" s="12">
        <f t="shared" si="475"/>
        <v>0.49534454198524147</v>
      </c>
      <c r="S794" s="24">
        <f t="shared" si="476"/>
        <v>583.45800620957311</v>
      </c>
      <c r="T794" s="12">
        <f t="shared" si="494"/>
        <v>0.3998023677427161</v>
      </c>
      <c r="W794" s="24">
        <f t="shared" si="495"/>
        <v>536.71128204333229</v>
      </c>
      <c r="X794" s="24">
        <f t="shared" si="496"/>
        <v>696.28013461455282</v>
      </c>
      <c r="Y794" s="13">
        <f t="shared" si="477"/>
        <v>0.5269110947686898</v>
      </c>
      <c r="Z794" s="24">
        <f t="shared" si="478"/>
        <v>5485.4592373233654</v>
      </c>
      <c r="AA794" s="24">
        <f t="shared" si="479"/>
        <v>19221.824807759338</v>
      </c>
      <c r="AB794" s="24">
        <f t="shared" si="497"/>
        <v>451.44459325850494</v>
      </c>
      <c r="AC794" s="24">
        <f t="shared" si="498"/>
        <v>349.38465939628088</v>
      </c>
      <c r="AD794" s="123">
        <f t="shared" si="499"/>
        <v>3880</v>
      </c>
      <c r="AE794" s="14">
        <f t="shared" si="500"/>
        <v>64.666666666666671</v>
      </c>
      <c r="AF794" s="24">
        <f t="shared" si="480"/>
        <v>400</v>
      </c>
      <c r="AG794" s="3">
        <f t="shared" si="501"/>
        <v>2</v>
      </c>
      <c r="AH794" s="14">
        <f t="shared" si="481"/>
        <v>0</v>
      </c>
      <c r="AI794" s="14">
        <f t="shared" si="482"/>
        <v>1</v>
      </c>
      <c r="AJ794" s="14">
        <f t="shared" si="483"/>
        <v>2</v>
      </c>
      <c r="AK794" s="14">
        <f t="shared" si="484"/>
        <v>2.6</v>
      </c>
      <c r="AL794" s="24">
        <f t="shared" si="502"/>
        <v>451.44459325850494</v>
      </c>
      <c r="AM794" s="14">
        <f t="shared" si="503"/>
        <v>358.93762433874861</v>
      </c>
      <c r="AN794" s="138" t="str">
        <f t="shared" si="504"/>
        <v>modifiée</v>
      </c>
      <c r="AO794">
        <f t="shared" si="505"/>
        <v>3880</v>
      </c>
      <c r="AP794" s="124">
        <f t="shared" si="506"/>
        <v>358.93762433874861</v>
      </c>
    </row>
    <row r="795" spans="2:42" x14ac:dyDescent="0.25">
      <c r="B795" s="3">
        <f t="shared" si="485"/>
        <v>3885</v>
      </c>
      <c r="C795" s="14">
        <f t="shared" si="486"/>
        <v>64.75</v>
      </c>
      <c r="D795" s="11">
        <f t="shared" si="487"/>
        <v>956.73273845771791</v>
      </c>
      <c r="E795" s="11">
        <f t="shared" si="468"/>
        <v>756.35042696263906</v>
      </c>
      <c r="F795" s="11">
        <f t="shared" si="488"/>
        <v>244.65113077681903</v>
      </c>
      <c r="G795" s="11">
        <f t="shared" si="469"/>
        <v>451.91537085980417</v>
      </c>
      <c r="H795" s="11">
        <f t="shared" si="470"/>
        <v>349.7844617640236</v>
      </c>
      <c r="I795" s="24">
        <f t="shared" si="489"/>
        <v>244.65113077681903</v>
      </c>
      <c r="J795" s="12">
        <f t="shared" si="471"/>
        <v>0.2943564342856026</v>
      </c>
      <c r="K795" s="24">
        <f t="shared" si="472"/>
        <v>545.47009677594815</v>
      </c>
      <c r="L795" s="12">
        <f t="shared" si="490"/>
        <v>0.29712632456759486</v>
      </c>
      <c r="M795" s="24">
        <f t="shared" si="491"/>
        <v>451.91537085980417</v>
      </c>
      <c r="N795" s="12">
        <f t="shared" si="473"/>
        <v>0.75966689699900125</v>
      </c>
      <c r="O795" s="24">
        <f t="shared" si="474"/>
        <v>634.07777802618307</v>
      </c>
      <c r="P795" s="12">
        <f t="shared" si="492"/>
        <v>0.4703624718160514</v>
      </c>
      <c r="Q795" s="24">
        <f t="shared" si="493"/>
        <v>349.7844617640236</v>
      </c>
      <c r="R795" s="12">
        <f t="shared" si="475"/>
        <v>0.4952070051206271</v>
      </c>
      <c r="S795" s="24">
        <f t="shared" si="476"/>
        <v>583.62005356346435</v>
      </c>
      <c r="T795" s="12">
        <f t="shared" si="494"/>
        <v>0.39958036539958369</v>
      </c>
      <c r="W795" s="24">
        <f t="shared" si="495"/>
        <v>537.238193138101</v>
      </c>
      <c r="X795" s="24">
        <f t="shared" si="496"/>
        <v>696.7429640398758</v>
      </c>
      <c r="Y795" s="13">
        <f t="shared" si="477"/>
        <v>0.52630493369623732</v>
      </c>
      <c r="Z795" s="24">
        <f t="shared" si="478"/>
        <v>5477.8058456134513</v>
      </c>
      <c r="AA795" s="24">
        <f t="shared" si="479"/>
        <v>19217.459285092165</v>
      </c>
      <c r="AB795" s="24">
        <f t="shared" si="497"/>
        <v>451.91537085980417</v>
      </c>
      <c r="AC795" s="24">
        <f t="shared" si="498"/>
        <v>349.7844617640236</v>
      </c>
      <c r="AD795" s="123">
        <f t="shared" si="499"/>
        <v>3885</v>
      </c>
      <c r="AE795" s="14">
        <f t="shared" si="500"/>
        <v>64.75</v>
      </c>
      <c r="AF795" s="24">
        <f t="shared" si="480"/>
        <v>400</v>
      </c>
      <c r="AG795" s="3">
        <f t="shared" si="501"/>
        <v>2</v>
      </c>
      <c r="AH795" s="14">
        <f t="shared" si="481"/>
        <v>0</v>
      </c>
      <c r="AI795" s="14">
        <f t="shared" si="482"/>
        <v>1</v>
      </c>
      <c r="AJ795" s="14">
        <f t="shared" si="483"/>
        <v>2</v>
      </c>
      <c r="AK795" s="14">
        <f t="shared" si="484"/>
        <v>2.6</v>
      </c>
      <c r="AL795" s="24">
        <f t="shared" si="502"/>
        <v>451.91537085980417</v>
      </c>
      <c r="AM795" s="14">
        <f t="shared" si="503"/>
        <v>359.38521926807914</v>
      </c>
      <c r="AN795" s="138" t="str">
        <f t="shared" si="504"/>
        <v>modifiée</v>
      </c>
      <c r="AO795">
        <f t="shared" si="505"/>
        <v>3885</v>
      </c>
      <c r="AP795" s="124">
        <f t="shared" si="506"/>
        <v>359.38521926807914</v>
      </c>
    </row>
    <row r="796" spans="2:42" x14ac:dyDescent="0.25">
      <c r="B796" s="3">
        <f t="shared" si="485"/>
        <v>3890</v>
      </c>
      <c r="C796" s="14">
        <f t="shared" si="486"/>
        <v>64.833333333333329</v>
      </c>
      <c r="D796" s="11">
        <f t="shared" si="487"/>
        <v>956.92507686186673</v>
      </c>
      <c r="E796" s="11">
        <f t="shared" si="468"/>
        <v>756.57120238901121</v>
      </c>
      <c r="F796" s="11">
        <f t="shared" si="488"/>
        <v>244.94825710138662</v>
      </c>
      <c r="G796" s="11">
        <f t="shared" si="469"/>
        <v>452.3857333316202</v>
      </c>
      <c r="H796" s="11">
        <f t="shared" si="470"/>
        <v>350.18404212942318</v>
      </c>
      <c r="I796" s="24">
        <f t="shared" si="489"/>
        <v>244.94825710138662</v>
      </c>
      <c r="J796" s="12">
        <f t="shared" si="471"/>
        <v>0.29430117680460838</v>
      </c>
      <c r="K796" s="24">
        <f t="shared" si="472"/>
        <v>545.57251329983944</v>
      </c>
      <c r="L796" s="12">
        <f t="shared" si="490"/>
        <v>0.29703846314348037</v>
      </c>
      <c r="M796" s="24">
        <f t="shared" si="491"/>
        <v>452.3857333316202</v>
      </c>
      <c r="N796" s="12">
        <f t="shared" si="473"/>
        <v>0.7593253838850571</v>
      </c>
      <c r="O796" s="24">
        <f t="shared" si="474"/>
        <v>634.36295995352566</v>
      </c>
      <c r="P796" s="12">
        <f t="shared" si="492"/>
        <v>0.46994755035552482</v>
      </c>
      <c r="Q796" s="24">
        <f t="shared" si="493"/>
        <v>350.18404212942318</v>
      </c>
      <c r="R796" s="12">
        <f t="shared" si="475"/>
        <v>0.49506944767537314</v>
      </c>
      <c r="S796" s="24">
        <f t="shared" si="476"/>
        <v>583.7822152237004</v>
      </c>
      <c r="T796" s="12">
        <f t="shared" si="494"/>
        <v>0.39935835132238762</v>
      </c>
      <c r="W796" s="24">
        <f t="shared" si="495"/>
        <v>537.76449807179722</v>
      </c>
      <c r="X796" s="24">
        <f t="shared" si="496"/>
        <v>697.20630756932314</v>
      </c>
      <c r="Y796" s="13">
        <f t="shared" si="477"/>
        <v>0.52569934966409348</v>
      </c>
      <c r="Z796" s="24">
        <f t="shared" si="478"/>
        <v>5470.1676079303497</v>
      </c>
      <c r="AA796" s="24">
        <f t="shared" si="479"/>
        <v>19213.08611610315</v>
      </c>
      <c r="AB796" s="24">
        <f t="shared" si="497"/>
        <v>452.3857333316202</v>
      </c>
      <c r="AC796" s="24">
        <f t="shared" si="498"/>
        <v>350.18404212942318</v>
      </c>
      <c r="AD796" s="123">
        <f t="shared" si="499"/>
        <v>3890</v>
      </c>
      <c r="AE796" s="14">
        <f t="shared" si="500"/>
        <v>64.833333333333329</v>
      </c>
      <c r="AF796" s="24">
        <f t="shared" si="480"/>
        <v>400</v>
      </c>
      <c r="AG796" s="3">
        <f t="shared" si="501"/>
        <v>2</v>
      </c>
      <c r="AH796" s="14">
        <f t="shared" si="481"/>
        <v>0</v>
      </c>
      <c r="AI796" s="14">
        <f t="shared" si="482"/>
        <v>1</v>
      </c>
      <c r="AJ796" s="14">
        <f t="shared" si="483"/>
        <v>2</v>
      </c>
      <c r="AK796" s="14">
        <f t="shared" si="484"/>
        <v>2.6</v>
      </c>
      <c r="AL796" s="24">
        <f t="shared" si="502"/>
        <v>452.3857333316202</v>
      </c>
      <c r="AM796" s="14">
        <f t="shared" si="503"/>
        <v>359.83262788876578</v>
      </c>
      <c r="AN796" s="138" t="str">
        <f t="shared" si="504"/>
        <v>modifiée</v>
      </c>
      <c r="AO796">
        <f t="shared" si="505"/>
        <v>3890</v>
      </c>
      <c r="AP796" s="124">
        <f t="shared" si="506"/>
        <v>359.83262788876578</v>
      </c>
    </row>
    <row r="797" spans="2:42" x14ac:dyDescent="0.25">
      <c r="B797" s="3">
        <f t="shared" si="485"/>
        <v>3895</v>
      </c>
      <c r="C797" s="14">
        <f t="shared" si="486"/>
        <v>64.916666666666671</v>
      </c>
      <c r="D797" s="11">
        <f t="shared" si="487"/>
        <v>957.11716867825044</v>
      </c>
      <c r="E797" s="11">
        <f t="shared" si="468"/>
        <v>756.79197781538346</v>
      </c>
      <c r="F797" s="11">
        <f t="shared" si="488"/>
        <v>245.2452955645301</v>
      </c>
      <c r="G797" s="11">
        <f t="shared" si="469"/>
        <v>452.85568088197573</v>
      </c>
      <c r="H797" s="11">
        <f t="shared" si="470"/>
        <v>350.58340048074558</v>
      </c>
      <c r="I797" s="24">
        <f t="shared" si="489"/>
        <v>245.2452955645301</v>
      </c>
      <c r="J797" s="12">
        <f t="shared" si="471"/>
        <v>0.29424596197775554</v>
      </c>
      <c r="K797" s="24">
        <f t="shared" si="472"/>
        <v>545.67488918855202</v>
      </c>
      <c r="L797" s="12">
        <f t="shared" si="490"/>
        <v>0.29695056509710527</v>
      </c>
      <c r="M797" s="24">
        <f t="shared" si="491"/>
        <v>452.85568088197573</v>
      </c>
      <c r="N797" s="12">
        <f t="shared" si="473"/>
        <v>0.75898377943919315</v>
      </c>
      <c r="O797" s="24">
        <f t="shared" si="474"/>
        <v>634.64847489242413</v>
      </c>
      <c r="P797" s="12">
        <f t="shared" si="492"/>
        <v>0.46953283784972932</v>
      </c>
      <c r="Q797" s="24">
        <f t="shared" si="493"/>
        <v>350.58340048074558</v>
      </c>
      <c r="R797" s="12">
        <f t="shared" si="475"/>
        <v>0.49493186932030403</v>
      </c>
      <c r="S797" s="24">
        <f t="shared" si="476"/>
        <v>583.94449169419602</v>
      </c>
      <c r="T797" s="12">
        <f t="shared" si="494"/>
        <v>0.39913632590050369</v>
      </c>
      <c r="W797" s="24">
        <f t="shared" si="495"/>
        <v>538.29019742146136</v>
      </c>
      <c r="X797" s="24">
        <f t="shared" si="496"/>
        <v>697.6701640371964</v>
      </c>
      <c r="Y797" s="13">
        <f t="shared" si="477"/>
        <v>0.52509434564443103</v>
      </c>
      <c r="Z797" s="24">
        <f t="shared" si="478"/>
        <v>5462.5445098480523</v>
      </c>
      <c r="AA797" s="24">
        <f t="shared" si="479"/>
        <v>19208.705404759759</v>
      </c>
      <c r="AB797" s="24">
        <f t="shared" si="497"/>
        <v>452.85568088197573</v>
      </c>
      <c r="AC797" s="24">
        <f t="shared" si="498"/>
        <v>350.58340048074558</v>
      </c>
      <c r="AD797" s="123">
        <f t="shared" si="499"/>
        <v>3895</v>
      </c>
      <c r="AE797" s="14">
        <f t="shared" si="500"/>
        <v>64.916666666666671</v>
      </c>
      <c r="AF797" s="24">
        <f t="shared" si="480"/>
        <v>400</v>
      </c>
      <c r="AG797" s="3">
        <f t="shared" si="501"/>
        <v>2</v>
      </c>
      <c r="AH797" s="14">
        <f t="shared" si="481"/>
        <v>0</v>
      </c>
      <c r="AI797" s="14">
        <f t="shared" si="482"/>
        <v>1</v>
      </c>
      <c r="AJ797" s="14">
        <f t="shared" si="483"/>
        <v>2</v>
      </c>
      <c r="AK797" s="14">
        <f t="shared" si="484"/>
        <v>2.6</v>
      </c>
      <c r="AL797" s="24">
        <f t="shared" si="502"/>
        <v>452.85568088197573</v>
      </c>
      <c r="AM797" s="14">
        <f t="shared" si="503"/>
        <v>360.27985001377948</v>
      </c>
      <c r="AN797" s="138" t="str">
        <f t="shared" si="504"/>
        <v>modifiée</v>
      </c>
      <c r="AO797">
        <f t="shared" si="505"/>
        <v>3895</v>
      </c>
      <c r="AP797" s="124">
        <f t="shared" si="506"/>
        <v>360.27985001377948</v>
      </c>
    </row>
    <row r="798" spans="2:42" x14ac:dyDescent="0.25">
      <c r="B798" s="3">
        <f t="shared" si="485"/>
        <v>3900</v>
      </c>
      <c r="C798" s="14">
        <f t="shared" si="486"/>
        <v>65</v>
      </c>
      <c r="D798" s="11">
        <f t="shared" si="487"/>
        <v>957.30901453833587</v>
      </c>
      <c r="E798" s="11">
        <f t="shared" si="468"/>
        <v>757.01275324175572</v>
      </c>
      <c r="F798" s="11">
        <f t="shared" si="488"/>
        <v>245.54224612962719</v>
      </c>
      <c r="G798" s="11">
        <f t="shared" si="469"/>
        <v>453.32521371982546</v>
      </c>
      <c r="H798" s="11">
        <f t="shared" si="470"/>
        <v>350.98253680664607</v>
      </c>
      <c r="I798" s="24">
        <f t="shared" si="489"/>
        <v>245.54224612962719</v>
      </c>
      <c r="J798" s="12">
        <f t="shared" si="471"/>
        <v>0.29419078958247158</v>
      </c>
      <c r="K798" s="24">
        <f t="shared" si="472"/>
        <v>545.77722478758812</v>
      </c>
      <c r="L798" s="12">
        <f t="shared" si="490"/>
        <v>0.29686263061684415</v>
      </c>
      <c r="M798" s="24">
        <f t="shared" si="491"/>
        <v>453.32521371982546</v>
      </c>
      <c r="N798" s="12">
        <f t="shared" si="473"/>
        <v>0.75864208436959857</v>
      </c>
      <c r="O798" s="24">
        <f t="shared" si="474"/>
        <v>634.93432280313777</v>
      </c>
      <c r="P798" s="12">
        <f t="shared" si="492"/>
        <v>0.46911833522714286</v>
      </c>
      <c r="Q798" s="24">
        <f t="shared" si="493"/>
        <v>350.98253680664607</v>
      </c>
      <c r="R798" s="12">
        <f t="shared" si="475"/>
        <v>0.49479426972923274</v>
      </c>
      <c r="S798" s="24">
        <f t="shared" si="476"/>
        <v>584.10688347635914</v>
      </c>
      <c r="T798" s="12">
        <f t="shared" si="494"/>
        <v>0.39891428952254104</v>
      </c>
      <c r="W798" s="24">
        <f t="shared" si="495"/>
        <v>538.8152917671058</v>
      </c>
      <c r="X798" s="24">
        <f t="shared" si="496"/>
        <v>698.13453227579248</v>
      </c>
      <c r="Y798" s="13">
        <f t="shared" si="477"/>
        <v>0.52448992459081289</v>
      </c>
      <c r="Z798" s="24">
        <f t="shared" si="478"/>
        <v>5454.9365368662475</v>
      </c>
      <c r="AA798" s="24">
        <f t="shared" si="479"/>
        <v>19204.31725483948</v>
      </c>
      <c r="AB798" s="24">
        <f t="shared" si="497"/>
        <v>453.32521371982546</v>
      </c>
      <c r="AC798" s="24">
        <f t="shared" si="498"/>
        <v>350.98253680664607</v>
      </c>
      <c r="AD798" s="123">
        <f t="shared" si="499"/>
        <v>3900</v>
      </c>
      <c r="AE798" s="14">
        <f t="shared" si="500"/>
        <v>65</v>
      </c>
      <c r="AF798" s="24">
        <f t="shared" si="480"/>
        <v>400</v>
      </c>
      <c r="AG798" s="3">
        <f t="shared" si="501"/>
        <v>2</v>
      </c>
      <c r="AH798" s="14">
        <f t="shared" si="481"/>
        <v>0</v>
      </c>
      <c r="AI798" s="14">
        <f t="shared" si="482"/>
        <v>1</v>
      </c>
      <c r="AJ798" s="14">
        <f t="shared" si="483"/>
        <v>2</v>
      </c>
      <c r="AK798" s="14">
        <f t="shared" si="484"/>
        <v>2.6</v>
      </c>
      <c r="AL798" s="24">
        <f t="shared" si="502"/>
        <v>453.32521371982546</v>
      </c>
      <c r="AM798" s="14">
        <f t="shared" si="503"/>
        <v>360.72688545704079</v>
      </c>
      <c r="AN798" s="138" t="str">
        <f t="shared" si="504"/>
        <v>modifiée</v>
      </c>
      <c r="AO798">
        <f t="shared" si="505"/>
        <v>3900</v>
      </c>
      <c r="AP798" s="124">
        <f t="shared" si="506"/>
        <v>360.72688545704079</v>
      </c>
    </row>
    <row r="799" spans="2:42" x14ac:dyDescent="0.25">
      <c r="B799" s="3">
        <f t="shared" si="485"/>
        <v>3905</v>
      </c>
      <c r="C799" s="14">
        <f t="shared" si="486"/>
        <v>65.083333333333329</v>
      </c>
      <c r="D799" s="11">
        <f t="shared" si="487"/>
        <v>957.50061507116754</v>
      </c>
      <c r="E799" s="11">
        <f t="shared" si="468"/>
        <v>757.23352866812797</v>
      </c>
      <c r="F799" s="11">
        <f t="shared" si="488"/>
        <v>245.83910876024405</v>
      </c>
      <c r="G799" s="11">
        <f t="shared" si="469"/>
        <v>453.79433205505262</v>
      </c>
      <c r="H799" s="11">
        <f t="shared" si="470"/>
        <v>351.38145109616863</v>
      </c>
      <c r="I799" s="24">
        <f t="shared" si="489"/>
        <v>245.83910876024405</v>
      </c>
      <c r="J799" s="12">
        <f t="shared" si="471"/>
        <v>0.29413565939680786</v>
      </c>
      <c r="K799" s="24">
        <f t="shared" si="472"/>
        <v>545.87952044189717</v>
      </c>
      <c r="L799" s="12">
        <f t="shared" si="490"/>
        <v>0.29677465988989338</v>
      </c>
      <c r="M799" s="24">
        <f t="shared" si="491"/>
        <v>453.79433205505262</v>
      </c>
      <c r="N799" s="12">
        <f t="shared" si="473"/>
        <v>0.75830029938856514</v>
      </c>
      <c r="O799" s="24">
        <f t="shared" si="474"/>
        <v>635.22050364158883</v>
      </c>
      <c r="P799" s="12">
        <f t="shared" si="492"/>
        <v>0.46870404341252991</v>
      </c>
      <c r="Q799" s="24">
        <f t="shared" si="493"/>
        <v>351.38145109616863</v>
      </c>
      <c r="R799" s="12">
        <f t="shared" si="475"/>
        <v>0.49465664857895125</v>
      </c>
      <c r="S799" s="24">
        <f t="shared" si="476"/>
        <v>584.26939106909504</v>
      </c>
      <c r="T799" s="12">
        <f t="shared" si="494"/>
        <v>0.39869224257627522</v>
      </c>
      <c r="W799" s="24">
        <f t="shared" si="495"/>
        <v>539.33978169169666</v>
      </c>
      <c r="X799" s="24">
        <f t="shared" si="496"/>
        <v>698.59941111546414</v>
      </c>
      <c r="Y799" s="13">
        <f t="shared" si="477"/>
        <v>0.5238860894381645</v>
      </c>
      <c r="Z799" s="24">
        <f t="shared" si="478"/>
        <v>5447.343674410783</v>
      </c>
      <c r="AA799" s="24">
        <f t="shared" si="479"/>
        <v>19199.92176992822</v>
      </c>
      <c r="AB799" s="24">
        <f t="shared" si="497"/>
        <v>453.79433205505262</v>
      </c>
      <c r="AC799" s="24">
        <f t="shared" si="498"/>
        <v>351.38145109616863</v>
      </c>
      <c r="AD799" s="123">
        <f t="shared" si="499"/>
        <v>3905</v>
      </c>
      <c r="AE799" s="14">
        <f t="shared" si="500"/>
        <v>65.083333333333329</v>
      </c>
      <c r="AF799" s="24">
        <f t="shared" si="480"/>
        <v>400</v>
      </c>
      <c r="AG799" s="3">
        <f t="shared" si="501"/>
        <v>2</v>
      </c>
      <c r="AH799" s="14">
        <f t="shared" si="481"/>
        <v>0</v>
      </c>
      <c r="AI799" s="14">
        <f t="shared" si="482"/>
        <v>1</v>
      </c>
      <c r="AJ799" s="14">
        <f t="shared" si="483"/>
        <v>2</v>
      </c>
      <c r="AK799" s="14">
        <f t="shared" si="484"/>
        <v>2.6</v>
      </c>
      <c r="AL799" s="24">
        <f t="shared" si="502"/>
        <v>453.79433205505262</v>
      </c>
      <c r="AM799" s="14">
        <f t="shared" si="503"/>
        <v>361.17373403341895</v>
      </c>
      <c r="AN799" s="138" t="str">
        <f t="shared" si="504"/>
        <v>modifiée</v>
      </c>
      <c r="AO799">
        <f t="shared" si="505"/>
        <v>3905</v>
      </c>
      <c r="AP799" s="124">
        <f t="shared" si="506"/>
        <v>361.17373403341895</v>
      </c>
    </row>
    <row r="800" spans="2:42" x14ac:dyDescent="0.25">
      <c r="B800" s="3">
        <f t="shared" si="485"/>
        <v>3910</v>
      </c>
      <c r="C800" s="14">
        <f t="shared" si="486"/>
        <v>65.166666666666671</v>
      </c>
      <c r="D800" s="11">
        <f t="shared" si="487"/>
        <v>957.69197090337991</v>
      </c>
      <c r="E800" s="11">
        <f t="shared" si="468"/>
        <v>757.45430409450023</v>
      </c>
      <c r="F800" s="11">
        <f t="shared" si="488"/>
        <v>246.13588342013395</v>
      </c>
      <c r="G800" s="11">
        <f t="shared" si="469"/>
        <v>454.26303609846514</v>
      </c>
      <c r="H800" s="11">
        <f t="shared" si="470"/>
        <v>351.78014333874489</v>
      </c>
      <c r="I800" s="24">
        <f t="shared" si="489"/>
        <v>246.13588342013395</v>
      </c>
      <c r="J800" s="12">
        <f t="shared" si="471"/>
        <v>0.29408057119943726</v>
      </c>
      <c r="K800" s="24">
        <f t="shared" si="472"/>
        <v>545.98177649587581</v>
      </c>
      <c r="L800" s="12">
        <f t="shared" si="490"/>
        <v>0.29668665310230202</v>
      </c>
      <c r="M800" s="24">
        <f t="shared" si="491"/>
        <v>454.26303609846514</v>
      </c>
      <c r="N800" s="12">
        <f t="shared" si="473"/>
        <v>0.75795842521243439</v>
      </c>
      <c r="O800" s="24">
        <f t="shared" si="474"/>
        <v>635.50701735938674</v>
      </c>
      <c r="P800" s="12">
        <f t="shared" si="492"/>
        <v>0.46828996332699635</v>
      </c>
      <c r="Q800" s="24">
        <f t="shared" si="493"/>
        <v>351.78014333874489</v>
      </c>
      <c r="R800" s="12">
        <f t="shared" si="475"/>
        <v>0.49451900554922035</v>
      </c>
      <c r="S800" s="24">
        <f t="shared" si="476"/>
        <v>584.43201496881045</v>
      </c>
      <c r="T800" s="12">
        <f t="shared" si="494"/>
        <v>0.39847018544869173</v>
      </c>
      <c r="W800" s="24">
        <f t="shared" si="495"/>
        <v>539.86366778113484</v>
      </c>
      <c r="X800" s="24">
        <f t="shared" si="496"/>
        <v>699.06479938467805</v>
      </c>
      <c r="Y800" s="13">
        <f t="shared" si="477"/>
        <v>0.52328284310274809</v>
      </c>
      <c r="Z800" s="24">
        <f t="shared" si="478"/>
        <v>5439.7659078341349</v>
      </c>
      <c r="AA800" s="24">
        <f t="shared" si="479"/>
        <v>19195.519053418731</v>
      </c>
      <c r="AB800" s="24">
        <f t="shared" si="497"/>
        <v>454.26303609846514</v>
      </c>
      <c r="AC800" s="24">
        <f t="shared" si="498"/>
        <v>351.78014333874489</v>
      </c>
      <c r="AD800" s="123">
        <f t="shared" si="499"/>
        <v>3910</v>
      </c>
      <c r="AE800" s="14">
        <f t="shared" si="500"/>
        <v>65.166666666666671</v>
      </c>
      <c r="AF800" s="24">
        <f t="shared" si="480"/>
        <v>400</v>
      </c>
      <c r="AG800" s="3">
        <f t="shared" si="501"/>
        <v>2</v>
      </c>
      <c r="AH800" s="14">
        <f t="shared" si="481"/>
        <v>0</v>
      </c>
      <c r="AI800" s="14">
        <f t="shared" si="482"/>
        <v>1</v>
      </c>
      <c r="AJ800" s="14">
        <f t="shared" si="483"/>
        <v>2</v>
      </c>
      <c r="AK800" s="14">
        <f t="shared" si="484"/>
        <v>2.6</v>
      </c>
      <c r="AL800" s="24">
        <f t="shared" si="502"/>
        <v>454.26303609846514</v>
      </c>
      <c r="AM800" s="14">
        <f t="shared" si="503"/>
        <v>361.62039555873093</v>
      </c>
      <c r="AN800" s="138" t="str">
        <f t="shared" si="504"/>
        <v>modifiée</v>
      </c>
      <c r="AO800">
        <f t="shared" si="505"/>
        <v>3910</v>
      </c>
      <c r="AP800" s="124">
        <f t="shared" si="506"/>
        <v>361.62039555873093</v>
      </c>
    </row>
    <row r="801" spans="2:42" x14ac:dyDescent="0.25">
      <c r="B801" s="3">
        <f t="shared" si="485"/>
        <v>3915</v>
      </c>
      <c r="C801" s="14">
        <f t="shared" si="486"/>
        <v>65.25</v>
      </c>
      <c r="D801" s="11">
        <f t="shared" si="487"/>
        <v>957.88308265920955</v>
      </c>
      <c r="E801" s="11">
        <f t="shared" si="468"/>
        <v>757.67507952087237</v>
      </c>
      <c r="F801" s="11">
        <f t="shared" si="488"/>
        <v>246.43257007323626</v>
      </c>
      <c r="G801" s="11">
        <f t="shared" si="469"/>
        <v>454.73132606179212</v>
      </c>
      <c r="H801" s="11">
        <f t="shared" si="470"/>
        <v>352.17861352419357</v>
      </c>
      <c r="I801" s="24">
        <f t="shared" si="489"/>
        <v>246.43257007323626</v>
      </c>
      <c r="J801" s="12">
        <f t="shared" si="471"/>
        <v>0.29402552476965399</v>
      </c>
      <c r="K801" s="24">
        <f t="shared" si="472"/>
        <v>546.0839932933676</v>
      </c>
      <c r="L801" s="12">
        <f t="shared" si="490"/>
        <v>0.29659861043898184</v>
      </c>
      <c r="M801" s="24">
        <f t="shared" si="491"/>
        <v>454.73132606179212</v>
      </c>
      <c r="N801" s="12">
        <f t="shared" si="473"/>
        <v>0.75761646256154547</v>
      </c>
      <c r="O801" s="24">
        <f t="shared" si="474"/>
        <v>635.79386390385059</v>
      </c>
      <c r="P801" s="12">
        <f t="shared" si="492"/>
        <v>0.46787609588799428</v>
      </c>
      <c r="Q801" s="24">
        <f t="shared" si="493"/>
        <v>352.17861352419357</v>
      </c>
      <c r="R801" s="12">
        <f t="shared" si="475"/>
        <v>0.49438134032275921</v>
      </c>
      <c r="S801" s="24">
        <f t="shared" si="476"/>
        <v>584.59475566941876</v>
      </c>
      <c r="T801" s="12">
        <f t="shared" si="494"/>
        <v>0.39824811852599518</v>
      </c>
      <c r="W801" s="24">
        <f t="shared" si="495"/>
        <v>540.38695062423756</v>
      </c>
      <c r="X801" s="24">
        <f t="shared" si="496"/>
        <v>699.53069591007466</v>
      </c>
      <c r="Y801" s="13">
        <f t="shared" si="477"/>
        <v>0.52268018848213293</v>
      </c>
      <c r="Z801" s="24">
        <f t="shared" si="478"/>
        <v>5432.2032224158702</v>
      </c>
      <c r="AA801" s="24">
        <f t="shared" si="479"/>
        <v>19191.109208508835</v>
      </c>
      <c r="AB801" s="24">
        <f t="shared" si="497"/>
        <v>454.73132606179212</v>
      </c>
      <c r="AC801" s="24">
        <f t="shared" si="498"/>
        <v>352.17861352419357</v>
      </c>
      <c r="AD801" s="123">
        <f t="shared" si="499"/>
        <v>3915</v>
      </c>
      <c r="AE801" s="14">
        <f t="shared" si="500"/>
        <v>65.25</v>
      </c>
      <c r="AF801" s="24">
        <f t="shared" si="480"/>
        <v>400</v>
      </c>
      <c r="AG801" s="3">
        <f t="shared" si="501"/>
        <v>2</v>
      </c>
      <c r="AH801" s="14">
        <f t="shared" si="481"/>
        <v>0</v>
      </c>
      <c r="AI801" s="14">
        <f t="shared" si="482"/>
        <v>1</v>
      </c>
      <c r="AJ801" s="14">
        <f t="shared" si="483"/>
        <v>2</v>
      </c>
      <c r="AK801" s="14">
        <f t="shared" si="484"/>
        <v>2.6</v>
      </c>
      <c r="AL801" s="24">
        <f t="shared" si="502"/>
        <v>454.73132606179212</v>
      </c>
      <c r="AM801" s="14">
        <f t="shared" si="503"/>
        <v>362.06686984974021</v>
      </c>
      <c r="AN801" s="138" t="str">
        <f t="shared" si="504"/>
        <v>modifiée</v>
      </c>
      <c r="AO801">
        <f t="shared" si="505"/>
        <v>3915</v>
      </c>
      <c r="AP801" s="124">
        <f t="shared" si="506"/>
        <v>362.06686984974021</v>
      </c>
    </row>
    <row r="802" spans="2:42" x14ac:dyDescent="0.25">
      <c r="B802" s="3">
        <f t="shared" si="485"/>
        <v>3920</v>
      </c>
      <c r="C802" s="14">
        <f t="shared" si="486"/>
        <v>65.333333333333329</v>
      </c>
      <c r="D802" s="11">
        <f t="shared" si="487"/>
        <v>958.07395096050709</v>
      </c>
      <c r="E802" s="11">
        <f t="shared" si="468"/>
        <v>757.89585494724452</v>
      </c>
      <c r="F802" s="11">
        <f t="shared" si="488"/>
        <v>246.72916868367525</v>
      </c>
      <c r="G802" s="11">
        <f t="shared" si="469"/>
        <v>455.19920215768013</v>
      </c>
      <c r="H802" s="11">
        <f t="shared" si="470"/>
        <v>352.57686164271956</v>
      </c>
      <c r="I802" s="24">
        <f t="shared" si="489"/>
        <v>246.72916868367525</v>
      </c>
      <c r="J802" s="12">
        <f t="shared" si="471"/>
        <v>0.29397051988737211</v>
      </c>
      <c r="K802" s="24">
        <f t="shared" si="472"/>
        <v>546.18617117766246</v>
      </c>
      <c r="L802" s="12">
        <f t="shared" si="490"/>
        <v>0.29651053208372125</v>
      </c>
      <c r="M802" s="24">
        <f t="shared" si="491"/>
        <v>455.19920215768013</v>
      </c>
      <c r="N802" s="12">
        <f t="shared" si="473"/>
        <v>0.75727441216018321</v>
      </c>
      <c r="O802" s="24">
        <f t="shared" si="474"/>
        <v>636.08104321803296</v>
      </c>
      <c r="P802" s="12">
        <f t="shared" si="492"/>
        <v>0.46746244200933207</v>
      </c>
      <c r="Q802" s="24">
        <f t="shared" si="493"/>
        <v>352.57686164271956</v>
      </c>
      <c r="R802" s="12">
        <f t="shared" si="475"/>
        <v>0.49424365258523639</v>
      </c>
      <c r="S802" s="24">
        <f t="shared" si="476"/>
        <v>584.75761366234349</v>
      </c>
      <c r="T802" s="12">
        <f t="shared" si="494"/>
        <v>0.39802604219362192</v>
      </c>
      <c r="W802" s="24">
        <f t="shared" si="495"/>
        <v>540.90963081271968</v>
      </c>
      <c r="X802" s="24">
        <f t="shared" si="496"/>
        <v>699.99709951652585</v>
      </c>
      <c r="Y802" s="13">
        <f t="shared" si="477"/>
        <v>0.52207812845517354</v>
      </c>
      <c r="Z802" s="24">
        <f t="shared" si="478"/>
        <v>5424.6556033631205</v>
      </c>
      <c r="AA802" s="24">
        <f t="shared" si="479"/>
        <v>19186.692338199955</v>
      </c>
      <c r="AB802" s="24">
        <f t="shared" si="497"/>
        <v>455.19920215768013</v>
      </c>
      <c r="AC802" s="24">
        <f t="shared" si="498"/>
        <v>352.57686164271956</v>
      </c>
      <c r="AD802" s="123">
        <f t="shared" si="499"/>
        <v>3920</v>
      </c>
      <c r="AE802" s="14">
        <f t="shared" si="500"/>
        <v>65.333333333333329</v>
      </c>
      <c r="AF802" s="24">
        <f t="shared" si="480"/>
        <v>400</v>
      </c>
      <c r="AG802" s="3">
        <f t="shared" si="501"/>
        <v>2</v>
      </c>
      <c r="AH802" s="14">
        <f t="shared" si="481"/>
        <v>0</v>
      </c>
      <c r="AI802" s="14">
        <f t="shared" si="482"/>
        <v>1</v>
      </c>
      <c r="AJ802" s="14">
        <f t="shared" si="483"/>
        <v>2</v>
      </c>
      <c r="AK802" s="14">
        <f t="shared" si="484"/>
        <v>2.6</v>
      </c>
      <c r="AL802" s="24">
        <f t="shared" si="502"/>
        <v>455.19920215768013</v>
      </c>
      <c r="AM802" s="14">
        <f t="shared" si="503"/>
        <v>362.5131567241562</v>
      </c>
      <c r="AN802" s="138" t="str">
        <f t="shared" si="504"/>
        <v>modifiée</v>
      </c>
      <c r="AO802">
        <f t="shared" si="505"/>
        <v>3920</v>
      </c>
      <c r="AP802" s="124">
        <f t="shared" si="506"/>
        <v>362.5131567241562</v>
      </c>
    </row>
    <row r="803" spans="2:42" x14ac:dyDescent="0.25">
      <c r="B803" s="3">
        <f t="shared" si="485"/>
        <v>3925</v>
      </c>
      <c r="C803" s="14">
        <f t="shared" si="486"/>
        <v>65.416666666666671</v>
      </c>
      <c r="D803" s="11">
        <f t="shared" si="487"/>
        <v>958.2645764267503</v>
      </c>
      <c r="E803" s="11">
        <f t="shared" si="468"/>
        <v>758.11663037361677</v>
      </c>
      <c r="F803" s="11">
        <f t="shared" si="488"/>
        <v>247.02567921575897</v>
      </c>
      <c r="G803" s="11">
        <f t="shared" si="469"/>
        <v>455.66666459968945</v>
      </c>
      <c r="H803" s="11">
        <f t="shared" si="470"/>
        <v>352.9748876849132</v>
      </c>
      <c r="I803" s="24">
        <f t="shared" si="489"/>
        <v>247.02567921575897</v>
      </c>
      <c r="J803" s="12">
        <f t="shared" si="471"/>
        <v>0.29391555633312422</v>
      </c>
      <c r="K803" s="24">
        <f t="shared" si="472"/>
        <v>546.28831049149642</v>
      </c>
      <c r="L803" s="12">
        <f t="shared" si="490"/>
        <v>0.2964224182191576</v>
      </c>
      <c r="M803" s="24">
        <f t="shared" si="491"/>
        <v>455.66666459968945</v>
      </c>
      <c r="N803" s="12">
        <f t="shared" si="473"/>
        <v>0.75693227473652447</v>
      </c>
      <c r="O803" s="24">
        <f t="shared" si="474"/>
        <v>636.36855524074406</v>
      </c>
      <c r="P803" s="12">
        <f t="shared" si="492"/>
        <v>0.46704900260108045</v>
      </c>
      <c r="Q803" s="24">
        <f t="shared" si="493"/>
        <v>352.9748876849132</v>
      </c>
      <c r="R803" s="12">
        <f t="shared" si="475"/>
        <v>0.49410594202525882</v>
      </c>
      <c r="S803" s="24">
        <f t="shared" si="476"/>
        <v>584.92058943652364</v>
      </c>
      <c r="T803" s="12">
        <f t="shared" si="494"/>
        <v>0.39780395683618652</v>
      </c>
      <c r="W803" s="24">
        <f t="shared" si="495"/>
        <v>541.43170894117486</v>
      </c>
      <c r="X803" s="24">
        <f t="shared" si="496"/>
        <v>700.46400902719404</v>
      </c>
      <c r="Y803" s="13">
        <f t="shared" si="477"/>
        <v>0.5214766658819826</v>
      </c>
      <c r="Z803" s="24">
        <f t="shared" si="478"/>
        <v>5417.1230358110479</v>
      </c>
      <c r="AA803" s="24">
        <f t="shared" si="479"/>
        <v>19182.268545295319</v>
      </c>
      <c r="AB803" s="24">
        <f t="shared" si="497"/>
        <v>455.66666459968945</v>
      </c>
      <c r="AC803" s="24">
        <f t="shared" si="498"/>
        <v>352.9748876849132</v>
      </c>
      <c r="AD803" s="123">
        <f t="shared" si="499"/>
        <v>3925</v>
      </c>
      <c r="AE803" s="14">
        <f t="shared" si="500"/>
        <v>65.416666666666671</v>
      </c>
      <c r="AF803" s="24">
        <f t="shared" si="480"/>
        <v>400</v>
      </c>
      <c r="AG803" s="3">
        <f t="shared" si="501"/>
        <v>2</v>
      </c>
      <c r="AH803" s="14">
        <f t="shared" si="481"/>
        <v>0</v>
      </c>
      <c r="AI803" s="14">
        <f t="shared" si="482"/>
        <v>1</v>
      </c>
      <c r="AJ803" s="14">
        <f t="shared" si="483"/>
        <v>2</v>
      </c>
      <c r="AK803" s="14">
        <f t="shared" si="484"/>
        <v>2.6</v>
      </c>
      <c r="AL803" s="24">
        <f t="shared" si="502"/>
        <v>455.66666459968945</v>
      </c>
      <c r="AM803" s="14">
        <f t="shared" si="503"/>
        <v>362.95925600063254</v>
      </c>
      <c r="AN803" s="138" t="str">
        <f t="shared" si="504"/>
        <v>modifiée</v>
      </c>
      <c r="AO803">
        <f t="shared" si="505"/>
        <v>3925</v>
      </c>
      <c r="AP803" s="124">
        <f t="shared" si="506"/>
        <v>362.95925600063254</v>
      </c>
    </row>
    <row r="804" spans="2:42" x14ac:dyDescent="0.25">
      <c r="B804" s="3">
        <f t="shared" si="485"/>
        <v>3930</v>
      </c>
      <c r="C804" s="14">
        <f t="shared" si="486"/>
        <v>65.5</v>
      </c>
      <c r="D804" s="11">
        <f t="shared" si="487"/>
        <v>958.45495967505497</v>
      </c>
      <c r="E804" s="11">
        <f t="shared" si="468"/>
        <v>758.33740579998903</v>
      </c>
      <c r="F804" s="11">
        <f t="shared" si="488"/>
        <v>247.32210163397812</v>
      </c>
      <c r="G804" s="11">
        <f t="shared" si="469"/>
        <v>456.13371360229053</v>
      </c>
      <c r="H804" s="11">
        <f t="shared" si="470"/>
        <v>353.37269164174938</v>
      </c>
      <c r="I804" s="24">
        <f t="shared" si="489"/>
        <v>247.32210163397812</v>
      </c>
      <c r="J804" s="12">
        <f t="shared" si="471"/>
        <v>0.29386063388806088</v>
      </c>
      <c r="K804" s="24">
        <f t="shared" si="472"/>
        <v>546.39041157705094</v>
      </c>
      <c r="L804" s="12">
        <f t="shared" si="490"/>
        <v>0.29633426902684906</v>
      </c>
      <c r="M804" s="24">
        <f t="shared" si="491"/>
        <v>456.13371360229053</v>
      </c>
      <c r="N804" s="12">
        <f t="shared" si="473"/>
        <v>0.75659005102258836</v>
      </c>
      <c r="O804" s="24">
        <f t="shared" si="474"/>
        <v>636.65639990657371</v>
      </c>
      <c r="P804" s="12">
        <f t="shared" si="492"/>
        <v>0.46663577856973537</v>
      </c>
      <c r="Q804" s="24">
        <f t="shared" si="493"/>
        <v>353.37269164174938</v>
      </c>
      <c r="R804" s="12">
        <f t="shared" si="475"/>
        <v>0.49396820833436261</v>
      </c>
      <c r="S804" s="24">
        <f t="shared" si="476"/>
        <v>585.08368347841747</v>
      </c>
      <c r="T804" s="12">
        <f t="shared" si="494"/>
        <v>0.39758186283759339</v>
      </c>
      <c r="W804" s="24">
        <f t="shared" si="495"/>
        <v>541.95318560705687</v>
      </c>
      <c r="X804" s="24">
        <f t="shared" si="496"/>
        <v>700.93142326358941</v>
      </c>
      <c r="Y804" s="13">
        <f t="shared" si="477"/>
        <v>0.52087580360390995</v>
      </c>
      <c r="Z804" s="24">
        <f t="shared" si="478"/>
        <v>5409.6055048233038</v>
      </c>
      <c r="AA804" s="24">
        <f t="shared" si="479"/>
        <v>19177.837932398492</v>
      </c>
      <c r="AB804" s="24">
        <f t="shared" si="497"/>
        <v>456.13371360229053</v>
      </c>
      <c r="AC804" s="24">
        <f t="shared" si="498"/>
        <v>353.37269164174938</v>
      </c>
      <c r="AD804" s="123">
        <f t="shared" si="499"/>
        <v>3930</v>
      </c>
      <c r="AE804" s="14">
        <f t="shared" si="500"/>
        <v>65.5</v>
      </c>
      <c r="AF804" s="24">
        <f t="shared" si="480"/>
        <v>400</v>
      </c>
      <c r="AG804" s="3">
        <f t="shared" si="501"/>
        <v>2</v>
      </c>
      <c r="AH804" s="14">
        <f t="shared" si="481"/>
        <v>0</v>
      </c>
      <c r="AI804" s="14">
        <f t="shared" si="482"/>
        <v>1</v>
      </c>
      <c r="AJ804" s="14">
        <f t="shared" si="483"/>
        <v>2</v>
      </c>
      <c r="AK804" s="14">
        <f t="shared" si="484"/>
        <v>2.6</v>
      </c>
      <c r="AL804" s="24">
        <f t="shared" si="502"/>
        <v>456.13371360229053</v>
      </c>
      <c r="AM804" s="14">
        <f t="shared" si="503"/>
        <v>363.40516749876667</v>
      </c>
      <c r="AN804" s="138" t="str">
        <f t="shared" si="504"/>
        <v>modifiée</v>
      </c>
      <c r="AO804">
        <f t="shared" si="505"/>
        <v>3930</v>
      </c>
      <c r="AP804" s="124">
        <f t="shared" si="506"/>
        <v>363.40516749876667</v>
      </c>
    </row>
    <row r="805" spans="2:42" x14ac:dyDescent="0.25">
      <c r="B805" s="3">
        <f t="shared" si="485"/>
        <v>3935</v>
      </c>
      <c r="C805" s="14">
        <f t="shared" si="486"/>
        <v>65.583333333333329</v>
      </c>
      <c r="D805" s="11">
        <f t="shared" si="487"/>
        <v>958.64510132018779</v>
      </c>
      <c r="E805" s="11">
        <f t="shared" si="468"/>
        <v>758.55818122636128</v>
      </c>
      <c r="F805" s="11">
        <f t="shared" si="488"/>
        <v>247.61843590300498</v>
      </c>
      <c r="G805" s="11">
        <f t="shared" si="469"/>
        <v>456.60034938086028</v>
      </c>
      <c r="H805" s="11">
        <f t="shared" si="470"/>
        <v>353.77027350458695</v>
      </c>
      <c r="I805" s="24">
        <f t="shared" si="489"/>
        <v>247.61843590300498</v>
      </c>
      <c r="J805" s="12">
        <f t="shared" si="471"/>
        <v>0.29380575233394929</v>
      </c>
      <c r="K805" s="24">
        <f t="shared" si="472"/>
        <v>546.49247477595281</v>
      </c>
      <c r="L805" s="12">
        <f t="shared" si="490"/>
        <v>0.29624608468722319</v>
      </c>
      <c r="M805" s="24">
        <f t="shared" si="491"/>
        <v>456.60034938086028</v>
      </c>
      <c r="N805" s="12">
        <f t="shared" si="473"/>
        <v>0.75624774175418341</v>
      </c>
      <c r="O805" s="24">
        <f t="shared" si="474"/>
        <v>636.94457714591567</v>
      </c>
      <c r="P805" s="12">
        <f t="shared" si="492"/>
        <v>0.46622277081806052</v>
      </c>
      <c r="Q805" s="24">
        <f t="shared" si="493"/>
        <v>353.77027350458695</v>
      </c>
      <c r="R805" s="12">
        <f t="shared" si="475"/>
        <v>0.49383045120700281</v>
      </c>
      <c r="S805" s="24">
        <f t="shared" si="476"/>
        <v>585.24689627200701</v>
      </c>
      <c r="T805" s="12">
        <f t="shared" si="494"/>
        <v>0.39735976058094175</v>
      </c>
      <c r="W805" s="24">
        <f t="shared" si="495"/>
        <v>542.47406141066074</v>
      </c>
      <c r="X805" s="24">
        <f t="shared" si="496"/>
        <v>701.3993410456269</v>
      </c>
      <c r="Y805" s="13">
        <f t="shared" si="477"/>
        <v>0.52027554444352264</v>
      </c>
      <c r="Z805" s="24">
        <f t="shared" si="478"/>
        <v>5402.1029953925135</v>
      </c>
      <c r="AA805" s="24">
        <f t="shared" si="479"/>
        <v>19173.400601911777</v>
      </c>
      <c r="AB805" s="24">
        <f t="shared" si="497"/>
        <v>456.60034938086028</v>
      </c>
      <c r="AC805" s="24">
        <f t="shared" si="498"/>
        <v>353.77027350458695</v>
      </c>
      <c r="AD805" s="123">
        <f t="shared" si="499"/>
        <v>3935</v>
      </c>
      <c r="AE805" s="14">
        <f t="shared" si="500"/>
        <v>65.583333333333329</v>
      </c>
      <c r="AF805" s="24">
        <f t="shared" si="480"/>
        <v>400</v>
      </c>
      <c r="AG805" s="3">
        <f t="shared" si="501"/>
        <v>2</v>
      </c>
      <c r="AH805" s="14">
        <f t="shared" si="481"/>
        <v>0</v>
      </c>
      <c r="AI805" s="14">
        <f t="shared" si="482"/>
        <v>1</v>
      </c>
      <c r="AJ805" s="14">
        <f t="shared" si="483"/>
        <v>2</v>
      </c>
      <c r="AK805" s="14">
        <f t="shared" si="484"/>
        <v>2.6</v>
      </c>
      <c r="AL805" s="24">
        <f t="shared" si="502"/>
        <v>456.60034938086028</v>
      </c>
      <c r="AM805" s="14">
        <f t="shared" si="503"/>
        <v>363.85089103909871</v>
      </c>
      <c r="AN805" s="138" t="str">
        <f t="shared" si="504"/>
        <v>modifiée</v>
      </c>
      <c r="AO805">
        <f t="shared" si="505"/>
        <v>3935</v>
      </c>
      <c r="AP805" s="124">
        <f t="shared" si="506"/>
        <v>363.85089103909871</v>
      </c>
    </row>
    <row r="806" spans="2:42" x14ac:dyDescent="0.25">
      <c r="B806" s="3">
        <f t="shared" si="485"/>
        <v>3940</v>
      </c>
      <c r="C806" s="14">
        <f t="shared" si="486"/>
        <v>65.666666666666671</v>
      </c>
      <c r="D806" s="11">
        <f t="shared" si="487"/>
        <v>958.83500197457795</v>
      </c>
      <c r="E806" s="11">
        <f t="shared" si="468"/>
        <v>758.77895665273354</v>
      </c>
      <c r="F806" s="11">
        <f t="shared" si="488"/>
        <v>247.91468198769221</v>
      </c>
      <c r="G806" s="11">
        <f t="shared" si="469"/>
        <v>457.06657215167832</v>
      </c>
      <c r="H806" s="11">
        <f t="shared" si="470"/>
        <v>354.16763326516792</v>
      </c>
      <c r="I806" s="24">
        <f t="shared" si="489"/>
        <v>247.91468198769221</v>
      </c>
      <c r="J806" s="12">
        <f t="shared" si="471"/>
        <v>0.29375091145317256</v>
      </c>
      <c r="K806" s="24">
        <f t="shared" si="472"/>
        <v>546.59450042927369</v>
      </c>
      <c r="L806" s="12">
        <f t="shared" si="490"/>
        <v>0.29615786537962113</v>
      </c>
      <c r="M806" s="24">
        <f t="shared" si="491"/>
        <v>457.06657215167832</v>
      </c>
      <c r="N806" s="12">
        <f t="shared" si="473"/>
        <v>0.7559053476708566</v>
      </c>
      <c r="O806" s="24">
        <f t="shared" si="474"/>
        <v>637.2330868849906</v>
      </c>
      <c r="P806" s="12">
        <f t="shared" si="492"/>
        <v>0.46580998024518067</v>
      </c>
      <c r="Q806" s="24">
        <f t="shared" si="493"/>
        <v>354.16763326516792</v>
      </c>
      <c r="R806" s="12">
        <f t="shared" si="475"/>
        <v>0.49369267034054304</v>
      </c>
      <c r="S806" s="24">
        <f t="shared" si="476"/>
        <v>585.4102282988033</v>
      </c>
      <c r="T806" s="12">
        <f t="shared" si="494"/>
        <v>0.39713765044859028</v>
      </c>
      <c r="W806" s="24">
        <f t="shared" si="495"/>
        <v>542.99433695510425</v>
      </c>
      <c r="X806" s="24">
        <f t="shared" si="496"/>
        <v>701.86776119168439</v>
      </c>
      <c r="Y806" s="13">
        <f t="shared" si="477"/>
        <v>0.51967589120458246</v>
      </c>
      <c r="Z806" s="24">
        <f t="shared" si="478"/>
        <v>5394.6154924407329</v>
      </c>
      <c r="AA806" s="24">
        <f t="shared" si="479"/>
        <v>19168.956656034607</v>
      </c>
      <c r="AB806" s="24">
        <f t="shared" si="497"/>
        <v>457.06657215167832</v>
      </c>
      <c r="AC806" s="24">
        <f t="shared" si="498"/>
        <v>354.16763326516792</v>
      </c>
      <c r="AD806" s="123">
        <f t="shared" si="499"/>
        <v>3940</v>
      </c>
      <c r="AE806" s="14">
        <f t="shared" si="500"/>
        <v>65.666666666666671</v>
      </c>
      <c r="AF806" s="24">
        <f t="shared" si="480"/>
        <v>400</v>
      </c>
      <c r="AG806" s="3">
        <f t="shared" si="501"/>
        <v>2</v>
      </c>
      <c r="AH806" s="14">
        <f t="shared" si="481"/>
        <v>0</v>
      </c>
      <c r="AI806" s="14">
        <f t="shared" si="482"/>
        <v>1</v>
      </c>
      <c r="AJ806" s="14">
        <f t="shared" si="483"/>
        <v>2</v>
      </c>
      <c r="AK806" s="14">
        <f t="shared" si="484"/>
        <v>2.6</v>
      </c>
      <c r="AL806" s="24">
        <f t="shared" si="502"/>
        <v>457.06657215167832</v>
      </c>
      <c r="AM806" s="14">
        <f t="shared" si="503"/>
        <v>364.29642644311019</v>
      </c>
      <c r="AN806" s="138" t="str">
        <f t="shared" si="504"/>
        <v>modifiée</v>
      </c>
      <c r="AO806">
        <f t="shared" si="505"/>
        <v>3940</v>
      </c>
      <c r="AP806" s="124">
        <f t="shared" si="506"/>
        <v>364.29642644311019</v>
      </c>
    </row>
    <row r="807" spans="2:42" x14ac:dyDescent="0.25">
      <c r="B807" s="3">
        <f t="shared" si="485"/>
        <v>3945</v>
      </c>
      <c r="C807" s="14">
        <f t="shared" si="486"/>
        <v>65.75</v>
      </c>
      <c r="D807" s="11">
        <f t="shared" si="487"/>
        <v>959.02466224832847</v>
      </c>
      <c r="E807" s="11">
        <f t="shared" si="468"/>
        <v>758.99973207910568</v>
      </c>
      <c r="F807" s="11">
        <f t="shared" si="488"/>
        <v>248.21083985307183</v>
      </c>
      <c r="G807" s="11">
        <f t="shared" si="469"/>
        <v>457.5323821319235</v>
      </c>
      <c r="H807" s="11">
        <f t="shared" si="470"/>
        <v>354.56477091561652</v>
      </c>
      <c r="I807" s="24">
        <f t="shared" si="489"/>
        <v>248.21083985307183</v>
      </c>
      <c r="J807" s="12">
        <f t="shared" si="471"/>
        <v>0.29369611102872761</v>
      </c>
      <c r="K807" s="24">
        <f t="shared" si="472"/>
        <v>546.6964888775301</v>
      </c>
      <c r="L807" s="12">
        <f t="shared" si="490"/>
        <v>0.29606961128231024</v>
      </c>
      <c r="M807" s="24">
        <f t="shared" si="491"/>
        <v>457.5323821319235</v>
      </c>
      <c r="N807" s="12">
        <f t="shared" si="473"/>
        <v>0.75556286951584228</v>
      </c>
      <c r="O807" s="24">
        <f t="shared" si="474"/>
        <v>637.521929045869</v>
      </c>
      <c r="P807" s="12">
        <f t="shared" si="492"/>
        <v>0.46539740774659211</v>
      </c>
      <c r="Q807" s="24">
        <f t="shared" si="493"/>
        <v>354.56477091561652</v>
      </c>
      <c r="R807" s="12">
        <f t="shared" si="475"/>
        <v>0.49355486543524718</v>
      </c>
      <c r="S807" s="24">
        <f t="shared" si="476"/>
        <v>585.57368003784927</v>
      </c>
      <c r="T807" s="12">
        <f t="shared" si="494"/>
        <v>0.39691553282217185</v>
      </c>
      <c r="W807" s="24">
        <f t="shared" si="495"/>
        <v>543.51401284630879</v>
      </c>
      <c r="X807" s="24">
        <f t="shared" si="496"/>
        <v>702.33668251865834</v>
      </c>
      <c r="Y807" s="13">
        <f t="shared" si="477"/>
        <v>0.51907684667203058</v>
      </c>
      <c r="Z807" s="24">
        <f t="shared" si="478"/>
        <v>5387.1429808199227</v>
      </c>
      <c r="AA807" s="24">
        <f t="shared" si="479"/>
        <v>19164.506196762075</v>
      </c>
      <c r="AB807" s="24">
        <f t="shared" si="497"/>
        <v>457.5323821319235</v>
      </c>
      <c r="AC807" s="24">
        <f t="shared" si="498"/>
        <v>354.56477091561652</v>
      </c>
      <c r="AD807" s="123">
        <f t="shared" si="499"/>
        <v>3945</v>
      </c>
      <c r="AE807" s="14">
        <f t="shared" si="500"/>
        <v>65.75</v>
      </c>
      <c r="AF807" s="24">
        <f t="shared" si="480"/>
        <v>400</v>
      </c>
      <c r="AG807" s="3">
        <f t="shared" si="501"/>
        <v>2</v>
      </c>
      <c r="AH807" s="14">
        <f t="shared" si="481"/>
        <v>0</v>
      </c>
      <c r="AI807" s="14">
        <f t="shared" si="482"/>
        <v>1</v>
      </c>
      <c r="AJ807" s="14">
        <f t="shared" si="483"/>
        <v>2</v>
      </c>
      <c r="AK807" s="14">
        <f t="shared" si="484"/>
        <v>2.6</v>
      </c>
      <c r="AL807" s="24">
        <f t="shared" si="502"/>
        <v>457.5323821319235</v>
      </c>
      <c r="AM807" s="14">
        <f t="shared" si="503"/>
        <v>364.74177353322295</v>
      </c>
      <c r="AN807" s="138" t="str">
        <f t="shared" si="504"/>
        <v>modifiée</v>
      </c>
      <c r="AO807">
        <f t="shared" si="505"/>
        <v>3945</v>
      </c>
      <c r="AP807" s="124">
        <f t="shared" si="506"/>
        <v>364.74177353322295</v>
      </c>
    </row>
    <row r="808" spans="2:42" x14ac:dyDescent="0.25">
      <c r="B808" s="3">
        <f t="shared" si="485"/>
        <v>3950</v>
      </c>
      <c r="C808" s="14">
        <f t="shared" si="486"/>
        <v>65.833333333333329</v>
      </c>
      <c r="D808" s="11">
        <f t="shared" si="487"/>
        <v>959.21408274922908</v>
      </c>
      <c r="E808" s="11">
        <f t="shared" si="468"/>
        <v>759.22050750547783</v>
      </c>
      <c r="F808" s="11">
        <f t="shared" si="488"/>
        <v>248.50690946435415</v>
      </c>
      <c r="G808" s="11">
        <f t="shared" si="469"/>
        <v>457.99777953967009</v>
      </c>
      <c r="H808" s="11">
        <f t="shared" si="470"/>
        <v>354.96168644843868</v>
      </c>
      <c r="I808" s="24">
        <f t="shared" si="489"/>
        <v>248.50690946435415</v>
      </c>
      <c r="J808" s="12">
        <f t="shared" si="471"/>
        <v>0.2936413508442256</v>
      </c>
      <c r="K808" s="24">
        <f t="shared" si="472"/>
        <v>546.7984404606824</v>
      </c>
      <c r="L808" s="12">
        <f t="shared" si="490"/>
        <v>0.29598132257244764</v>
      </c>
      <c r="M808" s="24">
        <f t="shared" si="491"/>
        <v>457.99777953967009</v>
      </c>
      <c r="N808" s="12">
        <f t="shared" si="473"/>
        <v>0.7552203080360117</v>
      </c>
      <c r="O808" s="24">
        <f t="shared" si="474"/>
        <v>637.81110354649422</v>
      </c>
      <c r="P808" s="12">
        <f t="shared" si="492"/>
        <v>0.4649850542140429</v>
      </c>
      <c r="Q808" s="24">
        <f t="shared" si="493"/>
        <v>354.96168644843868</v>
      </c>
      <c r="R808" s="12">
        <f t="shared" si="475"/>
        <v>0.49341703619426702</v>
      </c>
      <c r="S808" s="24">
        <f t="shared" si="476"/>
        <v>585.73725196572616</v>
      </c>
      <c r="T808" s="12">
        <f t="shared" si="494"/>
        <v>0.39669340808252157</v>
      </c>
      <c r="W808" s="24">
        <f t="shared" si="495"/>
        <v>544.03308969298087</v>
      </c>
      <c r="X808" s="24">
        <f t="shared" si="496"/>
        <v>702.80610384202032</v>
      </c>
      <c r="Y808" s="13">
        <f t="shared" si="477"/>
        <v>0.51847841361196723</v>
      </c>
      <c r="Z808" s="24">
        <f t="shared" si="478"/>
        <v>5379.6854453124242</v>
      </c>
      <c r="AA808" s="24">
        <f t="shared" si="479"/>
        <v>19160.049325883301</v>
      </c>
      <c r="AB808" s="24">
        <f t="shared" si="497"/>
        <v>457.99777953967009</v>
      </c>
      <c r="AC808" s="24">
        <f t="shared" si="498"/>
        <v>354.96168644843868</v>
      </c>
      <c r="AD808" s="123">
        <f t="shared" si="499"/>
        <v>3950</v>
      </c>
      <c r="AE808" s="14">
        <f t="shared" si="500"/>
        <v>65.833333333333329</v>
      </c>
      <c r="AF808" s="24">
        <f t="shared" si="480"/>
        <v>400</v>
      </c>
      <c r="AG808" s="3">
        <f t="shared" si="501"/>
        <v>2</v>
      </c>
      <c r="AH808" s="14">
        <f t="shared" si="481"/>
        <v>0</v>
      </c>
      <c r="AI808" s="14">
        <f t="shared" si="482"/>
        <v>1</v>
      </c>
      <c r="AJ808" s="14">
        <f t="shared" si="483"/>
        <v>2</v>
      </c>
      <c r="AK808" s="14">
        <f t="shared" si="484"/>
        <v>2.6</v>
      </c>
      <c r="AL808" s="24">
        <f t="shared" si="502"/>
        <v>457.99777953967009</v>
      </c>
      <c r="AM808" s="14">
        <f t="shared" si="503"/>
        <v>365.18693213279863</v>
      </c>
      <c r="AN808" s="138" t="str">
        <f t="shared" si="504"/>
        <v>modifiée</v>
      </c>
      <c r="AO808">
        <f t="shared" si="505"/>
        <v>3950</v>
      </c>
      <c r="AP808" s="124">
        <f t="shared" si="506"/>
        <v>365.18693213279863</v>
      </c>
    </row>
    <row r="809" spans="2:42" x14ac:dyDescent="0.25">
      <c r="B809" s="3">
        <f t="shared" si="485"/>
        <v>3955</v>
      </c>
      <c r="C809" s="14">
        <f t="shared" si="486"/>
        <v>65.916666666666671</v>
      </c>
      <c r="D809" s="11">
        <f t="shared" si="487"/>
        <v>959.40326408276724</v>
      </c>
      <c r="E809" s="11">
        <f t="shared" si="468"/>
        <v>759.44128293185008</v>
      </c>
      <c r="F809" s="11">
        <f t="shared" si="488"/>
        <v>248.80289078692661</v>
      </c>
      <c r="G809" s="11">
        <f t="shared" si="469"/>
        <v>458.46276459388412</v>
      </c>
      <c r="H809" s="11">
        <f t="shared" si="470"/>
        <v>355.3583798565212</v>
      </c>
      <c r="I809" s="24">
        <f t="shared" si="489"/>
        <v>248.80289078692661</v>
      </c>
      <c r="J809" s="12">
        <f t="shared" si="471"/>
        <v>0.29358663068388968</v>
      </c>
      <c r="K809" s="24">
        <f t="shared" si="472"/>
        <v>546.90035551813492</v>
      </c>
      <c r="L809" s="12">
        <f t="shared" si="490"/>
        <v>0.2958929994261405</v>
      </c>
      <c r="M809" s="24">
        <f t="shared" si="491"/>
        <v>458.46276459388412</v>
      </c>
      <c r="N809" s="12">
        <f t="shared" si="473"/>
        <v>0.75487766398182155</v>
      </c>
      <c r="O809" s="24">
        <f t="shared" si="474"/>
        <v>638.10061030070642</v>
      </c>
      <c r="P809" s="12">
        <f t="shared" si="492"/>
        <v>0.46457292053566895</v>
      </c>
      <c r="Q809" s="24">
        <f t="shared" si="493"/>
        <v>355.3583798565212</v>
      </c>
      <c r="R809" s="12">
        <f t="shared" si="475"/>
        <v>0.4932791823236341</v>
      </c>
      <c r="S809" s="24">
        <f t="shared" si="476"/>
        <v>585.90094455655662</v>
      </c>
      <c r="T809" s="12">
        <f t="shared" si="494"/>
        <v>0.39647127660976983</v>
      </c>
      <c r="W809" s="24">
        <f t="shared" si="495"/>
        <v>544.55156810659287</v>
      </c>
      <c r="X809" s="24">
        <f t="shared" si="496"/>
        <v>703.27602397587304</v>
      </c>
      <c r="Y809" s="13">
        <f t="shared" si="477"/>
        <v>0.5178805947716405</v>
      </c>
      <c r="Z809" s="24">
        <f t="shared" si="478"/>
        <v>5372.2428706314304</v>
      </c>
      <c r="AA809" s="24">
        <f t="shared" si="479"/>
        <v>19155.58614498009</v>
      </c>
      <c r="AB809" s="24">
        <f t="shared" si="497"/>
        <v>458.46276459388412</v>
      </c>
      <c r="AC809" s="24">
        <f t="shared" si="498"/>
        <v>355.3583798565212</v>
      </c>
      <c r="AD809" s="123">
        <f t="shared" si="499"/>
        <v>3955</v>
      </c>
      <c r="AE809" s="14">
        <f t="shared" si="500"/>
        <v>65.916666666666671</v>
      </c>
      <c r="AF809" s="24">
        <f t="shared" si="480"/>
        <v>400</v>
      </c>
      <c r="AG809" s="3">
        <f t="shared" si="501"/>
        <v>2</v>
      </c>
      <c r="AH809" s="14">
        <f t="shared" si="481"/>
        <v>0</v>
      </c>
      <c r="AI809" s="14">
        <f t="shared" si="482"/>
        <v>1</v>
      </c>
      <c r="AJ809" s="14">
        <f t="shared" si="483"/>
        <v>2</v>
      </c>
      <c r="AK809" s="14">
        <f t="shared" si="484"/>
        <v>2.6</v>
      </c>
      <c r="AL809" s="24">
        <f t="shared" si="502"/>
        <v>458.46276459388412</v>
      </c>
      <c r="AM809" s="14">
        <f t="shared" si="503"/>
        <v>365.63190206613683</v>
      </c>
      <c r="AN809" s="138" t="str">
        <f t="shared" si="504"/>
        <v>modifiée</v>
      </c>
      <c r="AO809">
        <f t="shared" si="505"/>
        <v>3955</v>
      </c>
      <c r="AP809" s="124">
        <f t="shared" si="506"/>
        <v>365.63190206613683</v>
      </c>
    </row>
    <row r="810" spans="2:42" x14ac:dyDescent="0.25">
      <c r="B810" s="3">
        <f t="shared" si="485"/>
        <v>3960</v>
      </c>
      <c r="C810" s="14">
        <f t="shared" si="486"/>
        <v>66</v>
      </c>
      <c r="D810" s="11">
        <f t="shared" si="487"/>
        <v>959.59220685213904</v>
      </c>
      <c r="E810" s="11">
        <f t="shared" si="468"/>
        <v>759.66205835822234</v>
      </c>
      <c r="F810" s="11">
        <f t="shared" si="488"/>
        <v>249.09878378635275</v>
      </c>
      <c r="G810" s="11">
        <f t="shared" si="469"/>
        <v>458.92733751441978</v>
      </c>
      <c r="H810" s="11">
        <f t="shared" si="470"/>
        <v>355.75485113313096</v>
      </c>
      <c r="I810" s="24">
        <f t="shared" si="489"/>
        <v>249.09878378635275</v>
      </c>
      <c r="J810" s="12">
        <f t="shared" si="471"/>
        <v>0.29353195033255453</v>
      </c>
      <c r="K810" s="24">
        <f t="shared" si="472"/>
        <v>547.00223438873547</v>
      </c>
      <c r="L810" s="12">
        <f t="shared" si="490"/>
        <v>0.29580464201845508</v>
      </c>
      <c r="M810" s="24">
        <f t="shared" si="491"/>
        <v>458.92733751441978</v>
      </c>
      <c r="N810" s="12">
        <f t="shared" si="473"/>
        <v>0.75453493810726424</v>
      </c>
      <c r="O810" s="24">
        <f t="shared" si="474"/>
        <v>638.39044921826462</v>
      </c>
      <c r="P810" s="12">
        <f t="shared" si="492"/>
        <v>0.46416100759599727</v>
      </c>
      <c r="Q810" s="24">
        <f t="shared" si="493"/>
        <v>355.75485113313096</v>
      </c>
      <c r="R810" s="12">
        <f t="shared" si="475"/>
        <v>0.49314130353225016</v>
      </c>
      <c r="S810" s="24">
        <f t="shared" si="476"/>
        <v>586.06475828200939</v>
      </c>
      <c r="T810" s="12">
        <f t="shared" si="494"/>
        <v>0.39624913878335111</v>
      </c>
      <c r="W810" s="24">
        <f t="shared" si="495"/>
        <v>545.06944870136454</v>
      </c>
      <c r="X810" s="24">
        <f t="shared" si="496"/>
        <v>703.7464417330068</v>
      </c>
      <c r="Y810" s="13">
        <f t="shared" si="477"/>
        <v>0.51728339287942604</v>
      </c>
      <c r="Z810" s="24">
        <f t="shared" si="478"/>
        <v>5364.8152414214455</v>
      </c>
      <c r="AA810" s="24">
        <f t="shared" si="479"/>
        <v>19151.116755425268</v>
      </c>
      <c r="AB810" s="24">
        <f t="shared" si="497"/>
        <v>458.92733751441978</v>
      </c>
      <c r="AC810" s="24">
        <f t="shared" si="498"/>
        <v>355.75485113313096</v>
      </c>
      <c r="AD810" s="123">
        <f t="shared" si="499"/>
        <v>3960</v>
      </c>
      <c r="AE810" s="14">
        <f t="shared" si="500"/>
        <v>66</v>
      </c>
      <c r="AF810" s="24">
        <f t="shared" si="480"/>
        <v>400</v>
      </c>
      <c r="AG810" s="3">
        <f t="shared" si="501"/>
        <v>2</v>
      </c>
      <c r="AH810" s="14">
        <f t="shared" si="481"/>
        <v>0</v>
      </c>
      <c r="AI810" s="14">
        <f t="shared" si="482"/>
        <v>1</v>
      </c>
      <c r="AJ810" s="14">
        <f t="shared" si="483"/>
        <v>2</v>
      </c>
      <c r="AK810" s="14">
        <f t="shared" si="484"/>
        <v>2.6</v>
      </c>
      <c r="AL810" s="24">
        <f t="shared" si="502"/>
        <v>458.92733751441978</v>
      </c>
      <c r="AM810" s="14">
        <f t="shared" si="503"/>
        <v>366.07668315847485</v>
      </c>
      <c r="AN810" s="138" t="str">
        <f t="shared" si="504"/>
        <v>modifiée</v>
      </c>
      <c r="AO810">
        <f t="shared" si="505"/>
        <v>3960</v>
      </c>
      <c r="AP810" s="124">
        <f t="shared" si="506"/>
        <v>366.07668315847485</v>
      </c>
    </row>
    <row r="811" spans="2:42" x14ac:dyDescent="0.25">
      <c r="B811" s="3">
        <f t="shared" si="485"/>
        <v>3965</v>
      </c>
      <c r="C811" s="14">
        <f t="shared" si="486"/>
        <v>66.083333333333329</v>
      </c>
      <c r="D811" s="11">
        <f t="shared" si="487"/>
        <v>959.78091165826231</v>
      </c>
      <c r="E811" s="11">
        <f t="shared" si="468"/>
        <v>759.8828337845946</v>
      </c>
      <c r="F811" s="11">
        <f t="shared" si="488"/>
        <v>249.39458842837121</v>
      </c>
      <c r="G811" s="11">
        <f t="shared" si="469"/>
        <v>459.39149852201575</v>
      </c>
      <c r="H811" s="11">
        <f t="shared" si="470"/>
        <v>356.15110027191429</v>
      </c>
      <c r="I811" s="24">
        <f t="shared" si="489"/>
        <v>249.39458842837121</v>
      </c>
      <c r="J811" s="12">
        <f t="shared" si="471"/>
        <v>0.29347730957566492</v>
      </c>
      <c r="K811" s="24">
        <f t="shared" si="472"/>
        <v>547.10407741077529</v>
      </c>
      <c r="L811" s="12">
        <f t="shared" si="490"/>
        <v>0.29571625052335965</v>
      </c>
      <c r="M811" s="24">
        <f t="shared" si="491"/>
        <v>459.39149852201575</v>
      </c>
      <c r="N811" s="12">
        <f t="shared" si="473"/>
        <v>0.75419213116981787</v>
      </c>
      <c r="O811" s="24">
        <f t="shared" si="474"/>
        <v>638.68062020487002</v>
      </c>
      <c r="P811" s="12">
        <f t="shared" si="492"/>
        <v>0.46374931627577159</v>
      </c>
      <c r="Q811" s="24">
        <f t="shared" si="493"/>
        <v>356.15110027191429</v>
      </c>
      <c r="R811" s="12">
        <f t="shared" si="475"/>
        <v>0.49300339953187511</v>
      </c>
      <c r="S811" s="24">
        <f t="shared" si="476"/>
        <v>586.22869361130461</v>
      </c>
      <c r="T811" s="12">
        <f t="shared" si="494"/>
        <v>0.39602699498189664</v>
      </c>
      <c r="W811" s="24">
        <f t="shared" si="495"/>
        <v>545.58673209424398</v>
      </c>
      <c r="X811" s="24">
        <f t="shared" si="496"/>
        <v>704.21735592495259</v>
      </c>
      <c r="Y811" s="13">
        <f t="shared" si="477"/>
        <v>0.51668681064481858</v>
      </c>
      <c r="Z811" s="24">
        <f t="shared" si="478"/>
        <v>5357.4025422587656</v>
      </c>
      <c r="AA811" s="24">
        <f t="shared" si="479"/>
        <v>19146.641258381293</v>
      </c>
      <c r="AB811" s="24">
        <f t="shared" si="497"/>
        <v>459.39149852201575</v>
      </c>
      <c r="AC811" s="24">
        <f t="shared" si="498"/>
        <v>356.15110027191429</v>
      </c>
      <c r="AD811" s="123">
        <f t="shared" si="499"/>
        <v>3965</v>
      </c>
      <c r="AE811" s="14">
        <f t="shared" si="500"/>
        <v>66.083333333333329</v>
      </c>
      <c r="AF811" s="24">
        <f t="shared" si="480"/>
        <v>400</v>
      </c>
      <c r="AG811" s="3">
        <f t="shared" si="501"/>
        <v>2</v>
      </c>
      <c r="AH811" s="14">
        <f t="shared" si="481"/>
        <v>0</v>
      </c>
      <c r="AI811" s="14">
        <f t="shared" si="482"/>
        <v>1</v>
      </c>
      <c r="AJ811" s="14">
        <f t="shared" si="483"/>
        <v>2</v>
      </c>
      <c r="AK811" s="14">
        <f t="shared" si="484"/>
        <v>2.6</v>
      </c>
      <c r="AL811" s="24">
        <f t="shared" si="502"/>
        <v>459.39149852201575</v>
      </c>
      <c r="AM811" s="14">
        <f t="shared" si="503"/>
        <v>366.52127523598574</v>
      </c>
      <c r="AN811" s="138" t="str">
        <f t="shared" si="504"/>
        <v>modifiée</v>
      </c>
      <c r="AO811">
        <f t="shared" si="505"/>
        <v>3965</v>
      </c>
      <c r="AP811" s="124">
        <f t="shared" si="506"/>
        <v>366.52127523598574</v>
      </c>
    </row>
    <row r="812" spans="2:42" x14ac:dyDescent="0.25">
      <c r="B812" s="3">
        <f t="shared" si="485"/>
        <v>3970</v>
      </c>
      <c r="C812" s="14">
        <f t="shared" si="486"/>
        <v>66.166666666666671</v>
      </c>
      <c r="D812" s="11">
        <f t="shared" si="487"/>
        <v>959.96937909978703</v>
      </c>
      <c r="E812" s="11">
        <f t="shared" si="468"/>
        <v>760.10360921096685</v>
      </c>
      <c r="F812" s="11">
        <f t="shared" si="488"/>
        <v>249.69030467889456</v>
      </c>
      <c r="G812" s="11">
        <f t="shared" si="469"/>
        <v>459.85524783829152</v>
      </c>
      <c r="H812" s="11">
        <f t="shared" si="470"/>
        <v>356.54712726689621</v>
      </c>
      <c r="I812" s="24">
        <f t="shared" si="489"/>
        <v>249.69030467889456</v>
      </c>
      <c r="J812" s="12">
        <f t="shared" si="471"/>
        <v>0.29342270819927491</v>
      </c>
      <c r="K812" s="24">
        <f t="shared" si="472"/>
        <v>547.20588492198851</v>
      </c>
      <c r="L812" s="12">
        <f t="shared" si="490"/>
        <v>0.29562782511380847</v>
      </c>
      <c r="M812" s="24">
        <f t="shared" si="491"/>
        <v>459.85524783829152</v>
      </c>
      <c r="N812" s="12">
        <f t="shared" si="473"/>
        <v>0.75384924393039532</v>
      </c>
      <c r="O812" s="24">
        <f t="shared" si="474"/>
        <v>638.97112316218931</v>
      </c>
      <c r="P812" s="12">
        <f t="shared" si="492"/>
        <v>0.46333784745215234</v>
      </c>
      <c r="Q812" s="24">
        <f t="shared" si="493"/>
        <v>356.54712726689621</v>
      </c>
      <c r="R812" s="12">
        <f t="shared" si="475"/>
        <v>0.4928654700371195</v>
      </c>
      <c r="S812" s="24">
        <f t="shared" si="476"/>
        <v>586.39275101121711</v>
      </c>
      <c r="T812" s="12">
        <f t="shared" si="494"/>
        <v>0.39580484558336931</v>
      </c>
      <c r="W812" s="24">
        <f t="shared" si="495"/>
        <v>546.10341890488883</v>
      </c>
      <c r="X812" s="24">
        <f t="shared" si="496"/>
        <v>704.68876536203925</v>
      </c>
      <c r="Y812" s="13">
        <f t="shared" si="477"/>
        <v>0.51609085075841643</v>
      </c>
      <c r="Z812" s="24">
        <f t="shared" si="478"/>
        <v>5350.004757651951</v>
      </c>
      <c r="AA812" s="24">
        <f t="shared" si="479"/>
        <v>19142.159754798729</v>
      </c>
      <c r="AB812" s="24">
        <f t="shared" si="497"/>
        <v>459.85524783829152</v>
      </c>
      <c r="AC812" s="24">
        <f t="shared" si="498"/>
        <v>356.54712726689621</v>
      </c>
      <c r="AD812" s="123">
        <f t="shared" si="499"/>
        <v>3970</v>
      </c>
      <c r="AE812" s="14">
        <f t="shared" si="500"/>
        <v>66.166666666666671</v>
      </c>
      <c r="AF812" s="24">
        <f t="shared" si="480"/>
        <v>400</v>
      </c>
      <c r="AG812" s="3">
        <f t="shared" si="501"/>
        <v>2</v>
      </c>
      <c r="AH812" s="14">
        <f t="shared" si="481"/>
        <v>0</v>
      </c>
      <c r="AI812" s="14">
        <f t="shared" si="482"/>
        <v>1</v>
      </c>
      <c r="AJ812" s="14">
        <f t="shared" si="483"/>
        <v>2</v>
      </c>
      <c r="AK812" s="14">
        <f t="shared" si="484"/>
        <v>2.6</v>
      </c>
      <c r="AL812" s="24">
        <f t="shared" si="502"/>
        <v>459.85524783829152</v>
      </c>
      <c r="AM812" s="14">
        <f t="shared" si="503"/>
        <v>366.96567812577825</v>
      </c>
      <c r="AN812" s="138" t="str">
        <f t="shared" si="504"/>
        <v>modifiée</v>
      </c>
      <c r="AO812">
        <f t="shared" si="505"/>
        <v>3970</v>
      </c>
      <c r="AP812" s="124">
        <f t="shared" si="506"/>
        <v>366.96567812577825</v>
      </c>
    </row>
    <row r="813" spans="2:42" x14ac:dyDescent="0.25">
      <c r="B813" s="3">
        <f t="shared" si="485"/>
        <v>3975</v>
      </c>
      <c r="C813" s="14">
        <f t="shared" si="486"/>
        <v>66.25</v>
      </c>
      <c r="D813" s="11">
        <f t="shared" si="487"/>
        <v>960.15760977310686</v>
      </c>
      <c r="E813" s="11">
        <f t="shared" si="468"/>
        <v>760.32438463733899</v>
      </c>
      <c r="F813" s="11">
        <f t="shared" si="488"/>
        <v>249.98593250400836</v>
      </c>
      <c r="G813" s="11">
        <f t="shared" si="469"/>
        <v>460.3185856857437</v>
      </c>
      <c r="H813" s="11">
        <f t="shared" si="470"/>
        <v>356.94293211247958</v>
      </c>
      <c r="I813" s="24">
        <f t="shared" si="489"/>
        <v>249.98593250400836</v>
      </c>
      <c r="J813" s="12">
        <f t="shared" si="471"/>
        <v>0.29336814599004696</v>
      </c>
      <c r="K813" s="24">
        <f t="shared" si="472"/>
        <v>547.30765725955132</v>
      </c>
      <c r="L813" s="12">
        <f t="shared" si="490"/>
        <v>0.29553936596171765</v>
      </c>
      <c r="M813" s="24">
        <f t="shared" si="491"/>
        <v>460.3185856857437</v>
      </c>
      <c r="N813" s="12">
        <f t="shared" si="473"/>
        <v>0.75350627715329599</v>
      </c>
      <c r="O813" s="24">
        <f t="shared" si="474"/>
        <v>639.26195798787705</v>
      </c>
      <c r="P813" s="12">
        <f t="shared" si="492"/>
        <v>0.46292660199863017</v>
      </c>
      <c r="Q813" s="24">
        <f t="shared" si="493"/>
        <v>356.94293211247958</v>
      </c>
      <c r="R813" s="12">
        <f t="shared" si="475"/>
        <v>0.49272751476543353</v>
      </c>
      <c r="S813" s="24">
        <f t="shared" si="476"/>
        <v>586.55693094608239</v>
      </c>
      <c r="T813" s="12">
        <f t="shared" si="494"/>
        <v>0.39558269096501192</v>
      </c>
      <c r="W813" s="24">
        <f t="shared" si="495"/>
        <v>546.61950975564719</v>
      </c>
      <c r="X813" s="24">
        <f t="shared" si="496"/>
        <v>705.16066885344605</v>
      </c>
      <c r="Y813" s="13">
        <f t="shared" si="477"/>
        <v>0.51549551589191311</v>
      </c>
      <c r="Z813" s="24">
        <f t="shared" si="478"/>
        <v>5342.6218720422949</v>
      </c>
      <c r="AA813" s="24">
        <f t="shared" si="479"/>
        <v>19137.672345414867</v>
      </c>
      <c r="AB813" s="24">
        <f t="shared" si="497"/>
        <v>460.3185856857437</v>
      </c>
      <c r="AC813" s="24">
        <f t="shared" si="498"/>
        <v>356.94293211247958</v>
      </c>
      <c r="AD813" s="123">
        <f t="shared" si="499"/>
        <v>3975</v>
      </c>
      <c r="AE813" s="14">
        <f t="shared" si="500"/>
        <v>66.25</v>
      </c>
      <c r="AF813" s="24">
        <f t="shared" si="480"/>
        <v>400</v>
      </c>
      <c r="AG813" s="3">
        <f t="shared" si="501"/>
        <v>2</v>
      </c>
      <c r="AH813" s="14">
        <f t="shared" si="481"/>
        <v>0</v>
      </c>
      <c r="AI813" s="14">
        <f t="shared" si="482"/>
        <v>1</v>
      </c>
      <c r="AJ813" s="14">
        <f t="shared" si="483"/>
        <v>2</v>
      </c>
      <c r="AK813" s="14">
        <f t="shared" si="484"/>
        <v>2.6</v>
      </c>
      <c r="AL813" s="24">
        <f t="shared" si="502"/>
        <v>460.3185856857437</v>
      </c>
      <c r="AM813" s="14">
        <f t="shared" si="503"/>
        <v>367.40989165589463</v>
      </c>
      <c r="AN813" s="138" t="str">
        <f t="shared" si="504"/>
        <v>modifiée</v>
      </c>
      <c r="AO813">
        <f t="shared" si="505"/>
        <v>3975</v>
      </c>
      <c r="AP813" s="124">
        <f t="shared" si="506"/>
        <v>367.40989165589463</v>
      </c>
    </row>
    <row r="814" spans="2:42" x14ac:dyDescent="0.25">
      <c r="B814" s="3">
        <f t="shared" si="485"/>
        <v>3980</v>
      </c>
      <c r="C814" s="14">
        <f t="shared" si="486"/>
        <v>66.333333333333329</v>
      </c>
      <c r="D814" s="11">
        <f t="shared" si="487"/>
        <v>960.34560427237034</v>
      </c>
      <c r="E814" s="11">
        <f t="shared" si="468"/>
        <v>760.54516006371114</v>
      </c>
      <c r="F814" s="11">
        <f t="shared" si="488"/>
        <v>250.28147186997009</v>
      </c>
      <c r="G814" s="11">
        <f t="shared" si="469"/>
        <v>460.78151228774232</v>
      </c>
      <c r="H814" s="11">
        <f t="shared" si="470"/>
        <v>357.33851480344458</v>
      </c>
      <c r="I814" s="24">
        <f t="shared" si="489"/>
        <v>250.28147186997009</v>
      </c>
      <c r="J814" s="12">
        <f t="shared" si="471"/>
        <v>0.29331362273525025</v>
      </c>
      <c r="K814" s="24">
        <f t="shared" si="472"/>
        <v>547.40939476008293</v>
      </c>
      <c r="L814" s="12">
        <f t="shared" si="490"/>
        <v>0.29545087323797725</v>
      </c>
      <c r="M814" s="24">
        <f t="shared" si="491"/>
        <v>460.78151228774232</v>
      </c>
      <c r="N814" s="12">
        <f t="shared" si="473"/>
        <v>0.7531632316061555</v>
      </c>
      <c r="O814" s="24">
        <f t="shared" si="474"/>
        <v>639.55312457559853</v>
      </c>
      <c r="P814" s="12">
        <f t="shared" si="492"/>
        <v>0.46251558078503913</v>
      </c>
      <c r="Q814" s="24">
        <f t="shared" si="493"/>
        <v>357.33851480344458</v>
      </c>
      <c r="R814" s="12">
        <f t="shared" si="475"/>
        <v>0.49258953343709699</v>
      </c>
      <c r="S814" s="24">
        <f t="shared" si="476"/>
        <v>586.7212338777997</v>
      </c>
      <c r="T814" s="12">
        <f t="shared" si="494"/>
        <v>0.39536053150336303</v>
      </c>
      <c r="W814" s="24">
        <f t="shared" si="495"/>
        <v>547.13500527153906</v>
      </c>
      <c r="X814" s="24">
        <f t="shared" si="496"/>
        <v>705.63306520725837</v>
      </c>
      <c r="Y814" s="13">
        <f t="shared" si="477"/>
        <v>0.5149008086980883</v>
      </c>
      <c r="Z814" s="24">
        <f t="shared" si="478"/>
        <v>5335.2538698043018</v>
      </c>
      <c r="AA814" s="24">
        <f t="shared" si="479"/>
        <v>19133.179130752345</v>
      </c>
      <c r="AB814" s="24">
        <f t="shared" si="497"/>
        <v>460.78151228774232</v>
      </c>
      <c r="AC814" s="24">
        <f t="shared" si="498"/>
        <v>357.33851480344458</v>
      </c>
      <c r="AD814" s="123">
        <f t="shared" si="499"/>
        <v>3980</v>
      </c>
      <c r="AE814" s="14">
        <f t="shared" si="500"/>
        <v>66.333333333333329</v>
      </c>
      <c r="AF814" s="24">
        <f t="shared" si="480"/>
        <v>400</v>
      </c>
      <c r="AG814" s="3">
        <f t="shared" si="501"/>
        <v>2</v>
      </c>
      <c r="AH814" s="14">
        <f t="shared" si="481"/>
        <v>0</v>
      </c>
      <c r="AI814" s="14">
        <f t="shared" si="482"/>
        <v>1</v>
      </c>
      <c r="AJ814" s="14">
        <f t="shared" si="483"/>
        <v>2</v>
      </c>
      <c r="AK814" s="14">
        <f t="shared" si="484"/>
        <v>2.6</v>
      </c>
      <c r="AL814" s="24">
        <f t="shared" si="502"/>
        <v>460.78151228774232</v>
      </c>
      <c r="AM814" s="14">
        <f t="shared" si="503"/>
        <v>367.85391565531035</v>
      </c>
      <c r="AN814" s="138" t="str">
        <f t="shared" si="504"/>
        <v>modifiée</v>
      </c>
      <c r="AO814">
        <f t="shared" si="505"/>
        <v>3980</v>
      </c>
      <c r="AP814" s="124">
        <f t="shared" si="506"/>
        <v>367.85391565531035</v>
      </c>
    </row>
    <row r="815" spans="2:42" x14ac:dyDescent="0.25">
      <c r="B815" s="3">
        <f t="shared" si="485"/>
        <v>3985</v>
      </c>
      <c r="C815" s="14">
        <f t="shared" si="486"/>
        <v>66.416666666666671</v>
      </c>
      <c r="D815" s="11">
        <f t="shared" si="487"/>
        <v>960.53336318949289</v>
      </c>
      <c r="E815" s="11">
        <f t="shared" si="468"/>
        <v>760.76593549008339</v>
      </c>
      <c r="F815" s="11">
        <f t="shared" si="488"/>
        <v>250.57692274320806</v>
      </c>
      <c r="G815" s="11">
        <f t="shared" si="469"/>
        <v>461.24402786852738</v>
      </c>
      <c r="H815" s="11">
        <f t="shared" si="470"/>
        <v>357.73387533494792</v>
      </c>
      <c r="I815" s="24">
        <f t="shared" si="489"/>
        <v>250.57692274320806</v>
      </c>
      <c r="J815" s="12">
        <f t="shared" si="471"/>
        <v>0.29325913822276028</v>
      </c>
      <c r="K815" s="24">
        <f t="shared" si="472"/>
        <v>547.51109775964392</v>
      </c>
      <c r="L815" s="12">
        <f t="shared" si="490"/>
        <v>0.29536234711243881</v>
      </c>
      <c r="M815" s="24">
        <f t="shared" si="491"/>
        <v>461.24402786852738</v>
      </c>
      <c r="N815" s="12">
        <f t="shared" si="473"/>
        <v>0.7528201080598963</v>
      </c>
      <c r="O815" s="24">
        <f t="shared" si="474"/>
        <v>639.84462281505319</v>
      </c>
      <c r="P815" s="12">
        <f t="shared" si="492"/>
        <v>0.46210478467749816</v>
      </c>
      <c r="Q815" s="24">
        <f t="shared" si="493"/>
        <v>357.73387533494792</v>
      </c>
      <c r="R815" s="12">
        <f t="shared" si="475"/>
        <v>0.49245152577521001</v>
      </c>
      <c r="S815" s="24">
        <f t="shared" si="476"/>
        <v>586.88566026583737</v>
      </c>
      <c r="T815" s="12">
        <f t="shared" si="494"/>
        <v>0.39513836757422366</v>
      </c>
      <c r="W815" s="24">
        <f t="shared" si="495"/>
        <v>547.6499060802372</v>
      </c>
      <c r="X815" s="24">
        <f t="shared" si="496"/>
        <v>706.1059532305203</v>
      </c>
      <c r="Y815" s="13">
        <f t="shared" si="477"/>
        <v>0.51430673181079589</v>
      </c>
      <c r="Z815" s="24">
        <f t="shared" si="478"/>
        <v>5327.9007352461549</v>
      </c>
      <c r="AA815" s="24">
        <f t="shared" si="479"/>
        <v>19128.680211117553</v>
      </c>
      <c r="AB815" s="24">
        <f t="shared" si="497"/>
        <v>461.24402786852738</v>
      </c>
      <c r="AC815" s="24">
        <f t="shared" si="498"/>
        <v>357.73387533494792</v>
      </c>
      <c r="AD815" s="123">
        <f t="shared" si="499"/>
        <v>3985</v>
      </c>
      <c r="AE815" s="14">
        <f t="shared" si="500"/>
        <v>66.416666666666671</v>
      </c>
      <c r="AF815" s="24">
        <f t="shared" si="480"/>
        <v>400</v>
      </c>
      <c r="AG815" s="3">
        <f t="shared" si="501"/>
        <v>2</v>
      </c>
      <c r="AH815" s="14">
        <f t="shared" si="481"/>
        <v>0</v>
      </c>
      <c r="AI815" s="14">
        <f t="shared" si="482"/>
        <v>1</v>
      </c>
      <c r="AJ815" s="14">
        <f t="shared" si="483"/>
        <v>2</v>
      </c>
      <c r="AK815" s="14">
        <f t="shared" si="484"/>
        <v>2.6</v>
      </c>
      <c r="AL815" s="24">
        <f t="shared" si="502"/>
        <v>461.24402786852738</v>
      </c>
      <c r="AM815" s="14">
        <f t="shared" si="503"/>
        <v>368.29774995393279</v>
      </c>
      <c r="AN815" s="138" t="str">
        <f t="shared" si="504"/>
        <v>modifiée</v>
      </c>
      <c r="AO815">
        <f t="shared" si="505"/>
        <v>3985</v>
      </c>
      <c r="AP815" s="124">
        <f t="shared" si="506"/>
        <v>368.29774995393279</v>
      </c>
    </row>
    <row r="816" spans="2:42" x14ac:dyDescent="0.25">
      <c r="B816" s="3">
        <f t="shared" si="485"/>
        <v>3990</v>
      </c>
      <c r="C816" s="14">
        <f t="shared" si="486"/>
        <v>66.5</v>
      </c>
      <c r="D816" s="11">
        <f t="shared" si="487"/>
        <v>960.72088711416734</v>
      </c>
      <c r="E816" s="11">
        <f t="shared" si="468"/>
        <v>760.98671091645565</v>
      </c>
      <c r="F816" s="11">
        <f t="shared" si="488"/>
        <v>250.8722850903205</v>
      </c>
      <c r="G816" s="11">
        <f t="shared" si="469"/>
        <v>461.70613265320486</v>
      </c>
      <c r="H816" s="11">
        <f t="shared" si="470"/>
        <v>358.12901370252217</v>
      </c>
      <c r="I816" s="24">
        <f t="shared" si="489"/>
        <v>250.8722850903205</v>
      </c>
      <c r="J816" s="12">
        <f t="shared" si="471"/>
        <v>0.29320469224105744</v>
      </c>
      <c r="K816" s="24">
        <f t="shared" si="472"/>
        <v>547.61276659373686</v>
      </c>
      <c r="L816" s="12">
        <f t="shared" si="490"/>
        <v>0.29527378775396057</v>
      </c>
      <c r="M816" s="24">
        <f t="shared" si="491"/>
        <v>461.70613265320486</v>
      </c>
      <c r="N816" s="12">
        <f t="shared" si="473"/>
        <v>0.75247690728868022</v>
      </c>
      <c r="O816" s="24">
        <f t="shared" si="474"/>
        <v>640.13645259199598</v>
      </c>
      <c r="P816" s="12">
        <f t="shared" si="492"/>
        <v>0.46169421453851339</v>
      </c>
      <c r="Q816" s="24">
        <f t="shared" si="493"/>
        <v>358.12901370252217</v>
      </c>
      <c r="R816" s="12">
        <f t="shared" si="475"/>
        <v>0.49231349150568315</v>
      </c>
      <c r="S816" s="24">
        <f t="shared" si="476"/>
        <v>587.05021056723751</v>
      </c>
      <c r="T816" s="12">
        <f t="shared" si="494"/>
        <v>0.394916199552727</v>
      </c>
      <c r="W816" s="24">
        <f t="shared" si="495"/>
        <v>548.16421281204805</v>
      </c>
      <c r="X816" s="24">
        <f t="shared" si="496"/>
        <v>706.5793317292879</v>
      </c>
      <c r="Y816" s="13">
        <f t="shared" si="477"/>
        <v>0.51371328784496195</v>
      </c>
      <c r="Z816" s="24">
        <f t="shared" si="478"/>
        <v>5320.5624526101901</v>
      </c>
      <c r="AA816" s="24">
        <f t="shared" si="479"/>
        <v>19124.175686599407</v>
      </c>
      <c r="AB816" s="24">
        <f t="shared" si="497"/>
        <v>461.70613265320486</v>
      </c>
      <c r="AC816" s="24">
        <f t="shared" si="498"/>
        <v>358.12901370252217</v>
      </c>
      <c r="AD816" s="123">
        <f t="shared" si="499"/>
        <v>3990</v>
      </c>
      <c r="AE816" s="14">
        <f t="shared" si="500"/>
        <v>66.5</v>
      </c>
      <c r="AF816" s="24">
        <f t="shared" si="480"/>
        <v>400</v>
      </c>
      <c r="AG816" s="3">
        <f t="shared" si="501"/>
        <v>2</v>
      </c>
      <c r="AH816" s="14">
        <f t="shared" si="481"/>
        <v>0</v>
      </c>
      <c r="AI816" s="14">
        <f t="shared" si="482"/>
        <v>1</v>
      </c>
      <c r="AJ816" s="14">
        <f t="shared" si="483"/>
        <v>2</v>
      </c>
      <c r="AK816" s="14">
        <f t="shared" si="484"/>
        <v>2.6</v>
      </c>
      <c r="AL816" s="24">
        <f t="shared" si="502"/>
        <v>461.70613265320486</v>
      </c>
      <c r="AM816" s="14">
        <f t="shared" si="503"/>
        <v>368.74139438259999</v>
      </c>
      <c r="AN816" s="138" t="str">
        <f t="shared" si="504"/>
        <v>modifiée</v>
      </c>
      <c r="AO816">
        <f t="shared" si="505"/>
        <v>3990</v>
      </c>
      <c r="AP816" s="124">
        <f t="shared" si="506"/>
        <v>368.74139438259999</v>
      </c>
    </row>
    <row r="817" spans="2:42" x14ac:dyDescent="0.25">
      <c r="B817" s="3">
        <f t="shared" si="485"/>
        <v>3995</v>
      </c>
      <c r="C817" s="14">
        <f t="shared" si="486"/>
        <v>66.583333333333329</v>
      </c>
      <c r="D817" s="11">
        <f t="shared" si="487"/>
        <v>960.90817663387486</v>
      </c>
      <c r="E817" s="11">
        <f t="shared" si="468"/>
        <v>761.20748634282791</v>
      </c>
      <c r="F817" s="11">
        <f t="shared" si="488"/>
        <v>251.16755887807446</v>
      </c>
      <c r="G817" s="11">
        <f t="shared" si="469"/>
        <v>462.16782686774337</v>
      </c>
      <c r="H817" s="11">
        <f t="shared" si="470"/>
        <v>358.52392990207488</v>
      </c>
      <c r="I817" s="24">
        <f t="shared" si="489"/>
        <v>251.16755887807446</v>
      </c>
      <c r="J817" s="12">
        <f t="shared" si="471"/>
        <v>0.29315028457922609</v>
      </c>
      <c r="K817" s="24">
        <f t="shared" si="472"/>
        <v>547.7144015973056</v>
      </c>
      <c r="L817" s="12">
        <f t="shared" si="490"/>
        <v>0.2951851953304041</v>
      </c>
      <c r="M817" s="24">
        <f t="shared" si="491"/>
        <v>462.16782686774337</v>
      </c>
      <c r="N817" s="12">
        <f t="shared" si="473"/>
        <v>0.75213363006985723</v>
      </c>
      <c r="O817" s="24">
        <f t="shared" si="474"/>
        <v>640.42861378826183</v>
      </c>
      <c r="P817" s="12">
        <f t="shared" si="492"/>
        <v>0.4612838712269442</v>
      </c>
      <c r="Q817" s="24">
        <f t="shared" si="493"/>
        <v>358.52392990207488</v>
      </c>
      <c r="R817" s="12">
        <f t="shared" si="475"/>
        <v>0.49217543035722733</v>
      </c>
      <c r="S817" s="24">
        <f t="shared" si="476"/>
        <v>587.21488523661981</v>
      </c>
      <c r="T817" s="12">
        <f t="shared" si="494"/>
        <v>0.39469402781332419</v>
      </c>
      <c r="W817" s="24">
        <f t="shared" si="495"/>
        <v>548.67792609989306</v>
      </c>
      <c r="X817" s="24">
        <f t="shared" si="496"/>
        <v>707.05319950868352</v>
      </c>
      <c r="Y817" s="13">
        <f t="shared" si="477"/>
        <v>0.51312047939657424</v>
      </c>
      <c r="Z817" s="24">
        <f t="shared" si="478"/>
        <v>5313.2390060733715</v>
      </c>
      <c r="AA817" s="24">
        <f t="shared" si="479"/>
        <v>19119.665657067904</v>
      </c>
      <c r="AB817" s="24">
        <f t="shared" si="497"/>
        <v>462.16782686774337</v>
      </c>
      <c r="AC817" s="24">
        <f t="shared" si="498"/>
        <v>358.52392990207488</v>
      </c>
      <c r="AD817" s="123">
        <f t="shared" si="499"/>
        <v>3995</v>
      </c>
      <c r="AE817" s="14">
        <f t="shared" si="500"/>
        <v>66.583333333333329</v>
      </c>
      <c r="AF817" s="24">
        <f t="shared" si="480"/>
        <v>400</v>
      </c>
      <c r="AG817" s="3">
        <f t="shared" si="501"/>
        <v>2</v>
      </c>
      <c r="AH817" s="14">
        <f t="shared" si="481"/>
        <v>0</v>
      </c>
      <c r="AI817" s="14">
        <f t="shared" si="482"/>
        <v>1</v>
      </c>
      <c r="AJ817" s="14">
        <f t="shared" si="483"/>
        <v>2</v>
      </c>
      <c r="AK817" s="14">
        <f t="shared" si="484"/>
        <v>2.6</v>
      </c>
      <c r="AL817" s="24">
        <f t="shared" si="502"/>
        <v>462.16782686774337</v>
      </c>
      <c r="AM817" s="14">
        <f t="shared" si="503"/>
        <v>369.18484877307964</v>
      </c>
      <c r="AN817" s="138" t="str">
        <f t="shared" si="504"/>
        <v>modifiée</v>
      </c>
      <c r="AO817">
        <f t="shared" si="505"/>
        <v>3995</v>
      </c>
      <c r="AP817" s="124">
        <f t="shared" si="506"/>
        <v>369.18484877307964</v>
      </c>
    </row>
    <row r="818" spans="2:42" x14ac:dyDescent="0.25">
      <c r="B818" s="3">
        <f t="shared" si="485"/>
        <v>4000</v>
      </c>
      <c r="C818" s="14">
        <f t="shared" si="486"/>
        <v>66.666666666666671</v>
      </c>
      <c r="D818" s="11">
        <f t="shared" si="487"/>
        <v>961.09523233389643</v>
      </c>
      <c r="E818" s="11">
        <f t="shared" si="468"/>
        <v>761.42826176920016</v>
      </c>
      <c r="F818" s="11">
        <f t="shared" si="488"/>
        <v>251.46274407340485</v>
      </c>
      <c r="G818" s="11">
        <f t="shared" si="469"/>
        <v>462.62911073897033</v>
      </c>
      <c r="H818" s="11">
        <f t="shared" si="470"/>
        <v>358.91862392988821</v>
      </c>
      <c r="I818" s="24">
        <f t="shared" si="489"/>
        <v>251.46274407340485</v>
      </c>
      <c r="J818" s="12">
        <f t="shared" si="471"/>
        <v>0.2930959150269532</v>
      </c>
      <c r="K818" s="24">
        <f t="shared" si="472"/>
        <v>547.81600310473539</v>
      </c>
      <c r="L818" s="12">
        <f t="shared" si="490"/>
        <v>0.29509657000862305</v>
      </c>
      <c r="M818" s="24">
        <f t="shared" si="491"/>
        <v>462.62911073897033</v>
      </c>
      <c r="N818" s="12">
        <f t="shared" si="473"/>
        <v>0.75179027718391933</v>
      </c>
      <c r="O818" s="24">
        <f t="shared" si="474"/>
        <v>640.72110628178689</v>
      </c>
      <c r="P818" s="12">
        <f t="shared" si="492"/>
        <v>0.46087375559795607</v>
      </c>
      <c r="Q818" s="24">
        <f t="shared" si="493"/>
        <v>358.91862392988821</v>
      </c>
      <c r="R818" s="12">
        <f t="shared" si="475"/>
        <v>0.49203734206134375</v>
      </c>
      <c r="S818" s="24">
        <f t="shared" si="476"/>
        <v>587.37968472618718</v>
      </c>
      <c r="T818" s="12">
        <f t="shared" si="494"/>
        <v>0.39447185272975671</v>
      </c>
      <c r="W818" s="24">
        <f t="shared" si="495"/>
        <v>549.1910465792896</v>
      </c>
      <c r="X818" s="24">
        <f t="shared" si="496"/>
        <v>707.52755537294718</v>
      </c>
      <c r="Y818" s="13">
        <f t="shared" si="477"/>
        <v>0.51252830904268165</v>
      </c>
      <c r="Z818" s="24">
        <f t="shared" si="478"/>
        <v>5305.9303797477642</v>
      </c>
      <c r="AA818" s="24">
        <f t="shared" si="479"/>
        <v>19115.150222172775</v>
      </c>
      <c r="AB818" s="24">
        <f t="shared" si="497"/>
        <v>462.62911073897033</v>
      </c>
      <c r="AC818" s="24">
        <f t="shared" si="498"/>
        <v>358.91862392988821</v>
      </c>
      <c r="AD818" s="123">
        <f t="shared" si="499"/>
        <v>4000</v>
      </c>
      <c r="AE818" s="14">
        <f t="shared" si="500"/>
        <v>66.666666666666671</v>
      </c>
      <c r="AF818" s="24">
        <f t="shared" si="480"/>
        <v>400</v>
      </c>
      <c r="AG818" s="3">
        <f t="shared" si="501"/>
        <v>2</v>
      </c>
      <c r="AH818" s="14">
        <f t="shared" si="481"/>
        <v>0</v>
      </c>
      <c r="AI818" s="14">
        <f t="shared" si="482"/>
        <v>1</v>
      </c>
      <c r="AJ818" s="14">
        <f t="shared" si="483"/>
        <v>2</v>
      </c>
      <c r="AK818" s="14">
        <f t="shared" si="484"/>
        <v>2.6</v>
      </c>
      <c r="AL818" s="24">
        <f t="shared" si="502"/>
        <v>462.62911073897033</v>
      </c>
      <c r="AM818" s="14">
        <f t="shared" si="503"/>
        <v>369.62811295806796</v>
      </c>
      <c r="AN818" s="138" t="str">
        <f t="shared" si="504"/>
        <v>modifiée</v>
      </c>
      <c r="AO818">
        <f t="shared" si="505"/>
        <v>4000</v>
      </c>
      <c r="AP818" s="124">
        <f t="shared" si="506"/>
        <v>369.62811295806796</v>
      </c>
    </row>
    <row r="819" spans="2:42" x14ac:dyDescent="0.25">
      <c r="B819" s="3">
        <f t="shared" si="485"/>
        <v>4005</v>
      </c>
      <c r="C819" s="14">
        <f t="shared" si="486"/>
        <v>66.75</v>
      </c>
      <c r="D819" s="11">
        <f t="shared" si="487"/>
        <v>961.28205479732367</v>
      </c>
      <c r="E819" s="11">
        <f t="shared" si="468"/>
        <v>761.6490371955723</v>
      </c>
      <c r="F819" s="11">
        <f t="shared" si="488"/>
        <v>251.75784064341346</v>
      </c>
      <c r="G819" s="11">
        <f t="shared" si="469"/>
        <v>463.08998449456828</v>
      </c>
      <c r="H819" s="11">
        <f t="shared" si="470"/>
        <v>359.31309578261795</v>
      </c>
      <c r="I819" s="24">
        <f t="shared" si="489"/>
        <v>251.75784064341346</v>
      </c>
      <c r="J819" s="12">
        <f t="shared" si="471"/>
        <v>0.29304158337452801</v>
      </c>
      <c r="K819" s="24">
        <f t="shared" si="472"/>
        <v>547.91757144985172</v>
      </c>
      <c r="L819" s="12">
        <f t="shared" si="490"/>
        <v>0.29500791195449011</v>
      </c>
      <c r="M819" s="24">
        <f t="shared" si="491"/>
        <v>463.08998449456828</v>
      </c>
      <c r="N819" s="12">
        <f t="shared" si="473"/>
        <v>0.75144684941445128</v>
      </c>
      <c r="O819" s="24">
        <f t="shared" si="474"/>
        <v>641.01392994663138</v>
      </c>
      <c r="P819" s="12">
        <f t="shared" si="492"/>
        <v>0.46046386850306853</v>
      </c>
      <c r="Q819" s="24">
        <f t="shared" si="493"/>
        <v>359.31309578261795</v>
      </c>
      <c r="R819" s="12">
        <f t="shared" si="475"/>
        <v>0.49189922635231498</v>
      </c>
      <c r="S819" s="24">
        <f t="shared" si="476"/>
        <v>587.54460948572921</v>
      </c>
      <c r="T819" s="12">
        <f t="shared" si="494"/>
        <v>0.39424967467509231</v>
      </c>
      <c r="W819" s="24">
        <f t="shared" si="495"/>
        <v>549.70357488833224</v>
      </c>
      <c r="X819" s="24">
        <f t="shared" si="496"/>
        <v>708.00239812548898</v>
      </c>
      <c r="Y819" s="13">
        <f t="shared" si="477"/>
        <v>0.51193677934138704</v>
      </c>
      <c r="Z819" s="24">
        <f t="shared" si="478"/>
        <v>5298.6365576810012</v>
      </c>
      <c r="AA819" s="24">
        <f t="shared" si="479"/>
        <v>19110.629481342094</v>
      </c>
      <c r="AB819" s="24">
        <f t="shared" si="497"/>
        <v>463.08998449456828</v>
      </c>
      <c r="AC819" s="24">
        <f t="shared" si="498"/>
        <v>359.31309578261795</v>
      </c>
      <c r="AD819" s="123">
        <f t="shared" si="499"/>
        <v>4005</v>
      </c>
      <c r="AE819" s="14">
        <f t="shared" si="500"/>
        <v>66.75</v>
      </c>
      <c r="AF819" s="24">
        <f t="shared" si="480"/>
        <v>400</v>
      </c>
      <c r="AG819" s="3">
        <f t="shared" si="501"/>
        <v>2</v>
      </c>
      <c r="AH819" s="14">
        <f t="shared" si="481"/>
        <v>0</v>
      </c>
      <c r="AI819" s="14">
        <f t="shared" si="482"/>
        <v>1</v>
      </c>
      <c r="AJ819" s="14">
        <f t="shared" si="483"/>
        <v>2</v>
      </c>
      <c r="AK819" s="14">
        <f t="shared" si="484"/>
        <v>2.6</v>
      </c>
      <c r="AL819" s="24">
        <f t="shared" si="502"/>
        <v>463.08998449456828</v>
      </c>
      <c r="AM819" s="14">
        <f t="shared" si="503"/>
        <v>370.07118677118831</v>
      </c>
      <c r="AN819" s="138" t="str">
        <f t="shared" si="504"/>
        <v>modifiée</v>
      </c>
      <c r="AO819">
        <f t="shared" si="505"/>
        <v>4005</v>
      </c>
      <c r="AP819" s="124">
        <f t="shared" si="506"/>
        <v>370.07118677118831</v>
      </c>
    </row>
    <row r="820" spans="2:42" x14ac:dyDescent="0.25">
      <c r="B820" s="3">
        <f t="shared" si="485"/>
        <v>4010</v>
      </c>
      <c r="C820" s="14">
        <f t="shared" si="486"/>
        <v>66.833333333333329</v>
      </c>
      <c r="D820" s="11">
        <f t="shared" si="487"/>
        <v>961.46864460507027</v>
      </c>
      <c r="E820" s="11">
        <f t="shared" si="468"/>
        <v>761.86981262194445</v>
      </c>
      <c r="F820" s="11">
        <f t="shared" si="488"/>
        <v>252.05284855536794</v>
      </c>
      <c r="G820" s="11">
        <f t="shared" si="469"/>
        <v>463.55044836307133</v>
      </c>
      <c r="H820" s="11">
        <f t="shared" si="470"/>
        <v>359.70734545729306</v>
      </c>
      <c r="I820" s="24">
        <f t="shared" si="489"/>
        <v>252.05284855536794</v>
      </c>
      <c r="J820" s="12">
        <f t="shared" si="471"/>
        <v>0.2929872894128403</v>
      </c>
      <c r="K820" s="24">
        <f t="shared" si="472"/>
        <v>548.0191069659212</v>
      </c>
      <c r="L820" s="12">
        <f t="shared" si="490"/>
        <v>0.29491922133288173</v>
      </c>
      <c r="M820" s="24">
        <f t="shared" si="491"/>
        <v>463.55044836307133</v>
      </c>
      <c r="N820" s="12">
        <f t="shared" si="473"/>
        <v>0.75110334754808272</v>
      </c>
      <c r="O820" s="24">
        <f t="shared" si="474"/>
        <v>641.30708465300268</v>
      </c>
      <c r="P820" s="12">
        <f t="shared" si="492"/>
        <v>0.46005421079009651</v>
      </c>
      <c r="Q820" s="24">
        <f t="shared" si="493"/>
        <v>359.70734545729306</v>
      </c>
      <c r="R820" s="12">
        <f t="shared" si="475"/>
        <v>0.4917610829671944</v>
      </c>
      <c r="S820" s="24">
        <f t="shared" si="476"/>
        <v>587.70965996262714</v>
      </c>
      <c r="T820" s="12">
        <f t="shared" si="494"/>
        <v>0.39402749402169351</v>
      </c>
      <c r="W820" s="24">
        <f t="shared" si="495"/>
        <v>550.21551166767358</v>
      </c>
      <c r="X820" s="24">
        <f t="shared" si="496"/>
        <v>708.47772656894153</v>
      </c>
      <c r="Y820" s="13">
        <f t="shared" si="477"/>
        <v>0.51134589283184706</v>
      </c>
      <c r="Z820" s="24">
        <f t="shared" si="478"/>
        <v>5291.3575238567719</v>
      </c>
      <c r="AA820" s="24">
        <f t="shared" si="479"/>
        <v>19106.103533780977</v>
      </c>
      <c r="AB820" s="24">
        <f t="shared" si="497"/>
        <v>463.55044836307133</v>
      </c>
      <c r="AC820" s="24">
        <f t="shared" si="498"/>
        <v>359.70734545729306</v>
      </c>
      <c r="AD820" s="123">
        <f t="shared" si="499"/>
        <v>4010</v>
      </c>
      <c r="AE820" s="14">
        <f t="shared" si="500"/>
        <v>66.833333333333329</v>
      </c>
      <c r="AF820" s="24">
        <f t="shared" si="480"/>
        <v>400</v>
      </c>
      <c r="AG820" s="3">
        <f t="shared" si="501"/>
        <v>2</v>
      </c>
      <c r="AH820" s="14">
        <f t="shared" si="481"/>
        <v>0</v>
      </c>
      <c r="AI820" s="14">
        <f t="shared" si="482"/>
        <v>1</v>
      </c>
      <c r="AJ820" s="14">
        <f t="shared" si="483"/>
        <v>2</v>
      </c>
      <c r="AK820" s="14">
        <f t="shared" si="484"/>
        <v>2.6</v>
      </c>
      <c r="AL820" s="24">
        <f t="shared" si="502"/>
        <v>463.55044836307133</v>
      </c>
      <c r="AM820" s="14">
        <f t="shared" si="503"/>
        <v>370.5140700469907</v>
      </c>
      <c r="AN820" s="138" t="str">
        <f t="shared" si="504"/>
        <v>modifiée</v>
      </c>
      <c r="AO820">
        <f t="shared" si="505"/>
        <v>4010</v>
      </c>
      <c r="AP820" s="124">
        <f t="shared" si="506"/>
        <v>370.5140700469907</v>
      </c>
    </row>
    <row r="821" spans="2:42" x14ac:dyDescent="0.25">
      <c r="B821" s="3">
        <f t="shared" si="485"/>
        <v>4015</v>
      </c>
      <c r="C821" s="14">
        <f t="shared" si="486"/>
        <v>66.916666666666671</v>
      </c>
      <c r="D821" s="11">
        <f t="shared" si="487"/>
        <v>961.65500233588148</v>
      </c>
      <c r="E821" s="11">
        <f t="shared" si="468"/>
        <v>762.0905880483167</v>
      </c>
      <c r="F821" s="11">
        <f t="shared" si="488"/>
        <v>252.34776777670083</v>
      </c>
      <c r="G821" s="11">
        <f t="shared" si="469"/>
        <v>464.0105025738614</v>
      </c>
      <c r="H821" s="11">
        <f t="shared" si="470"/>
        <v>360.10137295131477</v>
      </c>
      <c r="I821" s="24">
        <f t="shared" si="489"/>
        <v>252.34776777670083</v>
      </c>
      <c r="J821" s="12">
        <f t="shared" si="471"/>
        <v>0.29293303293337952</v>
      </c>
      <c r="K821" s="24">
        <f t="shared" si="472"/>
        <v>548.12060998565062</v>
      </c>
      <c r="L821" s="12">
        <f t="shared" si="490"/>
        <v>0.29483049830774533</v>
      </c>
      <c r="M821" s="24">
        <f t="shared" si="491"/>
        <v>464.0105025738614</v>
      </c>
      <c r="N821" s="12">
        <f t="shared" si="473"/>
        <v>0.7507597723744398</v>
      </c>
      <c r="O821" s="24">
        <f t="shared" si="474"/>
        <v>641.60057026727748</v>
      </c>
      <c r="P821" s="12">
        <f t="shared" si="492"/>
        <v>0.45964478330330544</v>
      </c>
      <c r="Q821" s="24">
        <f t="shared" si="493"/>
        <v>360.10137295131477</v>
      </c>
      <c r="R821" s="12">
        <f t="shared" si="475"/>
        <v>0.49162291164579697</v>
      </c>
      <c r="S821" s="24">
        <f t="shared" si="476"/>
        <v>587.87483660185922</v>
      </c>
      <c r="T821" s="12">
        <f t="shared" si="494"/>
        <v>0.39380531114132006</v>
      </c>
      <c r="W821" s="24">
        <f t="shared" si="495"/>
        <v>550.72685756050544</v>
      </c>
      <c r="X821" s="24">
        <f t="shared" si="496"/>
        <v>708.95353950521121</v>
      </c>
      <c r="Y821" s="13">
        <f t="shared" si="477"/>
        <v>0.51075565203427231</v>
      </c>
      <c r="Z821" s="24">
        <f t="shared" si="478"/>
        <v>5284.0932621952816</v>
      </c>
      <c r="AA821" s="24">
        <f t="shared" si="479"/>
        <v>19101.572478470353</v>
      </c>
      <c r="AB821" s="24">
        <f t="shared" si="497"/>
        <v>464.0105025738614</v>
      </c>
      <c r="AC821" s="24">
        <f t="shared" si="498"/>
        <v>360.10137295131477</v>
      </c>
      <c r="AD821" s="123">
        <f t="shared" si="499"/>
        <v>4015</v>
      </c>
      <c r="AE821" s="14">
        <f t="shared" si="500"/>
        <v>66.916666666666671</v>
      </c>
      <c r="AF821" s="24">
        <f t="shared" si="480"/>
        <v>400</v>
      </c>
      <c r="AG821" s="3">
        <f t="shared" si="501"/>
        <v>2</v>
      </c>
      <c r="AH821" s="14">
        <f t="shared" si="481"/>
        <v>0</v>
      </c>
      <c r="AI821" s="14">
        <f t="shared" si="482"/>
        <v>1</v>
      </c>
      <c r="AJ821" s="14">
        <f t="shared" si="483"/>
        <v>2</v>
      </c>
      <c r="AK821" s="14">
        <f t="shared" si="484"/>
        <v>2.6</v>
      </c>
      <c r="AL821" s="24">
        <f t="shared" si="502"/>
        <v>464.0105025738614</v>
      </c>
      <c r="AM821" s="14">
        <f t="shared" si="503"/>
        <v>370.95676262094986</v>
      </c>
      <c r="AN821" s="138" t="str">
        <f t="shared" si="504"/>
        <v>modifiée</v>
      </c>
      <c r="AO821">
        <f t="shared" si="505"/>
        <v>4015</v>
      </c>
      <c r="AP821" s="124">
        <f t="shared" si="506"/>
        <v>370.95676262094986</v>
      </c>
    </row>
    <row r="822" spans="2:42" x14ac:dyDescent="0.25">
      <c r="B822" s="3">
        <f t="shared" si="485"/>
        <v>4020</v>
      </c>
      <c r="C822" s="14">
        <f t="shared" si="486"/>
        <v>67</v>
      </c>
      <c r="D822" s="11">
        <f t="shared" si="487"/>
        <v>961.84112856634658</v>
      </c>
      <c r="E822" s="11">
        <f t="shared" si="468"/>
        <v>762.31136347468896</v>
      </c>
      <c r="F822" s="11">
        <f t="shared" si="488"/>
        <v>252.64259827500857</v>
      </c>
      <c r="G822" s="11">
        <f t="shared" si="469"/>
        <v>464.47014735716471</v>
      </c>
      <c r="H822" s="11">
        <f t="shared" si="470"/>
        <v>360.49517826245608</v>
      </c>
      <c r="I822" s="24">
        <f t="shared" si="489"/>
        <v>252.64259827500857</v>
      </c>
      <c r="J822" s="12">
        <f t="shared" si="471"/>
        <v>0.29287881372823388</v>
      </c>
      <c r="K822" s="24">
        <f t="shared" si="472"/>
        <v>548.22208084118654</v>
      </c>
      <c r="L822" s="12">
        <f t="shared" si="490"/>
        <v>0.29474174304201411</v>
      </c>
      <c r="M822" s="24">
        <f t="shared" si="491"/>
        <v>464.47014735716471</v>
      </c>
      <c r="N822" s="12">
        <f t="shared" si="473"/>
        <v>0.75041612468609897</v>
      </c>
      <c r="O822" s="24">
        <f t="shared" si="474"/>
        <v>641.89438665202363</v>
      </c>
      <c r="P822" s="12">
        <f t="shared" si="492"/>
        <v>0.4592355868831674</v>
      </c>
      <c r="Q822" s="24">
        <f t="shared" si="493"/>
        <v>360.49517826245608</v>
      </c>
      <c r="R822" s="12">
        <f t="shared" si="475"/>
        <v>0.49148471213068867</v>
      </c>
      <c r="S822" s="24">
        <f t="shared" si="476"/>
        <v>588.04013984600397</v>
      </c>
      <c r="T822" s="12">
        <f t="shared" si="494"/>
        <v>0.39358312640497828</v>
      </c>
      <c r="W822" s="24">
        <f t="shared" si="495"/>
        <v>551.23761321253971</v>
      </c>
      <c r="X822" s="24">
        <f t="shared" si="496"/>
        <v>709.42983573552885</v>
      </c>
      <c r="Y822" s="13">
        <f t="shared" si="477"/>
        <v>0.51016605944992466</v>
      </c>
      <c r="Z822" s="24">
        <f t="shared" si="478"/>
        <v>5276.8437565537315</v>
      </c>
      <c r="AA822" s="24">
        <f t="shared" si="479"/>
        <v>19097.036414165515</v>
      </c>
      <c r="AB822" s="24">
        <f t="shared" si="497"/>
        <v>464.47014735716471</v>
      </c>
      <c r="AC822" s="24">
        <f t="shared" si="498"/>
        <v>360.49517826245608</v>
      </c>
      <c r="AD822" s="123">
        <f t="shared" si="499"/>
        <v>4020</v>
      </c>
      <c r="AE822" s="14">
        <f t="shared" si="500"/>
        <v>67</v>
      </c>
      <c r="AF822" s="24">
        <f t="shared" si="480"/>
        <v>400</v>
      </c>
      <c r="AG822" s="3">
        <f t="shared" si="501"/>
        <v>2</v>
      </c>
      <c r="AH822" s="14">
        <f t="shared" si="481"/>
        <v>0</v>
      </c>
      <c r="AI822" s="14">
        <f t="shared" si="482"/>
        <v>1</v>
      </c>
      <c r="AJ822" s="14">
        <f t="shared" si="483"/>
        <v>2</v>
      </c>
      <c r="AK822" s="14">
        <f t="shared" si="484"/>
        <v>2.6</v>
      </c>
      <c r="AL822" s="24">
        <f t="shared" si="502"/>
        <v>464.47014735716471</v>
      </c>
      <c r="AM822" s="14">
        <f t="shared" si="503"/>
        <v>371.39926432946464</v>
      </c>
      <c r="AN822" s="138" t="str">
        <f t="shared" si="504"/>
        <v>modifiée</v>
      </c>
      <c r="AO822">
        <f t="shared" si="505"/>
        <v>4020</v>
      </c>
      <c r="AP822" s="124">
        <f t="shared" si="506"/>
        <v>371.39926432946464</v>
      </c>
    </row>
    <row r="823" spans="2:42" x14ac:dyDescent="0.25">
      <c r="B823" s="3">
        <f t="shared" si="485"/>
        <v>4025</v>
      </c>
      <c r="C823" s="14">
        <f t="shared" si="486"/>
        <v>67.083333333333329</v>
      </c>
      <c r="D823" s="11">
        <f t="shared" si="487"/>
        <v>962.02702387090812</v>
      </c>
      <c r="E823" s="11">
        <f t="shared" si="468"/>
        <v>762.53213890106122</v>
      </c>
      <c r="F823" s="11">
        <f t="shared" si="488"/>
        <v>252.93734001805058</v>
      </c>
      <c r="G823" s="11">
        <f t="shared" si="469"/>
        <v>464.92938294404786</v>
      </c>
      <c r="H823" s="11">
        <f t="shared" si="470"/>
        <v>360.88876138886104</v>
      </c>
      <c r="I823" s="24">
        <f t="shared" si="489"/>
        <v>252.93734001805058</v>
      </c>
      <c r="J823" s="12">
        <f t="shared" si="471"/>
        <v>0.29282463159008915</v>
      </c>
      <c r="K823" s="24">
        <f t="shared" si="472"/>
        <v>548.32351986411584</v>
      </c>
      <c r="L823" s="12">
        <f t="shared" si="490"/>
        <v>0.29465295569771011</v>
      </c>
      <c r="M823" s="24">
        <f t="shared" si="491"/>
        <v>464.92938294404786</v>
      </c>
      <c r="N823" s="12">
        <f t="shared" si="473"/>
        <v>0.75007240527853891</v>
      </c>
      <c r="O823" s="24">
        <f t="shared" si="474"/>
        <v>642.1885336660232</v>
      </c>
      <c r="P823" s="12">
        <f t="shared" si="492"/>
        <v>0.45882662236661403</v>
      </c>
      <c r="Q823" s="24">
        <f t="shared" si="493"/>
        <v>360.88876138886104</v>
      </c>
      <c r="R823" s="12">
        <f t="shared" si="475"/>
        <v>0.49134648416717752</v>
      </c>
      <c r="S823" s="24">
        <f t="shared" si="476"/>
        <v>588.20557013524581</v>
      </c>
      <c r="T823" s="12">
        <f t="shared" si="494"/>
        <v>0.39336094018308654</v>
      </c>
      <c r="W823" s="24">
        <f t="shared" si="495"/>
        <v>551.74777927198966</v>
      </c>
      <c r="X823" s="24">
        <f t="shared" si="496"/>
        <v>709.90661406050151</v>
      </c>
      <c r="Y823" s="13">
        <f t="shared" si="477"/>
        <v>0.50957711756111901</v>
      </c>
      <c r="Z823" s="24">
        <f t="shared" si="478"/>
        <v>5269.6089907267888</v>
      </c>
      <c r="AA823" s="24">
        <f t="shared" si="479"/>
        <v>19092.495439394901</v>
      </c>
      <c r="AB823" s="24">
        <f t="shared" si="497"/>
        <v>464.92938294404786</v>
      </c>
      <c r="AC823" s="24">
        <f t="shared" si="498"/>
        <v>360.88876138886104</v>
      </c>
      <c r="AD823" s="123">
        <f t="shared" si="499"/>
        <v>4025</v>
      </c>
      <c r="AE823" s="14">
        <f t="shared" si="500"/>
        <v>67.083333333333329</v>
      </c>
      <c r="AF823" s="24">
        <f t="shared" si="480"/>
        <v>400</v>
      </c>
      <c r="AG823" s="3">
        <f t="shared" si="501"/>
        <v>2</v>
      </c>
      <c r="AH823" s="14">
        <f t="shared" si="481"/>
        <v>0</v>
      </c>
      <c r="AI823" s="14">
        <f t="shared" si="482"/>
        <v>1</v>
      </c>
      <c r="AJ823" s="14">
        <f t="shared" si="483"/>
        <v>2</v>
      </c>
      <c r="AK823" s="14">
        <f t="shared" si="484"/>
        <v>2.6</v>
      </c>
      <c r="AL823" s="24">
        <f t="shared" si="502"/>
        <v>464.92938294404786</v>
      </c>
      <c r="AM823" s="14">
        <f t="shared" si="503"/>
        <v>371.8415750098568</v>
      </c>
      <c r="AN823" s="138" t="str">
        <f t="shared" si="504"/>
        <v>modifiée</v>
      </c>
      <c r="AO823">
        <f t="shared" si="505"/>
        <v>4025</v>
      </c>
      <c r="AP823" s="124">
        <f t="shared" si="506"/>
        <v>371.8415750098568</v>
      </c>
    </row>
    <row r="824" spans="2:42" x14ac:dyDescent="0.25">
      <c r="B824" s="3">
        <f t="shared" si="485"/>
        <v>4030</v>
      </c>
      <c r="C824" s="14">
        <f t="shared" si="486"/>
        <v>67.166666666666671</v>
      </c>
      <c r="D824" s="11">
        <f t="shared" si="487"/>
        <v>962.21268882187326</v>
      </c>
      <c r="E824" s="11">
        <f t="shared" si="468"/>
        <v>762.75291432743347</v>
      </c>
      <c r="F824" s="11">
        <f t="shared" si="488"/>
        <v>253.23199297374828</v>
      </c>
      <c r="G824" s="11">
        <f t="shared" si="469"/>
        <v>465.38820956641445</v>
      </c>
      <c r="H824" s="11">
        <f t="shared" si="470"/>
        <v>361.28212232904411</v>
      </c>
      <c r="I824" s="24">
        <f t="shared" si="489"/>
        <v>253.23199297374828</v>
      </c>
      <c r="J824" s="12">
        <f t="shared" si="471"/>
        <v>0.29277048631222774</v>
      </c>
      <c r="K824" s="24">
        <f t="shared" si="472"/>
        <v>548.42492738546457</v>
      </c>
      <c r="L824" s="12">
        <f t="shared" si="490"/>
        <v>0.2945641364358863</v>
      </c>
      <c r="M824" s="24">
        <f t="shared" si="491"/>
        <v>465.38820956641445</v>
      </c>
      <c r="N824" s="12">
        <f t="shared" si="473"/>
        <v>0.74972861495009357</v>
      </c>
      <c r="O824" s="24">
        <f t="shared" si="474"/>
        <v>642.48301116429445</v>
      </c>
      <c r="P824" s="12">
        <f t="shared" si="492"/>
        <v>0.45841789058686211</v>
      </c>
      <c r="Q824" s="24">
        <f t="shared" si="493"/>
        <v>361.28212232904411</v>
      </c>
      <c r="R824" s="12">
        <f t="shared" si="475"/>
        <v>0.49120822750330356</v>
      </c>
      <c r="S824" s="24">
        <f t="shared" si="476"/>
        <v>588.3711279073791</v>
      </c>
      <c r="T824" s="12">
        <f t="shared" si="494"/>
        <v>0.39313875284536842</v>
      </c>
      <c r="W824" s="24">
        <f t="shared" si="495"/>
        <v>552.25735638955075</v>
      </c>
      <c r="X824" s="24">
        <f t="shared" si="496"/>
        <v>710.38387328016199</v>
      </c>
      <c r="Y824" s="13">
        <f t="shared" si="477"/>
        <v>0.50898882883122676</v>
      </c>
      <c r="Z824" s="24">
        <f t="shared" si="478"/>
        <v>5262.3889484470683</v>
      </c>
      <c r="AA824" s="24">
        <f t="shared" si="479"/>
        <v>19087.94965245885</v>
      </c>
      <c r="AB824" s="24">
        <f t="shared" si="497"/>
        <v>465.38820956641445</v>
      </c>
      <c r="AC824" s="24">
        <f t="shared" si="498"/>
        <v>361.28212232904411</v>
      </c>
      <c r="AD824" s="123">
        <f t="shared" si="499"/>
        <v>4030</v>
      </c>
      <c r="AE824" s="14">
        <f t="shared" si="500"/>
        <v>67.166666666666671</v>
      </c>
      <c r="AF824" s="24">
        <f t="shared" si="480"/>
        <v>400</v>
      </c>
      <c r="AG824" s="3">
        <f t="shared" si="501"/>
        <v>2</v>
      </c>
      <c r="AH824" s="14">
        <f t="shared" si="481"/>
        <v>0</v>
      </c>
      <c r="AI824" s="14">
        <f t="shared" si="482"/>
        <v>1</v>
      </c>
      <c r="AJ824" s="14">
        <f t="shared" si="483"/>
        <v>2</v>
      </c>
      <c r="AK824" s="14">
        <f t="shared" si="484"/>
        <v>2.6</v>
      </c>
      <c r="AL824" s="24">
        <f t="shared" si="502"/>
        <v>465.38820956641445</v>
      </c>
      <c r="AM824" s="14">
        <f t="shared" si="503"/>
        <v>372.28369450036945</v>
      </c>
      <c r="AN824" s="138" t="str">
        <f t="shared" si="504"/>
        <v>modifiée</v>
      </c>
      <c r="AO824">
        <f t="shared" si="505"/>
        <v>4030</v>
      </c>
      <c r="AP824" s="124">
        <f t="shared" si="506"/>
        <v>372.28369450036945</v>
      </c>
    </row>
    <row r="825" spans="2:42" x14ac:dyDescent="0.25">
      <c r="B825" s="3">
        <f t="shared" si="485"/>
        <v>4035</v>
      </c>
      <c r="C825" s="14">
        <f t="shared" si="486"/>
        <v>67.25</v>
      </c>
      <c r="D825" s="11">
        <f t="shared" si="487"/>
        <v>962.3981239894249</v>
      </c>
      <c r="E825" s="11">
        <f t="shared" si="468"/>
        <v>762.97368975380562</v>
      </c>
      <c r="F825" s="11">
        <f t="shared" si="488"/>
        <v>253.52655711018417</v>
      </c>
      <c r="G825" s="11">
        <f t="shared" si="469"/>
        <v>465.84662745700132</v>
      </c>
      <c r="H825" s="11">
        <f t="shared" si="470"/>
        <v>361.67526108188946</v>
      </c>
      <c r="I825" s="24">
        <f t="shared" si="489"/>
        <v>253.52655711018417</v>
      </c>
      <c r="J825" s="12">
        <f t="shared" si="471"/>
        <v>0.2927163776885276</v>
      </c>
      <c r="K825" s="24">
        <f t="shared" si="472"/>
        <v>548.52630373569821</v>
      </c>
      <c r="L825" s="12">
        <f t="shared" si="490"/>
        <v>0.29447528541663959</v>
      </c>
      <c r="M825" s="24">
        <f t="shared" si="491"/>
        <v>465.84662745700132</v>
      </c>
      <c r="N825" s="12">
        <f t="shared" si="473"/>
        <v>0.74938475450190467</v>
      </c>
      <c r="O825" s="24">
        <f t="shared" si="474"/>
        <v>642.77781899811475</v>
      </c>
      <c r="P825" s="12">
        <f t="shared" si="492"/>
        <v>0.45800939237342886</v>
      </c>
      <c r="Q825" s="24">
        <f t="shared" si="493"/>
        <v>361.67526108188946</v>
      </c>
      <c r="R825" s="12">
        <f t="shared" si="475"/>
        <v>0.49106994188982883</v>
      </c>
      <c r="S825" s="24">
        <f t="shared" si="476"/>
        <v>588.53681359781331</v>
      </c>
      <c r="T825" s="12">
        <f t="shared" si="494"/>
        <v>0.39291656476086678</v>
      </c>
      <c r="W825" s="24">
        <f t="shared" si="495"/>
        <v>552.76634521838196</v>
      </c>
      <c r="X825" s="24">
        <f t="shared" si="496"/>
        <v>710.86161219401924</v>
      </c>
      <c r="Y825" s="13">
        <f t="shared" si="477"/>
        <v>0.50840119570467834</v>
      </c>
      <c r="Z825" s="24">
        <f t="shared" si="478"/>
        <v>5255.1836133855913</v>
      </c>
      <c r="AA825" s="24">
        <f t="shared" si="479"/>
        <v>19083.399151428319</v>
      </c>
      <c r="AB825" s="24">
        <f t="shared" si="497"/>
        <v>465.84662745700132</v>
      </c>
      <c r="AC825" s="24">
        <f t="shared" si="498"/>
        <v>361.67526108188946</v>
      </c>
      <c r="AD825" s="123">
        <f t="shared" si="499"/>
        <v>4035</v>
      </c>
      <c r="AE825" s="14">
        <f t="shared" si="500"/>
        <v>67.25</v>
      </c>
      <c r="AF825" s="24">
        <f t="shared" si="480"/>
        <v>400</v>
      </c>
      <c r="AG825" s="3">
        <f t="shared" si="501"/>
        <v>2</v>
      </c>
      <c r="AH825" s="14">
        <f t="shared" si="481"/>
        <v>0</v>
      </c>
      <c r="AI825" s="14">
        <f t="shared" si="482"/>
        <v>1</v>
      </c>
      <c r="AJ825" s="14">
        <f t="shared" si="483"/>
        <v>2</v>
      </c>
      <c r="AK825" s="14">
        <f t="shared" si="484"/>
        <v>2.6</v>
      </c>
      <c r="AL825" s="24">
        <f t="shared" si="502"/>
        <v>465.84662745700132</v>
      </c>
      <c r="AM825" s="14">
        <f t="shared" si="503"/>
        <v>372.72562264016636</v>
      </c>
      <c r="AN825" s="138" t="str">
        <f t="shared" si="504"/>
        <v>modifiée</v>
      </c>
      <c r="AO825">
        <f t="shared" si="505"/>
        <v>4035</v>
      </c>
      <c r="AP825" s="124">
        <f t="shared" si="506"/>
        <v>372.72562264016636</v>
      </c>
    </row>
    <row r="826" spans="2:42" x14ac:dyDescent="0.25">
      <c r="B826" s="3">
        <f t="shared" si="485"/>
        <v>4040</v>
      </c>
      <c r="C826" s="14">
        <f t="shared" si="486"/>
        <v>67.333333333333329</v>
      </c>
      <c r="D826" s="11">
        <f t="shared" si="487"/>
        <v>962.58332994163027</v>
      </c>
      <c r="E826" s="11">
        <f t="shared" si="468"/>
        <v>763.19446518017776</v>
      </c>
      <c r="F826" s="11">
        <f t="shared" si="488"/>
        <v>253.82103239560081</v>
      </c>
      <c r="G826" s="11">
        <f t="shared" si="469"/>
        <v>466.30463684937473</v>
      </c>
      <c r="H826" s="11">
        <f t="shared" si="470"/>
        <v>362.06817764665033</v>
      </c>
      <c r="I826" s="24">
        <f t="shared" si="489"/>
        <v>253.82103239560081</v>
      </c>
      <c r="J826" s="12">
        <f t="shared" si="471"/>
        <v>0.29266230551346128</v>
      </c>
      <c r="K826" s="24">
        <f t="shared" si="472"/>
        <v>548.62764924472117</v>
      </c>
      <c r="L826" s="12">
        <f t="shared" si="490"/>
        <v>0.29438640279919248</v>
      </c>
      <c r="M826" s="24">
        <f t="shared" si="491"/>
        <v>466.30463684937473</v>
      </c>
      <c r="N826" s="12">
        <f t="shared" si="473"/>
        <v>0.74904082473787703</v>
      </c>
      <c r="O826" s="24">
        <f t="shared" si="474"/>
        <v>643.07295701504142</v>
      </c>
      <c r="P826" s="12">
        <f t="shared" si="492"/>
        <v>0.45760112855232915</v>
      </c>
      <c r="Q826" s="24">
        <f t="shared" si="493"/>
        <v>362.06817764665033</v>
      </c>
      <c r="R826" s="12">
        <f t="shared" si="475"/>
        <v>0.49093162708022792</v>
      </c>
      <c r="S826" s="24">
        <f t="shared" si="476"/>
        <v>588.70262763957714</v>
      </c>
      <c r="T826" s="12">
        <f t="shared" si="494"/>
        <v>0.39269437629807413</v>
      </c>
      <c r="W826" s="24">
        <f t="shared" si="495"/>
        <v>553.27474641408662</v>
      </c>
      <c r="X826" s="24">
        <f t="shared" si="496"/>
        <v>711.33982960110848</v>
      </c>
      <c r="Y826" s="13">
        <f t="shared" si="477"/>
        <v>0.50781422060696912</v>
      </c>
      <c r="Z826" s="24">
        <f t="shared" si="478"/>
        <v>5247.9929691522784</v>
      </c>
      <c r="AA826" s="24">
        <f t="shared" si="479"/>
        <v>19078.844034143716</v>
      </c>
      <c r="AB826" s="24">
        <f t="shared" si="497"/>
        <v>466.30463684937473</v>
      </c>
      <c r="AC826" s="24">
        <f t="shared" si="498"/>
        <v>362.06817764665033</v>
      </c>
      <c r="AD826" s="123">
        <f t="shared" si="499"/>
        <v>4040</v>
      </c>
      <c r="AE826" s="14">
        <f t="shared" si="500"/>
        <v>67.333333333333329</v>
      </c>
      <c r="AF826" s="24">
        <f t="shared" si="480"/>
        <v>400</v>
      </c>
      <c r="AG826" s="3">
        <f t="shared" si="501"/>
        <v>2</v>
      </c>
      <c r="AH826" s="14">
        <f t="shared" si="481"/>
        <v>0</v>
      </c>
      <c r="AI826" s="14">
        <f t="shared" si="482"/>
        <v>1</v>
      </c>
      <c r="AJ826" s="14">
        <f t="shared" si="483"/>
        <v>2</v>
      </c>
      <c r="AK826" s="14">
        <f t="shared" si="484"/>
        <v>2.6</v>
      </c>
      <c r="AL826" s="24">
        <f t="shared" si="502"/>
        <v>466.30463684937473</v>
      </c>
      <c r="AM826" s="14">
        <f t="shared" si="503"/>
        <v>373.16735926933052</v>
      </c>
      <c r="AN826" s="138" t="str">
        <f t="shared" si="504"/>
        <v>modifiée</v>
      </c>
      <c r="AO826">
        <f t="shared" si="505"/>
        <v>4040</v>
      </c>
      <c r="AP826" s="124">
        <f t="shared" si="506"/>
        <v>373.16735926933052</v>
      </c>
    </row>
    <row r="827" spans="2:42" x14ac:dyDescent="0.25">
      <c r="B827" s="3">
        <f t="shared" si="485"/>
        <v>4045</v>
      </c>
      <c r="C827" s="14">
        <f t="shared" si="486"/>
        <v>67.416666666666671</v>
      </c>
      <c r="D827" s="11">
        <f t="shared" si="487"/>
        <v>962.76830724445392</v>
      </c>
      <c r="E827" s="11">
        <f t="shared" si="468"/>
        <v>763.41524060655001</v>
      </c>
      <c r="F827" s="11">
        <f t="shared" si="488"/>
        <v>254.11541879840001</v>
      </c>
      <c r="G827" s="11">
        <f t="shared" si="469"/>
        <v>466.76223797792704</v>
      </c>
      <c r="H827" s="11">
        <f t="shared" si="470"/>
        <v>362.46087202294842</v>
      </c>
      <c r="I827" s="24">
        <f t="shared" si="489"/>
        <v>254.11541879840001</v>
      </c>
      <c r="J827" s="12">
        <f t="shared" si="471"/>
        <v>0.29260826958209429</v>
      </c>
      <c r="K827" s="24">
        <f t="shared" si="472"/>
        <v>548.72896424187741</v>
      </c>
      <c r="L827" s="12">
        <f t="shared" si="490"/>
        <v>0.2942974887417652</v>
      </c>
      <c r="M827" s="24">
        <f t="shared" si="491"/>
        <v>466.76223797792704</v>
      </c>
      <c r="N827" s="12">
        <f t="shared" si="473"/>
        <v>0.74869682646463021</v>
      </c>
      <c r="O827" s="24">
        <f t="shared" si="474"/>
        <v>643.36842505893514</v>
      </c>
      <c r="P827" s="12">
        <f t="shared" si="492"/>
        <v>0.45719309994571927</v>
      </c>
      <c r="Q827" s="24">
        <f t="shared" si="493"/>
        <v>362.46087202294842</v>
      </c>
      <c r="R827" s="12">
        <f t="shared" si="475"/>
        <v>0.49079328283067869</v>
      </c>
      <c r="S827" s="24">
        <f t="shared" si="476"/>
        <v>588.86857046332307</v>
      </c>
      <c r="T827" s="12">
        <f t="shared" si="494"/>
        <v>0.39247218782470783</v>
      </c>
      <c r="W827" s="24">
        <f t="shared" si="495"/>
        <v>553.7825606346936</v>
      </c>
      <c r="X827" s="24">
        <f t="shared" si="496"/>
        <v>711.81852430003914</v>
      </c>
      <c r="Y827" s="13">
        <f t="shared" si="477"/>
        <v>0.50722790594466305</v>
      </c>
      <c r="Z827" s="24">
        <f t="shared" si="478"/>
        <v>5240.8169992964104</v>
      </c>
      <c r="AA827" s="24">
        <f t="shared" si="479"/>
        <v>19074.284398213549</v>
      </c>
      <c r="AB827" s="24">
        <f t="shared" si="497"/>
        <v>466.76223797792704</v>
      </c>
      <c r="AC827" s="24">
        <f t="shared" si="498"/>
        <v>362.46087202294842</v>
      </c>
      <c r="AD827" s="123">
        <f t="shared" si="499"/>
        <v>4045</v>
      </c>
      <c r="AE827" s="14">
        <f t="shared" si="500"/>
        <v>67.416666666666671</v>
      </c>
      <c r="AF827" s="24">
        <f t="shared" si="480"/>
        <v>400</v>
      </c>
      <c r="AG827" s="3">
        <f t="shared" si="501"/>
        <v>2</v>
      </c>
      <c r="AH827" s="14">
        <f t="shared" si="481"/>
        <v>0</v>
      </c>
      <c r="AI827" s="14">
        <f t="shared" si="482"/>
        <v>1</v>
      </c>
      <c r="AJ827" s="14">
        <f t="shared" si="483"/>
        <v>2</v>
      </c>
      <c r="AK827" s="14">
        <f t="shared" si="484"/>
        <v>2.6</v>
      </c>
      <c r="AL827" s="24">
        <f t="shared" si="502"/>
        <v>466.76223797792704</v>
      </c>
      <c r="AM827" s="14">
        <f t="shared" si="503"/>
        <v>373.60890422886297</v>
      </c>
      <c r="AN827" s="138" t="str">
        <f t="shared" si="504"/>
        <v>modifiée</v>
      </c>
      <c r="AO827">
        <f t="shared" si="505"/>
        <v>4045</v>
      </c>
      <c r="AP827" s="124">
        <f t="shared" si="506"/>
        <v>373.60890422886297</v>
      </c>
    </row>
    <row r="828" spans="2:42" x14ac:dyDescent="0.25">
      <c r="B828" s="3">
        <f t="shared" si="485"/>
        <v>4050</v>
      </c>
      <c r="C828" s="14">
        <f t="shared" si="486"/>
        <v>67.5</v>
      </c>
      <c r="D828" s="11">
        <f t="shared" si="487"/>
        <v>962.95305646176621</v>
      </c>
      <c r="E828" s="11">
        <f t="shared" si="468"/>
        <v>763.63601603292227</v>
      </c>
      <c r="F828" s="11">
        <f t="shared" si="488"/>
        <v>254.40971628714178</v>
      </c>
      <c r="G828" s="11">
        <f t="shared" si="469"/>
        <v>467.21943107787274</v>
      </c>
      <c r="H828" s="11">
        <f t="shared" si="470"/>
        <v>362.85334421077312</v>
      </c>
      <c r="I828" s="24">
        <f t="shared" si="489"/>
        <v>254.40971628714178</v>
      </c>
      <c r="J828" s="12">
        <f t="shared" si="471"/>
        <v>0.2925542696900853</v>
      </c>
      <c r="K828" s="24">
        <f t="shared" si="472"/>
        <v>548.83024905594846</v>
      </c>
      <c r="L828" s="12">
        <f t="shared" si="490"/>
        <v>0.29420854340171904</v>
      </c>
      <c r="M828" s="24">
        <f t="shared" si="491"/>
        <v>467.21943107787274</v>
      </c>
      <c r="N828" s="12">
        <f t="shared" si="473"/>
        <v>0.74835276049145349</v>
      </c>
      <c r="O828" s="24">
        <f t="shared" si="474"/>
        <v>643.66422296998132</v>
      </c>
      <c r="P828" s="12">
        <f t="shared" si="492"/>
        <v>0.45678530737225381</v>
      </c>
      <c r="Q828" s="24">
        <f t="shared" si="493"/>
        <v>362.85334421077312</v>
      </c>
      <c r="R828" s="12">
        <f t="shared" si="475"/>
        <v>0.49065490890005181</v>
      </c>
      <c r="S828" s="24">
        <f t="shared" si="476"/>
        <v>589.03464249733236</v>
      </c>
      <c r="T828" s="12">
        <f t="shared" si="494"/>
        <v>0.39224999970794383</v>
      </c>
      <c r="W828" s="24">
        <f t="shared" si="495"/>
        <v>554.28978854063826</v>
      </c>
      <c r="X828" s="24">
        <f t="shared" si="496"/>
        <v>712.2976950890461</v>
      </c>
      <c r="Y828" s="13">
        <f t="shared" si="477"/>
        <v>0.50664225410540054</v>
      </c>
      <c r="Z828" s="24">
        <f t="shared" si="478"/>
        <v>5233.6556873071004</v>
      </c>
      <c r="AA828" s="24">
        <f t="shared" si="479"/>
        <v>19069.720341013377</v>
      </c>
      <c r="AB828" s="24">
        <f t="shared" si="497"/>
        <v>467.21943107787274</v>
      </c>
      <c r="AC828" s="24">
        <f t="shared" si="498"/>
        <v>362.85334421077312</v>
      </c>
      <c r="AD828" s="123">
        <f t="shared" si="499"/>
        <v>4050</v>
      </c>
      <c r="AE828" s="14">
        <f t="shared" si="500"/>
        <v>67.5</v>
      </c>
      <c r="AF828" s="24">
        <f t="shared" si="480"/>
        <v>400</v>
      </c>
      <c r="AG828" s="3">
        <f t="shared" si="501"/>
        <v>2</v>
      </c>
      <c r="AH828" s="14">
        <f t="shared" si="481"/>
        <v>0</v>
      </c>
      <c r="AI828" s="14">
        <f t="shared" si="482"/>
        <v>1</v>
      </c>
      <c r="AJ828" s="14">
        <f t="shared" si="483"/>
        <v>2</v>
      </c>
      <c r="AK828" s="14">
        <f t="shared" si="484"/>
        <v>2.6</v>
      </c>
      <c r="AL828" s="24">
        <f t="shared" si="502"/>
        <v>467.21943107787274</v>
      </c>
      <c r="AM828" s="14">
        <f t="shared" si="503"/>
        <v>374.05025736068183</v>
      </c>
      <c r="AN828" s="138" t="str">
        <f t="shared" si="504"/>
        <v>modifiée</v>
      </c>
      <c r="AO828">
        <f t="shared" si="505"/>
        <v>4050</v>
      </c>
      <c r="AP828" s="124">
        <f t="shared" si="506"/>
        <v>374.05025736068183</v>
      </c>
    </row>
    <row r="829" spans="2:42" x14ac:dyDescent="0.25">
      <c r="B829" s="3">
        <f t="shared" si="485"/>
        <v>4055</v>
      </c>
      <c r="C829" s="14">
        <f t="shared" si="486"/>
        <v>67.583333333333329</v>
      </c>
      <c r="D829" s="11">
        <f t="shared" si="487"/>
        <v>963.13757815535439</v>
      </c>
      <c r="E829" s="11">
        <f t="shared" si="468"/>
        <v>763.85679145929453</v>
      </c>
      <c r="F829" s="11">
        <f t="shared" si="488"/>
        <v>254.70392483054349</v>
      </c>
      <c r="G829" s="11">
        <f t="shared" si="469"/>
        <v>467.67621638524497</v>
      </c>
      <c r="H829" s="11">
        <f t="shared" si="470"/>
        <v>363.24559421048104</v>
      </c>
      <c r="I829" s="24">
        <f t="shared" si="489"/>
        <v>254.70392483054349</v>
      </c>
      <c r="J829" s="12">
        <f t="shared" si="471"/>
        <v>0.29250030563368384</v>
      </c>
      <c r="K829" s="24">
        <f t="shared" si="472"/>
        <v>548.93150401515527</v>
      </c>
      <c r="L829" s="12">
        <f t="shared" si="490"/>
        <v>0.29411956693548091</v>
      </c>
      <c r="M829" s="24">
        <f t="shared" si="491"/>
        <v>467.67621638524497</v>
      </c>
      <c r="N829" s="12">
        <f t="shared" si="473"/>
        <v>0.74800862763025977</v>
      </c>
      <c r="O829" s="24">
        <f t="shared" si="474"/>
        <v>643.96035058471284</v>
      </c>
      <c r="P829" s="12">
        <f t="shared" si="492"/>
        <v>0.45637775164686989</v>
      </c>
      <c r="Q829" s="24">
        <f t="shared" si="493"/>
        <v>363.24559421048104</v>
      </c>
      <c r="R829" s="12">
        <f t="shared" si="475"/>
        <v>0.49051650504990096</v>
      </c>
      <c r="S829" s="24">
        <f t="shared" si="476"/>
        <v>589.2008441675199</v>
      </c>
      <c r="T829" s="12">
        <f t="shared" si="494"/>
        <v>0.3920278123142813</v>
      </c>
      <c r="W829" s="24">
        <f t="shared" si="495"/>
        <v>554.79643079474363</v>
      </c>
      <c r="X829" s="24">
        <f t="shared" si="496"/>
        <v>712.77734076603576</v>
      </c>
      <c r="Y829" s="13">
        <f t="shared" si="477"/>
        <v>0.5060572674579058</v>
      </c>
      <c r="Z829" s="24">
        <f t="shared" si="478"/>
        <v>5226.5090166137725</v>
      </c>
      <c r="AA829" s="24">
        <f t="shared" si="479"/>
        <v>19065.15195968447</v>
      </c>
      <c r="AB829" s="24">
        <f t="shared" si="497"/>
        <v>467.67621638524497</v>
      </c>
      <c r="AC829" s="24">
        <f t="shared" si="498"/>
        <v>363.24559421048104</v>
      </c>
      <c r="AD829" s="123">
        <f t="shared" si="499"/>
        <v>4055</v>
      </c>
      <c r="AE829" s="14">
        <f t="shared" si="500"/>
        <v>67.583333333333329</v>
      </c>
      <c r="AF829" s="24">
        <f t="shared" si="480"/>
        <v>400</v>
      </c>
      <c r="AG829" s="3">
        <f t="shared" si="501"/>
        <v>2</v>
      </c>
      <c r="AH829" s="14">
        <f t="shared" si="481"/>
        <v>0</v>
      </c>
      <c r="AI829" s="14">
        <f t="shared" si="482"/>
        <v>1</v>
      </c>
      <c r="AJ829" s="14">
        <f t="shared" si="483"/>
        <v>2</v>
      </c>
      <c r="AK829" s="14">
        <f t="shared" si="484"/>
        <v>2.6</v>
      </c>
      <c r="AL829" s="24">
        <f t="shared" si="502"/>
        <v>467.67621638524497</v>
      </c>
      <c r="AM829" s="14">
        <f t="shared" si="503"/>
        <v>374.49141850762066</v>
      </c>
      <c r="AN829" s="138" t="str">
        <f t="shared" si="504"/>
        <v>modifiée</v>
      </c>
      <c r="AO829">
        <f t="shared" si="505"/>
        <v>4055</v>
      </c>
      <c r="AP829" s="124">
        <f t="shared" si="506"/>
        <v>374.49141850762066</v>
      </c>
    </row>
    <row r="830" spans="2:42" x14ac:dyDescent="0.25">
      <c r="B830" s="3">
        <f t="shared" si="485"/>
        <v>4060</v>
      </c>
      <c r="C830" s="14">
        <f t="shared" si="486"/>
        <v>67.666666666666671</v>
      </c>
      <c r="D830" s="11">
        <f t="shared" si="487"/>
        <v>963.32187288493265</v>
      </c>
      <c r="E830" s="11">
        <f t="shared" si="468"/>
        <v>764.07756688566678</v>
      </c>
      <c r="F830" s="11">
        <f t="shared" si="488"/>
        <v>254.99804439747896</v>
      </c>
      <c r="G830" s="11">
        <f t="shared" si="469"/>
        <v>468.13259413689184</v>
      </c>
      <c r="H830" s="11">
        <f t="shared" si="470"/>
        <v>363.63762202279531</v>
      </c>
      <c r="I830" s="24">
        <f t="shared" si="489"/>
        <v>254.99804439747896</v>
      </c>
      <c r="J830" s="12">
        <f t="shared" si="471"/>
        <v>0.29244637720972966</v>
      </c>
      <c r="K830" s="24">
        <f t="shared" si="472"/>
        <v>549.03272944715673</v>
      </c>
      <c r="L830" s="12">
        <f t="shared" si="490"/>
        <v>0.2940305594985827</v>
      </c>
      <c r="M830" s="24">
        <f t="shared" si="491"/>
        <v>468.13259413689184</v>
      </c>
      <c r="N830" s="12">
        <f t="shared" si="473"/>
        <v>0.74766442869554028</v>
      </c>
      <c r="O830" s="24">
        <f t="shared" si="474"/>
        <v>644.25680773603074</v>
      </c>
      <c r="P830" s="12">
        <f t="shared" si="492"/>
        <v>0.45597043358087158</v>
      </c>
      <c r="Q830" s="24">
        <f t="shared" si="493"/>
        <v>363.63762202279531</v>
      </c>
      <c r="R830" s="12">
        <f t="shared" si="475"/>
        <v>0.49037807104445419</v>
      </c>
      <c r="S830" s="24">
        <f t="shared" si="476"/>
        <v>589.36717589743807</v>
      </c>
      <c r="T830" s="12">
        <f t="shared" si="494"/>
        <v>0.39180562600960062</v>
      </c>
      <c r="W830" s="24">
        <f t="shared" si="495"/>
        <v>555.30248806220152</v>
      </c>
      <c r="X830" s="24">
        <f t="shared" si="496"/>
        <v>713.25746012863624</v>
      </c>
      <c r="Y830" s="13">
        <f t="shared" si="477"/>
        <v>0.50547294835199663</v>
      </c>
      <c r="Z830" s="24">
        <f t="shared" si="478"/>
        <v>5219.3769705866316</v>
      </c>
      <c r="AA830" s="24">
        <f t="shared" si="479"/>
        <v>19060.579351132794</v>
      </c>
      <c r="AB830" s="24">
        <f t="shared" si="497"/>
        <v>468.13259413689184</v>
      </c>
      <c r="AC830" s="24">
        <f t="shared" si="498"/>
        <v>363.63762202279531</v>
      </c>
      <c r="AD830" s="123">
        <f t="shared" si="499"/>
        <v>4060</v>
      </c>
      <c r="AE830" s="14">
        <f t="shared" si="500"/>
        <v>67.666666666666671</v>
      </c>
      <c r="AF830" s="24">
        <f t="shared" si="480"/>
        <v>400</v>
      </c>
      <c r="AG830" s="3">
        <f t="shared" si="501"/>
        <v>2</v>
      </c>
      <c r="AH830" s="14">
        <f t="shared" si="481"/>
        <v>0</v>
      </c>
      <c r="AI830" s="14">
        <f t="shared" si="482"/>
        <v>1</v>
      </c>
      <c r="AJ830" s="14">
        <f t="shared" si="483"/>
        <v>2</v>
      </c>
      <c r="AK830" s="14">
        <f t="shared" si="484"/>
        <v>2.6</v>
      </c>
      <c r="AL830" s="24">
        <f t="shared" si="502"/>
        <v>468.13259413689184</v>
      </c>
      <c r="AM830" s="14">
        <f t="shared" si="503"/>
        <v>374.93238751342778</v>
      </c>
      <c r="AN830" s="138" t="str">
        <f t="shared" si="504"/>
        <v>modifiée</v>
      </c>
      <c r="AO830">
        <f t="shared" si="505"/>
        <v>4060</v>
      </c>
      <c r="AP830" s="124">
        <f t="shared" si="506"/>
        <v>374.93238751342778</v>
      </c>
    </row>
    <row r="831" spans="2:42" x14ac:dyDescent="0.25">
      <c r="B831" s="3">
        <f t="shared" si="485"/>
        <v>4065</v>
      </c>
      <c r="C831" s="14">
        <f t="shared" si="486"/>
        <v>67.75</v>
      </c>
      <c r="D831" s="11">
        <f t="shared" si="487"/>
        <v>963.50594120815208</v>
      </c>
      <c r="E831" s="11">
        <f t="shared" si="468"/>
        <v>764.29834231203893</v>
      </c>
      <c r="F831" s="11">
        <f t="shared" si="488"/>
        <v>255.29207495697756</v>
      </c>
      <c r="G831" s="11">
        <f t="shared" si="469"/>
        <v>468.58856457047273</v>
      </c>
      <c r="H831" s="11">
        <f t="shared" si="470"/>
        <v>364.02942764880493</v>
      </c>
      <c r="I831" s="24">
        <f t="shared" si="489"/>
        <v>255.29207495697756</v>
      </c>
      <c r="J831" s="12">
        <f t="shared" si="471"/>
        <v>0.29239248421565234</v>
      </c>
      <c r="K831" s="24">
        <f t="shared" si="472"/>
        <v>549.13392567904941</v>
      </c>
      <c r="L831" s="12">
        <f t="shared" si="490"/>
        <v>0.29394152124566603</v>
      </c>
      <c r="M831" s="24">
        <f t="shared" si="491"/>
        <v>468.58856457047273</v>
      </c>
      <c r="N831" s="12">
        <f t="shared" si="473"/>
        <v>0.7473201645043186</v>
      </c>
      <c r="O831" s="24">
        <f t="shared" si="474"/>
        <v>644.55359425322774</v>
      </c>
      <c r="P831" s="12">
        <f t="shared" si="492"/>
        <v>0.45556335398192538</v>
      </c>
      <c r="Q831" s="24">
        <f t="shared" si="493"/>
        <v>364.02942764880493</v>
      </c>
      <c r="R831" s="12">
        <f t="shared" si="475"/>
        <v>0.49023960665060262</v>
      </c>
      <c r="S831" s="24">
        <f t="shared" si="476"/>
        <v>589.5336381082825</v>
      </c>
      <c r="T831" s="12">
        <f t="shared" si="494"/>
        <v>0.39158344115916405</v>
      </c>
      <c r="W831" s="24">
        <f t="shared" si="495"/>
        <v>555.80796101055353</v>
      </c>
      <c r="X831" s="24">
        <f t="shared" si="496"/>
        <v>713.7380519742444</v>
      </c>
      <c r="Y831" s="13">
        <f t="shared" si="477"/>
        <v>0.50488929911859237</v>
      </c>
      <c r="Z831" s="24">
        <f t="shared" si="478"/>
        <v>5212.2595325371349</v>
      </c>
      <c r="AA831" s="24">
        <f t="shared" si="479"/>
        <v>19056.002612027682</v>
      </c>
      <c r="AB831" s="24">
        <f t="shared" si="497"/>
        <v>468.58856457047273</v>
      </c>
      <c r="AC831" s="24">
        <f t="shared" si="498"/>
        <v>364.02942764880493</v>
      </c>
      <c r="AD831" s="123">
        <f t="shared" si="499"/>
        <v>4065</v>
      </c>
      <c r="AE831" s="14">
        <f t="shared" si="500"/>
        <v>67.75</v>
      </c>
      <c r="AF831" s="24">
        <f t="shared" si="480"/>
        <v>400</v>
      </c>
      <c r="AG831" s="3">
        <f t="shared" si="501"/>
        <v>2</v>
      </c>
      <c r="AH831" s="14">
        <f t="shared" si="481"/>
        <v>0</v>
      </c>
      <c r="AI831" s="14">
        <f t="shared" si="482"/>
        <v>1</v>
      </c>
      <c r="AJ831" s="14">
        <f t="shared" si="483"/>
        <v>2</v>
      </c>
      <c r="AK831" s="14">
        <f t="shared" si="484"/>
        <v>2.6</v>
      </c>
      <c r="AL831" s="24">
        <f t="shared" si="502"/>
        <v>468.58856457047273</v>
      </c>
      <c r="AM831" s="14">
        <f t="shared" si="503"/>
        <v>375.37316422276473</v>
      </c>
      <c r="AN831" s="138" t="str">
        <f t="shared" si="504"/>
        <v>modifiée</v>
      </c>
      <c r="AO831">
        <f t="shared" si="505"/>
        <v>4065</v>
      </c>
      <c r="AP831" s="124">
        <f t="shared" si="506"/>
        <v>375.37316422276473</v>
      </c>
    </row>
    <row r="832" spans="2:42" x14ac:dyDescent="0.25">
      <c r="B832" s="3">
        <f t="shared" si="485"/>
        <v>4070</v>
      </c>
      <c r="C832" s="14">
        <f t="shared" si="486"/>
        <v>67.833333333333329</v>
      </c>
      <c r="D832" s="11">
        <f t="shared" si="487"/>
        <v>963.68978368061153</v>
      </c>
      <c r="E832" s="11">
        <f t="shared" si="468"/>
        <v>764.51911773841107</v>
      </c>
      <c r="F832" s="11">
        <f t="shared" si="488"/>
        <v>255.58601647822323</v>
      </c>
      <c r="G832" s="11">
        <f t="shared" si="469"/>
        <v>469.04412792445464</v>
      </c>
      <c r="H832" s="11">
        <f t="shared" si="470"/>
        <v>364.42101108996411</v>
      </c>
      <c r="I832" s="24">
        <f t="shared" si="489"/>
        <v>255.58601647822323</v>
      </c>
      <c r="J832" s="12">
        <f t="shared" si="471"/>
        <v>0.29233862644946934</v>
      </c>
      <c r="K832" s="24">
        <f t="shared" si="472"/>
        <v>549.23509303736796</v>
      </c>
      <c r="L832" s="12">
        <f t="shared" si="490"/>
        <v>0.29385245233046531</v>
      </c>
      <c r="M832" s="24">
        <f t="shared" si="491"/>
        <v>469.04412792445464</v>
      </c>
      <c r="N832" s="12">
        <f t="shared" si="473"/>
        <v>0.74697583587610583</v>
      </c>
      <c r="O832" s="24">
        <f t="shared" si="474"/>
        <v>644.85070996200898</v>
      </c>
      <c r="P832" s="12">
        <f t="shared" si="492"/>
        <v>0.45515651365399507</v>
      </c>
      <c r="Q832" s="24">
        <f t="shared" si="493"/>
        <v>364.42101108996411</v>
      </c>
      <c r="R832" s="12">
        <f t="shared" si="475"/>
        <v>0.49010111163789327</v>
      </c>
      <c r="S832" s="24">
        <f t="shared" si="476"/>
        <v>589.70023121889517</v>
      </c>
      <c r="T832" s="12">
        <f t="shared" si="494"/>
        <v>0.39136125812757822</v>
      </c>
      <c r="W832" s="24">
        <f t="shared" si="495"/>
        <v>556.31285030967217</v>
      </c>
      <c r="X832" s="24">
        <f t="shared" si="496"/>
        <v>714.21911510007294</v>
      </c>
      <c r="Y832" s="13">
        <f t="shared" si="477"/>
        <v>0.50430632206972736</v>
      </c>
      <c r="Z832" s="24">
        <f t="shared" si="478"/>
        <v>5205.1566857184725</v>
      </c>
      <c r="AA832" s="24">
        <f t="shared" si="479"/>
        <v>19051.421838800845</v>
      </c>
      <c r="AB832" s="24">
        <f t="shared" si="497"/>
        <v>469.04412792445464</v>
      </c>
      <c r="AC832" s="24">
        <f t="shared" si="498"/>
        <v>364.42101108996411</v>
      </c>
      <c r="AD832" s="123">
        <f t="shared" si="499"/>
        <v>4070</v>
      </c>
      <c r="AE832" s="14">
        <f t="shared" si="500"/>
        <v>67.833333333333329</v>
      </c>
      <c r="AF832" s="24">
        <f t="shared" si="480"/>
        <v>400</v>
      </c>
      <c r="AG832" s="3">
        <f t="shared" si="501"/>
        <v>2</v>
      </c>
      <c r="AH832" s="14">
        <f t="shared" si="481"/>
        <v>0</v>
      </c>
      <c r="AI832" s="14">
        <f t="shared" si="482"/>
        <v>1</v>
      </c>
      <c r="AJ832" s="14">
        <f t="shared" si="483"/>
        <v>2</v>
      </c>
      <c r="AK832" s="14">
        <f t="shared" si="484"/>
        <v>2.6</v>
      </c>
      <c r="AL832" s="24">
        <f t="shared" si="502"/>
        <v>469.04412792445464</v>
      </c>
      <c r="AM832" s="14">
        <f t="shared" si="503"/>
        <v>375.8137484812051</v>
      </c>
      <c r="AN832" s="138" t="str">
        <f t="shared" si="504"/>
        <v>modifiée</v>
      </c>
      <c r="AO832">
        <f t="shared" si="505"/>
        <v>4070</v>
      </c>
      <c r="AP832" s="124">
        <f t="shared" si="506"/>
        <v>375.8137484812051</v>
      </c>
    </row>
    <row r="833" spans="2:42" x14ac:dyDescent="0.25">
      <c r="B833" s="3">
        <f t="shared" si="485"/>
        <v>4075</v>
      </c>
      <c r="C833" s="14">
        <f t="shared" si="486"/>
        <v>67.916666666666671</v>
      </c>
      <c r="D833" s="11">
        <f t="shared" si="487"/>
        <v>963.87340085586686</v>
      </c>
      <c r="E833" s="11">
        <f t="shared" si="468"/>
        <v>764.73989316478333</v>
      </c>
      <c r="F833" s="11">
        <f t="shared" si="488"/>
        <v>255.8798689305537</v>
      </c>
      <c r="G833" s="11">
        <f t="shared" si="469"/>
        <v>469.49928443810865</v>
      </c>
      <c r="H833" s="11">
        <f t="shared" si="470"/>
        <v>364.81237234809169</v>
      </c>
      <c r="I833" s="24">
        <f t="shared" si="489"/>
        <v>255.8798689305537</v>
      </c>
      <c r="J833" s="12">
        <f t="shared" si="471"/>
        <v>0.29228480370978549</v>
      </c>
      <c r="K833" s="24">
        <f t="shared" si="472"/>
        <v>549.33623184808482</v>
      </c>
      <c r="L833" s="12">
        <f t="shared" si="490"/>
        <v>0.29376335290585592</v>
      </c>
      <c r="M833" s="24">
        <f t="shared" si="491"/>
        <v>469.49928443810865</v>
      </c>
      <c r="N833" s="12">
        <f t="shared" si="473"/>
        <v>0.74663144363285616</v>
      </c>
      <c r="O833" s="24">
        <f t="shared" si="474"/>
        <v>645.14815468451411</v>
      </c>
      <c r="P833" s="12">
        <f t="shared" si="492"/>
        <v>0.4547499133974523</v>
      </c>
      <c r="Q833" s="24">
        <f t="shared" si="493"/>
        <v>364.81237234809169</v>
      </c>
      <c r="R833" s="12">
        <f t="shared" si="475"/>
        <v>0.48996258577851609</v>
      </c>
      <c r="S833" s="24">
        <f t="shared" si="476"/>
        <v>589.86695564577099</v>
      </c>
      <c r="T833" s="12">
        <f t="shared" si="494"/>
        <v>0.39113907727886749</v>
      </c>
      <c r="W833" s="24">
        <f t="shared" si="495"/>
        <v>556.81715663174191</v>
      </c>
      <c r="X833" s="24">
        <f t="shared" si="496"/>
        <v>714.70064830319848</v>
      </c>
      <c r="Y833" s="13">
        <f t="shared" si="477"/>
        <v>0.5037240194985626</v>
      </c>
      <c r="Z833" s="24">
        <f t="shared" si="478"/>
        <v>5198.0684133260356</v>
      </c>
      <c r="AA833" s="24">
        <f t="shared" si="479"/>
        <v>19046.837127645245</v>
      </c>
      <c r="AB833" s="24">
        <f t="shared" si="497"/>
        <v>469.49928443810865</v>
      </c>
      <c r="AC833" s="24">
        <f t="shared" si="498"/>
        <v>364.81237234809169</v>
      </c>
      <c r="AD833" s="123">
        <f t="shared" si="499"/>
        <v>4075</v>
      </c>
      <c r="AE833" s="14">
        <f t="shared" si="500"/>
        <v>67.916666666666671</v>
      </c>
      <c r="AF833" s="24">
        <f t="shared" si="480"/>
        <v>400</v>
      </c>
      <c r="AG833" s="3">
        <f t="shared" si="501"/>
        <v>2</v>
      </c>
      <c r="AH833" s="14">
        <f t="shared" si="481"/>
        <v>0</v>
      </c>
      <c r="AI833" s="14">
        <f t="shared" si="482"/>
        <v>1</v>
      </c>
      <c r="AJ833" s="14">
        <f t="shared" si="483"/>
        <v>2</v>
      </c>
      <c r="AK833" s="14">
        <f t="shared" si="484"/>
        <v>2.6</v>
      </c>
      <c r="AL833" s="24">
        <f t="shared" si="502"/>
        <v>469.49928443810865</v>
      </c>
      <c r="AM833" s="14">
        <f t="shared" si="503"/>
        <v>376.25414013523334</v>
      </c>
      <c r="AN833" s="138" t="str">
        <f t="shared" si="504"/>
        <v>modifiée</v>
      </c>
      <c r="AO833">
        <f t="shared" si="505"/>
        <v>4075</v>
      </c>
      <c r="AP833" s="124">
        <f t="shared" si="506"/>
        <v>376.25414013523334</v>
      </c>
    </row>
    <row r="834" spans="2:42" x14ac:dyDescent="0.25">
      <c r="B834" s="3">
        <f t="shared" si="485"/>
        <v>4080</v>
      </c>
      <c r="C834" s="14">
        <f t="shared" si="486"/>
        <v>68</v>
      </c>
      <c r="D834" s="11">
        <f t="shared" si="487"/>
        <v>964.05679328544147</v>
      </c>
      <c r="E834" s="11">
        <f t="shared" si="468"/>
        <v>764.96066859115558</v>
      </c>
      <c r="F834" s="11">
        <f t="shared" si="488"/>
        <v>256.17363228345954</v>
      </c>
      <c r="G834" s="11">
        <f t="shared" si="469"/>
        <v>469.9540343515061</v>
      </c>
      <c r="H834" s="11">
        <f t="shared" si="470"/>
        <v>365.20351142537055</v>
      </c>
      <c r="I834" s="24">
        <f t="shared" si="489"/>
        <v>256.17363228345954</v>
      </c>
      <c r="J834" s="12">
        <f t="shared" si="471"/>
        <v>0.29223101579579147</v>
      </c>
      <c r="K834" s="24">
        <f t="shared" si="472"/>
        <v>549.43734243660992</v>
      </c>
      <c r="L834" s="12">
        <f t="shared" si="490"/>
        <v>0.29367422312382596</v>
      </c>
      <c r="M834" s="24">
        <f t="shared" si="491"/>
        <v>469.9540343515061</v>
      </c>
      <c r="N834" s="12">
        <f t="shared" si="473"/>
        <v>0.74628698859892151</v>
      </c>
      <c r="O834" s="24">
        <f t="shared" si="474"/>
        <v>645.44592823933908</v>
      </c>
      <c r="P834" s="12">
        <f t="shared" si="492"/>
        <v>0.45434355400898496</v>
      </c>
      <c r="Q834" s="24">
        <f t="shared" si="493"/>
        <v>365.20351142537055</v>
      </c>
      <c r="R834" s="12">
        <f t="shared" si="475"/>
        <v>0.48982402884729709</v>
      </c>
      <c r="S834" s="24">
        <f t="shared" si="476"/>
        <v>590.03381180306087</v>
      </c>
      <c r="T834" s="12">
        <f t="shared" si="494"/>
        <v>0.39091689897641874</v>
      </c>
      <c r="W834" s="24">
        <f t="shared" si="495"/>
        <v>557.32088065124049</v>
      </c>
      <c r="X834" s="24">
        <f t="shared" si="496"/>
        <v>715.18265038060804</v>
      </c>
      <c r="Y834" s="13">
        <f t="shared" si="477"/>
        <v>0.50314239367939528</v>
      </c>
      <c r="Z834" s="24">
        <f t="shared" si="478"/>
        <v>5190.9946984978778</v>
      </c>
      <c r="AA834" s="24">
        <f t="shared" si="479"/>
        <v>19042.248574513807</v>
      </c>
      <c r="AB834" s="24">
        <f t="shared" si="497"/>
        <v>469.9540343515061</v>
      </c>
      <c r="AC834" s="24">
        <f t="shared" si="498"/>
        <v>365.20351142537055</v>
      </c>
      <c r="AD834" s="123">
        <f t="shared" si="499"/>
        <v>4080</v>
      </c>
      <c r="AE834" s="14">
        <f t="shared" si="500"/>
        <v>68</v>
      </c>
      <c r="AF834" s="24">
        <f t="shared" si="480"/>
        <v>400</v>
      </c>
      <c r="AG834" s="3">
        <f t="shared" si="501"/>
        <v>2</v>
      </c>
      <c r="AH834" s="14">
        <f t="shared" si="481"/>
        <v>0</v>
      </c>
      <c r="AI834" s="14">
        <f t="shared" si="482"/>
        <v>1</v>
      </c>
      <c r="AJ834" s="14">
        <f t="shared" si="483"/>
        <v>2</v>
      </c>
      <c r="AK834" s="14">
        <f t="shared" si="484"/>
        <v>2.6</v>
      </c>
      <c r="AL834" s="24">
        <f t="shared" si="502"/>
        <v>469.9540343515061</v>
      </c>
      <c r="AM834" s="14">
        <f t="shared" si="503"/>
        <v>376.69433903224348</v>
      </c>
      <c r="AN834" s="138" t="str">
        <f t="shared" si="504"/>
        <v>modifiée</v>
      </c>
      <c r="AO834">
        <f t="shared" si="505"/>
        <v>4080</v>
      </c>
      <c r="AP834" s="124">
        <f t="shared" si="506"/>
        <v>376.69433903224348</v>
      </c>
    </row>
    <row r="835" spans="2:42" x14ac:dyDescent="0.25">
      <c r="B835" s="3">
        <f t="shared" si="485"/>
        <v>4085</v>
      </c>
      <c r="C835" s="14">
        <f t="shared" si="486"/>
        <v>68.083333333333329</v>
      </c>
      <c r="D835" s="11">
        <f t="shared" si="487"/>
        <v>964.23996151883614</v>
      </c>
      <c r="E835" s="11">
        <f t="shared" si="468"/>
        <v>765.18144401752784</v>
      </c>
      <c r="F835" s="11">
        <f t="shared" si="488"/>
        <v>256.46730650658338</v>
      </c>
      <c r="G835" s="11">
        <f t="shared" si="469"/>
        <v>470.40837790551507</v>
      </c>
      <c r="H835" s="11">
        <f t="shared" si="470"/>
        <v>365.59442832434695</v>
      </c>
      <c r="I835" s="24">
        <f t="shared" si="489"/>
        <v>256.46730650658338</v>
      </c>
      <c r="J835" s="12">
        <f t="shared" si="471"/>
        <v>0.29217726250726384</v>
      </c>
      <c r="K835" s="24">
        <f t="shared" si="472"/>
        <v>549.53842512778999</v>
      </c>
      <c r="L835" s="12">
        <f t="shared" si="490"/>
        <v>0.29358506313549859</v>
      </c>
      <c r="M835" s="24">
        <f t="shared" si="491"/>
        <v>470.40837790551507</v>
      </c>
      <c r="N835" s="12">
        <f t="shared" si="473"/>
        <v>0.74594247160100702</v>
      </c>
      <c r="O835" s="24">
        <f t="shared" si="474"/>
        <v>645.74403044155838</v>
      </c>
      <c r="P835" s="12">
        <f t="shared" si="492"/>
        <v>0.45393743628163669</v>
      </c>
      <c r="Q835" s="24">
        <f t="shared" si="493"/>
        <v>365.59442832434695</v>
      </c>
      <c r="R835" s="12">
        <f t="shared" si="475"/>
        <v>0.48968544062168756</v>
      </c>
      <c r="S835" s="24">
        <f t="shared" si="476"/>
        <v>590.20080010257732</v>
      </c>
      <c r="T835" s="12">
        <f t="shared" si="494"/>
        <v>0.39069472358301066</v>
      </c>
      <c r="W835" s="24">
        <f t="shared" si="495"/>
        <v>557.82402304491984</v>
      </c>
      <c r="X835" s="24">
        <f t="shared" si="496"/>
        <v>715.665120129245</v>
      </c>
      <c r="Y835" s="13">
        <f t="shared" si="477"/>
        <v>0.50256144686767767</v>
      </c>
      <c r="Z835" s="24">
        <f t="shared" si="478"/>
        <v>5183.9355243152004</v>
      </c>
      <c r="AA835" s="24">
        <f t="shared" si="479"/>
        <v>19037.656275118534</v>
      </c>
      <c r="AB835" s="24">
        <f t="shared" si="497"/>
        <v>470.40837790551507</v>
      </c>
      <c r="AC835" s="24">
        <f t="shared" si="498"/>
        <v>365.59442832434695</v>
      </c>
      <c r="AD835" s="123">
        <f t="shared" si="499"/>
        <v>4085</v>
      </c>
      <c r="AE835" s="14">
        <f t="shared" si="500"/>
        <v>68.083333333333329</v>
      </c>
      <c r="AF835" s="24">
        <f t="shared" si="480"/>
        <v>400</v>
      </c>
      <c r="AG835" s="3">
        <f t="shared" si="501"/>
        <v>2</v>
      </c>
      <c r="AH835" s="14">
        <f t="shared" si="481"/>
        <v>0</v>
      </c>
      <c r="AI835" s="14">
        <f t="shared" si="482"/>
        <v>1</v>
      </c>
      <c r="AJ835" s="14">
        <f t="shared" si="483"/>
        <v>2</v>
      </c>
      <c r="AK835" s="14">
        <f t="shared" si="484"/>
        <v>2.6</v>
      </c>
      <c r="AL835" s="24">
        <f t="shared" si="502"/>
        <v>470.40837790551507</v>
      </c>
      <c r="AM835" s="14">
        <f t="shared" si="503"/>
        <v>377.13434502053821</v>
      </c>
      <c r="AN835" s="138" t="str">
        <f t="shared" si="504"/>
        <v>modifiée</v>
      </c>
      <c r="AO835">
        <f t="shared" si="505"/>
        <v>4085</v>
      </c>
      <c r="AP835" s="124">
        <f t="shared" si="506"/>
        <v>377.13434502053821</v>
      </c>
    </row>
    <row r="836" spans="2:42" x14ac:dyDescent="0.25">
      <c r="B836" s="3">
        <f t="shared" si="485"/>
        <v>4090</v>
      </c>
      <c r="C836" s="14">
        <f t="shared" si="486"/>
        <v>68.166666666666671</v>
      </c>
      <c r="D836" s="11">
        <f t="shared" si="487"/>
        <v>964.42290610353859</v>
      </c>
      <c r="E836" s="11">
        <f t="shared" si="468"/>
        <v>765.40221944390009</v>
      </c>
      <c r="F836" s="11">
        <f t="shared" si="488"/>
        <v>256.76089156971886</v>
      </c>
      <c r="G836" s="11">
        <f t="shared" si="469"/>
        <v>470.86231534179672</v>
      </c>
      <c r="H836" s="11">
        <f t="shared" si="470"/>
        <v>365.98512304792996</v>
      </c>
      <c r="I836" s="24">
        <f t="shared" si="489"/>
        <v>256.76089156971886</v>
      </c>
      <c r="J836" s="12">
        <f t="shared" si="471"/>
        <v>0.29212354364456256</v>
      </c>
      <c r="K836" s="24">
        <f t="shared" si="472"/>
        <v>549.63948024590957</v>
      </c>
      <c r="L836" s="12">
        <f t="shared" si="490"/>
        <v>0.2934958730911475</v>
      </c>
      <c r="M836" s="24">
        <f t="shared" si="491"/>
        <v>470.86231534179672</v>
      </c>
      <c r="N836" s="12">
        <f t="shared" si="473"/>
        <v>0.7455978934681281</v>
      </c>
      <c r="O836" s="24">
        <f t="shared" si="474"/>
        <v>646.04246110274539</v>
      </c>
      <c r="P836" s="12">
        <f t="shared" si="492"/>
        <v>0.45353156100483066</v>
      </c>
      <c r="Q836" s="24">
        <f t="shared" si="493"/>
        <v>365.98512304792996</v>
      </c>
      <c r="R836" s="12">
        <f t="shared" si="475"/>
        <v>0.48954682088175477</v>
      </c>
      <c r="S836" s="24">
        <f t="shared" si="476"/>
        <v>590.36792095379872</v>
      </c>
      <c r="T836" s="12">
        <f t="shared" si="494"/>
        <v>0.39047255146083132</v>
      </c>
      <c r="W836" s="24">
        <f t="shared" si="495"/>
        <v>558.32658449178757</v>
      </c>
      <c r="X836" s="24">
        <f t="shared" si="496"/>
        <v>716.14805634605545</v>
      </c>
      <c r="Y836" s="13">
        <f t="shared" si="477"/>
        <v>0.50198118130002856</v>
      </c>
      <c r="Z836" s="24">
        <f t="shared" si="478"/>
        <v>5176.8908738028131</v>
      </c>
      <c r="AA836" s="24">
        <f t="shared" si="479"/>
        <v>19033.060324929298</v>
      </c>
      <c r="AB836" s="24">
        <f t="shared" si="497"/>
        <v>470.86231534179672</v>
      </c>
      <c r="AC836" s="24">
        <f t="shared" si="498"/>
        <v>365.98512304792996</v>
      </c>
      <c r="AD836" s="123">
        <f t="shared" si="499"/>
        <v>4090</v>
      </c>
      <c r="AE836" s="14">
        <f t="shared" si="500"/>
        <v>68.166666666666671</v>
      </c>
      <c r="AF836" s="24">
        <f t="shared" si="480"/>
        <v>400</v>
      </c>
      <c r="AG836" s="3">
        <f t="shared" si="501"/>
        <v>2</v>
      </c>
      <c r="AH836" s="14">
        <f t="shared" si="481"/>
        <v>0</v>
      </c>
      <c r="AI836" s="14">
        <f t="shared" si="482"/>
        <v>1</v>
      </c>
      <c r="AJ836" s="14">
        <f t="shared" si="483"/>
        <v>2</v>
      </c>
      <c r="AK836" s="14">
        <f t="shared" si="484"/>
        <v>2.6</v>
      </c>
      <c r="AL836" s="24">
        <f t="shared" si="502"/>
        <v>470.86231534179672</v>
      </c>
      <c r="AM836" s="14">
        <f t="shared" si="503"/>
        <v>377.57415794932706</v>
      </c>
      <c r="AN836" s="138" t="str">
        <f t="shared" si="504"/>
        <v>modifiée</v>
      </c>
      <c r="AO836">
        <f t="shared" si="505"/>
        <v>4090</v>
      </c>
      <c r="AP836" s="124">
        <f t="shared" si="506"/>
        <v>377.57415794932706</v>
      </c>
    </row>
    <row r="837" spans="2:42" x14ac:dyDescent="0.25">
      <c r="B837" s="3">
        <f t="shared" si="485"/>
        <v>4095</v>
      </c>
      <c r="C837" s="14">
        <f t="shared" si="486"/>
        <v>68.25</v>
      </c>
      <c r="D837" s="11">
        <f t="shared" si="487"/>
        <v>964.60562758503352</v>
      </c>
      <c r="E837" s="11">
        <f t="shared" si="468"/>
        <v>765.62299487027224</v>
      </c>
      <c r="F837" s="11">
        <f t="shared" si="488"/>
        <v>257.05438744281003</v>
      </c>
      <c r="G837" s="11">
        <f t="shared" si="469"/>
        <v>471.31584690280152</v>
      </c>
      <c r="H837" s="11">
        <f t="shared" si="470"/>
        <v>366.37559559939081</v>
      </c>
      <c r="I837" s="24">
        <f t="shared" si="489"/>
        <v>257.05438744281003</v>
      </c>
      <c r="J837" s="12">
        <f t="shared" si="471"/>
        <v>0.29206985900863125</v>
      </c>
      <c r="K837" s="24">
        <f t="shared" si="472"/>
        <v>549.74050811468953</v>
      </c>
      <c r="L837" s="12">
        <f t="shared" si="490"/>
        <v>0.29340665314018793</v>
      </c>
      <c r="M837" s="24">
        <f t="shared" si="491"/>
        <v>471.31584690280152</v>
      </c>
      <c r="N837" s="12">
        <f t="shared" si="473"/>
        <v>0.74525325503156448</v>
      </c>
      <c r="O837" s="24">
        <f t="shared" si="474"/>
        <v>646.34122003099537</v>
      </c>
      <c r="P837" s="12">
        <f t="shared" si="492"/>
        <v>0.45312592896432996</v>
      </c>
      <c r="Q837" s="24">
        <f t="shared" si="493"/>
        <v>366.37559559939081</v>
      </c>
      <c r="R837" s="12">
        <f t="shared" si="475"/>
        <v>0.48940816941017096</v>
      </c>
      <c r="S837" s="24">
        <f t="shared" si="476"/>
        <v>590.53517476387458</v>
      </c>
      <c r="T837" s="12">
        <f t="shared" si="494"/>
        <v>0.39025038297145603</v>
      </c>
      <c r="W837" s="24">
        <f t="shared" si="495"/>
        <v>558.82856567308761</v>
      </c>
      <c r="X837" s="24">
        <f t="shared" si="496"/>
        <v>716.63145782803429</v>
      </c>
      <c r="Y837" s="13">
        <f t="shared" si="477"/>
        <v>0.5014015991942502</v>
      </c>
      <c r="Z837" s="24">
        <f t="shared" si="478"/>
        <v>5169.8607299296154</v>
      </c>
      <c r="AA837" s="24">
        <f t="shared" si="479"/>
        <v>19028.460819172808</v>
      </c>
      <c r="AB837" s="24">
        <f t="shared" si="497"/>
        <v>471.31584690280152</v>
      </c>
      <c r="AC837" s="24">
        <f t="shared" si="498"/>
        <v>366.37559559939081</v>
      </c>
      <c r="AD837" s="123">
        <f t="shared" si="499"/>
        <v>4095</v>
      </c>
      <c r="AE837" s="14">
        <f t="shared" si="500"/>
        <v>68.25</v>
      </c>
      <c r="AF837" s="24">
        <f t="shared" si="480"/>
        <v>400</v>
      </c>
      <c r="AG837" s="3">
        <f t="shared" si="501"/>
        <v>2</v>
      </c>
      <c r="AH837" s="14">
        <f t="shared" si="481"/>
        <v>0</v>
      </c>
      <c r="AI837" s="14">
        <f t="shared" si="482"/>
        <v>1</v>
      </c>
      <c r="AJ837" s="14">
        <f t="shared" si="483"/>
        <v>2</v>
      </c>
      <c r="AK837" s="14">
        <f t="shared" si="484"/>
        <v>2.6</v>
      </c>
      <c r="AL837" s="24">
        <f t="shared" si="502"/>
        <v>471.31584690280152</v>
      </c>
      <c r="AM837" s="14">
        <f t="shared" si="503"/>
        <v>378.01377766872571</v>
      </c>
      <c r="AN837" s="138" t="str">
        <f t="shared" si="504"/>
        <v>modifiée</v>
      </c>
      <c r="AO837">
        <f t="shared" si="505"/>
        <v>4095</v>
      </c>
      <c r="AP837" s="124">
        <f t="shared" si="506"/>
        <v>378.01377766872571</v>
      </c>
    </row>
    <row r="838" spans="2:42" x14ac:dyDescent="0.25">
      <c r="B838" s="3">
        <f t="shared" si="485"/>
        <v>4100</v>
      </c>
      <c r="C838" s="14">
        <f t="shared" si="486"/>
        <v>68.333333333333329</v>
      </c>
      <c r="D838" s="11">
        <f t="shared" si="487"/>
        <v>964.78812650681277</v>
      </c>
      <c r="E838" s="11">
        <f t="shared" si="468"/>
        <v>765.84377029664438</v>
      </c>
      <c r="F838" s="11">
        <f t="shared" si="488"/>
        <v>257.34779409595023</v>
      </c>
      <c r="G838" s="11">
        <f t="shared" si="469"/>
        <v>471.76897283176584</v>
      </c>
      <c r="H838" s="11">
        <f t="shared" si="470"/>
        <v>366.76584598236224</v>
      </c>
      <c r="I838" s="24">
        <f t="shared" si="489"/>
        <v>257.34779409595023</v>
      </c>
      <c r="J838" s="12">
        <f t="shared" si="471"/>
        <v>0.29201620840099518</v>
      </c>
      <c r="K838" s="24">
        <f t="shared" si="472"/>
        <v>549.84150905728779</v>
      </c>
      <c r="L838" s="12">
        <f t="shared" si="490"/>
        <v>0.29331740343117602</v>
      </c>
      <c r="M838" s="24">
        <f t="shared" si="491"/>
        <v>471.76897283176584</v>
      </c>
      <c r="N838" s="12">
        <f t="shared" si="473"/>
        <v>0.74490855712481907</v>
      </c>
      <c r="O838" s="24">
        <f t="shared" si="474"/>
        <v>646.64030703094602</v>
      </c>
      <c r="P838" s="12">
        <f t="shared" si="492"/>
        <v>0.45272054094221759</v>
      </c>
      <c r="Q838" s="24">
        <f t="shared" si="493"/>
        <v>366.76584598236224</v>
      </c>
      <c r="R838" s="12">
        <f t="shared" si="475"/>
        <v>0.48926948599220621</v>
      </c>
      <c r="S838" s="24">
        <f t="shared" si="476"/>
        <v>590.70256193762918</v>
      </c>
      <c r="T838" s="12">
        <f t="shared" si="494"/>
        <v>0.39002821847583774</v>
      </c>
      <c r="W838" s="24">
        <f t="shared" si="495"/>
        <v>559.32996727228181</v>
      </c>
      <c r="X838" s="24">
        <f t="shared" si="496"/>
        <v>717.11532337226959</v>
      </c>
      <c r="Y838" s="13">
        <f t="shared" si="477"/>
        <v>0.50082270274934804</v>
      </c>
      <c r="Z838" s="24">
        <f t="shared" si="478"/>
        <v>5162.8450756090642</v>
      </c>
      <c r="AA838" s="24">
        <f t="shared" si="479"/>
        <v>19023.857852831661</v>
      </c>
      <c r="AB838" s="24">
        <f t="shared" si="497"/>
        <v>471.76897283176584</v>
      </c>
      <c r="AC838" s="24">
        <f t="shared" si="498"/>
        <v>366.76584598236224</v>
      </c>
      <c r="AD838" s="123">
        <f t="shared" si="499"/>
        <v>4100</v>
      </c>
      <c r="AE838" s="14">
        <f t="shared" si="500"/>
        <v>68.333333333333329</v>
      </c>
      <c r="AF838" s="24">
        <f t="shared" si="480"/>
        <v>400</v>
      </c>
      <c r="AG838" s="3">
        <f t="shared" si="501"/>
        <v>2</v>
      </c>
      <c r="AH838" s="14">
        <f t="shared" si="481"/>
        <v>0</v>
      </c>
      <c r="AI838" s="14">
        <f t="shared" si="482"/>
        <v>1</v>
      </c>
      <c r="AJ838" s="14">
        <f t="shared" si="483"/>
        <v>2</v>
      </c>
      <c r="AK838" s="14">
        <f t="shared" si="484"/>
        <v>2.6</v>
      </c>
      <c r="AL838" s="24">
        <f t="shared" si="502"/>
        <v>471.76897283176584</v>
      </c>
      <c r="AM838" s="14">
        <f t="shared" si="503"/>
        <v>378.45320402975432</v>
      </c>
      <c r="AN838" s="138" t="str">
        <f t="shared" si="504"/>
        <v>modifiée</v>
      </c>
      <c r="AO838">
        <f t="shared" si="505"/>
        <v>4100</v>
      </c>
      <c r="AP838" s="124">
        <f t="shared" si="506"/>
        <v>378.45320402975432</v>
      </c>
    </row>
    <row r="839" spans="2:42" x14ac:dyDescent="0.25">
      <c r="B839" s="3">
        <f t="shared" si="485"/>
        <v>4105</v>
      </c>
      <c r="C839" s="14">
        <f t="shared" si="486"/>
        <v>68.416666666666671</v>
      </c>
      <c r="D839" s="11">
        <f t="shared" si="487"/>
        <v>964.97040341038394</v>
      </c>
      <c r="E839" s="11">
        <f t="shared" si="468"/>
        <v>766.06454572301664</v>
      </c>
      <c r="F839" s="11">
        <f t="shared" si="488"/>
        <v>257.6411114993814</v>
      </c>
      <c r="G839" s="11">
        <f t="shared" si="469"/>
        <v>472.22169337270805</v>
      </c>
      <c r="H839" s="11">
        <f t="shared" si="470"/>
        <v>367.15587420083807</v>
      </c>
      <c r="I839" s="24">
        <f t="shared" si="489"/>
        <v>257.6411114993814</v>
      </c>
      <c r="J839" s="12">
        <f t="shared" si="471"/>
        <v>0.29196259162376115</v>
      </c>
      <c r="K839" s="24">
        <f t="shared" si="472"/>
        <v>549.94248339629894</v>
      </c>
      <c r="L839" s="12">
        <f t="shared" si="490"/>
        <v>0.2932281241118635</v>
      </c>
      <c r="M839" s="24">
        <f t="shared" si="491"/>
        <v>472.22169337270805</v>
      </c>
      <c r="N839" s="12">
        <f t="shared" si="473"/>
        <v>0.74456380058357197</v>
      </c>
      <c r="O839" s="24">
        <f t="shared" si="474"/>
        <v>646.9397219037993</v>
      </c>
      <c r="P839" s="12">
        <f t="shared" si="492"/>
        <v>0.45231539771702345</v>
      </c>
      <c r="Q839" s="24">
        <f t="shared" si="493"/>
        <v>367.15587420083807</v>
      </c>
      <c r="R839" s="12">
        <f t="shared" si="475"/>
        <v>0.48913077041571701</v>
      </c>
      <c r="S839" s="24">
        <f t="shared" si="476"/>
        <v>590.87008287756748</v>
      </c>
      <c r="T839" s="12">
        <f t="shared" si="494"/>
        <v>0.3898060583343913</v>
      </c>
      <c r="W839" s="24">
        <f t="shared" si="495"/>
        <v>559.83078997503117</v>
      </c>
      <c r="X839" s="24">
        <f t="shared" si="496"/>
        <v>717.59965177598895</v>
      </c>
      <c r="Y839" s="13">
        <f t="shared" si="477"/>
        <v>0.50024449414554373</v>
      </c>
      <c r="Z839" s="24">
        <f t="shared" si="478"/>
        <v>5155.8438936996372</v>
      </c>
      <c r="AA839" s="24">
        <f t="shared" si="479"/>
        <v>19019.251520643127</v>
      </c>
      <c r="AB839" s="24">
        <f t="shared" si="497"/>
        <v>472.22169337270805</v>
      </c>
      <c r="AC839" s="24">
        <f t="shared" si="498"/>
        <v>367.15587420083807</v>
      </c>
      <c r="AD839" s="123">
        <f t="shared" si="499"/>
        <v>4105</v>
      </c>
      <c r="AE839" s="14">
        <f t="shared" si="500"/>
        <v>68.416666666666671</v>
      </c>
      <c r="AF839" s="24">
        <f t="shared" si="480"/>
        <v>400</v>
      </c>
      <c r="AG839" s="3">
        <f t="shared" si="501"/>
        <v>2</v>
      </c>
      <c r="AH839" s="14">
        <f t="shared" si="481"/>
        <v>0</v>
      </c>
      <c r="AI839" s="14">
        <f t="shared" si="482"/>
        <v>1</v>
      </c>
      <c r="AJ839" s="14">
        <f t="shared" si="483"/>
        <v>2</v>
      </c>
      <c r="AK839" s="14">
        <f t="shared" si="484"/>
        <v>2.6</v>
      </c>
      <c r="AL839" s="24">
        <f t="shared" si="502"/>
        <v>472.22169337270805</v>
      </c>
      <c r="AM839" s="14">
        <f t="shared" si="503"/>
        <v>378.89243688433663</v>
      </c>
      <c r="AN839" s="138" t="str">
        <f t="shared" si="504"/>
        <v>modifiée</v>
      </c>
      <c r="AO839">
        <f t="shared" si="505"/>
        <v>4105</v>
      </c>
      <c r="AP839" s="124">
        <f t="shared" si="506"/>
        <v>378.89243688433663</v>
      </c>
    </row>
    <row r="840" spans="2:42" x14ac:dyDescent="0.25">
      <c r="B840" s="3">
        <f t="shared" si="485"/>
        <v>4110</v>
      </c>
      <c r="C840" s="14">
        <f t="shared" si="486"/>
        <v>68.5</v>
      </c>
      <c r="D840" s="11">
        <f t="shared" si="487"/>
        <v>965.15245883528155</v>
      </c>
      <c r="E840" s="11">
        <f t="shared" si="468"/>
        <v>766.28532114938889</v>
      </c>
      <c r="F840" s="11">
        <f t="shared" si="488"/>
        <v>257.93433962349326</v>
      </c>
      <c r="G840" s="11">
        <f t="shared" si="469"/>
        <v>472.67400877042508</v>
      </c>
      <c r="H840" s="11">
        <f t="shared" si="470"/>
        <v>367.54568025917246</v>
      </c>
      <c r="I840" s="24">
        <f t="shared" si="489"/>
        <v>257.93433962349326</v>
      </c>
      <c r="J840" s="12">
        <f t="shared" si="471"/>
        <v>0.29190900847961543</v>
      </c>
      <c r="K840" s="24">
        <f t="shared" si="472"/>
        <v>550.04343145375401</v>
      </c>
      <c r="L840" s="12">
        <f t="shared" si="490"/>
        <v>0.29313881532912262</v>
      </c>
      <c r="M840" s="24">
        <f t="shared" si="491"/>
        <v>472.67400877042508</v>
      </c>
      <c r="N840" s="12">
        <f t="shared" si="473"/>
        <v>0.7442189862456392</v>
      </c>
      <c r="O840" s="24">
        <f t="shared" si="474"/>
        <v>647.23946444734293</v>
      </c>
      <c r="P840" s="12">
        <f t="shared" si="492"/>
        <v>0.45191050006351169</v>
      </c>
      <c r="Q840" s="24">
        <f t="shared" si="493"/>
        <v>367.54568025917246</v>
      </c>
      <c r="R840" s="12">
        <f t="shared" si="475"/>
        <v>0.48899202247113738</v>
      </c>
      <c r="S840" s="24">
        <f t="shared" si="476"/>
        <v>591.03773798387897</v>
      </c>
      <c r="T840" s="12">
        <f t="shared" si="494"/>
        <v>0.38958390290685913</v>
      </c>
      <c r="W840" s="24">
        <f t="shared" si="495"/>
        <v>560.33103446917676</v>
      </c>
      <c r="X840" s="24">
        <f t="shared" si="496"/>
        <v>718.08444183660288</v>
      </c>
      <c r="Y840" s="13">
        <f t="shared" si="477"/>
        <v>0.4996669755442974</v>
      </c>
      <c r="Z840" s="24">
        <f t="shared" si="478"/>
        <v>5148.8571670053034</v>
      </c>
      <c r="AA840" s="24">
        <f t="shared" si="479"/>
        <v>19014.641917098284</v>
      </c>
      <c r="AB840" s="24">
        <f t="shared" si="497"/>
        <v>472.67400877042508</v>
      </c>
      <c r="AC840" s="24">
        <f t="shared" si="498"/>
        <v>367.54568025917246</v>
      </c>
      <c r="AD840" s="123">
        <f t="shared" si="499"/>
        <v>4110</v>
      </c>
      <c r="AE840" s="14">
        <f t="shared" si="500"/>
        <v>68.5</v>
      </c>
      <c r="AF840" s="24">
        <f t="shared" si="480"/>
        <v>400</v>
      </c>
      <c r="AG840" s="3">
        <f t="shared" si="501"/>
        <v>2</v>
      </c>
      <c r="AH840" s="14">
        <f t="shared" si="481"/>
        <v>0</v>
      </c>
      <c r="AI840" s="14">
        <f t="shared" si="482"/>
        <v>1</v>
      </c>
      <c r="AJ840" s="14">
        <f t="shared" si="483"/>
        <v>2</v>
      </c>
      <c r="AK840" s="14">
        <f t="shared" si="484"/>
        <v>2.6</v>
      </c>
      <c r="AL840" s="24">
        <f t="shared" si="502"/>
        <v>472.67400877042508</v>
      </c>
      <c r="AM840" s="14">
        <f t="shared" si="503"/>
        <v>379.3314760852985</v>
      </c>
      <c r="AN840" s="138" t="str">
        <f t="shared" si="504"/>
        <v>modifiée</v>
      </c>
      <c r="AO840">
        <f t="shared" si="505"/>
        <v>4110</v>
      </c>
      <c r="AP840" s="124">
        <f t="shared" si="506"/>
        <v>379.3314760852985</v>
      </c>
    </row>
    <row r="841" spans="2:42" x14ac:dyDescent="0.25">
      <c r="B841" s="3">
        <f t="shared" si="485"/>
        <v>4115</v>
      </c>
      <c r="C841" s="14">
        <f t="shared" si="486"/>
        <v>68.583333333333329</v>
      </c>
      <c r="D841" s="11">
        <f t="shared" si="487"/>
        <v>965.3342933190753</v>
      </c>
      <c r="E841" s="11">
        <f t="shared" si="468"/>
        <v>766.50609657576115</v>
      </c>
      <c r="F841" s="11">
        <f t="shared" si="488"/>
        <v>258.2274784388224</v>
      </c>
      <c r="G841" s="11">
        <f t="shared" si="469"/>
        <v>473.12591927048857</v>
      </c>
      <c r="H841" s="11">
        <f t="shared" si="470"/>
        <v>367.93526416207931</v>
      </c>
      <c r="I841" s="24">
        <f t="shared" si="489"/>
        <v>258.2274784388224</v>
      </c>
      <c r="J841" s="12">
        <f t="shared" si="471"/>
        <v>0.29185545877182384</v>
      </c>
      <c r="K841" s="24">
        <f t="shared" si="472"/>
        <v>550.14435355112028</v>
      </c>
      <c r="L841" s="12">
        <f t="shared" si="490"/>
        <v>0.29304947722904195</v>
      </c>
      <c r="M841" s="24">
        <f t="shared" si="491"/>
        <v>473.12591927048857</v>
      </c>
      <c r="N841" s="12">
        <f t="shared" si="473"/>
        <v>0.74387411495092803</v>
      </c>
      <c r="O841" s="24">
        <f t="shared" si="474"/>
        <v>647.53953445597176</v>
      </c>
      <c r="P841" s="12">
        <f t="shared" si="492"/>
        <v>0.45150584875291366</v>
      </c>
      <c r="Q841" s="24">
        <f t="shared" si="493"/>
        <v>367.93526416207931</v>
      </c>
      <c r="R841" s="12">
        <f t="shared" si="475"/>
        <v>0.48885324195146868</v>
      </c>
      <c r="S841" s="24">
        <f t="shared" si="476"/>
        <v>591.20552765444302</v>
      </c>
      <c r="T841" s="12">
        <f t="shared" si="494"/>
        <v>0.38936175255246452</v>
      </c>
      <c r="W841" s="24">
        <f t="shared" si="495"/>
        <v>560.83070144472106</v>
      </c>
      <c r="X841" s="24">
        <f t="shared" si="496"/>
        <v>718.5696923517495</v>
      </c>
      <c r="Y841" s="13">
        <f t="shared" si="477"/>
        <v>0.49909014908832688</v>
      </c>
      <c r="Z841" s="24">
        <f t="shared" si="478"/>
        <v>5141.8848782760024</v>
      </c>
      <c r="AA841" s="24">
        <f t="shared" si="479"/>
        <v>19010.029136440924</v>
      </c>
      <c r="AB841" s="24">
        <f t="shared" si="497"/>
        <v>473.12591927048857</v>
      </c>
      <c r="AC841" s="24">
        <f t="shared" si="498"/>
        <v>367.93526416207931</v>
      </c>
      <c r="AD841" s="123">
        <f t="shared" si="499"/>
        <v>4115</v>
      </c>
      <c r="AE841" s="14">
        <f t="shared" si="500"/>
        <v>68.583333333333329</v>
      </c>
      <c r="AF841" s="24">
        <f t="shared" si="480"/>
        <v>400</v>
      </c>
      <c r="AG841" s="3">
        <f t="shared" si="501"/>
        <v>2</v>
      </c>
      <c r="AH841" s="14">
        <f t="shared" si="481"/>
        <v>0</v>
      </c>
      <c r="AI841" s="14">
        <f t="shared" si="482"/>
        <v>1</v>
      </c>
      <c r="AJ841" s="14">
        <f t="shared" si="483"/>
        <v>2</v>
      </c>
      <c r="AK841" s="14">
        <f t="shared" si="484"/>
        <v>2.6</v>
      </c>
      <c r="AL841" s="24">
        <f t="shared" si="502"/>
        <v>473.12591927048857</v>
      </c>
      <c r="AM841" s="14">
        <f t="shared" si="503"/>
        <v>379.77032148636647</v>
      </c>
      <c r="AN841" s="138" t="str">
        <f t="shared" si="504"/>
        <v>modifiée</v>
      </c>
      <c r="AO841">
        <f t="shared" si="505"/>
        <v>4115</v>
      </c>
      <c r="AP841" s="124">
        <f t="shared" si="506"/>
        <v>379.77032148636647</v>
      </c>
    </row>
    <row r="842" spans="2:42" x14ac:dyDescent="0.25">
      <c r="B842" s="3">
        <f t="shared" si="485"/>
        <v>4120</v>
      </c>
      <c r="C842" s="14">
        <f t="shared" si="486"/>
        <v>68.666666666666671</v>
      </c>
      <c r="D842" s="11">
        <f t="shared" si="487"/>
        <v>965.51590739738026</v>
      </c>
      <c r="E842" s="11">
        <f t="shared" si="468"/>
        <v>766.7268720021334</v>
      </c>
      <c r="F842" s="11">
        <f t="shared" si="488"/>
        <v>258.52052791605144</v>
      </c>
      <c r="G842" s="11">
        <f t="shared" si="469"/>
        <v>473.57742511924147</v>
      </c>
      <c r="H842" s="11">
        <f t="shared" si="470"/>
        <v>368.32462591463178</v>
      </c>
      <c r="I842" s="24">
        <f t="shared" si="489"/>
        <v>258.52052791605144</v>
      </c>
      <c r="J842" s="12">
        <f t="shared" si="471"/>
        <v>0.2918019423042299</v>
      </c>
      <c r="K842" s="24">
        <f t="shared" si="472"/>
        <v>550.24525000930112</v>
      </c>
      <c r="L842" s="12">
        <f t="shared" si="490"/>
        <v>0.2929601099568705</v>
      </c>
      <c r="M842" s="24">
        <f t="shared" si="491"/>
        <v>473.57742511924147</v>
      </c>
      <c r="N842" s="12">
        <f t="shared" si="473"/>
        <v>0.74352918754139585</v>
      </c>
      <c r="O842" s="24">
        <f t="shared" si="474"/>
        <v>647.83993172070882</v>
      </c>
      <c r="P842" s="12">
        <f t="shared" si="492"/>
        <v>0.45110144455276702</v>
      </c>
      <c r="Q842" s="24">
        <f t="shared" si="493"/>
        <v>368.32462591463178</v>
      </c>
      <c r="R842" s="12">
        <f t="shared" si="475"/>
        <v>0.48871442865227094</v>
      </c>
      <c r="S842" s="24">
        <f t="shared" si="476"/>
        <v>591.37345228483298</v>
      </c>
      <c r="T842" s="12">
        <f t="shared" si="494"/>
        <v>0.38913960762981009</v>
      </c>
      <c r="W842" s="24">
        <f t="shared" si="495"/>
        <v>561.32979159380943</v>
      </c>
      <c r="X842" s="24">
        <f t="shared" si="496"/>
        <v>719.05540211933862</v>
      </c>
      <c r="Y842" s="13">
        <f t="shared" si="477"/>
        <v>0.49851401690162739</v>
      </c>
      <c r="Z842" s="24">
        <f t="shared" si="478"/>
        <v>5134.9270102080991</v>
      </c>
      <c r="AA842" s="24">
        <f t="shared" si="479"/>
        <v>19005.41327266661</v>
      </c>
      <c r="AB842" s="24">
        <f t="shared" si="497"/>
        <v>473.57742511924147</v>
      </c>
      <c r="AC842" s="24">
        <f t="shared" si="498"/>
        <v>368.32462591463178</v>
      </c>
      <c r="AD842" s="123">
        <f t="shared" si="499"/>
        <v>4120</v>
      </c>
      <c r="AE842" s="14">
        <f t="shared" si="500"/>
        <v>68.666666666666671</v>
      </c>
      <c r="AF842" s="24">
        <f t="shared" si="480"/>
        <v>400</v>
      </c>
      <c r="AG842" s="3">
        <f t="shared" si="501"/>
        <v>2</v>
      </c>
      <c r="AH842" s="14">
        <f t="shared" si="481"/>
        <v>0</v>
      </c>
      <c r="AI842" s="14">
        <f t="shared" si="482"/>
        <v>1</v>
      </c>
      <c r="AJ842" s="14">
        <f t="shared" si="483"/>
        <v>2</v>
      </c>
      <c r="AK842" s="14">
        <f t="shared" si="484"/>
        <v>2.6</v>
      </c>
      <c r="AL842" s="24">
        <f t="shared" si="502"/>
        <v>473.57742511924147</v>
      </c>
      <c r="AM842" s="14">
        <f t="shared" si="503"/>
        <v>380.20897294216684</v>
      </c>
      <c r="AN842" s="138" t="str">
        <f t="shared" si="504"/>
        <v>modifiée</v>
      </c>
      <c r="AO842">
        <f t="shared" si="505"/>
        <v>4120</v>
      </c>
      <c r="AP842" s="124">
        <f t="shared" si="506"/>
        <v>380.20897294216684</v>
      </c>
    </row>
    <row r="843" spans="2:42" x14ac:dyDescent="0.25">
      <c r="B843" s="3">
        <f t="shared" si="485"/>
        <v>4125</v>
      </c>
      <c r="C843" s="14">
        <f t="shared" si="486"/>
        <v>68.75</v>
      </c>
      <c r="D843" s="11">
        <f t="shared" si="487"/>
        <v>965.69730160386575</v>
      </c>
      <c r="E843" s="11">
        <f t="shared" si="468"/>
        <v>766.94764742850555</v>
      </c>
      <c r="F843" s="11">
        <f t="shared" si="488"/>
        <v>258.81348802600832</v>
      </c>
      <c r="G843" s="11">
        <f t="shared" si="469"/>
        <v>474.02852656379423</v>
      </c>
      <c r="H843" s="11">
        <f t="shared" si="470"/>
        <v>368.71376552226161</v>
      </c>
      <c r="I843" s="24">
        <f t="shared" si="489"/>
        <v>258.81348802600832</v>
      </c>
      <c r="J843" s="12">
        <f t="shared" si="471"/>
        <v>0.29174845888125417</v>
      </c>
      <c r="K843" s="24">
        <f t="shared" si="472"/>
        <v>550.34612114863637</v>
      </c>
      <c r="L843" s="12">
        <f t="shared" si="490"/>
        <v>0.2928707136570628</v>
      </c>
      <c r="M843" s="24">
        <f t="shared" si="491"/>
        <v>474.02852656379423</v>
      </c>
      <c r="N843" s="12">
        <f t="shared" si="473"/>
        <v>0.74318420486100667</v>
      </c>
      <c r="O843" s="24">
        <f t="shared" si="474"/>
        <v>648.14065602922653</v>
      </c>
      <c r="P843" s="12">
        <f t="shared" si="492"/>
        <v>0.45069728822701716</v>
      </c>
      <c r="Q843" s="24">
        <f t="shared" si="493"/>
        <v>368.71376552226161</v>
      </c>
      <c r="R843" s="12">
        <f t="shared" si="475"/>
        <v>0.48857558237165255</v>
      </c>
      <c r="S843" s="24">
        <f t="shared" si="476"/>
        <v>591.54151226832141</v>
      </c>
      <c r="T843" s="12">
        <f t="shared" si="494"/>
        <v>0.38891746849694597</v>
      </c>
      <c r="W843" s="24">
        <f t="shared" si="495"/>
        <v>561.82830561071103</v>
      </c>
      <c r="X843" s="24">
        <f t="shared" si="496"/>
        <v>719.54156993759534</v>
      </c>
      <c r="Y843" s="13">
        <f t="shared" si="477"/>
        <v>0.4979385810894949</v>
      </c>
      <c r="Z843" s="24">
        <f t="shared" si="478"/>
        <v>5127.983545444863</v>
      </c>
      <c r="AA843" s="24">
        <f t="shared" si="479"/>
        <v>19000.79441952171</v>
      </c>
      <c r="AB843" s="24">
        <f t="shared" si="497"/>
        <v>474.02852656379423</v>
      </c>
      <c r="AC843" s="24">
        <f t="shared" si="498"/>
        <v>368.71376552226161</v>
      </c>
      <c r="AD843" s="123">
        <f t="shared" si="499"/>
        <v>4125</v>
      </c>
      <c r="AE843" s="14">
        <f t="shared" si="500"/>
        <v>68.75</v>
      </c>
      <c r="AF843" s="24">
        <f t="shared" si="480"/>
        <v>400</v>
      </c>
      <c r="AG843" s="3">
        <f t="shared" si="501"/>
        <v>2</v>
      </c>
      <c r="AH843" s="14">
        <f t="shared" si="481"/>
        <v>0</v>
      </c>
      <c r="AI843" s="14">
        <f t="shared" si="482"/>
        <v>1</v>
      </c>
      <c r="AJ843" s="14">
        <f t="shared" si="483"/>
        <v>2</v>
      </c>
      <c r="AK843" s="14">
        <f t="shared" si="484"/>
        <v>2.6</v>
      </c>
      <c r="AL843" s="24">
        <f t="shared" si="502"/>
        <v>474.02852656379423</v>
      </c>
      <c r="AM843" s="14">
        <f t="shared" si="503"/>
        <v>380.6474303082241</v>
      </c>
      <c r="AN843" s="138" t="str">
        <f t="shared" si="504"/>
        <v>modifiée</v>
      </c>
      <c r="AO843">
        <f t="shared" si="505"/>
        <v>4125</v>
      </c>
      <c r="AP843" s="124">
        <f t="shared" si="506"/>
        <v>380.6474303082241</v>
      </c>
    </row>
    <row r="844" spans="2:42" x14ac:dyDescent="0.25">
      <c r="B844" s="3">
        <f t="shared" si="485"/>
        <v>4130</v>
      </c>
      <c r="C844" s="14">
        <f t="shared" si="486"/>
        <v>68.833333333333329</v>
      </c>
      <c r="D844" s="11">
        <f t="shared" si="487"/>
        <v>965.8784764702657</v>
      </c>
      <c r="E844" s="11">
        <f t="shared" si="468"/>
        <v>767.16842285487769</v>
      </c>
      <c r="F844" s="11">
        <f t="shared" si="488"/>
        <v>259.10635873966538</v>
      </c>
      <c r="G844" s="11">
        <f t="shared" si="469"/>
        <v>474.47922385202122</v>
      </c>
      <c r="H844" s="11">
        <f t="shared" si="470"/>
        <v>369.10268299075858</v>
      </c>
      <c r="I844" s="24">
        <f t="shared" si="489"/>
        <v>259.10635873966538</v>
      </c>
      <c r="J844" s="12">
        <f t="shared" si="471"/>
        <v>0.29169500830789313</v>
      </c>
      <c r="K844" s="24">
        <f t="shared" si="472"/>
        <v>550.44696728890131</v>
      </c>
      <c r="L844" s="12">
        <f t="shared" si="490"/>
        <v>0.2927812884732412</v>
      </c>
      <c r="M844" s="24">
        <f t="shared" si="491"/>
        <v>474.47922385202122</v>
      </c>
      <c r="N844" s="12">
        <f t="shared" si="473"/>
        <v>0.74283916775568903</v>
      </c>
      <c r="O844" s="24">
        <f t="shared" si="474"/>
        <v>648.44170716586848</v>
      </c>
      <c r="P844" s="12">
        <f t="shared" si="492"/>
        <v>0.45029338053590195</v>
      </c>
      <c r="Q844" s="24">
        <f t="shared" si="493"/>
        <v>369.10268299075858</v>
      </c>
      <c r="R844" s="12">
        <f t="shared" si="475"/>
        <v>0.48843670291026081</v>
      </c>
      <c r="S844" s="24">
        <f t="shared" si="476"/>
        <v>591.70970799588486</v>
      </c>
      <c r="T844" s="12">
        <f t="shared" si="494"/>
        <v>0.38869533551129726</v>
      </c>
      <c r="W844" s="24">
        <f t="shared" si="495"/>
        <v>562.32624419180047</v>
      </c>
      <c r="X844" s="24">
        <f t="shared" si="496"/>
        <v>720.0281946051025</v>
      </c>
      <c r="Y844" s="13">
        <f t="shared" si="477"/>
        <v>0.49736384373854725</v>
      </c>
      <c r="Z844" s="24">
        <f t="shared" si="478"/>
        <v>5121.0544665769303</v>
      </c>
      <c r="AA844" s="24">
        <f t="shared" si="479"/>
        <v>18996.172670502398</v>
      </c>
      <c r="AB844" s="24">
        <f t="shared" si="497"/>
        <v>474.47922385202122</v>
      </c>
      <c r="AC844" s="24">
        <f t="shared" si="498"/>
        <v>369.10268299075858</v>
      </c>
      <c r="AD844" s="123">
        <f t="shared" si="499"/>
        <v>4130</v>
      </c>
      <c r="AE844" s="14">
        <f t="shared" si="500"/>
        <v>68.833333333333329</v>
      </c>
      <c r="AF844" s="24">
        <f t="shared" si="480"/>
        <v>400</v>
      </c>
      <c r="AG844" s="3">
        <f t="shared" si="501"/>
        <v>2</v>
      </c>
      <c r="AH844" s="14">
        <f t="shared" si="481"/>
        <v>0</v>
      </c>
      <c r="AI844" s="14">
        <f t="shared" si="482"/>
        <v>1</v>
      </c>
      <c r="AJ844" s="14">
        <f t="shared" si="483"/>
        <v>2</v>
      </c>
      <c r="AK844" s="14">
        <f t="shared" si="484"/>
        <v>2.6</v>
      </c>
      <c r="AL844" s="24">
        <f t="shared" si="502"/>
        <v>474.47922385202122</v>
      </c>
      <c r="AM844" s="14">
        <f t="shared" si="503"/>
        <v>381.08569344095991</v>
      </c>
      <c r="AN844" s="138" t="str">
        <f t="shared" si="504"/>
        <v>modifiée</v>
      </c>
      <c r="AO844">
        <f t="shared" si="505"/>
        <v>4130</v>
      </c>
      <c r="AP844" s="124">
        <f t="shared" si="506"/>
        <v>381.08569344095991</v>
      </c>
    </row>
    <row r="845" spans="2:42" x14ac:dyDescent="0.25">
      <c r="B845" s="3">
        <f t="shared" si="485"/>
        <v>4135</v>
      </c>
      <c r="C845" s="14">
        <f t="shared" si="486"/>
        <v>68.916666666666671</v>
      </c>
      <c r="D845" s="11">
        <f t="shared" si="487"/>
        <v>966.05943252638758</v>
      </c>
      <c r="E845" s="11">
        <f t="shared" si="468"/>
        <v>767.38919828124995</v>
      </c>
      <c r="F845" s="11">
        <f t="shared" si="488"/>
        <v>259.39914002813862</v>
      </c>
      <c r="G845" s="11">
        <f t="shared" si="469"/>
        <v>474.92951723255715</v>
      </c>
      <c r="H845" s="11">
        <f t="shared" si="470"/>
        <v>369.49137832626985</v>
      </c>
      <c r="I845" s="24">
        <f t="shared" si="489"/>
        <v>259.39914002813862</v>
      </c>
      <c r="J845" s="12">
        <f t="shared" si="471"/>
        <v>0.29164159038971837</v>
      </c>
      <c r="K845" s="24">
        <f t="shared" si="472"/>
        <v>550.54778874930719</v>
      </c>
      <c r="L845" s="12">
        <f t="shared" si="490"/>
        <v>0.29269183454823999</v>
      </c>
      <c r="M845" s="24">
        <f t="shared" si="491"/>
        <v>474.92951723255715</v>
      </c>
      <c r="N845" s="12">
        <f t="shared" si="473"/>
        <v>0.74249407707329418</v>
      </c>
      <c r="O845" s="24">
        <f t="shared" si="474"/>
        <v>648.74308491166983</v>
      </c>
      <c r="P845" s="12">
        <f t="shared" si="492"/>
        <v>0.44988972223605239</v>
      </c>
      <c r="Q845" s="24">
        <f t="shared" si="493"/>
        <v>369.49137832626985</v>
      </c>
      <c r="R845" s="12">
        <f t="shared" si="475"/>
        <v>0.488297790071273</v>
      </c>
      <c r="S845" s="24">
        <f t="shared" si="476"/>
        <v>591.87803985620792</v>
      </c>
      <c r="T845" s="12">
        <f t="shared" si="494"/>
        <v>0.38847320902973237</v>
      </c>
      <c r="W845" s="24">
        <f t="shared" si="495"/>
        <v>562.823608035539</v>
      </c>
      <c r="X845" s="24">
        <f t="shared" si="496"/>
        <v>720.5152749208446</v>
      </c>
      <c r="Y845" s="13">
        <f t="shared" si="477"/>
        <v>0.49678980691674901</v>
      </c>
      <c r="Z845" s="24">
        <f t="shared" si="478"/>
        <v>5114.1397561427739</v>
      </c>
      <c r="AA845" s="24">
        <f t="shared" si="479"/>
        <v>18991.548118853774</v>
      </c>
      <c r="AB845" s="24">
        <f t="shared" si="497"/>
        <v>474.92951723255715</v>
      </c>
      <c r="AC845" s="24">
        <f t="shared" si="498"/>
        <v>369.49137832626985</v>
      </c>
      <c r="AD845" s="123">
        <f t="shared" si="499"/>
        <v>4135</v>
      </c>
      <c r="AE845" s="14">
        <f t="shared" si="500"/>
        <v>68.916666666666671</v>
      </c>
      <c r="AF845" s="24">
        <f t="shared" si="480"/>
        <v>400</v>
      </c>
      <c r="AG845" s="3">
        <f t="shared" si="501"/>
        <v>2</v>
      </c>
      <c r="AH845" s="14">
        <f t="shared" si="481"/>
        <v>0</v>
      </c>
      <c r="AI845" s="14">
        <f t="shared" si="482"/>
        <v>1</v>
      </c>
      <c r="AJ845" s="14">
        <f t="shared" si="483"/>
        <v>2</v>
      </c>
      <c r="AK845" s="14">
        <f t="shared" si="484"/>
        <v>2.6</v>
      </c>
      <c r="AL845" s="24">
        <f t="shared" si="502"/>
        <v>474.92951723255715</v>
      </c>
      <c r="AM845" s="14">
        <f t="shared" si="503"/>
        <v>381.52376219769138</v>
      </c>
      <c r="AN845" s="138" t="str">
        <f t="shared" si="504"/>
        <v>modifiée</v>
      </c>
      <c r="AO845">
        <f t="shared" si="505"/>
        <v>4135</v>
      </c>
      <c r="AP845" s="124">
        <f t="shared" si="506"/>
        <v>381.52376219769138</v>
      </c>
    </row>
    <row r="846" spans="2:42" x14ac:dyDescent="0.25">
      <c r="B846" s="3">
        <f t="shared" si="485"/>
        <v>4140</v>
      </c>
      <c r="C846" s="14">
        <f t="shared" si="486"/>
        <v>69</v>
      </c>
      <c r="D846" s="11">
        <f t="shared" si="487"/>
        <v>966.24017030012078</v>
      </c>
      <c r="E846" s="11">
        <f t="shared" si="468"/>
        <v>767.6099737076222</v>
      </c>
      <c r="F846" s="11">
        <f t="shared" si="488"/>
        <v>259.69183186268685</v>
      </c>
      <c r="G846" s="11">
        <f t="shared" si="469"/>
        <v>475.37940695479318</v>
      </c>
      <c r="H846" s="11">
        <f t="shared" si="470"/>
        <v>369.87985153529957</v>
      </c>
      <c r="I846" s="24">
        <f t="shared" si="489"/>
        <v>259.69183186268685</v>
      </c>
      <c r="J846" s="12">
        <f t="shared" si="471"/>
        <v>0.29158820493287535</v>
      </c>
      <c r="K846" s="24">
        <f t="shared" si="472"/>
        <v>550.64858584850083</v>
      </c>
      <c r="L846" s="12">
        <f t="shared" si="490"/>
        <v>0.29260235202413093</v>
      </c>
      <c r="M846" s="24">
        <f t="shared" si="491"/>
        <v>475.37940695479318</v>
      </c>
      <c r="N846" s="12">
        <f t="shared" si="473"/>
        <v>0.74214893366355417</v>
      </c>
      <c r="O846" s="24">
        <f t="shared" si="474"/>
        <v>649.0447890443786</v>
      </c>
      <c r="P846" s="12">
        <f t="shared" si="492"/>
        <v>0.4494863140805429</v>
      </c>
      <c r="Q846" s="24">
        <f t="shared" si="493"/>
        <v>369.87985153529957</v>
      </c>
      <c r="R846" s="12">
        <f t="shared" si="475"/>
        <v>0.48815884366038598</v>
      </c>
      <c r="S846" s="24">
        <f t="shared" si="476"/>
        <v>592.04650823568909</v>
      </c>
      <c r="T846" s="12">
        <f t="shared" si="494"/>
        <v>0.38825108940859626</v>
      </c>
      <c r="W846" s="24">
        <f t="shared" si="495"/>
        <v>563.32039784245569</v>
      </c>
      <c r="X846" s="24">
        <f t="shared" si="496"/>
        <v>721.00280968424977</v>
      </c>
      <c r="Y846" s="13">
        <f t="shared" si="477"/>
        <v>0.49621647267343405</v>
      </c>
      <c r="Z846" s="24">
        <f t="shared" si="478"/>
        <v>5107.2393966291629</v>
      </c>
      <c r="AA846" s="24">
        <f t="shared" si="479"/>
        <v>18986.920857568864</v>
      </c>
      <c r="AB846" s="24">
        <f t="shared" si="497"/>
        <v>475.37940695479318</v>
      </c>
      <c r="AC846" s="24">
        <f t="shared" si="498"/>
        <v>369.87985153529957</v>
      </c>
      <c r="AD846" s="123">
        <f t="shared" si="499"/>
        <v>4140</v>
      </c>
      <c r="AE846" s="14">
        <f t="shared" si="500"/>
        <v>69</v>
      </c>
      <c r="AF846" s="24">
        <f t="shared" si="480"/>
        <v>400</v>
      </c>
      <c r="AG846" s="3">
        <f t="shared" si="501"/>
        <v>2</v>
      </c>
      <c r="AH846" s="14">
        <f t="shared" si="481"/>
        <v>0</v>
      </c>
      <c r="AI846" s="14">
        <f t="shared" si="482"/>
        <v>1</v>
      </c>
      <c r="AJ846" s="14">
        <f t="shared" si="483"/>
        <v>2</v>
      </c>
      <c r="AK846" s="14">
        <f t="shared" si="484"/>
        <v>2.6</v>
      </c>
      <c r="AL846" s="24">
        <f t="shared" si="502"/>
        <v>475.37940695479318</v>
      </c>
      <c r="AM846" s="14">
        <f t="shared" si="503"/>
        <v>381.96163643663027</v>
      </c>
      <c r="AN846" s="138" t="str">
        <f t="shared" si="504"/>
        <v>modifiée</v>
      </c>
      <c r="AO846">
        <f t="shared" si="505"/>
        <v>4140</v>
      </c>
      <c r="AP846" s="124">
        <f t="shared" si="506"/>
        <v>381.96163643663027</v>
      </c>
    </row>
    <row r="847" spans="2:42" x14ac:dyDescent="0.25">
      <c r="B847" s="3">
        <f t="shared" si="485"/>
        <v>4145</v>
      </c>
      <c r="C847" s="14">
        <f t="shared" si="486"/>
        <v>69.083333333333329</v>
      </c>
      <c r="D847" s="11">
        <f t="shared" si="487"/>
        <v>966.42069031744745</v>
      </c>
      <c r="E847" s="11">
        <f t="shared" si="468"/>
        <v>767.83074913399446</v>
      </c>
      <c r="F847" s="11">
        <f t="shared" si="488"/>
        <v>259.98443421471097</v>
      </c>
      <c r="G847" s="11">
        <f t="shared" si="469"/>
        <v>475.82889326887374</v>
      </c>
      <c r="H847" s="11">
        <f t="shared" si="470"/>
        <v>370.26810262470815</v>
      </c>
      <c r="I847" s="24">
        <f t="shared" si="489"/>
        <v>259.98443421471097</v>
      </c>
      <c r="J847" s="12">
        <f t="shared" si="471"/>
        <v>0.29153485174408222</v>
      </c>
      <c r="K847" s="24">
        <f t="shared" si="472"/>
        <v>550.74935890456493</v>
      </c>
      <c r="L847" s="12">
        <f t="shared" si="490"/>
        <v>0.2925128410421502</v>
      </c>
      <c r="M847" s="24">
        <f t="shared" si="491"/>
        <v>475.82889326887374</v>
      </c>
      <c r="N847" s="12">
        <f t="shared" si="473"/>
        <v>0.7418037383780397</v>
      </c>
      <c r="O847" s="24">
        <f t="shared" si="474"/>
        <v>649.3468193384773</v>
      </c>
      <c r="P847" s="12">
        <f t="shared" si="492"/>
        <v>0.4490831568186866</v>
      </c>
      <c r="Q847" s="24">
        <f t="shared" si="493"/>
        <v>370.26810262470815</v>
      </c>
      <c r="R847" s="12">
        <f t="shared" si="475"/>
        <v>0.48801986348580739</v>
      </c>
      <c r="S847" s="24">
        <f t="shared" si="476"/>
        <v>592.21511351844447</v>
      </c>
      <c r="T847" s="12">
        <f t="shared" si="494"/>
        <v>0.38802897700358197</v>
      </c>
      <c r="W847" s="24">
        <f t="shared" si="495"/>
        <v>563.81661431512907</v>
      </c>
      <c r="X847" s="24">
        <f t="shared" si="496"/>
        <v>721.49079769523109</v>
      </c>
      <c r="Y847" s="13">
        <f t="shared" si="477"/>
        <v>0.49564384303933284</v>
      </c>
      <c r="Z847" s="24">
        <f t="shared" si="478"/>
        <v>5100.3533704716347</v>
      </c>
      <c r="AA847" s="24">
        <f t="shared" si="479"/>
        <v>18982.290979387777</v>
      </c>
      <c r="AB847" s="24">
        <f t="shared" si="497"/>
        <v>475.82889326887374</v>
      </c>
      <c r="AC847" s="24">
        <f t="shared" si="498"/>
        <v>370.26810262470815</v>
      </c>
      <c r="AD847" s="123">
        <f t="shared" si="499"/>
        <v>4145</v>
      </c>
      <c r="AE847" s="14">
        <f t="shared" si="500"/>
        <v>69.083333333333329</v>
      </c>
      <c r="AF847" s="24">
        <f t="shared" si="480"/>
        <v>400</v>
      </c>
      <c r="AG847" s="3">
        <f t="shared" si="501"/>
        <v>2</v>
      </c>
      <c r="AH847" s="14">
        <f t="shared" si="481"/>
        <v>0</v>
      </c>
      <c r="AI847" s="14">
        <f t="shared" si="482"/>
        <v>1</v>
      </c>
      <c r="AJ847" s="14">
        <f t="shared" si="483"/>
        <v>2</v>
      </c>
      <c r="AK847" s="14">
        <f t="shared" si="484"/>
        <v>2.6</v>
      </c>
      <c r="AL847" s="24">
        <f t="shared" si="502"/>
        <v>475.82889326887374</v>
      </c>
      <c r="AM847" s="14">
        <f t="shared" si="503"/>
        <v>382.39931601688141</v>
      </c>
      <c r="AN847" s="138" t="str">
        <f t="shared" si="504"/>
        <v>modifiée</v>
      </c>
      <c r="AO847">
        <f t="shared" si="505"/>
        <v>4145</v>
      </c>
      <c r="AP847" s="124">
        <f t="shared" si="506"/>
        <v>382.39931601688141</v>
      </c>
    </row>
    <row r="848" spans="2:42" x14ac:dyDescent="0.25">
      <c r="B848" s="3">
        <f t="shared" si="485"/>
        <v>4150</v>
      </c>
      <c r="C848" s="14">
        <f t="shared" si="486"/>
        <v>69.166666666666671</v>
      </c>
      <c r="D848" s="11">
        <f t="shared" si="487"/>
        <v>966.60099310245062</v>
      </c>
      <c r="E848" s="11">
        <f t="shared" si="468"/>
        <v>768.05152456036672</v>
      </c>
      <c r="F848" s="11">
        <f t="shared" si="488"/>
        <v>260.27694705575311</v>
      </c>
      <c r="G848" s="11">
        <f t="shared" si="469"/>
        <v>476.27797642569243</v>
      </c>
      <c r="H848" s="11">
        <f t="shared" si="470"/>
        <v>370.65613160171171</v>
      </c>
      <c r="I848" s="24">
        <f t="shared" si="489"/>
        <v>260.27694705575311</v>
      </c>
      <c r="J848" s="12">
        <f t="shared" si="471"/>
        <v>0.29148153063062937</v>
      </c>
      <c r="K848" s="24">
        <f t="shared" si="472"/>
        <v>550.85010823501727</v>
      </c>
      <c r="L848" s="12">
        <f t="shared" si="490"/>
        <v>0.29242330174278802</v>
      </c>
      <c r="M848" s="24">
        <f t="shared" si="491"/>
        <v>476.27797642569243</v>
      </c>
      <c r="N848" s="12">
        <f t="shared" si="473"/>
        <v>0.7414584920701206</v>
      </c>
      <c r="O848" s="24">
        <f t="shared" si="474"/>
        <v>649.64917556520243</v>
      </c>
      <c r="P848" s="12">
        <f t="shared" si="492"/>
        <v>0.4486802511962531</v>
      </c>
      <c r="Q848" s="24">
        <f t="shared" si="493"/>
        <v>370.65613160171171</v>
      </c>
      <c r="R848" s="12">
        <f t="shared" si="475"/>
        <v>0.48788084935824588</v>
      </c>
      <c r="S848" s="24">
        <f t="shared" si="476"/>
        <v>592.3838560863129</v>
      </c>
      <c r="T848" s="12">
        <f t="shared" si="494"/>
        <v>0.38780687216987186</v>
      </c>
      <c r="W848" s="24">
        <f t="shared" si="495"/>
        <v>564.31225815816845</v>
      </c>
      <c r="X848" s="24">
        <f t="shared" si="496"/>
        <v>721.97923775423067</v>
      </c>
      <c r="Y848" s="13">
        <f t="shared" si="477"/>
        <v>0.495071920026596</v>
      </c>
      <c r="Z848" s="24">
        <f t="shared" si="478"/>
        <v>5093.4816600549566</v>
      </c>
      <c r="AA848" s="24">
        <f t="shared" si="479"/>
        <v>18977.658576796723</v>
      </c>
      <c r="AB848" s="24">
        <f t="shared" si="497"/>
        <v>476.27797642569243</v>
      </c>
      <c r="AC848" s="24">
        <f t="shared" si="498"/>
        <v>370.65613160171171</v>
      </c>
      <c r="AD848" s="123">
        <f t="shared" si="499"/>
        <v>4150</v>
      </c>
      <c r="AE848" s="14">
        <f t="shared" si="500"/>
        <v>69.166666666666671</v>
      </c>
      <c r="AF848" s="24">
        <f t="shared" si="480"/>
        <v>400</v>
      </c>
      <c r="AG848" s="3">
        <f t="shared" si="501"/>
        <v>2</v>
      </c>
      <c r="AH848" s="14">
        <f t="shared" si="481"/>
        <v>0</v>
      </c>
      <c r="AI848" s="14">
        <f t="shared" si="482"/>
        <v>1</v>
      </c>
      <c r="AJ848" s="14">
        <f t="shared" si="483"/>
        <v>2</v>
      </c>
      <c r="AK848" s="14">
        <f t="shared" si="484"/>
        <v>2.6</v>
      </c>
      <c r="AL848" s="24">
        <f t="shared" si="502"/>
        <v>476.27797642569243</v>
      </c>
      <c r="AM848" s="14">
        <f t="shared" si="503"/>
        <v>382.83680079844135</v>
      </c>
      <c r="AN848" s="138" t="str">
        <f t="shared" si="504"/>
        <v>modifiée</v>
      </c>
      <c r="AO848">
        <f t="shared" si="505"/>
        <v>4150</v>
      </c>
      <c r="AP848" s="124">
        <f t="shared" si="506"/>
        <v>382.83680079844135</v>
      </c>
    </row>
    <row r="849" spans="2:42" x14ac:dyDescent="0.25">
      <c r="B849" s="3">
        <f t="shared" si="485"/>
        <v>4155</v>
      </c>
      <c r="C849" s="14">
        <f t="shared" si="486"/>
        <v>69.25</v>
      </c>
      <c r="D849" s="11">
        <f t="shared" si="487"/>
        <v>966.78107917732314</v>
      </c>
      <c r="E849" s="11">
        <f t="shared" si="468"/>
        <v>768.27229998673886</v>
      </c>
      <c r="F849" s="11">
        <f t="shared" si="488"/>
        <v>260.56937035749593</v>
      </c>
      <c r="G849" s="11">
        <f t="shared" si="469"/>
        <v>476.72665667688869</v>
      </c>
      <c r="H849" s="11">
        <f t="shared" si="470"/>
        <v>371.04393847388155</v>
      </c>
      <c r="I849" s="24">
        <f t="shared" si="489"/>
        <v>260.56937035749593</v>
      </c>
      <c r="J849" s="12">
        <f t="shared" si="471"/>
        <v>0.29142824140037771</v>
      </c>
      <c r="K849" s="24">
        <f t="shared" si="472"/>
        <v>550.9508341568112</v>
      </c>
      <c r="L849" s="12">
        <f t="shared" si="490"/>
        <v>0.29233373426576542</v>
      </c>
      <c r="M849" s="24">
        <f t="shared" si="491"/>
        <v>476.72665667688869</v>
      </c>
      <c r="N849" s="12">
        <f t="shared" si="473"/>
        <v>0.74111319559492206</v>
      </c>
      <c r="O849" s="24">
        <f t="shared" si="474"/>
        <v>649.95185749256734</v>
      </c>
      <c r="P849" s="12">
        <f t="shared" si="492"/>
        <v>0.44827759795539285</v>
      </c>
      <c r="Q849" s="24">
        <f t="shared" si="493"/>
        <v>371.04393847388155</v>
      </c>
      <c r="R849" s="12">
        <f t="shared" si="475"/>
        <v>0.48774180109090109</v>
      </c>
      <c r="S849" s="24">
        <f t="shared" si="476"/>
        <v>592.55273631886132</v>
      </c>
      <c r="T849" s="12">
        <f t="shared" si="494"/>
        <v>0.38758477526209201</v>
      </c>
      <c r="W849" s="24">
        <f t="shared" si="495"/>
        <v>564.80733007819504</v>
      </c>
      <c r="X849" s="24">
        <f t="shared" si="496"/>
        <v>722.46812866225787</v>
      </c>
      <c r="Y849" s="13">
        <f t="shared" si="477"/>
        <v>0.49450070562882426</v>
      </c>
      <c r="Z849" s="24">
        <f t="shared" si="478"/>
        <v>5086.6242477135957</v>
      </c>
      <c r="AA849" s="24">
        <f t="shared" si="479"/>
        <v>18973.023742027195</v>
      </c>
      <c r="AB849" s="24">
        <f t="shared" si="497"/>
        <v>476.72665667688869</v>
      </c>
      <c r="AC849" s="24">
        <f t="shared" si="498"/>
        <v>371.04393847388155</v>
      </c>
      <c r="AD849" s="123">
        <f t="shared" si="499"/>
        <v>4155</v>
      </c>
      <c r="AE849" s="14">
        <f t="shared" si="500"/>
        <v>69.25</v>
      </c>
      <c r="AF849" s="24">
        <f t="shared" si="480"/>
        <v>400</v>
      </c>
      <c r="AG849" s="3">
        <f t="shared" si="501"/>
        <v>2</v>
      </c>
      <c r="AH849" s="14">
        <f t="shared" si="481"/>
        <v>0</v>
      </c>
      <c r="AI849" s="14">
        <f t="shared" si="482"/>
        <v>1</v>
      </c>
      <c r="AJ849" s="14">
        <f t="shared" si="483"/>
        <v>2</v>
      </c>
      <c r="AK849" s="14">
        <f t="shared" si="484"/>
        <v>2.6</v>
      </c>
      <c r="AL849" s="24">
        <f t="shared" si="502"/>
        <v>476.72665667688869</v>
      </c>
      <c r="AM849" s="14">
        <f t="shared" si="503"/>
        <v>383.27409064219722</v>
      </c>
      <c r="AN849" s="138" t="str">
        <f t="shared" si="504"/>
        <v>modifiée</v>
      </c>
      <c r="AO849">
        <f t="shared" si="505"/>
        <v>4155</v>
      </c>
      <c r="AP849" s="124">
        <f t="shared" si="506"/>
        <v>383.27409064219722</v>
      </c>
    </row>
    <row r="850" spans="2:42" x14ac:dyDescent="0.25">
      <c r="B850" s="3">
        <f t="shared" si="485"/>
        <v>4160</v>
      </c>
      <c r="C850" s="14">
        <f t="shared" si="486"/>
        <v>69.333333333333329</v>
      </c>
      <c r="D850" s="11">
        <f t="shared" si="487"/>
        <v>966.96094906237818</v>
      </c>
      <c r="E850" s="11">
        <f t="shared" ref="E850:E913" si="507">IF(B850&lt;=40*60,20+345*CRed_1*LOG(8*C850+1,10),ThetaG40+(ThetaG120-ThetaG40)/80*(C850-40))</f>
        <v>768.493075413111</v>
      </c>
      <c r="F850" s="11">
        <f t="shared" si="488"/>
        <v>260.86170409176168</v>
      </c>
      <c r="G850" s="11">
        <f t="shared" ref="G850:G913" si="508">M850</f>
        <v>477.17493427484408</v>
      </c>
      <c r="H850" s="11">
        <f t="shared" ref="H850:H913" si="509">Q850</f>
        <v>371.43152324914365</v>
      </c>
      <c r="I850" s="24">
        <f t="shared" si="489"/>
        <v>260.86170409176168</v>
      </c>
      <c r="J850" s="12">
        <f t="shared" ref="J850:J913" si="510">Cp*RhoP/(K850*RhoA)*dP/1000*MassivSS</f>
        <v>0.29137498386175859</v>
      </c>
      <c r="K850" s="24">
        <f t="shared" ref="K850:K913" si="511">IF(I850&lt;600,425+0.773*I850-1.69/1000*I850^2+2.22/1000^2*I850^3,IF(I850&lt;735,666+13002/(738-I850),IF(I850&lt;900,545+17820/(I850-731),650)))</f>
        <v>551.05153698633512</v>
      </c>
      <c r="L850" s="12">
        <f t="shared" si="490"/>
        <v>0.29224413874999661</v>
      </c>
      <c r="M850" s="24">
        <f t="shared" si="491"/>
        <v>477.17493427484408</v>
      </c>
      <c r="N850" s="12">
        <f t="shared" ref="N850:N913" si="512">Cp*RhoP/(O850*RhoA)*dP/1000*MassivW</f>
        <v>0.74076784980928678</v>
      </c>
      <c r="O850" s="24">
        <f t="shared" ref="O850:O913" si="513">IF(M850&lt;600,425+0.773*M850-1.69/1000*M850^2+2.22/1000^2*M850^3,IF(M850&lt;735,666+13002/(738-M850),IF(M850&lt;900,545+17820/(M850-731),650)))</f>
        <v>650.25486488538104</v>
      </c>
      <c r="P850" s="12">
        <f t="shared" si="492"/>
        <v>0.44787519783452462</v>
      </c>
      <c r="Q850" s="24">
        <f t="shared" si="493"/>
        <v>371.43152324914365</v>
      </c>
      <c r="R850" s="12">
        <f t="shared" ref="R850:R913" si="514">Cp*RhoP/(S850*RhoA)*dP/1000*MassivSI</f>
        <v>0.48760271849945519</v>
      </c>
      <c r="S850" s="24">
        <f t="shared" ref="S850:S913" si="515">IF(Q850&lt;600,425+0.773*Q850-1.69/1000*Q850^2+2.22/1000^2*Q850^3,IF(Q850&lt;735,666+13002/(738-Q850),IF(Q850&lt;900,545+17820/(Q850-731),650)))</f>
        <v>592.72175459338848</v>
      </c>
      <c r="T850" s="12">
        <f t="shared" si="494"/>
        <v>0.38736268663423978</v>
      </c>
      <c r="W850" s="24">
        <f t="shared" si="495"/>
        <v>565.3018307838239</v>
      </c>
      <c r="X850" s="24">
        <f t="shared" si="496"/>
        <v>722.95746922093326</v>
      </c>
      <c r="Y850" s="13">
        <f t="shared" ref="Y850:Y913" si="516">MAX(MassivSSCO/(X850*RhoA)*DeltaT*(Z850+AA850),L850)</f>
        <v>0.49393020182109476</v>
      </c>
      <c r="Z850" s="24">
        <f t="shared" ref="Z850:Z913" si="517">AlphaC*(E850-W850)</f>
        <v>5079.7811157321776</v>
      </c>
      <c r="AA850" s="24">
        <f t="shared" ref="AA850:AA913" si="518">Phi*EpsilonF*0.7*Botzman/10^8*EpsilonA*((E850+273)^4-(W850+273)^4)</f>
        <v>18968.386567055142</v>
      </c>
      <c r="AB850" s="24">
        <f t="shared" si="497"/>
        <v>477.17493427484408</v>
      </c>
      <c r="AC850" s="24">
        <f t="shared" si="498"/>
        <v>371.43152324914365</v>
      </c>
      <c r="AD850" s="123">
        <f t="shared" si="499"/>
        <v>4160</v>
      </c>
      <c r="AE850" s="14">
        <f t="shared" si="500"/>
        <v>69.333333333333329</v>
      </c>
      <c r="AF850" s="24">
        <f t="shared" ref="AF850:AF913" si="519">IF(AC850&lt;=450,Thetha0_0,IF(AC850&gt;=650,Thetha0_2,(IF(AC850&lt;=550,Thetha0_0+(Thetha0_1-Thetha0_0)/100*(AC850-450),Thetha0_1+(Thetha0_2-Thetha0_1)/100*(AC850-550)))))</f>
        <v>400</v>
      </c>
      <c r="AG850" s="3">
        <f t="shared" si="501"/>
        <v>2</v>
      </c>
      <c r="AH850" s="14">
        <f t="shared" ref="AH850:AH913" si="520">IF(AC850&lt;=450,AthetaR30_0,IF(AC850&gt;=650,AthetaR30_2,(IF(AC850&lt;=550,AthetaR30_0+(AthetaR30_1-AthetaR30_0)/100*(AC850-450),AthetaR30_1+(AthetaR30_2-AthetaR30_1)/100*(AC850-450)))))</f>
        <v>0</v>
      </c>
      <c r="AI850" s="14">
        <f t="shared" ref="AI850:AI913" si="521">IF(AC850&lt;=450,AthetaR60_0,IF(AC850&gt;=650,AthetaR60_2,(IF(AC850&lt;=550,AthetaR60_0+(AthetaR60_1-AthetaR60_0)/100*(AC850-450),AthetaR60_1+(AthetaR60_2-AthetaR60_1)/100*(AC850-450)))))</f>
        <v>1</v>
      </c>
      <c r="AJ850" s="14">
        <f t="shared" ref="AJ850:AJ913" si="522">IF(AC850&lt;=450,AthetaR90_0,IF(AC850&gt;=650,AthetaR90_2,(IF(AC850&lt;=550,AthetaR90_0+(AthetaR90_1-AthetaR90_0)/100*(AC850-450),AthetaR90_1+(AthetaR90_2-AthetaR90_1)/100*(AC850-450)))))</f>
        <v>2</v>
      </c>
      <c r="AK850" s="14">
        <f t="shared" ref="AK850:AK913" si="523">IF(AC850&lt;=450,AthetaR120_0,IF(AC850&gt;=650,AthetaR120_2,(IF(AC850&lt;=550,AthetaR120_0+(AthetaR120_1-AthetaR120_0)/100*(AC850-450),AthetaR120_1+(AthetaR120_2-AthetaR120_1)/100*(AC850-450)))))</f>
        <v>2.6</v>
      </c>
      <c r="AL850" s="24">
        <f t="shared" si="502"/>
        <v>477.17493427484408</v>
      </c>
      <c r="AM850" s="14">
        <f t="shared" si="503"/>
        <v>383.71118540992524</v>
      </c>
      <c r="AN850" s="138" t="str">
        <f t="shared" si="504"/>
        <v>modifiée</v>
      </c>
      <c r="AO850">
        <f t="shared" si="505"/>
        <v>4160</v>
      </c>
      <c r="AP850" s="124">
        <f t="shared" si="506"/>
        <v>383.71118540992524</v>
      </c>
    </row>
    <row r="851" spans="2:42" x14ac:dyDescent="0.25">
      <c r="B851" s="3">
        <f t="shared" ref="B851:B914" si="524">B850+DeltaT</f>
        <v>4165</v>
      </c>
      <c r="C851" s="14">
        <f t="shared" ref="C851:C914" si="525">B851/60</f>
        <v>69.416666666666671</v>
      </c>
      <c r="D851" s="11">
        <f t="shared" ref="D851:D914" si="526">20+345*LOG(8*C851+1,10)</f>
        <v>967.14060327605659</v>
      </c>
      <c r="E851" s="11">
        <f t="shared" si="507"/>
        <v>768.71385083948326</v>
      </c>
      <c r="F851" s="11">
        <f t="shared" ref="F851:F914" si="527">I851</f>
        <v>261.15394823051167</v>
      </c>
      <c r="G851" s="11">
        <f t="shared" si="508"/>
        <v>477.62280947267863</v>
      </c>
      <c r="H851" s="11">
        <f t="shared" si="509"/>
        <v>371.81888593577787</v>
      </c>
      <c r="I851" s="24">
        <f t="shared" ref="I851:I914" si="528">I850+IF(Limit=Oui,MAX(0,L850),L850)</f>
        <v>261.15394823051167</v>
      </c>
      <c r="J851" s="12">
        <f t="shared" si="510"/>
        <v>0.29132175782377184</v>
      </c>
      <c r="K851" s="24">
        <f t="shared" si="511"/>
        <v>551.15221703941256</v>
      </c>
      <c r="L851" s="12">
        <f t="shared" ref="L851:L914" si="529">LambdaP*MassivSS/(dP/1000)/(K851*RhoA)/(1+J851/3)*(D851-I851)*DeltaT-(EXP(J851/10)-1)*(D851-D850)</f>
        <v>0.29215451533368308</v>
      </c>
      <c r="M851" s="24">
        <f t="shared" ref="M851:M914" si="530">M850+IF(Limit=Oui,MAX(0,P850),P850)</f>
        <v>477.62280947267863</v>
      </c>
      <c r="N851" s="12">
        <f t="shared" si="512"/>
        <v>0.74042245557173125</v>
      </c>
      <c r="O851" s="24">
        <f t="shared" si="513"/>
        <v>650.55819750527087</v>
      </c>
      <c r="P851" s="12">
        <f t="shared" ref="P851:P914" si="531">LambdaP*MassivW/(dP/1000)/(O851*RhoA)/(1+N851/3)*(D851-M851)*DeltaT-(EXP(N851/10)-1)*(D851-D850)</f>
        <v>0.44747305156856565</v>
      </c>
      <c r="Q851" s="24">
        <f t="shared" ref="Q851:Q914" si="532">Q850+IF(Limit=Oui,MAX(0,T850),T850)</f>
        <v>371.81888593577787</v>
      </c>
      <c r="R851" s="12">
        <f t="shared" si="514"/>
        <v>0.48746360140206257</v>
      </c>
      <c r="S851" s="24">
        <f t="shared" si="515"/>
        <v>592.89091128493078</v>
      </c>
      <c r="T851" s="12">
        <f t="shared" ref="T851:T914" si="533">LambdaP*MassivSI/(dP/1000)/(S851*RhoA)/(1+R851/3)*(D851-Q851)*DeltaT-(EXP(R851/10)-1)*(D851-D850)</f>
        <v>0.38714060663983624</v>
      </c>
      <c r="W851" s="24">
        <f t="shared" ref="W851:W914" si="534">W850+IF(Limit=Oui,MAX(0,Y850),Y850)</f>
        <v>565.79576098564496</v>
      </c>
      <c r="X851" s="24">
        <f t="shared" ref="X851:X914" si="535">IF(W851&lt;600,425+0.773*W851-1.69/1000*W851^2+2.22/1000^2*W851^3,IF(W851&lt;735,666+13002/(738-W851),IF(W851&lt;900,545+17820/(W851-731),650)))</f>
        <v>723.4472582325277</v>
      </c>
      <c r="Y851" s="13">
        <f t="shared" si="516"/>
        <v>0.49336041055998969</v>
      </c>
      <c r="Z851" s="24">
        <f t="shared" si="517"/>
        <v>5072.9522463459571</v>
      </c>
      <c r="AA851" s="24">
        <f t="shared" si="518"/>
        <v>18963.747143600001</v>
      </c>
      <c r="AB851" s="24">
        <f t="shared" ref="AB851:AB914" si="536">MAX(M851,AVERAGE(W851,AC851))</f>
        <v>477.62280947267863</v>
      </c>
      <c r="AC851" s="24">
        <f t="shared" ref="AC851:AC914" si="537">Q851</f>
        <v>371.81888593577787</v>
      </c>
      <c r="AD851" s="123">
        <f t="shared" ref="AD851:AD914" si="538">B851</f>
        <v>4165</v>
      </c>
      <c r="AE851" s="14">
        <f t="shared" ref="AE851:AE914" si="539">C851</f>
        <v>69.416666666666671</v>
      </c>
      <c r="AF851" s="24">
        <f t="shared" si="519"/>
        <v>400</v>
      </c>
      <c r="AG851" s="3">
        <f t="shared" ref="AG851:AG914" si="540">IF(C851&lt;=30,AH851,IF(C851&lt;=60,AI851,IF(C851&lt;=90,AJ851,IF(C851&lt;=120,AK851,-1))))</f>
        <v>2</v>
      </c>
      <c r="AH851" s="14">
        <f t="shared" si="520"/>
        <v>0</v>
      </c>
      <c r="AI851" s="14">
        <f t="shared" si="521"/>
        <v>1</v>
      </c>
      <c r="AJ851" s="14">
        <f t="shared" si="522"/>
        <v>2</v>
      </c>
      <c r="AK851" s="14">
        <f t="shared" si="523"/>
        <v>2.6</v>
      </c>
      <c r="AL851" s="24">
        <f t="shared" ref="AL851:AL914" si="541">MAX(M851,AVERAGE(W851,AM851))</f>
        <v>477.62280947267863</v>
      </c>
      <c r="AM851" s="14">
        <f t="shared" ref="AM851:AM914" si="542">IF(W851&gt;=AF851,(1+(W851-AF851)*AG851/10000)*AC851,AC851)</f>
        <v>384.1480849642893</v>
      </c>
      <c r="AN851" s="138" t="str">
        <f t="shared" ref="AN851:AN914" si="543">IF(AM851=AC851,"","modifiée")</f>
        <v>modifiée</v>
      </c>
      <c r="AO851">
        <f t="shared" ref="AO851:AO914" si="544">AD851</f>
        <v>4165</v>
      </c>
      <c r="AP851" s="124">
        <f t="shared" ref="AP851:AP914" si="545">AM851</f>
        <v>384.1480849642893</v>
      </c>
    </row>
    <row r="852" spans="2:42" x14ac:dyDescent="0.25">
      <c r="B852" s="3">
        <f t="shared" si="524"/>
        <v>4170</v>
      </c>
      <c r="C852" s="14">
        <f t="shared" si="525"/>
        <v>69.5</v>
      </c>
      <c r="D852" s="11">
        <f t="shared" si="526"/>
        <v>967.32004233493649</v>
      </c>
      <c r="E852" s="11">
        <f t="shared" si="507"/>
        <v>768.93462626585551</v>
      </c>
      <c r="F852" s="11">
        <f t="shared" si="527"/>
        <v>261.44610274584534</v>
      </c>
      <c r="G852" s="11">
        <f t="shared" si="508"/>
        <v>478.0702825242472</v>
      </c>
      <c r="H852" s="11">
        <f t="shared" si="509"/>
        <v>372.2060265424177</v>
      </c>
      <c r="I852" s="24">
        <f t="shared" si="528"/>
        <v>261.44610274584534</v>
      </c>
      <c r="J852" s="12">
        <f t="shared" si="510"/>
        <v>0.29126856309598503</v>
      </c>
      <c r="K852" s="24">
        <f t="shared" si="511"/>
        <v>551.25287463130235</v>
      </c>
      <c r="L852" s="12">
        <f t="shared" si="529"/>
        <v>0.2920648641542547</v>
      </c>
      <c r="M852" s="24">
        <f t="shared" si="530"/>
        <v>478.0702825242472</v>
      </c>
      <c r="N852" s="12">
        <f t="shared" si="512"/>
        <v>0.74007701374240831</v>
      </c>
      <c r="O852" s="24">
        <f t="shared" si="513"/>
        <v>650.86185511070141</v>
      </c>
      <c r="P852" s="12">
        <f t="shared" si="531"/>
        <v>0.44707115988876522</v>
      </c>
      <c r="Q852" s="24">
        <f t="shared" si="532"/>
        <v>372.2060265424177</v>
      </c>
      <c r="R852" s="12">
        <f t="shared" si="514"/>
        <v>0.48732444961934096</v>
      </c>
      <c r="S852" s="24">
        <f t="shared" si="515"/>
        <v>593.06020676626611</v>
      </c>
      <c r="T852" s="12">
        <f t="shared" si="533"/>
        <v>0.38691853563181888</v>
      </c>
      <c r="W852" s="24">
        <f t="shared" si="534"/>
        <v>566.28912139620491</v>
      </c>
      <c r="X852" s="24">
        <f t="shared" si="535"/>
        <v>723.93749450000291</v>
      </c>
      <c r="Y852" s="13">
        <f t="shared" si="516"/>
        <v>0.49279133378362544</v>
      </c>
      <c r="Z852" s="24">
        <f t="shared" si="517"/>
        <v>5066.1376217412653</v>
      </c>
      <c r="AA852" s="24">
        <f t="shared" si="518"/>
        <v>18959.105563123929</v>
      </c>
      <c r="AB852" s="24">
        <f t="shared" si="536"/>
        <v>478.0702825242472</v>
      </c>
      <c r="AC852" s="24">
        <f t="shared" si="537"/>
        <v>372.2060265424177</v>
      </c>
      <c r="AD852" s="123">
        <f t="shared" si="538"/>
        <v>4170</v>
      </c>
      <c r="AE852" s="14">
        <f t="shared" si="539"/>
        <v>69.5</v>
      </c>
      <c r="AF852" s="24">
        <f t="shared" si="519"/>
        <v>400</v>
      </c>
      <c r="AG852" s="3">
        <f t="shared" si="540"/>
        <v>2</v>
      </c>
      <c r="AH852" s="14">
        <f t="shared" si="520"/>
        <v>0</v>
      </c>
      <c r="AI852" s="14">
        <f t="shared" si="521"/>
        <v>1</v>
      </c>
      <c r="AJ852" s="14">
        <f t="shared" si="522"/>
        <v>2</v>
      </c>
      <c r="AK852" s="14">
        <f t="shared" si="523"/>
        <v>2.6</v>
      </c>
      <c r="AL852" s="24">
        <f t="shared" si="541"/>
        <v>478.0702825242472</v>
      </c>
      <c r="AM852" s="14">
        <f t="shared" si="542"/>
        <v>384.5847891688399</v>
      </c>
      <c r="AN852" s="138" t="str">
        <f t="shared" si="543"/>
        <v>modifiée</v>
      </c>
      <c r="AO852">
        <f t="shared" si="544"/>
        <v>4170</v>
      </c>
      <c r="AP852" s="124">
        <f t="shared" si="545"/>
        <v>384.5847891688399</v>
      </c>
    </row>
    <row r="853" spans="2:42" x14ac:dyDescent="0.25">
      <c r="B853" s="3">
        <f t="shared" si="524"/>
        <v>4175</v>
      </c>
      <c r="C853" s="14">
        <f t="shared" si="525"/>
        <v>69.583333333333329</v>
      </c>
      <c r="D853" s="11">
        <f t="shared" si="526"/>
        <v>967.49926675374252</v>
      </c>
      <c r="E853" s="11">
        <f t="shared" si="507"/>
        <v>769.15540169222777</v>
      </c>
      <c r="F853" s="11">
        <f t="shared" si="527"/>
        <v>261.73816760999961</v>
      </c>
      <c r="G853" s="11">
        <f t="shared" si="508"/>
        <v>478.51735368413597</v>
      </c>
      <c r="H853" s="11">
        <f t="shared" si="509"/>
        <v>372.59294507804952</v>
      </c>
      <c r="I853" s="24">
        <f t="shared" si="528"/>
        <v>261.73816760999961</v>
      </c>
      <c r="J853" s="12">
        <f t="shared" si="510"/>
        <v>0.2912153994885332</v>
      </c>
      <c r="K853" s="24">
        <f t="shared" si="511"/>
        <v>551.35351007669806</v>
      </c>
      <c r="L853" s="12">
        <f t="shared" si="529"/>
        <v>0.29197518534838163</v>
      </c>
      <c r="M853" s="24">
        <f t="shared" si="530"/>
        <v>478.51735368413597</v>
      </c>
      <c r="N853" s="12">
        <f t="shared" si="512"/>
        <v>0.73973152518306517</v>
      </c>
      <c r="O853" s="24">
        <f t="shared" si="513"/>
        <v>651.16583745699666</v>
      </c>
      <c r="P853" s="12">
        <f t="shared" si="531"/>
        <v>0.44666952352271933</v>
      </c>
      <c r="Q853" s="24">
        <f t="shared" si="532"/>
        <v>372.59294507804952</v>
      </c>
      <c r="R853" s="12">
        <f t="shared" si="514"/>
        <v>0.48718526297436132</v>
      </c>
      <c r="S853" s="24">
        <f t="shared" si="515"/>
        <v>593.22964140791919</v>
      </c>
      <c r="T853" s="12">
        <f t="shared" si="533"/>
        <v>0.38669647396255302</v>
      </c>
      <c r="W853" s="24">
        <f t="shared" si="534"/>
        <v>566.78191272998856</v>
      </c>
      <c r="X853" s="24">
        <f t="shared" si="535"/>
        <v>724.42817682705288</v>
      </c>
      <c r="Y853" s="13">
        <f t="shared" si="516"/>
        <v>0.49222297341168247</v>
      </c>
      <c r="Z853" s="24">
        <f t="shared" si="517"/>
        <v>5059.3372240559802</v>
      </c>
      <c r="AA853" s="24">
        <f t="shared" si="518"/>
        <v>18954.461916830922</v>
      </c>
      <c r="AB853" s="24">
        <f t="shared" si="536"/>
        <v>478.51735368413597</v>
      </c>
      <c r="AC853" s="24">
        <f t="shared" si="537"/>
        <v>372.59294507804952</v>
      </c>
      <c r="AD853" s="123">
        <f t="shared" si="538"/>
        <v>4175</v>
      </c>
      <c r="AE853" s="14">
        <f t="shared" si="539"/>
        <v>69.583333333333329</v>
      </c>
      <c r="AF853" s="24">
        <f t="shared" si="519"/>
        <v>400</v>
      </c>
      <c r="AG853" s="3">
        <f t="shared" si="540"/>
        <v>2</v>
      </c>
      <c r="AH853" s="14">
        <f t="shared" si="520"/>
        <v>0</v>
      </c>
      <c r="AI853" s="14">
        <f t="shared" si="521"/>
        <v>1</v>
      </c>
      <c r="AJ853" s="14">
        <f t="shared" si="522"/>
        <v>2</v>
      </c>
      <c r="AK853" s="14">
        <f t="shared" si="523"/>
        <v>2.6</v>
      </c>
      <c r="AL853" s="24">
        <f t="shared" si="541"/>
        <v>478.51735368413597</v>
      </c>
      <c r="AM853" s="14">
        <f t="shared" si="542"/>
        <v>385.02129788801284</v>
      </c>
      <c r="AN853" s="138" t="str">
        <f t="shared" si="543"/>
        <v>modifiée</v>
      </c>
      <c r="AO853">
        <f t="shared" si="544"/>
        <v>4175</v>
      </c>
      <c r="AP853" s="124">
        <f t="shared" si="545"/>
        <v>385.02129788801284</v>
      </c>
    </row>
    <row r="854" spans="2:42" x14ac:dyDescent="0.25">
      <c r="B854" s="3">
        <f t="shared" si="524"/>
        <v>4180</v>
      </c>
      <c r="C854" s="14">
        <f t="shared" si="525"/>
        <v>69.666666666666671</v>
      </c>
      <c r="D854" s="11">
        <f t="shared" si="526"/>
        <v>967.67827704535466</v>
      </c>
      <c r="E854" s="11">
        <f t="shared" si="507"/>
        <v>769.37617711860003</v>
      </c>
      <c r="F854" s="11">
        <f t="shared" si="527"/>
        <v>262.03014279534801</v>
      </c>
      <c r="G854" s="11">
        <f t="shared" si="508"/>
        <v>478.96402320765867</v>
      </c>
      <c r="H854" s="11">
        <f t="shared" si="509"/>
        <v>372.97964155201208</v>
      </c>
      <c r="I854" s="24">
        <f t="shared" si="528"/>
        <v>262.03014279534801</v>
      </c>
      <c r="J854" s="12">
        <f t="shared" si="510"/>
        <v>0.29116226681211665</v>
      </c>
      <c r="K854" s="24">
        <f t="shared" si="511"/>
        <v>551.45412368972825</v>
      </c>
      <c r="L854" s="12">
        <f t="shared" si="529"/>
        <v>0.29188547905199469</v>
      </c>
      <c r="M854" s="24">
        <f t="shared" si="530"/>
        <v>478.96402320765867</v>
      </c>
      <c r="N854" s="12">
        <f t="shared" si="512"/>
        <v>0.7393859907570034</v>
      </c>
      <c r="O854" s="24">
        <f t="shared" si="513"/>
        <v>651.47014429635976</v>
      </c>
      <c r="P854" s="12">
        <f t="shared" si="531"/>
        <v>0.44626814319441188</v>
      </c>
      <c r="Q854" s="24">
        <f t="shared" si="532"/>
        <v>372.97964155201208</v>
      </c>
      <c r="R854" s="12">
        <f t="shared" si="514"/>
        <v>0.48704604129263895</v>
      </c>
      <c r="S854" s="24">
        <f t="shared" si="515"/>
        <v>593.39921557816638</v>
      </c>
      <c r="T854" s="12">
        <f t="shared" si="533"/>
        <v>0.38647442198386056</v>
      </c>
      <c r="W854" s="24">
        <f t="shared" si="534"/>
        <v>567.27413570340025</v>
      </c>
      <c r="X854" s="24">
        <f t="shared" si="535"/>
        <v>724.91930401814091</v>
      </c>
      <c r="Y854" s="13">
        <f t="shared" si="516"/>
        <v>0.49165533134543971</v>
      </c>
      <c r="Z854" s="24">
        <f t="shared" si="517"/>
        <v>5052.5510353799946</v>
      </c>
      <c r="AA854" s="24">
        <f t="shared" si="518"/>
        <v>18949.816295666111</v>
      </c>
      <c r="AB854" s="24">
        <f t="shared" si="536"/>
        <v>478.96402320765867</v>
      </c>
      <c r="AC854" s="24">
        <f t="shared" si="537"/>
        <v>372.97964155201208</v>
      </c>
      <c r="AD854" s="123">
        <f t="shared" si="538"/>
        <v>4180</v>
      </c>
      <c r="AE854" s="14">
        <f t="shared" si="539"/>
        <v>69.666666666666671</v>
      </c>
      <c r="AF854" s="24">
        <f t="shared" si="519"/>
        <v>400</v>
      </c>
      <c r="AG854" s="3">
        <f t="shared" si="540"/>
        <v>2</v>
      </c>
      <c r="AH854" s="14">
        <f t="shared" si="520"/>
        <v>0</v>
      </c>
      <c r="AI854" s="14">
        <f t="shared" si="521"/>
        <v>1</v>
      </c>
      <c r="AJ854" s="14">
        <f t="shared" si="522"/>
        <v>2</v>
      </c>
      <c r="AK854" s="14">
        <f t="shared" si="523"/>
        <v>2.6</v>
      </c>
      <c r="AL854" s="24">
        <f t="shared" si="541"/>
        <v>478.96402320765867</v>
      </c>
      <c r="AM854" s="14">
        <f t="shared" si="542"/>
        <v>385.45761098712745</v>
      </c>
      <c r="AN854" s="138" t="str">
        <f t="shared" si="543"/>
        <v>modifiée</v>
      </c>
      <c r="AO854">
        <f t="shared" si="544"/>
        <v>4180</v>
      </c>
      <c r="AP854" s="124">
        <f t="shared" si="545"/>
        <v>385.45761098712745</v>
      </c>
    </row>
    <row r="855" spans="2:42" x14ac:dyDescent="0.25">
      <c r="B855" s="3">
        <f t="shared" si="524"/>
        <v>4185</v>
      </c>
      <c r="C855" s="14">
        <f t="shared" si="525"/>
        <v>69.75</v>
      </c>
      <c r="D855" s="11">
        <f t="shared" si="526"/>
        <v>967.85707372081595</v>
      </c>
      <c r="E855" s="11">
        <f t="shared" si="507"/>
        <v>769.59695254497217</v>
      </c>
      <c r="F855" s="11">
        <f t="shared" si="527"/>
        <v>262.3220282744</v>
      </c>
      <c r="G855" s="11">
        <f t="shared" si="508"/>
        <v>479.41029135085307</v>
      </c>
      <c r="H855" s="11">
        <f t="shared" si="509"/>
        <v>373.36611597399593</v>
      </c>
      <c r="I855" s="24">
        <f t="shared" si="528"/>
        <v>262.3220282744</v>
      </c>
      <c r="J855" s="12">
        <f t="shared" si="510"/>
        <v>0.29110916487800093</v>
      </c>
      <c r="K855" s="24">
        <f t="shared" si="511"/>
        <v>551.55471578395623</v>
      </c>
      <c r="L855" s="12">
        <f t="shared" si="529"/>
        <v>0.29179574540032083</v>
      </c>
      <c r="M855" s="24">
        <f t="shared" si="530"/>
        <v>479.41029135085307</v>
      </c>
      <c r="N855" s="12">
        <f t="shared" si="512"/>
        <v>0.73904041132904108</v>
      </c>
      <c r="O855" s="24">
        <f t="shared" si="513"/>
        <v>651.77477537789377</v>
      </c>
      <c r="P855" s="12">
        <f t="shared" si="531"/>
        <v>0.44586701962429098</v>
      </c>
      <c r="Q855" s="24">
        <f t="shared" si="532"/>
        <v>373.36611597399593</v>
      </c>
      <c r="R855" s="12">
        <f t="shared" si="514"/>
        <v>0.48690678440212354</v>
      </c>
      <c r="S855" s="24">
        <f t="shared" si="515"/>
        <v>593.56892964304063</v>
      </c>
      <c r="T855" s="12">
        <f t="shared" si="533"/>
        <v>0.38625238004706924</v>
      </c>
      <c r="W855" s="24">
        <f t="shared" si="534"/>
        <v>567.76579103474569</v>
      </c>
      <c r="X855" s="24">
        <f t="shared" si="535"/>
        <v>725.41087487854156</v>
      </c>
      <c r="Y855" s="13">
        <f t="shared" si="516"/>
        <v>0.49108840946780141</v>
      </c>
      <c r="Z855" s="24">
        <f t="shared" si="517"/>
        <v>5045.7790377556621</v>
      </c>
      <c r="AA855" s="24">
        <f t="shared" si="518"/>
        <v>18945.168790314834</v>
      </c>
      <c r="AB855" s="24">
        <f t="shared" si="536"/>
        <v>479.41029135085307</v>
      </c>
      <c r="AC855" s="24">
        <f t="shared" si="537"/>
        <v>373.36611597399593</v>
      </c>
      <c r="AD855" s="123">
        <f t="shared" si="538"/>
        <v>4185</v>
      </c>
      <c r="AE855" s="14">
        <f t="shared" si="539"/>
        <v>69.75</v>
      </c>
      <c r="AF855" s="24">
        <f t="shared" si="519"/>
        <v>400</v>
      </c>
      <c r="AG855" s="3">
        <f t="shared" si="540"/>
        <v>2</v>
      </c>
      <c r="AH855" s="14">
        <f t="shared" si="520"/>
        <v>0</v>
      </c>
      <c r="AI855" s="14">
        <f t="shared" si="521"/>
        <v>1</v>
      </c>
      <c r="AJ855" s="14">
        <f t="shared" si="522"/>
        <v>2</v>
      </c>
      <c r="AK855" s="14">
        <f t="shared" si="523"/>
        <v>2.6</v>
      </c>
      <c r="AL855" s="24">
        <f t="shared" si="541"/>
        <v>479.41029135085307</v>
      </c>
      <c r="AM855" s="14">
        <f t="shared" si="542"/>
        <v>385.89372833238548</v>
      </c>
      <c r="AN855" s="138" t="str">
        <f t="shared" si="543"/>
        <v>modifiée</v>
      </c>
      <c r="AO855">
        <f t="shared" si="544"/>
        <v>4185</v>
      </c>
      <c r="AP855" s="124">
        <f t="shared" si="545"/>
        <v>385.89372833238548</v>
      </c>
    </row>
    <row r="856" spans="2:42" x14ac:dyDescent="0.25">
      <c r="B856" s="3">
        <f t="shared" si="524"/>
        <v>4190</v>
      </c>
      <c r="C856" s="14">
        <f t="shared" si="525"/>
        <v>69.833333333333329</v>
      </c>
      <c r="D856" s="11">
        <f t="shared" si="526"/>
        <v>968.03565728934313</v>
      </c>
      <c r="E856" s="11">
        <f t="shared" si="507"/>
        <v>769.81772797134431</v>
      </c>
      <c r="F856" s="11">
        <f t="shared" si="527"/>
        <v>262.61382401980029</v>
      </c>
      <c r="G856" s="11">
        <f t="shared" si="508"/>
        <v>479.85615837047737</v>
      </c>
      <c r="H856" s="11">
        <f t="shared" si="509"/>
        <v>373.75236835404303</v>
      </c>
      <c r="I856" s="24">
        <f t="shared" si="528"/>
        <v>262.61382401980029</v>
      </c>
      <c r="J856" s="12">
        <f t="shared" si="510"/>
        <v>0.29105609349801537</v>
      </c>
      <c r="K856" s="24">
        <f t="shared" si="511"/>
        <v>551.65528667237993</v>
      </c>
      <c r="L856" s="12">
        <f t="shared" si="529"/>
        <v>0.29170598452780011</v>
      </c>
      <c r="M856" s="24">
        <f t="shared" si="530"/>
        <v>479.85615837047737</v>
      </c>
      <c r="N856" s="12">
        <f t="shared" si="512"/>
        <v>0.73869478776547126</v>
      </c>
      <c r="O856" s="24">
        <f t="shared" si="513"/>
        <v>652.07973044762218</v>
      </c>
      <c r="P856" s="12">
        <f t="shared" si="531"/>
        <v>0.44546615352904068</v>
      </c>
      <c r="Q856" s="24">
        <f t="shared" si="532"/>
        <v>373.75236835404303</v>
      </c>
      <c r="R856" s="12">
        <f t="shared" si="514"/>
        <v>0.48676749213319048</v>
      </c>
      <c r="S856" s="24">
        <f t="shared" si="515"/>
        <v>593.73878396633529</v>
      </c>
      <c r="T856" s="12">
        <f t="shared" si="533"/>
        <v>0.38603034850286855</v>
      </c>
      <c r="W856" s="24">
        <f t="shared" si="534"/>
        <v>568.2568794442135</v>
      </c>
      <c r="X856" s="24">
        <f t="shared" si="535"/>
        <v>725.90288821437798</v>
      </c>
      <c r="Y856" s="13">
        <f t="shared" si="516"/>
        <v>0.49052220964333371</v>
      </c>
      <c r="Z856" s="24">
        <f t="shared" si="517"/>
        <v>5039.02121317827</v>
      </c>
      <c r="AA856" s="24">
        <f t="shared" si="518"/>
        <v>18940.51949120194</v>
      </c>
      <c r="AB856" s="24">
        <f t="shared" si="536"/>
        <v>479.85615837047737</v>
      </c>
      <c r="AC856" s="24">
        <f t="shared" si="537"/>
        <v>373.75236835404303</v>
      </c>
      <c r="AD856" s="123">
        <f t="shared" si="538"/>
        <v>4190</v>
      </c>
      <c r="AE856" s="14">
        <f t="shared" si="539"/>
        <v>69.833333333333329</v>
      </c>
      <c r="AF856" s="24">
        <f t="shared" si="519"/>
        <v>400</v>
      </c>
      <c r="AG856" s="3">
        <f t="shared" si="540"/>
        <v>2</v>
      </c>
      <c r="AH856" s="14">
        <f t="shared" si="520"/>
        <v>0</v>
      </c>
      <c r="AI856" s="14">
        <f t="shared" si="521"/>
        <v>1</v>
      </c>
      <c r="AJ856" s="14">
        <f t="shared" si="522"/>
        <v>2</v>
      </c>
      <c r="AK856" s="14">
        <f t="shared" si="523"/>
        <v>2.6</v>
      </c>
      <c r="AL856" s="24">
        <f t="shared" si="541"/>
        <v>479.85615837047737</v>
      </c>
      <c r="AM856" s="14">
        <f t="shared" si="542"/>
        <v>386.32964979087006</v>
      </c>
      <c r="AN856" s="138" t="str">
        <f t="shared" si="543"/>
        <v>modifiée</v>
      </c>
      <c r="AO856">
        <f t="shared" si="544"/>
        <v>4190</v>
      </c>
      <c r="AP856" s="124">
        <f t="shared" si="545"/>
        <v>386.32964979087006</v>
      </c>
    </row>
    <row r="857" spans="2:42" x14ac:dyDescent="0.25">
      <c r="B857" s="3">
        <f t="shared" si="524"/>
        <v>4195</v>
      </c>
      <c r="C857" s="14">
        <f t="shared" si="525"/>
        <v>69.916666666666671</v>
      </c>
      <c r="D857" s="11">
        <f t="shared" si="526"/>
        <v>968.21402825833388</v>
      </c>
      <c r="E857" s="11">
        <f t="shared" si="507"/>
        <v>770.03850339771657</v>
      </c>
      <c r="F857" s="11">
        <f t="shared" si="527"/>
        <v>262.90553000432811</v>
      </c>
      <c r="G857" s="11">
        <f t="shared" si="508"/>
        <v>480.3016245240064</v>
      </c>
      <c r="H857" s="11">
        <f t="shared" si="509"/>
        <v>374.13839870254589</v>
      </c>
      <c r="I857" s="24">
        <f t="shared" si="528"/>
        <v>262.90553000432811</v>
      </c>
      <c r="J857" s="12">
        <f t="shared" si="510"/>
        <v>0.29100305248455194</v>
      </c>
      <c r="K857" s="24">
        <f t="shared" si="511"/>
        <v>551.75583666743216</v>
      </c>
      <c r="L857" s="12">
        <f t="shared" si="529"/>
        <v>0.29161619656819388</v>
      </c>
      <c r="M857" s="24">
        <f t="shared" si="530"/>
        <v>480.3016245240064</v>
      </c>
      <c r="N857" s="12">
        <f t="shared" si="512"/>
        <v>0.73834912093402416</v>
      </c>
      <c r="O857" s="24">
        <f t="shared" si="513"/>
        <v>652.38500924850916</v>
      </c>
      <c r="P857" s="12">
        <f t="shared" si="531"/>
        <v>0.44506554562184891</v>
      </c>
      <c r="Q857" s="24">
        <f t="shared" si="532"/>
        <v>374.13839870254589</v>
      </c>
      <c r="R857" s="12">
        <f t="shared" si="514"/>
        <v>0.48662816431863076</v>
      </c>
      <c r="S857" s="24">
        <f t="shared" si="515"/>
        <v>593.90877890961031</v>
      </c>
      <c r="T857" s="12">
        <f t="shared" si="533"/>
        <v>0.3858083277014821</v>
      </c>
      <c r="W857" s="24">
        <f t="shared" si="534"/>
        <v>568.74740165385685</v>
      </c>
      <c r="X857" s="24">
        <f t="shared" si="535"/>
        <v>726.39534283266119</v>
      </c>
      <c r="Y857" s="13">
        <f t="shared" si="516"/>
        <v>0.48995673371829784</v>
      </c>
      <c r="Z857" s="24">
        <f t="shared" si="517"/>
        <v>5032.2775435964932</v>
      </c>
      <c r="AA857" s="24">
        <f t="shared" si="518"/>
        <v>18935.868488491054</v>
      </c>
      <c r="AB857" s="24">
        <f t="shared" si="536"/>
        <v>480.3016245240064</v>
      </c>
      <c r="AC857" s="24">
        <f t="shared" si="537"/>
        <v>374.13839870254589</v>
      </c>
      <c r="AD857" s="123">
        <f t="shared" si="538"/>
        <v>4195</v>
      </c>
      <c r="AE857" s="14">
        <f t="shared" si="539"/>
        <v>69.916666666666671</v>
      </c>
      <c r="AF857" s="24">
        <f t="shared" si="519"/>
        <v>400</v>
      </c>
      <c r="AG857" s="3">
        <f t="shared" si="540"/>
        <v>2</v>
      </c>
      <c r="AH857" s="14">
        <f t="shared" si="520"/>
        <v>0</v>
      </c>
      <c r="AI857" s="14">
        <f t="shared" si="521"/>
        <v>1</v>
      </c>
      <c r="AJ857" s="14">
        <f t="shared" si="522"/>
        <v>2</v>
      </c>
      <c r="AK857" s="14">
        <f t="shared" si="523"/>
        <v>2.6</v>
      </c>
      <c r="AL857" s="24">
        <f t="shared" si="541"/>
        <v>480.3016245240064</v>
      </c>
      <c r="AM857" s="14">
        <f t="shared" si="542"/>
        <v>386.76537523054378</v>
      </c>
      <c r="AN857" s="138" t="str">
        <f t="shared" si="543"/>
        <v>modifiée</v>
      </c>
      <c r="AO857">
        <f t="shared" si="544"/>
        <v>4195</v>
      </c>
      <c r="AP857" s="124">
        <f t="shared" si="545"/>
        <v>386.76537523054378</v>
      </c>
    </row>
    <row r="858" spans="2:42" x14ac:dyDescent="0.25">
      <c r="B858" s="3">
        <f t="shared" si="524"/>
        <v>4200</v>
      </c>
      <c r="C858" s="14">
        <f t="shared" si="525"/>
        <v>70</v>
      </c>
      <c r="D858" s="11">
        <f t="shared" si="526"/>
        <v>968.39218713337561</v>
      </c>
      <c r="E858" s="11">
        <f t="shared" si="507"/>
        <v>770.25927882408882</v>
      </c>
      <c r="F858" s="11">
        <f t="shared" si="527"/>
        <v>263.19714620089633</v>
      </c>
      <c r="G858" s="11">
        <f t="shared" si="508"/>
        <v>480.74669006962824</v>
      </c>
      <c r="H858" s="11">
        <f t="shared" si="509"/>
        <v>374.52420703024734</v>
      </c>
      <c r="I858" s="24">
        <f t="shared" si="528"/>
        <v>263.19714620089633</v>
      </c>
      <c r="J858" s="12">
        <f t="shared" si="510"/>
        <v>0.29095004165056498</v>
      </c>
      <c r="K858" s="24">
        <f t="shared" si="511"/>
        <v>551.85636608098025</v>
      </c>
      <c r="L858" s="12">
        <f t="shared" si="529"/>
        <v>0.29152638165453904</v>
      </c>
      <c r="M858" s="24">
        <f t="shared" si="530"/>
        <v>480.74669006962824</v>
      </c>
      <c r="N858" s="12">
        <f t="shared" si="512"/>
        <v>0.73800341170382733</v>
      </c>
      <c r="O858" s="24">
        <f t="shared" si="513"/>
        <v>652.6906115204805</v>
      </c>
      <c r="P858" s="12">
        <f t="shared" si="531"/>
        <v>0.44466519661227383</v>
      </c>
      <c r="Q858" s="24">
        <f t="shared" si="532"/>
        <v>374.52420703024734</v>
      </c>
      <c r="R858" s="12">
        <f t="shared" si="514"/>
        <v>0.4864888007936421</v>
      </c>
      <c r="S858" s="24">
        <f t="shared" si="515"/>
        <v>594.07891483219578</v>
      </c>
      <c r="T858" s="12">
        <f t="shared" si="533"/>
        <v>0.38558631799258436</v>
      </c>
      <c r="W858" s="24">
        <f t="shared" si="534"/>
        <v>569.23735838757511</v>
      </c>
      <c r="X858" s="24">
        <f t="shared" si="535"/>
        <v>726.88823754132841</v>
      </c>
      <c r="Y858" s="13">
        <f t="shared" si="516"/>
        <v>0.48939198352068136</v>
      </c>
      <c r="Z858" s="24">
        <f t="shared" si="517"/>
        <v>5025.548010912843</v>
      </c>
      <c r="AA858" s="24">
        <f t="shared" si="518"/>
        <v>18931.215872083685</v>
      </c>
      <c r="AB858" s="24">
        <f t="shared" si="536"/>
        <v>480.74669006962824</v>
      </c>
      <c r="AC858" s="24">
        <f t="shared" si="537"/>
        <v>374.52420703024734</v>
      </c>
      <c r="AD858" s="123">
        <f t="shared" si="538"/>
        <v>4200</v>
      </c>
      <c r="AE858" s="14">
        <f t="shared" si="539"/>
        <v>70</v>
      </c>
      <c r="AF858" s="24">
        <f t="shared" si="519"/>
        <v>400</v>
      </c>
      <c r="AG858" s="3">
        <f t="shared" si="540"/>
        <v>2</v>
      </c>
      <c r="AH858" s="14">
        <f t="shared" si="520"/>
        <v>0</v>
      </c>
      <c r="AI858" s="14">
        <f t="shared" si="521"/>
        <v>1</v>
      </c>
      <c r="AJ858" s="14">
        <f t="shared" si="522"/>
        <v>2</v>
      </c>
      <c r="AK858" s="14">
        <f t="shared" si="523"/>
        <v>2.6</v>
      </c>
      <c r="AL858" s="24">
        <f t="shared" si="541"/>
        <v>480.74669006962824</v>
      </c>
      <c r="AM858" s="14">
        <f t="shared" si="542"/>
        <v>387.20090452024738</v>
      </c>
      <c r="AN858" s="138" t="str">
        <f t="shared" si="543"/>
        <v>modifiée</v>
      </c>
      <c r="AO858">
        <f t="shared" si="544"/>
        <v>4200</v>
      </c>
      <c r="AP858" s="124">
        <f t="shared" si="545"/>
        <v>387.20090452024738</v>
      </c>
    </row>
    <row r="859" spans="2:42" x14ac:dyDescent="0.25">
      <c r="B859" s="3">
        <f t="shared" si="524"/>
        <v>4205</v>
      </c>
      <c r="C859" s="14">
        <f t="shared" si="525"/>
        <v>70.083333333333329</v>
      </c>
      <c r="D859" s="11">
        <f t="shared" si="526"/>
        <v>968.57013441825461</v>
      </c>
      <c r="E859" s="11">
        <f t="shared" si="507"/>
        <v>770.48005425046108</v>
      </c>
      <c r="F859" s="11">
        <f t="shared" si="527"/>
        <v>263.48867258255086</v>
      </c>
      <c r="G859" s="11">
        <f t="shared" si="508"/>
        <v>481.19135526624052</v>
      </c>
      <c r="H859" s="11">
        <f t="shared" si="509"/>
        <v>374.90979334823993</v>
      </c>
      <c r="I859" s="24">
        <f t="shared" si="528"/>
        <v>263.48867258255086</v>
      </c>
      <c r="J859" s="12">
        <f t="shared" si="510"/>
        <v>0.29089706080956934</v>
      </c>
      <c r="K859" s="24">
        <f t="shared" si="511"/>
        <v>551.95687522432593</v>
      </c>
      <c r="L859" s="12">
        <f t="shared" si="529"/>
        <v>0.29143653991914586</v>
      </c>
      <c r="M859" s="24">
        <f t="shared" si="530"/>
        <v>481.19135526624052</v>
      </c>
      <c r="N859" s="12">
        <f t="shared" si="512"/>
        <v>0.73765766094536767</v>
      </c>
      <c r="O859" s="24">
        <f t="shared" si="513"/>
        <v>652.99653700044291</v>
      </c>
      <c r="P859" s="12">
        <f t="shared" si="531"/>
        <v>0.44426510720622603</v>
      </c>
      <c r="Q859" s="24">
        <f t="shared" si="532"/>
        <v>374.90979334823993</v>
      </c>
      <c r="R859" s="12">
        <f t="shared" si="514"/>
        <v>0.48634940139581884</v>
      </c>
      <c r="S859" s="24">
        <f t="shared" si="515"/>
        <v>594.2491920911981</v>
      </c>
      <c r="T859" s="12">
        <f t="shared" si="533"/>
        <v>0.3853643197252884</v>
      </c>
      <c r="W859" s="24">
        <f t="shared" si="534"/>
        <v>569.72675037109582</v>
      </c>
      <c r="X859" s="24">
        <f t="shared" si="535"/>
        <v>727.38157114928117</v>
      </c>
      <c r="Y859" s="13">
        <f t="shared" si="516"/>
        <v>0.48882796086023544</v>
      </c>
      <c r="Z859" s="24">
        <f t="shared" si="517"/>
        <v>5018.8325969841317</v>
      </c>
      <c r="AA859" s="24">
        <f t="shared" si="518"/>
        <v>18926.561731618593</v>
      </c>
      <c r="AB859" s="24">
        <f t="shared" si="536"/>
        <v>481.19135526624052</v>
      </c>
      <c r="AC859" s="24">
        <f t="shared" si="537"/>
        <v>374.90979334823993</v>
      </c>
      <c r="AD859" s="123">
        <f t="shared" si="538"/>
        <v>4205</v>
      </c>
      <c r="AE859" s="14">
        <f t="shared" si="539"/>
        <v>70.083333333333329</v>
      </c>
      <c r="AF859" s="24">
        <f t="shared" si="519"/>
        <v>400</v>
      </c>
      <c r="AG859" s="3">
        <f t="shared" si="540"/>
        <v>2</v>
      </c>
      <c r="AH859" s="14">
        <f t="shared" si="520"/>
        <v>0</v>
      </c>
      <c r="AI859" s="14">
        <f t="shared" si="521"/>
        <v>1</v>
      </c>
      <c r="AJ859" s="14">
        <f t="shared" si="522"/>
        <v>2</v>
      </c>
      <c r="AK859" s="14">
        <f t="shared" si="523"/>
        <v>2.6</v>
      </c>
      <c r="AL859" s="24">
        <f t="shared" si="541"/>
        <v>481.19135526624052</v>
      </c>
      <c r="AM859" s="14">
        <f t="shared" si="542"/>
        <v>387.63623752969903</v>
      </c>
      <c r="AN859" s="138" t="str">
        <f t="shared" si="543"/>
        <v>modifiée</v>
      </c>
      <c r="AO859">
        <f t="shared" si="544"/>
        <v>4205</v>
      </c>
      <c r="AP859" s="124">
        <f t="shared" si="545"/>
        <v>387.63623752969903</v>
      </c>
    </row>
    <row r="860" spans="2:42" x14ac:dyDescent="0.25">
      <c r="B860" s="3">
        <f t="shared" si="524"/>
        <v>4210</v>
      </c>
      <c r="C860" s="14">
        <f t="shared" si="525"/>
        <v>70.166666666666671</v>
      </c>
      <c r="D860" s="11">
        <f t="shared" si="526"/>
        <v>968.74787061496465</v>
      </c>
      <c r="E860" s="11">
        <f t="shared" si="507"/>
        <v>770.70082967683334</v>
      </c>
      <c r="F860" s="11">
        <f t="shared" si="527"/>
        <v>263.78010912246998</v>
      </c>
      <c r="G860" s="11">
        <f t="shared" si="508"/>
        <v>481.63562037344673</v>
      </c>
      <c r="H860" s="11">
        <f t="shared" si="509"/>
        <v>375.29515766796521</v>
      </c>
      <c r="I860" s="24">
        <f t="shared" si="528"/>
        <v>263.78010912246998</v>
      </c>
      <c r="J860" s="12">
        <f t="shared" si="510"/>
        <v>0.29084410977563996</v>
      </c>
      <c r="K860" s="24">
        <f t="shared" si="511"/>
        <v>552.05736440820567</v>
      </c>
      <c r="L860" s="12">
        <f t="shared" si="529"/>
        <v>0.29134667149361582</v>
      </c>
      <c r="M860" s="24">
        <f t="shared" si="530"/>
        <v>481.63562037344673</v>
      </c>
      <c r="N860" s="12">
        <f t="shared" si="512"/>
        <v>0.73731186953045258</v>
      </c>
      <c r="O860" s="24">
        <f t="shared" si="513"/>
        <v>653.30278542230519</v>
      </c>
      <c r="P860" s="12">
        <f t="shared" si="531"/>
        <v>0.44386527810600102</v>
      </c>
      <c r="Q860" s="24">
        <f t="shared" si="532"/>
        <v>375.29515766796521</v>
      </c>
      <c r="R860" s="12">
        <f t="shared" si="514"/>
        <v>0.48620996596514338</v>
      </c>
      <c r="S860" s="24">
        <f t="shared" si="515"/>
        <v>594.41961104150357</v>
      </c>
      <c r="T860" s="12">
        <f t="shared" si="533"/>
        <v>0.38514233324816888</v>
      </c>
      <c r="W860" s="24">
        <f t="shared" si="534"/>
        <v>570.21557833195607</v>
      </c>
      <c r="X860" s="24">
        <f t="shared" si="535"/>
        <v>727.87534246642224</v>
      </c>
      <c r="Y860" s="13">
        <f t="shared" si="516"/>
        <v>0.48826466752851039</v>
      </c>
      <c r="Z860" s="24">
        <f t="shared" si="517"/>
        <v>5012.1312836219313</v>
      </c>
      <c r="AA860" s="24">
        <f t="shared" si="518"/>
        <v>18921.906156471025</v>
      </c>
      <c r="AB860" s="24">
        <f t="shared" si="536"/>
        <v>481.63562037344673</v>
      </c>
      <c r="AC860" s="24">
        <f t="shared" si="537"/>
        <v>375.29515766796521</v>
      </c>
      <c r="AD860" s="123">
        <f t="shared" si="538"/>
        <v>4210</v>
      </c>
      <c r="AE860" s="14">
        <f t="shared" si="539"/>
        <v>70.166666666666671</v>
      </c>
      <c r="AF860" s="24">
        <f t="shared" si="519"/>
        <v>400</v>
      </c>
      <c r="AG860" s="3">
        <f t="shared" si="540"/>
        <v>2</v>
      </c>
      <c r="AH860" s="14">
        <f t="shared" si="520"/>
        <v>0</v>
      </c>
      <c r="AI860" s="14">
        <f t="shared" si="521"/>
        <v>1</v>
      </c>
      <c r="AJ860" s="14">
        <f t="shared" si="522"/>
        <v>2</v>
      </c>
      <c r="AK860" s="14">
        <f t="shared" si="523"/>
        <v>2.6</v>
      </c>
      <c r="AL860" s="24">
        <f t="shared" si="541"/>
        <v>481.63562037344673</v>
      </c>
      <c r="AM860" s="14">
        <f t="shared" si="542"/>
        <v>388.07137412949226</v>
      </c>
      <c r="AN860" s="138" t="str">
        <f t="shared" si="543"/>
        <v>modifiée</v>
      </c>
      <c r="AO860">
        <f t="shared" si="544"/>
        <v>4210</v>
      </c>
      <c r="AP860" s="124">
        <f t="shared" si="545"/>
        <v>388.07137412949226</v>
      </c>
    </row>
    <row r="861" spans="2:42" x14ac:dyDescent="0.25">
      <c r="B861" s="3">
        <f t="shared" si="524"/>
        <v>4215</v>
      </c>
      <c r="C861" s="14">
        <f t="shared" si="525"/>
        <v>70.25</v>
      </c>
      <c r="D861" s="11">
        <f t="shared" si="526"/>
        <v>968.92539622371442</v>
      </c>
      <c r="E861" s="11">
        <f t="shared" si="507"/>
        <v>770.92160510320548</v>
      </c>
      <c r="F861" s="11">
        <f t="shared" si="527"/>
        <v>264.07145579396359</v>
      </c>
      <c r="G861" s="11">
        <f t="shared" si="508"/>
        <v>482.07948565155272</v>
      </c>
      <c r="H861" s="11">
        <f t="shared" si="509"/>
        <v>375.68030000121337</v>
      </c>
      <c r="I861" s="24">
        <f t="shared" si="528"/>
        <v>264.07145579396359</v>
      </c>
      <c r="J861" s="12">
        <f t="shared" si="510"/>
        <v>0.29079118836341056</v>
      </c>
      <c r="K861" s="24">
        <f t="shared" si="511"/>
        <v>552.15783394279003</v>
      </c>
      <c r="L861" s="12">
        <f t="shared" si="529"/>
        <v>0.29125677650888215</v>
      </c>
      <c r="M861" s="24">
        <f t="shared" si="530"/>
        <v>482.07948565155272</v>
      </c>
      <c r="N861" s="12">
        <f t="shared" si="512"/>
        <v>0.73696603833217178</v>
      </c>
      <c r="O861" s="24">
        <f t="shared" si="513"/>
        <v>653.60935651699776</v>
      </c>
      <c r="P861" s="12">
        <f t="shared" si="531"/>
        <v>0.44346571001037283</v>
      </c>
      <c r="Q861" s="24">
        <f t="shared" si="532"/>
        <v>375.68030000121337</v>
      </c>
      <c r="R861" s="12">
        <f t="shared" si="514"/>
        <v>0.48607049434397603</v>
      </c>
      <c r="S861" s="24">
        <f t="shared" si="515"/>
        <v>594.59017203578378</v>
      </c>
      <c r="T861" s="12">
        <f t="shared" si="533"/>
        <v>0.3849203589093238</v>
      </c>
      <c r="W861" s="24">
        <f t="shared" si="534"/>
        <v>570.70384299948455</v>
      </c>
      <c r="X861" s="24">
        <f t="shared" si="535"/>
        <v>728.3695503036929</v>
      </c>
      <c r="Y861" s="13">
        <f t="shared" si="516"/>
        <v>0.4877021052988913</v>
      </c>
      <c r="Z861" s="24">
        <f t="shared" si="517"/>
        <v>5005.4440525930231</v>
      </c>
      <c r="AA861" s="24">
        <f t="shared" si="518"/>
        <v>18917.249235751991</v>
      </c>
      <c r="AB861" s="24">
        <f t="shared" si="536"/>
        <v>482.07948565155272</v>
      </c>
      <c r="AC861" s="24">
        <f t="shared" si="537"/>
        <v>375.68030000121337</v>
      </c>
      <c r="AD861" s="123">
        <f t="shared" si="538"/>
        <v>4215</v>
      </c>
      <c r="AE861" s="14">
        <f t="shared" si="539"/>
        <v>70.25</v>
      </c>
      <c r="AF861" s="24">
        <f t="shared" si="519"/>
        <v>400</v>
      </c>
      <c r="AG861" s="3">
        <f t="shared" si="540"/>
        <v>2</v>
      </c>
      <c r="AH861" s="14">
        <f t="shared" si="520"/>
        <v>0</v>
      </c>
      <c r="AI861" s="14">
        <f t="shared" si="521"/>
        <v>1</v>
      </c>
      <c r="AJ861" s="14">
        <f t="shared" si="522"/>
        <v>2</v>
      </c>
      <c r="AK861" s="14">
        <f t="shared" si="523"/>
        <v>2.6</v>
      </c>
      <c r="AL861" s="24">
        <f t="shared" si="541"/>
        <v>482.07948565155272</v>
      </c>
      <c r="AM861" s="14">
        <f t="shared" si="542"/>
        <v>388.50631419109465</v>
      </c>
      <c r="AN861" s="138" t="str">
        <f t="shared" si="543"/>
        <v>modifiée</v>
      </c>
      <c r="AO861">
        <f t="shared" si="544"/>
        <v>4215</v>
      </c>
      <c r="AP861" s="124">
        <f t="shared" si="545"/>
        <v>388.50631419109465</v>
      </c>
    </row>
    <row r="862" spans="2:42" x14ac:dyDescent="0.25">
      <c r="B862" s="3">
        <f t="shared" si="524"/>
        <v>4220</v>
      </c>
      <c r="C862" s="14">
        <f t="shared" si="525"/>
        <v>70.333333333333329</v>
      </c>
      <c r="D862" s="11">
        <f t="shared" si="526"/>
        <v>969.10271174293723</v>
      </c>
      <c r="E862" s="11">
        <f t="shared" si="507"/>
        <v>771.14238052957762</v>
      </c>
      <c r="F862" s="11">
        <f t="shared" si="527"/>
        <v>264.36271257047247</v>
      </c>
      <c r="G862" s="11">
        <f t="shared" si="508"/>
        <v>482.52295136156312</v>
      </c>
      <c r="H862" s="11">
        <f t="shared" si="509"/>
        <v>376.06522036012268</v>
      </c>
      <c r="I862" s="24">
        <f t="shared" si="528"/>
        <v>264.36271257047247</v>
      </c>
      <c r="J862" s="12">
        <f t="shared" si="510"/>
        <v>0.2907382963880728</v>
      </c>
      <c r="K862" s="24">
        <f t="shared" si="511"/>
        <v>552.25828413768454</v>
      </c>
      <c r="L862" s="12">
        <f t="shared" si="529"/>
        <v>0.29116685509514384</v>
      </c>
      <c r="M862" s="24">
        <f t="shared" si="530"/>
        <v>482.52295136156312</v>
      </c>
      <c r="N862" s="12">
        <f t="shared" si="512"/>
        <v>0.73662016822485921</v>
      </c>
      <c r="O862" s="24">
        <f t="shared" si="513"/>
        <v>653.91625001249338</v>
      </c>
      <c r="P862" s="12">
        <f t="shared" si="531"/>
        <v>0.44306640361441002</v>
      </c>
      <c r="Q862" s="24">
        <f t="shared" si="532"/>
        <v>376.06522036012268</v>
      </c>
      <c r="R862" s="12">
        <f t="shared" si="514"/>
        <v>0.48593098637704651</v>
      </c>
      <c r="S862" s="24">
        <f t="shared" si="515"/>
        <v>594.76087542450057</v>
      </c>
      <c r="T862" s="12">
        <f t="shared" si="533"/>
        <v>0.38469839705625525</v>
      </c>
      <c r="W862" s="24">
        <f t="shared" si="534"/>
        <v>571.19154510478347</v>
      </c>
      <c r="X862" s="24">
        <f t="shared" si="535"/>
        <v>728.86419347311153</v>
      </c>
      <c r="Y862" s="13">
        <f t="shared" si="516"/>
        <v>0.48714027592663717</v>
      </c>
      <c r="Z862" s="24">
        <f t="shared" si="517"/>
        <v>4998.7708856198533</v>
      </c>
      <c r="AA862" s="24">
        <f t="shared" si="518"/>
        <v>18912.591058307684</v>
      </c>
      <c r="AB862" s="24">
        <f t="shared" si="536"/>
        <v>482.52295136156312</v>
      </c>
      <c r="AC862" s="24">
        <f t="shared" si="537"/>
        <v>376.06522036012268</v>
      </c>
      <c r="AD862" s="123">
        <f t="shared" si="538"/>
        <v>4220</v>
      </c>
      <c r="AE862" s="14">
        <f t="shared" si="539"/>
        <v>70.333333333333329</v>
      </c>
      <c r="AF862" s="24">
        <f t="shared" si="519"/>
        <v>400</v>
      </c>
      <c r="AG862" s="3">
        <f t="shared" si="540"/>
        <v>2</v>
      </c>
      <c r="AH862" s="14">
        <f t="shared" si="520"/>
        <v>0</v>
      </c>
      <c r="AI862" s="14">
        <f t="shared" si="521"/>
        <v>1</v>
      </c>
      <c r="AJ862" s="14">
        <f t="shared" si="522"/>
        <v>2</v>
      </c>
      <c r="AK862" s="14">
        <f t="shared" si="523"/>
        <v>2.6</v>
      </c>
      <c r="AL862" s="24">
        <f t="shared" si="541"/>
        <v>482.52295136156312</v>
      </c>
      <c r="AM862" s="14">
        <f t="shared" si="542"/>
        <v>388.94105758684668</v>
      </c>
      <c r="AN862" s="138" t="str">
        <f t="shared" si="543"/>
        <v>modifiée</v>
      </c>
      <c r="AO862">
        <f t="shared" si="544"/>
        <v>4220</v>
      </c>
      <c r="AP862" s="124">
        <f t="shared" si="545"/>
        <v>388.94105758684668</v>
      </c>
    </row>
    <row r="863" spans="2:42" x14ac:dyDescent="0.25">
      <c r="B863" s="3">
        <f t="shared" si="524"/>
        <v>4225</v>
      </c>
      <c r="C863" s="14">
        <f t="shared" si="525"/>
        <v>70.416666666666671</v>
      </c>
      <c r="D863" s="11">
        <f t="shared" si="526"/>
        <v>969.27981766929906</v>
      </c>
      <c r="E863" s="11">
        <f t="shared" si="507"/>
        <v>771.36315595594988</v>
      </c>
      <c r="F863" s="11">
        <f t="shared" si="527"/>
        <v>264.6538794255676</v>
      </c>
      <c r="G863" s="11">
        <f t="shared" si="508"/>
        <v>482.96601776517753</v>
      </c>
      <c r="H863" s="11">
        <f t="shared" si="509"/>
        <v>376.44991875717892</v>
      </c>
      <c r="I863" s="24">
        <f t="shared" si="528"/>
        <v>264.6538794255676</v>
      </c>
      <c r="J863" s="12">
        <f t="shared" si="510"/>
        <v>0.29068543366537541</v>
      </c>
      <c r="K863" s="24">
        <f t="shared" si="511"/>
        <v>552.35871530192821</v>
      </c>
      <c r="L863" s="12">
        <f t="shared" si="529"/>
        <v>0.29107690738192438</v>
      </c>
      <c r="M863" s="24">
        <f t="shared" si="530"/>
        <v>482.96601776517753</v>
      </c>
      <c r="N863" s="12">
        <f t="shared" si="512"/>
        <v>0.73627426008405517</v>
      </c>
      <c r="O863" s="24">
        <f t="shared" si="513"/>
        <v>654.22346563382655</v>
      </c>
      <c r="P863" s="12">
        <f t="shared" si="531"/>
        <v>0.44266735960961351</v>
      </c>
      <c r="Q863" s="24">
        <f t="shared" si="532"/>
        <v>376.44991875717892</v>
      </c>
      <c r="R863" s="12">
        <f t="shared" si="514"/>
        <v>0.48579144191144363</v>
      </c>
      <c r="S863" s="24">
        <f t="shared" si="515"/>
        <v>594.93172155591037</v>
      </c>
      <c r="T863" s="12">
        <f t="shared" si="533"/>
        <v>0.38447644803596082</v>
      </c>
      <c r="W863" s="24">
        <f t="shared" si="534"/>
        <v>571.67868538071014</v>
      </c>
      <c r="X863" s="24">
        <f t="shared" si="535"/>
        <v>729.35927078780787</v>
      </c>
      <c r="Y863" s="13">
        <f t="shared" si="516"/>
        <v>0.48657918114891641</v>
      </c>
      <c r="Z863" s="24">
        <f t="shared" si="517"/>
        <v>4992.1117643809939</v>
      </c>
      <c r="AA863" s="24">
        <f t="shared" si="518"/>
        <v>18907.931712718611</v>
      </c>
      <c r="AB863" s="24">
        <f t="shared" si="536"/>
        <v>482.96601776517753</v>
      </c>
      <c r="AC863" s="24">
        <f t="shared" si="537"/>
        <v>376.44991875717892</v>
      </c>
      <c r="AD863" s="123">
        <f t="shared" si="538"/>
        <v>4225</v>
      </c>
      <c r="AE863" s="14">
        <f t="shared" si="539"/>
        <v>70.416666666666671</v>
      </c>
      <c r="AF863" s="24">
        <f t="shared" si="519"/>
        <v>400</v>
      </c>
      <c r="AG863" s="3">
        <f t="shared" si="540"/>
        <v>2</v>
      </c>
      <c r="AH863" s="14">
        <f t="shared" si="520"/>
        <v>0</v>
      </c>
      <c r="AI863" s="14">
        <f t="shared" si="521"/>
        <v>1</v>
      </c>
      <c r="AJ863" s="14">
        <f t="shared" si="522"/>
        <v>2</v>
      </c>
      <c r="AK863" s="14">
        <f t="shared" si="523"/>
        <v>2.6</v>
      </c>
      <c r="AL863" s="24">
        <f t="shared" si="541"/>
        <v>482.96601776517753</v>
      </c>
      <c r="AM863" s="14">
        <f t="shared" si="542"/>
        <v>389.37560418996048</v>
      </c>
      <c r="AN863" s="138" t="str">
        <f t="shared" si="543"/>
        <v>modifiée</v>
      </c>
      <c r="AO863">
        <f t="shared" si="544"/>
        <v>4225</v>
      </c>
      <c r="AP863" s="124">
        <f t="shared" si="545"/>
        <v>389.37560418996048</v>
      </c>
    </row>
    <row r="864" spans="2:42" x14ac:dyDescent="0.25">
      <c r="B864" s="3">
        <f t="shared" si="524"/>
        <v>4230</v>
      </c>
      <c r="C864" s="14">
        <f t="shared" si="525"/>
        <v>70.5</v>
      </c>
      <c r="D864" s="11">
        <f t="shared" si="526"/>
        <v>969.45671449770623</v>
      </c>
      <c r="E864" s="11">
        <f t="shared" si="507"/>
        <v>771.58393138232213</v>
      </c>
      <c r="F864" s="11">
        <f t="shared" si="527"/>
        <v>264.94495633294952</v>
      </c>
      <c r="G864" s="11">
        <f t="shared" si="508"/>
        <v>483.40868512478716</v>
      </c>
      <c r="H864" s="11">
        <f t="shared" si="509"/>
        <v>376.83439520521489</v>
      </c>
      <c r="I864" s="24">
        <f t="shared" si="528"/>
        <v>264.94495633294952</v>
      </c>
      <c r="J864" s="12">
        <f t="shared" si="510"/>
        <v>0.29063260001162289</v>
      </c>
      <c r="K864" s="24">
        <f t="shared" si="511"/>
        <v>552.45912774399528</v>
      </c>
      <c r="L864" s="12">
        <f t="shared" si="529"/>
        <v>0.29098693349808152</v>
      </c>
      <c r="M864" s="24">
        <f t="shared" si="530"/>
        <v>483.40868512478716</v>
      </c>
      <c r="N864" s="12">
        <f t="shared" si="512"/>
        <v>0.73592831478646914</v>
      </c>
      <c r="O864" s="24">
        <f t="shared" si="513"/>
        <v>654.53100310311413</v>
      </c>
      <c r="P864" s="12">
        <f t="shared" si="531"/>
        <v>0.44226857868393199</v>
      </c>
      <c r="Q864" s="24">
        <f t="shared" si="532"/>
        <v>376.83439520521489</v>
      </c>
      <c r="R864" s="12">
        <f t="shared" si="514"/>
        <v>0.48565186079660683</v>
      </c>
      <c r="S864" s="24">
        <f t="shared" si="515"/>
        <v>595.10271077606978</v>
      </c>
      <c r="T864" s="12">
        <f t="shared" si="533"/>
        <v>0.38425451219494244</v>
      </c>
      <c r="W864" s="24">
        <f t="shared" si="534"/>
        <v>572.16526456185909</v>
      </c>
      <c r="X864" s="24">
        <f t="shared" si="535"/>
        <v>729.85478106206028</v>
      </c>
      <c r="Y864" s="13">
        <f t="shared" si="516"/>
        <v>0.48601882268484581</v>
      </c>
      <c r="Z864" s="24">
        <f t="shared" si="517"/>
        <v>4985.466670511576</v>
      </c>
      <c r="AA864" s="24">
        <f t="shared" si="518"/>
        <v>18903.271287299005</v>
      </c>
      <c r="AB864" s="24">
        <f t="shared" si="536"/>
        <v>483.40868512478716</v>
      </c>
      <c r="AC864" s="24">
        <f t="shared" si="537"/>
        <v>376.83439520521489</v>
      </c>
      <c r="AD864" s="123">
        <f t="shared" si="538"/>
        <v>4230</v>
      </c>
      <c r="AE864" s="14">
        <f t="shared" si="539"/>
        <v>70.5</v>
      </c>
      <c r="AF864" s="24">
        <f t="shared" si="519"/>
        <v>400</v>
      </c>
      <c r="AG864" s="3">
        <f t="shared" si="540"/>
        <v>2</v>
      </c>
      <c r="AH864" s="14">
        <f t="shared" si="520"/>
        <v>0</v>
      </c>
      <c r="AI864" s="14">
        <f t="shared" si="521"/>
        <v>1</v>
      </c>
      <c r="AJ864" s="14">
        <f t="shared" si="522"/>
        <v>2</v>
      </c>
      <c r="AK864" s="14">
        <f t="shared" si="523"/>
        <v>2.6</v>
      </c>
      <c r="AL864" s="24">
        <f t="shared" si="541"/>
        <v>483.40868512478716</v>
      </c>
      <c r="AM864" s="14">
        <f t="shared" si="542"/>
        <v>389.80995387451765</v>
      </c>
      <c r="AN864" s="138" t="str">
        <f t="shared" si="543"/>
        <v>modifiée</v>
      </c>
      <c r="AO864">
        <f t="shared" si="544"/>
        <v>4230</v>
      </c>
      <c r="AP864" s="124">
        <f t="shared" si="545"/>
        <v>389.80995387451765</v>
      </c>
    </row>
    <row r="865" spans="2:42" x14ac:dyDescent="0.25">
      <c r="B865" s="3">
        <f t="shared" si="524"/>
        <v>4235</v>
      </c>
      <c r="C865" s="14">
        <f t="shared" si="525"/>
        <v>70.583333333333329</v>
      </c>
      <c r="D865" s="11">
        <f t="shared" si="526"/>
        <v>969.63340272131461</v>
      </c>
      <c r="E865" s="11">
        <f t="shared" si="507"/>
        <v>771.80470680869439</v>
      </c>
      <c r="F865" s="11">
        <f t="shared" si="527"/>
        <v>265.23594326644758</v>
      </c>
      <c r="G865" s="11">
        <f t="shared" si="508"/>
        <v>483.85095370347108</v>
      </c>
      <c r="H865" s="11">
        <f t="shared" si="509"/>
        <v>377.21864971740985</v>
      </c>
      <c r="I865" s="24">
        <f t="shared" si="528"/>
        <v>265.23594326644758</v>
      </c>
      <c r="J865" s="12">
        <f t="shared" si="510"/>
        <v>0.29057979524367472</v>
      </c>
      <c r="K865" s="24">
        <f t="shared" si="511"/>
        <v>552.5595217717937</v>
      </c>
      <c r="L865" s="12">
        <f t="shared" si="529"/>
        <v>0.29089693357176855</v>
      </c>
      <c r="M865" s="24">
        <f t="shared" si="530"/>
        <v>483.85095370347108</v>
      </c>
      <c r="N865" s="12">
        <f t="shared" si="512"/>
        <v>0.73558233320994204</v>
      </c>
      <c r="O865" s="24">
        <f t="shared" si="513"/>
        <v>654.83886213957464</v>
      </c>
      <c r="P865" s="12">
        <f t="shared" si="531"/>
        <v>0.44187006152164787</v>
      </c>
      <c r="Q865" s="24">
        <f t="shared" si="532"/>
        <v>377.21864971740985</v>
      </c>
      <c r="R865" s="12">
        <f t="shared" si="514"/>
        <v>0.48551224288431616</v>
      </c>
      <c r="S865" s="24">
        <f t="shared" si="515"/>
        <v>595.27384342883965</v>
      </c>
      <c r="T865" s="12">
        <f t="shared" si="533"/>
        <v>0.38403258987913486</v>
      </c>
      <c r="W865" s="24">
        <f t="shared" si="534"/>
        <v>572.65128338454394</v>
      </c>
      <c r="X865" s="24">
        <f t="shared" si="535"/>
        <v>730.35072311133285</v>
      </c>
      <c r="Y865" s="13">
        <f t="shared" si="516"/>
        <v>0.48545920223553052</v>
      </c>
      <c r="Z865" s="24">
        <f t="shared" si="517"/>
        <v>4978.8355856037615</v>
      </c>
      <c r="AA865" s="24">
        <f t="shared" si="518"/>
        <v>18898.609870096185</v>
      </c>
      <c r="AB865" s="24">
        <f t="shared" si="536"/>
        <v>483.85095370347108</v>
      </c>
      <c r="AC865" s="24">
        <f t="shared" si="537"/>
        <v>377.21864971740985</v>
      </c>
      <c r="AD865" s="123">
        <f t="shared" si="538"/>
        <v>4235</v>
      </c>
      <c r="AE865" s="14">
        <f t="shared" si="539"/>
        <v>70.583333333333329</v>
      </c>
      <c r="AF865" s="24">
        <f t="shared" si="519"/>
        <v>400</v>
      </c>
      <c r="AG865" s="3">
        <f t="shared" si="540"/>
        <v>2</v>
      </c>
      <c r="AH865" s="14">
        <f t="shared" si="520"/>
        <v>0</v>
      </c>
      <c r="AI865" s="14">
        <f t="shared" si="521"/>
        <v>1</v>
      </c>
      <c r="AJ865" s="14">
        <f t="shared" si="522"/>
        <v>2</v>
      </c>
      <c r="AK865" s="14">
        <f t="shared" si="523"/>
        <v>2.6</v>
      </c>
      <c r="AL865" s="24">
        <f t="shared" si="541"/>
        <v>483.85095370347108</v>
      </c>
      <c r="AM865" s="14">
        <f t="shared" si="542"/>
        <v>390.24410651546896</v>
      </c>
      <c r="AN865" s="138" t="str">
        <f t="shared" si="543"/>
        <v>modifiée</v>
      </c>
      <c r="AO865">
        <f t="shared" si="544"/>
        <v>4235</v>
      </c>
      <c r="AP865" s="124">
        <f t="shared" si="545"/>
        <v>390.24410651546896</v>
      </c>
    </row>
    <row r="866" spans="2:42" x14ac:dyDescent="0.25">
      <c r="B866" s="3">
        <f t="shared" si="524"/>
        <v>4240</v>
      </c>
      <c r="C866" s="14">
        <f t="shared" si="525"/>
        <v>70.666666666666671</v>
      </c>
      <c r="D866" s="11">
        <f t="shared" si="526"/>
        <v>969.80988283153715</v>
      </c>
      <c r="E866" s="11">
        <f t="shared" si="507"/>
        <v>772.02548223506665</v>
      </c>
      <c r="F866" s="11">
        <f t="shared" si="527"/>
        <v>265.52684020001936</v>
      </c>
      <c r="G866" s="11">
        <f t="shared" si="508"/>
        <v>484.2928237649927</v>
      </c>
      <c r="H866" s="11">
        <f t="shared" si="509"/>
        <v>377.602682307289</v>
      </c>
      <c r="I866" s="24">
        <f t="shared" si="528"/>
        <v>265.52684020001936</v>
      </c>
      <c r="J866" s="12">
        <f t="shared" si="510"/>
        <v>0.29052701917894452</v>
      </c>
      <c r="K866" s="24">
        <f t="shared" si="511"/>
        <v>552.65989769266582</v>
      </c>
      <c r="L866" s="12">
        <f t="shared" si="529"/>
        <v>0.29080690773048851</v>
      </c>
      <c r="M866" s="24">
        <f t="shared" si="530"/>
        <v>484.2928237649927</v>
      </c>
      <c r="N866" s="12">
        <f t="shared" si="512"/>
        <v>0.73523631623340968</v>
      </c>
      <c r="O866" s="24">
        <f t="shared" si="513"/>
        <v>655.14704245954897</v>
      </c>
      <c r="P866" s="12">
        <f t="shared" si="531"/>
        <v>0.44147180880350584</v>
      </c>
      <c r="Q866" s="24">
        <f t="shared" si="532"/>
        <v>377.602682307289</v>
      </c>
      <c r="R866" s="12">
        <f t="shared" si="514"/>
        <v>0.48537258802868355</v>
      </c>
      <c r="S866" s="24">
        <f t="shared" si="515"/>
        <v>595.44511985589043</v>
      </c>
      <c r="T866" s="12">
        <f t="shared" si="533"/>
        <v>0.3838106814339885</v>
      </c>
      <c r="W866" s="24">
        <f t="shared" si="534"/>
        <v>573.13674258677952</v>
      </c>
      <c r="X866" s="24">
        <f t="shared" si="535"/>
        <v>730.84709575230863</v>
      </c>
      <c r="Y866" s="13">
        <f t="shared" si="516"/>
        <v>0.4849003214841045</v>
      </c>
      <c r="Z866" s="24">
        <f t="shared" si="517"/>
        <v>4972.218491207178</v>
      </c>
      <c r="AA866" s="24">
        <f t="shared" si="518"/>
        <v>18893.947548889926</v>
      </c>
      <c r="AB866" s="24">
        <f t="shared" si="536"/>
        <v>484.2928237649927</v>
      </c>
      <c r="AC866" s="24">
        <f t="shared" si="537"/>
        <v>377.602682307289</v>
      </c>
      <c r="AD866" s="123">
        <f t="shared" si="538"/>
        <v>4240</v>
      </c>
      <c r="AE866" s="14">
        <f t="shared" si="539"/>
        <v>70.666666666666671</v>
      </c>
      <c r="AF866" s="24">
        <f t="shared" si="519"/>
        <v>400</v>
      </c>
      <c r="AG866" s="3">
        <f t="shared" si="540"/>
        <v>2</v>
      </c>
      <c r="AH866" s="14">
        <f t="shared" si="520"/>
        <v>0</v>
      </c>
      <c r="AI866" s="14">
        <f t="shared" si="521"/>
        <v>1</v>
      </c>
      <c r="AJ866" s="14">
        <f t="shared" si="522"/>
        <v>2</v>
      </c>
      <c r="AK866" s="14">
        <f t="shared" si="523"/>
        <v>2.6</v>
      </c>
      <c r="AL866" s="24">
        <f t="shared" si="541"/>
        <v>484.2928237649927</v>
      </c>
      <c r="AM866" s="14">
        <f t="shared" si="542"/>
        <v>390.6780619886319</v>
      </c>
      <c r="AN866" s="138" t="str">
        <f t="shared" si="543"/>
        <v>modifiée</v>
      </c>
      <c r="AO866">
        <f t="shared" si="544"/>
        <v>4240</v>
      </c>
      <c r="AP866" s="124">
        <f t="shared" si="545"/>
        <v>390.6780619886319</v>
      </c>
    </row>
    <row r="867" spans="2:42" x14ac:dyDescent="0.25">
      <c r="B867" s="3">
        <f t="shared" si="524"/>
        <v>4245</v>
      </c>
      <c r="C867" s="14">
        <f t="shared" si="525"/>
        <v>70.75</v>
      </c>
      <c r="D867" s="11">
        <f t="shared" si="526"/>
        <v>969.98615531805262</v>
      </c>
      <c r="E867" s="11">
        <f t="shared" si="507"/>
        <v>772.24625766143879</v>
      </c>
      <c r="F867" s="11">
        <f t="shared" si="527"/>
        <v>265.81764710774985</v>
      </c>
      <c r="G867" s="11">
        <f t="shared" si="508"/>
        <v>484.7342955737962</v>
      </c>
      <c r="H867" s="11">
        <f t="shared" si="509"/>
        <v>377.986492988723</v>
      </c>
      <c r="I867" s="24">
        <f t="shared" si="528"/>
        <v>265.81764710774985</v>
      </c>
      <c r="J867" s="12">
        <f t="shared" si="510"/>
        <v>0.29047427163539874</v>
      </c>
      <c r="K867" s="24">
        <f t="shared" si="511"/>
        <v>552.76025581338831</v>
      </c>
      <c r="L867" s="12">
        <f t="shared" si="529"/>
        <v>0.29071685610106091</v>
      </c>
      <c r="M867" s="24">
        <f t="shared" si="530"/>
        <v>484.7342955737962</v>
      </c>
      <c r="N867" s="12">
        <f t="shared" si="512"/>
        <v>0.73489026473686514</v>
      </c>
      <c r="O867" s="24">
        <f t="shared" si="513"/>
        <v>655.45554377651911</v>
      </c>
      <c r="P867" s="12">
        <f t="shared" si="531"/>
        <v>0.44107382120661648</v>
      </c>
      <c r="Q867" s="24">
        <f t="shared" si="532"/>
        <v>377.986492988723</v>
      </c>
      <c r="R867" s="12">
        <f t="shared" si="514"/>
        <v>0.48523289608614284</v>
      </c>
      <c r="S867" s="24">
        <f t="shared" si="515"/>
        <v>595.61654039670691</v>
      </c>
      <c r="T867" s="12">
        <f t="shared" si="533"/>
        <v>0.38358878720440726</v>
      </c>
      <c r="W867" s="24">
        <f t="shared" si="534"/>
        <v>573.62164290826365</v>
      </c>
      <c r="X867" s="24">
        <f t="shared" si="535"/>
        <v>731.34389780292645</v>
      </c>
      <c r="Y867" s="13">
        <f t="shared" si="516"/>
        <v>0.48434218209576968</v>
      </c>
      <c r="Z867" s="24">
        <f t="shared" si="517"/>
        <v>4965.615368829378</v>
      </c>
      <c r="AA867" s="24">
        <f t="shared" si="518"/>
        <v>18889.284411191758</v>
      </c>
      <c r="AB867" s="24">
        <f t="shared" si="536"/>
        <v>484.7342955737962</v>
      </c>
      <c r="AC867" s="24">
        <f t="shared" si="537"/>
        <v>377.986492988723</v>
      </c>
      <c r="AD867" s="123">
        <f t="shared" si="538"/>
        <v>4245</v>
      </c>
      <c r="AE867" s="14">
        <f t="shared" si="539"/>
        <v>70.75</v>
      </c>
      <c r="AF867" s="24">
        <f t="shared" si="519"/>
        <v>400</v>
      </c>
      <c r="AG867" s="3">
        <f t="shared" si="540"/>
        <v>2</v>
      </c>
      <c r="AH867" s="14">
        <f t="shared" si="520"/>
        <v>0</v>
      </c>
      <c r="AI867" s="14">
        <f t="shared" si="521"/>
        <v>1</v>
      </c>
      <c r="AJ867" s="14">
        <f t="shared" si="522"/>
        <v>2</v>
      </c>
      <c r="AK867" s="14">
        <f t="shared" si="523"/>
        <v>2.6</v>
      </c>
      <c r="AL867" s="24">
        <f t="shared" si="541"/>
        <v>484.7342955737962</v>
      </c>
      <c r="AM867" s="14">
        <f t="shared" si="542"/>
        <v>391.11182017069001</v>
      </c>
      <c r="AN867" s="138" t="str">
        <f t="shared" si="543"/>
        <v>modifiée</v>
      </c>
      <c r="AO867">
        <f t="shared" si="544"/>
        <v>4245</v>
      </c>
      <c r="AP867" s="124">
        <f t="shared" si="545"/>
        <v>391.11182017069001</v>
      </c>
    </row>
    <row r="868" spans="2:42" x14ac:dyDescent="0.25">
      <c r="B868" s="3">
        <f t="shared" si="524"/>
        <v>4250</v>
      </c>
      <c r="C868" s="14">
        <f t="shared" si="525"/>
        <v>70.833333333333329</v>
      </c>
      <c r="D868" s="11">
        <f t="shared" si="526"/>
        <v>970.16222066881369</v>
      </c>
      <c r="E868" s="11">
        <f t="shared" si="507"/>
        <v>772.46703308781093</v>
      </c>
      <c r="F868" s="11">
        <f t="shared" si="527"/>
        <v>266.10836396385093</v>
      </c>
      <c r="G868" s="11">
        <f t="shared" si="508"/>
        <v>485.1753693950028</v>
      </c>
      <c r="H868" s="11">
        <f t="shared" si="509"/>
        <v>378.37008177592742</v>
      </c>
      <c r="I868" s="24">
        <f t="shared" si="528"/>
        <v>266.10836396385093</v>
      </c>
      <c r="J868" s="12">
        <f t="shared" si="510"/>
        <v>0.29042155243155593</v>
      </c>
      <c r="K868" s="24">
        <f t="shared" si="511"/>
        <v>552.86059644017189</v>
      </c>
      <c r="L868" s="12">
        <f t="shared" si="529"/>
        <v>0.29062677880964721</v>
      </c>
      <c r="M868" s="24">
        <f t="shared" si="530"/>
        <v>485.1753693950028</v>
      </c>
      <c r="N868" s="12">
        <f t="shared" si="512"/>
        <v>0.73454417960132234</v>
      </c>
      <c r="O868" s="24">
        <f t="shared" si="513"/>
        <v>655.76436580112932</v>
      </c>
      <c r="P868" s="12">
        <f t="shared" si="531"/>
        <v>0.44067609940450742</v>
      </c>
      <c r="Q868" s="24">
        <f t="shared" si="532"/>
        <v>378.37008177592742</v>
      </c>
      <c r="R868" s="12">
        <f t="shared" si="514"/>
        <v>0.48509316691544108</v>
      </c>
      <c r="S868" s="24">
        <f t="shared" si="515"/>
        <v>595.78810538859307</v>
      </c>
      <c r="T868" s="12">
        <f t="shared" si="533"/>
        <v>0.38336690753478286</v>
      </c>
      <c r="W868" s="24">
        <f t="shared" si="534"/>
        <v>574.10598509035947</v>
      </c>
      <c r="X868" s="24">
        <f t="shared" si="535"/>
        <v>731.84112808241628</v>
      </c>
      <c r="Y868" s="13">
        <f t="shared" si="516"/>
        <v>0.48378478571783706</v>
      </c>
      <c r="Z868" s="24">
        <f t="shared" si="517"/>
        <v>4959.0261999362865</v>
      </c>
      <c r="AA868" s="24">
        <f t="shared" si="518"/>
        <v>18884.620544244375</v>
      </c>
      <c r="AB868" s="24">
        <f t="shared" si="536"/>
        <v>485.1753693950028</v>
      </c>
      <c r="AC868" s="24">
        <f t="shared" si="537"/>
        <v>378.37008177592742</v>
      </c>
      <c r="AD868" s="123">
        <f t="shared" si="538"/>
        <v>4250</v>
      </c>
      <c r="AE868" s="14">
        <f t="shared" si="539"/>
        <v>70.833333333333329</v>
      </c>
      <c r="AF868" s="24">
        <f t="shared" si="519"/>
        <v>400</v>
      </c>
      <c r="AG868" s="3">
        <f t="shared" si="540"/>
        <v>2</v>
      </c>
      <c r="AH868" s="14">
        <f t="shared" si="520"/>
        <v>0</v>
      </c>
      <c r="AI868" s="14">
        <f t="shared" si="521"/>
        <v>1</v>
      </c>
      <c r="AJ868" s="14">
        <f t="shared" si="522"/>
        <v>2</v>
      </c>
      <c r="AK868" s="14">
        <f t="shared" si="523"/>
        <v>2.6</v>
      </c>
      <c r="AL868" s="24">
        <f t="shared" si="541"/>
        <v>485.1753693950028</v>
      </c>
      <c r="AM868" s="14">
        <f t="shared" si="542"/>
        <v>391.54538093919092</v>
      </c>
      <c r="AN868" s="138" t="str">
        <f t="shared" si="543"/>
        <v>modifiée</v>
      </c>
      <c r="AO868">
        <f t="shared" si="544"/>
        <v>4250</v>
      </c>
      <c r="AP868" s="124">
        <f t="shared" si="545"/>
        <v>391.54538093919092</v>
      </c>
    </row>
    <row r="869" spans="2:42" x14ac:dyDescent="0.25">
      <c r="B869" s="3">
        <f t="shared" si="524"/>
        <v>4255</v>
      </c>
      <c r="C869" s="14">
        <f t="shared" si="525"/>
        <v>70.916666666666671</v>
      </c>
      <c r="D869" s="11">
        <f t="shared" si="526"/>
        <v>970.33807937005452</v>
      </c>
      <c r="E869" s="11">
        <f t="shared" si="507"/>
        <v>772.68780851418319</v>
      </c>
      <c r="F869" s="11">
        <f t="shared" si="527"/>
        <v>266.3989907426606</v>
      </c>
      <c r="G869" s="11">
        <f t="shared" si="508"/>
        <v>485.61604549440733</v>
      </c>
      <c r="H869" s="11">
        <f t="shared" si="509"/>
        <v>378.75344868346218</v>
      </c>
      <c r="I869" s="24">
        <f t="shared" si="528"/>
        <v>266.3989907426606</v>
      </c>
      <c r="J869" s="12">
        <f t="shared" si="510"/>
        <v>0.29036886138648549</v>
      </c>
      <c r="K869" s="24">
        <f t="shared" si="511"/>
        <v>552.9609198786618</v>
      </c>
      <c r="L869" s="12">
        <f t="shared" si="529"/>
        <v>0.29053667598176669</v>
      </c>
      <c r="M869" s="24">
        <f t="shared" si="530"/>
        <v>485.61604549440733</v>
      </c>
      <c r="N869" s="12">
        <f t="shared" si="512"/>
        <v>0.73419806170878099</v>
      </c>
      <c r="O869" s="24">
        <f t="shared" si="513"/>
        <v>656.07350824120397</v>
      </c>
      <c r="P869" s="12">
        <f t="shared" si="531"/>
        <v>0.44027864406715589</v>
      </c>
      <c r="Q869" s="24">
        <f t="shared" si="532"/>
        <v>378.75344868346218</v>
      </c>
      <c r="R869" s="12">
        <f t="shared" si="514"/>
        <v>0.48495340037762902</v>
      </c>
      <c r="S869" s="24">
        <f t="shared" si="515"/>
        <v>595.95981516667666</v>
      </c>
      <c r="T869" s="12">
        <f t="shared" si="533"/>
        <v>0.38314504276901551</v>
      </c>
      <c r="W869" s="24">
        <f t="shared" si="534"/>
        <v>574.5897698760773</v>
      </c>
      <c r="X869" s="24">
        <f t="shared" si="535"/>
        <v>732.3387854113314</v>
      </c>
      <c r="Y869" s="13">
        <f t="shared" si="516"/>
        <v>0.48322813397977293</v>
      </c>
      <c r="Z869" s="24">
        <f t="shared" si="517"/>
        <v>4952.4509659526475</v>
      </c>
      <c r="AA869" s="24">
        <f t="shared" si="518"/>
        <v>18879.956035021129</v>
      </c>
      <c r="AB869" s="24">
        <f t="shared" si="536"/>
        <v>485.61604549440733</v>
      </c>
      <c r="AC869" s="24">
        <f t="shared" si="537"/>
        <v>378.75344868346218</v>
      </c>
      <c r="AD869" s="123">
        <f t="shared" si="538"/>
        <v>4255</v>
      </c>
      <c r="AE869" s="14">
        <f t="shared" si="539"/>
        <v>70.916666666666671</v>
      </c>
      <c r="AF869" s="24">
        <f t="shared" si="519"/>
        <v>400</v>
      </c>
      <c r="AG869" s="3">
        <f t="shared" si="540"/>
        <v>2</v>
      </c>
      <c r="AH869" s="14">
        <f t="shared" si="520"/>
        <v>0</v>
      </c>
      <c r="AI869" s="14">
        <f t="shared" si="521"/>
        <v>1</v>
      </c>
      <c r="AJ869" s="14">
        <f t="shared" si="522"/>
        <v>2</v>
      </c>
      <c r="AK869" s="14">
        <f t="shared" si="523"/>
        <v>2.6</v>
      </c>
      <c r="AL869" s="24">
        <f t="shared" si="541"/>
        <v>485.61604549440733</v>
      </c>
      <c r="AM869" s="14">
        <f t="shared" si="542"/>
        <v>391.97874417254542</v>
      </c>
      <c r="AN869" s="138" t="str">
        <f t="shared" si="543"/>
        <v>modifiée</v>
      </c>
      <c r="AO869">
        <f t="shared" si="544"/>
        <v>4255</v>
      </c>
      <c r="AP869" s="124">
        <f t="shared" si="545"/>
        <v>391.97874417254542</v>
      </c>
    </row>
    <row r="870" spans="2:42" x14ac:dyDescent="0.25">
      <c r="B870" s="3">
        <f t="shared" si="524"/>
        <v>4260</v>
      </c>
      <c r="C870" s="14">
        <f t="shared" si="525"/>
        <v>71</v>
      </c>
      <c r="D870" s="11">
        <f t="shared" si="526"/>
        <v>970.51373190629943</v>
      </c>
      <c r="E870" s="11">
        <f t="shared" si="507"/>
        <v>772.90858394055545</v>
      </c>
      <c r="F870" s="11">
        <f t="shared" si="527"/>
        <v>266.68952741864234</v>
      </c>
      <c r="G870" s="11">
        <f t="shared" si="508"/>
        <v>486.05632413847451</v>
      </c>
      <c r="H870" s="11">
        <f t="shared" si="509"/>
        <v>379.13659372623118</v>
      </c>
      <c r="I870" s="24">
        <f t="shared" si="528"/>
        <v>266.68952741864234</v>
      </c>
      <c r="J870" s="12">
        <f t="shared" si="510"/>
        <v>0.29031619831980726</v>
      </c>
      <c r="K870" s="24">
        <f t="shared" si="511"/>
        <v>553.06122643393678</v>
      </c>
      <c r="L870" s="12">
        <f t="shared" si="529"/>
        <v>0.29044654774227163</v>
      </c>
      <c r="M870" s="24">
        <f t="shared" si="530"/>
        <v>486.05632413847451</v>
      </c>
      <c r="N870" s="12">
        <f t="shared" si="512"/>
        <v>0.73385191194218868</v>
      </c>
      <c r="O870" s="24">
        <f t="shared" si="513"/>
        <v>656.38297080176903</v>
      </c>
      <c r="P870" s="12">
        <f t="shared" si="531"/>
        <v>0.43988145586091071</v>
      </c>
      <c r="Q870" s="24">
        <f t="shared" si="532"/>
        <v>379.13659372623118</v>
      </c>
      <c r="R870" s="12">
        <f t="shared" si="514"/>
        <v>0.48481359633605209</v>
      </c>
      <c r="S870" s="24">
        <f t="shared" si="515"/>
        <v>596.1316700639145</v>
      </c>
      <c r="T870" s="12">
        <f t="shared" si="533"/>
        <v>0.38292319325046387</v>
      </c>
      <c r="W870" s="24">
        <f t="shared" si="534"/>
        <v>575.07299801005706</v>
      </c>
      <c r="X870" s="24">
        <f t="shared" si="535"/>
        <v>732.83686861158617</v>
      </c>
      <c r="Y870" s="13">
        <f t="shared" si="516"/>
        <v>0.48267222849323332</v>
      </c>
      <c r="Z870" s="24">
        <f t="shared" si="517"/>
        <v>4945.8896482624596</v>
      </c>
      <c r="AA870" s="24">
        <f t="shared" si="518"/>
        <v>18875.290970225247</v>
      </c>
      <c r="AB870" s="24">
        <f t="shared" si="536"/>
        <v>486.05632413847451</v>
      </c>
      <c r="AC870" s="24">
        <f t="shared" si="537"/>
        <v>379.13659372623118</v>
      </c>
      <c r="AD870" s="123">
        <f t="shared" si="538"/>
        <v>4260</v>
      </c>
      <c r="AE870" s="14">
        <f t="shared" si="539"/>
        <v>71</v>
      </c>
      <c r="AF870" s="24">
        <f t="shared" si="519"/>
        <v>400</v>
      </c>
      <c r="AG870" s="3">
        <f t="shared" si="540"/>
        <v>2</v>
      </c>
      <c r="AH870" s="14">
        <f t="shared" si="520"/>
        <v>0</v>
      </c>
      <c r="AI870" s="14">
        <f t="shared" si="521"/>
        <v>1</v>
      </c>
      <c r="AJ870" s="14">
        <f t="shared" si="522"/>
        <v>2</v>
      </c>
      <c r="AK870" s="14">
        <f t="shared" si="523"/>
        <v>2.6</v>
      </c>
      <c r="AL870" s="24">
        <f t="shared" si="541"/>
        <v>486.05632413847451</v>
      </c>
      <c r="AM870" s="14">
        <f t="shared" si="542"/>
        <v>392.41190975002564</v>
      </c>
      <c r="AN870" s="138" t="str">
        <f t="shared" si="543"/>
        <v>modifiée</v>
      </c>
      <c r="AO870">
        <f t="shared" si="544"/>
        <v>4260</v>
      </c>
      <c r="AP870" s="124">
        <f t="shared" si="545"/>
        <v>392.41190975002564</v>
      </c>
    </row>
    <row r="871" spans="2:42" x14ac:dyDescent="0.25">
      <c r="B871" s="3">
        <f t="shared" si="524"/>
        <v>4265</v>
      </c>
      <c r="C871" s="14">
        <f t="shared" si="525"/>
        <v>71.083333333333329</v>
      </c>
      <c r="D871" s="11">
        <f t="shared" si="526"/>
        <v>970.68917876037074</v>
      </c>
      <c r="E871" s="11">
        <f t="shared" si="507"/>
        <v>773.1293593669277</v>
      </c>
      <c r="F871" s="11">
        <f t="shared" si="527"/>
        <v>266.97997396638459</v>
      </c>
      <c r="G871" s="11">
        <f t="shared" si="508"/>
        <v>486.49620559433544</v>
      </c>
      <c r="H871" s="11">
        <f t="shared" si="509"/>
        <v>379.51951691948165</v>
      </c>
      <c r="I871" s="24">
        <f t="shared" si="528"/>
        <v>266.97997396638459</v>
      </c>
      <c r="J871" s="12">
        <f t="shared" si="510"/>
        <v>0.29026356305168999</v>
      </c>
      <c r="K871" s="24">
        <f t="shared" si="511"/>
        <v>553.16151641051056</v>
      </c>
      <c r="L871" s="12">
        <f t="shared" si="529"/>
        <v>0.29035639421537351</v>
      </c>
      <c r="M871" s="24">
        <f t="shared" si="530"/>
        <v>486.49620559433544</v>
      </c>
      <c r="N871" s="12">
        <f t="shared" si="512"/>
        <v>0.7335057311854053</v>
      </c>
      <c r="O871" s="24">
        <f t="shared" si="513"/>
        <v>656.6927531850705</v>
      </c>
      <c r="P871" s="12">
        <f t="shared" si="531"/>
        <v>0.43948453544855176</v>
      </c>
      <c r="Q871" s="24">
        <f t="shared" si="532"/>
        <v>379.51951691948165</v>
      </c>
      <c r="R871" s="12">
        <f t="shared" si="514"/>
        <v>0.48467375465633988</v>
      </c>
      <c r="S871" s="24">
        <f t="shared" si="515"/>
        <v>596.30367041109741</v>
      </c>
      <c r="T871" s="12">
        <f t="shared" si="533"/>
        <v>0.3827013593219834</v>
      </c>
      <c r="W871" s="24">
        <f t="shared" si="534"/>
        <v>575.55567023855031</v>
      </c>
      <c r="X871" s="24">
        <f t="shared" si="535"/>
        <v>733.33537650648645</v>
      </c>
      <c r="Y871" s="13">
        <f t="shared" si="516"/>
        <v>0.48211707085211547</v>
      </c>
      <c r="Z871" s="24">
        <f t="shared" si="517"/>
        <v>4939.3422282094352</v>
      </c>
      <c r="AA871" s="24">
        <f t="shared" si="518"/>
        <v>18870.625436289443</v>
      </c>
      <c r="AB871" s="24">
        <f t="shared" si="536"/>
        <v>486.49620559433544</v>
      </c>
      <c r="AC871" s="24">
        <f t="shared" si="537"/>
        <v>379.51951691948165</v>
      </c>
      <c r="AD871" s="123">
        <f t="shared" si="538"/>
        <v>4265</v>
      </c>
      <c r="AE871" s="14">
        <f t="shared" si="539"/>
        <v>71.083333333333329</v>
      </c>
      <c r="AF871" s="24">
        <f t="shared" si="519"/>
        <v>400</v>
      </c>
      <c r="AG871" s="3">
        <f t="shared" si="540"/>
        <v>2</v>
      </c>
      <c r="AH871" s="14">
        <f t="shared" si="520"/>
        <v>0</v>
      </c>
      <c r="AI871" s="14">
        <f t="shared" si="521"/>
        <v>1</v>
      </c>
      <c r="AJ871" s="14">
        <f t="shared" si="522"/>
        <v>2</v>
      </c>
      <c r="AK871" s="14">
        <f t="shared" si="523"/>
        <v>2.6</v>
      </c>
      <c r="AL871" s="24">
        <f t="shared" si="541"/>
        <v>486.49620559433544</v>
      </c>
      <c r="AM871" s="14">
        <f t="shared" si="542"/>
        <v>392.84487755176377</v>
      </c>
      <c r="AN871" s="138" t="str">
        <f t="shared" si="543"/>
        <v>modifiée</v>
      </c>
      <c r="AO871">
        <f t="shared" si="544"/>
        <v>4265</v>
      </c>
      <c r="AP871" s="124">
        <f t="shared" si="545"/>
        <v>392.84487755176377</v>
      </c>
    </row>
    <row r="872" spans="2:42" x14ac:dyDescent="0.25">
      <c r="B872" s="3">
        <f t="shared" si="524"/>
        <v>4270</v>
      </c>
      <c r="C872" s="14">
        <f t="shared" si="525"/>
        <v>71.166666666666671</v>
      </c>
      <c r="D872" s="11">
        <f t="shared" si="526"/>
        <v>970.86442041339603</v>
      </c>
      <c r="E872" s="11">
        <f t="shared" si="507"/>
        <v>773.35013479329996</v>
      </c>
      <c r="F872" s="11">
        <f t="shared" si="527"/>
        <v>267.27033036059998</v>
      </c>
      <c r="G872" s="11">
        <f t="shared" si="508"/>
        <v>486.93569012978401</v>
      </c>
      <c r="H872" s="11">
        <f t="shared" si="509"/>
        <v>379.90221827880362</v>
      </c>
      <c r="I872" s="24">
        <f t="shared" si="528"/>
        <v>267.27033036059998</v>
      </c>
      <c r="J872" s="12">
        <f t="shared" si="510"/>
        <v>0.29021095540285013</v>
      </c>
      <c r="K872" s="24">
        <f t="shared" si="511"/>
        <v>553.2617901123308</v>
      </c>
      <c r="L872" s="12">
        <f t="shared" si="529"/>
        <v>0.29026621552466431</v>
      </c>
      <c r="M872" s="24">
        <f t="shared" si="530"/>
        <v>486.93569012978401</v>
      </c>
      <c r="N872" s="12">
        <f t="shared" si="512"/>
        <v>0.73315952032316833</v>
      </c>
      <c r="O872" s="24">
        <f t="shared" si="513"/>
        <v>657.00285509059404</v>
      </c>
      <c r="P872" s="12">
        <f t="shared" si="531"/>
        <v>0.43908788348933125</v>
      </c>
      <c r="Q872" s="24">
        <f t="shared" si="532"/>
        <v>379.90221827880362</v>
      </c>
      <c r="R872" s="12">
        <f t="shared" si="514"/>
        <v>0.48453387520639901</v>
      </c>
      <c r="S872" s="24">
        <f t="shared" si="515"/>
        <v>596.4758165368545</v>
      </c>
      <c r="T872" s="12">
        <f t="shared" si="533"/>
        <v>0.38247954132595358</v>
      </c>
      <c r="W872" s="24">
        <f t="shared" si="534"/>
        <v>576.03778730940246</v>
      </c>
      <c r="X872" s="24">
        <f t="shared" si="535"/>
        <v>733.83430792076547</v>
      </c>
      <c r="Y872" s="13">
        <f t="shared" si="516"/>
        <v>0.48156266263259617</v>
      </c>
      <c r="Z872" s="24">
        <f t="shared" si="517"/>
        <v>4932.8086870974375</v>
      </c>
      <c r="AA872" s="24">
        <f t="shared" si="518"/>
        <v>18865.959519375221</v>
      </c>
      <c r="AB872" s="24">
        <f t="shared" si="536"/>
        <v>486.93569012978401</v>
      </c>
      <c r="AC872" s="24">
        <f t="shared" si="537"/>
        <v>379.90221827880362</v>
      </c>
      <c r="AD872" s="123">
        <f t="shared" si="538"/>
        <v>4270</v>
      </c>
      <c r="AE872" s="14">
        <f t="shared" si="539"/>
        <v>71.166666666666671</v>
      </c>
      <c r="AF872" s="24">
        <f t="shared" si="519"/>
        <v>400</v>
      </c>
      <c r="AG872" s="3">
        <f t="shared" si="540"/>
        <v>2</v>
      </c>
      <c r="AH872" s="14">
        <f t="shared" si="520"/>
        <v>0</v>
      </c>
      <c r="AI872" s="14">
        <f t="shared" si="521"/>
        <v>1</v>
      </c>
      <c r="AJ872" s="14">
        <f t="shared" si="522"/>
        <v>2</v>
      </c>
      <c r="AK872" s="14">
        <f t="shared" si="523"/>
        <v>2.6</v>
      </c>
      <c r="AL872" s="24">
        <f t="shared" si="541"/>
        <v>486.93569012978401</v>
      </c>
      <c r="AM872" s="14">
        <f t="shared" si="542"/>
        <v>393.27764745875044</v>
      </c>
      <c r="AN872" s="138" t="str">
        <f t="shared" si="543"/>
        <v>modifiée</v>
      </c>
      <c r="AO872">
        <f t="shared" si="544"/>
        <v>4270</v>
      </c>
      <c r="AP872" s="124">
        <f t="shared" si="545"/>
        <v>393.27764745875044</v>
      </c>
    </row>
    <row r="873" spans="2:42" x14ac:dyDescent="0.25">
      <c r="B873" s="3">
        <f t="shared" si="524"/>
        <v>4275</v>
      </c>
      <c r="C873" s="14">
        <f t="shared" si="525"/>
        <v>71.25</v>
      </c>
      <c r="D873" s="11">
        <f t="shared" si="526"/>
        <v>971.03945734481749</v>
      </c>
      <c r="E873" s="11">
        <f t="shared" si="507"/>
        <v>773.5709102196721</v>
      </c>
      <c r="F873" s="11">
        <f t="shared" si="527"/>
        <v>267.56059657612462</v>
      </c>
      <c r="G873" s="11">
        <f t="shared" si="508"/>
        <v>487.37477801327333</v>
      </c>
      <c r="H873" s="11">
        <f t="shared" si="509"/>
        <v>380.28469782012957</v>
      </c>
      <c r="I873" s="24">
        <f t="shared" si="528"/>
        <v>267.56059657612462</v>
      </c>
      <c r="J873" s="12">
        <f t="shared" si="510"/>
        <v>0.29015837519455201</v>
      </c>
      <c r="K873" s="24">
        <f t="shared" si="511"/>
        <v>553.36204784277891</v>
      </c>
      <c r="L873" s="12">
        <f t="shared" si="529"/>
        <v>0.29017601179306074</v>
      </c>
      <c r="M873" s="24">
        <f t="shared" si="530"/>
        <v>487.37477801327333</v>
      </c>
      <c r="N873" s="12">
        <f t="shared" si="512"/>
        <v>0.73281328024105596</v>
      </c>
      <c r="O873" s="24">
        <f t="shared" si="513"/>
        <v>657.31327621508535</v>
      </c>
      <c r="P873" s="12">
        <f t="shared" si="531"/>
        <v>0.43869150063881895</v>
      </c>
      <c r="Q873" s="24">
        <f t="shared" si="532"/>
        <v>380.28469782012957</v>
      </c>
      <c r="R873" s="12">
        <f t="shared" si="514"/>
        <v>0.48439395785640194</v>
      </c>
      <c r="S873" s="24">
        <f t="shared" si="515"/>
        <v>596.64810876765864</v>
      </c>
      <c r="T873" s="12">
        <f t="shared" si="533"/>
        <v>0.38225773960417708</v>
      </c>
      <c r="W873" s="24">
        <f t="shared" si="534"/>
        <v>576.519349972035</v>
      </c>
      <c r="X873" s="24">
        <f t="shared" si="535"/>
        <v>734.33366168061627</v>
      </c>
      <c r="Y873" s="13">
        <f t="shared" si="516"/>
        <v>0.48100900539317831</v>
      </c>
      <c r="Z873" s="24">
        <f t="shared" si="517"/>
        <v>4926.2890061909275</v>
      </c>
      <c r="AA873" s="24">
        <f t="shared" si="518"/>
        <v>18861.293305372354</v>
      </c>
      <c r="AB873" s="24">
        <f t="shared" si="536"/>
        <v>487.37477801327333</v>
      </c>
      <c r="AC873" s="24">
        <f t="shared" si="537"/>
        <v>380.28469782012957</v>
      </c>
      <c r="AD873" s="123">
        <f t="shared" si="538"/>
        <v>4275</v>
      </c>
      <c r="AE873" s="14">
        <f t="shared" si="539"/>
        <v>71.25</v>
      </c>
      <c r="AF873" s="24">
        <f t="shared" si="519"/>
        <v>400</v>
      </c>
      <c r="AG873" s="3">
        <f t="shared" si="540"/>
        <v>2</v>
      </c>
      <c r="AH873" s="14">
        <f t="shared" si="520"/>
        <v>0</v>
      </c>
      <c r="AI873" s="14">
        <f t="shared" si="521"/>
        <v>1</v>
      </c>
      <c r="AJ873" s="14">
        <f t="shared" si="522"/>
        <v>2</v>
      </c>
      <c r="AK873" s="14">
        <f t="shared" si="523"/>
        <v>2.6</v>
      </c>
      <c r="AL873" s="24">
        <f t="shared" si="541"/>
        <v>487.37477801327333</v>
      </c>
      <c r="AM873" s="14">
        <f t="shared" si="542"/>
        <v>393.7102193528338</v>
      </c>
      <c r="AN873" s="138" t="str">
        <f t="shared" si="543"/>
        <v>modifiée</v>
      </c>
      <c r="AO873">
        <f t="shared" si="544"/>
        <v>4275</v>
      </c>
      <c r="AP873" s="124">
        <f t="shared" si="545"/>
        <v>393.7102193528338</v>
      </c>
    </row>
    <row r="874" spans="2:42" x14ac:dyDescent="0.25">
      <c r="B874" s="3">
        <f t="shared" si="524"/>
        <v>4280</v>
      </c>
      <c r="C874" s="14">
        <f t="shared" si="525"/>
        <v>71.333333333333329</v>
      </c>
      <c r="D874" s="11">
        <f t="shared" si="526"/>
        <v>971.21429003239882</v>
      </c>
      <c r="E874" s="11">
        <f t="shared" si="507"/>
        <v>773.79168564604424</v>
      </c>
      <c r="F874" s="11">
        <f t="shared" si="527"/>
        <v>267.85077258791767</v>
      </c>
      <c r="G874" s="11">
        <f t="shared" si="508"/>
        <v>487.81346951391214</v>
      </c>
      <c r="H874" s="11">
        <f t="shared" si="509"/>
        <v>380.66695555973376</v>
      </c>
      <c r="I874" s="24">
        <f t="shared" si="528"/>
        <v>267.85077258791767</v>
      </c>
      <c r="J874" s="12">
        <f t="shared" si="510"/>
        <v>0.29010582224860554</v>
      </c>
      <c r="K874" s="24">
        <f t="shared" si="511"/>
        <v>553.46228990467102</v>
      </c>
      <c r="L874" s="12">
        <f t="shared" si="529"/>
        <v>0.29008578314287747</v>
      </c>
      <c r="M874" s="24">
        <f t="shared" si="530"/>
        <v>487.81346951391214</v>
      </c>
      <c r="N874" s="12">
        <f t="shared" si="512"/>
        <v>0.73246701182545382</v>
      </c>
      <c r="O874" s="24">
        <f t="shared" si="513"/>
        <v>657.62401625256769</v>
      </c>
      <c r="P874" s="12">
        <f t="shared" si="531"/>
        <v>0.43829538754908248</v>
      </c>
      <c r="Q874" s="24">
        <f t="shared" si="532"/>
        <v>380.66695555973376</v>
      </c>
      <c r="R874" s="12">
        <f t="shared" si="514"/>
        <v>0.48425400247877909</v>
      </c>
      <c r="S874" s="24">
        <f t="shared" si="515"/>
        <v>596.82054742783112</v>
      </c>
      <c r="T874" s="12">
        <f t="shared" si="533"/>
        <v>0.38203595449799693</v>
      </c>
      <c r="W874" s="24">
        <f t="shared" si="534"/>
        <v>577.00035897742816</v>
      </c>
      <c r="X874" s="24">
        <f t="shared" si="535"/>
        <v>734.83343661372487</v>
      </c>
      <c r="Y874" s="13">
        <f t="shared" si="516"/>
        <v>0.4804561006747366</v>
      </c>
      <c r="Z874" s="24">
        <f t="shared" si="517"/>
        <v>4919.7831667154023</v>
      </c>
      <c r="AA874" s="24">
        <f t="shared" si="518"/>
        <v>18856.626879898446</v>
      </c>
      <c r="AB874" s="24">
        <f t="shared" si="536"/>
        <v>487.81346951391214</v>
      </c>
      <c r="AC874" s="24">
        <f t="shared" si="537"/>
        <v>380.66695555973376</v>
      </c>
      <c r="AD874" s="123">
        <f t="shared" si="538"/>
        <v>4280</v>
      </c>
      <c r="AE874" s="14">
        <f t="shared" si="539"/>
        <v>71.333333333333329</v>
      </c>
      <c r="AF874" s="24">
        <f t="shared" si="519"/>
        <v>400</v>
      </c>
      <c r="AG874" s="3">
        <f t="shared" si="540"/>
        <v>2</v>
      </c>
      <c r="AH874" s="14">
        <f t="shared" si="520"/>
        <v>0</v>
      </c>
      <c r="AI874" s="14">
        <f t="shared" si="521"/>
        <v>1</v>
      </c>
      <c r="AJ874" s="14">
        <f t="shared" si="522"/>
        <v>2</v>
      </c>
      <c r="AK874" s="14">
        <f t="shared" si="523"/>
        <v>2.6</v>
      </c>
      <c r="AL874" s="24">
        <f t="shared" si="541"/>
        <v>487.81346951391214</v>
      </c>
      <c r="AM874" s="14">
        <f t="shared" si="542"/>
        <v>394.14259311671731</v>
      </c>
      <c r="AN874" s="138" t="str">
        <f t="shared" si="543"/>
        <v>modifiée</v>
      </c>
      <c r="AO874">
        <f t="shared" si="544"/>
        <v>4280</v>
      </c>
      <c r="AP874" s="124">
        <f t="shared" si="545"/>
        <v>394.14259311671731</v>
      </c>
    </row>
    <row r="875" spans="2:42" x14ac:dyDescent="0.25">
      <c r="B875" s="3">
        <f t="shared" si="524"/>
        <v>4285</v>
      </c>
      <c r="C875" s="14">
        <f t="shared" si="525"/>
        <v>71.416666666666671</v>
      </c>
      <c r="D875" s="11">
        <f t="shared" si="526"/>
        <v>971.38891895223253</v>
      </c>
      <c r="E875" s="11">
        <f t="shared" si="507"/>
        <v>774.0124610724165</v>
      </c>
      <c r="F875" s="11">
        <f t="shared" si="527"/>
        <v>268.14085837106057</v>
      </c>
      <c r="G875" s="11">
        <f t="shared" si="508"/>
        <v>488.25176490146123</v>
      </c>
      <c r="H875" s="11">
        <f t="shared" si="509"/>
        <v>381.04899151423177</v>
      </c>
      <c r="I875" s="24">
        <f t="shared" si="528"/>
        <v>268.14085837106057</v>
      </c>
      <c r="J875" s="12">
        <f t="shared" si="510"/>
        <v>0.2900532963873661</v>
      </c>
      <c r="K875" s="24">
        <f t="shared" si="511"/>
        <v>553.56251660025725</v>
      </c>
      <c r="L875" s="12">
        <f t="shared" si="529"/>
        <v>0.28999552969582065</v>
      </c>
      <c r="M875" s="24">
        <f t="shared" si="530"/>
        <v>488.25176490146123</v>
      </c>
      <c r="N875" s="12">
        <f t="shared" si="512"/>
        <v>0.73212071596351791</v>
      </c>
      <c r="O875" s="24">
        <f t="shared" si="513"/>
        <v>657.9350748943632</v>
      </c>
      <c r="P875" s="12">
        <f t="shared" si="531"/>
        <v>0.43789954486865917</v>
      </c>
      <c r="Q875" s="24">
        <f t="shared" si="532"/>
        <v>381.04899151423177</v>
      </c>
      <c r="R875" s="12">
        <f t="shared" si="514"/>
        <v>0.48411400894820855</v>
      </c>
      <c r="S875" s="24">
        <f t="shared" si="515"/>
        <v>596.99313283954632</v>
      </c>
      <c r="T875" s="12">
        <f t="shared" si="533"/>
        <v>0.38181418634827802</v>
      </c>
      <c r="W875" s="24">
        <f t="shared" si="534"/>
        <v>577.48081507810286</v>
      </c>
      <c r="X875" s="24">
        <f t="shared" si="535"/>
        <v>735.33363154930294</v>
      </c>
      <c r="Y875" s="13">
        <f t="shared" si="516"/>
        <v>0.47990395000056124</v>
      </c>
      <c r="Z875" s="24">
        <f t="shared" si="517"/>
        <v>4913.2911498578405</v>
      </c>
      <c r="AA875" s="24">
        <f t="shared" si="518"/>
        <v>18851.960328298257</v>
      </c>
      <c r="AB875" s="24">
        <f t="shared" si="536"/>
        <v>488.25176490146123</v>
      </c>
      <c r="AC875" s="24">
        <f t="shared" si="537"/>
        <v>381.04899151423177</v>
      </c>
      <c r="AD875" s="123">
        <f t="shared" si="538"/>
        <v>4285</v>
      </c>
      <c r="AE875" s="14">
        <f t="shared" si="539"/>
        <v>71.416666666666671</v>
      </c>
      <c r="AF875" s="24">
        <f t="shared" si="519"/>
        <v>400</v>
      </c>
      <c r="AG875" s="3">
        <f t="shared" si="540"/>
        <v>2</v>
      </c>
      <c r="AH875" s="14">
        <f t="shared" si="520"/>
        <v>0</v>
      </c>
      <c r="AI875" s="14">
        <f t="shared" si="521"/>
        <v>1</v>
      </c>
      <c r="AJ875" s="14">
        <f t="shared" si="522"/>
        <v>2</v>
      </c>
      <c r="AK875" s="14">
        <f t="shared" si="523"/>
        <v>2.6</v>
      </c>
      <c r="AL875" s="24">
        <f t="shared" si="541"/>
        <v>488.25176490146123</v>
      </c>
      <c r="AM875" s="14">
        <f t="shared" si="542"/>
        <v>394.57476863395874</v>
      </c>
      <c r="AN875" s="138" t="str">
        <f t="shared" si="543"/>
        <v>modifiée</v>
      </c>
      <c r="AO875">
        <f t="shared" si="544"/>
        <v>4285</v>
      </c>
      <c r="AP875" s="124">
        <f t="shared" si="545"/>
        <v>394.57476863395874</v>
      </c>
    </row>
    <row r="876" spans="2:42" x14ac:dyDescent="0.25">
      <c r="B876" s="3">
        <f t="shared" si="524"/>
        <v>4290</v>
      </c>
      <c r="C876" s="14">
        <f t="shared" si="525"/>
        <v>71.5</v>
      </c>
      <c r="D876" s="11">
        <f t="shared" si="526"/>
        <v>971.56334457874948</v>
      </c>
      <c r="E876" s="11">
        <f t="shared" si="507"/>
        <v>774.23323649878876</v>
      </c>
      <c r="F876" s="11">
        <f t="shared" si="527"/>
        <v>268.4308539007564</v>
      </c>
      <c r="G876" s="11">
        <f t="shared" si="508"/>
        <v>488.68966444632991</v>
      </c>
      <c r="H876" s="11">
        <f t="shared" si="509"/>
        <v>381.43080570058004</v>
      </c>
      <c r="I876" s="24">
        <f t="shared" si="528"/>
        <v>268.4308539007564</v>
      </c>
      <c r="J876" s="12">
        <f t="shared" si="510"/>
        <v>0.29000079743373319</v>
      </c>
      <c r="K876" s="24">
        <f t="shared" si="511"/>
        <v>553.66272823122188</v>
      </c>
      <c r="L876" s="12">
        <f t="shared" si="529"/>
        <v>0.28990525157292646</v>
      </c>
      <c r="M876" s="24">
        <f t="shared" si="530"/>
        <v>488.68966444632991</v>
      </c>
      <c r="N876" s="12">
        <f t="shared" si="512"/>
        <v>0.73177439354314078</v>
      </c>
      <c r="O876" s="24">
        <f t="shared" si="513"/>
        <v>658.24645182911104</v>
      </c>
      <c r="P876" s="12">
        <f t="shared" si="531"/>
        <v>0.43750397324238555</v>
      </c>
      <c r="Q876" s="24">
        <f t="shared" si="532"/>
        <v>381.43080570058004</v>
      </c>
      <c r="R876" s="12">
        <f t="shared" si="514"/>
        <v>0.48397397714160789</v>
      </c>
      <c r="S876" s="24">
        <f t="shared" si="515"/>
        <v>597.16586532283691</v>
      </c>
      <c r="T876" s="12">
        <f t="shared" si="533"/>
        <v>0.38159243549529598</v>
      </c>
      <c r="W876" s="24">
        <f t="shared" si="534"/>
        <v>577.96071902810343</v>
      </c>
      <c r="X876" s="24">
        <f t="shared" si="535"/>
        <v>735.83424531811943</v>
      </c>
      <c r="Y876" s="13">
        <f t="shared" si="516"/>
        <v>0.4793525548764056</v>
      </c>
      <c r="Z876" s="24">
        <f t="shared" si="517"/>
        <v>4906.8129367671336</v>
      </c>
      <c r="AA876" s="24">
        <f t="shared" si="518"/>
        <v>18847.293735643278</v>
      </c>
      <c r="AB876" s="24">
        <f t="shared" si="536"/>
        <v>488.68966444632991</v>
      </c>
      <c r="AC876" s="24">
        <f t="shared" si="537"/>
        <v>381.43080570058004</v>
      </c>
      <c r="AD876" s="123">
        <f t="shared" si="538"/>
        <v>4290</v>
      </c>
      <c r="AE876" s="14">
        <f t="shared" si="539"/>
        <v>71.5</v>
      </c>
      <c r="AF876" s="24">
        <f t="shared" si="519"/>
        <v>400</v>
      </c>
      <c r="AG876" s="3">
        <f t="shared" si="540"/>
        <v>2</v>
      </c>
      <c r="AH876" s="14">
        <f t="shared" si="520"/>
        <v>0</v>
      </c>
      <c r="AI876" s="14">
        <f t="shared" si="521"/>
        <v>1</v>
      </c>
      <c r="AJ876" s="14">
        <f t="shared" si="522"/>
        <v>2</v>
      </c>
      <c r="AK876" s="14">
        <f t="shared" si="523"/>
        <v>2.6</v>
      </c>
      <c r="AL876" s="24">
        <f t="shared" si="541"/>
        <v>488.68966444632991</v>
      </c>
      <c r="AM876" s="14">
        <f t="shared" si="542"/>
        <v>395.00674578896883</v>
      </c>
      <c r="AN876" s="138" t="str">
        <f t="shared" si="543"/>
        <v>modifiée</v>
      </c>
      <c r="AO876">
        <f t="shared" si="544"/>
        <v>4290</v>
      </c>
      <c r="AP876" s="124">
        <f t="shared" si="545"/>
        <v>395.00674578896883</v>
      </c>
    </row>
    <row r="877" spans="2:42" x14ac:dyDescent="0.25">
      <c r="B877" s="3">
        <f t="shared" si="524"/>
        <v>4295</v>
      </c>
      <c r="C877" s="14">
        <f t="shared" si="525"/>
        <v>71.583333333333329</v>
      </c>
      <c r="D877" s="11">
        <f t="shared" si="526"/>
        <v>971.73756738472457</v>
      </c>
      <c r="E877" s="11">
        <f t="shared" si="507"/>
        <v>774.45401192516101</v>
      </c>
      <c r="F877" s="11">
        <f t="shared" si="527"/>
        <v>268.72075915232932</v>
      </c>
      <c r="G877" s="11">
        <f t="shared" si="508"/>
        <v>489.12716841957229</v>
      </c>
      <c r="H877" s="11">
        <f t="shared" si="509"/>
        <v>381.81239813607533</v>
      </c>
      <c r="I877" s="24">
        <f t="shared" si="528"/>
        <v>268.72075915232932</v>
      </c>
      <c r="J877" s="12">
        <f t="shared" si="510"/>
        <v>0.28994832521114983</v>
      </c>
      <c r="K877" s="24">
        <f t="shared" si="511"/>
        <v>553.76292509868335</v>
      </c>
      <c r="L877" s="12">
        <f t="shared" si="529"/>
        <v>0.28981494889467685</v>
      </c>
      <c r="M877" s="24">
        <f t="shared" si="530"/>
        <v>489.12716841957229</v>
      </c>
      <c r="N877" s="12">
        <f t="shared" si="512"/>
        <v>0.73142804545291717</v>
      </c>
      <c r="O877" s="24">
        <f t="shared" si="513"/>
        <v>658.5581467427869</v>
      </c>
      <c r="P877" s="12">
        <f t="shared" si="531"/>
        <v>0.43710867331168735</v>
      </c>
      <c r="Q877" s="24">
        <f t="shared" si="532"/>
        <v>381.81239813607533</v>
      </c>
      <c r="R877" s="12">
        <f t="shared" si="514"/>
        <v>0.48383390693812411</v>
      </c>
      <c r="S877" s="24">
        <f t="shared" si="515"/>
        <v>597.33874519559879</v>
      </c>
      <c r="T877" s="12">
        <f t="shared" si="533"/>
        <v>0.38137070227892522</v>
      </c>
      <c r="W877" s="24">
        <f t="shared" si="534"/>
        <v>578.44007158297984</v>
      </c>
      <c r="X877" s="24">
        <f t="shared" si="535"/>
        <v>736.33527675253299</v>
      </c>
      <c r="Y877" s="13">
        <f t="shared" si="516"/>
        <v>0.47880191679053213</v>
      </c>
      <c r="Z877" s="24">
        <f t="shared" si="517"/>
        <v>4900.348508554529</v>
      </c>
      <c r="AA877" s="24">
        <f t="shared" si="518"/>
        <v>18842.627186731177</v>
      </c>
      <c r="AB877" s="24">
        <f t="shared" si="536"/>
        <v>489.12716841957229</v>
      </c>
      <c r="AC877" s="24">
        <f t="shared" si="537"/>
        <v>381.81239813607533</v>
      </c>
      <c r="AD877" s="123">
        <f t="shared" si="538"/>
        <v>4295</v>
      </c>
      <c r="AE877" s="14">
        <f t="shared" si="539"/>
        <v>71.583333333333329</v>
      </c>
      <c r="AF877" s="24">
        <f t="shared" si="519"/>
        <v>400</v>
      </c>
      <c r="AG877" s="3">
        <f t="shared" si="540"/>
        <v>2</v>
      </c>
      <c r="AH877" s="14">
        <f t="shared" si="520"/>
        <v>0</v>
      </c>
      <c r="AI877" s="14">
        <f t="shared" si="521"/>
        <v>1</v>
      </c>
      <c r="AJ877" s="14">
        <f t="shared" si="522"/>
        <v>2</v>
      </c>
      <c r="AK877" s="14">
        <f t="shared" si="523"/>
        <v>2.6</v>
      </c>
      <c r="AL877" s="24">
        <f t="shared" si="541"/>
        <v>489.12716841957229</v>
      </c>
      <c r="AM877" s="14">
        <f t="shared" si="542"/>
        <v>395.43852446700947</v>
      </c>
      <c r="AN877" s="138" t="str">
        <f t="shared" si="543"/>
        <v>modifiée</v>
      </c>
      <c r="AO877">
        <f t="shared" si="544"/>
        <v>4295</v>
      </c>
      <c r="AP877" s="124">
        <f t="shared" si="545"/>
        <v>395.43852446700947</v>
      </c>
    </row>
    <row r="878" spans="2:42" x14ac:dyDescent="0.25">
      <c r="B878" s="3">
        <f t="shared" si="524"/>
        <v>4300</v>
      </c>
      <c r="C878" s="14">
        <f t="shared" si="525"/>
        <v>71.666666666666671</v>
      </c>
      <c r="D878" s="11">
        <f t="shared" si="526"/>
        <v>971.91158784128618</v>
      </c>
      <c r="E878" s="11">
        <f t="shared" si="507"/>
        <v>774.67478735153327</v>
      </c>
      <c r="F878" s="11">
        <f t="shared" si="527"/>
        <v>269.01057410122399</v>
      </c>
      <c r="G878" s="11">
        <f t="shared" si="508"/>
        <v>489.56427709288397</v>
      </c>
      <c r="H878" s="11">
        <f t="shared" si="509"/>
        <v>382.19376883835423</v>
      </c>
      <c r="I878" s="24">
        <f t="shared" si="528"/>
        <v>269.01057410122399</v>
      </c>
      <c r="J878" s="12">
        <f t="shared" si="510"/>
        <v>0.28989587954360102</v>
      </c>
      <c r="K878" s="24">
        <f t="shared" si="511"/>
        <v>553.86310750319478</v>
      </c>
      <c r="L878" s="12">
        <f t="shared" si="529"/>
        <v>0.28972462178089403</v>
      </c>
      <c r="M878" s="24">
        <f t="shared" si="530"/>
        <v>489.56427709288397</v>
      </c>
      <c r="N878" s="12">
        <f t="shared" si="512"/>
        <v>0.73108167258210932</v>
      </c>
      <c r="O878" s="24">
        <f t="shared" si="513"/>
        <v>658.87015931872179</v>
      </c>
      <c r="P878" s="12">
        <f t="shared" si="531"/>
        <v>0.43671364571429699</v>
      </c>
      <c r="Q878" s="24">
        <f t="shared" si="532"/>
        <v>382.19376883835423</v>
      </c>
      <c r="R878" s="12">
        <f t="shared" si="514"/>
        <v>0.48369379821912478</v>
      </c>
      <c r="S878" s="24">
        <f t="shared" si="515"/>
        <v>597.51177277359579</v>
      </c>
      <c r="T878" s="12">
        <f t="shared" si="533"/>
        <v>0.3811489870384549</v>
      </c>
      <c r="W878" s="24">
        <f t="shared" si="534"/>
        <v>578.91887349977037</v>
      </c>
      <c r="X878" s="24">
        <f t="shared" si="535"/>
        <v>736.83672468652389</v>
      </c>
      <c r="Y878" s="13">
        <f t="shared" si="516"/>
        <v>0.47825203721376064</v>
      </c>
      <c r="Z878" s="24">
        <f t="shared" si="517"/>
        <v>4893.8978462940722</v>
      </c>
      <c r="AA878" s="24">
        <f t="shared" si="518"/>
        <v>18837.960766085384</v>
      </c>
      <c r="AB878" s="24">
        <f t="shared" si="536"/>
        <v>489.56427709288397</v>
      </c>
      <c r="AC878" s="24">
        <f t="shared" si="537"/>
        <v>382.19376883835423</v>
      </c>
      <c r="AD878" s="123">
        <f t="shared" si="538"/>
        <v>4300</v>
      </c>
      <c r="AE878" s="14">
        <f t="shared" si="539"/>
        <v>71.666666666666671</v>
      </c>
      <c r="AF878" s="24">
        <f t="shared" si="519"/>
        <v>400</v>
      </c>
      <c r="AG878" s="3">
        <f t="shared" si="540"/>
        <v>2</v>
      </c>
      <c r="AH878" s="14">
        <f t="shared" si="520"/>
        <v>0</v>
      </c>
      <c r="AI878" s="14">
        <f t="shared" si="521"/>
        <v>1</v>
      </c>
      <c r="AJ878" s="14">
        <f t="shared" si="522"/>
        <v>2</v>
      </c>
      <c r="AK878" s="14">
        <f t="shared" si="523"/>
        <v>2.6</v>
      </c>
      <c r="AL878" s="24">
        <f t="shared" si="541"/>
        <v>489.56427709288397</v>
      </c>
      <c r="AM878" s="14">
        <f t="shared" si="542"/>
        <v>395.87010455419221</v>
      </c>
      <c r="AN878" s="138" t="str">
        <f t="shared" si="543"/>
        <v>modifiée</v>
      </c>
      <c r="AO878">
        <f t="shared" si="544"/>
        <v>4300</v>
      </c>
      <c r="AP878" s="124">
        <f t="shared" si="545"/>
        <v>395.87010455419221</v>
      </c>
    </row>
    <row r="879" spans="2:42" x14ac:dyDescent="0.25">
      <c r="B879" s="3">
        <f t="shared" si="524"/>
        <v>4305</v>
      </c>
      <c r="C879" s="14">
        <f t="shared" si="525"/>
        <v>71.75</v>
      </c>
      <c r="D879" s="11">
        <f t="shared" si="526"/>
        <v>972.0854064179224</v>
      </c>
      <c r="E879" s="11">
        <f t="shared" si="507"/>
        <v>774.89556277790541</v>
      </c>
      <c r="F879" s="11">
        <f t="shared" si="527"/>
        <v>269.30029872300491</v>
      </c>
      <c r="G879" s="11">
        <f t="shared" si="508"/>
        <v>490.00099073859826</v>
      </c>
      <c r="H879" s="11">
        <f t="shared" si="509"/>
        <v>382.57491782539267</v>
      </c>
      <c r="I879" s="24">
        <f t="shared" si="528"/>
        <v>269.30029872300491</v>
      </c>
      <c r="J879" s="12">
        <f t="shared" si="510"/>
        <v>0.28984346025561303</v>
      </c>
      <c r="K879" s="24">
        <f t="shared" si="511"/>
        <v>553.9632757447431</v>
      </c>
      <c r="L879" s="12">
        <f t="shared" si="529"/>
        <v>0.28963427035083705</v>
      </c>
      <c r="M879" s="24">
        <f t="shared" si="530"/>
        <v>490.00099073859826</v>
      </c>
      <c r="N879" s="12">
        <f t="shared" si="512"/>
        <v>0.73073527582061315</v>
      </c>
      <c r="O879" s="24">
        <f t="shared" si="513"/>
        <v>659.18248923762189</v>
      </c>
      <c r="P879" s="12">
        <f t="shared" si="531"/>
        <v>0.43631889108449268</v>
      </c>
      <c r="Q879" s="24">
        <f t="shared" si="532"/>
        <v>382.57491782539267</v>
      </c>
      <c r="R879" s="12">
        <f t="shared" si="514"/>
        <v>0.48355365086818908</v>
      </c>
      <c r="S879" s="24">
        <f t="shared" si="515"/>
        <v>597.68494837046455</v>
      </c>
      <c r="T879" s="12">
        <f t="shared" si="533"/>
        <v>0.38092729011274451</v>
      </c>
      <c r="W879" s="24">
        <f t="shared" si="534"/>
        <v>579.39712553698416</v>
      </c>
      <c r="X879" s="24">
        <f t="shared" si="535"/>
        <v>737.33858795572519</v>
      </c>
      <c r="Y879" s="13">
        <f t="shared" si="516"/>
        <v>0.47770291759951522</v>
      </c>
      <c r="Z879" s="24">
        <f t="shared" si="517"/>
        <v>4887.4609310230317</v>
      </c>
      <c r="AA879" s="24">
        <f t="shared" si="518"/>
        <v>18833.294557954559</v>
      </c>
      <c r="AB879" s="24">
        <f t="shared" si="536"/>
        <v>490.00099073859826</v>
      </c>
      <c r="AC879" s="24">
        <f t="shared" si="537"/>
        <v>382.57491782539267</v>
      </c>
      <c r="AD879" s="123">
        <f t="shared" si="538"/>
        <v>4305</v>
      </c>
      <c r="AE879" s="14">
        <f t="shared" si="539"/>
        <v>71.75</v>
      </c>
      <c r="AF879" s="24">
        <f t="shared" si="519"/>
        <v>400</v>
      </c>
      <c r="AG879" s="3">
        <f t="shared" si="540"/>
        <v>2</v>
      </c>
      <c r="AH879" s="14">
        <f t="shared" si="520"/>
        <v>0</v>
      </c>
      <c r="AI879" s="14">
        <f t="shared" si="521"/>
        <v>1</v>
      </c>
      <c r="AJ879" s="14">
        <f t="shared" si="522"/>
        <v>2</v>
      </c>
      <c r="AK879" s="14">
        <f t="shared" si="523"/>
        <v>2.6</v>
      </c>
      <c r="AL879" s="24">
        <f t="shared" si="541"/>
        <v>490.00099073859826</v>
      </c>
      <c r="AM879" s="14">
        <f t="shared" si="542"/>
        <v>396.30148593747737</v>
      </c>
      <c r="AN879" s="138" t="str">
        <f t="shared" si="543"/>
        <v>modifiée</v>
      </c>
      <c r="AO879">
        <f t="shared" si="544"/>
        <v>4305</v>
      </c>
      <c r="AP879" s="124">
        <f t="shared" si="545"/>
        <v>396.30148593747737</v>
      </c>
    </row>
    <row r="880" spans="2:42" x14ac:dyDescent="0.25">
      <c r="B880" s="3">
        <f t="shared" si="524"/>
        <v>4310</v>
      </c>
      <c r="C880" s="14">
        <f t="shared" si="525"/>
        <v>71.833333333333329</v>
      </c>
      <c r="D880" s="11">
        <f t="shared" si="526"/>
        <v>972.2590235824897</v>
      </c>
      <c r="E880" s="11">
        <f t="shared" si="507"/>
        <v>775.11633820427755</v>
      </c>
      <c r="F880" s="11">
        <f t="shared" si="527"/>
        <v>269.58993299335577</v>
      </c>
      <c r="G880" s="11">
        <f t="shared" si="508"/>
        <v>490.43730962968277</v>
      </c>
      <c r="H880" s="11">
        <f t="shared" si="509"/>
        <v>382.95584511550544</v>
      </c>
      <c r="I880" s="24">
        <f t="shared" si="528"/>
        <v>269.58993299335577</v>
      </c>
      <c r="J880" s="12">
        <f t="shared" si="510"/>
        <v>0.289791067172253</v>
      </c>
      <c r="K880" s="24">
        <f t="shared" si="511"/>
        <v>554.06343012274965</v>
      </c>
      <c r="L880" s="12">
        <f t="shared" si="529"/>
        <v>0.28954389472313585</v>
      </c>
      <c r="M880" s="24">
        <f t="shared" si="530"/>
        <v>490.43730962968277</v>
      </c>
      <c r="N880" s="12">
        <f t="shared" si="512"/>
        <v>0.73038885605892445</v>
      </c>
      <c r="O880" s="24">
        <f t="shared" si="513"/>
        <v>659.49513617758646</v>
      </c>
      <c r="P880" s="12">
        <f t="shared" si="531"/>
        <v>0.43592441005291843</v>
      </c>
      <c r="Q880" s="24">
        <f t="shared" si="532"/>
        <v>382.95584511550544</v>
      </c>
      <c r="R880" s="12">
        <f t="shared" si="514"/>
        <v>0.48341346477109809</v>
      </c>
      <c r="S880" s="24">
        <f t="shared" si="515"/>
        <v>597.8582722977194</v>
      </c>
      <c r="T880" s="12">
        <f t="shared" si="533"/>
        <v>0.38070561184010471</v>
      </c>
      <c r="W880" s="24">
        <f t="shared" si="534"/>
        <v>579.87482845458362</v>
      </c>
      <c r="X880" s="24">
        <f t="shared" si="535"/>
        <v>737.84086539745317</v>
      </c>
      <c r="Y880" s="13">
        <f t="shared" si="516"/>
        <v>0.47715455938387308</v>
      </c>
      <c r="Z880" s="24">
        <f t="shared" si="517"/>
        <v>4881.0377437423485</v>
      </c>
      <c r="AA880" s="24">
        <f t="shared" si="518"/>
        <v>18828.628646312125</v>
      </c>
      <c r="AB880" s="24">
        <f t="shared" si="536"/>
        <v>490.43730962968277</v>
      </c>
      <c r="AC880" s="24">
        <f t="shared" si="537"/>
        <v>382.95584511550544</v>
      </c>
      <c r="AD880" s="123">
        <f t="shared" si="538"/>
        <v>4310</v>
      </c>
      <c r="AE880" s="14">
        <f t="shared" si="539"/>
        <v>71.833333333333329</v>
      </c>
      <c r="AF880" s="24">
        <f t="shared" si="519"/>
        <v>400</v>
      </c>
      <c r="AG880" s="3">
        <f t="shared" si="540"/>
        <v>2</v>
      </c>
      <c r="AH880" s="14">
        <f t="shared" si="520"/>
        <v>0</v>
      </c>
      <c r="AI880" s="14">
        <f t="shared" si="521"/>
        <v>1</v>
      </c>
      <c r="AJ880" s="14">
        <f t="shared" si="522"/>
        <v>2</v>
      </c>
      <c r="AK880" s="14">
        <f t="shared" si="523"/>
        <v>2.6</v>
      </c>
      <c r="AL880" s="24">
        <f t="shared" si="541"/>
        <v>490.43730962968277</v>
      </c>
      <c r="AM880" s="14">
        <f t="shared" si="542"/>
        <v>396.73266850467178</v>
      </c>
      <c r="AN880" s="138" t="str">
        <f t="shared" si="543"/>
        <v>modifiée</v>
      </c>
      <c r="AO880">
        <f t="shared" si="544"/>
        <v>4310</v>
      </c>
      <c r="AP880" s="124">
        <f t="shared" si="545"/>
        <v>396.73266850467178</v>
      </c>
    </row>
    <row r="881" spans="2:42" x14ac:dyDescent="0.25">
      <c r="B881" s="3">
        <f t="shared" si="524"/>
        <v>4315</v>
      </c>
      <c r="C881" s="14">
        <f t="shared" si="525"/>
        <v>71.916666666666671</v>
      </c>
      <c r="D881" s="11">
        <f t="shared" si="526"/>
        <v>972.43243980121963</v>
      </c>
      <c r="E881" s="11">
        <f t="shared" si="507"/>
        <v>775.33711363064981</v>
      </c>
      <c r="F881" s="11">
        <f t="shared" si="527"/>
        <v>269.8794768880789</v>
      </c>
      <c r="G881" s="11">
        <f t="shared" si="508"/>
        <v>490.87323403973568</v>
      </c>
      <c r="H881" s="11">
        <f t="shared" si="509"/>
        <v>383.33655072734553</v>
      </c>
      <c r="I881" s="24">
        <f t="shared" si="528"/>
        <v>269.8794768880789</v>
      </c>
      <c r="J881" s="12">
        <f t="shared" si="510"/>
        <v>0.28973870011912706</v>
      </c>
      <c r="K881" s="24">
        <f t="shared" si="511"/>
        <v>554.16357093607019</v>
      </c>
      <c r="L881" s="12">
        <f t="shared" si="529"/>
        <v>0.28945349501585177</v>
      </c>
      <c r="M881" s="24">
        <f t="shared" si="530"/>
        <v>490.87323403973568</v>
      </c>
      <c r="N881" s="12">
        <f t="shared" si="512"/>
        <v>0.73004241418810445</v>
      </c>
      <c r="O881" s="24">
        <f t="shared" si="513"/>
        <v>659.80809981412813</v>
      </c>
      <c r="P881" s="12">
        <f t="shared" si="531"/>
        <v>0.43553020324672914</v>
      </c>
      <c r="Q881" s="24">
        <f t="shared" si="532"/>
        <v>383.33655072734553</v>
      </c>
      <c r="R881" s="12">
        <f t="shared" si="514"/>
        <v>0.48327323981582643</v>
      </c>
      <c r="S881" s="24">
        <f t="shared" si="515"/>
        <v>598.0317448647578</v>
      </c>
      <c r="T881" s="12">
        <f t="shared" si="533"/>
        <v>0.38048395255839296</v>
      </c>
      <c r="W881" s="24">
        <f t="shared" si="534"/>
        <v>580.35198301396747</v>
      </c>
      <c r="X881" s="24">
        <f t="shared" si="535"/>
        <v>738.34355585073899</v>
      </c>
      <c r="Y881" s="13">
        <f t="shared" si="516"/>
        <v>0.47660696398561525</v>
      </c>
      <c r="Z881" s="24">
        <f t="shared" si="517"/>
        <v>4874.6282654170582</v>
      </c>
      <c r="AA881" s="24">
        <f t="shared" si="518"/>
        <v>18823.96311485592</v>
      </c>
      <c r="AB881" s="24">
        <f t="shared" si="536"/>
        <v>490.87323403973568</v>
      </c>
      <c r="AC881" s="24">
        <f t="shared" si="537"/>
        <v>383.33655072734553</v>
      </c>
      <c r="AD881" s="123">
        <f t="shared" si="538"/>
        <v>4315</v>
      </c>
      <c r="AE881" s="14">
        <f t="shared" si="539"/>
        <v>71.916666666666671</v>
      </c>
      <c r="AF881" s="24">
        <f t="shared" si="519"/>
        <v>400</v>
      </c>
      <c r="AG881" s="3">
        <f t="shared" si="540"/>
        <v>2</v>
      </c>
      <c r="AH881" s="14">
        <f t="shared" si="520"/>
        <v>0</v>
      </c>
      <c r="AI881" s="14">
        <f t="shared" si="521"/>
        <v>1</v>
      </c>
      <c r="AJ881" s="14">
        <f t="shared" si="522"/>
        <v>2</v>
      </c>
      <c r="AK881" s="14">
        <f t="shared" si="523"/>
        <v>2.6</v>
      </c>
      <c r="AL881" s="24">
        <f t="shared" si="541"/>
        <v>490.87323403973568</v>
      </c>
      <c r="AM881" s="14">
        <f t="shared" si="542"/>
        <v>397.16365214442777</v>
      </c>
      <c r="AN881" s="138" t="str">
        <f t="shared" si="543"/>
        <v>modifiée</v>
      </c>
      <c r="AO881">
        <f t="shared" si="544"/>
        <v>4315</v>
      </c>
      <c r="AP881" s="124">
        <f t="shared" si="545"/>
        <v>397.16365214442777</v>
      </c>
    </row>
    <row r="882" spans="2:42" x14ac:dyDescent="0.25">
      <c r="B882" s="3">
        <f t="shared" si="524"/>
        <v>4320</v>
      </c>
      <c r="C882" s="14">
        <f t="shared" si="525"/>
        <v>72</v>
      </c>
      <c r="D882" s="11">
        <f t="shared" si="526"/>
        <v>972.60565553872732</v>
      </c>
      <c r="E882" s="11">
        <f t="shared" si="507"/>
        <v>775.55788905702207</v>
      </c>
      <c r="F882" s="11">
        <f t="shared" si="527"/>
        <v>270.16893038309473</v>
      </c>
      <c r="G882" s="11">
        <f t="shared" si="508"/>
        <v>491.30876424298242</v>
      </c>
      <c r="H882" s="11">
        <f t="shared" si="509"/>
        <v>383.71703467990392</v>
      </c>
      <c r="I882" s="24">
        <f t="shared" si="528"/>
        <v>270.16893038309473</v>
      </c>
      <c r="J882" s="12">
        <f t="shared" si="510"/>
        <v>0.28968635892237998</v>
      </c>
      <c r="K882" s="24">
        <f t="shared" si="511"/>
        <v>554.26369848299487</v>
      </c>
      <c r="L882" s="12">
        <f t="shared" si="529"/>
        <v>0.28936307134642725</v>
      </c>
      <c r="M882" s="24">
        <f t="shared" si="530"/>
        <v>491.30876424298242</v>
      </c>
      <c r="N882" s="12">
        <f t="shared" si="512"/>
        <v>0.7296959510997485</v>
      </c>
      <c r="O882" s="24">
        <f t="shared" si="513"/>
        <v>660.12137982019021</v>
      </c>
      <c r="P882" s="12">
        <f t="shared" si="531"/>
        <v>0.43513627128945437</v>
      </c>
      <c r="Q882" s="24">
        <f t="shared" si="532"/>
        <v>383.71703467990392</v>
      </c>
      <c r="R882" s="12">
        <f t="shared" si="514"/>
        <v>0.48313297589253235</v>
      </c>
      <c r="S882" s="24">
        <f t="shared" si="515"/>
        <v>598.20536637886403</v>
      </c>
      <c r="T882" s="12">
        <f t="shared" si="533"/>
        <v>0.38026231260492283</v>
      </c>
      <c r="W882" s="24">
        <f t="shared" si="534"/>
        <v>580.82858997795313</v>
      </c>
      <c r="X882" s="24">
        <f t="shared" si="535"/>
        <v>738.84665815635776</v>
      </c>
      <c r="Y882" s="13">
        <f t="shared" si="516"/>
        <v>0.47606013280627202</v>
      </c>
      <c r="Z882" s="24">
        <f t="shared" si="517"/>
        <v>4868.2324769767238</v>
      </c>
      <c r="AA882" s="24">
        <f t="shared" si="518"/>
        <v>18819.298047007567</v>
      </c>
      <c r="AB882" s="24">
        <f t="shared" si="536"/>
        <v>491.30876424298242</v>
      </c>
      <c r="AC882" s="24">
        <f t="shared" si="537"/>
        <v>383.71703467990392</v>
      </c>
      <c r="AD882" s="123">
        <f t="shared" si="538"/>
        <v>4320</v>
      </c>
      <c r="AE882" s="14">
        <f t="shared" si="539"/>
        <v>72</v>
      </c>
      <c r="AF882" s="24">
        <f t="shared" si="519"/>
        <v>400</v>
      </c>
      <c r="AG882" s="3">
        <f t="shared" si="540"/>
        <v>2</v>
      </c>
      <c r="AH882" s="14">
        <f t="shared" si="520"/>
        <v>0</v>
      </c>
      <c r="AI882" s="14">
        <f t="shared" si="521"/>
        <v>1</v>
      </c>
      <c r="AJ882" s="14">
        <f t="shared" si="522"/>
        <v>2</v>
      </c>
      <c r="AK882" s="14">
        <f t="shared" si="523"/>
        <v>2.6</v>
      </c>
      <c r="AL882" s="24">
        <f t="shared" si="541"/>
        <v>491.30876424298242</v>
      </c>
      <c r="AM882" s="14">
        <f t="shared" si="542"/>
        <v>397.59443674624157</v>
      </c>
      <c r="AN882" s="138" t="str">
        <f t="shared" si="543"/>
        <v>modifiée</v>
      </c>
      <c r="AO882">
        <f t="shared" si="544"/>
        <v>4320</v>
      </c>
      <c r="AP882" s="124">
        <f t="shared" si="545"/>
        <v>397.59443674624157</v>
      </c>
    </row>
    <row r="883" spans="2:42" x14ac:dyDescent="0.25">
      <c r="B883" s="3">
        <f t="shared" si="524"/>
        <v>4325</v>
      </c>
      <c r="C883" s="14">
        <f t="shared" si="525"/>
        <v>72.083333333333329</v>
      </c>
      <c r="D883" s="11">
        <f t="shared" si="526"/>
        <v>972.77867125801777</v>
      </c>
      <c r="E883" s="11">
        <f t="shared" si="507"/>
        <v>775.77866448339432</v>
      </c>
      <c r="F883" s="11">
        <f t="shared" si="527"/>
        <v>270.45829345444116</v>
      </c>
      <c r="G883" s="11">
        <f t="shared" si="508"/>
        <v>491.7439005142719</v>
      </c>
      <c r="H883" s="11">
        <f t="shared" si="509"/>
        <v>384.09729699250886</v>
      </c>
      <c r="I883" s="24">
        <f t="shared" si="528"/>
        <v>270.45829345444116</v>
      </c>
      <c r="J883" s="12">
        <f t="shared" si="510"/>
        <v>0.28963404340869386</v>
      </c>
      <c r="K883" s="24">
        <f t="shared" si="511"/>
        <v>554.36381306124827</v>
      </c>
      <c r="L883" s="12">
        <f t="shared" si="529"/>
        <v>0.28927262383175661</v>
      </c>
      <c r="M883" s="24">
        <f t="shared" si="530"/>
        <v>491.7439005142719</v>
      </c>
      <c r="N883" s="12">
        <f t="shared" si="512"/>
        <v>0.72934946768594966</v>
      </c>
      <c r="O883" s="24">
        <f t="shared" si="513"/>
        <v>660.43497586616718</v>
      </c>
      <c r="P883" s="12">
        <f t="shared" si="531"/>
        <v>0.43474261480116827</v>
      </c>
      <c r="Q883" s="24">
        <f t="shared" si="532"/>
        <v>384.09729699250886</v>
      </c>
      <c r="R883" s="12">
        <f t="shared" si="514"/>
        <v>0.48299267289354869</v>
      </c>
      <c r="S883" s="24">
        <f t="shared" si="515"/>
        <v>598.37913714521585</v>
      </c>
      <c r="T883" s="12">
        <f t="shared" si="533"/>
        <v>0.38004069231657422</v>
      </c>
      <c r="W883" s="24">
        <f t="shared" si="534"/>
        <v>581.30465011075944</v>
      </c>
      <c r="X883" s="24">
        <f t="shared" si="535"/>
        <v>739.35017115686014</v>
      </c>
      <c r="Y883" s="13">
        <f t="shared" si="516"/>
        <v>0.47551406723017664</v>
      </c>
      <c r="Z883" s="24">
        <f t="shared" si="517"/>
        <v>4861.8503593158721</v>
      </c>
      <c r="AA883" s="24">
        <f t="shared" si="518"/>
        <v>18814.633525912217</v>
      </c>
      <c r="AB883" s="24">
        <f t="shared" si="536"/>
        <v>491.7439005142719</v>
      </c>
      <c r="AC883" s="24">
        <f t="shared" si="537"/>
        <v>384.09729699250886</v>
      </c>
      <c r="AD883" s="123">
        <f t="shared" si="538"/>
        <v>4325</v>
      </c>
      <c r="AE883" s="14">
        <f t="shared" si="539"/>
        <v>72.083333333333329</v>
      </c>
      <c r="AF883" s="24">
        <f t="shared" si="519"/>
        <v>400</v>
      </c>
      <c r="AG883" s="3">
        <f t="shared" si="540"/>
        <v>2</v>
      </c>
      <c r="AH883" s="14">
        <f t="shared" si="520"/>
        <v>0</v>
      </c>
      <c r="AI883" s="14">
        <f t="shared" si="521"/>
        <v>1</v>
      </c>
      <c r="AJ883" s="14">
        <f t="shared" si="522"/>
        <v>2</v>
      </c>
      <c r="AK883" s="14">
        <f t="shared" si="523"/>
        <v>2.6</v>
      </c>
      <c r="AL883" s="24">
        <f t="shared" si="541"/>
        <v>491.7439005142719</v>
      </c>
      <c r="AM883" s="14">
        <f t="shared" si="542"/>
        <v>398.02502220045193</v>
      </c>
      <c r="AN883" s="138" t="str">
        <f t="shared" si="543"/>
        <v>modifiée</v>
      </c>
      <c r="AO883">
        <f t="shared" si="544"/>
        <v>4325</v>
      </c>
      <c r="AP883" s="124">
        <f t="shared" si="545"/>
        <v>398.02502220045193</v>
      </c>
    </row>
    <row r="884" spans="2:42" x14ac:dyDescent="0.25">
      <c r="B884" s="3">
        <f t="shared" si="524"/>
        <v>4330</v>
      </c>
      <c r="C884" s="14">
        <f t="shared" si="525"/>
        <v>72.166666666666671</v>
      </c>
      <c r="D884" s="11">
        <f t="shared" si="526"/>
        <v>972.95148742049423</v>
      </c>
      <c r="E884" s="11">
        <f t="shared" si="507"/>
        <v>775.99943990976658</v>
      </c>
      <c r="F884" s="11">
        <f t="shared" si="527"/>
        <v>270.74756607827294</v>
      </c>
      <c r="G884" s="11">
        <f t="shared" si="508"/>
        <v>492.17864312907307</v>
      </c>
      <c r="H884" s="11">
        <f t="shared" si="509"/>
        <v>384.47733768482544</v>
      </c>
      <c r="I884" s="24">
        <f t="shared" si="528"/>
        <v>270.74756607827294</v>
      </c>
      <c r="J884" s="12">
        <f t="shared" si="510"/>
        <v>0.28958175340528769</v>
      </c>
      <c r="K884" s="24">
        <f t="shared" si="511"/>
        <v>554.46391496798924</v>
      </c>
      <c r="L884" s="12">
        <f t="shared" si="529"/>
        <v>0.28918215258812613</v>
      </c>
      <c r="M884" s="24">
        <f t="shared" si="530"/>
        <v>492.17864312907307</v>
      </c>
      <c r="N884" s="12">
        <f t="shared" si="512"/>
        <v>0.72900296483926852</v>
      </c>
      <c r="O884" s="24">
        <f t="shared" si="513"/>
        <v>660.74888761992224</v>
      </c>
      <c r="P884" s="12">
        <f t="shared" si="531"/>
        <v>0.4343492343983279</v>
      </c>
      <c r="Q884" s="24">
        <f t="shared" si="532"/>
        <v>384.47733768482544</v>
      </c>
      <c r="R884" s="12">
        <f t="shared" si="514"/>
        <v>0.48285233071337441</v>
      </c>
      <c r="S884" s="24">
        <f t="shared" si="515"/>
        <v>598.55305746688794</v>
      </c>
      <c r="T884" s="12">
        <f t="shared" si="533"/>
        <v>0.37981909202968717</v>
      </c>
      <c r="W884" s="24">
        <f t="shared" si="534"/>
        <v>581.7801641779896</v>
      </c>
      <c r="X884" s="24">
        <f t="shared" si="535"/>
        <v>739.85409369660067</v>
      </c>
      <c r="Y884" s="13">
        <f t="shared" si="516"/>
        <v>0.47496876862451576</v>
      </c>
      <c r="Z884" s="24">
        <f t="shared" si="517"/>
        <v>4855.4818932944245</v>
      </c>
      <c r="AA884" s="24">
        <f t="shared" si="518"/>
        <v>18809.969634438105</v>
      </c>
      <c r="AB884" s="24">
        <f t="shared" si="536"/>
        <v>492.17864312907307</v>
      </c>
      <c r="AC884" s="24">
        <f t="shared" si="537"/>
        <v>384.47733768482544</v>
      </c>
      <c r="AD884" s="123">
        <f t="shared" si="538"/>
        <v>4330</v>
      </c>
      <c r="AE884" s="14">
        <f t="shared" si="539"/>
        <v>72.166666666666671</v>
      </c>
      <c r="AF884" s="24">
        <f t="shared" si="519"/>
        <v>400</v>
      </c>
      <c r="AG884" s="3">
        <f t="shared" si="540"/>
        <v>2</v>
      </c>
      <c r="AH884" s="14">
        <f t="shared" si="520"/>
        <v>0</v>
      </c>
      <c r="AI884" s="14">
        <f t="shared" si="521"/>
        <v>1</v>
      </c>
      <c r="AJ884" s="14">
        <f t="shared" si="522"/>
        <v>2</v>
      </c>
      <c r="AK884" s="14">
        <f t="shared" si="523"/>
        <v>2.6</v>
      </c>
      <c r="AL884" s="24">
        <f t="shared" si="541"/>
        <v>492.17864312907307</v>
      </c>
      <c r="AM884" s="14">
        <f t="shared" si="542"/>
        <v>398.45540839823821</v>
      </c>
      <c r="AN884" s="138" t="str">
        <f t="shared" si="543"/>
        <v>modifiée</v>
      </c>
      <c r="AO884">
        <f t="shared" si="544"/>
        <v>4330</v>
      </c>
      <c r="AP884" s="124">
        <f t="shared" si="545"/>
        <v>398.45540839823821</v>
      </c>
    </row>
    <row r="885" spans="2:42" x14ac:dyDescent="0.25">
      <c r="B885" s="3">
        <f t="shared" si="524"/>
        <v>4335</v>
      </c>
      <c r="C885" s="14">
        <f t="shared" si="525"/>
        <v>72.25</v>
      </c>
      <c r="D885" s="11">
        <f t="shared" si="526"/>
        <v>973.1241044859654</v>
      </c>
      <c r="E885" s="11">
        <f t="shared" si="507"/>
        <v>776.22021533613872</v>
      </c>
      <c r="F885" s="11">
        <f t="shared" si="527"/>
        <v>271.03674823086106</v>
      </c>
      <c r="G885" s="11">
        <f t="shared" si="508"/>
        <v>492.61299236347139</v>
      </c>
      <c r="H885" s="11">
        <f t="shared" si="509"/>
        <v>384.85715677685511</v>
      </c>
      <c r="I885" s="24">
        <f t="shared" si="528"/>
        <v>271.03674823086106</v>
      </c>
      <c r="J885" s="12">
        <f t="shared" si="510"/>
        <v>0.28952948873991569</v>
      </c>
      <c r="K885" s="24">
        <f t="shared" si="511"/>
        <v>554.56400449981129</v>
      </c>
      <c r="L885" s="12">
        <f t="shared" si="529"/>
        <v>0.28909165773125423</v>
      </c>
      <c r="M885" s="24">
        <f t="shared" si="530"/>
        <v>492.61299236347139</v>
      </c>
      <c r="N885" s="12">
        <f t="shared" si="512"/>
        <v>0.72865644345269986</v>
      </c>
      <c r="O885" s="24">
        <f t="shared" si="513"/>
        <v>661.06311474680638</v>
      </c>
      <c r="P885" s="12">
        <f t="shared" si="531"/>
        <v>0.4339561306938674</v>
      </c>
      <c r="Q885" s="24">
        <f t="shared" si="532"/>
        <v>384.85715677685511</v>
      </c>
      <c r="R885" s="12">
        <f t="shared" si="514"/>
        <v>0.48271194924866495</v>
      </c>
      <c r="S885" s="24">
        <f t="shared" si="515"/>
        <v>598.72712764485709</v>
      </c>
      <c r="T885" s="12">
        <f t="shared" si="533"/>
        <v>0.37959751208012293</v>
      </c>
      <c r="W885" s="24">
        <f t="shared" si="534"/>
        <v>582.25513294661414</v>
      </c>
      <c r="X885" s="24">
        <f t="shared" si="535"/>
        <v>740.35842462176788</v>
      </c>
      <c r="Y885" s="13">
        <f t="shared" si="516"/>
        <v>0.47442423833937636</v>
      </c>
      <c r="Z885" s="24">
        <f t="shared" si="517"/>
        <v>4849.1270597381144</v>
      </c>
      <c r="AA885" s="24">
        <f t="shared" si="518"/>
        <v>18805.306455176018</v>
      </c>
      <c r="AB885" s="24">
        <f t="shared" si="536"/>
        <v>492.61299236347139</v>
      </c>
      <c r="AC885" s="24">
        <f t="shared" si="537"/>
        <v>384.85715677685511</v>
      </c>
      <c r="AD885" s="123">
        <f t="shared" si="538"/>
        <v>4335</v>
      </c>
      <c r="AE885" s="14">
        <f t="shared" si="539"/>
        <v>72.25</v>
      </c>
      <c r="AF885" s="24">
        <f t="shared" si="519"/>
        <v>400</v>
      </c>
      <c r="AG885" s="3">
        <f t="shared" si="540"/>
        <v>2</v>
      </c>
      <c r="AH885" s="14">
        <f t="shared" si="520"/>
        <v>0</v>
      </c>
      <c r="AI885" s="14">
        <f t="shared" si="521"/>
        <v>1</v>
      </c>
      <c r="AJ885" s="14">
        <f t="shared" si="522"/>
        <v>2</v>
      </c>
      <c r="AK885" s="14">
        <f t="shared" si="523"/>
        <v>2.6</v>
      </c>
      <c r="AL885" s="24">
        <f t="shared" si="541"/>
        <v>492.61299236347139</v>
      </c>
      <c r="AM885" s="14">
        <f t="shared" si="542"/>
        <v>398.88559523161939</v>
      </c>
      <c r="AN885" s="138" t="str">
        <f t="shared" si="543"/>
        <v>modifiée</v>
      </c>
      <c r="AO885">
        <f t="shared" si="544"/>
        <v>4335</v>
      </c>
      <c r="AP885" s="124">
        <f t="shared" si="545"/>
        <v>398.88559523161939</v>
      </c>
    </row>
    <row r="886" spans="2:42" x14ac:dyDescent="0.25">
      <c r="B886" s="3">
        <f t="shared" si="524"/>
        <v>4340</v>
      </c>
      <c r="C886" s="14">
        <f t="shared" si="525"/>
        <v>72.333333333333329</v>
      </c>
      <c r="D886" s="11">
        <f t="shared" si="526"/>
        <v>973.29652291265222</v>
      </c>
      <c r="E886" s="11">
        <f t="shared" si="507"/>
        <v>776.44099076251086</v>
      </c>
      <c r="F886" s="11">
        <f t="shared" si="527"/>
        <v>271.32583988859233</v>
      </c>
      <c r="G886" s="11">
        <f t="shared" si="508"/>
        <v>493.04694849416524</v>
      </c>
      <c r="H886" s="11">
        <f t="shared" si="509"/>
        <v>385.23675428893523</v>
      </c>
      <c r="I886" s="24">
        <f t="shared" si="528"/>
        <v>271.32583988859233</v>
      </c>
      <c r="J886" s="12">
        <f t="shared" si="510"/>
        <v>0.28947724924086676</v>
      </c>
      <c r="K886" s="24">
        <f t="shared" si="511"/>
        <v>554.66408195274266</v>
      </c>
      <c r="L886" s="12">
        <f t="shared" si="529"/>
        <v>0.28900113937630495</v>
      </c>
      <c r="M886" s="24">
        <f t="shared" si="530"/>
        <v>493.04694849416524</v>
      </c>
      <c r="N886" s="12">
        <f t="shared" si="512"/>
        <v>0.72830990441963939</v>
      </c>
      <c r="O886" s="24">
        <f t="shared" si="513"/>
        <v>661.37765690967717</v>
      </c>
      <c r="P886" s="12">
        <f t="shared" si="531"/>
        <v>0.43356330429722334</v>
      </c>
      <c r="Q886" s="24">
        <f t="shared" si="532"/>
        <v>385.23675428893523</v>
      </c>
      <c r="R886" s="12">
        <f t="shared" si="514"/>
        <v>0.48257152839822282</v>
      </c>
      <c r="S886" s="24">
        <f t="shared" si="515"/>
        <v>598.90134797800795</v>
      </c>
      <c r="T886" s="12">
        <f t="shared" si="533"/>
        <v>0.37937595280327785</v>
      </c>
      <c r="W886" s="24">
        <f t="shared" si="534"/>
        <v>582.72955718495348</v>
      </c>
      <c r="X886" s="24">
        <f t="shared" si="535"/>
        <v>740.86316278041318</v>
      </c>
      <c r="Y886" s="13">
        <f t="shared" si="516"/>
        <v>0.47388047770780439</v>
      </c>
      <c r="Z886" s="24">
        <f t="shared" si="517"/>
        <v>4842.785839438935</v>
      </c>
      <c r="AA886" s="24">
        <f t="shared" si="518"/>
        <v>18800.644070439153</v>
      </c>
      <c r="AB886" s="24">
        <f t="shared" si="536"/>
        <v>493.04694849416524</v>
      </c>
      <c r="AC886" s="24">
        <f t="shared" si="537"/>
        <v>385.23675428893523</v>
      </c>
      <c r="AD886" s="123">
        <f t="shared" si="538"/>
        <v>4340</v>
      </c>
      <c r="AE886" s="14">
        <f t="shared" si="539"/>
        <v>72.333333333333329</v>
      </c>
      <c r="AF886" s="24">
        <f t="shared" si="519"/>
        <v>400</v>
      </c>
      <c r="AG886" s="3">
        <f t="shared" si="540"/>
        <v>2</v>
      </c>
      <c r="AH886" s="14">
        <f t="shared" si="520"/>
        <v>0</v>
      </c>
      <c r="AI886" s="14">
        <f t="shared" si="521"/>
        <v>1</v>
      </c>
      <c r="AJ886" s="14">
        <f t="shared" si="522"/>
        <v>2</v>
      </c>
      <c r="AK886" s="14">
        <f t="shared" si="523"/>
        <v>2.6</v>
      </c>
      <c r="AL886" s="24">
        <f t="shared" si="541"/>
        <v>493.04694849416524</v>
      </c>
      <c r="AM886" s="14">
        <f t="shared" si="542"/>
        <v>399.31558259345235</v>
      </c>
      <c r="AN886" s="138" t="str">
        <f t="shared" si="543"/>
        <v>modifiée</v>
      </c>
      <c r="AO886">
        <f t="shared" si="544"/>
        <v>4340</v>
      </c>
      <c r="AP886" s="124">
        <f t="shared" si="545"/>
        <v>399.31558259345235</v>
      </c>
    </row>
    <row r="887" spans="2:42" x14ac:dyDescent="0.25">
      <c r="B887" s="3">
        <f t="shared" si="524"/>
        <v>4345</v>
      </c>
      <c r="C887" s="14">
        <f t="shared" si="525"/>
        <v>72.416666666666671</v>
      </c>
      <c r="D887" s="11">
        <f t="shared" si="526"/>
        <v>973.4687431571956</v>
      </c>
      <c r="E887" s="11">
        <f t="shared" si="507"/>
        <v>776.66176618888312</v>
      </c>
      <c r="F887" s="11">
        <f t="shared" si="527"/>
        <v>271.61484102796862</v>
      </c>
      <c r="G887" s="11">
        <f t="shared" si="508"/>
        <v>493.48051179846243</v>
      </c>
      <c r="H887" s="11">
        <f t="shared" si="509"/>
        <v>385.61613024173852</v>
      </c>
      <c r="I887" s="24">
        <f t="shared" si="528"/>
        <v>271.61484102796862</v>
      </c>
      <c r="J887" s="12">
        <f t="shared" si="510"/>
        <v>0.2894250347369639</v>
      </c>
      <c r="K887" s="24">
        <f t="shared" si="511"/>
        <v>554.76414762224579</v>
      </c>
      <c r="L887" s="12">
        <f t="shared" si="529"/>
        <v>0.28891059763786509</v>
      </c>
      <c r="M887" s="24">
        <f t="shared" si="530"/>
        <v>493.48051179846243</v>
      </c>
      <c r="N887" s="12">
        <f t="shared" si="512"/>
        <v>0.7279633486338517</v>
      </c>
      <c r="O887" s="24">
        <f t="shared" si="513"/>
        <v>661.69251376891725</v>
      </c>
      <c r="P887" s="12">
        <f t="shared" si="531"/>
        <v>0.43317075581426645</v>
      </c>
      <c r="Q887" s="24">
        <f t="shared" si="532"/>
        <v>385.61613024173852</v>
      </c>
      <c r="R887" s="12">
        <f t="shared" si="514"/>
        <v>0.48243106806298919</v>
      </c>
      <c r="S887" s="24">
        <f t="shared" si="515"/>
        <v>599.07571876313705</v>
      </c>
      <c r="T887" s="12">
        <f t="shared" si="533"/>
        <v>0.37915441453403986</v>
      </c>
      <c r="W887" s="24">
        <f t="shared" si="534"/>
        <v>583.20343766266126</v>
      </c>
      <c r="X887" s="24">
        <f t="shared" si="535"/>
        <v>741.36830702248039</v>
      </c>
      <c r="Y887" s="13">
        <f t="shared" si="516"/>
        <v>0.47333748804584985</v>
      </c>
      <c r="Z887" s="24">
        <f t="shared" si="517"/>
        <v>4836.4582131555462</v>
      </c>
      <c r="AA887" s="24">
        <f t="shared" si="518"/>
        <v>18795.982562262507</v>
      </c>
      <c r="AB887" s="24">
        <f t="shared" si="536"/>
        <v>493.48051179846243</v>
      </c>
      <c r="AC887" s="24">
        <f t="shared" si="537"/>
        <v>385.61613024173852</v>
      </c>
      <c r="AD887" s="123">
        <f t="shared" si="538"/>
        <v>4345</v>
      </c>
      <c r="AE887" s="14">
        <f t="shared" si="539"/>
        <v>72.416666666666671</v>
      </c>
      <c r="AF887" s="24">
        <f t="shared" si="519"/>
        <v>400</v>
      </c>
      <c r="AG887" s="3">
        <f t="shared" si="540"/>
        <v>2</v>
      </c>
      <c r="AH887" s="14">
        <f t="shared" si="520"/>
        <v>0</v>
      </c>
      <c r="AI887" s="14">
        <f t="shared" si="521"/>
        <v>1</v>
      </c>
      <c r="AJ887" s="14">
        <f t="shared" si="522"/>
        <v>2</v>
      </c>
      <c r="AK887" s="14">
        <f t="shared" si="523"/>
        <v>2.6</v>
      </c>
      <c r="AL887" s="24">
        <f t="shared" si="541"/>
        <v>493.48051179846243</v>
      </c>
      <c r="AM887" s="14">
        <f t="shared" si="542"/>
        <v>399.74537037743033</v>
      </c>
      <c r="AN887" s="138" t="str">
        <f t="shared" si="543"/>
        <v>modifiée</v>
      </c>
      <c r="AO887">
        <f t="shared" si="544"/>
        <v>4345</v>
      </c>
      <c r="AP887" s="124">
        <f t="shared" si="545"/>
        <v>399.74537037743033</v>
      </c>
    </row>
    <row r="888" spans="2:42" x14ac:dyDescent="0.25">
      <c r="B888" s="3">
        <f t="shared" si="524"/>
        <v>4350</v>
      </c>
      <c r="C888" s="14">
        <f t="shared" si="525"/>
        <v>72.5</v>
      </c>
      <c r="D888" s="11">
        <f t="shared" si="526"/>
        <v>973.64076567466395</v>
      </c>
      <c r="E888" s="11">
        <f t="shared" si="507"/>
        <v>776.88254161525538</v>
      </c>
      <c r="F888" s="11">
        <f t="shared" si="527"/>
        <v>271.9037516256065</v>
      </c>
      <c r="G888" s="11">
        <f t="shared" si="508"/>
        <v>493.9136825542767</v>
      </c>
      <c r="H888" s="11">
        <f t="shared" si="509"/>
        <v>385.99528465627253</v>
      </c>
      <c r="I888" s="24">
        <f t="shared" si="528"/>
        <v>271.9037516256065</v>
      </c>
      <c r="J888" s="12">
        <f t="shared" si="510"/>
        <v>0.28937284505756217</v>
      </c>
      <c r="K888" s="24">
        <f t="shared" si="511"/>
        <v>554.86420180321841</v>
      </c>
      <c r="L888" s="12">
        <f t="shared" si="529"/>
        <v>0.28882003262995365</v>
      </c>
      <c r="M888" s="24">
        <f t="shared" si="530"/>
        <v>493.9136825542767</v>
      </c>
      <c r="N888" s="12">
        <f t="shared" si="512"/>
        <v>0.72761677698943883</v>
      </c>
      <c r="O888" s="24">
        <f t="shared" si="513"/>
        <v>662.0076849824527</v>
      </c>
      <c r="P888" s="12">
        <f t="shared" si="531"/>
        <v>0.43277848584731993</v>
      </c>
      <c r="Q888" s="24">
        <f t="shared" si="532"/>
        <v>385.99528465627253</v>
      </c>
      <c r="R888" s="12">
        <f t="shared" si="514"/>
        <v>0.48229056814603455</v>
      </c>
      <c r="S888" s="24">
        <f t="shared" si="515"/>
        <v>599.2502402949583</v>
      </c>
      <c r="T888" s="12">
        <f t="shared" si="533"/>
        <v>0.37893289760679744</v>
      </c>
      <c r="W888" s="24">
        <f t="shared" si="534"/>
        <v>583.67677515070716</v>
      </c>
      <c r="X888" s="24">
        <f t="shared" si="535"/>
        <v>741.87385619983297</v>
      </c>
      <c r="Y888" s="13">
        <f t="shared" si="516"/>
        <v>0.47279527065262195</v>
      </c>
      <c r="Z888" s="24">
        <f t="shared" si="517"/>
        <v>4830.1441616137054</v>
      </c>
      <c r="AA888" s="24">
        <f t="shared" si="518"/>
        <v>18791.322012402568</v>
      </c>
      <c r="AB888" s="24">
        <f t="shared" si="536"/>
        <v>493.9136825542767</v>
      </c>
      <c r="AC888" s="24">
        <f t="shared" si="537"/>
        <v>385.99528465627253</v>
      </c>
      <c r="AD888" s="123">
        <f t="shared" si="538"/>
        <v>4350</v>
      </c>
      <c r="AE888" s="14">
        <f t="shared" si="539"/>
        <v>72.5</v>
      </c>
      <c r="AF888" s="24">
        <f t="shared" si="519"/>
        <v>400</v>
      </c>
      <c r="AG888" s="3">
        <f t="shared" si="540"/>
        <v>2</v>
      </c>
      <c r="AH888" s="14">
        <f t="shared" si="520"/>
        <v>0</v>
      </c>
      <c r="AI888" s="14">
        <f t="shared" si="521"/>
        <v>1</v>
      </c>
      <c r="AJ888" s="14">
        <f t="shared" si="522"/>
        <v>2</v>
      </c>
      <c r="AK888" s="14">
        <f t="shared" si="523"/>
        <v>2.6</v>
      </c>
      <c r="AL888" s="24">
        <f t="shared" si="541"/>
        <v>493.9136825542767</v>
      </c>
      <c r="AM888" s="14">
        <f t="shared" si="542"/>
        <v>400.17495847808124</v>
      </c>
      <c r="AN888" s="138" t="str">
        <f t="shared" si="543"/>
        <v>modifiée</v>
      </c>
      <c r="AO888">
        <f t="shared" si="544"/>
        <v>4350</v>
      </c>
      <c r="AP888" s="124">
        <f t="shared" si="545"/>
        <v>400.17495847808124</v>
      </c>
    </row>
    <row r="889" spans="2:42" x14ac:dyDescent="0.25">
      <c r="B889" s="3">
        <f t="shared" si="524"/>
        <v>4355</v>
      </c>
      <c r="C889" s="14">
        <f t="shared" si="525"/>
        <v>72.583333333333329</v>
      </c>
      <c r="D889" s="11">
        <f t="shared" si="526"/>
        <v>973.81259091855986</v>
      </c>
      <c r="E889" s="11">
        <f t="shared" si="507"/>
        <v>777.10331704162763</v>
      </c>
      <c r="F889" s="11">
        <f t="shared" si="527"/>
        <v>272.19257165823643</v>
      </c>
      <c r="G889" s="11">
        <f t="shared" si="508"/>
        <v>494.34646104012404</v>
      </c>
      <c r="H889" s="11">
        <f t="shared" si="509"/>
        <v>386.3742175538793</v>
      </c>
      <c r="I889" s="24">
        <f t="shared" si="528"/>
        <v>272.19257165823643</v>
      </c>
      <c r="J889" s="12">
        <f t="shared" si="510"/>
        <v>0.28932068003254918</v>
      </c>
      <c r="K889" s="24">
        <f t="shared" si="511"/>
        <v>554.96424478999222</v>
      </c>
      <c r="L889" s="12">
        <f t="shared" si="529"/>
        <v>0.28872944446604976</v>
      </c>
      <c r="M889" s="24">
        <f t="shared" si="530"/>
        <v>494.34646104012404</v>
      </c>
      <c r="N889" s="12">
        <f t="shared" si="512"/>
        <v>0.7272701903808082</v>
      </c>
      <c r="O889" s="24">
        <f t="shared" si="513"/>
        <v>662.3231702057717</v>
      </c>
      <c r="P889" s="12">
        <f t="shared" si="531"/>
        <v>0.43238649499521875</v>
      </c>
      <c r="Q889" s="24">
        <f t="shared" si="532"/>
        <v>386.3742175538793</v>
      </c>
      <c r="R889" s="12">
        <f t="shared" si="514"/>
        <v>0.48215002855254963</v>
      </c>
      <c r="S889" s="24">
        <f t="shared" si="515"/>
        <v>599.42491286610721</v>
      </c>
      <c r="T889" s="12">
        <f t="shared" si="533"/>
        <v>0.37871140235547857</v>
      </c>
      <c r="W889" s="24">
        <f t="shared" si="534"/>
        <v>584.14957042135973</v>
      </c>
      <c r="X889" s="24">
        <f t="shared" si="535"/>
        <v>742.37980916628271</v>
      </c>
      <c r="Y889" s="13">
        <f t="shared" si="516"/>
        <v>0.47225382681034517</v>
      </c>
      <c r="Z889" s="24">
        <f t="shared" si="517"/>
        <v>4823.843665506698</v>
      </c>
      <c r="AA889" s="24">
        <f t="shared" si="518"/>
        <v>18786.662502337105</v>
      </c>
      <c r="AB889" s="24">
        <f t="shared" si="536"/>
        <v>494.34646104012404</v>
      </c>
      <c r="AC889" s="24">
        <f t="shared" si="537"/>
        <v>386.3742175538793</v>
      </c>
      <c r="AD889" s="123">
        <f t="shared" si="538"/>
        <v>4355</v>
      </c>
      <c r="AE889" s="14">
        <f t="shared" si="539"/>
        <v>72.583333333333329</v>
      </c>
      <c r="AF889" s="24">
        <f t="shared" si="519"/>
        <v>400</v>
      </c>
      <c r="AG889" s="3">
        <f t="shared" si="540"/>
        <v>2</v>
      </c>
      <c r="AH889" s="14">
        <f t="shared" si="520"/>
        <v>0</v>
      </c>
      <c r="AI889" s="14">
        <f t="shared" si="521"/>
        <v>1</v>
      </c>
      <c r="AJ889" s="14">
        <f t="shared" si="522"/>
        <v>2</v>
      </c>
      <c r="AK889" s="14">
        <f t="shared" si="523"/>
        <v>2.6</v>
      </c>
      <c r="AL889" s="24">
        <f t="shared" si="541"/>
        <v>494.34646104012404</v>
      </c>
      <c r="AM889" s="14">
        <f t="shared" si="542"/>
        <v>400.60434679076644</v>
      </c>
      <c r="AN889" s="138" t="str">
        <f t="shared" si="543"/>
        <v>modifiée</v>
      </c>
      <c r="AO889">
        <f t="shared" si="544"/>
        <v>4355</v>
      </c>
      <c r="AP889" s="124">
        <f t="shared" si="545"/>
        <v>400.60434679076644</v>
      </c>
    </row>
    <row r="890" spans="2:42" x14ac:dyDescent="0.25">
      <c r="B890" s="3">
        <f t="shared" si="524"/>
        <v>4360</v>
      </c>
      <c r="C890" s="14">
        <f t="shared" si="525"/>
        <v>72.666666666666671</v>
      </c>
      <c r="D890" s="11">
        <f t="shared" si="526"/>
        <v>973.98421934082751</v>
      </c>
      <c r="E890" s="11">
        <f t="shared" si="507"/>
        <v>777.32409246799989</v>
      </c>
      <c r="F890" s="11">
        <f t="shared" si="527"/>
        <v>272.4813011027025</v>
      </c>
      <c r="G890" s="11">
        <f t="shared" si="508"/>
        <v>494.77884753511927</v>
      </c>
      <c r="H890" s="11">
        <f t="shared" si="509"/>
        <v>386.75292895623477</v>
      </c>
      <c r="I890" s="24">
        <f t="shared" si="528"/>
        <v>272.4813011027025</v>
      </c>
      <c r="J890" s="12">
        <f t="shared" si="510"/>
        <v>0.28926853949234288</v>
      </c>
      <c r="K890" s="24">
        <f t="shared" si="511"/>
        <v>555.06427687633425</v>
      </c>
      <c r="L890" s="12">
        <f t="shared" si="529"/>
        <v>0.2886388332590748</v>
      </c>
      <c r="M890" s="24">
        <f t="shared" si="530"/>
        <v>494.77884753511927</v>
      </c>
      <c r="N890" s="12">
        <f t="shared" si="512"/>
        <v>0.72692358970264048</v>
      </c>
      <c r="O890" s="24">
        <f t="shared" si="513"/>
        <v>662.63896909194273</v>
      </c>
      <c r="P890" s="12">
        <f t="shared" si="531"/>
        <v>0.43199478385325951</v>
      </c>
      <c r="Q890" s="24">
        <f t="shared" si="532"/>
        <v>386.75292895623477</v>
      </c>
      <c r="R890" s="12">
        <f t="shared" si="514"/>
        <v>0.48200944918983613</v>
      </c>
      <c r="S890" s="24">
        <f t="shared" si="515"/>
        <v>599.59973676714685</v>
      </c>
      <c r="T890" s="12">
        <f t="shared" si="533"/>
        <v>0.37848992911351526</v>
      </c>
      <c r="W890" s="24">
        <f t="shared" si="534"/>
        <v>584.62182424817013</v>
      </c>
      <c r="X890" s="24">
        <f t="shared" si="535"/>
        <v>742.88616477761843</v>
      </c>
      <c r="Y890" s="13">
        <f t="shared" si="516"/>
        <v>0.47171315778440687</v>
      </c>
      <c r="Z890" s="24">
        <f t="shared" si="517"/>
        <v>4817.5567054957437</v>
      </c>
      <c r="AA890" s="24">
        <f t="shared" si="518"/>
        <v>18782.004113264637</v>
      </c>
      <c r="AB890" s="24">
        <f t="shared" si="536"/>
        <v>494.77884753511927</v>
      </c>
      <c r="AC890" s="24">
        <f t="shared" si="537"/>
        <v>386.75292895623477</v>
      </c>
      <c r="AD890" s="123">
        <f t="shared" si="538"/>
        <v>4360</v>
      </c>
      <c r="AE890" s="14">
        <f t="shared" si="539"/>
        <v>72.666666666666671</v>
      </c>
      <c r="AF890" s="24">
        <f t="shared" si="519"/>
        <v>400</v>
      </c>
      <c r="AG890" s="3">
        <f t="shared" si="540"/>
        <v>2</v>
      </c>
      <c r="AH890" s="14">
        <f t="shared" si="520"/>
        <v>0</v>
      </c>
      <c r="AI890" s="14">
        <f t="shared" si="521"/>
        <v>1</v>
      </c>
      <c r="AJ890" s="14">
        <f t="shared" si="522"/>
        <v>2</v>
      </c>
      <c r="AK890" s="14">
        <f t="shared" si="523"/>
        <v>2.6</v>
      </c>
      <c r="AL890" s="24">
        <f t="shared" si="541"/>
        <v>494.77884753511927</v>
      </c>
      <c r="AM890" s="14">
        <f t="shared" si="542"/>
        <v>401.03353521167935</v>
      </c>
      <c r="AN890" s="138" t="str">
        <f t="shared" si="543"/>
        <v>modifiée</v>
      </c>
      <c r="AO890">
        <f t="shared" si="544"/>
        <v>4360</v>
      </c>
      <c r="AP890" s="124">
        <f t="shared" si="545"/>
        <v>401.03353521167935</v>
      </c>
    </row>
    <row r="891" spans="2:42" x14ac:dyDescent="0.25">
      <c r="B891" s="3">
        <f t="shared" si="524"/>
        <v>4365</v>
      </c>
      <c r="C891" s="14">
        <f t="shared" si="525"/>
        <v>72.75</v>
      </c>
      <c r="D891" s="11">
        <f t="shared" si="526"/>
        <v>974.15565139185969</v>
      </c>
      <c r="E891" s="11">
        <f t="shared" si="507"/>
        <v>777.54486789437203</v>
      </c>
      <c r="F891" s="11">
        <f t="shared" si="527"/>
        <v>272.76993993596159</v>
      </c>
      <c r="G891" s="11">
        <f t="shared" si="508"/>
        <v>495.21084231897254</v>
      </c>
      <c r="H891" s="11">
        <f t="shared" si="509"/>
        <v>387.1314188853483</v>
      </c>
      <c r="I891" s="24">
        <f t="shared" si="528"/>
        <v>272.76993993596159</v>
      </c>
      <c r="J891" s="12">
        <f t="shared" si="510"/>
        <v>0.28921642326789121</v>
      </c>
      <c r="K891" s="24">
        <f t="shared" si="511"/>
        <v>555.16429835544648</v>
      </c>
      <c r="L891" s="12">
        <f t="shared" si="529"/>
        <v>0.28854819912140689</v>
      </c>
      <c r="M891" s="24">
        <f t="shared" si="530"/>
        <v>495.21084231897254</v>
      </c>
      <c r="N891" s="12">
        <f t="shared" si="512"/>
        <v>0.72657697584985881</v>
      </c>
      <c r="O891" s="24">
        <f t="shared" si="513"/>
        <v>662.95508129163295</v>
      </c>
      <c r="P891" s="12">
        <f t="shared" si="531"/>
        <v>0.43160335301322594</v>
      </c>
      <c r="Q891" s="24">
        <f t="shared" si="532"/>
        <v>387.1314188853483</v>
      </c>
      <c r="R891" s="12">
        <f t="shared" si="514"/>
        <v>0.48186882996729796</v>
      </c>
      <c r="S891" s="24">
        <f t="shared" si="515"/>
        <v>599.77471228657191</v>
      </c>
      <c r="T891" s="12">
        <f t="shared" si="533"/>
        <v>0.37826847821386017</v>
      </c>
      <c r="W891" s="24">
        <f t="shared" si="534"/>
        <v>585.09353740595452</v>
      </c>
      <c r="X891" s="24">
        <f t="shared" si="535"/>
        <v>743.39292189163166</v>
      </c>
      <c r="Y891" s="13">
        <f t="shared" si="516"/>
        <v>0.47117326482341593</v>
      </c>
      <c r="Z891" s="24">
        <f t="shared" si="517"/>
        <v>4811.2832622104379</v>
      </c>
      <c r="AA891" s="24">
        <f t="shared" si="518"/>
        <v>18777.346926104186</v>
      </c>
      <c r="AB891" s="24">
        <f t="shared" si="536"/>
        <v>495.21084231897254</v>
      </c>
      <c r="AC891" s="24">
        <f t="shared" si="537"/>
        <v>387.1314188853483</v>
      </c>
      <c r="AD891" s="123">
        <f t="shared" si="538"/>
        <v>4365</v>
      </c>
      <c r="AE891" s="14">
        <f t="shared" si="539"/>
        <v>72.75</v>
      </c>
      <c r="AF891" s="24">
        <f t="shared" si="519"/>
        <v>400</v>
      </c>
      <c r="AG891" s="3">
        <f t="shared" si="540"/>
        <v>2</v>
      </c>
      <c r="AH891" s="14">
        <f t="shared" si="520"/>
        <v>0</v>
      </c>
      <c r="AI891" s="14">
        <f t="shared" si="521"/>
        <v>1</v>
      </c>
      <c r="AJ891" s="14">
        <f t="shared" si="522"/>
        <v>2</v>
      </c>
      <c r="AK891" s="14">
        <f t="shared" si="523"/>
        <v>2.6</v>
      </c>
      <c r="AL891" s="24">
        <f t="shared" si="541"/>
        <v>495.21084231897254</v>
      </c>
      <c r="AM891" s="14">
        <f t="shared" si="542"/>
        <v>401.46252363784339</v>
      </c>
      <c r="AN891" s="138" t="str">
        <f t="shared" si="543"/>
        <v>modifiée</v>
      </c>
      <c r="AO891">
        <f t="shared" si="544"/>
        <v>4365</v>
      </c>
      <c r="AP891" s="124">
        <f t="shared" si="545"/>
        <v>401.46252363784339</v>
      </c>
    </row>
    <row r="892" spans="2:42" x14ac:dyDescent="0.25">
      <c r="B892" s="3">
        <f t="shared" si="524"/>
        <v>4370</v>
      </c>
      <c r="C892" s="14">
        <f t="shared" si="525"/>
        <v>72.833333333333329</v>
      </c>
      <c r="D892" s="11">
        <f t="shared" si="526"/>
        <v>974.32688752050535</v>
      </c>
      <c r="E892" s="11">
        <f t="shared" si="507"/>
        <v>777.76564332074418</v>
      </c>
      <c r="F892" s="11">
        <f t="shared" si="527"/>
        <v>273.058488135083</v>
      </c>
      <c r="G892" s="11">
        <f t="shared" si="508"/>
        <v>495.64244567198574</v>
      </c>
      <c r="H892" s="11">
        <f t="shared" si="509"/>
        <v>387.50968736356214</v>
      </c>
      <c r="I892" s="24">
        <f t="shared" si="528"/>
        <v>273.058488135083</v>
      </c>
      <c r="J892" s="12">
        <f t="shared" si="510"/>
        <v>0.2891643311906712</v>
      </c>
      <c r="K892" s="24">
        <f t="shared" si="511"/>
        <v>555.26430951996542</v>
      </c>
      <c r="L892" s="12">
        <f t="shared" si="529"/>
        <v>0.28845754216486996</v>
      </c>
      <c r="M892" s="24">
        <f t="shared" si="530"/>
        <v>495.64244567198574</v>
      </c>
      <c r="N892" s="12">
        <f t="shared" si="512"/>
        <v>0.72623034971759759</v>
      </c>
      <c r="O892" s="24">
        <f t="shared" si="513"/>
        <v>663.27150645312668</v>
      </c>
      <c r="P892" s="12">
        <f t="shared" si="531"/>
        <v>0.43121220306335589</v>
      </c>
      <c r="Q892" s="24">
        <f t="shared" si="532"/>
        <v>387.50968736356214</v>
      </c>
      <c r="R892" s="12">
        <f t="shared" si="514"/>
        <v>0.48172817079643249</v>
      </c>
      <c r="S892" s="24">
        <f t="shared" si="515"/>
        <v>599.94983971081376</v>
      </c>
      <c r="T892" s="12">
        <f t="shared" si="533"/>
        <v>0.37804704998896316</v>
      </c>
      <c r="W892" s="24">
        <f t="shared" si="534"/>
        <v>585.56471067077791</v>
      </c>
      <c r="X892" s="24">
        <f t="shared" si="535"/>
        <v>743.90007936814618</v>
      </c>
      <c r="Y892" s="13">
        <f t="shared" si="516"/>
        <v>0.47063414915925389</v>
      </c>
      <c r="Z892" s="24">
        <f t="shared" si="517"/>
        <v>4805.0233162491568</v>
      </c>
      <c r="AA892" s="24">
        <f t="shared" si="518"/>
        <v>18772.69102149496</v>
      </c>
      <c r="AB892" s="24">
        <f t="shared" si="536"/>
        <v>495.64244567198574</v>
      </c>
      <c r="AC892" s="24">
        <f t="shared" si="537"/>
        <v>387.50968736356214</v>
      </c>
      <c r="AD892" s="123">
        <f t="shared" si="538"/>
        <v>4370</v>
      </c>
      <c r="AE892" s="14">
        <f t="shared" si="539"/>
        <v>72.833333333333329</v>
      </c>
      <c r="AF892" s="24">
        <f t="shared" si="519"/>
        <v>400</v>
      </c>
      <c r="AG892" s="3">
        <f t="shared" si="540"/>
        <v>2</v>
      </c>
      <c r="AH892" s="14">
        <f t="shared" si="520"/>
        <v>0</v>
      </c>
      <c r="AI892" s="14">
        <f t="shared" si="521"/>
        <v>1</v>
      </c>
      <c r="AJ892" s="14">
        <f t="shared" si="522"/>
        <v>2</v>
      </c>
      <c r="AK892" s="14">
        <f t="shared" si="523"/>
        <v>2.6</v>
      </c>
      <c r="AL892" s="24">
        <f t="shared" si="541"/>
        <v>495.64244567198574</v>
      </c>
      <c r="AM892" s="14">
        <f t="shared" si="542"/>
        <v>401.89131196711077</v>
      </c>
      <c r="AN892" s="138" t="str">
        <f t="shared" si="543"/>
        <v>modifiée</v>
      </c>
      <c r="AO892">
        <f t="shared" si="544"/>
        <v>4370</v>
      </c>
      <c r="AP892" s="124">
        <f t="shared" si="545"/>
        <v>401.89131196711077</v>
      </c>
    </row>
    <row r="893" spans="2:42" x14ac:dyDescent="0.25">
      <c r="B893" s="3">
        <f t="shared" si="524"/>
        <v>4375</v>
      </c>
      <c r="C893" s="14">
        <f t="shared" si="525"/>
        <v>72.916666666666671</v>
      </c>
      <c r="D893" s="11">
        <f t="shared" si="526"/>
        <v>974.49792817407558</v>
      </c>
      <c r="E893" s="11">
        <f t="shared" si="507"/>
        <v>777.98641874711643</v>
      </c>
      <c r="F893" s="11">
        <f t="shared" si="527"/>
        <v>273.34694567724785</v>
      </c>
      <c r="G893" s="11">
        <f t="shared" si="508"/>
        <v>496.07365787504909</v>
      </c>
      <c r="H893" s="11">
        <f t="shared" si="509"/>
        <v>387.88773441355107</v>
      </c>
      <c r="I893" s="24">
        <f t="shared" si="528"/>
        <v>273.34694567724785</v>
      </c>
      <c r="J893" s="12">
        <f t="shared" si="510"/>
        <v>0.28911226309268784</v>
      </c>
      <c r="K893" s="24">
        <f t="shared" si="511"/>
        <v>555.36431066196292</v>
      </c>
      <c r="L893" s="12">
        <f t="shared" si="529"/>
        <v>0.28836686250078108</v>
      </c>
      <c r="M893" s="24">
        <f t="shared" si="530"/>
        <v>496.07365787504909</v>
      </c>
      <c r="N893" s="12">
        <f t="shared" si="512"/>
        <v>0.72588371220117154</v>
      </c>
      <c r="O893" s="24">
        <f t="shared" si="513"/>
        <v>663.58824422234306</v>
      </c>
      <c r="P893" s="12">
        <f t="shared" si="531"/>
        <v>0.43082133458845279</v>
      </c>
      <c r="Q893" s="24">
        <f t="shared" si="532"/>
        <v>387.88773441355107</v>
      </c>
      <c r="R893" s="12">
        <f t="shared" si="514"/>
        <v>0.48158747159082038</v>
      </c>
      <c r="S893" s="24">
        <f t="shared" si="515"/>
        <v>600.12511932424627</v>
      </c>
      <c r="T893" s="12">
        <f t="shared" si="533"/>
        <v>0.37782564477084152</v>
      </c>
      <c r="W893" s="24">
        <f t="shared" si="534"/>
        <v>586.03534481993722</v>
      </c>
      <c r="X893" s="24">
        <f t="shared" si="535"/>
        <v>744.40763606904329</v>
      </c>
      <c r="Y893" s="13">
        <f t="shared" si="516"/>
        <v>0.47009581200713357</v>
      </c>
      <c r="Z893" s="24">
        <f t="shared" si="517"/>
        <v>4798.7768481794801</v>
      </c>
      <c r="AA893" s="24">
        <f t="shared" si="518"/>
        <v>18768.036479796108</v>
      </c>
      <c r="AB893" s="24">
        <f t="shared" si="536"/>
        <v>496.07365787504909</v>
      </c>
      <c r="AC893" s="24">
        <f t="shared" si="537"/>
        <v>387.88773441355107</v>
      </c>
      <c r="AD893" s="123">
        <f t="shared" si="538"/>
        <v>4375</v>
      </c>
      <c r="AE893" s="14">
        <f t="shared" si="539"/>
        <v>72.916666666666671</v>
      </c>
      <c r="AF893" s="24">
        <f t="shared" si="519"/>
        <v>400</v>
      </c>
      <c r="AG893" s="3">
        <f t="shared" si="540"/>
        <v>2</v>
      </c>
      <c r="AH893" s="14">
        <f t="shared" si="520"/>
        <v>0</v>
      </c>
      <c r="AI893" s="14">
        <f t="shared" si="521"/>
        <v>1</v>
      </c>
      <c r="AJ893" s="14">
        <f t="shared" si="522"/>
        <v>2</v>
      </c>
      <c r="AK893" s="14">
        <f t="shared" si="523"/>
        <v>2.6</v>
      </c>
      <c r="AL893" s="24">
        <f t="shared" si="541"/>
        <v>496.07365787504909</v>
      </c>
      <c r="AM893" s="14">
        <f t="shared" si="542"/>
        <v>402.31990009816087</v>
      </c>
      <c r="AN893" s="138" t="str">
        <f t="shared" si="543"/>
        <v>modifiée</v>
      </c>
      <c r="AO893">
        <f t="shared" si="544"/>
        <v>4375</v>
      </c>
      <c r="AP893" s="124">
        <f t="shared" si="545"/>
        <v>402.31990009816087</v>
      </c>
    </row>
    <row r="894" spans="2:42" x14ac:dyDescent="0.25">
      <c r="B894" s="3">
        <f t="shared" si="524"/>
        <v>4380</v>
      </c>
      <c r="C894" s="14">
        <f t="shared" si="525"/>
        <v>73</v>
      </c>
      <c r="D894" s="11">
        <f t="shared" si="526"/>
        <v>974.66877379835228</v>
      </c>
      <c r="E894" s="11">
        <f t="shared" si="507"/>
        <v>778.20719417348869</v>
      </c>
      <c r="F894" s="11">
        <f t="shared" si="527"/>
        <v>273.63531253974861</v>
      </c>
      <c r="G894" s="11">
        <f t="shared" si="508"/>
        <v>496.50447920963757</v>
      </c>
      <c r="H894" s="11">
        <f t="shared" si="509"/>
        <v>388.26556005832191</v>
      </c>
      <c r="I894" s="24">
        <f t="shared" si="528"/>
        <v>273.63531253974861</v>
      </c>
      <c r="J894" s="12">
        <f t="shared" si="510"/>
        <v>0.28906021880647309</v>
      </c>
      <c r="K894" s="24">
        <f t="shared" si="511"/>
        <v>555.464302072946</v>
      </c>
      <c r="L894" s="12">
        <f t="shared" si="529"/>
        <v>0.28827616023987712</v>
      </c>
      <c r="M894" s="24">
        <f t="shared" si="530"/>
        <v>496.50447920963757</v>
      </c>
      <c r="N894" s="12">
        <f t="shared" si="512"/>
        <v>0.72553706419604413</v>
      </c>
      <c r="O894" s="24">
        <f t="shared" si="513"/>
        <v>663.90529424285512</v>
      </c>
      <c r="P894" s="12">
        <f t="shared" si="531"/>
        <v>0.43043074816968957</v>
      </c>
      <c r="Q894" s="24">
        <f t="shared" si="532"/>
        <v>388.26556005832191</v>
      </c>
      <c r="R894" s="12">
        <f t="shared" si="514"/>
        <v>0.48144673226611856</v>
      </c>
      <c r="S894" s="24">
        <f t="shared" si="515"/>
        <v>600.30055140918921</v>
      </c>
      <c r="T894" s="12">
        <f t="shared" si="533"/>
        <v>0.37760426289095284</v>
      </c>
      <c r="W894" s="24">
        <f t="shared" si="534"/>
        <v>586.50544063194434</v>
      </c>
      <c r="X894" s="24">
        <f t="shared" si="535"/>
        <v>744.91559085828862</v>
      </c>
      <c r="Y894" s="13">
        <f t="shared" si="516"/>
        <v>0.46955825456564987</v>
      </c>
      <c r="Z894" s="24">
        <f t="shared" si="517"/>
        <v>4792.5438385386087</v>
      </c>
      <c r="AA894" s="24">
        <f t="shared" si="518"/>
        <v>18763.383381086289</v>
      </c>
      <c r="AB894" s="24">
        <f t="shared" si="536"/>
        <v>496.50447920963757</v>
      </c>
      <c r="AC894" s="24">
        <f t="shared" si="537"/>
        <v>388.26556005832191</v>
      </c>
      <c r="AD894" s="123">
        <f t="shared" si="538"/>
        <v>4380</v>
      </c>
      <c r="AE894" s="14">
        <f t="shared" si="539"/>
        <v>73</v>
      </c>
      <c r="AF894" s="24">
        <f t="shared" si="519"/>
        <v>400</v>
      </c>
      <c r="AG894" s="3">
        <f t="shared" si="540"/>
        <v>2</v>
      </c>
      <c r="AH894" s="14">
        <f t="shared" si="520"/>
        <v>0</v>
      </c>
      <c r="AI894" s="14">
        <f t="shared" si="521"/>
        <v>1</v>
      </c>
      <c r="AJ894" s="14">
        <f t="shared" si="522"/>
        <v>2</v>
      </c>
      <c r="AK894" s="14">
        <f t="shared" si="523"/>
        <v>2.6</v>
      </c>
      <c r="AL894" s="24">
        <f t="shared" si="541"/>
        <v>496.50447920963757</v>
      </c>
      <c r="AM894" s="14">
        <f t="shared" si="542"/>
        <v>402.74828793049909</v>
      </c>
      <c r="AN894" s="138" t="str">
        <f t="shared" si="543"/>
        <v>modifiée</v>
      </c>
      <c r="AO894">
        <f t="shared" si="544"/>
        <v>4380</v>
      </c>
      <c r="AP894" s="124">
        <f t="shared" si="545"/>
        <v>402.74828793049909</v>
      </c>
    </row>
    <row r="895" spans="2:42" x14ac:dyDescent="0.25">
      <c r="B895" s="3">
        <f t="shared" si="524"/>
        <v>4385</v>
      </c>
      <c r="C895" s="14">
        <f t="shared" si="525"/>
        <v>73.083333333333329</v>
      </c>
      <c r="D895" s="11">
        <f t="shared" si="526"/>
        <v>974.83942483759313</v>
      </c>
      <c r="E895" s="11">
        <f t="shared" si="507"/>
        <v>778.42796959986094</v>
      </c>
      <c r="F895" s="11">
        <f t="shared" si="527"/>
        <v>273.9235886999885</v>
      </c>
      <c r="G895" s="11">
        <f t="shared" si="508"/>
        <v>496.93490995780724</v>
      </c>
      <c r="H895" s="11">
        <f t="shared" si="509"/>
        <v>388.64316432121285</v>
      </c>
      <c r="I895" s="24">
        <f t="shared" si="528"/>
        <v>273.9235886999885</v>
      </c>
      <c r="J895" s="12">
        <f t="shared" si="510"/>
        <v>0.28900819816508544</v>
      </c>
      <c r="K895" s="24">
        <f t="shared" si="511"/>
        <v>555.56428404385645</v>
      </c>
      <c r="L895" s="12">
        <f t="shared" si="529"/>
        <v>0.28818543549242387</v>
      </c>
      <c r="M895" s="24">
        <f t="shared" si="530"/>
        <v>496.93490995780724</v>
      </c>
      <c r="N895" s="12">
        <f t="shared" si="512"/>
        <v>0.72519040659779921</v>
      </c>
      <c r="O895" s="24">
        <f t="shared" si="513"/>
        <v>664.22265615590641</v>
      </c>
      <c r="P895" s="12">
        <f t="shared" si="531"/>
        <v>0.43004044438488365</v>
      </c>
      <c r="Q895" s="24">
        <f t="shared" si="532"/>
        <v>388.64316432121285</v>
      </c>
      <c r="R895" s="12">
        <f t="shared" si="514"/>
        <v>0.48130595274004834</v>
      </c>
      <c r="S895" s="24">
        <f t="shared" si="515"/>
        <v>600.47613624591509</v>
      </c>
      <c r="T895" s="12">
        <f t="shared" si="533"/>
        <v>0.37738290468037011</v>
      </c>
      <c r="W895" s="24">
        <f t="shared" si="534"/>
        <v>586.97499888650998</v>
      </c>
      <c r="X895" s="24">
        <f t="shared" si="535"/>
        <v>745.42394260195988</v>
      </c>
      <c r="Y895" s="13">
        <f t="shared" si="516"/>
        <v>0.46902147801683769</v>
      </c>
      <c r="Z895" s="24">
        <f t="shared" si="517"/>
        <v>4786.3242678337738</v>
      </c>
      <c r="AA895" s="24">
        <f t="shared" si="518"/>
        <v>18758.731805163465</v>
      </c>
      <c r="AB895" s="24">
        <f t="shared" si="536"/>
        <v>496.93490995780724</v>
      </c>
      <c r="AC895" s="24">
        <f t="shared" si="537"/>
        <v>388.64316432121285</v>
      </c>
      <c r="AD895" s="123">
        <f t="shared" si="538"/>
        <v>4385</v>
      </c>
      <c r="AE895" s="14">
        <f t="shared" si="539"/>
        <v>73.083333333333329</v>
      </c>
      <c r="AF895" s="24">
        <f t="shared" si="519"/>
        <v>400</v>
      </c>
      <c r="AG895" s="3">
        <f t="shared" si="540"/>
        <v>2</v>
      </c>
      <c r="AH895" s="14">
        <f t="shared" si="520"/>
        <v>0</v>
      </c>
      <c r="AI895" s="14">
        <f t="shared" si="521"/>
        <v>1</v>
      </c>
      <c r="AJ895" s="14">
        <f t="shared" si="522"/>
        <v>2</v>
      </c>
      <c r="AK895" s="14">
        <f t="shared" si="523"/>
        <v>2.6</v>
      </c>
      <c r="AL895" s="24">
        <f t="shared" si="541"/>
        <v>496.93490995780724</v>
      </c>
      <c r="AM895" s="14">
        <f t="shared" si="542"/>
        <v>403.17647536445452</v>
      </c>
      <c r="AN895" s="138" t="str">
        <f t="shared" si="543"/>
        <v>modifiée</v>
      </c>
      <c r="AO895">
        <f t="shared" si="544"/>
        <v>4385</v>
      </c>
      <c r="AP895" s="124">
        <f t="shared" si="545"/>
        <v>403.17647536445452</v>
      </c>
    </row>
    <row r="896" spans="2:42" x14ac:dyDescent="0.25">
      <c r="B896" s="3">
        <f t="shared" si="524"/>
        <v>4390</v>
      </c>
      <c r="C896" s="14">
        <f t="shared" si="525"/>
        <v>73.166666666666671</v>
      </c>
      <c r="D896" s="11">
        <f t="shared" si="526"/>
        <v>975.0098817345405</v>
      </c>
      <c r="E896" s="11">
        <f t="shared" si="507"/>
        <v>778.6487450262332</v>
      </c>
      <c r="F896" s="11">
        <f t="shared" si="527"/>
        <v>274.21177413548094</v>
      </c>
      <c r="G896" s="11">
        <f t="shared" si="508"/>
        <v>497.36495040219211</v>
      </c>
      <c r="H896" s="11">
        <f t="shared" si="509"/>
        <v>389.02054722589321</v>
      </c>
      <c r="I896" s="24">
        <f t="shared" si="528"/>
        <v>274.21177413548094</v>
      </c>
      <c r="J896" s="12">
        <f t="shared" si="510"/>
        <v>0.28895620100210795</v>
      </c>
      <c r="K896" s="24">
        <f t="shared" si="511"/>
        <v>555.66425686507193</v>
      </c>
      <c r="L896" s="12">
        <f t="shared" si="529"/>
        <v>0.28809468836810709</v>
      </c>
      <c r="M896" s="24">
        <f t="shared" si="530"/>
        <v>497.36495040219211</v>
      </c>
      <c r="N896" s="12">
        <f t="shared" si="512"/>
        <v>0.72484374030210807</v>
      </c>
      <c r="O896" s="24">
        <f t="shared" si="513"/>
        <v>664.54032960043082</v>
      </c>
      <c r="P896" s="12">
        <f t="shared" si="531"/>
        <v>0.42965042380820667</v>
      </c>
      <c r="Q896" s="24">
        <f t="shared" si="532"/>
        <v>389.02054722589321</v>
      </c>
      <c r="R896" s="12">
        <f t="shared" si="514"/>
        <v>0.48116513293238966</v>
      </c>
      <c r="S896" s="24">
        <f t="shared" si="515"/>
        <v>600.65187411265197</v>
      </c>
      <c r="T896" s="12">
        <f t="shared" si="533"/>
        <v>0.37716157046959259</v>
      </c>
      <c r="W896" s="24">
        <f t="shared" si="534"/>
        <v>587.44402036452686</v>
      </c>
      <c r="X896" s="24">
        <f t="shared" si="535"/>
        <v>745.93269016827117</v>
      </c>
      <c r="Y896" s="13">
        <f t="shared" si="516"/>
        <v>0.46848548352622715</v>
      </c>
      <c r="Z896" s="24">
        <f t="shared" si="517"/>
        <v>4780.1181165426588</v>
      </c>
      <c r="AA896" s="24">
        <f t="shared" si="518"/>
        <v>18754.081831544616</v>
      </c>
      <c r="AB896" s="24">
        <f t="shared" si="536"/>
        <v>497.36495040219211</v>
      </c>
      <c r="AC896" s="24">
        <f t="shared" si="537"/>
        <v>389.02054722589321</v>
      </c>
      <c r="AD896" s="123">
        <f t="shared" si="538"/>
        <v>4390</v>
      </c>
      <c r="AE896" s="14">
        <f t="shared" si="539"/>
        <v>73.166666666666671</v>
      </c>
      <c r="AF896" s="24">
        <f t="shared" si="519"/>
        <v>400</v>
      </c>
      <c r="AG896" s="3">
        <f t="shared" si="540"/>
        <v>2</v>
      </c>
      <c r="AH896" s="14">
        <f t="shared" si="520"/>
        <v>0</v>
      </c>
      <c r="AI896" s="14">
        <f t="shared" si="521"/>
        <v>1</v>
      </c>
      <c r="AJ896" s="14">
        <f t="shared" si="522"/>
        <v>2</v>
      </c>
      <c r="AK896" s="14">
        <f t="shared" si="523"/>
        <v>2.6</v>
      </c>
      <c r="AL896" s="24">
        <f t="shared" si="541"/>
        <v>497.36495040219211</v>
      </c>
      <c r="AM896" s="14">
        <f t="shared" si="542"/>
        <v>403.60446230117913</v>
      </c>
      <c r="AN896" s="138" t="str">
        <f t="shared" si="543"/>
        <v>modifiée</v>
      </c>
      <c r="AO896">
        <f t="shared" si="544"/>
        <v>4390</v>
      </c>
      <c r="AP896" s="124">
        <f t="shared" si="545"/>
        <v>403.60446230117913</v>
      </c>
    </row>
    <row r="897" spans="2:42" x14ac:dyDescent="0.25">
      <c r="B897" s="3">
        <f t="shared" si="524"/>
        <v>4395</v>
      </c>
      <c r="C897" s="14">
        <f t="shared" si="525"/>
        <v>73.25</v>
      </c>
      <c r="D897" s="11">
        <f t="shared" si="526"/>
        <v>975.18014493042699</v>
      </c>
      <c r="E897" s="11">
        <f t="shared" si="507"/>
        <v>778.86952045260534</v>
      </c>
      <c r="F897" s="11">
        <f t="shared" si="527"/>
        <v>274.49986882384906</v>
      </c>
      <c r="G897" s="11">
        <f t="shared" si="508"/>
        <v>497.79460082600031</v>
      </c>
      <c r="H897" s="11">
        <f t="shared" si="509"/>
        <v>389.39770879636279</v>
      </c>
      <c r="I897" s="24">
        <f t="shared" si="528"/>
        <v>274.49986882384906</v>
      </c>
      <c r="J897" s="12">
        <f t="shared" si="510"/>
        <v>0.28890422715164854</v>
      </c>
      <c r="K897" s="24">
        <f t="shared" si="511"/>
        <v>555.76422082640488</v>
      </c>
      <c r="L897" s="12">
        <f t="shared" si="529"/>
        <v>0.28800391897613192</v>
      </c>
      <c r="M897" s="24">
        <f t="shared" si="530"/>
        <v>497.79460082600031</v>
      </c>
      <c r="N897" s="12">
        <f t="shared" si="512"/>
        <v>0.72449706620470122</v>
      </c>
      <c r="O897" s="24">
        <f t="shared" si="513"/>
        <v>664.85831421306909</v>
      </c>
      <c r="P897" s="12">
        <f t="shared" si="531"/>
        <v>0.42926068701043346</v>
      </c>
      <c r="Q897" s="24">
        <f t="shared" si="532"/>
        <v>389.39770879636279</v>
      </c>
      <c r="R897" s="12">
        <f t="shared" si="514"/>
        <v>0.48102427276497012</v>
      </c>
      <c r="S897" s="24">
        <f t="shared" si="515"/>
        <v>600.82776528559032</v>
      </c>
      <c r="T897" s="12">
        <f t="shared" si="533"/>
        <v>0.37694026058870561</v>
      </c>
      <c r="W897" s="24">
        <f t="shared" si="534"/>
        <v>587.91250584805312</v>
      </c>
      <c r="X897" s="24">
        <f t="shared" si="535"/>
        <v>746.44183242759948</v>
      </c>
      <c r="Y897" s="13">
        <f t="shared" si="516"/>
        <v>0.46795027224290131</v>
      </c>
      <c r="Z897" s="24">
        <f t="shared" si="517"/>
        <v>4773.925365113806</v>
      </c>
      <c r="AA897" s="24">
        <f t="shared" si="518"/>
        <v>18749.433539465517</v>
      </c>
      <c r="AB897" s="24">
        <f t="shared" si="536"/>
        <v>497.79460082600031</v>
      </c>
      <c r="AC897" s="24">
        <f t="shared" si="537"/>
        <v>389.39770879636279</v>
      </c>
      <c r="AD897" s="123">
        <f t="shared" si="538"/>
        <v>4395</v>
      </c>
      <c r="AE897" s="14">
        <f t="shared" si="539"/>
        <v>73.25</v>
      </c>
      <c r="AF897" s="24">
        <f t="shared" si="519"/>
        <v>400</v>
      </c>
      <c r="AG897" s="3">
        <f t="shared" si="540"/>
        <v>2</v>
      </c>
      <c r="AH897" s="14">
        <f t="shared" si="520"/>
        <v>0</v>
      </c>
      <c r="AI897" s="14">
        <f t="shared" si="521"/>
        <v>1</v>
      </c>
      <c r="AJ897" s="14">
        <f t="shared" si="522"/>
        <v>2</v>
      </c>
      <c r="AK897" s="14">
        <f t="shared" si="523"/>
        <v>2.6</v>
      </c>
      <c r="AL897" s="24">
        <f t="shared" si="541"/>
        <v>497.79460082600031</v>
      </c>
      <c r="AM897" s="14">
        <f t="shared" si="542"/>
        <v>404.03224864264581</v>
      </c>
      <c r="AN897" s="138" t="str">
        <f t="shared" si="543"/>
        <v>modifiée</v>
      </c>
      <c r="AO897">
        <f t="shared" si="544"/>
        <v>4395</v>
      </c>
      <c r="AP897" s="124">
        <f t="shared" si="545"/>
        <v>404.03224864264581</v>
      </c>
    </row>
    <row r="898" spans="2:42" x14ac:dyDescent="0.25">
      <c r="B898" s="3">
        <f t="shared" si="524"/>
        <v>4400</v>
      </c>
      <c r="C898" s="14">
        <f t="shared" si="525"/>
        <v>73.333333333333329</v>
      </c>
      <c r="D898" s="11">
        <f t="shared" si="526"/>
        <v>975.35021486498249</v>
      </c>
      <c r="E898" s="11">
        <f t="shared" si="507"/>
        <v>779.09029587897749</v>
      </c>
      <c r="F898" s="11">
        <f t="shared" si="527"/>
        <v>274.78787274282519</v>
      </c>
      <c r="G898" s="11">
        <f t="shared" si="508"/>
        <v>498.22386151301072</v>
      </c>
      <c r="H898" s="11">
        <f t="shared" si="509"/>
        <v>389.77464905695149</v>
      </c>
      <c r="I898" s="24">
        <f t="shared" si="528"/>
        <v>274.78787274282519</v>
      </c>
      <c r="J898" s="12">
        <f t="shared" si="510"/>
        <v>0.28885227644833822</v>
      </c>
      <c r="K898" s="24">
        <f t="shared" si="511"/>
        <v>555.8641762171037</v>
      </c>
      <c r="L898" s="12">
        <f t="shared" si="529"/>
        <v>0.28791312742518221</v>
      </c>
      <c r="M898" s="24">
        <f t="shared" si="530"/>
        <v>498.22386151301072</v>
      </c>
      <c r="N898" s="12">
        <f t="shared" si="512"/>
        <v>0.72415038520133845</v>
      </c>
      <c r="O898" s="24">
        <f t="shared" si="513"/>
        <v>665.17660962818695</v>
      </c>
      <c r="P898" s="12">
        <f t="shared" si="531"/>
        <v>0.42887123455883197</v>
      </c>
      <c r="Q898" s="24">
        <f t="shared" si="532"/>
        <v>389.77464905695149</v>
      </c>
      <c r="R898" s="12">
        <f t="shared" si="514"/>
        <v>0.48088337216165594</v>
      </c>
      <c r="S898" s="24">
        <f t="shared" si="515"/>
        <v>601.00381003888685</v>
      </c>
      <c r="T898" s="12">
        <f t="shared" si="533"/>
        <v>0.37671897536730686</v>
      </c>
      <c r="W898" s="24">
        <f t="shared" si="534"/>
        <v>588.380456120296</v>
      </c>
      <c r="X898" s="24">
        <f t="shared" si="535"/>
        <v>746.95136825251029</v>
      </c>
      <c r="Y898" s="13">
        <f t="shared" si="516"/>
        <v>0.46741584529955288</v>
      </c>
      <c r="Z898" s="24">
        <f t="shared" si="517"/>
        <v>4767.7459939670371</v>
      </c>
      <c r="AA898" s="24">
        <f t="shared" si="518"/>
        <v>18744.787007880481</v>
      </c>
      <c r="AB898" s="24">
        <f t="shared" si="536"/>
        <v>498.22386151301072</v>
      </c>
      <c r="AC898" s="24">
        <f t="shared" si="537"/>
        <v>389.77464905695149</v>
      </c>
      <c r="AD898" s="123">
        <f t="shared" si="538"/>
        <v>4400</v>
      </c>
      <c r="AE898" s="14">
        <f t="shared" si="539"/>
        <v>73.333333333333329</v>
      </c>
      <c r="AF898" s="24">
        <f t="shared" si="519"/>
        <v>400</v>
      </c>
      <c r="AG898" s="3">
        <f t="shared" si="540"/>
        <v>2</v>
      </c>
      <c r="AH898" s="14">
        <f t="shared" si="520"/>
        <v>0</v>
      </c>
      <c r="AI898" s="14">
        <f t="shared" si="521"/>
        <v>1</v>
      </c>
      <c r="AJ898" s="14">
        <f t="shared" si="522"/>
        <v>2</v>
      </c>
      <c r="AK898" s="14">
        <f t="shared" si="523"/>
        <v>2.6</v>
      </c>
      <c r="AL898" s="24">
        <f t="shared" si="541"/>
        <v>498.22386151301072</v>
      </c>
      <c r="AM898" s="14">
        <f t="shared" si="542"/>
        <v>404.45983429164687</v>
      </c>
      <c r="AN898" s="138" t="str">
        <f t="shared" si="543"/>
        <v>modifiée</v>
      </c>
      <c r="AO898">
        <f t="shared" si="544"/>
        <v>4400</v>
      </c>
      <c r="AP898" s="124">
        <f t="shared" si="545"/>
        <v>404.45983429164687</v>
      </c>
    </row>
    <row r="899" spans="2:42" x14ac:dyDescent="0.25">
      <c r="B899" s="3">
        <f t="shared" si="524"/>
        <v>4405</v>
      </c>
      <c r="C899" s="14">
        <f t="shared" si="525"/>
        <v>73.416666666666671</v>
      </c>
      <c r="D899" s="11">
        <f t="shared" si="526"/>
        <v>975.52009197644179</v>
      </c>
      <c r="E899" s="11">
        <f t="shared" si="507"/>
        <v>779.31107130534974</v>
      </c>
      <c r="F899" s="11">
        <f t="shared" si="527"/>
        <v>275.07578587025034</v>
      </c>
      <c r="G899" s="11">
        <f t="shared" si="508"/>
        <v>498.65273274756953</v>
      </c>
      <c r="H899" s="11">
        <f t="shared" si="509"/>
        <v>390.15136803231877</v>
      </c>
      <c r="I899" s="24">
        <f t="shared" si="528"/>
        <v>275.07578587025034</v>
      </c>
      <c r="J899" s="12">
        <f t="shared" si="510"/>
        <v>0.2888003487273304</v>
      </c>
      <c r="K899" s="24">
        <f t="shared" si="511"/>
        <v>555.96412332585214</v>
      </c>
      <c r="L899" s="12">
        <f t="shared" si="529"/>
        <v>0.28782231382340795</v>
      </c>
      <c r="M899" s="24">
        <f t="shared" si="530"/>
        <v>498.65273274756953</v>
      </c>
      <c r="N899" s="12">
        <f t="shared" si="512"/>
        <v>0.7238036981877789</v>
      </c>
      <c r="O899" s="24">
        <f t="shared" si="513"/>
        <v>665.49521547789334</v>
      </c>
      <c r="P899" s="12">
        <f t="shared" si="531"/>
        <v>0.4284820670171216</v>
      </c>
      <c r="Q899" s="24">
        <f t="shared" si="532"/>
        <v>390.15136803231877</v>
      </c>
      <c r="R899" s="12">
        <f t="shared" si="514"/>
        <v>0.4807424310483443</v>
      </c>
      <c r="S899" s="24">
        <f t="shared" si="515"/>
        <v>601.18000864466967</v>
      </c>
      <c r="T899" s="12">
        <f t="shared" si="533"/>
        <v>0.37649771513447833</v>
      </c>
      <c r="W899" s="24">
        <f t="shared" si="534"/>
        <v>588.84787196559557</v>
      </c>
      <c r="X899" s="24">
        <f t="shared" si="535"/>
        <v>747.46129651778256</v>
      </c>
      <c r="Y899" s="13">
        <f t="shared" si="516"/>
        <v>0.46688220381253887</v>
      </c>
      <c r="Z899" s="24">
        <f t="shared" si="517"/>
        <v>4761.5799834938543</v>
      </c>
      <c r="AA899" s="24">
        <f t="shared" si="518"/>
        <v>18740.142315462021</v>
      </c>
      <c r="AB899" s="24">
        <f t="shared" si="536"/>
        <v>498.65273274756953</v>
      </c>
      <c r="AC899" s="24">
        <f t="shared" si="537"/>
        <v>390.15136803231877</v>
      </c>
      <c r="AD899" s="123">
        <f t="shared" si="538"/>
        <v>4405</v>
      </c>
      <c r="AE899" s="14">
        <f t="shared" si="539"/>
        <v>73.416666666666671</v>
      </c>
      <c r="AF899" s="24">
        <f t="shared" si="519"/>
        <v>400</v>
      </c>
      <c r="AG899" s="3">
        <f t="shared" si="540"/>
        <v>2</v>
      </c>
      <c r="AH899" s="14">
        <f t="shared" si="520"/>
        <v>0</v>
      </c>
      <c r="AI899" s="14">
        <f t="shared" si="521"/>
        <v>1</v>
      </c>
      <c r="AJ899" s="14">
        <f t="shared" si="522"/>
        <v>2</v>
      </c>
      <c r="AK899" s="14">
        <f t="shared" si="523"/>
        <v>2.6</v>
      </c>
      <c r="AL899" s="24">
        <f t="shared" si="541"/>
        <v>498.65273274756953</v>
      </c>
      <c r="AM899" s="14">
        <f t="shared" si="542"/>
        <v>404.88721915179258</v>
      </c>
      <c r="AN899" s="138" t="str">
        <f t="shared" si="543"/>
        <v>modifiée</v>
      </c>
      <c r="AO899">
        <f t="shared" si="544"/>
        <v>4405</v>
      </c>
      <c r="AP899" s="124">
        <f t="shared" si="545"/>
        <v>404.88721915179258</v>
      </c>
    </row>
    <row r="900" spans="2:42" x14ac:dyDescent="0.25">
      <c r="B900" s="3">
        <f t="shared" si="524"/>
        <v>4410</v>
      </c>
      <c r="C900" s="14">
        <f t="shared" si="525"/>
        <v>73.5</v>
      </c>
      <c r="D900" s="11">
        <f t="shared" si="526"/>
        <v>975.68977670155004</v>
      </c>
      <c r="E900" s="11">
        <f t="shared" si="507"/>
        <v>779.531846731722</v>
      </c>
      <c r="F900" s="11">
        <f t="shared" si="527"/>
        <v>275.36360818407377</v>
      </c>
      <c r="G900" s="11">
        <f t="shared" si="508"/>
        <v>499.08121481458664</v>
      </c>
      <c r="H900" s="11">
        <f t="shared" si="509"/>
        <v>390.52786574745323</v>
      </c>
      <c r="I900" s="24">
        <f t="shared" si="528"/>
        <v>275.36360818407377</v>
      </c>
      <c r="J900" s="12">
        <f t="shared" si="510"/>
        <v>0.28874844382430015</v>
      </c>
      <c r="K900" s="24">
        <f t="shared" si="511"/>
        <v>556.06406244076959</v>
      </c>
      <c r="L900" s="12">
        <f t="shared" si="529"/>
        <v>0.28773147827849105</v>
      </c>
      <c r="M900" s="24">
        <f t="shared" si="530"/>
        <v>499.08121481458664</v>
      </c>
      <c r="N900" s="12">
        <f t="shared" si="512"/>
        <v>0.72345700605975072</v>
      </c>
      <c r="O900" s="24">
        <f t="shared" si="513"/>
        <v>665.81413139205824</v>
      </c>
      <c r="P900" s="12">
        <f t="shared" si="531"/>
        <v>0.42809318494563625</v>
      </c>
      <c r="Q900" s="24">
        <f t="shared" si="532"/>
        <v>390.52786574745323</v>
      </c>
      <c r="R900" s="12">
        <f t="shared" si="514"/>
        <v>0.48060144935295329</v>
      </c>
      <c r="S900" s="24">
        <f t="shared" si="515"/>
        <v>601.35636137304368</v>
      </c>
      <c r="T900" s="12">
        <f t="shared" si="533"/>
        <v>0.37627648021888926</v>
      </c>
      <c r="W900" s="24">
        <f t="shared" si="534"/>
        <v>589.31475416940816</v>
      </c>
      <c r="X900" s="24">
        <f t="shared" si="535"/>
        <v>747.97161610043383</v>
      </c>
      <c r="Y900" s="13">
        <f t="shared" si="516"/>
        <v>0.46634934888194041</v>
      </c>
      <c r="Z900" s="24">
        <f t="shared" si="517"/>
        <v>4755.4273140578462</v>
      </c>
      <c r="AA900" s="24">
        <f t="shared" si="518"/>
        <v>18735.499540600737</v>
      </c>
      <c r="AB900" s="24">
        <f t="shared" si="536"/>
        <v>499.08121481458664</v>
      </c>
      <c r="AC900" s="24">
        <f t="shared" si="537"/>
        <v>390.52786574745323</v>
      </c>
      <c r="AD900" s="123">
        <f t="shared" si="538"/>
        <v>4410</v>
      </c>
      <c r="AE900" s="14">
        <f t="shared" si="539"/>
        <v>73.5</v>
      </c>
      <c r="AF900" s="24">
        <f t="shared" si="519"/>
        <v>400</v>
      </c>
      <c r="AG900" s="3">
        <f t="shared" si="540"/>
        <v>2</v>
      </c>
      <c r="AH900" s="14">
        <f t="shared" si="520"/>
        <v>0</v>
      </c>
      <c r="AI900" s="14">
        <f t="shared" si="521"/>
        <v>1</v>
      </c>
      <c r="AJ900" s="14">
        <f t="shared" si="522"/>
        <v>2</v>
      </c>
      <c r="AK900" s="14">
        <f t="shared" si="523"/>
        <v>2.6</v>
      </c>
      <c r="AL900" s="24">
        <f t="shared" si="541"/>
        <v>499.08121481458664</v>
      </c>
      <c r="AM900" s="14">
        <f t="shared" si="542"/>
        <v>405.31440312750982</v>
      </c>
      <c r="AN900" s="138" t="str">
        <f t="shared" si="543"/>
        <v>modifiée</v>
      </c>
      <c r="AO900">
        <f t="shared" si="544"/>
        <v>4410</v>
      </c>
      <c r="AP900" s="124">
        <f t="shared" si="545"/>
        <v>405.31440312750982</v>
      </c>
    </row>
    <row r="901" spans="2:42" x14ac:dyDescent="0.25">
      <c r="B901" s="3">
        <f t="shared" si="524"/>
        <v>4415</v>
      </c>
      <c r="C901" s="14">
        <f t="shared" si="525"/>
        <v>73.583333333333329</v>
      </c>
      <c r="D901" s="11">
        <f t="shared" si="526"/>
        <v>975.85926947557095</v>
      </c>
      <c r="E901" s="11">
        <f t="shared" si="507"/>
        <v>779.75262215809425</v>
      </c>
      <c r="F901" s="11">
        <f t="shared" si="527"/>
        <v>275.65133966235226</v>
      </c>
      <c r="G901" s="11">
        <f t="shared" si="508"/>
        <v>499.50930799953227</v>
      </c>
      <c r="H901" s="11">
        <f t="shared" si="509"/>
        <v>390.90414222767214</v>
      </c>
      <c r="I901" s="24">
        <f t="shared" si="528"/>
        <v>275.65133966235226</v>
      </c>
      <c r="J901" s="12">
        <f t="shared" si="510"/>
        <v>0.28869656157544271</v>
      </c>
      <c r="K901" s="24">
        <f t="shared" si="511"/>
        <v>556.1639938494111</v>
      </c>
      <c r="L901" s="12">
        <f t="shared" si="529"/>
        <v>0.28764062089756914</v>
      </c>
      <c r="M901" s="24">
        <f t="shared" si="530"/>
        <v>499.50930799953227</v>
      </c>
      <c r="N901" s="12">
        <f t="shared" si="512"/>
        <v>0.72311030971292378</v>
      </c>
      <c r="O901" s="24">
        <f t="shared" si="513"/>
        <v>666.13335699832987</v>
      </c>
      <c r="P901" s="12">
        <f t="shared" si="531"/>
        <v>0.42770458890112156</v>
      </c>
      <c r="Q901" s="24">
        <f t="shared" si="532"/>
        <v>390.90414222767214</v>
      </c>
      <c r="R901" s="12">
        <f t="shared" si="514"/>
        <v>0.48046042700541342</v>
      </c>
      <c r="S901" s="24">
        <f t="shared" si="515"/>
        <v>601.53286849209508</v>
      </c>
      <c r="T901" s="12">
        <f t="shared" si="533"/>
        <v>0.37605527094866276</v>
      </c>
      <c r="W901" s="24">
        <f t="shared" si="534"/>
        <v>589.78110351829014</v>
      </c>
      <c r="X901" s="24">
        <f t="shared" si="535"/>
        <v>748.48232587974417</v>
      </c>
      <c r="Y901" s="13">
        <f t="shared" si="516"/>
        <v>0.46581728159162067</v>
      </c>
      <c r="Z901" s="24">
        <f t="shared" si="517"/>
        <v>4749.2879659951031</v>
      </c>
      <c r="AA901" s="24">
        <f t="shared" si="518"/>
        <v>18730.858761405052</v>
      </c>
      <c r="AB901" s="24">
        <f t="shared" si="536"/>
        <v>499.50930799953227</v>
      </c>
      <c r="AC901" s="24">
        <f t="shared" si="537"/>
        <v>390.90414222767214</v>
      </c>
      <c r="AD901" s="123">
        <f t="shared" si="538"/>
        <v>4415</v>
      </c>
      <c r="AE901" s="14">
        <f t="shared" si="539"/>
        <v>73.583333333333329</v>
      </c>
      <c r="AF901" s="24">
        <f t="shared" si="519"/>
        <v>400</v>
      </c>
      <c r="AG901" s="3">
        <f t="shared" si="540"/>
        <v>2</v>
      </c>
      <c r="AH901" s="14">
        <f t="shared" si="520"/>
        <v>0</v>
      </c>
      <c r="AI901" s="14">
        <f t="shared" si="521"/>
        <v>1</v>
      </c>
      <c r="AJ901" s="14">
        <f t="shared" si="522"/>
        <v>2</v>
      </c>
      <c r="AK901" s="14">
        <f t="shared" si="523"/>
        <v>2.6</v>
      </c>
      <c r="AL901" s="24">
        <f t="shared" si="541"/>
        <v>499.50930799953227</v>
      </c>
      <c r="AM901" s="14">
        <f t="shared" si="542"/>
        <v>405.74138612403982</v>
      </c>
      <c r="AN901" s="138" t="str">
        <f t="shared" si="543"/>
        <v>modifiée</v>
      </c>
      <c r="AO901">
        <f t="shared" si="544"/>
        <v>4415</v>
      </c>
      <c r="AP901" s="124">
        <f t="shared" si="545"/>
        <v>405.74138612403982</v>
      </c>
    </row>
    <row r="902" spans="2:42" x14ac:dyDescent="0.25">
      <c r="B902" s="3">
        <f t="shared" si="524"/>
        <v>4420</v>
      </c>
      <c r="C902" s="14">
        <f t="shared" si="525"/>
        <v>73.666666666666671</v>
      </c>
      <c r="D902" s="11">
        <f t="shared" si="526"/>
        <v>976.02857073229211</v>
      </c>
      <c r="E902" s="11">
        <f t="shared" si="507"/>
        <v>779.97339758446651</v>
      </c>
      <c r="F902" s="11">
        <f t="shared" si="527"/>
        <v>275.9389802832498</v>
      </c>
      <c r="G902" s="11">
        <f t="shared" si="508"/>
        <v>499.93701258843339</v>
      </c>
      <c r="H902" s="11">
        <f t="shared" si="509"/>
        <v>391.28019749862079</v>
      </c>
      <c r="I902" s="24">
        <f t="shared" si="528"/>
        <v>275.9389802832498</v>
      </c>
      <c r="J902" s="12">
        <f t="shared" si="510"/>
        <v>0.28864470181747331</v>
      </c>
      <c r="K902" s="24">
        <f t="shared" si="511"/>
        <v>556.26391783876795</v>
      </c>
      <c r="L902" s="12">
        <f t="shared" si="529"/>
        <v>0.28754974178732118</v>
      </c>
      <c r="M902" s="24">
        <f t="shared" si="530"/>
        <v>499.93701258843339</v>
      </c>
      <c r="N902" s="12">
        <f t="shared" si="512"/>
        <v>0.7227636100428797</v>
      </c>
      <c r="O902" s="24">
        <f t="shared" si="513"/>
        <v>666.45289192215239</v>
      </c>
      <c r="P902" s="12">
        <f t="shared" si="531"/>
        <v>0.42731627943694883</v>
      </c>
      <c r="Q902" s="24">
        <f t="shared" si="532"/>
        <v>391.28019749862079</v>
      </c>
      <c r="R902" s="12">
        <f t="shared" si="514"/>
        <v>0.48031936393765845</v>
      </c>
      <c r="S902" s="24">
        <f t="shared" si="515"/>
        <v>601.7095302678963</v>
      </c>
      <c r="T902" s="12">
        <f t="shared" si="533"/>
        <v>0.37583408765151305</v>
      </c>
      <c r="W902" s="24">
        <f t="shared" si="534"/>
        <v>590.24692079988176</v>
      </c>
      <c r="X902" s="24">
        <f t="shared" si="535"/>
        <v>748.9934247372812</v>
      </c>
      <c r="Y902" s="13">
        <f t="shared" si="516"/>
        <v>0.4652860030092828</v>
      </c>
      <c r="Z902" s="24">
        <f t="shared" si="517"/>
        <v>4743.1619196146185</v>
      </c>
      <c r="AA902" s="24">
        <f t="shared" si="518"/>
        <v>18726.22005570104</v>
      </c>
      <c r="AB902" s="24">
        <f t="shared" si="536"/>
        <v>499.93701258843339</v>
      </c>
      <c r="AC902" s="24">
        <f t="shared" si="537"/>
        <v>391.28019749862079</v>
      </c>
      <c r="AD902" s="123">
        <f t="shared" si="538"/>
        <v>4420</v>
      </c>
      <c r="AE902" s="14">
        <f t="shared" si="539"/>
        <v>73.666666666666671</v>
      </c>
      <c r="AF902" s="24">
        <f t="shared" si="519"/>
        <v>400</v>
      </c>
      <c r="AG902" s="3">
        <f t="shared" si="540"/>
        <v>2</v>
      </c>
      <c r="AH902" s="14">
        <f t="shared" si="520"/>
        <v>0</v>
      </c>
      <c r="AI902" s="14">
        <f t="shared" si="521"/>
        <v>1</v>
      </c>
      <c r="AJ902" s="14">
        <f t="shared" si="522"/>
        <v>2</v>
      </c>
      <c r="AK902" s="14">
        <f t="shared" si="523"/>
        <v>2.6</v>
      </c>
      <c r="AL902" s="24">
        <f t="shared" si="541"/>
        <v>499.93701258843339</v>
      </c>
      <c r="AM902" s="14">
        <f t="shared" si="542"/>
        <v>406.16816804743718</v>
      </c>
      <c r="AN902" s="138" t="str">
        <f t="shared" si="543"/>
        <v>modifiée</v>
      </c>
      <c r="AO902">
        <f t="shared" si="544"/>
        <v>4420</v>
      </c>
      <c r="AP902" s="124">
        <f t="shared" si="545"/>
        <v>406.16816804743718</v>
      </c>
    </row>
    <row r="903" spans="2:42" x14ac:dyDescent="0.25">
      <c r="B903" s="3">
        <f t="shared" si="524"/>
        <v>4425</v>
      </c>
      <c r="C903" s="14">
        <f t="shared" si="525"/>
        <v>73.75</v>
      </c>
      <c r="D903" s="11">
        <f t="shared" si="526"/>
        <v>976.19768090403295</v>
      </c>
      <c r="E903" s="11">
        <f t="shared" si="507"/>
        <v>780.19417301083865</v>
      </c>
      <c r="F903" s="11">
        <f t="shared" si="527"/>
        <v>276.22653002503711</v>
      </c>
      <c r="G903" s="11">
        <f t="shared" si="508"/>
        <v>500.36432886787031</v>
      </c>
      <c r="H903" s="11">
        <f t="shared" si="509"/>
        <v>391.65603158627232</v>
      </c>
      <c r="I903" s="24">
        <f t="shared" si="528"/>
        <v>276.22653002503711</v>
      </c>
      <c r="J903" s="12">
        <f t="shared" si="510"/>
        <v>0.28859286438762571</v>
      </c>
      <c r="K903" s="24">
        <f t="shared" si="511"/>
        <v>556.3638346952672</v>
      </c>
      <c r="L903" s="12">
        <f t="shared" si="529"/>
        <v>0.28745884105389441</v>
      </c>
      <c r="M903" s="24">
        <f t="shared" si="530"/>
        <v>500.36432886787031</v>
      </c>
      <c r="N903" s="12">
        <f t="shared" si="512"/>
        <v>0.7224169079450824</v>
      </c>
      <c r="O903" s="24">
        <f t="shared" si="513"/>
        <v>666.77273578678421</v>
      </c>
      <c r="P903" s="12">
        <f t="shared" si="531"/>
        <v>0.42692825710291971</v>
      </c>
      <c r="Q903" s="24">
        <f t="shared" si="532"/>
        <v>391.65603158627232</v>
      </c>
      <c r="R903" s="12">
        <f t="shared" si="514"/>
        <v>0.48017826008361669</v>
      </c>
      <c r="S903" s="24">
        <f t="shared" si="515"/>
        <v>601.88634696451152</v>
      </c>
      <c r="T903" s="12">
        <f t="shared" si="533"/>
        <v>0.37561293065461654</v>
      </c>
      <c r="W903" s="24">
        <f t="shared" si="534"/>
        <v>590.71220680289105</v>
      </c>
      <c r="X903" s="24">
        <f t="shared" si="535"/>
        <v>749.50491155692362</v>
      </c>
      <c r="Y903" s="13">
        <f t="shared" si="516"/>
        <v>0.46475551418652705</v>
      </c>
      <c r="Z903" s="24">
        <f t="shared" si="517"/>
        <v>4737.0491551986906</v>
      </c>
      <c r="AA903" s="24">
        <f t="shared" si="518"/>
        <v>18721.583501032135</v>
      </c>
      <c r="AB903" s="24">
        <f t="shared" si="536"/>
        <v>500.36432886787031</v>
      </c>
      <c r="AC903" s="24">
        <f t="shared" si="537"/>
        <v>391.65603158627232</v>
      </c>
      <c r="AD903" s="123">
        <f t="shared" si="538"/>
        <v>4425</v>
      </c>
      <c r="AE903" s="14">
        <f t="shared" si="539"/>
        <v>73.75</v>
      </c>
      <c r="AF903" s="24">
        <f t="shared" si="519"/>
        <v>400</v>
      </c>
      <c r="AG903" s="3">
        <f t="shared" si="540"/>
        <v>2</v>
      </c>
      <c r="AH903" s="14">
        <f t="shared" si="520"/>
        <v>0</v>
      </c>
      <c r="AI903" s="14">
        <f t="shared" si="521"/>
        <v>1</v>
      </c>
      <c r="AJ903" s="14">
        <f t="shared" si="522"/>
        <v>2</v>
      </c>
      <c r="AK903" s="14">
        <f t="shared" si="523"/>
        <v>2.6</v>
      </c>
      <c r="AL903" s="24">
        <f t="shared" si="541"/>
        <v>500.36432886787031</v>
      </c>
      <c r="AM903" s="14">
        <f t="shared" si="542"/>
        <v>406.5947488045685</v>
      </c>
      <c r="AN903" s="138" t="str">
        <f t="shared" si="543"/>
        <v>modifiée</v>
      </c>
      <c r="AO903">
        <f t="shared" si="544"/>
        <v>4425</v>
      </c>
      <c r="AP903" s="124">
        <f t="shared" si="545"/>
        <v>406.5947488045685</v>
      </c>
    </row>
    <row r="904" spans="2:42" x14ac:dyDescent="0.25">
      <c r="B904" s="3">
        <f t="shared" si="524"/>
        <v>4430</v>
      </c>
      <c r="C904" s="14">
        <f t="shared" si="525"/>
        <v>73.833333333333329</v>
      </c>
      <c r="D904" s="11">
        <f t="shared" si="526"/>
        <v>976.36660042165033</v>
      </c>
      <c r="E904" s="11">
        <f t="shared" si="507"/>
        <v>780.4149484372108</v>
      </c>
      <c r="F904" s="11">
        <f t="shared" si="527"/>
        <v>276.51398886609098</v>
      </c>
      <c r="G904" s="11">
        <f t="shared" si="508"/>
        <v>500.79125712497324</v>
      </c>
      <c r="H904" s="11">
        <f t="shared" si="509"/>
        <v>392.03164451692692</v>
      </c>
      <c r="I904" s="24">
        <f t="shared" si="528"/>
        <v>276.51398886609098</v>
      </c>
      <c r="J904" s="12">
        <f t="shared" si="510"/>
        <v>0.28854104912365142</v>
      </c>
      <c r="K904" s="24">
        <f t="shared" si="511"/>
        <v>556.46374470477201</v>
      </c>
      <c r="L904" s="12">
        <f t="shared" si="529"/>
        <v>0.28736791880297752</v>
      </c>
      <c r="M904" s="24">
        <f t="shared" si="530"/>
        <v>500.79125712497324</v>
      </c>
      <c r="N904" s="12">
        <f t="shared" si="512"/>
        <v>0.72207020431485114</v>
      </c>
      <c r="O904" s="24">
        <f t="shared" si="513"/>
        <v>667.09288821331415</v>
      </c>
      <c r="P904" s="12">
        <f t="shared" si="531"/>
        <v>0.42654052244544838</v>
      </c>
      <c r="Q904" s="24">
        <f t="shared" si="532"/>
        <v>392.03164451692692</v>
      </c>
      <c r="R904" s="12">
        <f t="shared" si="514"/>
        <v>0.48003711537920268</v>
      </c>
      <c r="S904" s="24">
        <f t="shared" si="515"/>
        <v>602.06331884400049</v>
      </c>
      <c r="T904" s="12">
        <f t="shared" si="533"/>
        <v>0.37539180028472752</v>
      </c>
      <c r="W904" s="24">
        <f t="shared" si="534"/>
        <v>591.1769623170776</v>
      </c>
      <c r="X904" s="24">
        <f t="shared" si="535"/>
        <v>750.0167852248851</v>
      </c>
      <c r="Y904" s="13">
        <f t="shared" si="516"/>
        <v>0.46422581615891234</v>
      </c>
      <c r="Z904" s="24">
        <f t="shared" si="517"/>
        <v>4730.9496530033302</v>
      </c>
      <c r="AA904" s="24">
        <f t="shared" si="518"/>
        <v>18716.949174659054</v>
      </c>
      <c r="AB904" s="24">
        <f t="shared" si="536"/>
        <v>500.79125712497324</v>
      </c>
      <c r="AC904" s="24">
        <f t="shared" si="537"/>
        <v>392.03164451692692</v>
      </c>
      <c r="AD904" s="123">
        <f t="shared" si="538"/>
        <v>4430</v>
      </c>
      <c r="AE904" s="14">
        <f t="shared" si="539"/>
        <v>73.833333333333329</v>
      </c>
      <c r="AF904" s="24">
        <f t="shared" si="519"/>
        <v>400</v>
      </c>
      <c r="AG904" s="3">
        <f t="shared" si="540"/>
        <v>2</v>
      </c>
      <c r="AH904" s="14">
        <f t="shared" si="520"/>
        <v>0</v>
      </c>
      <c r="AI904" s="14">
        <f t="shared" si="521"/>
        <v>1</v>
      </c>
      <c r="AJ904" s="14">
        <f t="shared" si="522"/>
        <v>2</v>
      </c>
      <c r="AK904" s="14">
        <f t="shared" si="523"/>
        <v>2.6</v>
      </c>
      <c r="AL904" s="24">
        <f t="shared" si="541"/>
        <v>500.79125712497324</v>
      </c>
      <c r="AM904" s="14">
        <f t="shared" si="542"/>
        <v>407.02112830310983</v>
      </c>
      <c r="AN904" s="138" t="str">
        <f t="shared" si="543"/>
        <v>modifiée</v>
      </c>
      <c r="AO904">
        <f t="shared" si="544"/>
        <v>4430</v>
      </c>
      <c r="AP904" s="124">
        <f t="shared" si="545"/>
        <v>407.02112830310983</v>
      </c>
    </row>
    <row r="905" spans="2:42" x14ac:dyDescent="0.25">
      <c r="B905" s="3">
        <f t="shared" si="524"/>
        <v>4435</v>
      </c>
      <c r="C905" s="14">
        <f t="shared" si="525"/>
        <v>73.916666666666671</v>
      </c>
      <c r="D905" s="11">
        <f t="shared" si="526"/>
        <v>976.53532971454547</v>
      </c>
      <c r="E905" s="11">
        <f t="shared" si="507"/>
        <v>780.63572386358305</v>
      </c>
      <c r="F905" s="11">
        <f t="shared" si="527"/>
        <v>276.80135678489398</v>
      </c>
      <c r="G905" s="11">
        <f t="shared" si="508"/>
        <v>501.21779764741871</v>
      </c>
      <c r="H905" s="11">
        <f t="shared" si="509"/>
        <v>392.40703631721163</v>
      </c>
      <c r="I905" s="24">
        <f t="shared" si="528"/>
        <v>276.80135678489398</v>
      </c>
      <c r="J905" s="12">
        <f t="shared" si="510"/>
        <v>0.28848925586381891</v>
      </c>
      <c r="K905" s="24">
        <f t="shared" si="511"/>
        <v>556.56364815258178</v>
      </c>
      <c r="L905" s="12">
        <f t="shared" si="529"/>
        <v>0.28727697513976308</v>
      </c>
      <c r="M905" s="24">
        <f t="shared" si="530"/>
        <v>501.21779764741871</v>
      </c>
      <c r="N905" s="12">
        <f t="shared" si="512"/>
        <v>0.72172350004733155</v>
      </c>
      <c r="O905" s="24">
        <f t="shared" si="513"/>
        <v>667.41334882068031</v>
      </c>
      <c r="P905" s="12">
        <f t="shared" si="531"/>
        <v>0.42615307600745883</v>
      </c>
      <c r="Q905" s="24">
        <f t="shared" si="532"/>
        <v>392.40703631721163</v>
      </c>
      <c r="R905" s="12">
        <f t="shared" si="514"/>
        <v>0.47989592976230694</v>
      </c>
      <c r="S905" s="24">
        <f t="shared" si="515"/>
        <v>602.24044616642516</v>
      </c>
      <c r="T905" s="12">
        <f t="shared" si="533"/>
        <v>0.37517069686810905</v>
      </c>
      <c r="W905" s="24">
        <f t="shared" si="534"/>
        <v>591.64118813323648</v>
      </c>
      <c r="X905" s="24">
        <f t="shared" si="535"/>
        <v>750.52904462973731</v>
      </c>
      <c r="Y905" s="13">
        <f t="shared" si="516"/>
        <v>0.46369690994601553</v>
      </c>
      <c r="Z905" s="24">
        <f t="shared" si="517"/>
        <v>4724.8633932586645</v>
      </c>
      <c r="AA905" s="24">
        <f t="shared" si="518"/>
        <v>18712.317153559652</v>
      </c>
      <c r="AB905" s="24">
        <f t="shared" si="536"/>
        <v>501.21779764741871</v>
      </c>
      <c r="AC905" s="24">
        <f t="shared" si="537"/>
        <v>392.40703631721163</v>
      </c>
      <c r="AD905" s="123">
        <f t="shared" si="538"/>
        <v>4435</v>
      </c>
      <c r="AE905" s="14">
        <f t="shared" si="539"/>
        <v>73.916666666666671</v>
      </c>
      <c r="AF905" s="24">
        <f t="shared" si="519"/>
        <v>400</v>
      </c>
      <c r="AG905" s="3">
        <f t="shared" si="540"/>
        <v>2</v>
      </c>
      <c r="AH905" s="14">
        <f t="shared" si="520"/>
        <v>0</v>
      </c>
      <c r="AI905" s="14">
        <f t="shared" si="521"/>
        <v>1</v>
      </c>
      <c r="AJ905" s="14">
        <f t="shared" si="522"/>
        <v>2</v>
      </c>
      <c r="AK905" s="14">
        <f t="shared" si="523"/>
        <v>2.6</v>
      </c>
      <c r="AL905" s="24">
        <f t="shared" si="541"/>
        <v>501.21779764741871</v>
      </c>
      <c r="AM905" s="14">
        <f t="shared" si="542"/>
        <v>407.44730645154618</v>
      </c>
      <c r="AN905" s="138" t="str">
        <f t="shared" si="543"/>
        <v>modifiée</v>
      </c>
      <c r="AO905">
        <f t="shared" si="544"/>
        <v>4435</v>
      </c>
      <c r="AP905" s="124">
        <f t="shared" si="545"/>
        <v>407.44730645154618</v>
      </c>
    </row>
    <row r="906" spans="2:42" x14ac:dyDescent="0.25">
      <c r="B906" s="3">
        <f t="shared" si="524"/>
        <v>4440</v>
      </c>
      <c r="C906" s="14">
        <f t="shared" si="525"/>
        <v>74</v>
      </c>
      <c r="D906" s="11">
        <f t="shared" si="526"/>
        <v>976.70386921067063</v>
      </c>
      <c r="E906" s="11">
        <f t="shared" si="507"/>
        <v>780.85649928995531</v>
      </c>
      <c r="F906" s="11">
        <f t="shared" si="527"/>
        <v>277.08863376003376</v>
      </c>
      <c r="G906" s="11">
        <f t="shared" si="508"/>
        <v>501.64395072342614</v>
      </c>
      <c r="H906" s="11">
        <f t="shared" si="509"/>
        <v>392.78220701407975</v>
      </c>
      <c r="I906" s="24">
        <f t="shared" si="528"/>
        <v>277.08863376003376</v>
      </c>
      <c r="J906" s="12">
        <f t="shared" si="510"/>
        <v>0.28843748444691242</v>
      </c>
      <c r="K906" s="24">
        <f t="shared" si="511"/>
        <v>556.66354532343234</v>
      </c>
      <c r="L906" s="12">
        <f t="shared" si="529"/>
        <v>0.28718601016895784</v>
      </c>
      <c r="M906" s="24">
        <f t="shared" si="530"/>
        <v>501.64395072342614</v>
      </c>
      <c r="N906" s="12">
        <f t="shared" si="512"/>
        <v>0.72137679603746696</v>
      </c>
      <c r="O906" s="24">
        <f t="shared" si="513"/>
        <v>667.7341172256863</v>
      </c>
      <c r="P906" s="12">
        <f t="shared" si="531"/>
        <v>0.4257659183284046</v>
      </c>
      <c r="Q906" s="24">
        <f t="shared" si="532"/>
        <v>392.78220701407975</v>
      </c>
      <c r="R906" s="12">
        <f t="shared" si="514"/>
        <v>0.47975470317278823</v>
      </c>
      <c r="S906" s="24">
        <f t="shared" si="515"/>
        <v>602.41772918985328</v>
      </c>
      <c r="T906" s="12">
        <f t="shared" si="533"/>
        <v>0.37494962073054383</v>
      </c>
      <c r="W906" s="24">
        <f t="shared" si="534"/>
        <v>592.10488504318255</v>
      </c>
      <c r="X906" s="24">
        <f t="shared" si="535"/>
        <v>751.04168866243458</v>
      </c>
      <c r="Y906" s="13">
        <f t="shared" si="516"/>
        <v>0.46316879655148718</v>
      </c>
      <c r="Z906" s="24">
        <f t="shared" si="517"/>
        <v>4718.7903561693192</v>
      </c>
      <c r="AA906" s="24">
        <f t="shared" si="518"/>
        <v>18707.687514428573</v>
      </c>
      <c r="AB906" s="24">
        <f t="shared" si="536"/>
        <v>501.64395072342614</v>
      </c>
      <c r="AC906" s="24">
        <f t="shared" si="537"/>
        <v>392.78220701407975</v>
      </c>
      <c r="AD906" s="123">
        <f t="shared" si="538"/>
        <v>4440</v>
      </c>
      <c r="AE906" s="14">
        <f t="shared" si="539"/>
        <v>74</v>
      </c>
      <c r="AF906" s="24">
        <f t="shared" si="519"/>
        <v>400</v>
      </c>
      <c r="AG906" s="3">
        <f t="shared" si="540"/>
        <v>2</v>
      </c>
      <c r="AH906" s="14">
        <f t="shared" si="520"/>
        <v>0</v>
      </c>
      <c r="AI906" s="14">
        <f t="shared" si="521"/>
        <v>1</v>
      </c>
      <c r="AJ906" s="14">
        <f t="shared" si="522"/>
        <v>2</v>
      </c>
      <c r="AK906" s="14">
        <f t="shared" si="523"/>
        <v>2.6</v>
      </c>
      <c r="AL906" s="24">
        <f t="shared" si="541"/>
        <v>501.64395072342614</v>
      </c>
      <c r="AM906" s="14">
        <f t="shared" si="542"/>
        <v>407.8732831591692</v>
      </c>
      <c r="AN906" s="138" t="str">
        <f t="shared" si="543"/>
        <v>modifiée</v>
      </c>
      <c r="AO906">
        <f t="shared" si="544"/>
        <v>4440</v>
      </c>
      <c r="AP906" s="124">
        <f t="shared" si="545"/>
        <v>407.8732831591692</v>
      </c>
    </row>
    <row r="907" spans="2:42" x14ac:dyDescent="0.25">
      <c r="B907" s="3">
        <f t="shared" si="524"/>
        <v>4445</v>
      </c>
      <c r="C907" s="14">
        <f t="shared" si="525"/>
        <v>74.083333333333329</v>
      </c>
      <c r="D907" s="11">
        <f t="shared" si="526"/>
        <v>976.87221933653541</v>
      </c>
      <c r="E907" s="11">
        <f t="shared" si="507"/>
        <v>781.07727471632757</v>
      </c>
      <c r="F907" s="11">
        <f t="shared" si="527"/>
        <v>277.37581977020272</v>
      </c>
      <c r="G907" s="11">
        <f t="shared" si="508"/>
        <v>502.06971664175455</v>
      </c>
      <c r="H907" s="11">
        <f t="shared" si="509"/>
        <v>393.15715663481029</v>
      </c>
      <c r="I907" s="24">
        <f t="shared" si="528"/>
        <v>277.37581977020272</v>
      </c>
      <c r="J907" s="12">
        <f t="shared" si="510"/>
        <v>0.28838573471223145</v>
      </c>
      <c r="K907" s="24">
        <f t="shared" si="511"/>
        <v>556.76343650149556</v>
      </c>
      <c r="L907" s="12">
        <f t="shared" si="529"/>
        <v>0.28709502399479869</v>
      </c>
      <c r="M907" s="24">
        <f t="shared" si="530"/>
        <v>502.06971664175455</v>
      </c>
      <c r="N907" s="12">
        <f t="shared" si="512"/>
        <v>0.72103009317997147</v>
      </c>
      <c r="O907" s="24">
        <f t="shared" si="513"/>
        <v>668.05519304301924</v>
      </c>
      <c r="P907" s="12">
        <f t="shared" si="531"/>
        <v>0.42537904994430403</v>
      </c>
      <c r="Q907" s="24">
        <f t="shared" si="532"/>
        <v>393.15715663481029</v>
      </c>
      <c r="R907" s="12">
        <f t="shared" si="514"/>
        <v>0.4796134355524645</v>
      </c>
      <c r="S907" s="24">
        <f t="shared" si="515"/>
        <v>602.59516817036354</v>
      </c>
      <c r="T907" s="12">
        <f t="shared" si="533"/>
        <v>0.37472857219735534</v>
      </c>
      <c r="W907" s="24">
        <f t="shared" si="534"/>
        <v>592.56805383973403</v>
      </c>
      <c r="X907" s="24">
        <f t="shared" si="535"/>
        <v>751.55471621633421</v>
      </c>
      <c r="Y907" s="13">
        <f t="shared" si="516"/>
        <v>0.46264147696311669</v>
      </c>
      <c r="Z907" s="24">
        <f t="shared" si="517"/>
        <v>4712.7305219148384</v>
      </c>
      <c r="AA907" s="24">
        <f t="shared" si="518"/>
        <v>18703.060333677302</v>
      </c>
      <c r="AB907" s="24">
        <f t="shared" si="536"/>
        <v>502.06971664175455</v>
      </c>
      <c r="AC907" s="24">
        <f t="shared" si="537"/>
        <v>393.15715663481029</v>
      </c>
      <c r="AD907" s="123">
        <f t="shared" si="538"/>
        <v>4445</v>
      </c>
      <c r="AE907" s="14">
        <f t="shared" si="539"/>
        <v>74.083333333333329</v>
      </c>
      <c r="AF907" s="24">
        <f t="shared" si="519"/>
        <v>400</v>
      </c>
      <c r="AG907" s="3">
        <f t="shared" si="540"/>
        <v>2</v>
      </c>
      <c r="AH907" s="14">
        <f t="shared" si="520"/>
        <v>0</v>
      </c>
      <c r="AI907" s="14">
        <f t="shared" si="521"/>
        <v>1</v>
      </c>
      <c r="AJ907" s="14">
        <f t="shared" si="522"/>
        <v>2</v>
      </c>
      <c r="AK907" s="14">
        <f t="shared" si="523"/>
        <v>2.6</v>
      </c>
      <c r="AL907" s="24">
        <f t="shared" si="541"/>
        <v>502.06971664175455</v>
      </c>
      <c r="AM907" s="14">
        <f t="shared" si="542"/>
        <v>408.29905833607609</v>
      </c>
      <c r="AN907" s="138" t="str">
        <f t="shared" si="543"/>
        <v>modifiée</v>
      </c>
      <c r="AO907">
        <f t="shared" si="544"/>
        <v>4445</v>
      </c>
      <c r="AP907" s="124">
        <f t="shared" si="545"/>
        <v>408.29905833607609</v>
      </c>
    </row>
    <row r="908" spans="2:42" x14ac:dyDescent="0.25">
      <c r="B908" s="3">
        <f t="shared" si="524"/>
        <v>4450</v>
      </c>
      <c r="C908" s="14">
        <f t="shared" si="525"/>
        <v>74.166666666666671</v>
      </c>
      <c r="D908" s="11">
        <f t="shared" si="526"/>
        <v>977.04038051721375</v>
      </c>
      <c r="E908" s="11">
        <f t="shared" si="507"/>
        <v>781.29805014269982</v>
      </c>
      <c r="F908" s="11">
        <f t="shared" si="527"/>
        <v>277.66291479419755</v>
      </c>
      <c r="G908" s="11">
        <f t="shared" si="508"/>
        <v>502.49509569169885</v>
      </c>
      <c r="H908" s="11">
        <f t="shared" si="509"/>
        <v>393.53188520700763</v>
      </c>
      <c r="I908" s="24">
        <f t="shared" si="528"/>
        <v>277.66291479419755</v>
      </c>
      <c r="J908" s="12">
        <f t="shared" si="510"/>
        <v>0.28833400649958929</v>
      </c>
      <c r="K908" s="24">
        <f t="shared" si="511"/>
        <v>556.86332197038064</v>
      </c>
      <c r="L908" s="12">
        <f t="shared" si="529"/>
        <v>0.2870040167210326</v>
      </c>
      <c r="M908" s="24">
        <f t="shared" si="530"/>
        <v>502.49509569169885</v>
      </c>
      <c r="N908" s="12">
        <f t="shared" si="512"/>
        <v>0.72068339236930168</v>
      </c>
      <c r="O908" s="24">
        <f t="shared" si="513"/>
        <v>668.37657588526667</v>
      </c>
      <c r="P908" s="12">
        <f t="shared" si="531"/>
        <v>0.42499247138768276</v>
      </c>
      <c r="Q908" s="24">
        <f t="shared" si="532"/>
        <v>393.53188520700763</v>
      </c>
      <c r="R908" s="12">
        <f t="shared" si="514"/>
        <v>0.47947212684510371</v>
      </c>
      <c r="S908" s="24">
        <f t="shared" si="515"/>
        <v>602.77276336205136</v>
      </c>
      <c r="T908" s="12">
        <f t="shared" si="533"/>
        <v>0.37450755159336635</v>
      </c>
      <c r="W908" s="24">
        <f t="shared" si="534"/>
        <v>593.03069531669712</v>
      </c>
      <c r="X908" s="24">
        <f t="shared" si="535"/>
        <v>752.06812618722131</v>
      </c>
      <c r="Y908" s="13">
        <f t="shared" si="516"/>
        <v>0.46211495215288839</v>
      </c>
      <c r="Z908" s="24">
        <f t="shared" si="517"/>
        <v>4706.6838706500675</v>
      </c>
      <c r="AA908" s="24">
        <f t="shared" si="518"/>
        <v>18698.435687433877</v>
      </c>
      <c r="AB908" s="24">
        <f t="shared" si="536"/>
        <v>502.49509569169885</v>
      </c>
      <c r="AC908" s="24">
        <f t="shared" si="537"/>
        <v>393.53188520700763</v>
      </c>
      <c r="AD908" s="123">
        <f t="shared" si="538"/>
        <v>4450</v>
      </c>
      <c r="AE908" s="14">
        <f t="shared" si="539"/>
        <v>74.166666666666671</v>
      </c>
      <c r="AF908" s="24">
        <f t="shared" si="519"/>
        <v>400</v>
      </c>
      <c r="AG908" s="3">
        <f t="shared" si="540"/>
        <v>2</v>
      </c>
      <c r="AH908" s="14">
        <f t="shared" si="520"/>
        <v>0</v>
      </c>
      <c r="AI908" s="14">
        <f t="shared" si="521"/>
        <v>1</v>
      </c>
      <c r="AJ908" s="14">
        <f t="shared" si="522"/>
        <v>2</v>
      </c>
      <c r="AK908" s="14">
        <f t="shared" si="523"/>
        <v>2.6</v>
      </c>
      <c r="AL908" s="24">
        <f t="shared" si="541"/>
        <v>502.49509569169885</v>
      </c>
      <c r="AM908" s="14">
        <f t="shared" si="542"/>
        <v>408.7246318931675</v>
      </c>
      <c r="AN908" s="138" t="str">
        <f t="shared" si="543"/>
        <v>modifiée</v>
      </c>
      <c r="AO908">
        <f t="shared" si="544"/>
        <v>4450</v>
      </c>
      <c r="AP908" s="124">
        <f t="shared" si="545"/>
        <v>408.7246318931675</v>
      </c>
    </row>
    <row r="909" spans="2:42" x14ac:dyDescent="0.25">
      <c r="B909" s="3">
        <f t="shared" si="524"/>
        <v>4455</v>
      </c>
      <c r="C909" s="14">
        <f t="shared" si="525"/>
        <v>74.25</v>
      </c>
      <c r="D909" s="11">
        <f t="shared" si="526"/>
        <v>977.20835317634953</v>
      </c>
      <c r="E909" s="11">
        <f t="shared" si="507"/>
        <v>781.51882556907196</v>
      </c>
      <c r="F909" s="11">
        <f t="shared" si="527"/>
        <v>277.94991881091858</v>
      </c>
      <c r="G909" s="11">
        <f t="shared" si="508"/>
        <v>502.92008816308652</v>
      </c>
      <c r="H909" s="11">
        <f t="shared" si="509"/>
        <v>393.90639275860099</v>
      </c>
      <c r="I909" s="24">
        <f t="shared" si="528"/>
        <v>277.94991881091858</v>
      </c>
      <c r="J909" s="12">
        <f t="shared" si="510"/>
        <v>0.28828229964931273</v>
      </c>
      <c r="K909" s="24">
        <f t="shared" si="511"/>
        <v>556.96320201313279</v>
      </c>
      <c r="L909" s="12">
        <f t="shared" si="529"/>
        <v>0.28691298845096203</v>
      </c>
      <c r="M909" s="24">
        <f t="shared" si="530"/>
        <v>502.92008816308652</v>
      </c>
      <c r="N909" s="12">
        <f t="shared" si="512"/>
        <v>0.72033669449962912</v>
      </c>
      <c r="O909" s="24">
        <f t="shared" si="513"/>
        <v>668.69826536293431</v>
      </c>
      <c r="P909" s="12">
        <f t="shared" si="531"/>
        <v>0.42460618318768523</v>
      </c>
      <c r="Q909" s="24">
        <f t="shared" si="532"/>
        <v>393.90639275860099</v>
      </c>
      <c r="R909" s="12">
        <f t="shared" si="514"/>
        <v>0.47933077699641524</v>
      </c>
      <c r="S909" s="24">
        <f t="shared" si="515"/>
        <v>602.95051501703301</v>
      </c>
      <c r="T909" s="12">
        <f t="shared" si="533"/>
        <v>0.374286559242971</v>
      </c>
      <c r="W909" s="24">
        <f t="shared" si="534"/>
        <v>593.49281026885001</v>
      </c>
      <c r="X909" s="24">
        <f t="shared" si="535"/>
        <v>752.58191747332978</v>
      </c>
      <c r="Y909" s="13">
        <f t="shared" si="516"/>
        <v>0.46158922307704442</v>
      </c>
      <c r="Z909" s="24">
        <f t="shared" si="517"/>
        <v>4700.6503825055488</v>
      </c>
      <c r="AA909" s="24">
        <f t="shared" si="518"/>
        <v>18693.81365154282</v>
      </c>
      <c r="AB909" s="24">
        <f t="shared" si="536"/>
        <v>502.92008816308652</v>
      </c>
      <c r="AC909" s="24">
        <f t="shared" si="537"/>
        <v>393.90639275860099</v>
      </c>
      <c r="AD909" s="123">
        <f t="shared" si="538"/>
        <v>4455</v>
      </c>
      <c r="AE909" s="14">
        <f t="shared" si="539"/>
        <v>74.25</v>
      </c>
      <c r="AF909" s="24">
        <f t="shared" si="519"/>
        <v>400</v>
      </c>
      <c r="AG909" s="3">
        <f t="shared" si="540"/>
        <v>2</v>
      </c>
      <c r="AH909" s="14">
        <f t="shared" si="520"/>
        <v>0</v>
      </c>
      <c r="AI909" s="14">
        <f t="shared" si="521"/>
        <v>1</v>
      </c>
      <c r="AJ909" s="14">
        <f t="shared" si="522"/>
        <v>2</v>
      </c>
      <c r="AK909" s="14">
        <f t="shared" si="523"/>
        <v>2.6</v>
      </c>
      <c r="AL909" s="24">
        <f t="shared" si="541"/>
        <v>502.92008816308652</v>
      </c>
      <c r="AM909" s="14">
        <f t="shared" si="542"/>
        <v>409.15000374214645</v>
      </c>
      <c r="AN909" s="138" t="str">
        <f t="shared" si="543"/>
        <v>modifiée</v>
      </c>
      <c r="AO909">
        <f t="shared" si="544"/>
        <v>4455</v>
      </c>
      <c r="AP909" s="124">
        <f t="shared" si="545"/>
        <v>409.15000374214645</v>
      </c>
    </row>
    <row r="910" spans="2:42" x14ac:dyDescent="0.25">
      <c r="B910" s="3">
        <f t="shared" si="524"/>
        <v>4460</v>
      </c>
      <c r="C910" s="14">
        <f t="shared" si="525"/>
        <v>74.333333333333329</v>
      </c>
      <c r="D910" s="11">
        <f t="shared" si="526"/>
        <v>977.37613773616363</v>
      </c>
      <c r="E910" s="11">
        <f t="shared" si="507"/>
        <v>781.73960099544411</v>
      </c>
      <c r="F910" s="11">
        <f t="shared" si="527"/>
        <v>278.23683179936955</v>
      </c>
      <c r="G910" s="11">
        <f t="shared" si="508"/>
        <v>503.3446943462742</v>
      </c>
      <c r="H910" s="11">
        <f t="shared" si="509"/>
        <v>394.28067931784398</v>
      </c>
      <c r="I910" s="24">
        <f t="shared" si="528"/>
        <v>278.23683179936955</v>
      </c>
      <c r="J910" s="12">
        <f t="shared" si="510"/>
        <v>0.28823061400224043</v>
      </c>
      <c r="K910" s="24">
        <f t="shared" si="511"/>
        <v>557.06307691223458</v>
      </c>
      <c r="L910" s="12">
        <f t="shared" si="529"/>
        <v>0.2868219392874059</v>
      </c>
      <c r="M910" s="24">
        <f t="shared" si="530"/>
        <v>503.3446943462742</v>
      </c>
      <c r="N910" s="12">
        <f t="shared" si="512"/>
        <v>0.71999000046481465</v>
      </c>
      <c r="O910" s="24">
        <f t="shared" si="513"/>
        <v>669.02026108446171</v>
      </c>
      <c r="P910" s="12">
        <f t="shared" si="531"/>
        <v>0.42422018586996774</v>
      </c>
      <c r="Q910" s="24">
        <f t="shared" si="532"/>
        <v>394.28067931784398</v>
      </c>
      <c r="R910" s="12">
        <f t="shared" si="514"/>
        <v>0.47918938595404115</v>
      </c>
      <c r="S910" s="24">
        <f t="shared" si="515"/>
        <v>603.1284233854509</v>
      </c>
      <c r="T910" s="12">
        <f t="shared" si="533"/>
        <v>0.37406559547006063</v>
      </c>
      <c r="W910" s="24">
        <f t="shared" si="534"/>
        <v>593.95439949192701</v>
      </c>
      <c r="X910" s="24">
        <f t="shared" si="535"/>
        <v>753.09608897536509</v>
      </c>
      <c r="Y910" s="13">
        <f t="shared" si="516"/>
        <v>0.46106429067614685</v>
      </c>
      <c r="Z910" s="24">
        <f t="shared" si="517"/>
        <v>4694.6300375879273</v>
      </c>
      <c r="AA910" s="24">
        <f t="shared" si="518"/>
        <v>18689.194301565098</v>
      </c>
      <c r="AB910" s="24">
        <f t="shared" si="536"/>
        <v>503.3446943462742</v>
      </c>
      <c r="AC910" s="24">
        <f t="shared" si="537"/>
        <v>394.28067931784398</v>
      </c>
      <c r="AD910" s="123">
        <f t="shared" si="538"/>
        <v>4460</v>
      </c>
      <c r="AE910" s="14">
        <f t="shared" si="539"/>
        <v>74.333333333333329</v>
      </c>
      <c r="AF910" s="24">
        <f t="shared" si="519"/>
        <v>400</v>
      </c>
      <c r="AG910" s="3">
        <f t="shared" si="540"/>
        <v>2</v>
      </c>
      <c r="AH910" s="14">
        <f t="shared" si="520"/>
        <v>0</v>
      </c>
      <c r="AI910" s="14">
        <f t="shared" si="521"/>
        <v>1</v>
      </c>
      <c r="AJ910" s="14">
        <f t="shared" si="522"/>
        <v>2</v>
      </c>
      <c r="AK910" s="14">
        <f t="shared" si="523"/>
        <v>2.6</v>
      </c>
      <c r="AL910" s="24">
        <f t="shared" si="541"/>
        <v>503.3446943462742</v>
      </c>
      <c r="AM910" s="14">
        <f t="shared" si="542"/>
        <v>409.57517379551626</v>
      </c>
      <c r="AN910" s="138" t="str">
        <f t="shared" si="543"/>
        <v>modifiée</v>
      </c>
      <c r="AO910">
        <f t="shared" si="544"/>
        <v>4460</v>
      </c>
      <c r="AP910" s="124">
        <f t="shared" si="545"/>
        <v>409.57517379551626</v>
      </c>
    </row>
    <row r="911" spans="2:42" x14ac:dyDescent="0.25">
      <c r="B911" s="3">
        <f t="shared" si="524"/>
        <v>4465</v>
      </c>
      <c r="C911" s="14">
        <f t="shared" si="525"/>
        <v>74.416666666666671</v>
      </c>
      <c r="D911" s="11">
        <f t="shared" si="526"/>
        <v>977.54373461746013</v>
      </c>
      <c r="E911" s="11">
        <f t="shared" si="507"/>
        <v>781.96037642181636</v>
      </c>
      <c r="F911" s="11">
        <f t="shared" si="527"/>
        <v>278.52365373865695</v>
      </c>
      <c r="G911" s="11">
        <f t="shared" si="508"/>
        <v>503.76891453214415</v>
      </c>
      <c r="H911" s="11">
        <f t="shared" si="509"/>
        <v>394.65474491331406</v>
      </c>
      <c r="I911" s="24">
        <f t="shared" si="528"/>
        <v>278.52365373865695</v>
      </c>
      <c r="J911" s="12">
        <f t="shared" si="510"/>
        <v>0.28817894939972266</v>
      </c>
      <c r="K911" s="24">
        <f t="shared" si="511"/>
        <v>557.16294694960538</v>
      </c>
      <c r="L911" s="12">
        <f t="shared" si="529"/>
        <v>0.28673086933272451</v>
      </c>
      <c r="M911" s="24">
        <f t="shared" si="530"/>
        <v>503.76891453214415</v>
      </c>
      <c r="N911" s="12">
        <f t="shared" si="512"/>
        <v>0.71964331115837821</v>
      </c>
      <c r="O911" s="24">
        <f t="shared" si="513"/>
        <v>669.34256265624163</v>
      </c>
      <c r="P911" s="12">
        <f t="shared" si="531"/>
        <v>0.42383447995675744</v>
      </c>
      <c r="Q911" s="24">
        <f t="shared" si="532"/>
        <v>394.65474491331406</v>
      </c>
      <c r="R911" s="12">
        <f t="shared" si="514"/>
        <v>0.47904795366754721</v>
      </c>
      <c r="S911" s="24">
        <f t="shared" si="515"/>
        <v>603.30648871547862</v>
      </c>
      <c r="T911" s="12">
        <f t="shared" si="533"/>
        <v>0.37384466059806165</v>
      </c>
      <c r="W911" s="24">
        <f t="shared" si="534"/>
        <v>594.41546378260318</v>
      </c>
      <c r="X911" s="24">
        <f t="shared" si="535"/>
        <v>753.61063959652517</v>
      </c>
      <c r="Y911" s="13">
        <f t="shared" si="516"/>
        <v>0.46054015587513469</v>
      </c>
      <c r="Z911" s="24">
        <f t="shared" si="517"/>
        <v>4688.6228159803295</v>
      </c>
      <c r="AA911" s="24">
        <f t="shared" si="518"/>
        <v>18684.577712777824</v>
      </c>
      <c r="AB911" s="24">
        <f t="shared" si="536"/>
        <v>503.76891453214415</v>
      </c>
      <c r="AC911" s="24">
        <f t="shared" si="537"/>
        <v>394.65474491331406</v>
      </c>
      <c r="AD911" s="123">
        <f t="shared" si="538"/>
        <v>4465</v>
      </c>
      <c r="AE911" s="14">
        <f t="shared" si="539"/>
        <v>74.416666666666671</v>
      </c>
      <c r="AF911" s="24">
        <f t="shared" si="519"/>
        <v>400</v>
      </c>
      <c r="AG911" s="3">
        <f t="shared" si="540"/>
        <v>2</v>
      </c>
      <c r="AH911" s="14">
        <f t="shared" si="520"/>
        <v>0</v>
      </c>
      <c r="AI911" s="14">
        <f t="shared" si="521"/>
        <v>1</v>
      </c>
      <c r="AJ911" s="14">
        <f t="shared" si="522"/>
        <v>2</v>
      </c>
      <c r="AK911" s="14">
        <f t="shared" si="523"/>
        <v>2.6</v>
      </c>
      <c r="AL911" s="24">
        <f t="shared" si="541"/>
        <v>503.76891453214415</v>
      </c>
      <c r="AM911" s="14">
        <f t="shared" si="542"/>
        <v>410.00014196657946</v>
      </c>
      <c r="AN911" s="138" t="str">
        <f t="shared" si="543"/>
        <v>modifiée</v>
      </c>
      <c r="AO911">
        <f t="shared" si="544"/>
        <v>4465</v>
      </c>
      <c r="AP911" s="124">
        <f t="shared" si="545"/>
        <v>410.00014196657946</v>
      </c>
    </row>
    <row r="912" spans="2:42" x14ac:dyDescent="0.25">
      <c r="B912" s="3">
        <f t="shared" si="524"/>
        <v>4470</v>
      </c>
      <c r="C912" s="14">
        <f t="shared" si="525"/>
        <v>74.5</v>
      </c>
      <c r="D912" s="11">
        <f t="shared" si="526"/>
        <v>977.71114423963229</v>
      </c>
      <c r="E912" s="11">
        <f t="shared" si="507"/>
        <v>782.18115184818862</v>
      </c>
      <c r="F912" s="11">
        <f t="shared" si="527"/>
        <v>278.81038460798965</v>
      </c>
      <c r="G912" s="11">
        <f t="shared" si="508"/>
        <v>504.19274901210093</v>
      </c>
      <c r="H912" s="11">
        <f t="shared" si="509"/>
        <v>395.02858957391214</v>
      </c>
      <c r="I912" s="24">
        <f t="shared" si="528"/>
        <v>278.81038460798965</v>
      </c>
      <c r="J912" s="12">
        <f t="shared" si="510"/>
        <v>0.28812730568361983</v>
      </c>
      <c r="K912" s="24">
        <f t="shared" si="511"/>
        <v>557.26281240660171</v>
      </c>
      <c r="L912" s="12">
        <f t="shared" si="529"/>
        <v>0.28663977868883295</v>
      </c>
      <c r="M912" s="24">
        <f t="shared" si="530"/>
        <v>504.19274901210093</v>
      </c>
      <c r="N912" s="12">
        <f t="shared" si="512"/>
        <v>0.71929662747347567</v>
      </c>
      <c r="O912" s="24">
        <f t="shared" si="513"/>
        <v>669.66516968263466</v>
      </c>
      <c r="P912" s="12">
        <f t="shared" si="531"/>
        <v>0.42344906596688137</v>
      </c>
      <c r="Q912" s="24">
        <f t="shared" si="532"/>
        <v>395.02858957391214</v>
      </c>
      <c r="R912" s="12">
        <f t="shared" si="514"/>
        <v>0.47890648008841408</v>
      </c>
      <c r="S912" s="24">
        <f t="shared" si="515"/>
        <v>603.48471125332583</v>
      </c>
      <c r="T912" s="12">
        <f t="shared" si="533"/>
        <v>0.37362375494995009</v>
      </c>
      <c r="W912" s="24">
        <f t="shared" si="534"/>
        <v>594.87600393847833</v>
      </c>
      <c r="X912" s="24">
        <f t="shared" si="535"/>
        <v>754.12556824252295</v>
      </c>
      <c r="Y912" s="13">
        <f t="shared" si="516"/>
        <v>0.46001681958338908</v>
      </c>
      <c r="Z912" s="24">
        <f t="shared" si="517"/>
        <v>4682.6286977427571</v>
      </c>
      <c r="AA912" s="24">
        <f t="shared" si="518"/>
        <v>18679.963960174282</v>
      </c>
      <c r="AB912" s="24">
        <f t="shared" si="536"/>
        <v>504.19274901210093</v>
      </c>
      <c r="AC912" s="24">
        <f t="shared" si="537"/>
        <v>395.02858957391214</v>
      </c>
      <c r="AD912" s="123">
        <f t="shared" si="538"/>
        <v>4470</v>
      </c>
      <c r="AE912" s="14">
        <f t="shared" si="539"/>
        <v>74.5</v>
      </c>
      <c r="AF912" s="24">
        <f t="shared" si="519"/>
        <v>400</v>
      </c>
      <c r="AG912" s="3">
        <f t="shared" si="540"/>
        <v>2</v>
      </c>
      <c r="AH912" s="14">
        <f t="shared" si="520"/>
        <v>0</v>
      </c>
      <c r="AI912" s="14">
        <f t="shared" si="521"/>
        <v>1</v>
      </c>
      <c r="AJ912" s="14">
        <f t="shared" si="522"/>
        <v>2</v>
      </c>
      <c r="AK912" s="14">
        <f t="shared" si="523"/>
        <v>2.6</v>
      </c>
      <c r="AL912" s="24">
        <f t="shared" si="541"/>
        <v>504.19274901210093</v>
      </c>
      <c r="AM912" s="14">
        <f t="shared" si="542"/>
        <v>410.42490816943553</v>
      </c>
      <c r="AN912" s="138" t="str">
        <f t="shared" si="543"/>
        <v>modifiée</v>
      </c>
      <c r="AO912">
        <f t="shared" si="544"/>
        <v>4470</v>
      </c>
      <c r="AP912" s="124">
        <f t="shared" si="545"/>
        <v>410.42490816943553</v>
      </c>
    </row>
    <row r="913" spans="2:42" x14ac:dyDescent="0.25">
      <c r="B913" s="3">
        <f t="shared" si="524"/>
        <v>4475</v>
      </c>
      <c r="C913" s="14">
        <f t="shared" si="525"/>
        <v>74.583333333333329</v>
      </c>
      <c r="D913" s="11">
        <f t="shared" si="526"/>
        <v>977.87836702066943</v>
      </c>
      <c r="E913" s="11">
        <f t="shared" si="507"/>
        <v>782.40192727456088</v>
      </c>
      <c r="F913" s="11">
        <f t="shared" si="527"/>
        <v>279.09702438667847</v>
      </c>
      <c r="G913" s="11">
        <f t="shared" si="508"/>
        <v>504.61619807806784</v>
      </c>
      <c r="H913" s="11">
        <f t="shared" si="509"/>
        <v>395.4022133288621</v>
      </c>
      <c r="I913" s="24">
        <f t="shared" si="528"/>
        <v>279.09702438667847</v>
      </c>
      <c r="J913" s="12">
        <f t="shared" si="510"/>
        <v>0.28807568269630257</v>
      </c>
      <c r="K913" s="24">
        <f t="shared" si="511"/>
        <v>557.36267356401709</v>
      </c>
      <c r="L913" s="12">
        <f t="shared" si="529"/>
        <v>0.28654866745717444</v>
      </c>
      <c r="M913" s="24">
        <f t="shared" si="530"/>
        <v>504.61619807806784</v>
      </c>
      <c r="N913" s="12">
        <f t="shared" si="512"/>
        <v>0.7189499503028699</v>
      </c>
      <c r="O913" s="24">
        <f t="shared" si="513"/>
        <v>669.98808176598766</v>
      </c>
      <c r="P913" s="12">
        <f t="shared" si="531"/>
        <v>0.42306394441569184</v>
      </c>
      <c r="Q913" s="24">
        <f t="shared" si="532"/>
        <v>395.4022133288621</v>
      </c>
      <c r="R913" s="12">
        <f t="shared" si="514"/>
        <v>0.47876496517002876</v>
      </c>
      <c r="S913" s="24">
        <f t="shared" si="515"/>
        <v>603.66309124324312</v>
      </c>
      <c r="T913" s="12">
        <f t="shared" si="533"/>
        <v>0.37340287884820067</v>
      </c>
      <c r="W913" s="24">
        <f t="shared" si="534"/>
        <v>595.33602075806175</v>
      </c>
      <c r="X913" s="24">
        <f t="shared" si="535"/>
        <v>754.64087382160676</v>
      </c>
      <c r="Y913" s="13">
        <f t="shared" si="516"/>
        <v>0.45949428269479303</v>
      </c>
      <c r="Z913" s="24">
        <f t="shared" si="517"/>
        <v>4676.6476629124782</v>
      </c>
      <c r="AA913" s="24">
        <f t="shared" si="518"/>
        <v>18675.353118463823</v>
      </c>
      <c r="AB913" s="24">
        <f t="shared" si="536"/>
        <v>504.61619807806784</v>
      </c>
      <c r="AC913" s="24">
        <f t="shared" si="537"/>
        <v>395.4022133288621</v>
      </c>
      <c r="AD913" s="123">
        <f t="shared" si="538"/>
        <v>4475</v>
      </c>
      <c r="AE913" s="14">
        <f t="shared" si="539"/>
        <v>74.583333333333329</v>
      </c>
      <c r="AF913" s="24">
        <f t="shared" si="519"/>
        <v>400</v>
      </c>
      <c r="AG913" s="3">
        <f t="shared" si="540"/>
        <v>2</v>
      </c>
      <c r="AH913" s="14">
        <f t="shared" si="520"/>
        <v>0</v>
      </c>
      <c r="AI913" s="14">
        <f t="shared" si="521"/>
        <v>1</v>
      </c>
      <c r="AJ913" s="14">
        <f t="shared" si="522"/>
        <v>2</v>
      </c>
      <c r="AK913" s="14">
        <f t="shared" si="523"/>
        <v>2.6</v>
      </c>
      <c r="AL913" s="24">
        <f t="shared" si="541"/>
        <v>504.61619807806784</v>
      </c>
      <c r="AM913" s="14">
        <f t="shared" si="542"/>
        <v>410.84947231898008</v>
      </c>
      <c r="AN913" s="138" t="str">
        <f t="shared" si="543"/>
        <v>modifiée</v>
      </c>
      <c r="AO913">
        <f t="shared" si="544"/>
        <v>4475</v>
      </c>
      <c r="AP913" s="124">
        <f t="shared" si="545"/>
        <v>410.84947231898008</v>
      </c>
    </row>
    <row r="914" spans="2:42" x14ac:dyDescent="0.25">
      <c r="B914" s="3">
        <f t="shared" si="524"/>
        <v>4480</v>
      </c>
      <c r="C914" s="14">
        <f t="shared" si="525"/>
        <v>74.666666666666671</v>
      </c>
      <c r="D914" s="11">
        <f t="shared" si="526"/>
        <v>978.0454033771631</v>
      </c>
      <c r="E914" s="11">
        <f t="shared" ref="E914:E977" si="546">IF(B914&lt;=40*60,20+345*CRed_1*LOG(8*C914+1,10),ThetaG40+(ThetaG120-ThetaG40)/80*(C914-40))</f>
        <v>782.62270270093313</v>
      </c>
      <c r="F914" s="11">
        <f t="shared" si="527"/>
        <v>279.38357305413564</v>
      </c>
      <c r="G914" s="11">
        <f t="shared" ref="G914:G977" si="547">M914</f>
        <v>505.03926202248351</v>
      </c>
      <c r="H914" s="11">
        <f t="shared" ref="H914:H977" si="548">Q914</f>
        <v>395.7756162077103</v>
      </c>
      <c r="I914" s="24">
        <f t="shared" si="528"/>
        <v>279.38357305413564</v>
      </c>
      <c r="J914" s="12">
        <f t="shared" ref="J914:J977" si="549">Cp*RhoP/(K914*RhoA)*dP/1000*MassivSS</f>
        <v>0.28802408028064919</v>
      </c>
      <c r="K914" s="24">
        <f t="shared" ref="K914:K977" si="550">IF(I914&lt;600,425+0.773*I914-1.69/1000*I914^2+2.22/1000^2*I914^3,IF(I914&lt;735,666+13002/(738-I914),IF(I914&lt;900,545+17820/(I914-731),650)))</f>
        <v>557.46253070208309</v>
      </c>
      <c r="L914" s="12">
        <f t="shared" si="529"/>
        <v>0.28645753573874527</v>
      </c>
      <c r="M914" s="24">
        <f t="shared" si="530"/>
        <v>505.03926202248351</v>
      </c>
      <c r="N914" s="12">
        <f t="shared" ref="N914:N977" si="551">Cp*RhoP/(O914*RhoA)*dP/1000*MassivW</f>
        <v>0.71860328053890477</v>
      </c>
      <c r="O914" s="24">
        <f t="shared" ref="O914:O977" si="552">IF(M914&lt;600,425+0.773*M914-1.69/1000*M914^2+2.22/1000^2*M914^3,IF(M914&lt;735,666+13002/(738-M914),IF(M914&lt;900,545+17820/(M914-731),650)))</f>
        <v>670.31129850665025</v>
      </c>
      <c r="P914" s="12">
        <f t="shared" si="531"/>
        <v>0.42267911581512796</v>
      </c>
      <c r="Q914" s="24">
        <f t="shared" si="532"/>
        <v>395.7756162077103</v>
      </c>
      <c r="R914" s="12">
        <f t="shared" ref="R914:R977" si="553">Cp*RhoP/(S914*RhoA)*dP/1000*MassivSI</f>
        <v>0.47862340886767568</v>
      </c>
      <c r="S914" s="24">
        <f t="shared" ref="S914:S977" si="554">IF(Q914&lt;600,425+0.773*Q914-1.69/1000*Q914^2+2.22/1000^2*Q914^3,IF(Q914&lt;735,666+13002/(738-Q914),IF(Q914&lt;900,545+17820/(Q914-731),650)))</f>
        <v>603.84162892752738</v>
      </c>
      <c r="T914" s="12">
        <f t="shared" si="533"/>
        <v>0.37318203261482474</v>
      </c>
      <c r="W914" s="24">
        <f t="shared" si="534"/>
        <v>595.79551504075653</v>
      </c>
      <c r="X914" s="24">
        <f t="shared" si="535"/>
        <v>755.15655524458134</v>
      </c>
      <c r="Y914" s="13">
        <f t="shared" ref="Y914:Y977" si="555">MAX(MassivSSCO/(X914*RhoA)*DeltaT*(Z914+AA914),L914)</f>
        <v>0.45897254608779509</v>
      </c>
      <c r="Z914" s="24">
        <f t="shared" ref="Z914:Z977" si="556">AlphaC*(E914-W914)</f>
        <v>4670.6796915044151</v>
      </c>
      <c r="AA914" s="24">
        <f t="shared" ref="AA914:AA977" si="557">Phi*EpsilonF*0.7*Botzman/10^8*EpsilonA*((E914+273)^4-(W914+273)^4)</f>
        <v>18670.745262071774</v>
      </c>
      <c r="AB914" s="24">
        <f t="shared" si="536"/>
        <v>505.03926202248351</v>
      </c>
      <c r="AC914" s="24">
        <f t="shared" si="537"/>
        <v>395.7756162077103</v>
      </c>
      <c r="AD914" s="123">
        <f t="shared" si="538"/>
        <v>4480</v>
      </c>
      <c r="AE914" s="14">
        <f t="shared" si="539"/>
        <v>74.666666666666671</v>
      </c>
      <c r="AF914" s="24">
        <f t="shared" ref="AF914:AF977" si="558">IF(AC914&lt;=450,Thetha0_0,IF(AC914&gt;=650,Thetha0_2,(IF(AC914&lt;=550,Thetha0_0+(Thetha0_1-Thetha0_0)/100*(AC914-450),Thetha0_1+(Thetha0_2-Thetha0_1)/100*(AC914-550)))))</f>
        <v>400</v>
      </c>
      <c r="AG914" s="3">
        <f t="shared" si="540"/>
        <v>2</v>
      </c>
      <c r="AH914" s="14">
        <f t="shared" ref="AH914:AH977" si="559">IF(AC914&lt;=450,AthetaR30_0,IF(AC914&gt;=650,AthetaR30_2,(IF(AC914&lt;=550,AthetaR30_0+(AthetaR30_1-AthetaR30_0)/100*(AC914-450),AthetaR30_1+(AthetaR30_2-AthetaR30_1)/100*(AC914-450)))))</f>
        <v>0</v>
      </c>
      <c r="AI914" s="14">
        <f t="shared" ref="AI914:AI977" si="560">IF(AC914&lt;=450,AthetaR60_0,IF(AC914&gt;=650,AthetaR60_2,(IF(AC914&lt;=550,AthetaR60_0+(AthetaR60_1-AthetaR60_0)/100*(AC914-450),AthetaR60_1+(AthetaR60_2-AthetaR60_1)/100*(AC914-450)))))</f>
        <v>1</v>
      </c>
      <c r="AJ914" s="14">
        <f t="shared" ref="AJ914:AJ977" si="561">IF(AC914&lt;=450,AthetaR90_0,IF(AC914&gt;=650,AthetaR90_2,(IF(AC914&lt;=550,AthetaR90_0+(AthetaR90_1-AthetaR90_0)/100*(AC914-450),AthetaR90_1+(AthetaR90_2-AthetaR90_1)/100*(AC914-450)))))</f>
        <v>2</v>
      </c>
      <c r="AK914" s="14">
        <f t="shared" ref="AK914:AK977" si="562">IF(AC914&lt;=450,AthetaR120_0,IF(AC914&gt;=650,AthetaR120_2,(IF(AC914&lt;=550,AthetaR120_0+(AthetaR120_1-AthetaR120_0)/100*(AC914-450),AthetaR120_1+(AthetaR120_2-AthetaR120_1)/100*(AC914-450)))))</f>
        <v>2.6</v>
      </c>
      <c r="AL914" s="24">
        <f t="shared" si="541"/>
        <v>505.03926202248351</v>
      </c>
      <c r="AM914" s="14">
        <f t="shared" si="542"/>
        <v>411.27383433090256</v>
      </c>
      <c r="AN914" s="138" t="str">
        <f t="shared" si="543"/>
        <v>modifiée</v>
      </c>
      <c r="AO914">
        <f t="shared" si="544"/>
        <v>4480</v>
      </c>
      <c r="AP914" s="124">
        <f t="shared" si="545"/>
        <v>411.27383433090256</v>
      </c>
    </row>
    <row r="915" spans="2:42" x14ac:dyDescent="0.25">
      <c r="B915" s="3">
        <f t="shared" ref="B915:B978" si="563">B914+DeltaT</f>
        <v>4485</v>
      </c>
      <c r="C915" s="14">
        <f t="shared" ref="C915:C978" si="564">B915/60</f>
        <v>74.75</v>
      </c>
      <c r="D915" s="11">
        <f t="shared" ref="D915:D978" si="565">20+345*LOG(8*C915+1,10)</f>
        <v>978.21225372431229</v>
      </c>
      <c r="E915" s="11">
        <f t="shared" si="546"/>
        <v>782.84347812730527</v>
      </c>
      <c r="F915" s="11">
        <f t="shared" ref="F915:F978" si="566">I915</f>
        <v>279.67003058987439</v>
      </c>
      <c r="G915" s="11">
        <f t="shared" si="547"/>
        <v>505.46194113829864</v>
      </c>
      <c r="H915" s="11">
        <f t="shared" si="548"/>
        <v>396.14879824032511</v>
      </c>
      <c r="I915" s="24">
        <f t="shared" ref="I915:I978" si="567">I914+IF(Limit=Oui,MAX(0,L914),L914)</f>
        <v>279.67003058987439</v>
      </c>
      <c r="J915" s="12">
        <f t="shared" si="549"/>
        <v>0.28797249828004629</v>
      </c>
      <c r="K915" s="24">
        <f t="shared" si="550"/>
        <v>557.56238410046831</v>
      </c>
      <c r="L915" s="12">
        <f t="shared" ref="L915:L978" si="568">LambdaP*MassivSS/(dP/1000)/(K915*RhoA)/(1+J915/3)*(D915-I915)*DeltaT-(EXP(J915/10)-1)*(D915-D914)</f>
        <v>0.28636638363412509</v>
      </c>
      <c r="M915" s="24">
        <f t="shared" ref="M915:M978" si="569">M914+IF(Limit=Oui,MAX(0,P914),P914)</f>
        <v>505.46194113829864</v>
      </c>
      <c r="N915" s="12">
        <f t="shared" si="551"/>
        <v>0.71825661907347982</v>
      </c>
      <c r="O915" s="24">
        <f t="shared" si="552"/>
        <v>670.63481950299138</v>
      </c>
      <c r="P915" s="12">
        <f t="shared" ref="P915:P978" si="570">LambdaP*MassivW/(dP/1000)/(O915*RhoA)/(1+N915/3)*(D915-M915)*DeltaT-(EXP(N915/10)-1)*(D915-D914)</f>
        <v>0.4222945806737845</v>
      </c>
      <c r="Q915" s="24">
        <f t="shared" ref="Q915:Q978" si="571">Q914+IF(Limit=Oui,MAX(0,T914),T914)</f>
        <v>396.14879824032511</v>
      </c>
      <c r="R915" s="12">
        <f t="shared" si="553"/>
        <v>0.4784818111385275</v>
      </c>
      <c r="S915" s="24">
        <f t="shared" si="554"/>
        <v>604.02032454652647</v>
      </c>
      <c r="T915" s="12">
        <f t="shared" ref="T915:T978" si="572">LambdaP*MassivSI/(dP/1000)/(S915*RhoA)/(1+R915/3)*(D915-Q915)*DeltaT-(EXP(R915/10)-1)*(D915-D914)</f>
        <v>0.37296121657141201</v>
      </c>
      <c r="W915" s="24">
        <f t="shared" ref="W915:W978" si="573">W914+IF(Limit=Oui,MAX(0,Y914),Y914)</f>
        <v>596.25448758684433</v>
      </c>
      <c r="X915" s="24">
        <f t="shared" ref="X915:X978" si="574">IF(W915&lt;600,425+0.773*W915-1.69/1000*W915^2+2.22/1000^2*W915^3,IF(W915&lt;735,666+13002/(738-W915),IF(W915&lt;900,545+17820/(W915-731),650)))</f>
        <v>755.67261142482857</v>
      </c>
      <c r="Y915" s="13">
        <f t="shared" si="555"/>
        <v>0.45845161062546985</v>
      </c>
      <c r="Z915" s="24">
        <f t="shared" si="556"/>
        <v>4664.7247635115236</v>
      </c>
      <c r="AA915" s="24">
        <f t="shared" si="557"/>
        <v>18666.140465139342</v>
      </c>
      <c r="AB915" s="24">
        <f t="shared" ref="AB915:AB978" si="575">MAX(M915,AVERAGE(W915,AC915))</f>
        <v>505.46194113829864</v>
      </c>
      <c r="AC915" s="24">
        <f t="shared" ref="AC915:AC978" si="576">Q915</f>
        <v>396.14879824032511</v>
      </c>
      <c r="AD915" s="123">
        <f t="shared" ref="AD915:AD978" si="577">B915</f>
        <v>4485</v>
      </c>
      <c r="AE915" s="14">
        <f t="shared" ref="AE915:AE978" si="578">C915</f>
        <v>74.75</v>
      </c>
      <c r="AF915" s="24">
        <f t="shared" si="558"/>
        <v>400</v>
      </c>
      <c r="AG915" s="3">
        <f t="shared" ref="AG915:AG978" si="579">IF(C915&lt;=30,AH915,IF(C915&lt;=60,AI915,IF(C915&lt;=90,AJ915,IF(C915&lt;=120,AK915,-1))))</f>
        <v>2</v>
      </c>
      <c r="AH915" s="14">
        <f t="shared" si="559"/>
        <v>0</v>
      </c>
      <c r="AI915" s="14">
        <f t="shared" si="560"/>
        <v>1</v>
      </c>
      <c r="AJ915" s="14">
        <f t="shared" si="561"/>
        <v>2</v>
      </c>
      <c r="AK915" s="14">
        <f t="shared" si="562"/>
        <v>2.6</v>
      </c>
      <c r="AL915" s="24">
        <f t="shared" ref="AL915:AL978" si="580">MAX(M915,AVERAGE(W915,AM915))</f>
        <v>505.46194113829864</v>
      </c>
      <c r="AM915" s="14">
        <f t="shared" ref="AM915:AM978" si="581">IF(W915&gt;=AF915,(1+(W915-AF915)*AG915/10000)*AC915,AC915)</f>
        <v>411.69799412168493</v>
      </c>
      <c r="AN915" s="138" t="str">
        <f t="shared" ref="AN915:AN978" si="582">IF(AM915=AC915,"","modifiée")</f>
        <v>modifiée</v>
      </c>
      <c r="AO915">
        <f t="shared" ref="AO915:AO978" si="583">AD915</f>
        <v>4485</v>
      </c>
      <c r="AP915" s="124">
        <f t="shared" ref="AP915:AP978" si="584">AM915</f>
        <v>411.69799412168493</v>
      </c>
    </row>
    <row r="916" spans="2:42" x14ac:dyDescent="0.25">
      <c r="B916" s="3">
        <f t="shared" si="563"/>
        <v>4490</v>
      </c>
      <c r="C916" s="14">
        <f t="shared" si="564"/>
        <v>74.833333333333329</v>
      </c>
      <c r="D916" s="11">
        <f t="shared" si="565"/>
        <v>978.37891847593164</v>
      </c>
      <c r="E916" s="11">
        <f t="shared" si="546"/>
        <v>783.06425355367742</v>
      </c>
      <c r="F916" s="11">
        <f t="shared" si="566"/>
        <v>279.9563969735085</v>
      </c>
      <c r="G916" s="11">
        <f t="shared" si="547"/>
        <v>505.88423571897243</v>
      </c>
      <c r="H916" s="11">
        <f t="shared" si="548"/>
        <v>396.52175945689652</v>
      </c>
      <c r="I916" s="24">
        <f t="shared" si="567"/>
        <v>279.9563969735085</v>
      </c>
      <c r="J916" s="12">
        <f t="shared" si="549"/>
        <v>0.28792093653838724</v>
      </c>
      <c r="K916" s="24">
        <f t="shared" si="550"/>
        <v>557.66223403827917</v>
      </c>
      <c r="L916" s="12">
        <f t="shared" si="568"/>
        <v>0.28627521124339345</v>
      </c>
      <c r="M916" s="24">
        <f t="shared" si="569"/>
        <v>505.88423571897243</v>
      </c>
      <c r="N916" s="12">
        <f t="shared" si="551"/>
        <v>0.71790996679802332</v>
      </c>
      <c r="O916" s="24">
        <f t="shared" si="552"/>
        <v>670.95864435141618</v>
      </c>
      <c r="P916" s="12">
        <f t="shared" si="570"/>
        <v>0.42191033949669576</v>
      </c>
      <c r="Q916" s="24">
        <f t="shared" si="571"/>
        <v>396.52175945689652</v>
      </c>
      <c r="R916" s="12">
        <f t="shared" si="553"/>
        <v>0.47834017194163786</v>
      </c>
      <c r="S916" s="24">
        <f t="shared" si="554"/>
        <v>604.19917833864383</v>
      </c>
      <c r="T916" s="12">
        <f t="shared" si="572"/>
        <v>0.3727404310389863</v>
      </c>
      <c r="W916" s="24">
        <f t="shared" si="573"/>
        <v>596.71293919746984</v>
      </c>
      <c r="X916" s="24">
        <f t="shared" si="574"/>
        <v>756.18904127832798</v>
      </c>
      <c r="Y916" s="13">
        <f t="shared" si="555"/>
        <v>0.4579314771555808</v>
      </c>
      <c r="Z916" s="24">
        <f t="shared" si="556"/>
        <v>4658.7828589051896</v>
      </c>
      <c r="AA916" s="24">
        <f t="shared" si="557"/>
        <v>18661.538801523533</v>
      </c>
      <c r="AB916" s="24">
        <f t="shared" si="575"/>
        <v>505.88423571897243</v>
      </c>
      <c r="AC916" s="24">
        <f t="shared" si="576"/>
        <v>396.52175945689652</v>
      </c>
      <c r="AD916" s="123">
        <f t="shared" si="577"/>
        <v>4490</v>
      </c>
      <c r="AE916" s="14">
        <f t="shared" si="578"/>
        <v>74.833333333333329</v>
      </c>
      <c r="AF916" s="24">
        <f t="shared" si="558"/>
        <v>400</v>
      </c>
      <c r="AG916" s="3">
        <f t="shared" si="579"/>
        <v>2</v>
      </c>
      <c r="AH916" s="14">
        <f t="shared" si="559"/>
        <v>0</v>
      </c>
      <c r="AI916" s="14">
        <f t="shared" si="560"/>
        <v>1</v>
      </c>
      <c r="AJ916" s="14">
        <f t="shared" si="561"/>
        <v>2</v>
      </c>
      <c r="AK916" s="14">
        <f t="shared" si="562"/>
        <v>2.6</v>
      </c>
      <c r="AL916" s="24">
        <f t="shared" si="580"/>
        <v>505.88423571897243</v>
      </c>
      <c r="AM916" s="14">
        <f t="shared" si="581"/>
        <v>412.12195160860017</v>
      </c>
      <c r="AN916" s="138" t="str">
        <f t="shared" si="582"/>
        <v>modifiée</v>
      </c>
      <c r="AO916">
        <f t="shared" si="583"/>
        <v>4490</v>
      </c>
      <c r="AP916" s="124">
        <f t="shared" si="584"/>
        <v>412.12195160860017</v>
      </c>
    </row>
    <row r="917" spans="2:42" x14ac:dyDescent="0.25">
      <c r="B917" s="3">
        <f t="shared" si="563"/>
        <v>4495</v>
      </c>
      <c r="C917" s="14">
        <f t="shared" si="564"/>
        <v>74.916666666666671</v>
      </c>
      <c r="D917" s="11">
        <f t="shared" si="565"/>
        <v>978.5453980444554</v>
      </c>
      <c r="E917" s="11">
        <f t="shared" si="546"/>
        <v>783.28502898004967</v>
      </c>
      <c r="F917" s="11">
        <f t="shared" si="566"/>
        <v>280.24267218475188</v>
      </c>
      <c r="G917" s="11">
        <f t="shared" si="547"/>
        <v>506.30614605846915</v>
      </c>
      <c r="H917" s="11">
        <f t="shared" si="548"/>
        <v>396.89449988793552</v>
      </c>
      <c r="I917" s="24">
        <f t="shared" si="567"/>
        <v>280.24267218475188</v>
      </c>
      <c r="J917" s="12">
        <f t="shared" si="549"/>
        <v>0.28786939490007113</v>
      </c>
      <c r="K917" s="24">
        <f t="shared" si="550"/>
        <v>557.76208079406013</v>
      </c>
      <c r="L917" s="12">
        <f t="shared" si="568"/>
        <v>0.2861840186662547</v>
      </c>
      <c r="M917" s="24">
        <f t="shared" si="569"/>
        <v>506.30614605846915</v>
      </c>
      <c r="N917" s="12">
        <f t="shared" si="551"/>
        <v>0.71756332460346739</v>
      </c>
      <c r="O917" s="24">
        <f t="shared" si="552"/>
        <v>671.28277264638291</v>
      </c>
      <c r="P917" s="12">
        <f t="shared" si="570"/>
        <v>0.42152639278564952</v>
      </c>
      <c r="Q917" s="24">
        <f t="shared" si="571"/>
        <v>396.89449988793552</v>
      </c>
      <c r="R917" s="12">
        <f t="shared" si="553"/>
        <v>0.47819849123793035</v>
      </c>
      <c r="S917" s="24">
        <f t="shared" si="554"/>
        <v>604.37819054034458</v>
      </c>
      <c r="T917" s="12">
        <f t="shared" si="572"/>
        <v>0.37251967633820732</v>
      </c>
      <c r="W917" s="24">
        <f t="shared" si="573"/>
        <v>597.17087067462546</v>
      </c>
      <c r="X917" s="24">
        <f t="shared" si="574"/>
        <v>756.70584372367671</v>
      </c>
      <c r="Y917" s="13">
        <f t="shared" si="555"/>
        <v>0.45741214651064616</v>
      </c>
      <c r="Z917" s="24">
        <f t="shared" si="556"/>
        <v>4652.8539576356052</v>
      </c>
      <c r="AA917" s="24">
        <f t="shared" si="557"/>
        <v>18656.940344797287</v>
      </c>
      <c r="AB917" s="24">
        <f t="shared" si="575"/>
        <v>506.30614605846915</v>
      </c>
      <c r="AC917" s="24">
        <f t="shared" si="576"/>
        <v>396.89449988793552</v>
      </c>
      <c r="AD917" s="123">
        <f t="shared" si="577"/>
        <v>4495</v>
      </c>
      <c r="AE917" s="14">
        <f t="shared" si="578"/>
        <v>74.916666666666671</v>
      </c>
      <c r="AF917" s="24">
        <f t="shared" si="558"/>
        <v>400</v>
      </c>
      <c r="AG917" s="3">
        <f t="shared" si="579"/>
        <v>2</v>
      </c>
      <c r="AH917" s="14">
        <f t="shared" si="559"/>
        <v>0</v>
      </c>
      <c r="AI917" s="14">
        <f t="shared" si="560"/>
        <v>1</v>
      </c>
      <c r="AJ917" s="14">
        <f t="shared" si="561"/>
        <v>2</v>
      </c>
      <c r="AK917" s="14">
        <f t="shared" si="562"/>
        <v>2.6</v>
      </c>
      <c r="AL917" s="24">
        <f t="shared" si="580"/>
        <v>506.30614605846915</v>
      </c>
      <c r="AM917" s="14">
        <f t="shared" si="581"/>
        <v>412.54570670971037</v>
      </c>
      <c r="AN917" s="138" t="str">
        <f t="shared" si="582"/>
        <v>modifiée</v>
      </c>
      <c r="AO917">
        <f t="shared" si="583"/>
        <v>4495</v>
      </c>
      <c r="AP917" s="124">
        <f t="shared" si="584"/>
        <v>412.54570670971037</v>
      </c>
    </row>
    <row r="918" spans="2:42" x14ac:dyDescent="0.25">
      <c r="B918" s="3">
        <f t="shared" si="563"/>
        <v>4500</v>
      </c>
      <c r="C918" s="14">
        <f t="shared" si="564"/>
        <v>75</v>
      </c>
      <c r="D918" s="11">
        <f t="shared" si="565"/>
        <v>978.71169284094503</v>
      </c>
      <c r="E918" s="11">
        <f t="shared" si="546"/>
        <v>783.50580440642193</v>
      </c>
      <c r="F918" s="11">
        <f t="shared" si="566"/>
        <v>280.52885620341812</v>
      </c>
      <c r="G918" s="11">
        <f t="shared" si="547"/>
        <v>506.72767245125482</v>
      </c>
      <c r="H918" s="11">
        <f t="shared" si="548"/>
        <v>397.26701956427371</v>
      </c>
      <c r="I918" s="24">
        <f t="shared" si="567"/>
        <v>280.52885620341812</v>
      </c>
      <c r="J918" s="12">
        <f t="shared" si="549"/>
        <v>0.28781787321000196</v>
      </c>
      <c r="K918" s="24">
        <f t="shared" si="550"/>
        <v>557.86192464579347</v>
      </c>
      <c r="L918" s="12">
        <f t="shared" si="568"/>
        <v>0.28609280600193471</v>
      </c>
      <c r="M918" s="24">
        <f t="shared" si="569"/>
        <v>506.72767245125482</v>
      </c>
      <c r="N918" s="12">
        <f t="shared" si="551"/>
        <v>0.7172166933802212</v>
      </c>
      <c r="O918" s="24">
        <f t="shared" si="552"/>
        <v>671.60720398041917</v>
      </c>
      <c r="P918" s="12">
        <f t="shared" si="570"/>
        <v>0.42114274103891919</v>
      </c>
      <c r="Q918" s="24">
        <f t="shared" si="571"/>
        <v>397.26701956427371</v>
      </c>
      <c r="R918" s="12">
        <f t="shared" si="553"/>
        <v>0.47805676899019228</v>
      </c>
      <c r="S918" s="24">
        <f t="shared" si="554"/>
        <v>604.55736138615896</v>
      </c>
      <c r="T918" s="12">
        <f t="shared" si="572"/>
        <v>0.37229895278919461</v>
      </c>
      <c r="W918" s="24">
        <f t="shared" si="573"/>
        <v>597.62828282113605</v>
      </c>
      <c r="X918" s="24">
        <f t="shared" si="574"/>
        <v>757.223017682109</v>
      </c>
      <c r="Y918" s="13">
        <f t="shared" si="555"/>
        <v>0.45689361950799717</v>
      </c>
      <c r="Z918" s="24">
        <f t="shared" si="556"/>
        <v>4646.9380396321467</v>
      </c>
      <c r="AA918" s="24">
        <f t="shared" si="557"/>
        <v>18652.34516824914</v>
      </c>
      <c r="AB918" s="24">
        <f t="shared" si="575"/>
        <v>506.72767245125482</v>
      </c>
      <c r="AC918" s="24">
        <f t="shared" si="576"/>
        <v>397.26701956427371</v>
      </c>
      <c r="AD918" s="123">
        <f t="shared" si="577"/>
        <v>4500</v>
      </c>
      <c r="AE918" s="14">
        <f t="shared" si="578"/>
        <v>75</v>
      </c>
      <c r="AF918" s="24">
        <f t="shared" si="558"/>
        <v>400</v>
      </c>
      <c r="AG918" s="3">
        <f t="shared" si="579"/>
        <v>2</v>
      </c>
      <c r="AH918" s="14">
        <f t="shared" si="559"/>
        <v>0</v>
      </c>
      <c r="AI918" s="14">
        <f t="shared" si="560"/>
        <v>1</v>
      </c>
      <c r="AJ918" s="14">
        <f t="shared" si="561"/>
        <v>2</v>
      </c>
      <c r="AK918" s="14">
        <f t="shared" si="562"/>
        <v>2.6</v>
      </c>
      <c r="AL918" s="24">
        <f t="shared" si="580"/>
        <v>506.72767245125482</v>
      </c>
      <c r="AM918" s="14">
        <f t="shared" si="581"/>
        <v>412.96925934386536</v>
      </c>
      <c r="AN918" s="138" t="str">
        <f t="shared" si="582"/>
        <v>modifiée</v>
      </c>
      <c r="AO918">
        <f t="shared" si="583"/>
        <v>4500</v>
      </c>
      <c r="AP918" s="124">
        <f t="shared" si="584"/>
        <v>412.96925934386536</v>
      </c>
    </row>
    <row r="919" spans="2:42" x14ac:dyDescent="0.25">
      <c r="B919" s="3">
        <f t="shared" si="563"/>
        <v>4505</v>
      </c>
      <c r="C919" s="14">
        <f t="shared" si="564"/>
        <v>75.083333333333329</v>
      </c>
      <c r="D919" s="11">
        <f t="shared" si="565"/>
        <v>978.87780327509495</v>
      </c>
      <c r="E919" s="11">
        <f t="shared" si="546"/>
        <v>783.72657983279419</v>
      </c>
      <c r="F919" s="11">
        <f t="shared" si="566"/>
        <v>280.81494900942005</v>
      </c>
      <c r="G919" s="11">
        <f t="shared" si="547"/>
        <v>507.14881519229374</v>
      </c>
      <c r="H919" s="11">
        <f t="shared" si="548"/>
        <v>397.63931851706292</v>
      </c>
      <c r="I919" s="24">
        <f t="shared" si="567"/>
        <v>280.81494900942005</v>
      </c>
      <c r="J919" s="12">
        <f t="shared" si="549"/>
        <v>0.28776637131358801</v>
      </c>
      <c r="K919" s="24">
        <f t="shared" si="550"/>
        <v>557.96176587089997</v>
      </c>
      <c r="L919" s="12">
        <f t="shared" si="568"/>
        <v>0.28600157334924042</v>
      </c>
      <c r="M919" s="24">
        <f t="shared" si="569"/>
        <v>507.14881519229374</v>
      </c>
      <c r="N919" s="12">
        <f t="shared" si="551"/>
        <v>0.71687007401814762</v>
      </c>
      <c r="O919" s="24">
        <f t="shared" si="552"/>
        <v>671.93193794413855</v>
      </c>
      <c r="P919" s="12">
        <f t="shared" si="570"/>
        <v>0.42075938475141028</v>
      </c>
      <c r="Q919" s="24">
        <f t="shared" si="571"/>
        <v>397.63931851706292</v>
      </c>
      <c r="R919" s="12">
        <f t="shared" si="553"/>
        <v>0.47791500516306373</v>
      </c>
      <c r="S919" s="24">
        <f t="shared" si="554"/>
        <v>604.736691108689</v>
      </c>
      <c r="T919" s="12">
        <f t="shared" si="572"/>
        <v>0.37207826071161693</v>
      </c>
      <c r="W919" s="24">
        <f t="shared" si="573"/>
        <v>598.08517644064409</v>
      </c>
      <c r="X919" s="24">
        <f t="shared" si="574"/>
        <v>757.74056207751687</v>
      </c>
      <c r="Y919" s="13">
        <f t="shared" si="555"/>
        <v>0.45637589694984348</v>
      </c>
      <c r="Z919" s="24">
        <f t="shared" si="556"/>
        <v>4641.0350848037524</v>
      </c>
      <c r="AA919" s="24">
        <f t="shared" si="557"/>
        <v>18647.753344883393</v>
      </c>
      <c r="AB919" s="24">
        <f t="shared" si="575"/>
        <v>507.14881519229374</v>
      </c>
      <c r="AC919" s="24">
        <f t="shared" si="576"/>
        <v>397.63931851706292</v>
      </c>
      <c r="AD919" s="123">
        <f t="shared" si="577"/>
        <v>4505</v>
      </c>
      <c r="AE919" s="14">
        <f t="shared" si="578"/>
        <v>75.083333333333329</v>
      </c>
      <c r="AF919" s="24">
        <f t="shared" si="558"/>
        <v>400</v>
      </c>
      <c r="AG919" s="3">
        <f t="shared" si="579"/>
        <v>2</v>
      </c>
      <c r="AH919" s="14">
        <f t="shared" si="559"/>
        <v>0</v>
      </c>
      <c r="AI919" s="14">
        <f t="shared" si="560"/>
        <v>1</v>
      </c>
      <c r="AJ919" s="14">
        <f t="shared" si="561"/>
        <v>2</v>
      </c>
      <c r="AK919" s="14">
        <f t="shared" si="562"/>
        <v>2.6</v>
      </c>
      <c r="AL919" s="24">
        <f t="shared" si="580"/>
        <v>507.14881519229374</v>
      </c>
      <c r="AM919" s="14">
        <f t="shared" si="581"/>
        <v>413.39260943070093</v>
      </c>
      <c r="AN919" s="138" t="str">
        <f t="shared" si="582"/>
        <v>modifiée</v>
      </c>
      <c r="AO919">
        <f t="shared" si="583"/>
        <v>4505</v>
      </c>
      <c r="AP919" s="124">
        <f t="shared" si="584"/>
        <v>413.39260943070093</v>
      </c>
    </row>
    <row r="920" spans="2:42" x14ac:dyDescent="0.25">
      <c r="B920" s="3">
        <f t="shared" si="563"/>
        <v>4510</v>
      </c>
      <c r="C920" s="14">
        <f t="shared" si="564"/>
        <v>75.166666666666671</v>
      </c>
      <c r="D920" s="11">
        <f t="shared" si="565"/>
        <v>979.04372975523791</v>
      </c>
      <c r="E920" s="11">
        <f t="shared" si="546"/>
        <v>783.94735525916644</v>
      </c>
      <c r="F920" s="11">
        <f t="shared" si="566"/>
        <v>281.10095058276931</v>
      </c>
      <c r="G920" s="11">
        <f t="shared" si="547"/>
        <v>507.56957457704516</v>
      </c>
      <c r="H920" s="11">
        <f t="shared" si="548"/>
        <v>398.01139677777451</v>
      </c>
      <c r="I920" s="24">
        <f t="shared" si="567"/>
        <v>281.10095058276931</v>
      </c>
      <c r="J920" s="12">
        <f t="shared" si="549"/>
        <v>0.28771488905674075</v>
      </c>
      <c r="K920" s="24">
        <f t="shared" si="550"/>
        <v>558.06160474623834</v>
      </c>
      <c r="L920" s="12">
        <f t="shared" si="568"/>
        <v>0.28591032080656875</v>
      </c>
      <c r="M920" s="24">
        <f t="shared" si="569"/>
        <v>507.56957457704516</v>
      </c>
      <c r="N920" s="12">
        <f t="shared" si="551"/>
        <v>0.71652346740653605</v>
      </c>
      <c r="O920" s="24">
        <f t="shared" si="552"/>
        <v>672.25697412625755</v>
      </c>
      <c r="P920" s="12">
        <f t="shared" si="570"/>
        <v>0.4203763244146792</v>
      </c>
      <c r="Q920" s="24">
        <f t="shared" si="571"/>
        <v>398.01139677777451</v>
      </c>
      <c r="R920" s="12">
        <f t="shared" si="553"/>
        <v>0.47777319972303073</v>
      </c>
      <c r="S920" s="24">
        <f t="shared" si="554"/>
        <v>604.91617993861178</v>
      </c>
      <c r="T920" s="12">
        <f t="shared" si="572"/>
        <v>0.37185760042470478</v>
      </c>
      <c r="W920" s="24">
        <f t="shared" si="573"/>
        <v>598.54155233759388</v>
      </c>
      <c r="X920" s="24">
        <f t="shared" si="574"/>
        <v>758.25847583646782</v>
      </c>
      <c r="Y920" s="13">
        <f t="shared" si="555"/>
        <v>0.45585897962333732</v>
      </c>
      <c r="Z920" s="24">
        <f t="shared" si="556"/>
        <v>4635.1450730393135</v>
      </c>
      <c r="AA920" s="24">
        <f t="shared" si="557"/>
        <v>18643.164947420017</v>
      </c>
      <c r="AB920" s="24">
        <f t="shared" si="575"/>
        <v>507.56957457704516</v>
      </c>
      <c r="AC920" s="24">
        <f t="shared" si="576"/>
        <v>398.01139677777451</v>
      </c>
      <c r="AD920" s="123">
        <f t="shared" si="577"/>
        <v>4510</v>
      </c>
      <c r="AE920" s="14">
        <f t="shared" si="578"/>
        <v>75.166666666666671</v>
      </c>
      <c r="AF920" s="24">
        <f t="shared" si="558"/>
        <v>400</v>
      </c>
      <c r="AG920" s="3">
        <f t="shared" si="579"/>
        <v>2</v>
      </c>
      <c r="AH920" s="14">
        <f t="shared" si="559"/>
        <v>0</v>
      </c>
      <c r="AI920" s="14">
        <f t="shared" si="560"/>
        <v>1</v>
      </c>
      <c r="AJ920" s="14">
        <f t="shared" si="561"/>
        <v>2</v>
      </c>
      <c r="AK920" s="14">
        <f t="shared" si="562"/>
        <v>2.6</v>
      </c>
      <c r="AL920" s="24">
        <f t="shared" si="580"/>
        <v>507.56957457704516</v>
      </c>
      <c r="AM920" s="14">
        <f t="shared" si="581"/>
        <v>413.8157568906372</v>
      </c>
      <c r="AN920" s="138" t="str">
        <f t="shared" si="582"/>
        <v>modifiée</v>
      </c>
      <c r="AO920">
        <f t="shared" si="583"/>
        <v>4510</v>
      </c>
      <c r="AP920" s="124">
        <f t="shared" si="584"/>
        <v>413.8157568906372</v>
      </c>
    </row>
    <row r="921" spans="2:42" x14ac:dyDescent="0.25">
      <c r="B921" s="3">
        <f t="shared" si="563"/>
        <v>4515</v>
      </c>
      <c r="C921" s="14">
        <f t="shared" si="564"/>
        <v>75.25</v>
      </c>
      <c r="D921" s="11">
        <f t="shared" si="565"/>
        <v>979.20947268835221</v>
      </c>
      <c r="E921" s="11">
        <f t="shared" si="546"/>
        <v>784.16813068553859</v>
      </c>
      <c r="F921" s="11">
        <f t="shared" si="566"/>
        <v>281.38686090357589</v>
      </c>
      <c r="G921" s="11">
        <f t="shared" si="547"/>
        <v>507.98995090145985</v>
      </c>
      <c r="H921" s="11">
        <f t="shared" si="548"/>
        <v>398.38325437819924</v>
      </c>
      <c r="I921" s="24">
        <f t="shared" si="567"/>
        <v>281.38686090357589</v>
      </c>
      <c r="J921" s="12">
        <f t="shared" si="549"/>
        <v>0.28766342628587371</v>
      </c>
      <c r="K921" s="24">
        <f t="shared" si="550"/>
        <v>558.16144154810627</v>
      </c>
      <c r="L921" s="12">
        <f t="shared" si="568"/>
        <v>0.28581904847185952</v>
      </c>
      <c r="M921" s="24">
        <f t="shared" si="569"/>
        <v>507.98995090145985</v>
      </c>
      <c r="N921" s="12">
        <f t="shared" si="551"/>
        <v>0.7161768744340784</v>
      </c>
      <c r="O921" s="24">
        <f t="shared" si="552"/>
        <v>672.58231211361135</v>
      </c>
      <c r="P921" s="12">
        <f t="shared" si="570"/>
        <v>0.41999356051680936</v>
      </c>
      <c r="Q921" s="24">
        <f t="shared" si="571"/>
        <v>398.38325437819924</v>
      </c>
      <c r="R921" s="12">
        <f t="shared" si="553"/>
        <v>0.47763135263841516</v>
      </c>
      <c r="S921" s="24">
        <f t="shared" si="554"/>
        <v>605.09582810468612</v>
      </c>
      <c r="T921" s="12">
        <f t="shared" si="572"/>
        <v>0.37163697224716352</v>
      </c>
      <c r="W921" s="24">
        <f t="shared" si="573"/>
        <v>598.99741131721726</v>
      </c>
      <c r="X921" s="24">
        <f t="shared" si="574"/>
        <v>758.77675788822557</v>
      </c>
      <c r="Y921" s="13">
        <f t="shared" si="555"/>
        <v>0.45534286830063575</v>
      </c>
      <c r="Z921" s="24">
        <f t="shared" si="556"/>
        <v>4629.2679842080333</v>
      </c>
      <c r="AA921" s="24">
        <f t="shared" si="557"/>
        <v>18638.580048294654</v>
      </c>
      <c r="AB921" s="24">
        <f t="shared" si="575"/>
        <v>507.98995090145985</v>
      </c>
      <c r="AC921" s="24">
        <f t="shared" si="576"/>
        <v>398.38325437819924</v>
      </c>
      <c r="AD921" s="123">
        <f t="shared" si="577"/>
        <v>4515</v>
      </c>
      <c r="AE921" s="14">
        <f t="shared" si="578"/>
        <v>75.25</v>
      </c>
      <c r="AF921" s="24">
        <f t="shared" si="558"/>
        <v>400</v>
      </c>
      <c r="AG921" s="3">
        <f t="shared" si="579"/>
        <v>2</v>
      </c>
      <c r="AH921" s="14">
        <f t="shared" si="559"/>
        <v>0</v>
      </c>
      <c r="AI921" s="14">
        <f t="shared" si="560"/>
        <v>1</v>
      </c>
      <c r="AJ921" s="14">
        <f t="shared" si="561"/>
        <v>2</v>
      </c>
      <c r="AK921" s="14">
        <f t="shared" si="562"/>
        <v>2.6</v>
      </c>
      <c r="AL921" s="24">
        <f t="shared" si="580"/>
        <v>507.98995090145985</v>
      </c>
      <c r="AM921" s="14">
        <f t="shared" si="581"/>
        <v>414.23870164487732</v>
      </c>
      <c r="AN921" s="138" t="str">
        <f t="shared" si="582"/>
        <v>modifiée</v>
      </c>
      <c r="AO921">
        <f t="shared" si="583"/>
        <v>4515</v>
      </c>
      <c r="AP921" s="124">
        <f t="shared" si="584"/>
        <v>414.23870164487732</v>
      </c>
    </row>
    <row r="922" spans="2:42" x14ac:dyDescent="0.25">
      <c r="B922" s="3">
        <f t="shared" si="563"/>
        <v>4520</v>
      </c>
      <c r="C922" s="14">
        <f t="shared" si="564"/>
        <v>75.333333333333329</v>
      </c>
      <c r="D922" s="11">
        <f t="shared" si="565"/>
        <v>979.37503248006658</v>
      </c>
      <c r="E922" s="11">
        <f t="shared" si="546"/>
        <v>784.38890611191073</v>
      </c>
      <c r="F922" s="11">
        <f t="shared" si="566"/>
        <v>281.67267995204776</v>
      </c>
      <c r="G922" s="11">
        <f t="shared" si="547"/>
        <v>508.40994446197664</v>
      </c>
      <c r="H922" s="11">
        <f t="shared" si="548"/>
        <v>398.75489135044643</v>
      </c>
      <c r="I922" s="24">
        <f t="shared" si="567"/>
        <v>281.67267995204776</v>
      </c>
      <c r="J922" s="12">
        <f t="shared" si="549"/>
        <v>0.28761198284790207</v>
      </c>
      <c r="K922" s="24">
        <f t="shared" si="550"/>
        <v>558.26127655223956</v>
      </c>
      <c r="L922" s="12">
        <f t="shared" si="568"/>
        <v>0.28572775644266479</v>
      </c>
      <c r="M922" s="24">
        <f t="shared" si="569"/>
        <v>508.40994446197664</v>
      </c>
      <c r="N922" s="12">
        <f t="shared" si="551"/>
        <v>0.71583029598884551</v>
      </c>
      <c r="O922" s="24">
        <f t="shared" si="552"/>
        <v>672.90795149117002</v>
      </c>
      <c r="P922" s="12">
        <f t="shared" si="570"/>
        <v>0.41961109354258308</v>
      </c>
      <c r="Q922" s="24">
        <f t="shared" si="571"/>
        <v>398.75489135044643</v>
      </c>
      <c r="R922" s="12">
        <f t="shared" si="553"/>
        <v>0.47748946387936692</v>
      </c>
      <c r="S922" s="24">
        <f t="shared" si="554"/>
        <v>605.27563583375627</v>
      </c>
      <c r="T922" s="12">
        <f t="shared" si="572"/>
        <v>0.37141637649728404</v>
      </c>
      <c r="W922" s="24">
        <f t="shared" si="573"/>
        <v>599.45275418551785</v>
      </c>
      <c r="X922" s="24">
        <f t="shared" si="574"/>
        <v>759.2954071647664</v>
      </c>
      <c r="Y922" s="13">
        <f t="shared" si="555"/>
        <v>0.4548275637389681</v>
      </c>
      <c r="Z922" s="24">
        <f t="shared" si="556"/>
        <v>4623.4037981598221</v>
      </c>
      <c r="AA922" s="24">
        <f t="shared" si="557"/>
        <v>18633.998719658695</v>
      </c>
      <c r="AB922" s="24">
        <f t="shared" si="575"/>
        <v>508.40994446197664</v>
      </c>
      <c r="AC922" s="24">
        <f t="shared" si="576"/>
        <v>398.75489135044643</v>
      </c>
      <c r="AD922" s="123">
        <f t="shared" si="577"/>
        <v>4520</v>
      </c>
      <c r="AE922" s="14">
        <f t="shared" si="578"/>
        <v>75.333333333333329</v>
      </c>
      <c r="AF922" s="24">
        <f t="shared" si="558"/>
        <v>400</v>
      </c>
      <c r="AG922" s="3">
        <f t="shared" si="579"/>
        <v>2</v>
      </c>
      <c r="AH922" s="14">
        <f t="shared" si="559"/>
        <v>0</v>
      </c>
      <c r="AI922" s="14">
        <f t="shared" si="560"/>
        <v>1</v>
      </c>
      <c r="AJ922" s="14">
        <f t="shared" si="561"/>
        <v>2</v>
      </c>
      <c r="AK922" s="14">
        <f t="shared" si="562"/>
        <v>2.6</v>
      </c>
      <c r="AL922" s="24">
        <f t="shared" si="580"/>
        <v>508.40994446197664</v>
      </c>
      <c r="AM922" s="14">
        <f t="shared" si="581"/>
        <v>414.66144361540506</v>
      </c>
      <c r="AN922" s="138" t="str">
        <f t="shared" si="582"/>
        <v>modifiée</v>
      </c>
      <c r="AO922">
        <f t="shared" si="583"/>
        <v>4520</v>
      </c>
      <c r="AP922" s="124">
        <f t="shared" si="584"/>
        <v>414.66144361540506</v>
      </c>
    </row>
    <row r="923" spans="2:42" x14ac:dyDescent="0.25">
      <c r="B923" s="3">
        <f t="shared" si="563"/>
        <v>4525</v>
      </c>
      <c r="C923" s="14">
        <f t="shared" si="564"/>
        <v>75.416666666666671</v>
      </c>
      <c r="D923" s="11">
        <f t="shared" si="565"/>
        <v>979.54040953466699</v>
      </c>
      <c r="E923" s="11">
        <f t="shared" si="546"/>
        <v>784.60968153828298</v>
      </c>
      <c r="F923" s="11">
        <f t="shared" si="566"/>
        <v>281.95840770849043</v>
      </c>
      <c r="G923" s="11">
        <f t="shared" si="547"/>
        <v>508.82955555551922</v>
      </c>
      <c r="H923" s="11">
        <f t="shared" si="548"/>
        <v>399.12630772694371</v>
      </c>
      <c r="I923" s="24">
        <f t="shared" si="567"/>
        <v>281.95840770849043</v>
      </c>
      <c r="J923" s="12">
        <f t="shared" si="549"/>
        <v>0.28756055859024138</v>
      </c>
      <c r="K923" s="24">
        <f t="shared" si="550"/>
        <v>558.36111003381359</v>
      </c>
      <c r="L923" s="12">
        <f t="shared" si="568"/>
        <v>0.28563644481609468</v>
      </c>
      <c r="M923" s="24">
        <f t="shared" si="569"/>
        <v>508.82955555551922</v>
      </c>
      <c r="N923" s="12">
        <f t="shared" si="551"/>
        <v>0.71548373295825995</v>
      </c>
      <c r="O923" s="24">
        <f t="shared" si="552"/>
        <v>673.23389184205644</v>
      </c>
      <c r="P923" s="12">
        <f t="shared" si="570"/>
        <v>0.4192289239733395</v>
      </c>
      <c r="Q923" s="24">
        <f t="shared" si="571"/>
        <v>399.12630772694371</v>
      </c>
      <c r="R923" s="12">
        <f t="shared" si="553"/>
        <v>0.47734753341785474</v>
      </c>
      <c r="S923" s="24">
        <f t="shared" si="554"/>
        <v>605.45560335075766</v>
      </c>
      <c r="T923" s="12">
        <f t="shared" si="572"/>
        <v>0.37119581349284658</v>
      </c>
      <c r="W923" s="24">
        <f t="shared" si="573"/>
        <v>599.90758174925679</v>
      </c>
      <c r="X923" s="24">
        <f t="shared" si="574"/>
        <v>759.81442260080144</v>
      </c>
      <c r="Y923" s="13">
        <f t="shared" si="555"/>
        <v>0.45431306668069371</v>
      </c>
      <c r="Z923" s="24">
        <f t="shared" si="556"/>
        <v>4617.5524947256545</v>
      </c>
      <c r="AA923" s="24">
        <f t="shared" si="557"/>
        <v>18629.421033379087</v>
      </c>
      <c r="AB923" s="24">
        <f t="shared" si="575"/>
        <v>508.82955555551922</v>
      </c>
      <c r="AC923" s="24">
        <f t="shared" si="576"/>
        <v>399.12630772694371</v>
      </c>
      <c r="AD923" s="123">
        <f t="shared" si="577"/>
        <v>4525</v>
      </c>
      <c r="AE923" s="14">
        <f t="shared" si="578"/>
        <v>75.416666666666671</v>
      </c>
      <c r="AF923" s="24">
        <f t="shared" si="558"/>
        <v>400</v>
      </c>
      <c r="AG923" s="3">
        <f t="shared" si="579"/>
        <v>2</v>
      </c>
      <c r="AH923" s="14">
        <f t="shared" si="559"/>
        <v>0</v>
      </c>
      <c r="AI923" s="14">
        <f t="shared" si="560"/>
        <v>1</v>
      </c>
      <c r="AJ923" s="14">
        <f t="shared" si="561"/>
        <v>2</v>
      </c>
      <c r="AK923" s="14">
        <f t="shared" si="562"/>
        <v>2.6</v>
      </c>
      <c r="AL923" s="24">
        <f t="shared" si="580"/>
        <v>508.82955555551922</v>
      </c>
      <c r="AM923" s="14">
        <f t="shared" si="581"/>
        <v>415.08398272498431</v>
      </c>
      <c r="AN923" s="138" t="str">
        <f t="shared" si="582"/>
        <v>modifiée</v>
      </c>
      <c r="AO923">
        <f t="shared" si="583"/>
        <v>4525</v>
      </c>
      <c r="AP923" s="124">
        <f t="shared" si="584"/>
        <v>415.08398272498431</v>
      </c>
    </row>
    <row r="924" spans="2:42" x14ac:dyDescent="0.25">
      <c r="B924" s="3">
        <f t="shared" si="563"/>
        <v>4530</v>
      </c>
      <c r="C924" s="14">
        <f t="shared" si="564"/>
        <v>75.5</v>
      </c>
      <c r="D924" s="11">
        <f t="shared" si="565"/>
        <v>979.70560425510166</v>
      </c>
      <c r="E924" s="11">
        <f t="shared" si="546"/>
        <v>784.83045696465524</v>
      </c>
      <c r="F924" s="11">
        <f t="shared" si="566"/>
        <v>282.2440441533065</v>
      </c>
      <c r="G924" s="11">
        <f t="shared" si="547"/>
        <v>509.24878447949254</v>
      </c>
      <c r="H924" s="11">
        <f t="shared" si="548"/>
        <v>399.49750354043658</v>
      </c>
      <c r="I924" s="24">
        <f t="shared" si="567"/>
        <v>282.2440441533065</v>
      </c>
      <c r="J924" s="12">
        <f t="shared" si="549"/>
        <v>0.28750915336080674</v>
      </c>
      <c r="K924" s="24">
        <f t="shared" si="550"/>
        <v>558.46094226744208</v>
      </c>
      <c r="L924" s="12">
        <f t="shared" si="568"/>
        <v>0.28554511368887309</v>
      </c>
      <c r="M924" s="24">
        <f t="shared" si="569"/>
        <v>509.24878447949254</v>
      </c>
      <c r="N924" s="12">
        <f t="shared" si="551"/>
        <v>0.7151371862290743</v>
      </c>
      <c r="O924" s="24">
        <f t="shared" si="552"/>
        <v>673.56013274756015</v>
      </c>
      <c r="P924" s="12">
        <f t="shared" si="570"/>
        <v>0.41884705228711361</v>
      </c>
      <c r="Q924" s="24">
        <f t="shared" si="571"/>
        <v>399.49750354043658</v>
      </c>
      <c r="R924" s="12">
        <f t="shared" si="553"/>
        <v>0.47720556122765845</v>
      </c>
      <c r="S924" s="24">
        <f t="shared" si="554"/>
        <v>605.63573087872101</v>
      </c>
      <c r="T924" s="12">
        <f t="shared" si="572"/>
        <v>0.37097528355120779</v>
      </c>
      <c r="W924" s="24">
        <f t="shared" si="573"/>
        <v>600.36189481593749</v>
      </c>
      <c r="X924" s="24">
        <f t="shared" si="574"/>
        <v>760.46511910791355</v>
      </c>
      <c r="Y924" s="13">
        <f t="shared" si="555"/>
        <v>0.45372101645866569</v>
      </c>
      <c r="Z924" s="24">
        <f t="shared" si="556"/>
        <v>4611.7140537179439</v>
      </c>
      <c r="AA924" s="24">
        <f t="shared" si="557"/>
        <v>18624.847061038545</v>
      </c>
      <c r="AB924" s="24">
        <f t="shared" si="575"/>
        <v>509.24878447949254</v>
      </c>
      <c r="AC924" s="24">
        <f t="shared" si="576"/>
        <v>399.49750354043658</v>
      </c>
      <c r="AD924" s="123">
        <f t="shared" si="577"/>
        <v>4530</v>
      </c>
      <c r="AE924" s="14">
        <f t="shared" si="578"/>
        <v>75.5</v>
      </c>
      <c r="AF924" s="24">
        <f t="shared" si="558"/>
        <v>400</v>
      </c>
      <c r="AG924" s="3">
        <f t="shared" si="579"/>
        <v>2</v>
      </c>
      <c r="AH924" s="14">
        <f t="shared" si="559"/>
        <v>0</v>
      </c>
      <c r="AI924" s="14">
        <f t="shared" si="560"/>
        <v>1</v>
      </c>
      <c r="AJ924" s="14">
        <f t="shared" si="561"/>
        <v>2</v>
      </c>
      <c r="AK924" s="14">
        <f t="shared" si="562"/>
        <v>2.6</v>
      </c>
      <c r="AL924" s="24">
        <f t="shared" si="580"/>
        <v>509.24878447949254</v>
      </c>
      <c r="AM924" s="14">
        <f t="shared" si="581"/>
        <v>415.50631889715635</v>
      </c>
      <c r="AN924" s="138" t="str">
        <f t="shared" si="582"/>
        <v>modifiée</v>
      </c>
      <c r="AO924">
        <f t="shared" si="583"/>
        <v>4530</v>
      </c>
      <c r="AP924" s="124">
        <f t="shared" si="584"/>
        <v>415.50631889715635</v>
      </c>
    </row>
    <row r="925" spans="2:42" x14ac:dyDescent="0.25">
      <c r="B925" s="3">
        <f t="shared" si="563"/>
        <v>4535</v>
      </c>
      <c r="C925" s="14">
        <f t="shared" si="564"/>
        <v>75.583333333333329</v>
      </c>
      <c r="D925" s="11">
        <f t="shared" si="565"/>
        <v>979.8706170429881</v>
      </c>
      <c r="E925" s="11">
        <f t="shared" si="546"/>
        <v>785.0512323910275</v>
      </c>
      <c r="F925" s="11">
        <f t="shared" si="566"/>
        <v>282.5295892669954</v>
      </c>
      <c r="G925" s="11">
        <f t="shared" si="547"/>
        <v>509.66763153177965</v>
      </c>
      <c r="H925" s="11">
        <f t="shared" si="548"/>
        <v>399.8684788239878</v>
      </c>
      <c r="I925" s="24">
        <f t="shared" si="567"/>
        <v>282.5295892669954</v>
      </c>
      <c r="J925" s="12">
        <f t="shared" si="549"/>
        <v>0.28745776700801218</v>
      </c>
      <c r="K925" s="24">
        <f t="shared" si="550"/>
        <v>558.5607735271783</v>
      </c>
      <c r="L925" s="12">
        <f t="shared" si="568"/>
        <v>0.28545376315728088</v>
      </c>
      <c r="M925" s="24">
        <f t="shared" si="569"/>
        <v>509.66763153177965</v>
      </c>
      <c r="N925" s="12">
        <f t="shared" si="551"/>
        <v>0.71479065668734587</v>
      </c>
      <c r="O925" s="24">
        <f t="shared" si="552"/>
        <v>673.88667378715536</v>
      </c>
      <c r="P925" s="12">
        <f t="shared" si="570"/>
        <v>0.41846547895848701</v>
      </c>
      <c r="Q925" s="24">
        <f t="shared" si="571"/>
        <v>399.8684788239878</v>
      </c>
      <c r="R925" s="12">
        <f t="shared" si="553"/>
        <v>0.47706354728435935</v>
      </c>
      <c r="S925" s="24">
        <f t="shared" si="554"/>
        <v>605.81601863877836</v>
      </c>
      <c r="T925" s="12">
        <f t="shared" si="572"/>
        <v>0.37075478698919911</v>
      </c>
      <c r="W925" s="24">
        <f t="shared" si="573"/>
        <v>600.81561583239613</v>
      </c>
      <c r="X925" s="24">
        <f t="shared" si="574"/>
        <v>760.77755124165526</v>
      </c>
      <c r="Y925" s="13">
        <f t="shared" si="555"/>
        <v>0.45333192982735182</v>
      </c>
      <c r="Z925" s="24">
        <f t="shared" si="556"/>
        <v>4605.8904139657843</v>
      </c>
      <c r="AA925" s="24">
        <f t="shared" si="557"/>
        <v>18620.28268426481</v>
      </c>
      <c r="AB925" s="24">
        <f t="shared" si="575"/>
        <v>509.66763153177965</v>
      </c>
      <c r="AC925" s="24">
        <f t="shared" si="576"/>
        <v>399.8684788239878</v>
      </c>
      <c r="AD925" s="123">
        <f t="shared" si="577"/>
        <v>4535</v>
      </c>
      <c r="AE925" s="14">
        <f t="shared" si="578"/>
        <v>75.583333333333329</v>
      </c>
      <c r="AF925" s="24">
        <f t="shared" si="558"/>
        <v>400</v>
      </c>
      <c r="AG925" s="3">
        <f t="shared" si="579"/>
        <v>2</v>
      </c>
      <c r="AH925" s="14">
        <f t="shared" si="559"/>
        <v>0</v>
      </c>
      <c r="AI925" s="14">
        <f t="shared" si="560"/>
        <v>1</v>
      </c>
      <c r="AJ925" s="14">
        <f t="shared" si="561"/>
        <v>2</v>
      </c>
      <c r="AK925" s="14">
        <f t="shared" si="562"/>
        <v>2.6</v>
      </c>
      <c r="AL925" s="24">
        <f t="shared" si="580"/>
        <v>509.66763153177965</v>
      </c>
      <c r="AM925" s="14">
        <f t="shared" si="581"/>
        <v>415.92844578938832</v>
      </c>
      <c r="AN925" s="138" t="str">
        <f t="shared" si="582"/>
        <v>modifiée</v>
      </c>
      <c r="AO925">
        <f t="shared" si="583"/>
        <v>4535</v>
      </c>
      <c r="AP925" s="124">
        <f t="shared" si="584"/>
        <v>415.92844578938832</v>
      </c>
    </row>
    <row r="926" spans="2:42" x14ac:dyDescent="0.25">
      <c r="B926" s="3">
        <f t="shared" si="563"/>
        <v>4540</v>
      </c>
      <c r="C926" s="14">
        <f t="shared" si="564"/>
        <v>75.666666666666671</v>
      </c>
      <c r="D926" s="11">
        <f t="shared" si="565"/>
        <v>980.03544829861812</v>
      </c>
      <c r="E926" s="11">
        <f t="shared" si="546"/>
        <v>785.27200781739975</v>
      </c>
      <c r="F926" s="11">
        <f t="shared" si="566"/>
        <v>282.81504303015271</v>
      </c>
      <c r="G926" s="11">
        <f t="shared" si="547"/>
        <v>510.08609701073811</v>
      </c>
      <c r="H926" s="11">
        <f t="shared" si="548"/>
        <v>400.23923361097701</v>
      </c>
      <c r="I926" s="24">
        <f t="shared" si="567"/>
        <v>282.81504303015271</v>
      </c>
      <c r="J926" s="12">
        <f t="shared" si="549"/>
        <v>0.28740639938076901</v>
      </c>
      <c r="K926" s="24">
        <f t="shared" si="550"/>
        <v>558.66060408651515</v>
      </c>
      <c r="L926" s="12">
        <f t="shared" si="568"/>
        <v>0.28536239331721791</v>
      </c>
      <c r="M926" s="24">
        <f t="shared" si="569"/>
        <v>510.08609701073811</v>
      </c>
      <c r="N926" s="12">
        <f t="shared" si="551"/>
        <v>0.71444414521841271</v>
      </c>
      <c r="O926" s="24">
        <f t="shared" si="552"/>
        <v>674.21351453851616</v>
      </c>
      <c r="P926" s="12">
        <f t="shared" si="570"/>
        <v>0.41808420445874162</v>
      </c>
      <c r="Q926" s="24">
        <f t="shared" si="571"/>
        <v>400.23923361097701</v>
      </c>
      <c r="R926" s="12">
        <f t="shared" si="553"/>
        <v>0.47692149156533209</v>
      </c>
      <c r="S926" s="24">
        <f t="shared" si="554"/>
        <v>605.99646685016751</v>
      </c>
      <c r="T926" s="12">
        <f t="shared" si="572"/>
        <v>0.37053432412322601</v>
      </c>
      <c r="W926" s="24">
        <f t="shared" si="573"/>
        <v>601.26894776222343</v>
      </c>
      <c r="X926" s="24">
        <f t="shared" si="574"/>
        <v>761.09178630022825</v>
      </c>
      <c r="Y926" s="13">
        <f t="shared" si="555"/>
        <v>0.45294217568376222</v>
      </c>
      <c r="Z926" s="24">
        <f t="shared" si="556"/>
        <v>4600.076501379408</v>
      </c>
      <c r="AA926" s="24">
        <f t="shared" si="557"/>
        <v>18615.712988540447</v>
      </c>
      <c r="AB926" s="24">
        <f t="shared" si="575"/>
        <v>510.08609701073811</v>
      </c>
      <c r="AC926" s="24">
        <f t="shared" si="576"/>
        <v>400.23923361097701</v>
      </c>
      <c r="AD926" s="123">
        <f t="shared" si="577"/>
        <v>4540</v>
      </c>
      <c r="AE926" s="14">
        <f t="shared" si="578"/>
        <v>75.666666666666671</v>
      </c>
      <c r="AF926" s="24">
        <f t="shared" si="558"/>
        <v>400</v>
      </c>
      <c r="AG926" s="3">
        <f t="shared" si="579"/>
        <v>2</v>
      </c>
      <c r="AH926" s="14">
        <f t="shared" si="559"/>
        <v>0</v>
      </c>
      <c r="AI926" s="14">
        <f t="shared" si="560"/>
        <v>1</v>
      </c>
      <c r="AJ926" s="14">
        <f t="shared" si="561"/>
        <v>2</v>
      </c>
      <c r="AK926" s="14">
        <f t="shared" si="562"/>
        <v>2.6</v>
      </c>
      <c r="AL926" s="24">
        <f t="shared" si="580"/>
        <v>510.08609701073811</v>
      </c>
      <c r="AM926" s="14">
        <f t="shared" si="581"/>
        <v>416.35037949138501</v>
      </c>
      <c r="AN926" s="138" t="str">
        <f t="shared" si="582"/>
        <v>modifiée</v>
      </c>
      <c r="AO926">
        <f t="shared" si="583"/>
        <v>4540</v>
      </c>
      <c r="AP926" s="124">
        <f t="shared" si="584"/>
        <v>416.35037949138501</v>
      </c>
    </row>
    <row r="927" spans="2:42" x14ac:dyDescent="0.25">
      <c r="B927" s="3">
        <f t="shared" si="563"/>
        <v>4545</v>
      </c>
      <c r="C927" s="14">
        <f t="shared" si="564"/>
        <v>75.75</v>
      </c>
      <c r="D927" s="11">
        <f t="shared" si="565"/>
        <v>980.20009842096385</v>
      </c>
      <c r="E927" s="11">
        <f t="shared" si="546"/>
        <v>785.4927832437719</v>
      </c>
      <c r="F927" s="11">
        <f t="shared" si="566"/>
        <v>283.10040542346991</v>
      </c>
      <c r="G927" s="11">
        <f t="shared" si="547"/>
        <v>510.50418121519687</v>
      </c>
      <c r="H927" s="11">
        <f t="shared" si="548"/>
        <v>400.60976793510025</v>
      </c>
      <c r="I927" s="24">
        <f t="shared" si="567"/>
        <v>283.10040542346991</v>
      </c>
      <c r="J927" s="12">
        <f t="shared" si="549"/>
        <v>0.28735505032848607</v>
      </c>
      <c r="K927" s="24">
        <f t="shared" si="550"/>
        <v>558.76043421838472</v>
      </c>
      <c r="L927" s="12">
        <f t="shared" si="568"/>
        <v>0.28527100426417584</v>
      </c>
      <c r="M927" s="24">
        <f t="shared" si="569"/>
        <v>510.50418121519687</v>
      </c>
      <c r="N927" s="12">
        <f t="shared" si="551"/>
        <v>0.71409765270687042</v>
      </c>
      <c r="O927" s="24">
        <f t="shared" si="552"/>
        <v>674.54065457753268</v>
      </c>
      <c r="P927" s="12">
        <f t="shared" si="570"/>
        <v>0.41770322925578784</v>
      </c>
      <c r="Q927" s="24">
        <f t="shared" si="571"/>
        <v>400.60976793510025</v>
      </c>
      <c r="R927" s="12">
        <f t="shared" si="553"/>
        <v>0.47677939404973563</v>
      </c>
      <c r="S927" s="24">
        <f t="shared" si="554"/>
        <v>606.17707573023711</v>
      </c>
      <c r="T927" s="12">
        <f t="shared" si="572"/>
        <v>0.37031389526921499</v>
      </c>
      <c r="W927" s="24">
        <f t="shared" si="573"/>
        <v>601.72188993790724</v>
      </c>
      <c r="X927" s="24">
        <f t="shared" si="574"/>
        <v>761.40783911719836</v>
      </c>
      <c r="Y927" s="13">
        <f t="shared" si="555"/>
        <v>0.45255175181777846</v>
      </c>
      <c r="Z927" s="24">
        <f t="shared" si="556"/>
        <v>4594.2723326466166</v>
      </c>
      <c r="AA927" s="24">
        <f t="shared" si="557"/>
        <v>18611.138111585322</v>
      </c>
      <c r="AB927" s="24">
        <f t="shared" si="575"/>
        <v>510.50418121519687</v>
      </c>
      <c r="AC927" s="24">
        <f t="shared" si="576"/>
        <v>400.60976793510025</v>
      </c>
      <c r="AD927" s="123">
        <f t="shared" si="577"/>
        <v>4545</v>
      </c>
      <c r="AE927" s="14">
        <f t="shared" si="578"/>
        <v>75.75</v>
      </c>
      <c r="AF927" s="24">
        <f t="shared" si="558"/>
        <v>400</v>
      </c>
      <c r="AG927" s="3">
        <f t="shared" si="579"/>
        <v>2</v>
      </c>
      <c r="AH927" s="14">
        <f t="shared" si="559"/>
        <v>0</v>
      </c>
      <c r="AI927" s="14">
        <f t="shared" si="560"/>
        <v>1</v>
      </c>
      <c r="AJ927" s="14">
        <f t="shared" si="561"/>
        <v>2</v>
      </c>
      <c r="AK927" s="14">
        <f t="shared" si="562"/>
        <v>2.6</v>
      </c>
      <c r="AL927" s="24">
        <f t="shared" si="580"/>
        <v>510.50418121519687</v>
      </c>
      <c r="AM927" s="14">
        <f t="shared" si="581"/>
        <v>416.7721198381912</v>
      </c>
      <c r="AN927" s="138" t="str">
        <f t="shared" si="582"/>
        <v>modifiée</v>
      </c>
      <c r="AO927">
        <f t="shared" si="583"/>
        <v>4545</v>
      </c>
      <c r="AP927" s="124">
        <f t="shared" si="584"/>
        <v>416.7721198381912</v>
      </c>
    </row>
    <row r="928" spans="2:42" x14ac:dyDescent="0.25">
      <c r="B928" s="3">
        <f t="shared" si="563"/>
        <v>4550</v>
      </c>
      <c r="C928" s="14">
        <f t="shared" si="564"/>
        <v>75.833333333333329</v>
      </c>
      <c r="D928" s="11">
        <f t="shared" si="565"/>
        <v>980.36456780768322</v>
      </c>
      <c r="E928" s="11">
        <f t="shared" si="546"/>
        <v>785.71355867014404</v>
      </c>
      <c r="F928" s="11">
        <f t="shared" si="566"/>
        <v>283.3856764277341</v>
      </c>
      <c r="G928" s="11">
        <f t="shared" si="547"/>
        <v>510.92188444445264</v>
      </c>
      <c r="H928" s="11">
        <f t="shared" si="548"/>
        <v>400.98008183036944</v>
      </c>
      <c r="I928" s="24">
        <f t="shared" si="567"/>
        <v>283.3856764277341</v>
      </c>
      <c r="J928" s="12">
        <f t="shared" si="549"/>
        <v>0.28730371970106799</v>
      </c>
      <c r="K928" s="24">
        <f t="shared" si="550"/>
        <v>558.86026419515861</v>
      </c>
      <c r="L928" s="12">
        <f t="shared" si="568"/>
        <v>0.28517959609325683</v>
      </c>
      <c r="M928" s="24">
        <f t="shared" si="569"/>
        <v>510.92188444445264</v>
      </c>
      <c r="N928" s="12">
        <f t="shared" si="551"/>
        <v>0.71375118003654803</v>
      </c>
      <c r="O928" s="24">
        <f t="shared" si="552"/>
        <v>674.86809347832786</v>
      </c>
      <c r="P928" s="12">
        <f t="shared" si="570"/>
        <v>0.41732255381420852</v>
      </c>
      <c r="Q928" s="24">
        <f t="shared" si="571"/>
        <v>400.98008183036944</v>
      </c>
      <c r="R928" s="12">
        <f t="shared" si="553"/>
        <v>0.47663725471850571</v>
      </c>
      <c r="S928" s="24">
        <f t="shared" si="554"/>
        <v>606.35784549445157</v>
      </c>
      <c r="T928" s="12">
        <f t="shared" si="572"/>
        <v>0.37009350074264036</v>
      </c>
      <c r="W928" s="24">
        <f t="shared" si="573"/>
        <v>602.17444168972497</v>
      </c>
      <c r="X928" s="24">
        <f t="shared" si="574"/>
        <v>761.72572468503085</v>
      </c>
      <c r="Y928" s="13">
        <f t="shared" si="555"/>
        <v>0.45216065598156274</v>
      </c>
      <c r="Z928" s="24">
        <f t="shared" si="556"/>
        <v>4588.4779245104764</v>
      </c>
      <c r="AA928" s="24">
        <f t="shared" si="557"/>
        <v>18606.558191729458</v>
      </c>
      <c r="AB928" s="24">
        <f t="shared" si="575"/>
        <v>510.92188444445264</v>
      </c>
      <c r="AC928" s="24">
        <f t="shared" si="576"/>
        <v>400.98008183036944</v>
      </c>
      <c r="AD928" s="123">
        <f t="shared" si="577"/>
        <v>4550</v>
      </c>
      <c r="AE928" s="14">
        <f t="shared" si="578"/>
        <v>75.833333333333329</v>
      </c>
      <c r="AF928" s="24">
        <f t="shared" si="558"/>
        <v>400</v>
      </c>
      <c r="AG928" s="3">
        <f t="shared" si="579"/>
        <v>2</v>
      </c>
      <c r="AH928" s="14">
        <f t="shared" si="559"/>
        <v>0</v>
      </c>
      <c r="AI928" s="14">
        <f t="shared" si="560"/>
        <v>1</v>
      </c>
      <c r="AJ928" s="14">
        <f t="shared" si="561"/>
        <v>2</v>
      </c>
      <c r="AK928" s="14">
        <f t="shared" si="562"/>
        <v>2.6</v>
      </c>
      <c r="AL928" s="24">
        <f t="shared" si="580"/>
        <v>510.92188444445264</v>
      </c>
      <c r="AM928" s="14">
        <f t="shared" si="581"/>
        <v>417.1936666649205</v>
      </c>
      <c r="AN928" s="138" t="str">
        <f t="shared" si="582"/>
        <v>modifiée</v>
      </c>
      <c r="AO928">
        <f t="shared" si="583"/>
        <v>4550</v>
      </c>
      <c r="AP928" s="124">
        <f t="shared" si="584"/>
        <v>417.1936666649205</v>
      </c>
    </row>
    <row r="929" spans="2:42" x14ac:dyDescent="0.25">
      <c r="B929" s="3">
        <f t="shared" si="563"/>
        <v>4555</v>
      </c>
      <c r="C929" s="14">
        <f t="shared" si="564"/>
        <v>75.916666666666671</v>
      </c>
      <c r="D929" s="11">
        <f t="shared" si="565"/>
        <v>980.52885685512661</v>
      </c>
      <c r="E929" s="11">
        <f t="shared" si="546"/>
        <v>785.9343340965163</v>
      </c>
      <c r="F929" s="11">
        <f t="shared" si="566"/>
        <v>283.67085602382735</v>
      </c>
      <c r="G929" s="11">
        <f t="shared" si="547"/>
        <v>511.33920699826683</v>
      </c>
      <c r="H929" s="11">
        <f t="shared" si="548"/>
        <v>401.3501753311121</v>
      </c>
      <c r="I929" s="24">
        <f t="shared" si="567"/>
        <v>283.67085602382735</v>
      </c>
      <c r="J929" s="12">
        <f t="shared" si="549"/>
        <v>0.28725240734891444</v>
      </c>
      <c r="K929" s="24">
        <f t="shared" si="550"/>
        <v>558.9600942886492</v>
      </c>
      <c r="L929" s="12">
        <f t="shared" si="568"/>
        <v>0.28508816889914013</v>
      </c>
      <c r="M929" s="24">
        <f t="shared" si="569"/>
        <v>511.33920699826683</v>
      </c>
      <c r="N929" s="12">
        <f t="shared" si="551"/>
        <v>0.71340472809048616</v>
      </c>
      <c r="O929" s="24">
        <f t="shared" si="552"/>
        <v>675.19583081327164</v>
      </c>
      <c r="P929" s="12">
        <f t="shared" si="570"/>
        <v>0.41694217859517063</v>
      </c>
      <c r="Q929" s="24">
        <f t="shared" si="571"/>
        <v>401.3501753311121</v>
      </c>
      <c r="R929" s="12">
        <f t="shared" si="553"/>
        <v>0.47649507355434478</v>
      </c>
      <c r="S929" s="24">
        <f t="shared" si="554"/>
        <v>606.53877635639594</v>
      </c>
      <c r="T929" s="12">
        <f t="shared" si="572"/>
        <v>0.36987314085846218</v>
      </c>
      <c r="W929" s="24">
        <f t="shared" si="573"/>
        <v>602.62660234570649</v>
      </c>
      <c r="X929" s="24">
        <f t="shared" si="574"/>
        <v>762.04545815717461</v>
      </c>
      <c r="Y929" s="13">
        <f t="shared" si="555"/>
        <v>0.4517688858890917</v>
      </c>
      <c r="Z929" s="24">
        <f t="shared" si="556"/>
        <v>4582.693293770245</v>
      </c>
      <c r="AA929" s="24">
        <f t="shared" si="557"/>
        <v>18601.973367917068</v>
      </c>
      <c r="AB929" s="24">
        <f t="shared" si="575"/>
        <v>511.33920699826683</v>
      </c>
      <c r="AC929" s="24">
        <f t="shared" si="576"/>
        <v>401.3501753311121</v>
      </c>
      <c r="AD929" s="123">
        <f t="shared" si="577"/>
        <v>4555</v>
      </c>
      <c r="AE929" s="14">
        <f t="shared" si="578"/>
        <v>75.916666666666671</v>
      </c>
      <c r="AF929" s="24">
        <f t="shared" si="558"/>
        <v>400</v>
      </c>
      <c r="AG929" s="3">
        <f t="shared" si="579"/>
        <v>2</v>
      </c>
      <c r="AH929" s="14">
        <f t="shared" si="559"/>
        <v>0</v>
      </c>
      <c r="AI929" s="14">
        <f t="shared" si="560"/>
        <v>1</v>
      </c>
      <c r="AJ929" s="14">
        <f t="shared" si="561"/>
        <v>2</v>
      </c>
      <c r="AK929" s="14">
        <f t="shared" si="562"/>
        <v>2.6</v>
      </c>
      <c r="AL929" s="24">
        <f t="shared" si="580"/>
        <v>511.33920699826683</v>
      </c>
      <c r="AM929" s="14">
        <f t="shared" si="581"/>
        <v>417.61501980675149</v>
      </c>
      <c r="AN929" s="138" t="str">
        <f t="shared" si="582"/>
        <v>modifiée</v>
      </c>
      <c r="AO929">
        <f t="shared" si="583"/>
        <v>4555</v>
      </c>
      <c r="AP929" s="124">
        <f t="shared" si="584"/>
        <v>417.61501980675149</v>
      </c>
    </row>
    <row r="930" spans="2:42" x14ac:dyDescent="0.25">
      <c r="B930" s="3">
        <f t="shared" si="563"/>
        <v>4560</v>
      </c>
      <c r="C930" s="14">
        <f t="shared" si="564"/>
        <v>76</v>
      </c>
      <c r="D930" s="11">
        <f t="shared" si="565"/>
        <v>980.69296595834192</v>
      </c>
      <c r="E930" s="11">
        <f t="shared" si="546"/>
        <v>786.15510952288855</v>
      </c>
      <c r="F930" s="11">
        <f t="shared" si="566"/>
        <v>283.95594419272652</v>
      </c>
      <c r="G930" s="11">
        <f t="shared" si="547"/>
        <v>511.75614917686198</v>
      </c>
      <c r="H930" s="11">
        <f t="shared" si="548"/>
        <v>401.72004847197059</v>
      </c>
      <c r="I930" s="24">
        <f t="shared" si="567"/>
        <v>283.95594419272652</v>
      </c>
      <c r="J930" s="12">
        <f t="shared" si="549"/>
        <v>0.28720111312291924</v>
      </c>
      <c r="K930" s="24">
        <f t="shared" si="550"/>
        <v>559.05992477010852</v>
      </c>
      <c r="L930" s="12">
        <f t="shared" si="568"/>
        <v>0.28499672277613392</v>
      </c>
      <c r="M930" s="24">
        <f t="shared" si="569"/>
        <v>511.75614917686198</v>
      </c>
      <c r="N930" s="12">
        <f t="shared" si="551"/>
        <v>0.71305829775091201</v>
      </c>
      <c r="O930" s="24">
        <f t="shared" si="552"/>
        <v>675.52386615299838</v>
      </c>
      <c r="P930" s="12">
        <f t="shared" si="570"/>
        <v>0.41656210405655369</v>
      </c>
      <c r="Q930" s="24">
        <f t="shared" si="571"/>
        <v>401.72004847197059</v>
      </c>
      <c r="R930" s="12">
        <f t="shared" si="553"/>
        <v>0.47635285054171506</v>
      </c>
      <c r="S930" s="24">
        <f t="shared" si="554"/>
        <v>606.71986852778116</v>
      </c>
      <c r="T930" s="12">
        <f t="shared" si="572"/>
        <v>0.36965281593120719</v>
      </c>
      <c r="W930" s="24">
        <f t="shared" si="573"/>
        <v>603.07837123159561</v>
      </c>
      <c r="X930" s="24">
        <f t="shared" si="574"/>
        <v>762.36705485017671</v>
      </c>
      <c r="Y930" s="13">
        <f t="shared" si="555"/>
        <v>0.45137643921567533</v>
      </c>
      <c r="Z930" s="24">
        <f t="shared" si="556"/>
        <v>4576.9184572823233</v>
      </c>
      <c r="AA930" s="24">
        <f t="shared" si="557"/>
        <v>18597.383779710257</v>
      </c>
      <c r="AB930" s="24">
        <f t="shared" si="575"/>
        <v>511.75614917686198</v>
      </c>
      <c r="AC930" s="24">
        <f t="shared" si="576"/>
        <v>401.72004847197059</v>
      </c>
      <c r="AD930" s="123">
        <f t="shared" si="577"/>
        <v>4560</v>
      </c>
      <c r="AE930" s="14">
        <f t="shared" si="578"/>
        <v>76</v>
      </c>
      <c r="AF930" s="24">
        <f t="shared" si="558"/>
        <v>400</v>
      </c>
      <c r="AG930" s="3">
        <f t="shared" si="579"/>
        <v>2</v>
      </c>
      <c r="AH930" s="14">
        <f t="shared" si="559"/>
        <v>0</v>
      </c>
      <c r="AI930" s="14">
        <f t="shared" si="560"/>
        <v>1</v>
      </c>
      <c r="AJ930" s="14">
        <f t="shared" si="561"/>
        <v>2</v>
      </c>
      <c r="AK930" s="14">
        <f t="shared" si="562"/>
        <v>2.6</v>
      </c>
      <c r="AL930" s="24">
        <f t="shared" si="580"/>
        <v>511.75614917686198</v>
      </c>
      <c r="AM930" s="14">
        <f t="shared" si="581"/>
        <v>418.03617909892364</v>
      </c>
      <c r="AN930" s="138" t="str">
        <f t="shared" si="582"/>
        <v>modifiée</v>
      </c>
      <c r="AO930">
        <f t="shared" si="583"/>
        <v>4560</v>
      </c>
      <c r="AP930" s="124">
        <f t="shared" si="584"/>
        <v>418.03617909892364</v>
      </c>
    </row>
    <row r="931" spans="2:42" x14ac:dyDescent="0.25">
      <c r="B931" s="3">
        <f t="shared" si="563"/>
        <v>4565</v>
      </c>
      <c r="C931" s="14">
        <f t="shared" si="564"/>
        <v>76.083333333333329</v>
      </c>
      <c r="D931" s="11">
        <f t="shared" si="565"/>
        <v>980.85689551108021</v>
      </c>
      <c r="E931" s="11">
        <f t="shared" si="546"/>
        <v>786.37588494926081</v>
      </c>
      <c r="F931" s="11">
        <f t="shared" si="566"/>
        <v>284.24094091550268</v>
      </c>
      <c r="G931" s="11">
        <f t="shared" si="547"/>
        <v>512.17271128091852</v>
      </c>
      <c r="H931" s="11">
        <f t="shared" si="548"/>
        <v>402.08970128790179</v>
      </c>
      <c r="I931" s="24">
        <f t="shared" si="567"/>
        <v>284.24094091550268</v>
      </c>
      <c r="J931" s="12">
        <f t="shared" si="549"/>
        <v>0.28714983687447015</v>
      </c>
      <c r="K931" s="24">
        <f t="shared" si="550"/>
        <v>559.15975591022857</v>
      </c>
      <c r="L931" s="12">
        <f t="shared" si="568"/>
        <v>0.28490525781815834</v>
      </c>
      <c r="M931" s="24">
        <f t="shared" si="569"/>
        <v>512.17271128091852</v>
      </c>
      <c r="N931" s="12">
        <f t="shared" si="551"/>
        <v>0.71271188989921719</v>
      </c>
      <c r="O931" s="24">
        <f t="shared" si="552"/>
        <v>675.8521990664226</v>
      </c>
      <c r="P931" s="12">
        <f t="shared" si="570"/>
        <v>0.41618233065290239</v>
      </c>
      <c r="Q931" s="24">
        <f t="shared" si="571"/>
        <v>402.08970128790179</v>
      </c>
      <c r="R931" s="12">
        <f t="shared" si="553"/>
        <v>0.47621058566682872</v>
      </c>
      <c r="S931" s="24">
        <f t="shared" si="554"/>
        <v>606.90112221844902</v>
      </c>
      <c r="T931" s="12">
        <f t="shared" si="572"/>
        <v>0.36943252627493406</v>
      </c>
      <c r="W931" s="24">
        <f t="shared" si="573"/>
        <v>603.52974767081128</v>
      </c>
      <c r="X931" s="24">
        <f t="shared" si="574"/>
        <v>762.69053024583138</v>
      </c>
      <c r="Y931" s="13">
        <f t="shared" si="555"/>
        <v>0.45098331359747929</v>
      </c>
      <c r="Z931" s="24">
        <f t="shared" si="556"/>
        <v>4571.1534319612383</v>
      </c>
      <c r="AA931" s="24">
        <f t="shared" si="557"/>
        <v>18592.789567293185</v>
      </c>
      <c r="AB931" s="24">
        <f t="shared" si="575"/>
        <v>512.17271128091852</v>
      </c>
      <c r="AC931" s="24">
        <f t="shared" si="576"/>
        <v>402.08970128790179</v>
      </c>
      <c r="AD931" s="123">
        <f t="shared" si="577"/>
        <v>4565</v>
      </c>
      <c r="AE931" s="14">
        <f t="shared" si="578"/>
        <v>76.083333333333329</v>
      </c>
      <c r="AF931" s="24">
        <f t="shared" si="558"/>
        <v>400</v>
      </c>
      <c r="AG931" s="3">
        <f t="shared" si="579"/>
        <v>2</v>
      </c>
      <c r="AH931" s="14">
        <f t="shared" si="559"/>
        <v>0</v>
      </c>
      <c r="AI931" s="14">
        <f t="shared" si="560"/>
        <v>1</v>
      </c>
      <c r="AJ931" s="14">
        <f t="shared" si="561"/>
        <v>2</v>
      </c>
      <c r="AK931" s="14">
        <f t="shared" si="562"/>
        <v>2.6</v>
      </c>
      <c r="AL931" s="24">
        <f t="shared" si="580"/>
        <v>512.17271128091852</v>
      </c>
      <c r="AM931" s="14">
        <f t="shared" si="581"/>
        <v>418.45714437673348</v>
      </c>
      <c r="AN931" s="138" t="str">
        <f t="shared" si="582"/>
        <v>modifiée</v>
      </c>
      <c r="AO931">
        <f t="shared" si="583"/>
        <v>4565</v>
      </c>
      <c r="AP931" s="124">
        <f t="shared" si="584"/>
        <v>418.45714437673348</v>
      </c>
    </row>
    <row r="932" spans="2:42" x14ac:dyDescent="0.25">
      <c r="B932" s="3">
        <f t="shared" si="563"/>
        <v>4570</v>
      </c>
      <c r="C932" s="14">
        <f t="shared" si="564"/>
        <v>76.166666666666671</v>
      </c>
      <c r="D932" s="11">
        <f t="shared" si="565"/>
        <v>981.02064590580176</v>
      </c>
      <c r="E932" s="11">
        <f t="shared" si="546"/>
        <v>786.59666037563306</v>
      </c>
      <c r="F932" s="11">
        <f t="shared" si="566"/>
        <v>284.52584617332082</v>
      </c>
      <c r="G932" s="11">
        <f t="shared" si="547"/>
        <v>512.58889361157139</v>
      </c>
      <c r="H932" s="11">
        <f t="shared" si="548"/>
        <v>402.45913381417671</v>
      </c>
      <c r="I932" s="24">
        <f t="shared" si="567"/>
        <v>284.52584617332082</v>
      </c>
      <c r="J932" s="12">
        <f t="shared" si="549"/>
        <v>0.28709857845544673</v>
      </c>
      <c r="K932" s="24">
        <f t="shared" si="550"/>
        <v>559.25958797914245</v>
      </c>
      <c r="L932" s="12">
        <f t="shared" si="568"/>
        <v>0.28481377411873732</v>
      </c>
      <c r="M932" s="24">
        <f t="shared" si="569"/>
        <v>512.58889361157139</v>
      </c>
      <c r="N932" s="12">
        <f t="shared" si="551"/>
        <v>0.71236550541593602</v>
      </c>
      <c r="O932" s="24">
        <f t="shared" si="552"/>
        <v>676.18082912075317</v>
      </c>
      <c r="P932" s="12">
        <f t="shared" si="570"/>
        <v>0.41580285883540552</v>
      </c>
      <c r="Q932" s="24">
        <f t="shared" si="571"/>
        <v>402.45913381417671</v>
      </c>
      <c r="R932" s="12">
        <f t="shared" si="553"/>
        <v>0.47606827891763948</v>
      </c>
      <c r="S932" s="24">
        <f t="shared" si="554"/>
        <v>607.0825376363772</v>
      </c>
      <c r="T932" s="12">
        <f t="shared" si="572"/>
        <v>0.36921227220321456</v>
      </c>
      <c r="W932" s="24">
        <f t="shared" si="573"/>
        <v>603.98073098440875</v>
      </c>
      <c r="X932" s="24">
        <f t="shared" si="574"/>
        <v>763.01589999336147</v>
      </c>
      <c r="Y932" s="13">
        <f t="shared" si="555"/>
        <v>0.45058950663103442</v>
      </c>
      <c r="Z932" s="24">
        <f t="shared" si="556"/>
        <v>4565.3982347806077</v>
      </c>
      <c r="AA932" s="24">
        <f t="shared" si="557"/>
        <v>18588.190871475981</v>
      </c>
      <c r="AB932" s="24">
        <f t="shared" si="575"/>
        <v>512.58889361157139</v>
      </c>
      <c r="AC932" s="24">
        <f t="shared" si="576"/>
        <v>402.45913381417671</v>
      </c>
      <c r="AD932" s="123">
        <f t="shared" si="577"/>
        <v>4570</v>
      </c>
      <c r="AE932" s="14">
        <f t="shared" si="578"/>
        <v>76.166666666666671</v>
      </c>
      <c r="AF932" s="24">
        <f t="shared" si="558"/>
        <v>400</v>
      </c>
      <c r="AG932" s="3">
        <f t="shared" si="579"/>
        <v>2</v>
      </c>
      <c r="AH932" s="14">
        <f t="shared" si="559"/>
        <v>0</v>
      </c>
      <c r="AI932" s="14">
        <f t="shared" si="560"/>
        <v>1</v>
      </c>
      <c r="AJ932" s="14">
        <f t="shared" si="561"/>
        <v>2</v>
      </c>
      <c r="AK932" s="14">
        <f t="shared" si="562"/>
        <v>2.6</v>
      </c>
      <c r="AL932" s="24">
        <f t="shared" si="580"/>
        <v>512.58889361157139</v>
      </c>
      <c r="AM932" s="14">
        <f t="shared" si="581"/>
        <v>418.87791547553024</v>
      </c>
      <c r="AN932" s="138" t="str">
        <f t="shared" si="582"/>
        <v>modifiée</v>
      </c>
      <c r="AO932">
        <f t="shared" si="583"/>
        <v>4570</v>
      </c>
      <c r="AP932" s="124">
        <f t="shared" si="584"/>
        <v>418.87791547553024</v>
      </c>
    </row>
    <row r="933" spans="2:42" x14ac:dyDescent="0.25">
      <c r="B933" s="3">
        <f t="shared" si="563"/>
        <v>4575</v>
      </c>
      <c r="C933" s="14">
        <f t="shared" si="564"/>
        <v>76.25</v>
      </c>
      <c r="D933" s="11">
        <f t="shared" si="565"/>
        <v>981.18421753368114</v>
      </c>
      <c r="E933" s="11">
        <f t="shared" si="546"/>
        <v>786.81743580200521</v>
      </c>
      <c r="F933" s="11">
        <f t="shared" si="566"/>
        <v>284.81065994743955</v>
      </c>
      <c r="G933" s="11">
        <f t="shared" si="547"/>
        <v>513.00469647040677</v>
      </c>
      <c r="H933" s="11">
        <f t="shared" si="548"/>
        <v>402.82834608637995</v>
      </c>
      <c r="I933" s="24">
        <f t="shared" si="567"/>
        <v>284.81065994743955</v>
      </c>
      <c r="J933" s="12">
        <f t="shared" si="549"/>
        <v>0.28704733771822066</v>
      </c>
      <c r="K933" s="24">
        <f t="shared" si="550"/>
        <v>559.35942124642372</v>
      </c>
      <c r="L933" s="12">
        <f t="shared" si="568"/>
        <v>0.28472227177102782</v>
      </c>
      <c r="M933" s="24">
        <f t="shared" si="569"/>
        <v>513.00469647040677</v>
      </c>
      <c r="N933" s="12">
        <f t="shared" si="551"/>
        <v>0.7120191451807214</v>
      </c>
      <c r="O933" s="24">
        <f t="shared" si="552"/>
        <v>676.50975588151096</v>
      </c>
      <c r="P933" s="12">
        <f t="shared" si="570"/>
        <v>0.41542368905196481</v>
      </c>
      <c r="Q933" s="24">
        <f t="shared" si="571"/>
        <v>402.82834608637995</v>
      </c>
      <c r="R933" s="12">
        <f t="shared" si="553"/>
        <v>0.47592593028383501</v>
      </c>
      <c r="S933" s="24">
        <f t="shared" si="554"/>
        <v>607.2641149876838</v>
      </c>
      <c r="T933" s="12">
        <f t="shared" si="572"/>
        <v>0.36899205402917734</v>
      </c>
      <c r="W933" s="24">
        <f t="shared" si="573"/>
        <v>604.43132049103974</v>
      </c>
      <c r="X933" s="24">
        <f t="shared" si="574"/>
        <v>763.34317991163323</v>
      </c>
      <c r="Y933" s="13">
        <f t="shared" si="555"/>
        <v>0.45019501587274474</v>
      </c>
      <c r="Z933" s="24">
        <f t="shared" si="556"/>
        <v>4559.6528827741367</v>
      </c>
      <c r="AA933" s="24">
        <f t="shared" si="557"/>
        <v>18583.587833698919</v>
      </c>
      <c r="AB933" s="24">
        <f t="shared" si="575"/>
        <v>513.00469647040677</v>
      </c>
      <c r="AC933" s="24">
        <f t="shared" si="576"/>
        <v>402.82834608637995</v>
      </c>
      <c r="AD933" s="123">
        <f t="shared" si="577"/>
        <v>4575</v>
      </c>
      <c r="AE933" s="14">
        <f t="shared" si="578"/>
        <v>76.25</v>
      </c>
      <c r="AF933" s="24">
        <f t="shared" si="558"/>
        <v>400</v>
      </c>
      <c r="AG933" s="3">
        <f t="shared" si="579"/>
        <v>2</v>
      </c>
      <c r="AH933" s="14">
        <f t="shared" si="559"/>
        <v>0</v>
      </c>
      <c r="AI933" s="14">
        <f t="shared" si="560"/>
        <v>1</v>
      </c>
      <c r="AJ933" s="14">
        <f t="shared" si="561"/>
        <v>2</v>
      </c>
      <c r="AK933" s="14">
        <f t="shared" si="562"/>
        <v>2.6</v>
      </c>
      <c r="AL933" s="24">
        <f t="shared" si="580"/>
        <v>513.00469647040677</v>
      </c>
      <c r="AM933" s="14">
        <f t="shared" si="581"/>
        <v>419.29849223071199</v>
      </c>
      <c r="AN933" s="138" t="str">
        <f t="shared" si="582"/>
        <v>modifiée</v>
      </c>
      <c r="AO933">
        <f t="shared" si="583"/>
        <v>4575</v>
      </c>
      <c r="AP933" s="124">
        <f t="shared" si="584"/>
        <v>419.29849223071199</v>
      </c>
    </row>
    <row r="934" spans="2:42" x14ac:dyDescent="0.25">
      <c r="B934" s="3">
        <f t="shared" si="563"/>
        <v>4580</v>
      </c>
      <c r="C934" s="14">
        <f t="shared" si="564"/>
        <v>76.333333333333329</v>
      </c>
      <c r="D934" s="11">
        <f t="shared" si="565"/>
        <v>981.34761078461372</v>
      </c>
      <c r="E934" s="11">
        <f t="shared" si="546"/>
        <v>787.03821122837735</v>
      </c>
      <c r="F934" s="11">
        <f t="shared" si="566"/>
        <v>285.09538221921059</v>
      </c>
      <c r="G934" s="11">
        <f t="shared" si="547"/>
        <v>513.42012015945875</v>
      </c>
      <c r="H934" s="11">
        <f t="shared" si="548"/>
        <v>403.1973381404091</v>
      </c>
      <c r="I934" s="24">
        <f t="shared" si="567"/>
        <v>285.09538221921059</v>
      </c>
      <c r="J934" s="12">
        <f t="shared" si="549"/>
        <v>0.28699611451565399</v>
      </c>
      <c r="K934" s="24">
        <f t="shared" si="550"/>
        <v>559.45925598108704</v>
      </c>
      <c r="L934" s="12">
        <f t="shared" si="568"/>
        <v>0.28463075086778267</v>
      </c>
      <c r="M934" s="24">
        <f t="shared" si="569"/>
        <v>513.42012015945875</v>
      </c>
      <c r="N934" s="12">
        <f t="shared" si="551"/>
        <v>0.71167281007232419</v>
      </c>
      <c r="O934" s="24">
        <f t="shared" si="552"/>
        <v>676.83897891254287</v>
      </c>
      <c r="P934" s="12">
        <f t="shared" si="570"/>
        <v>0.41504482174709939</v>
      </c>
      <c r="Q934" s="24">
        <f t="shared" si="571"/>
        <v>403.1973381404091</v>
      </c>
      <c r="R934" s="12">
        <f t="shared" si="553"/>
        <v>0.47578353975682774</v>
      </c>
      <c r="S934" s="24">
        <f t="shared" si="554"/>
        <v>607.4458544766328</v>
      </c>
      <c r="T934" s="12">
        <f t="shared" si="572"/>
        <v>0.36877187206543899</v>
      </c>
      <c r="W934" s="24">
        <f t="shared" si="573"/>
        <v>604.88151550691248</v>
      </c>
      <c r="X934" s="24">
        <f t="shared" si="574"/>
        <v>763.67238599140717</v>
      </c>
      <c r="Y934" s="13">
        <f t="shared" si="555"/>
        <v>0.44979983883838831</v>
      </c>
      <c r="Z934" s="24">
        <f t="shared" si="556"/>
        <v>4553.9173930366214</v>
      </c>
      <c r="AA934" s="24">
        <f t="shared" si="557"/>
        <v>18578.980596036585</v>
      </c>
      <c r="AB934" s="24">
        <f t="shared" si="575"/>
        <v>513.42012015945875</v>
      </c>
      <c r="AC934" s="24">
        <f t="shared" si="576"/>
        <v>403.1973381404091</v>
      </c>
      <c r="AD934" s="123">
        <f t="shared" si="577"/>
        <v>4580</v>
      </c>
      <c r="AE934" s="14">
        <f t="shared" si="578"/>
        <v>76.333333333333329</v>
      </c>
      <c r="AF934" s="24">
        <f t="shared" si="558"/>
        <v>400</v>
      </c>
      <c r="AG934" s="3">
        <f t="shared" si="579"/>
        <v>2</v>
      </c>
      <c r="AH934" s="14">
        <f t="shared" si="559"/>
        <v>0</v>
      </c>
      <c r="AI934" s="14">
        <f t="shared" si="560"/>
        <v>1</v>
      </c>
      <c r="AJ934" s="14">
        <f t="shared" si="561"/>
        <v>2</v>
      </c>
      <c r="AK934" s="14">
        <f t="shared" si="562"/>
        <v>2.6</v>
      </c>
      <c r="AL934" s="24">
        <f t="shared" si="580"/>
        <v>513.42012015945875</v>
      </c>
      <c r="AM934" s="14">
        <f t="shared" si="581"/>
        <v>419.71887447772116</v>
      </c>
      <c r="AN934" s="138" t="str">
        <f t="shared" si="582"/>
        <v>modifiée</v>
      </c>
      <c r="AO934">
        <f t="shared" si="583"/>
        <v>4580</v>
      </c>
      <c r="AP934" s="124">
        <f t="shared" si="584"/>
        <v>419.71887447772116</v>
      </c>
    </row>
    <row r="935" spans="2:42" x14ac:dyDescent="0.25">
      <c r="B935" s="3">
        <f t="shared" si="563"/>
        <v>4585</v>
      </c>
      <c r="C935" s="14">
        <f t="shared" si="564"/>
        <v>76.416666666666671</v>
      </c>
      <c r="D935" s="11">
        <f t="shared" si="565"/>
        <v>981.51082604722023</v>
      </c>
      <c r="E935" s="11">
        <f t="shared" si="546"/>
        <v>787.25898665474961</v>
      </c>
      <c r="F935" s="11">
        <f t="shared" si="566"/>
        <v>285.38001297007838</v>
      </c>
      <c r="G935" s="11">
        <f t="shared" si="547"/>
        <v>513.83516498120582</v>
      </c>
      <c r="H935" s="11">
        <f t="shared" si="548"/>
        <v>403.56611001247455</v>
      </c>
      <c r="I935" s="24">
        <f t="shared" si="567"/>
        <v>285.38001297007838</v>
      </c>
      <c r="J935" s="12">
        <f t="shared" si="549"/>
        <v>0.28694490870109896</v>
      </c>
      <c r="K935" s="24">
        <f t="shared" si="550"/>
        <v>559.55909245158784</v>
      </c>
      <c r="L935" s="12">
        <f t="shared" si="568"/>
        <v>0.28453921150140893</v>
      </c>
      <c r="M935" s="24">
        <f t="shared" si="569"/>
        <v>513.83516498120582</v>
      </c>
      <c r="N935" s="12">
        <f t="shared" si="551"/>
        <v>0.71132650096856964</v>
      </c>
      <c r="O935" s="24">
        <f t="shared" si="552"/>
        <v>677.16849777603829</v>
      </c>
      <c r="P935" s="12">
        <f t="shared" si="570"/>
        <v>0.4146662573620904</v>
      </c>
      <c r="Q935" s="24">
        <f t="shared" si="571"/>
        <v>403.56611001247455</v>
      </c>
      <c r="R935" s="12">
        <f t="shared" si="553"/>
        <v>0.4756411073297459</v>
      </c>
      <c r="S935" s="24">
        <f t="shared" si="554"/>
        <v>607.62775630563908</v>
      </c>
      <c r="T935" s="12">
        <f t="shared" si="572"/>
        <v>0.36855172662419616</v>
      </c>
      <c r="W935" s="24">
        <f t="shared" si="573"/>
        <v>605.33131534575091</v>
      </c>
      <c r="X935" s="24">
        <f t="shared" si="574"/>
        <v>764.00353439762227</v>
      </c>
      <c r="Y935" s="13">
        <f t="shared" si="555"/>
        <v>0.44940397300260898</v>
      </c>
      <c r="Z935" s="24">
        <f t="shared" si="556"/>
        <v>4548.1917827249672</v>
      </c>
      <c r="AA935" s="24">
        <f t="shared" si="557"/>
        <v>18574.369301202012</v>
      </c>
      <c r="AB935" s="24">
        <f t="shared" si="575"/>
        <v>513.83516498120582</v>
      </c>
      <c r="AC935" s="24">
        <f t="shared" si="576"/>
        <v>403.56611001247455</v>
      </c>
      <c r="AD935" s="123">
        <f t="shared" si="577"/>
        <v>4585</v>
      </c>
      <c r="AE935" s="14">
        <f t="shared" si="578"/>
        <v>76.416666666666671</v>
      </c>
      <c r="AF935" s="24">
        <f t="shared" si="558"/>
        <v>400</v>
      </c>
      <c r="AG935" s="3">
        <f t="shared" si="579"/>
        <v>2</v>
      </c>
      <c r="AH935" s="14">
        <f t="shared" si="559"/>
        <v>0</v>
      </c>
      <c r="AI935" s="14">
        <f t="shared" si="560"/>
        <v>1</v>
      </c>
      <c r="AJ935" s="14">
        <f t="shared" si="561"/>
        <v>2</v>
      </c>
      <c r="AK935" s="14">
        <f t="shared" si="562"/>
        <v>2.6</v>
      </c>
      <c r="AL935" s="24">
        <f t="shared" si="580"/>
        <v>513.83516498120582</v>
      </c>
      <c r="AM935" s="14">
        <f t="shared" si="581"/>
        <v>420.13906205204046</v>
      </c>
      <c r="AN935" s="138" t="str">
        <f t="shared" si="582"/>
        <v>modifiée</v>
      </c>
      <c r="AO935">
        <f t="shared" si="583"/>
        <v>4585</v>
      </c>
      <c r="AP935" s="124">
        <f t="shared" si="584"/>
        <v>420.13906205204046</v>
      </c>
    </row>
    <row r="936" spans="2:42" x14ac:dyDescent="0.25">
      <c r="B936" s="3">
        <f t="shared" si="563"/>
        <v>4590</v>
      </c>
      <c r="C936" s="14">
        <f t="shared" si="564"/>
        <v>76.5</v>
      </c>
      <c r="D936" s="11">
        <f t="shared" si="565"/>
        <v>981.67386370885322</v>
      </c>
      <c r="E936" s="11">
        <f t="shared" si="546"/>
        <v>787.47976208112186</v>
      </c>
      <c r="F936" s="11">
        <f t="shared" si="566"/>
        <v>285.66455218157978</v>
      </c>
      <c r="G936" s="11">
        <f t="shared" si="547"/>
        <v>514.24983123856794</v>
      </c>
      <c r="H936" s="11">
        <f t="shared" si="548"/>
        <v>403.93466173909877</v>
      </c>
      <c r="I936" s="24">
        <f t="shared" si="567"/>
        <v>285.66455218157978</v>
      </c>
      <c r="J936" s="12">
        <f t="shared" si="549"/>
        <v>0.28689372012839631</v>
      </c>
      <c r="K936" s="24">
        <f t="shared" si="550"/>
        <v>559.65893092582337</v>
      </c>
      <c r="L936" s="12">
        <f t="shared" si="568"/>
        <v>0.28444765376391412</v>
      </c>
      <c r="M936" s="24">
        <f t="shared" si="569"/>
        <v>514.24983123856794</v>
      </c>
      <c r="N936" s="12">
        <f t="shared" si="551"/>
        <v>0.71098021874633666</v>
      </c>
      <c r="O936" s="24">
        <f t="shared" si="552"/>
        <v>677.49831203254405</v>
      </c>
      <c r="P936" s="12">
        <f t="shared" si="570"/>
        <v>0.41428799633484276</v>
      </c>
      <c r="Q936" s="24">
        <f t="shared" si="571"/>
        <v>403.93466173909877</v>
      </c>
      <c r="R936" s="12">
        <f t="shared" si="553"/>
        <v>0.47549863299742656</v>
      </c>
      <c r="S936" s="24">
        <f t="shared" si="554"/>
        <v>607.80982067527282</v>
      </c>
      <c r="T936" s="12">
        <f t="shared" si="572"/>
        <v>0.36833161801713132</v>
      </c>
      <c r="W936" s="24">
        <f t="shared" si="573"/>
        <v>605.78071931875354</v>
      </c>
      <c r="X936" s="24">
        <f t="shared" si="574"/>
        <v>764.33664147171658</v>
      </c>
      <c r="Y936" s="13">
        <f t="shared" si="555"/>
        <v>0.44900741579840692</v>
      </c>
      <c r="Z936" s="24">
        <f t="shared" si="556"/>
        <v>4542.4760690592084</v>
      </c>
      <c r="AA936" s="24">
        <f t="shared" si="557"/>
        <v>18569.754092551018</v>
      </c>
      <c r="AB936" s="24">
        <f t="shared" si="575"/>
        <v>514.24983123856794</v>
      </c>
      <c r="AC936" s="24">
        <f t="shared" si="576"/>
        <v>403.93466173909877</v>
      </c>
      <c r="AD936" s="123">
        <f t="shared" si="577"/>
        <v>4590</v>
      </c>
      <c r="AE936" s="14">
        <f t="shared" si="578"/>
        <v>76.5</v>
      </c>
      <c r="AF936" s="24">
        <f t="shared" si="558"/>
        <v>400</v>
      </c>
      <c r="AG936" s="3">
        <f t="shared" si="579"/>
        <v>2</v>
      </c>
      <c r="AH936" s="14">
        <f t="shared" si="559"/>
        <v>0</v>
      </c>
      <c r="AI936" s="14">
        <f t="shared" si="560"/>
        <v>1</v>
      </c>
      <c r="AJ936" s="14">
        <f t="shared" si="561"/>
        <v>2</v>
      </c>
      <c r="AK936" s="14">
        <f t="shared" si="562"/>
        <v>2.6</v>
      </c>
      <c r="AL936" s="24">
        <f t="shared" si="580"/>
        <v>514.24983123856794</v>
      </c>
      <c r="AM936" s="14">
        <f t="shared" si="581"/>
        <v>420.55905478918856</v>
      </c>
      <c r="AN936" s="138" t="str">
        <f t="shared" si="582"/>
        <v>modifiée</v>
      </c>
      <c r="AO936">
        <f t="shared" si="583"/>
        <v>4590</v>
      </c>
      <c r="AP936" s="124">
        <f t="shared" si="584"/>
        <v>420.55905478918856</v>
      </c>
    </row>
    <row r="937" spans="2:42" x14ac:dyDescent="0.25">
      <c r="B937" s="3">
        <f t="shared" si="563"/>
        <v>4595</v>
      </c>
      <c r="C937" s="14">
        <f t="shared" si="564"/>
        <v>76.583333333333329</v>
      </c>
      <c r="D937" s="11">
        <f t="shared" si="565"/>
        <v>981.83672415560136</v>
      </c>
      <c r="E937" s="11">
        <f t="shared" si="546"/>
        <v>787.70053750749412</v>
      </c>
      <c r="F937" s="11">
        <f t="shared" si="566"/>
        <v>285.94899983534367</v>
      </c>
      <c r="G937" s="11">
        <f t="shared" si="547"/>
        <v>514.66411923490273</v>
      </c>
      <c r="H937" s="11">
        <f t="shared" si="548"/>
        <v>404.30299335711589</v>
      </c>
      <c r="I937" s="24">
        <f t="shared" si="567"/>
        <v>285.94899983534367</v>
      </c>
      <c r="J937" s="12">
        <f t="shared" si="549"/>
        <v>0.28684254865187531</v>
      </c>
      <c r="K937" s="24">
        <f t="shared" si="550"/>
        <v>559.75877167113208</v>
      </c>
      <c r="L937" s="12">
        <f t="shared" si="568"/>
        <v>0.28435607774697153</v>
      </c>
      <c r="M937" s="24">
        <f t="shared" si="569"/>
        <v>514.66411923490273</v>
      </c>
      <c r="N937" s="12">
        <f t="shared" si="551"/>
        <v>0.71063396428153458</v>
      </c>
      <c r="O937" s="24">
        <f t="shared" si="552"/>
        <v>677.82842124098056</v>
      </c>
      <c r="P937" s="12">
        <f t="shared" si="570"/>
        <v>0.41391003910004665</v>
      </c>
      <c r="Q937" s="24">
        <f t="shared" si="571"/>
        <v>404.30299335711589</v>
      </c>
      <c r="R937" s="12">
        <f t="shared" si="553"/>
        <v>0.47535611675640543</v>
      </c>
      <c r="S937" s="24">
        <f t="shared" si="554"/>
        <v>607.9920477842652</v>
      </c>
      <c r="T937" s="12">
        <f t="shared" si="572"/>
        <v>0.36811154655551392</v>
      </c>
      <c r="W937" s="24">
        <f t="shared" si="573"/>
        <v>606.22972673455195</v>
      </c>
      <c r="X937" s="24">
        <f t="shared" si="574"/>
        <v>764.671723733985</v>
      </c>
      <c r="Y937" s="13">
        <f t="shared" si="555"/>
        <v>0.44861016461661829</v>
      </c>
      <c r="Z937" s="24">
        <f t="shared" si="556"/>
        <v>4536.7702693235542</v>
      </c>
      <c r="AA937" s="24">
        <f t="shared" si="557"/>
        <v>18565.135114086534</v>
      </c>
      <c r="AB937" s="24">
        <f t="shared" si="575"/>
        <v>514.66411923490273</v>
      </c>
      <c r="AC937" s="24">
        <f t="shared" si="576"/>
        <v>404.30299335711589</v>
      </c>
      <c r="AD937" s="123">
        <f t="shared" si="577"/>
        <v>4595</v>
      </c>
      <c r="AE937" s="14">
        <f t="shared" si="578"/>
        <v>76.583333333333329</v>
      </c>
      <c r="AF937" s="24">
        <f t="shared" si="558"/>
        <v>400</v>
      </c>
      <c r="AG937" s="3">
        <f t="shared" si="579"/>
        <v>2</v>
      </c>
      <c r="AH937" s="14">
        <f t="shared" si="559"/>
        <v>0</v>
      </c>
      <c r="AI937" s="14">
        <f t="shared" si="560"/>
        <v>1</v>
      </c>
      <c r="AJ937" s="14">
        <f t="shared" si="561"/>
        <v>2</v>
      </c>
      <c r="AK937" s="14">
        <f t="shared" si="562"/>
        <v>2.6</v>
      </c>
      <c r="AL937" s="24">
        <f t="shared" si="580"/>
        <v>514.66411923490273</v>
      </c>
      <c r="AM937" s="14">
        <f t="shared" si="581"/>
        <v>420.97885252471571</v>
      </c>
      <c r="AN937" s="138" t="str">
        <f t="shared" si="582"/>
        <v>modifiée</v>
      </c>
      <c r="AO937">
        <f t="shared" si="583"/>
        <v>4595</v>
      </c>
      <c r="AP937" s="124">
        <f t="shared" si="584"/>
        <v>420.97885252471571</v>
      </c>
    </row>
    <row r="938" spans="2:42" x14ac:dyDescent="0.25">
      <c r="B938" s="3">
        <f t="shared" si="563"/>
        <v>4600</v>
      </c>
      <c r="C938" s="14">
        <f t="shared" si="564"/>
        <v>76.666666666666671</v>
      </c>
      <c r="D938" s="11">
        <f t="shared" si="565"/>
        <v>981.99940777229699</v>
      </c>
      <c r="E938" s="11">
        <f t="shared" si="546"/>
        <v>787.92131293386637</v>
      </c>
      <c r="F938" s="11">
        <f t="shared" si="566"/>
        <v>286.23335591309063</v>
      </c>
      <c r="G938" s="11">
        <f t="shared" si="547"/>
        <v>515.0780292740028</v>
      </c>
      <c r="H938" s="11">
        <f t="shared" si="548"/>
        <v>404.67110490367139</v>
      </c>
      <c r="I938" s="24">
        <f t="shared" si="567"/>
        <v>286.23335591309063</v>
      </c>
      <c r="J938" s="12">
        <f t="shared" si="549"/>
        <v>0.28679139412635213</v>
      </c>
      <c r="K938" s="24">
        <f t="shared" si="550"/>
        <v>559.85861495429435</v>
      </c>
      <c r="L938" s="12">
        <f t="shared" si="568"/>
        <v>0.28426448354182976</v>
      </c>
      <c r="M938" s="24">
        <f t="shared" si="569"/>
        <v>515.0780292740028</v>
      </c>
      <c r="N938" s="12">
        <f t="shared" si="551"/>
        <v>0.71028773844908411</v>
      </c>
      <c r="O938" s="24">
        <f t="shared" si="552"/>
        <v>678.15882495865583</v>
      </c>
      <c r="P938" s="12">
        <f t="shared" si="570"/>
        <v>0.41353238608894866</v>
      </c>
      <c r="Q938" s="24">
        <f t="shared" si="571"/>
        <v>404.67110490367139</v>
      </c>
      <c r="R938" s="12">
        <f t="shared" si="553"/>
        <v>0.47521355860490944</v>
      </c>
      <c r="S938" s="24">
        <f t="shared" si="554"/>
        <v>608.17443782951318</v>
      </c>
      <c r="T938" s="12">
        <f t="shared" si="572"/>
        <v>0.36789151255004598</v>
      </c>
      <c r="W938" s="24">
        <f t="shared" si="573"/>
        <v>606.67833689916858</v>
      </c>
      <c r="X938" s="24">
        <f t="shared" si="574"/>
        <v>765.00879788597263</v>
      </c>
      <c r="Y938" s="13">
        <f t="shared" si="555"/>
        <v>0.44821221680539264</v>
      </c>
      <c r="Z938" s="24">
        <f t="shared" si="556"/>
        <v>4531.0744008674446</v>
      </c>
      <c r="AA938" s="24">
        <f t="shared" si="557"/>
        <v>18560.512510463042</v>
      </c>
      <c r="AB938" s="24">
        <f t="shared" si="575"/>
        <v>515.0780292740028</v>
      </c>
      <c r="AC938" s="24">
        <f t="shared" si="576"/>
        <v>404.67110490367139</v>
      </c>
      <c r="AD938" s="123">
        <f t="shared" si="577"/>
        <v>4600</v>
      </c>
      <c r="AE938" s="14">
        <f t="shared" si="578"/>
        <v>76.666666666666671</v>
      </c>
      <c r="AF938" s="24">
        <f t="shared" si="558"/>
        <v>400</v>
      </c>
      <c r="AG938" s="3">
        <f t="shared" si="579"/>
        <v>2</v>
      </c>
      <c r="AH938" s="14">
        <f t="shared" si="559"/>
        <v>0</v>
      </c>
      <c r="AI938" s="14">
        <f t="shared" si="560"/>
        <v>1</v>
      </c>
      <c r="AJ938" s="14">
        <f t="shared" si="561"/>
        <v>2</v>
      </c>
      <c r="AK938" s="14">
        <f t="shared" si="562"/>
        <v>2.6</v>
      </c>
      <c r="AL938" s="24">
        <f t="shared" si="580"/>
        <v>515.0780292740028</v>
      </c>
      <c r="AM938" s="14">
        <f t="shared" si="581"/>
        <v>421.39845509419933</v>
      </c>
      <c r="AN938" s="138" t="str">
        <f t="shared" si="582"/>
        <v>modifiée</v>
      </c>
      <c r="AO938">
        <f t="shared" si="583"/>
        <v>4600</v>
      </c>
      <c r="AP938" s="124">
        <f t="shared" si="584"/>
        <v>421.39845509419933</v>
      </c>
    </row>
    <row r="939" spans="2:42" x14ac:dyDescent="0.25">
      <c r="B939" s="3">
        <f t="shared" si="563"/>
        <v>4605</v>
      </c>
      <c r="C939" s="14">
        <f t="shared" si="564"/>
        <v>76.75</v>
      </c>
      <c r="D939" s="11">
        <f t="shared" si="565"/>
        <v>982.16191494251859</v>
      </c>
      <c r="E939" s="11">
        <f t="shared" si="546"/>
        <v>788.14208836023852</v>
      </c>
      <c r="F939" s="11">
        <f t="shared" si="566"/>
        <v>286.51762039663248</v>
      </c>
      <c r="G939" s="11">
        <f t="shared" si="547"/>
        <v>515.49156166009175</v>
      </c>
      <c r="H939" s="11">
        <f t="shared" si="548"/>
        <v>405.03899641622144</v>
      </c>
      <c r="I939" s="24">
        <f t="shared" si="567"/>
        <v>286.51762039663248</v>
      </c>
      <c r="J939" s="12">
        <f t="shared" si="549"/>
        <v>0.28674025640712969</v>
      </c>
      <c r="K939" s="24">
        <f t="shared" si="550"/>
        <v>559.95846104153213</v>
      </c>
      <c r="L939" s="12">
        <f t="shared" si="568"/>
        <v>0.28417287123946056</v>
      </c>
      <c r="M939" s="24">
        <f t="shared" si="569"/>
        <v>515.49156166009175</v>
      </c>
      <c r="N939" s="12">
        <f t="shared" si="551"/>
        <v>0.70994154212289395</v>
      </c>
      <c r="O939" s="24">
        <f t="shared" si="552"/>
        <v>678.48952274128192</v>
      </c>
      <c r="P939" s="12">
        <f t="shared" si="570"/>
        <v>0.41315503772972095</v>
      </c>
      <c r="Q939" s="24">
        <f t="shared" si="571"/>
        <v>405.03899641622144</v>
      </c>
      <c r="R939" s="12">
        <f t="shared" si="553"/>
        <v>0.47507095854284803</v>
      </c>
      <c r="S939" s="24">
        <f t="shared" si="554"/>
        <v>608.35699100608406</v>
      </c>
      <c r="T939" s="12">
        <f t="shared" si="572"/>
        <v>0.3676715163111019</v>
      </c>
      <c r="W939" s="24">
        <f t="shared" si="573"/>
        <v>607.12654911597394</v>
      </c>
      <c r="X939" s="24">
        <f t="shared" si="574"/>
        <v>765.34788081290651</v>
      </c>
      <c r="Y939" s="13">
        <f t="shared" si="555"/>
        <v>0.44781356966966096</v>
      </c>
      <c r="Z939" s="24">
        <f t="shared" si="556"/>
        <v>4525.3884811066146</v>
      </c>
      <c r="AA939" s="24">
        <f t="shared" si="557"/>
        <v>18555.886426991008</v>
      </c>
      <c r="AB939" s="24">
        <f t="shared" si="575"/>
        <v>515.49156166009175</v>
      </c>
      <c r="AC939" s="24">
        <f t="shared" si="576"/>
        <v>405.03899641622144</v>
      </c>
      <c r="AD939" s="123">
        <f t="shared" si="577"/>
        <v>4605</v>
      </c>
      <c r="AE939" s="14">
        <f t="shared" si="578"/>
        <v>76.75</v>
      </c>
      <c r="AF939" s="24">
        <f t="shared" si="558"/>
        <v>400</v>
      </c>
      <c r="AG939" s="3">
        <f t="shared" si="579"/>
        <v>2</v>
      </c>
      <c r="AH939" s="14">
        <f t="shared" si="559"/>
        <v>0</v>
      </c>
      <c r="AI939" s="14">
        <f t="shared" si="560"/>
        <v>1</v>
      </c>
      <c r="AJ939" s="14">
        <f t="shared" si="561"/>
        <v>2</v>
      </c>
      <c r="AK939" s="14">
        <f t="shared" si="562"/>
        <v>2.6</v>
      </c>
      <c r="AL939" s="24">
        <f t="shared" si="580"/>
        <v>515.49156166009175</v>
      </c>
      <c r="AM939" s="14">
        <f t="shared" si="581"/>
        <v>421.81786233323925</v>
      </c>
      <c r="AN939" s="138" t="str">
        <f t="shared" si="582"/>
        <v>modifiée</v>
      </c>
      <c r="AO939">
        <f t="shared" si="583"/>
        <v>4605</v>
      </c>
      <c r="AP939" s="124">
        <f t="shared" si="584"/>
        <v>421.81786233323925</v>
      </c>
    </row>
    <row r="940" spans="2:42" x14ac:dyDescent="0.25">
      <c r="B940" s="3">
        <f t="shared" si="563"/>
        <v>4610</v>
      </c>
      <c r="C940" s="14">
        <f t="shared" si="564"/>
        <v>76.833333333333329</v>
      </c>
      <c r="D940" s="11">
        <f t="shared" si="565"/>
        <v>982.32424604859955</v>
      </c>
      <c r="E940" s="11">
        <f t="shared" si="546"/>
        <v>788.36286378661066</v>
      </c>
      <c r="F940" s="11">
        <f t="shared" si="566"/>
        <v>286.80179326787191</v>
      </c>
      <c r="G940" s="11">
        <f t="shared" si="547"/>
        <v>515.90471669782141</v>
      </c>
      <c r="H940" s="11">
        <f t="shared" si="548"/>
        <v>405.40666793253251</v>
      </c>
      <c r="I940" s="24">
        <f t="shared" si="567"/>
        <v>286.80179326787191</v>
      </c>
      <c r="J940" s="12">
        <f t="shared" si="549"/>
        <v>0.28668913534999585</v>
      </c>
      <c r="K940" s="24">
        <f t="shared" si="550"/>
        <v>560.05831019851018</v>
      </c>
      <c r="L940" s="12">
        <f t="shared" si="568"/>
        <v>0.28408124093037923</v>
      </c>
      <c r="M940" s="24">
        <f t="shared" si="569"/>
        <v>515.90471669782141</v>
      </c>
      <c r="N940" s="12">
        <f t="shared" si="551"/>
        <v>0.70959537617584001</v>
      </c>
      <c r="O940" s="24">
        <f t="shared" si="552"/>
        <v>678.82051414298985</v>
      </c>
      <c r="P940" s="12">
        <f t="shared" si="570"/>
        <v>0.41277799444700758</v>
      </c>
      <c r="Q940" s="24">
        <f t="shared" si="571"/>
        <v>405.40666793253251</v>
      </c>
      <c r="R940" s="12">
        <f t="shared" si="553"/>
        <v>0.47492831657180506</v>
      </c>
      <c r="S940" s="24">
        <f t="shared" si="554"/>
        <v>608.53970750722112</v>
      </c>
      <c r="T940" s="12">
        <f t="shared" si="572"/>
        <v>0.36745155814842423</v>
      </c>
      <c r="W940" s="24">
        <f t="shared" si="573"/>
        <v>607.57436268564356</v>
      </c>
      <c r="X940" s="24">
        <f t="shared" si="574"/>
        <v>765.68898958616649</v>
      </c>
      <c r="Y940" s="13">
        <f t="shared" si="555"/>
        <v>0.4474142204705967</v>
      </c>
      <c r="Z940" s="24">
        <f t="shared" si="556"/>
        <v>4519.7125275241779</v>
      </c>
      <c r="AA940" s="24">
        <f t="shared" si="557"/>
        <v>18551.257009641398</v>
      </c>
      <c r="AB940" s="24">
        <f t="shared" si="575"/>
        <v>515.90471669782141</v>
      </c>
      <c r="AC940" s="24">
        <f t="shared" si="576"/>
        <v>405.40666793253251</v>
      </c>
      <c r="AD940" s="123">
        <f t="shared" si="577"/>
        <v>4610</v>
      </c>
      <c r="AE940" s="14">
        <f t="shared" si="578"/>
        <v>76.833333333333329</v>
      </c>
      <c r="AF940" s="24">
        <f t="shared" si="558"/>
        <v>400</v>
      </c>
      <c r="AG940" s="3">
        <f t="shared" si="579"/>
        <v>2</v>
      </c>
      <c r="AH940" s="14">
        <f t="shared" si="559"/>
        <v>0</v>
      </c>
      <c r="AI940" s="14">
        <f t="shared" si="560"/>
        <v>1</v>
      </c>
      <c r="AJ940" s="14">
        <f t="shared" si="561"/>
        <v>2</v>
      </c>
      <c r="AK940" s="14">
        <f t="shared" si="562"/>
        <v>2.6</v>
      </c>
      <c r="AL940" s="24">
        <f t="shared" si="580"/>
        <v>515.90471669782141</v>
      </c>
      <c r="AM940" s="14">
        <f t="shared" si="581"/>
        <v>422.2370740774536</v>
      </c>
      <c r="AN940" s="138" t="str">
        <f t="shared" si="582"/>
        <v>modifiée</v>
      </c>
      <c r="AO940">
        <f t="shared" si="583"/>
        <v>4610</v>
      </c>
      <c r="AP940" s="124">
        <f t="shared" si="584"/>
        <v>422.2370740774536</v>
      </c>
    </row>
    <row r="941" spans="2:42" x14ac:dyDescent="0.25">
      <c r="B941" s="3">
        <f t="shared" si="563"/>
        <v>4615</v>
      </c>
      <c r="C941" s="14">
        <f t="shared" si="564"/>
        <v>76.916666666666671</v>
      </c>
      <c r="D941" s="11">
        <f t="shared" si="565"/>
        <v>982.48640147163121</v>
      </c>
      <c r="E941" s="11">
        <f t="shared" si="546"/>
        <v>788.58363921298292</v>
      </c>
      <c r="F941" s="11">
        <f t="shared" si="566"/>
        <v>287.08587450880231</v>
      </c>
      <c r="G941" s="11">
        <f t="shared" si="547"/>
        <v>516.31749469226838</v>
      </c>
      <c r="H941" s="11">
        <f t="shared" si="548"/>
        <v>405.77411949068096</v>
      </c>
      <c r="I941" s="24">
        <f t="shared" si="567"/>
        <v>287.08587450880231</v>
      </c>
      <c r="J941" s="12">
        <f t="shared" si="549"/>
        <v>0.28663803081122335</v>
      </c>
      <c r="K941" s="24">
        <f t="shared" si="550"/>
        <v>560.15816269033542</v>
      </c>
      <c r="L941" s="12">
        <f t="shared" si="568"/>
        <v>0.28398959270481261</v>
      </c>
      <c r="M941" s="24">
        <f t="shared" si="569"/>
        <v>516.31749469226838</v>
      </c>
      <c r="N941" s="12">
        <f t="shared" si="551"/>
        <v>0.70924924147974511</v>
      </c>
      <c r="O941" s="24">
        <f t="shared" si="552"/>
        <v>679.15179871634473</v>
      </c>
      <c r="P941" s="12">
        <f t="shared" si="570"/>
        <v>0.41240125666234484</v>
      </c>
      <c r="Q941" s="24">
        <f t="shared" si="571"/>
        <v>405.77411949068096</v>
      </c>
      <c r="R941" s="12">
        <f t="shared" si="553"/>
        <v>0.47478563269502966</v>
      </c>
      <c r="S941" s="24">
        <f t="shared" si="554"/>
        <v>608.722587524348</v>
      </c>
      <c r="T941" s="12">
        <f t="shared" si="572"/>
        <v>0.36723163837139733</v>
      </c>
      <c r="W941" s="24">
        <f t="shared" si="573"/>
        <v>608.02177690611416</v>
      </c>
      <c r="X941" s="24">
        <f t="shared" si="574"/>
        <v>766.03214146579307</v>
      </c>
      <c r="Y941" s="13">
        <f t="shared" si="555"/>
        <v>0.44701416642507513</v>
      </c>
      <c r="Z941" s="24">
        <f t="shared" si="556"/>
        <v>4514.0465576717188</v>
      </c>
      <c r="AA941" s="24">
        <f t="shared" si="557"/>
        <v>18546.624405050406</v>
      </c>
      <c r="AB941" s="24">
        <f t="shared" si="575"/>
        <v>516.31749469226838</v>
      </c>
      <c r="AC941" s="24">
        <f t="shared" si="576"/>
        <v>405.77411949068096</v>
      </c>
      <c r="AD941" s="123">
        <f t="shared" si="577"/>
        <v>4615</v>
      </c>
      <c r="AE941" s="14">
        <f t="shared" si="578"/>
        <v>76.916666666666671</v>
      </c>
      <c r="AF941" s="24">
        <f t="shared" si="558"/>
        <v>400</v>
      </c>
      <c r="AG941" s="3">
        <f t="shared" si="579"/>
        <v>2</v>
      </c>
      <c r="AH941" s="14">
        <f t="shared" si="559"/>
        <v>0</v>
      </c>
      <c r="AI941" s="14">
        <f t="shared" si="560"/>
        <v>1</v>
      </c>
      <c r="AJ941" s="14">
        <f t="shared" si="561"/>
        <v>2</v>
      </c>
      <c r="AK941" s="14">
        <f t="shared" si="562"/>
        <v>2.6</v>
      </c>
      <c r="AL941" s="24">
        <f t="shared" si="580"/>
        <v>516.31749469226838</v>
      </c>
      <c r="AM941" s="14">
        <f t="shared" si="581"/>
        <v>422.65609016247402</v>
      </c>
      <c r="AN941" s="138" t="str">
        <f t="shared" si="582"/>
        <v>modifiée</v>
      </c>
      <c r="AO941">
        <f t="shared" si="583"/>
        <v>4615</v>
      </c>
      <c r="AP941" s="124">
        <f t="shared" si="584"/>
        <v>422.65609016247402</v>
      </c>
    </row>
    <row r="942" spans="2:42" x14ac:dyDescent="0.25">
      <c r="B942" s="3">
        <f t="shared" si="563"/>
        <v>4620</v>
      </c>
      <c r="C942" s="14">
        <f t="shared" si="564"/>
        <v>77</v>
      </c>
      <c r="D942" s="11">
        <f t="shared" si="565"/>
        <v>982.64838159146836</v>
      </c>
      <c r="E942" s="11">
        <f t="shared" si="546"/>
        <v>788.80441463935517</v>
      </c>
      <c r="F942" s="11">
        <f t="shared" si="566"/>
        <v>287.36986410150712</v>
      </c>
      <c r="G942" s="11">
        <f t="shared" si="547"/>
        <v>516.72989594893068</v>
      </c>
      <c r="H942" s="11">
        <f t="shared" si="548"/>
        <v>406.14135112905234</v>
      </c>
      <c r="I942" s="24">
        <f t="shared" si="567"/>
        <v>287.36986410150712</v>
      </c>
      <c r="J942" s="12">
        <f t="shared" si="549"/>
        <v>0.28658694264756884</v>
      </c>
      <c r="K942" s="24">
        <f t="shared" si="550"/>
        <v>560.25801878155698</v>
      </c>
      <c r="L942" s="12">
        <f t="shared" si="568"/>
        <v>0.28389792665263092</v>
      </c>
      <c r="M942" s="24">
        <f t="shared" si="569"/>
        <v>516.72989594893068</v>
      </c>
      <c r="N942" s="12">
        <f t="shared" si="551"/>
        <v>0.70890313890535772</v>
      </c>
      <c r="O942" s="24">
        <f t="shared" si="552"/>
        <v>679.48337601236074</v>
      </c>
      <c r="P942" s="12">
        <f t="shared" si="570"/>
        <v>0.41202482479398816</v>
      </c>
      <c r="Q942" s="24">
        <f t="shared" si="571"/>
        <v>406.14135112905234</v>
      </c>
      <c r="R942" s="12">
        <f t="shared" si="553"/>
        <v>0.47464290691742861</v>
      </c>
      <c r="S942" s="24">
        <f t="shared" si="554"/>
        <v>608.90563124707421</v>
      </c>
      <c r="T942" s="12">
        <f t="shared" si="572"/>
        <v>0.36701175728892937</v>
      </c>
      <c r="W942" s="24">
        <f t="shared" si="573"/>
        <v>608.46879107253926</v>
      </c>
      <c r="X942" s="24">
        <f t="shared" si="574"/>
        <v>766.37735390303737</v>
      </c>
      <c r="Y942" s="13">
        <f t="shared" si="555"/>
        <v>0.44661340470511762</v>
      </c>
      <c r="Z942" s="24">
        <f t="shared" si="556"/>
        <v>4508.390589170398</v>
      </c>
      <c r="AA942" s="24">
        <f t="shared" si="557"/>
        <v>18541.98876052392</v>
      </c>
      <c r="AB942" s="24">
        <f t="shared" si="575"/>
        <v>516.72989594893068</v>
      </c>
      <c r="AC942" s="24">
        <f t="shared" si="576"/>
        <v>406.14135112905234</v>
      </c>
      <c r="AD942" s="123">
        <f t="shared" si="577"/>
        <v>4620</v>
      </c>
      <c r="AE942" s="14">
        <f t="shared" si="578"/>
        <v>77</v>
      </c>
      <c r="AF942" s="24">
        <f t="shared" si="558"/>
        <v>400</v>
      </c>
      <c r="AG942" s="3">
        <f t="shared" si="579"/>
        <v>2</v>
      </c>
      <c r="AH942" s="14">
        <f t="shared" si="559"/>
        <v>0</v>
      </c>
      <c r="AI942" s="14">
        <f t="shared" si="560"/>
        <v>1</v>
      </c>
      <c r="AJ942" s="14">
        <f t="shared" si="561"/>
        <v>2</v>
      </c>
      <c r="AK942" s="14">
        <f t="shared" si="562"/>
        <v>2.6</v>
      </c>
      <c r="AL942" s="24">
        <f t="shared" si="580"/>
        <v>516.72989594893068</v>
      </c>
      <c r="AM942" s="14">
        <f t="shared" si="581"/>
        <v>423.07491042394059</v>
      </c>
      <c r="AN942" s="138" t="str">
        <f t="shared" si="582"/>
        <v>modifiée</v>
      </c>
      <c r="AO942">
        <f t="shared" si="583"/>
        <v>4620</v>
      </c>
      <c r="AP942" s="124">
        <f t="shared" si="584"/>
        <v>423.07491042394059</v>
      </c>
    </row>
    <row r="943" spans="2:42" x14ac:dyDescent="0.25">
      <c r="B943" s="3">
        <f t="shared" si="563"/>
        <v>4625</v>
      </c>
      <c r="C943" s="14">
        <f t="shared" si="564"/>
        <v>77.083333333333329</v>
      </c>
      <c r="D943" s="11">
        <f t="shared" si="565"/>
        <v>982.81018678673604</v>
      </c>
      <c r="E943" s="11">
        <f t="shared" si="546"/>
        <v>789.02519006572743</v>
      </c>
      <c r="F943" s="11">
        <f t="shared" si="566"/>
        <v>287.65376202815975</v>
      </c>
      <c r="G943" s="11">
        <f t="shared" si="547"/>
        <v>517.14192077372468</v>
      </c>
      <c r="H943" s="11">
        <f t="shared" si="548"/>
        <v>406.50836288634127</v>
      </c>
      <c r="I943" s="24">
        <f t="shared" si="567"/>
        <v>287.65376202815975</v>
      </c>
      <c r="J943" s="12">
        <f t="shared" si="549"/>
        <v>0.28653587071627173</v>
      </c>
      <c r="K943" s="24">
        <f t="shared" si="550"/>
        <v>560.35787873616721</v>
      </c>
      <c r="L943" s="12">
        <f t="shared" si="568"/>
        <v>0.2838062428633118</v>
      </c>
      <c r="M943" s="24">
        <f t="shared" si="569"/>
        <v>517.14192077372468</v>
      </c>
      <c r="N943" s="12">
        <f t="shared" si="551"/>
        <v>0.7085570693223322</v>
      </c>
      <c r="O943" s="24">
        <f t="shared" si="552"/>
        <v>679.81524558051603</v>
      </c>
      <c r="P943" s="12">
        <f t="shared" si="570"/>
        <v>0.41164869925681885</v>
      </c>
      <c r="Q943" s="24">
        <f t="shared" si="571"/>
        <v>406.50836288634127</v>
      </c>
      <c r="R943" s="12">
        <f t="shared" si="553"/>
        <v>0.47450013924555745</v>
      </c>
      <c r="S943" s="24">
        <f t="shared" si="554"/>
        <v>609.08883886319973</v>
      </c>
      <c r="T943" s="12">
        <f t="shared" si="572"/>
        <v>0.3667919152093852</v>
      </c>
      <c r="W943" s="24">
        <f t="shared" si="573"/>
        <v>608.91540447724435</v>
      </c>
      <c r="X943" s="24">
        <f t="shared" si="574"/>
        <v>766.7246445429497</v>
      </c>
      <c r="Y943" s="13">
        <f t="shared" si="555"/>
        <v>0.44621193243733837</v>
      </c>
      <c r="Z943" s="24">
        <f t="shared" si="556"/>
        <v>4502.7446397120766</v>
      </c>
      <c r="AA943" s="24">
        <f t="shared" si="557"/>
        <v>18537.350224042471</v>
      </c>
      <c r="AB943" s="24">
        <f t="shared" si="575"/>
        <v>517.14192077372468</v>
      </c>
      <c r="AC943" s="24">
        <f t="shared" si="576"/>
        <v>406.50836288634127</v>
      </c>
      <c r="AD943" s="123">
        <f t="shared" si="577"/>
        <v>4625</v>
      </c>
      <c r="AE943" s="14">
        <f t="shared" si="578"/>
        <v>77.083333333333329</v>
      </c>
      <c r="AF943" s="24">
        <f t="shared" si="558"/>
        <v>400</v>
      </c>
      <c r="AG943" s="3">
        <f t="shared" si="579"/>
        <v>2</v>
      </c>
      <c r="AH943" s="14">
        <f t="shared" si="559"/>
        <v>0</v>
      </c>
      <c r="AI943" s="14">
        <f t="shared" si="560"/>
        <v>1</v>
      </c>
      <c r="AJ943" s="14">
        <f t="shared" si="561"/>
        <v>2</v>
      </c>
      <c r="AK943" s="14">
        <f t="shared" si="562"/>
        <v>2.6</v>
      </c>
      <c r="AL943" s="24">
        <f t="shared" si="580"/>
        <v>517.14192077372468</v>
      </c>
      <c r="AM943" s="14">
        <f t="shared" si="581"/>
        <v>423.49353469749775</v>
      </c>
      <c r="AN943" s="138" t="str">
        <f t="shared" si="582"/>
        <v>modifiée</v>
      </c>
      <c r="AO943">
        <f t="shared" si="583"/>
        <v>4625</v>
      </c>
      <c r="AP943" s="124">
        <f t="shared" si="584"/>
        <v>423.49353469749775</v>
      </c>
    </row>
    <row r="944" spans="2:42" x14ac:dyDescent="0.25">
      <c r="B944" s="3">
        <f t="shared" si="563"/>
        <v>4630</v>
      </c>
      <c r="C944" s="14">
        <f t="shared" si="564"/>
        <v>77.166666666666671</v>
      </c>
      <c r="D944" s="11">
        <f t="shared" si="565"/>
        <v>982.97181743483361</v>
      </c>
      <c r="E944" s="11">
        <f t="shared" si="546"/>
        <v>789.24596549209969</v>
      </c>
      <c r="F944" s="11">
        <f t="shared" si="566"/>
        <v>287.93756827102305</v>
      </c>
      <c r="G944" s="11">
        <f t="shared" si="547"/>
        <v>517.55356947298151</v>
      </c>
      <c r="H944" s="11">
        <f t="shared" si="548"/>
        <v>406.87515480155065</v>
      </c>
      <c r="I944" s="24">
        <f t="shared" si="567"/>
        <v>287.93756827102305</v>
      </c>
      <c r="J944" s="12">
        <f t="shared" si="549"/>
        <v>0.28648481487505278</v>
      </c>
      <c r="K944" s="24">
        <f t="shared" si="550"/>
        <v>560.45774281760191</v>
      </c>
      <c r="L944" s="12">
        <f t="shared" si="568"/>
        <v>0.28371454142601993</v>
      </c>
      <c r="M944" s="24">
        <f t="shared" si="569"/>
        <v>517.55356947298151</v>
      </c>
      <c r="N944" s="12">
        <f t="shared" si="551"/>
        <v>0.70821103359920723</v>
      </c>
      <c r="O944" s="24">
        <f t="shared" si="552"/>
        <v>680.14740696876822</v>
      </c>
      <c r="P944" s="12">
        <f t="shared" si="570"/>
        <v>0.41127288046254595</v>
      </c>
      <c r="Q944" s="24">
        <f t="shared" si="571"/>
        <v>406.87515480155065</v>
      </c>
      <c r="R944" s="12">
        <f t="shared" si="553"/>
        <v>0.47435732968761235</v>
      </c>
      <c r="S944" s="24">
        <f t="shared" si="554"/>
        <v>609.27221055872019</v>
      </c>
      <c r="T944" s="12">
        <f t="shared" si="572"/>
        <v>0.36657211244071636</v>
      </c>
      <c r="W944" s="24">
        <f t="shared" si="573"/>
        <v>609.36161640968169</v>
      </c>
      <c r="X944" s="24">
        <f t="shared" si="574"/>
        <v>767.07403122701055</v>
      </c>
      <c r="Y944" s="13">
        <f t="shared" si="555"/>
        <v>0.44580974670237561</v>
      </c>
      <c r="Z944" s="24">
        <f t="shared" si="556"/>
        <v>4497.1087270604503</v>
      </c>
      <c r="AA944" s="24">
        <f t="shared" si="557"/>
        <v>18532.708944265851</v>
      </c>
      <c r="AB944" s="24">
        <f t="shared" si="575"/>
        <v>517.55356947298151</v>
      </c>
      <c r="AC944" s="24">
        <f t="shared" si="576"/>
        <v>406.87515480155065</v>
      </c>
      <c r="AD944" s="123">
        <f t="shared" si="577"/>
        <v>4630</v>
      </c>
      <c r="AE944" s="14">
        <f t="shared" si="578"/>
        <v>77.166666666666671</v>
      </c>
      <c r="AF944" s="24">
        <f t="shared" si="558"/>
        <v>400</v>
      </c>
      <c r="AG944" s="3">
        <f t="shared" si="579"/>
        <v>2</v>
      </c>
      <c r="AH944" s="14">
        <f t="shared" si="559"/>
        <v>0</v>
      </c>
      <c r="AI944" s="14">
        <f t="shared" si="560"/>
        <v>1</v>
      </c>
      <c r="AJ944" s="14">
        <f t="shared" si="561"/>
        <v>2</v>
      </c>
      <c r="AK944" s="14">
        <f t="shared" si="562"/>
        <v>2.6</v>
      </c>
      <c r="AL944" s="24">
        <f t="shared" si="580"/>
        <v>517.55356947298151</v>
      </c>
      <c r="AM944" s="14">
        <f t="shared" si="581"/>
        <v>423.91196281878905</v>
      </c>
      <c r="AN944" s="138" t="str">
        <f t="shared" si="582"/>
        <v>modifiée</v>
      </c>
      <c r="AO944">
        <f t="shared" si="583"/>
        <v>4630</v>
      </c>
      <c r="AP944" s="124">
        <f t="shared" si="584"/>
        <v>423.91196281878905</v>
      </c>
    </row>
    <row r="945" spans="2:42" x14ac:dyDescent="0.25">
      <c r="B945" s="3">
        <f t="shared" si="563"/>
        <v>4635</v>
      </c>
      <c r="C945" s="14">
        <f t="shared" si="564"/>
        <v>77.25</v>
      </c>
      <c r="D945" s="11">
        <f t="shared" si="565"/>
        <v>983.13327391194059</v>
      </c>
      <c r="E945" s="11">
        <f t="shared" si="546"/>
        <v>789.46674091847183</v>
      </c>
      <c r="F945" s="11">
        <f t="shared" si="566"/>
        <v>288.22128281244909</v>
      </c>
      <c r="G945" s="11">
        <f t="shared" si="547"/>
        <v>517.96484235344406</v>
      </c>
      <c r="H945" s="11">
        <f t="shared" si="548"/>
        <v>407.24172691399139</v>
      </c>
      <c r="I945" s="24">
        <f t="shared" si="567"/>
        <v>288.22128281244909</v>
      </c>
      <c r="J945" s="12">
        <f t="shared" si="549"/>
        <v>0.28643377498211503</v>
      </c>
      <c r="K945" s="24">
        <f t="shared" si="550"/>
        <v>560.55761128873928</v>
      </c>
      <c r="L945" s="12">
        <f t="shared" si="568"/>
        <v>0.28362282242956183</v>
      </c>
      <c r="M945" s="24">
        <f t="shared" si="569"/>
        <v>517.96484235344406</v>
      </c>
      <c r="N945" s="12">
        <f t="shared" si="551"/>
        <v>0.70786503260338685</v>
      </c>
      <c r="O945" s="24">
        <f t="shared" si="552"/>
        <v>680.47985972356855</v>
      </c>
      <c r="P945" s="12">
        <f t="shared" si="570"/>
        <v>0.41089736881958638</v>
      </c>
      <c r="Q945" s="24">
        <f t="shared" si="571"/>
        <v>407.24172691399139</v>
      </c>
      <c r="R945" s="12">
        <f t="shared" si="553"/>
        <v>0.47421447825342167</v>
      </c>
      <c r="S945" s="24">
        <f t="shared" si="554"/>
        <v>609.45574651783181</v>
      </c>
      <c r="T945" s="12">
        <f t="shared" si="572"/>
        <v>0.36635234929037708</v>
      </c>
      <c r="W945" s="24">
        <f t="shared" si="573"/>
        <v>609.80742615638405</v>
      </c>
      <c r="X945" s="24">
        <f t="shared" si="574"/>
        <v>767.42553199580288</v>
      </c>
      <c r="Y945" s="13">
        <f t="shared" si="555"/>
        <v>0.44540684453432355</v>
      </c>
      <c r="Z945" s="24">
        <f t="shared" si="556"/>
        <v>4491.4828690521945</v>
      </c>
      <c r="AA945" s="24">
        <f t="shared" si="557"/>
        <v>18528.065070538149</v>
      </c>
      <c r="AB945" s="24">
        <f t="shared" si="575"/>
        <v>517.96484235344406</v>
      </c>
      <c r="AC945" s="24">
        <f t="shared" si="576"/>
        <v>407.24172691399139</v>
      </c>
      <c r="AD945" s="123">
        <f t="shared" si="577"/>
        <v>4635</v>
      </c>
      <c r="AE945" s="14">
        <f t="shared" si="578"/>
        <v>77.25</v>
      </c>
      <c r="AF945" s="24">
        <f t="shared" si="558"/>
        <v>400</v>
      </c>
      <c r="AG945" s="3">
        <f t="shared" si="579"/>
        <v>2</v>
      </c>
      <c r="AH945" s="14">
        <f t="shared" si="559"/>
        <v>0</v>
      </c>
      <c r="AI945" s="14">
        <f t="shared" si="560"/>
        <v>1</v>
      </c>
      <c r="AJ945" s="14">
        <f t="shared" si="561"/>
        <v>2</v>
      </c>
      <c r="AK945" s="14">
        <f t="shared" si="562"/>
        <v>2.6</v>
      </c>
      <c r="AL945" s="24">
        <f t="shared" si="580"/>
        <v>517.96484235344406</v>
      </c>
      <c r="AM945" s="14">
        <f t="shared" si="581"/>
        <v>424.33019462345254</v>
      </c>
      <c r="AN945" s="138" t="str">
        <f t="shared" si="582"/>
        <v>modifiée</v>
      </c>
      <c r="AO945">
        <f t="shared" si="583"/>
        <v>4635</v>
      </c>
      <c r="AP945" s="124">
        <f t="shared" si="584"/>
        <v>424.33019462345254</v>
      </c>
    </row>
    <row r="946" spans="2:42" x14ac:dyDescent="0.25">
      <c r="B946" s="3">
        <f t="shared" si="563"/>
        <v>4640</v>
      </c>
      <c r="C946" s="14">
        <f t="shared" si="564"/>
        <v>77.333333333333329</v>
      </c>
      <c r="D946" s="11">
        <f t="shared" si="565"/>
        <v>983.2945565930213</v>
      </c>
      <c r="E946" s="11">
        <f t="shared" si="546"/>
        <v>789.68751634484397</v>
      </c>
      <c r="F946" s="11">
        <f t="shared" si="566"/>
        <v>288.50490563487864</v>
      </c>
      <c r="G946" s="11">
        <f t="shared" si="547"/>
        <v>518.37573972226369</v>
      </c>
      <c r="H946" s="11">
        <f t="shared" si="548"/>
        <v>407.60807926328175</v>
      </c>
      <c r="I946" s="24">
        <f t="shared" si="567"/>
        <v>288.50490563487864</v>
      </c>
      <c r="J946" s="12">
        <f t="shared" si="549"/>
        <v>0.28638275089614085</v>
      </c>
      <c r="K946" s="24">
        <f t="shared" si="550"/>
        <v>560.65748441190181</v>
      </c>
      <c r="L946" s="12">
        <f t="shared" si="568"/>
        <v>0.2835310859624191</v>
      </c>
      <c r="M946" s="24">
        <f t="shared" si="569"/>
        <v>518.37573972226369</v>
      </c>
      <c r="N946" s="12">
        <f t="shared" si="551"/>
        <v>0.7075190672011199</v>
      </c>
      <c r="O946" s="24">
        <f t="shared" si="552"/>
        <v>680.81260338987727</v>
      </c>
      <c r="P946" s="12">
        <f t="shared" si="570"/>
        <v>0.41052216473315112</v>
      </c>
      <c r="Q946" s="24">
        <f t="shared" si="571"/>
        <v>407.60807926328175</v>
      </c>
      <c r="R946" s="12">
        <f t="shared" si="553"/>
        <v>0.47407158495443769</v>
      </c>
      <c r="S946" s="24">
        <f t="shared" si="554"/>
        <v>609.63944692293637</v>
      </c>
      <c r="T946" s="12">
        <f t="shared" si="572"/>
        <v>0.36613262606537716</v>
      </c>
      <c r="W946" s="24">
        <f t="shared" si="573"/>
        <v>610.25283300091837</v>
      </c>
      <c r="X946" s="24">
        <f t="shared" si="574"/>
        <v>767.77916509172746</v>
      </c>
      <c r="Y946" s="13">
        <f t="shared" si="555"/>
        <v>0.4450032229201516</v>
      </c>
      <c r="Z946" s="24">
        <f t="shared" si="556"/>
        <v>4485.8670835981402</v>
      </c>
      <c r="AA946" s="24">
        <f t="shared" si="557"/>
        <v>18523.41875289263</v>
      </c>
      <c r="AB946" s="24">
        <f t="shared" si="575"/>
        <v>518.37573972226369</v>
      </c>
      <c r="AC946" s="24">
        <f t="shared" si="576"/>
        <v>407.60807926328175</v>
      </c>
      <c r="AD946" s="123">
        <f t="shared" si="577"/>
        <v>4640</v>
      </c>
      <c r="AE946" s="14">
        <f t="shared" si="578"/>
        <v>77.333333333333329</v>
      </c>
      <c r="AF946" s="24">
        <f t="shared" si="558"/>
        <v>400</v>
      </c>
      <c r="AG946" s="3">
        <f t="shared" si="579"/>
        <v>2</v>
      </c>
      <c r="AH946" s="14">
        <f t="shared" si="559"/>
        <v>0</v>
      </c>
      <c r="AI946" s="14">
        <f t="shared" si="560"/>
        <v>1</v>
      </c>
      <c r="AJ946" s="14">
        <f t="shared" si="561"/>
        <v>2</v>
      </c>
      <c r="AK946" s="14">
        <f t="shared" si="562"/>
        <v>2.6</v>
      </c>
      <c r="AL946" s="24">
        <f t="shared" si="580"/>
        <v>518.37573972226369</v>
      </c>
      <c r="AM946" s="14">
        <f t="shared" si="581"/>
        <v>424.74822994711531</v>
      </c>
      <c r="AN946" s="138" t="str">
        <f t="shared" si="582"/>
        <v>modifiée</v>
      </c>
      <c r="AO946">
        <f t="shared" si="583"/>
        <v>4640</v>
      </c>
      <c r="AP946" s="124">
        <f t="shared" si="584"/>
        <v>424.74822994711531</v>
      </c>
    </row>
    <row r="947" spans="2:42" x14ac:dyDescent="0.25">
      <c r="B947" s="3">
        <f t="shared" si="563"/>
        <v>4645</v>
      </c>
      <c r="C947" s="14">
        <f t="shared" si="564"/>
        <v>77.416666666666671</v>
      </c>
      <c r="D947" s="11">
        <f t="shared" si="565"/>
        <v>983.45566585183099</v>
      </c>
      <c r="E947" s="11">
        <f t="shared" si="546"/>
        <v>789.90829177121623</v>
      </c>
      <c r="F947" s="11">
        <f t="shared" si="566"/>
        <v>288.78843672084105</v>
      </c>
      <c r="G947" s="11">
        <f t="shared" si="547"/>
        <v>518.78626188699684</v>
      </c>
      <c r="H947" s="11">
        <f t="shared" si="548"/>
        <v>407.97421188934715</v>
      </c>
      <c r="I947" s="24">
        <f t="shared" si="567"/>
        <v>288.78843672084105</v>
      </c>
      <c r="J947" s="12">
        <f t="shared" si="549"/>
        <v>0.28633174247629251</v>
      </c>
      <c r="K947" s="24">
        <f t="shared" si="550"/>
        <v>560.75736244885536</v>
      </c>
      <c r="L947" s="12">
        <f t="shared" si="568"/>
        <v>0.28343933211270905</v>
      </c>
      <c r="M947" s="24">
        <f t="shared" si="569"/>
        <v>518.78626188699684</v>
      </c>
      <c r="N947" s="12">
        <f t="shared" si="551"/>
        <v>0.70717313825747974</v>
      </c>
      <c r="O947" s="24">
        <f t="shared" si="552"/>
        <v>681.14563751117862</v>
      </c>
      <c r="P947" s="12">
        <f t="shared" si="570"/>
        <v>0.41014726860514156</v>
      </c>
      <c r="Q947" s="24">
        <f t="shared" si="571"/>
        <v>407.97421188934715</v>
      </c>
      <c r="R947" s="12">
        <f t="shared" si="553"/>
        <v>0.47392864980372817</v>
      </c>
      <c r="S947" s="24">
        <f t="shared" si="554"/>
        <v>609.82331195464621</v>
      </c>
      <c r="T947" s="12">
        <f t="shared" si="572"/>
        <v>0.36591294307220879</v>
      </c>
      <c r="W947" s="24">
        <f t="shared" si="573"/>
        <v>610.69783622383852</v>
      </c>
      <c r="X947" s="24">
        <f t="shared" si="574"/>
        <v>768.1349489617611</v>
      </c>
      <c r="Y947" s="13">
        <f t="shared" si="555"/>
        <v>0.44459887879911858</v>
      </c>
      <c r="Z947" s="24">
        <f t="shared" si="556"/>
        <v>4480.2613886844429</v>
      </c>
      <c r="AA947" s="24">
        <f t="shared" si="557"/>
        <v>18518.770142056732</v>
      </c>
      <c r="AB947" s="24">
        <f t="shared" si="575"/>
        <v>518.78626188699684</v>
      </c>
      <c r="AC947" s="24">
        <f t="shared" si="576"/>
        <v>407.97421188934715</v>
      </c>
      <c r="AD947" s="123">
        <f t="shared" si="577"/>
        <v>4645</v>
      </c>
      <c r="AE947" s="14">
        <f t="shared" si="578"/>
        <v>77.416666666666671</v>
      </c>
      <c r="AF947" s="24">
        <f t="shared" si="558"/>
        <v>400</v>
      </c>
      <c r="AG947" s="3">
        <f t="shared" si="579"/>
        <v>2</v>
      </c>
      <c r="AH947" s="14">
        <f t="shared" si="559"/>
        <v>0</v>
      </c>
      <c r="AI947" s="14">
        <f t="shared" si="560"/>
        <v>1</v>
      </c>
      <c r="AJ947" s="14">
        <f t="shared" si="561"/>
        <v>2</v>
      </c>
      <c r="AK947" s="14">
        <f t="shared" si="562"/>
        <v>2.6</v>
      </c>
      <c r="AL947" s="24">
        <f t="shared" si="580"/>
        <v>518.78626188699684</v>
      </c>
      <c r="AM947" s="14">
        <f t="shared" si="581"/>
        <v>425.16606862538941</v>
      </c>
      <c r="AN947" s="138" t="str">
        <f t="shared" si="582"/>
        <v>modifiée</v>
      </c>
      <c r="AO947">
        <f t="shared" si="583"/>
        <v>4645</v>
      </c>
      <c r="AP947" s="124">
        <f t="shared" si="584"/>
        <v>425.16606862538941</v>
      </c>
    </row>
    <row r="948" spans="2:42" x14ac:dyDescent="0.25">
      <c r="B948" s="3">
        <f t="shared" si="563"/>
        <v>4650</v>
      </c>
      <c r="C948" s="14">
        <f t="shared" si="564"/>
        <v>77.5</v>
      </c>
      <c r="D948" s="11">
        <f t="shared" si="565"/>
        <v>983.61660206092006</v>
      </c>
      <c r="E948" s="11">
        <f t="shared" si="546"/>
        <v>790.12906719758848</v>
      </c>
      <c r="F948" s="11">
        <f t="shared" si="566"/>
        <v>289.07187605295377</v>
      </c>
      <c r="G948" s="11">
        <f t="shared" si="547"/>
        <v>519.19640915560194</v>
      </c>
      <c r="H948" s="11">
        <f t="shared" si="548"/>
        <v>408.34012483241935</v>
      </c>
      <c r="I948" s="24">
        <f t="shared" si="567"/>
        <v>289.07187605295377</v>
      </c>
      <c r="J948" s="12">
        <f t="shared" si="549"/>
        <v>0.28628074958221034</v>
      </c>
      <c r="K948" s="24">
        <f t="shared" si="550"/>
        <v>560.85724566081024</v>
      </c>
      <c r="L948" s="12">
        <f t="shared" si="568"/>
        <v>0.28334756096824204</v>
      </c>
      <c r="M948" s="24">
        <f t="shared" si="569"/>
        <v>519.19640915560194</v>
      </c>
      <c r="N948" s="12">
        <f t="shared" si="551"/>
        <v>0.70682724663634666</v>
      </c>
      <c r="O948" s="24">
        <f t="shared" si="552"/>
        <v>681.47896162949428</v>
      </c>
      <c r="P948" s="12">
        <f t="shared" si="570"/>
        <v>0.40977268083429541</v>
      </c>
      <c r="Q948" s="24">
        <f t="shared" si="571"/>
        <v>408.34012483241935</v>
      </c>
      <c r="R948" s="12">
        <f t="shared" si="553"/>
        <v>0.47378567281596839</v>
      </c>
      <c r="S948" s="24">
        <f t="shared" si="554"/>
        <v>610.00734179178903</v>
      </c>
      <c r="T948" s="12">
        <f t="shared" si="572"/>
        <v>0.36569330061693872</v>
      </c>
      <c r="W948" s="24">
        <f t="shared" si="573"/>
        <v>611.14243510263759</v>
      </c>
      <c r="X948" s="24">
        <f t="shared" si="574"/>
        <v>768.49290226026039</v>
      </c>
      <c r="Y948" s="13">
        <f t="shared" si="555"/>
        <v>0.44419380906217981</v>
      </c>
      <c r="Z948" s="24">
        <f t="shared" si="556"/>
        <v>4474.6658023737727</v>
      </c>
      <c r="AA948" s="24">
        <f t="shared" si="557"/>
        <v>18514.11938945721</v>
      </c>
      <c r="AB948" s="24">
        <f t="shared" si="575"/>
        <v>519.19640915560194</v>
      </c>
      <c r="AC948" s="24">
        <f t="shared" si="576"/>
        <v>408.34012483241935</v>
      </c>
      <c r="AD948" s="123">
        <f t="shared" si="577"/>
        <v>4650</v>
      </c>
      <c r="AE948" s="14">
        <f t="shared" si="578"/>
        <v>77.5</v>
      </c>
      <c r="AF948" s="24">
        <f t="shared" si="558"/>
        <v>400</v>
      </c>
      <c r="AG948" s="3">
        <f t="shared" si="579"/>
        <v>2</v>
      </c>
      <c r="AH948" s="14">
        <f t="shared" si="559"/>
        <v>0</v>
      </c>
      <c r="AI948" s="14">
        <f t="shared" si="560"/>
        <v>1</v>
      </c>
      <c r="AJ948" s="14">
        <f t="shared" si="561"/>
        <v>2</v>
      </c>
      <c r="AK948" s="14">
        <f t="shared" si="562"/>
        <v>2.6</v>
      </c>
      <c r="AL948" s="24">
        <f t="shared" si="580"/>
        <v>519.19640915560194</v>
      </c>
      <c r="AM948" s="14">
        <f t="shared" si="581"/>
        <v>425.58371049386579</v>
      </c>
      <c r="AN948" s="138" t="str">
        <f t="shared" si="582"/>
        <v>modifiée</v>
      </c>
      <c r="AO948">
        <f t="shared" si="583"/>
        <v>4650</v>
      </c>
      <c r="AP948" s="124">
        <f t="shared" si="584"/>
        <v>425.58371049386579</v>
      </c>
    </row>
    <row r="949" spans="2:42" x14ac:dyDescent="0.25">
      <c r="B949" s="3">
        <f t="shared" si="563"/>
        <v>4655</v>
      </c>
      <c r="C949" s="14">
        <f t="shared" si="564"/>
        <v>77.583333333333329</v>
      </c>
      <c r="D949" s="11">
        <f t="shared" si="565"/>
        <v>983.7773655916402</v>
      </c>
      <c r="E949" s="11">
        <f t="shared" si="546"/>
        <v>790.34984262396074</v>
      </c>
      <c r="F949" s="11">
        <f t="shared" si="566"/>
        <v>289.35522361392202</v>
      </c>
      <c r="G949" s="11">
        <f t="shared" si="547"/>
        <v>519.60618183643624</v>
      </c>
      <c r="H949" s="11">
        <f t="shared" si="548"/>
        <v>408.7058181330363</v>
      </c>
      <c r="I949" s="24">
        <f t="shared" si="567"/>
        <v>289.35522361392202</v>
      </c>
      <c r="J949" s="12">
        <f t="shared" si="549"/>
        <v>0.28622977207401301</v>
      </c>
      <c r="K949" s="24">
        <f t="shared" si="550"/>
        <v>560.95713430842034</v>
      </c>
      <c r="L949" s="12">
        <f t="shared" si="568"/>
        <v>0.28325577261646834</v>
      </c>
      <c r="M949" s="24">
        <f t="shared" si="569"/>
        <v>519.60618183643624</v>
      </c>
      <c r="N949" s="12">
        <f t="shared" si="551"/>
        <v>0.70648139320038528</v>
      </c>
      <c r="O949" s="24">
        <f t="shared" si="552"/>
        <v>681.81257528540004</v>
      </c>
      <c r="P949" s="12">
        <f t="shared" si="570"/>
        <v>0.4093984018160487</v>
      </c>
      <c r="Q949" s="24">
        <f t="shared" si="571"/>
        <v>408.7058181330363</v>
      </c>
      <c r="R949" s="12">
        <f t="shared" si="553"/>
        <v>0.47364265400743238</v>
      </c>
      <c r="S949" s="24">
        <f t="shared" si="554"/>
        <v>610.19153661141343</v>
      </c>
      <c r="T949" s="12">
        <f t="shared" si="572"/>
        <v>0.36547369900511206</v>
      </c>
      <c r="W949" s="24">
        <f t="shared" si="573"/>
        <v>611.58662891169979</v>
      </c>
      <c r="X949" s="24">
        <f t="shared" si="574"/>
        <v>768.85304385180939</v>
      </c>
      <c r="Y949" s="13">
        <f t="shared" si="555"/>
        <v>0.44378801055138478</v>
      </c>
      <c r="Z949" s="24">
        <f t="shared" si="556"/>
        <v>4469.0803428065237</v>
      </c>
      <c r="AA949" s="24">
        <f t="shared" si="557"/>
        <v>18509.466647225221</v>
      </c>
      <c r="AB949" s="24">
        <f t="shared" si="575"/>
        <v>519.60618183643624</v>
      </c>
      <c r="AC949" s="24">
        <f t="shared" si="576"/>
        <v>408.7058181330363</v>
      </c>
      <c r="AD949" s="123">
        <f t="shared" si="577"/>
        <v>4655</v>
      </c>
      <c r="AE949" s="14">
        <f t="shared" si="578"/>
        <v>77.583333333333329</v>
      </c>
      <c r="AF949" s="24">
        <f t="shared" si="558"/>
        <v>400</v>
      </c>
      <c r="AG949" s="3">
        <f t="shared" si="579"/>
        <v>2</v>
      </c>
      <c r="AH949" s="14">
        <f t="shared" si="559"/>
        <v>0</v>
      </c>
      <c r="AI949" s="14">
        <f t="shared" si="560"/>
        <v>1</v>
      </c>
      <c r="AJ949" s="14">
        <f t="shared" si="561"/>
        <v>2</v>
      </c>
      <c r="AK949" s="14">
        <f t="shared" si="562"/>
        <v>2.6</v>
      </c>
      <c r="AL949" s="24">
        <f t="shared" si="580"/>
        <v>519.60618183643624</v>
      </c>
      <c r="AM949" s="14">
        <f t="shared" si="581"/>
        <v>426.00115538810979</v>
      </c>
      <c r="AN949" s="138" t="str">
        <f t="shared" si="582"/>
        <v>modifiée</v>
      </c>
      <c r="AO949">
        <f t="shared" si="583"/>
        <v>4655</v>
      </c>
      <c r="AP949" s="124">
        <f t="shared" si="584"/>
        <v>426.00115538810979</v>
      </c>
    </row>
    <row r="950" spans="2:42" x14ac:dyDescent="0.25">
      <c r="B950" s="3">
        <f t="shared" si="563"/>
        <v>4660</v>
      </c>
      <c r="C950" s="14">
        <f t="shared" si="564"/>
        <v>77.666666666666671</v>
      </c>
      <c r="D950" s="11">
        <f t="shared" si="565"/>
        <v>983.93795681414838</v>
      </c>
      <c r="E950" s="11">
        <f t="shared" si="546"/>
        <v>790.570618050333</v>
      </c>
      <c r="F950" s="11">
        <f t="shared" si="566"/>
        <v>289.63847938653851</v>
      </c>
      <c r="G950" s="11">
        <f t="shared" si="547"/>
        <v>520.01558023825226</v>
      </c>
      <c r="H950" s="11">
        <f t="shared" si="548"/>
        <v>409.07129183204142</v>
      </c>
      <c r="I950" s="24">
        <f t="shared" si="567"/>
        <v>289.63847938653851</v>
      </c>
      <c r="J950" s="12">
        <f t="shared" si="549"/>
        <v>0.2861788098122956</v>
      </c>
      <c r="K950" s="24">
        <f t="shared" si="550"/>
        <v>561.05702865178432</v>
      </c>
      <c r="L950" s="12">
        <f t="shared" si="568"/>
        <v>0.28316396714454189</v>
      </c>
      <c r="M950" s="24">
        <f t="shared" si="569"/>
        <v>520.01558023825226</v>
      </c>
      <c r="N950" s="12">
        <f t="shared" si="551"/>
        <v>0.70613557881102818</v>
      </c>
      <c r="O950" s="24">
        <f t="shared" si="552"/>
        <v>682.14647801803858</v>
      </c>
      <c r="P950" s="12">
        <f t="shared" si="570"/>
        <v>0.4090244319426985</v>
      </c>
      <c r="Q950" s="24">
        <f t="shared" si="571"/>
        <v>409.07129183204142</v>
      </c>
      <c r="R950" s="12">
        <f t="shared" si="553"/>
        <v>0.47349959339598474</v>
      </c>
      <c r="S950" s="24">
        <f t="shared" si="554"/>
        <v>610.37589658879313</v>
      </c>
      <c r="T950" s="12">
        <f t="shared" si="572"/>
        <v>0.36525413854185579</v>
      </c>
      <c r="W950" s="24">
        <f t="shared" si="573"/>
        <v>612.03041692225122</v>
      </c>
      <c r="X950" s="24">
        <f t="shared" si="574"/>
        <v>769.2153928141139</v>
      </c>
      <c r="Y950" s="13">
        <f t="shared" si="555"/>
        <v>0.44338148005927158</v>
      </c>
      <c r="Z950" s="24">
        <f t="shared" si="556"/>
        <v>4463.5050282020447</v>
      </c>
      <c r="AA950" s="24">
        <f t="shared" si="557"/>
        <v>18504.812068201692</v>
      </c>
      <c r="AB950" s="24">
        <f t="shared" si="575"/>
        <v>520.01558023825226</v>
      </c>
      <c r="AC950" s="24">
        <f t="shared" si="576"/>
        <v>409.07129183204142</v>
      </c>
      <c r="AD950" s="123">
        <f t="shared" si="577"/>
        <v>4660</v>
      </c>
      <c r="AE950" s="14">
        <f t="shared" si="578"/>
        <v>77.666666666666671</v>
      </c>
      <c r="AF950" s="24">
        <f t="shared" si="558"/>
        <v>400</v>
      </c>
      <c r="AG950" s="3">
        <f t="shared" si="579"/>
        <v>2</v>
      </c>
      <c r="AH950" s="14">
        <f t="shared" si="559"/>
        <v>0</v>
      </c>
      <c r="AI950" s="14">
        <f t="shared" si="560"/>
        <v>1</v>
      </c>
      <c r="AJ950" s="14">
        <f t="shared" si="561"/>
        <v>2</v>
      </c>
      <c r="AK950" s="14">
        <f t="shared" si="562"/>
        <v>2.6</v>
      </c>
      <c r="AL950" s="24">
        <f t="shared" si="580"/>
        <v>520.01558023825226</v>
      </c>
      <c r="AM950" s="14">
        <f t="shared" si="581"/>
        <v>426.41840314365572</v>
      </c>
      <c r="AN950" s="138" t="str">
        <f t="shared" si="582"/>
        <v>modifiée</v>
      </c>
      <c r="AO950">
        <f t="shared" si="583"/>
        <v>4660</v>
      </c>
      <c r="AP950" s="124">
        <f t="shared" si="584"/>
        <v>426.41840314365572</v>
      </c>
    </row>
    <row r="951" spans="2:42" x14ac:dyDescent="0.25">
      <c r="B951" s="3">
        <f t="shared" si="563"/>
        <v>4665</v>
      </c>
      <c r="C951" s="14">
        <f t="shared" si="564"/>
        <v>77.75</v>
      </c>
      <c r="D951" s="11">
        <f t="shared" si="565"/>
        <v>984.09837609741339</v>
      </c>
      <c r="E951" s="11">
        <f t="shared" si="546"/>
        <v>790.79139347670514</v>
      </c>
      <c r="F951" s="11">
        <f t="shared" si="566"/>
        <v>289.92164335368307</v>
      </c>
      <c r="G951" s="11">
        <f t="shared" si="547"/>
        <v>520.42460467019498</v>
      </c>
      <c r="H951" s="11">
        <f t="shared" si="548"/>
        <v>409.43654597058327</v>
      </c>
      <c r="I951" s="24">
        <f t="shared" si="567"/>
        <v>289.92164335368307</v>
      </c>
      <c r="J951" s="12">
        <f t="shared" si="549"/>
        <v>0.28612786265812901</v>
      </c>
      <c r="K951" s="24">
        <f t="shared" si="550"/>
        <v>561.15692895044594</v>
      </c>
      <c r="L951" s="12">
        <f t="shared" si="568"/>
        <v>0.28307214463924757</v>
      </c>
      <c r="M951" s="24">
        <f t="shared" si="569"/>
        <v>520.42460467019498</v>
      </c>
      <c r="N951" s="12">
        <f t="shared" si="551"/>
        <v>0.70578980432845551</v>
      </c>
      <c r="O951" s="24">
        <f t="shared" si="552"/>
        <v>682.48066936513487</v>
      </c>
      <c r="P951" s="12">
        <f t="shared" si="570"/>
        <v>0.40865077160321572</v>
      </c>
      <c r="Q951" s="24">
        <f t="shared" si="571"/>
        <v>409.43654597058327</v>
      </c>
      <c r="R951" s="12">
        <f t="shared" si="553"/>
        <v>0.47335649100107291</v>
      </c>
      <c r="S951" s="24">
        <f t="shared" si="554"/>
        <v>610.56042189743232</v>
      </c>
      <c r="T951" s="12">
        <f t="shared" si="572"/>
        <v>0.36503461953175026</v>
      </c>
      <c r="W951" s="24">
        <f t="shared" si="573"/>
        <v>612.47379840231054</v>
      </c>
      <c r="X951" s="24">
        <f t="shared" si="574"/>
        <v>769.57996844094203</v>
      </c>
      <c r="Y951" s="13">
        <f t="shared" si="555"/>
        <v>0.44297421432824852</v>
      </c>
      <c r="Z951" s="24">
        <f t="shared" si="556"/>
        <v>4457.9398768598649</v>
      </c>
      <c r="AA951" s="24">
        <f t="shared" si="557"/>
        <v>18500.155805942497</v>
      </c>
      <c r="AB951" s="24">
        <f t="shared" si="575"/>
        <v>520.42460467019498</v>
      </c>
      <c r="AC951" s="24">
        <f t="shared" si="576"/>
        <v>409.43654597058327</v>
      </c>
      <c r="AD951" s="123">
        <f t="shared" si="577"/>
        <v>4665</v>
      </c>
      <c r="AE951" s="14">
        <f t="shared" si="578"/>
        <v>77.75</v>
      </c>
      <c r="AF951" s="24">
        <f t="shared" si="558"/>
        <v>400</v>
      </c>
      <c r="AG951" s="3">
        <f t="shared" si="579"/>
        <v>2</v>
      </c>
      <c r="AH951" s="14">
        <f t="shared" si="559"/>
        <v>0</v>
      </c>
      <c r="AI951" s="14">
        <f t="shared" si="560"/>
        <v>1</v>
      </c>
      <c r="AJ951" s="14">
        <f t="shared" si="561"/>
        <v>2</v>
      </c>
      <c r="AK951" s="14">
        <f t="shared" si="562"/>
        <v>2.6</v>
      </c>
      <c r="AL951" s="24">
        <f t="shared" si="580"/>
        <v>520.42460467019498</v>
      </c>
      <c r="AM951" s="14">
        <f t="shared" si="581"/>
        <v>426.83545359600168</v>
      </c>
      <c r="AN951" s="138" t="str">
        <f t="shared" si="582"/>
        <v>modifiée</v>
      </c>
      <c r="AO951">
        <f t="shared" si="583"/>
        <v>4665</v>
      </c>
      <c r="AP951" s="124">
        <f t="shared" si="584"/>
        <v>426.83545359600168</v>
      </c>
    </row>
    <row r="952" spans="2:42" x14ac:dyDescent="0.25">
      <c r="B952" s="3">
        <f t="shared" si="563"/>
        <v>4670</v>
      </c>
      <c r="C952" s="14">
        <f t="shared" si="564"/>
        <v>77.833333333333329</v>
      </c>
      <c r="D952" s="11">
        <f t="shared" si="565"/>
        <v>984.25862380921978</v>
      </c>
      <c r="E952" s="11">
        <f t="shared" si="546"/>
        <v>791.01216890307728</v>
      </c>
      <c r="F952" s="11">
        <f t="shared" si="566"/>
        <v>290.20471549832229</v>
      </c>
      <c r="G952" s="11">
        <f t="shared" si="547"/>
        <v>520.8332554417982</v>
      </c>
      <c r="H952" s="11">
        <f t="shared" si="548"/>
        <v>409.80158059011501</v>
      </c>
      <c r="I952" s="24">
        <f t="shared" si="567"/>
        <v>290.20471549832229</v>
      </c>
      <c r="J952" s="12">
        <f t="shared" si="549"/>
        <v>0.28607693047305965</v>
      </c>
      <c r="K952" s="24">
        <f t="shared" si="550"/>
        <v>561.25683546339326</v>
      </c>
      <c r="L952" s="12">
        <f t="shared" si="568"/>
        <v>0.28298030518708184</v>
      </c>
      <c r="M952" s="24">
        <f t="shared" si="569"/>
        <v>520.8332554417982</v>
      </c>
      <c r="N952" s="12">
        <f t="shared" si="551"/>
        <v>0.70544407061157699</v>
      </c>
      <c r="O952" s="24">
        <f t="shared" si="552"/>
        <v>682.81514886301034</v>
      </c>
      <c r="P952" s="12">
        <f t="shared" si="570"/>
        <v>0.40827742118344962</v>
      </c>
      <c r="Q952" s="24">
        <f t="shared" si="571"/>
        <v>409.80158059011501</v>
      </c>
      <c r="R952" s="12">
        <f t="shared" si="553"/>
        <v>0.47321334684371785</v>
      </c>
      <c r="S952" s="24">
        <f t="shared" si="554"/>
        <v>610.74511270907112</v>
      </c>
      <c r="T952" s="12">
        <f t="shared" si="572"/>
        <v>0.36481514227895889</v>
      </c>
      <c r="W952" s="24">
        <f t="shared" si="573"/>
        <v>612.91677261663881</v>
      </c>
      <c r="X952" s="24">
        <f t="shared" si="574"/>
        <v>769.94679024511288</v>
      </c>
      <c r="Y952" s="13">
        <f t="shared" si="555"/>
        <v>0.44256621004997249</v>
      </c>
      <c r="Z952" s="24">
        <f t="shared" si="556"/>
        <v>4452.384907160962</v>
      </c>
      <c r="AA952" s="24">
        <f t="shared" si="557"/>
        <v>18495.498014723984</v>
      </c>
      <c r="AB952" s="24">
        <f t="shared" si="575"/>
        <v>520.8332554417982</v>
      </c>
      <c r="AC952" s="24">
        <f t="shared" si="576"/>
        <v>409.80158059011501</v>
      </c>
      <c r="AD952" s="123">
        <f t="shared" si="577"/>
        <v>4670</v>
      </c>
      <c r="AE952" s="14">
        <f t="shared" si="578"/>
        <v>77.833333333333329</v>
      </c>
      <c r="AF952" s="24">
        <f t="shared" si="558"/>
        <v>400</v>
      </c>
      <c r="AG952" s="3">
        <f t="shared" si="579"/>
        <v>2</v>
      </c>
      <c r="AH952" s="14">
        <f t="shared" si="559"/>
        <v>0</v>
      </c>
      <c r="AI952" s="14">
        <f t="shared" si="560"/>
        <v>1</v>
      </c>
      <c r="AJ952" s="14">
        <f t="shared" si="561"/>
        <v>2</v>
      </c>
      <c r="AK952" s="14">
        <f t="shared" si="562"/>
        <v>2.6</v>
      </c>
      <c r="AL952" s="24">
        <f t="shared" si="580"/>
        <v>520.8332554417982</v>
      </c>
      <c r="AM952" s="14">
        <f t="shared" si="581"/>
        <v>427.252306580604</v>
      </c>
      <c r="AN952" s="138" t="str">
        <f t="shared" si="582"/>
        <v>modifiée</v>
      </c>
      <c r="AO952">
        <f t="shared" si="583"/>
        <v>4670</v>
      </c>
      <c r="AP952" s="124">
        <f t="shared" si="584"/>
        <v>427.252306580604</v>
      </c>
    </row>
    <row r="953" spans="2:42" x14ac:dyDescent="0.25">
      <c r="B953" s="3">
        <f t="shared" si="563"/>
        <v>4675</v>
      </c>
      <c r="C953" s="14">
        <f t="shared" si="564"/>
        <v>77.916666666666671</v>
      </c>
      <c r="D953" s="11">
        <f t="shared" si="565"/>
        <v>984.41870031617327</v>
      </c>
      <c r="E953" s="11">
        <f t="shared" si="546"/>
        <v>791.23294432944954</v>
      </c>
      <c r="F953" s="11">
        <f t="shared" si="566"/>
        <v>290.48769580350938</v>
      </c>
      <c r="G953" s="11">
        <f t="shared" si="547"/>
        <v>521.24153286298167</v>
      </c>
      <c r="H953" s="11">
        <f t="shared" si="548"/>
        <v>410.16639573239399</v>
      </c>
      <c r="I953" s="24">
        <f t="shared" si="567"/>
        <v>290.48769580350938</v>
      </c>
      <c r="J953" s="12">
        <f t="shared" si="549"/>
        <v>0.28602601311910797</v>
      </c>
      <c r="K953" s="24">
        <f t="shared" si="550"/>
        <v>561.35674844906009</v>
      </c>
      <c r="L953" s="12">
        <f t="shared" si="568"/>
        <v>0.28288844887420866</v>
      </c>
      <c r="M953" s="24">
        <f t="shared" si="569"/>
        <v>521.24153286298167</v>
      </c>
      <c r="N953" s="12">
        <f t="shared" si="551"/>
        <v>0.70509837851801227</v>
      </c>
      <c r="O953" s="24">
        <f t="shared" si="552"/>
        <v>683.14991604659735</v>
      </c>
      <c r="P953" s="12">
        <f t="shared" si="570"/>
        <v>0.40790438106601451</v>
      </c>
      <c r="Q953" s="24">
        <f t="shared" si="571"/>
        <v>410.16639573239399</v>
      </c>
      <c r="R953" s="12">
        <f t="shared" si="553"/>
        <v>0.47307016094650689</v>
      </c>
      <c r="S953" s="24">
        <f t="shared" si="554"/>
        <v>610.92996919368943</v>
      </c>
      <c r="T953" s="12">
        <f t="shared" si="572"/>
        <v>0.36459570708715039</v>
      </c>
      <c r="W953" s="24">
        <f t="shared" si="573"/>
        <v>613.35933882668883</v>
      </c>
      <c r="X953" s="24">
        <f t="shared" si="574"/>
        <v>770.31587796153372</v>
      </c>
      <c r="Y953" s="13">
        <f t="shared" si="555"/>
        <v>0.44215746386471716</v>
      </c>
      <c r="Z953" s="24">
        <f t="shared" si="556"/>
        <v>4446.8401375690173</v>
      </c>
      <c r="AA953" s="24">
        <f t="shared" si="557"/>
        <v>18490.838849548392</v>
      </c>
      <c r="AB953" s="24">
        <f t="shared" si="575"/>
        <v>521.24153286298167</v>
      </c>
      <c r="AC953" s="24">
        <f t="shared" si="576"/>
        <v>410.16639573239399</v>
      </c>
      <c r="AD953" s="123">
        <f t="shared" si="577"/>
        <v>4675</v>
      </c>
      <c r="AE953" s="14">
        <f t="shared" si="578"/>
        <v>77.916666666666671</v>
      </c>
      <c r="AF953" s="24">
        <f t="shared" si="558"/>
        <v>400</v>
      </c>
      <c r="AG953" s="3">
        <f t="shared" si="579"/>
        <v>2</v>
      </c>
      <c r="AH953" s="14">
        <f t="shared" si="559"/>
        <v>0</v>
      </c>
      <c r="AI953" s="14">
        <f t="shared" si="560"/>
        <v>1</v>
      </c>
      <c r="AJ953" s="14">
        <f t="shared" si="561"/>
        <v>2</v>
      </c>
      <c r="AK953" s="14">
        <f t="shared" si="562"/>
        <v>2.6</v>
      </c>
      <c r="AL953" s="24">
        <f t="shared" si="580"/>
        <v>521.24153286298167</v>
      </c>
      <c r="AM953" s="14">
        <f t="shared" si="581"/>
        <v>427.66896193287187</v>
      </c>
      <c r="AN953" s="138" t="str">
        <f t="shared" si="582"/>
        <v>modifiée</v>
      </c>
      <c r="AO953">
        <f t="shared" si="583"/>
        <v>4675</v>
      </c>
      <c r="AP953" s="124">
        <f t="shared" si="584"/>
        <v>427.66896193287187</v>
      </c>
    </row>
    <row r="954" spans="2:42" x14ac:dyDescent="0.25">
      <c r="B954" s="3">
        <f t="shared" si="563"/>
        <v>4680</v>
      </c>
      <c r="C954" s="14">
        <f t="shared" si="564"/>
        <v>78</v>
      </c>
      <c r="D954" s="11">
        <f t="shared" si="565"/>
        <v>984.57860598370587</v>
      </c>
      <c r="E954" s="11">
        <f t="shared" si="546"/>
        <v>791.45371975582179</v>
      </c>
      <c r="F954" s="11">
        <f t="shared" si="566"/>
        <v>290.77058425238357</v>
      </c>
      <c r="G954" s="11">
        <f t="shared" si="547"/>
        <v>521.6494372440477</v>
      </c>
      <c r="H954" s="11">
        <f t="shared" si="548"/>
        <v>410.53099143948117</v>
      </c>
      <c r="I954" s="24">
        <f t="shared" si="567"/>
        <v>290.77058425238357</v>
      </c>
      <c r="J954" s="12">
        <f t="shared" si="549"/>
        <v>0.28597511045876767</v>
      </c>
      <c r="K954" s="24">
        <f t="shared" si="550"/>
        <v>561.45666816532548</v>
      </c>
      <c r="L954" s="12">
        <f t="shared" si="568"/>
        <v>0.28279657578647144</v>
      </c>
      <c r="M954" s="24">
        <f t="shared" si="569"/>
        <v>521.6494372440477</v>
      </c>
      <c r="N954" s="12">
        <f t="shared" si="551"/>
        <v>0.70475272890407237</v>
      </c>
      <c r="O954" s="24">
        <f t="shared" si="552"/>
        <v>683.48497044945407</v>
      </c>
      <c r="P954" s="12">
        <f t="shared" si="570"/>
        <v>0.40753165163031968</v>
      </c>
      <c r="Q954" s="24">
        <f t="shared" si="571"/>
        <v>410.53099143948117</v>
      </c>
      <c r="R954" s="12">
        <f t="shared" si="553"/>
        <v>0.47292693333358521</v>
      </c>
      <c r="S954" s="24">
        <f t="shared" si="554"/>
        <v>611.11499151951284</v>
      </c>
      <c r="T954" s="12">
        <f t="shared" si="572"/>
        <v>0.36437631425951233</v>
      </c>
      <c r="W954" s="24">
        <f t="shared" si="573"/>
        <v>613.80149629055359</v>
      </c>
      <c r="X954" s="24">
        <f t="shared" si="574"/>
        <v>770.68725155028642</v>
      </c>
      <c r="Y954" s="13">
        <f t="shared" si="555"/>
        <v>0.44174797236073154</v>
      </c>
      <c r="Z954" s="24">
        <f t="shared" si="556"/>
        <v>4441.3055866317054</v>
      </c>
      <c r="AA954" s="24">
        <f t="shared" si="557"/>
        <v>18486.178466149333</v>
      </c>
      <c r="AB954" s="24">
        <f t="shared" si="575"/>
        <v>521.6494372440477</v>
      </c>
      <c r="AC954" s="24">
        <f t="shared" si="576"/>
        <v>410.53099143948117</v>
      </c>
      <c r="AD954" s="123">
        <f t="shared" si="577"/>
        <v>4680</v>
      </c>
      <c r="AE954" s="14">
        <f t="shared" si="578"/>
        <v>78</v>
      </c>
      <c r="AF954" s="24">
        <f t="shared" si="558"/>
        <v>400</v>
      </c>
      <c r="AG954" s="3">
        <f t="shared" si="579"/>
        <v>2</v>
      </c>
      <c r="AH954" s="14">
        <f t="shared" si="559"/>
        <v>0</v>
      </c>
      <c r="AI954" s="14">
        <f t="shared" si="560"/>
        <v>1</v>
      </c>
      <c r="AJ954" s="14">
        <f t="shared" si="561"/>
        <v>2</v>
      </c>
      <c r="AK954" s="14">
        <f t="shared" si="562"/>
        <v>2.6</v>
      </c>
      <c r="AL954" s="24">
        <f t="shared" si="580"/>
        <v>521.6494372440477</v>
      </c>
      <c r="AM954" s="14">
        <f t="shared" si="581"/>
        <v>428.08541948816224</v>
      </c>
      <c r="AN954" s="138" t="str">
        <f t="shared" si="582"/>
        <v>modifiée</v>
      </c>
      <c r="AO954">
        <f t="shared" si="583"/>
        <v>4680</v>
      </c>
      <c r="AP954" s="124">
        <f t="shared" si="584"/>
        <v>428.08541948816224</v>
      </c>
    </row>
    <row r="955" spans="2:42" x14ac:dyDescent="0.25">
      <c r="B955" s="3">
        <f t="shared" si="563"/>
        <v>4685</v>
      </c>
      <c r="C955" s="14">
        <f t="shared" si="564"/>
        <v>78.083333333333329</v>
      </c>
      <c r="D955" s="11">
        <f t="shared" si="565"/>
        <v>984.73834117608101</v>
      </c>
      <c r="E955" s="11">
        <f t="shared" si="546"/>
        <v>791.67449518219405</v>
      </c>
      <c r="F955" s="11">
        <f t="shared" si="566"/>
        <v>291.05338082817002</v>
      </c>
      <c r="G955" s="11">
        <f t="shared" si="547"/>
        <v>522.05696889567798</v>
      </c>
      <c r="H955" s="11">
        <f t="shared" si="548"/>
        <v>410.89536775374069</v>
      </c>
      <c r="I955" s="24">
        <f t="shared" si="567"/>
        <v>291.05338082817002</v>
      </c>
      <c r="J955" s="12">
        <f t="shared" si="549"/>
        <v>0.28592422235500542</v>
      </c>
      <c r="K955" s="24">
        <f t="shared" si="550"/>
        <v>561.55659486951413</v>
      </c>
      <c r="L955" s="12">
        <f t="shared" si="568"/>
        <v>0.28270468600939547</v>
      </c>
      <c r="M955" s="24">
        <f t="shared" si="569"/>
        <v>522.05696889567798</v>
      </c>
      <c r="N955" s="12">
        <f t="shared" si="551"/>
        <v>0.70440712262474314</v>
      </c>
      <c r="O955" s="24">
        <f t="shared" si="552"/>
        <v>683.82031160377721</v>
      </c>
      <c r="P955" s="12">
        <f t="shared" si="570"/>
        <v>0.40715923325257525</v>
      </c>
      <c r="Q955" s="24">
        <f t="shared" si="571"/>
        <v>410.89536775374069</v>
      </c>
      <c r="R955" s="12">
        <f t="shared" si="553"/>
        <v>0.47278366403064703</v>
      </c>
      <c r="S955" s="24">
        <f t="shared" si="554"/>
        <v>611.30017985301754</v>
      </c>
      <c r="T955" s="12">
        <f t="shared" si="572"/>
        <v>0.36415696409875031</v>
      </c>
      <c r="W955" s="24">
        <f t="shared" si="573"/>
        <v>614.24324426291435</v>
      </c>
      <c r="X955" s="24">
        <f t="shared" si="574"/>
        <v>771.06093119976435</v>
      </c>
      <c r="Y955" s="13">
        <f t="shared" si="555"/>
        <v>0.44133773207359545</v>
      </c>
      <c r="Z955" s="24">
        <f t="shared" si="556"/>
        <v>4435.7812729819925</v>
      </c>
      <c r="AA955" s="24">
        <f t="shared" si="557"/>
        <v>18481.51702099754</v>
      </c>
      <c r="AB955" s="24">
        <f t="shared" si="575"/>
        <v>522.05696889567798</v>
      </c>
      <c r="AC955" s="24">
        <f t="shared" si="576"/>
        <v>410.89536775374069</v>
      </c>
      <c r="AD955" s="123">
        <f t="shared" si="577"/>
        <v>4685</v>
      </c>
      <c r="AE955" s="14">
        <f t="shared" si="578"/>
        <v>78.083333333333329</v>
      </c>
      <c r="AF955" s="24">
        <f t="shared" si="558"/>
        <v>400</v>
      </c>
      <c r="AG955" s="3">
        <f t="shared" si="579"/>
        <v>2</v>
      </c>
      <c r="AH955" s="14">
        <f t="shared" si="559"/>
        <v>0</v>
      </c>
      <c r="AI955" s="14">
        <f t="shared" si="560"/>
        <v>1</v>
      </c>
      <c r="AJ955" s="14">
        <f t="shared" si="561"/>
        <v>2</v>
      </c>
      <c r="AK955" s="14">
        <f t="shared" si="562"/>
        <v>2.6</v>
      </c>
      <c r="AL955" s="24">
        <f t="shared" si="580"/>
        <v>522.05696889567798</v>
      </c>
      <c r="AM955" s="14">
        <f t="shared" si="581"/>
        <v>428.5016790817736</v>
      </c>
      <c r="AN955" s="138" t="str">
        <f t="shared" si="582"/>
        <v>modifiée</v>
      </c>
      <c r="AO955">
        <f t="shared" si="583"/>
        <v>4685</v>
      </c>
      <c r="AP955" s="124">
        <f t="shared" si="584"/>
        <v>428.5016790817736</v>
      </c>
    </row>
    <row r="956" spans="2:42" x14ac:dyDescent="0.25">
      <c r="B956" s="3">
        <f t="shared" si="563"/>
        <v>4690</v>
      </c>
      <c r="C956" s="14">
        <f t="shared" si="564"/>
        <v>78.166666666666671</v>
      </c>
      <c r="D956" s="11">
        <f t="shared" si="565"/>
        <v>984.89790625639762</v>
      </c>
      <c r="E956" s="11">
        <f t="shared" si="546"/>
        <v>791.89527060856631</v>
      </c>
      <c r="F956" s="11">
        <f t="shared" si="566"/>
        <v>291.33608551417939</v>
      </c>
      <c r="G956" s="11">
        <f t="shared" si="547"/>
        <v>522.46412812893061</v>
      </c>
      <c r="H956" s="11">
        <f t="shared" si="548"/>
        <v>411.25952471783944</v>
      </c>
      <c r="I956" s="24">
        <f t="shared" si="567"/>
        <v>291.33608551417939</v>
      </c>
      <c r="J956" s="12">
        <f t="shared" si="549"/>
        <v>0.28587334867125896</v>
      </c>
      <c r="K956" s="24">
        <f t="shared" si="550"/>
        <v>561.65652881839696</v>
      </c>
      <c r="L956" s="12">
        <f t="shared" si="568"/>
        <v>0.28261277962821862</v>
      </c>
      <c r="M956" s="24">
        <f t="shared" si="569"/>
        <v>522.46412812893061</v>
      </c>
      <c r="N956" s="12">
        <f t="shared" si="551"/>
        <v>0.70406156053366475</v>
      </c>
      <c r="O956" s="24">
        <f t="shared" si="552"/>
        <v>684.15593904041862</v>
      </c>
      <c r="P956" s="12">
        <f t="shared" si="570"/>
        <v>0.40678712630586755</v>
      </c>
      <c r="Q956" s="24">
        <f t="shared" si="571"/>
        <v>411.25952471783944</v>
      </c>
      <c r="R956" s="12">
        <f t="shared" si="553"/>
        <v>0.47264035306492835</v>
      </c>
      <c r="S956" s="24">
        <f t="shared" si="554"/>
        <v>611.48553435893461</v>
      </c>
      <c r="T956" s="12">
        <f t="shared" si="572"/>
        <v>0.36393765690713453</v>
      </c>
      <c r="W956" s="24">
        <f t="shared" si="573"/>
        <v>614.68458199498798</v>
      </c>
      <c r="X956" s="24">
        <f t="shared" si="574"/>
        <v>771.43693732986048</v>
      </c>
      <c r="Y956" s="13">
        <f t="shared" si="555"/>
        <v>0.44092673948556144</v>
      </c>
      <c r="Z956" s="24">
        <f t="shared" si="556"/>
        <v>4430.2672153394578</v>
      </c>
      <c r="AA956" s="24">
        <f t="shared" si="557"/>
        <v>18476.854671306486</v>
      </c>
      <c r="AB956" s="24">
        <f t="shared" si="575"/>
        <v>522.46412812893061</v>
      </c>
      <c r="AC956" s="24">
        <f t="shared" si="576"/>
        <v>411.25952471783944</v>
      </c>
      <c r="AD956" s="123">
        <f t="shared" si="577"/>
        <v>4690</v>
      </c>
      <c r="AE956" s="14">
        <f t="shared" si="578"/>
        <v>78.166666666666671</v>
      </c>
      <c r="AF956" s="24">
        <f t="shared" si="558"/>
        <v>400</v>
      </c>
      <c r="AG956" s="3">
        <f t="shared" si="579"/>
        <v>2</v>
      </c>
      <c r="AH956" s="14">
        <f t="shared" si="559"/>
        <v>0</v>
      </c>
      <c r="AI956" s="14">
        <f t="shared" si="560"/>
        <v>1</v>
      </c>
      <c r="AJ956" s="14">
        <f t="shared" si="561"/>
        <v>2</v>
      </c>
      <c r="AK956" s="14">
        <f t="shared" si="562"/>
        <v>2.6</v>
      </c>
      <c r="AL956" s="24">
        <f t="shared" si="580"/>
        <v>522.46412812893061</v>
      </c>
      <c r="AM956" s="14">
        <f t="shared" si="581"/>
        <v>428.9177405489408</v>
      </c>
      <c r="AN956" s="138" t="str">
        <f t="shared" si="582"/>
        <v>modifiée</v>
      </c>
      <c r="AO956">
        <f t="shared" si="583"/>
        <v>4690</v>
      </c>
      <c r="AP956" s="124">
        <f t="shared" si="584"/>
        <v>428.9177405489408</v>
      </c>
    </row>
    <row r="957" spans="2:42" x14ac:dyDescent="0.25">
      <c r="B957" s="3">
        <f t="shared" si="563"/>
        <v>4695</v>
      </c>
      <c r="C957" s="14">
        <f t="shared" si="564"/>
        <v>78.25</v>
      </c>
      <c r="D957" s="11">
        <f t="shared" si="565"/>
        <v>985.05730158659719</v>
      </c>
      <c r="E957" s="11">
        <f t="shared" si="546"/>
        <v>792.11604603493845</v>
      </c>
      <c r="F957" s="11">
        <f t="shared" si="566"/>
        <v>291.6186982938076</v>
      </c>
      <c r="G957" s="11">
        <f t="shared" si="547"/>
        <v>522.87091525523647</v>
      </c>
      <c r="H957" s="11">
        <f t="shared" si="548"/>
        <v>411.62346237474657</v>
      </c>
      <c r="I957" s="24">
        <f t="shared" si="567"/>
        <v>291.6186982938076</v>
      </c>
      <c r="J957" s="12">
        <f t="shared" si="549"/>
        <v>0.28582248927143766</v>
      </c>
      <c r="K957" s="24">
        <f t="shared" si="550"/>
        <v>561.75647026819081</v>
      </c>
      <c r="L957" s="12">
        <f t="shared" si="568"/>
        <v>0.28252085672780897</v>
      </c>
      <c r="M957" s="24">
        <f t="shared" si="569"/>
        <v>522.87091525523647</v>
      </c>
      <c r="N957" s="12">
        <f t="shared" si="551"/>
        <v>0.703716043483116</v>
      </c>
      <c r="O957" s="24">
        <f t="shared" si="552"/>
        <v>684.49185228889689</v>
      </c>
      <c r="P957" s="12">
        <f t="shared" si="570"/>
        <v>0.40641533115995371</v>
      </c>
      <c r="Q957" s="24">
        <f t="shared" si="571"/>
        <v>411.62346237474657</v>
      </c>
      <c r="R957" s="12">
        <f t="shared" si="553"/>
        <v>0.47249700046519777</v>
      </c>
      <c r="S957" s="24">
        <f t="shared" si="554"/>
        <v>611.67105520025564</v>
      </c>
      <c r="T957" s="12">
        <f t="shared" si="572"/>
        <v>0.36371839298635628</v>
      </c>
      <c r="W957" s="24">
        <f t="shared" si="573"/>
        <v>615.12550873447356</v>
      </c>
      <c r="X957" s="24">
        <f t="shared" si="574"/>
        <v>771.81529059520778</v>
      </c>
      <c r="Y957" s="13">
        <f t="shared" si="555"/>
        <v>0.44051499102489278</v>
      </c>
      <c r="Z957" s="24">
        <f t="shared" si="556"/>
        <v>4424.7634325116223</v>
      </c>
      <c r="AA957" s="24">
        <f t="shared" si="557"/>
        <v>18472.191575038229</v>
      </c>
      <c r="AB957" s="24">
        <f t="shared" si="575"/>
        <v>522.87091525523647</v>
      </c>
      <c r="AC957" s="24">
        <f t="shared" si="576"/>
        <v>411.62346237474657</v>
      </c>
      <c r="AD957" s="123">
        <f t="shared" si="577"/>
        <v>4695</v>
      </c>
      <c r="AE957" s="14">
        <f t="shared" si="578"/>
        <v>78.25</v>
      </c>
      <c r="AF957" s="24">
        <f t="shared" si="558"/>
        <v>400</v>
      </c>
      <c r="AG957" s="3">
        <f t="shared" si="579"/>
        <v>2</v>
      </c>
      <c r="AH957" s="14">
        <f t="shared" si="559"/>
        <v>0</v>
      </c>
      <c r="AI957" s="14">
        <f t="shared" si="560"/>
        <v>1</v>
      </c>
      <c r="AJ957" s="14">
        <f t="shared" si="561"/>
        <v>2</v>
      </c>
      <c r="AK957" s="14">
        <f t="shared" si="562"/>
        <v>2.6</v>
      </c>
      <c r="AL957" s="24">
        <f t="shared" si="580"/>
        <v>522.87091525523647</v>
      </c>
      <c r="AM957" s="14">
        <f t="shared" si="581"/>
        <v>429.33360372482917</v>
      </c>
      <c r="AN957" s="138" t="str">
        <f t="shared" si="582"/>
        <v>modifiée</v>
      </c>
      <c r="AO957">
        <f t="shared" si="583"/>
        <v>4695</v>
      </c>
      <c r="AP957" s="124">
        <f t="shared" si="584"/>
        <v>429.33360372482917</v>
      </c>
    </row>
    <row r="958" spans="2:42" x14ac:dyDescent="0.25">
      <c r="B958" s="3">
        <f t="shared" si="563"/>
        <v>4700</v>
      </c>
      <c r="C958" s="14">
        <f t="shared" si="564"/>
        <v>78.333333333333329</v>
      </c>
      <c r="D958" s="11">
        <f t="shared" si="565"/>
        <v>985.2165275274657</v>
      </c>
      <c r="E958" s="11">
        <f t="shared" si="546"/>
        <v>792.33682146131059</v>
      </c>
      <c r="F958" s="11">
        <f t="shared" si="566"/>
        <v>291.90121915053538</v>
      </c>
      <c r="G958" s="11">
        <f t="shared" si="547"/>
        <v>523.27733058639637</v>
      </c>
      <c r="H958" s="11">
        <f t="shared" si="548"/>
        <v>411.98718076773292</v>
      </c>
      <c r="I958" s="24">
        <f t="shared" si="567"/>
        <v>291.90121915053538</v>
      </c>
      <c r="J958" s="12">
        <f t="shared" si="549"/>
        <v>0.28577164401992011</v>
      </c>
      <c r="K958" s="24">
        <f t="shared" si="550"/>
        <v>561.85641947455917</v>
      </c>
      <c r="L958" s="12">
        <f t="shared" si="568"/>
        <v>0.28242891739281367</v>
      </c>
      <c r="M958" s="24">
        <f t="shared" si="569"/>
        <v>523.27733058639637</v>
      </c>
      <c r="N958" s="12">
        <f t="shared" si="551"/>
        <v>0.7033705723239948</v>
      </c>
      <c r="O958" s="24">
        <f t="shared" si="552"/>
        <v>684.82805087741326</v>
      </c>
      <c r="P958" s="12">
        <f t="shared" si="570"/>
        <v>0.40604384818163342</v>
      </c>
      <c r="Q958" s="24">
        <f t="shared" si="571"/>
        <v>411.98718076773292</v>
      </c>
      <c r="R958" s="12">
        <f t="shared" si="553"/>
        <v>0.4723536062617491</v>
      </c>
      <c r="S958" s="24">
        <f t="shared" si="554"/>
        <v>611.85674253823777</v>
      </c>
      <c r="T958" s="12">
        <f t="shared" si="572"/>
        <v>0.36349917263777204</v>
      </c>
      <c r="W958" s="24">
        <f t="shared" si="573"/>
        <v>615.56602372549844</v>
      </c>
      <c r="X958" s="24">
        <f t="shared" si="574"/>
        <v>772.19601188847309</v>
      </c>
      <c r="Y958" s="13">
        <f t="shared" si="555"/>
        <v>0.44010248306519134</v>
      </c>
      <c r="Z958" s="24">
        <f t="shared" si="556"/>
        <v>4419.2699433953039</v>
      </c>
      <c r="AA958" s="24">
        <f t="shared" si="557"/>
        <v>18467.527890909332</v>
      </c>
      <c r="AB958" s="24">
        <f t="shared" si="575"/>
        <v>523.27733058639637</v>
      </c>
      <c r="AC958" s="24">
        <f t="shared" si="576"/>
        <v>411.98718076773292</v>
      </c>
      <c r="AD958" s="123">
        <f t="shared" si="577"/>
        <v>4700</v>
      </c>
      <c r="AE958" s="14">
        <f t="shared" si="578"/>
        <v>78.333333333333329</v>
      </c>
      <c r="AF958" s="24">
        <f t="shared" si="558"/>
        <v>400</v>
      </c>
      <c r="AG958" s="3">
        <f t="shared" si="579"/>
        <v>2</v>
      </c>
      <c r="AH958" s="14">
        <f t="shared" si="559"/>
        <v>0</v>
      </c>
      <c r="AI958" s="14">
        <f t="shared" si="560"/>
        <v>1</v>
      </c>
      <c r="AJ958" s="14">
        <f t="shared" si="561"/>
        <v>2</v>
      </c>
      <c r="AK958" s="14">
        <f t="shared" si="562"/>
        <v>2.6</v>
      </c>
      <c r="AL958" s="24">
        <f t="shared" si="580"/>
        <v>523.27733058639637</v>
      </c>
      <c r="AM958" s="14">
        <f t="shared" si="581"/>
        <v>429.74926844452858</v>
      </c>
      <c r="AN958" s="138" t="str">
        <f t="shared" si="582"/>
        <v>modifiée</v>
      </c>
      <c r="AO958">
        <f t="shared" si="583"/>
        <v>4700</v>
      </c>
      <c r="AP958" s="124">
        <f t="shared" si="584"/>
        <v>429.74926844452858</v>
      </c>
    </row>
    <row r="959" spans="2:42" x14ac:dyDescent="0.25">
      <c r="B959" s="3">
        <f t="shared" si="563"/>
        <v>4705</v>
      </c>
      <c r="C959" s="14">
        <f t="shared" si="564"/>
        <v>78.416666666666671</v>
      </c>
      <c r="D959" s="11">
        <f t="shared" si="565"/>
        <v>985.37558443864134</v>
      </c>
      <c r="E959" s="11">
        <f t="shared" si="546"/>
        <v>792.55759688768285</v>
      </c>
      <c r="F959" s="11">
        <f t="shared" si="566"/>
        <v>292.18364806792817</v>
      </c>
      <c r="G959" s="11">
        <f t="shared" si="547"/>
        <v>523.68337443457801</v>
      </c>
      <c r="H959" s="11">
        <f t="shared" si="548"/>
        <v>412.3506799403707</v>
      </c>
      <c r="I959" s="24">
        <f t="shared" si="567"/>
        <v>292.18364806792817</v>
      </c>
      <c r="J959" s="12">
        <f t="shared" si="549"/>
        <v>0.28572081278155465</v>
      </c>
      <c r="K959" s="24">
        <f t="shared" si="550"/>
        <v>561.95637669261225</v>
      </c>
      <c r="L959" s="12">
        <f t="shared" si="568"/>
        <v>0.28233696170749428</v>
      </c>
      <c r="M959" s="24">
        <f t="shared" si="569"/>
        <v>523.68337443457801</v>
      </c>
      <c r="N959" s="12">
        <f t="shared" si="551"/>
        <v>0.70302514790580162</v>
      </c>
      <c r="O959" s="24">
        <f t="shared" si="552"/>
        <v>685.16453433286483</v>
      </c>
      <c r="P959" s="12">
        <f t="shared" si="570"/>
        <v>0.40567267773433519</v>
      </c>
      <c r="Q959" s="24">
        <f t="shared" si="571"/>
        <v>412.3506799403707</v>
      </c>
      <c r="R959" s="12">
        <f t="shared" si="553"/>
        <v>0.47221017048639308</v>
      </c>
      <c r="S959" s="24">
        <f t="shared" si="554"/>
        <v>612.0425965324082</v>
      </c>
      <c r="T959" s="12">
        <f t="shared" si="572"/>
        <v>0.3632799961621227</v>
      </c>
      <c r="W959" s="24">
        <f t="shared" si="573"/>
        <v>616.00612620856361</v>
      </c>
      <c r="X959" s="24">
        <f t="shared" si="574"/>
        <v>772.57912234370497</v>
      </c>
      <c r="Y959" s="13">
        <f t="shared" si="555"/>
        <v>0.439689211924715</v>
      </c>
      <c r="Z959" s="24">
        <f t="shared" si="556"/>
        <v>4413.7867669779807</v>
      </c>
      <c r="AA959" s="24">
        <f t="shared" si="557"/>
        <v>18462.863778396728</v>
      </c>
      <c r="AB959" s="24">
        <f t="shared" si="575"/>
        <v>523.68337443457801</v>
      </c>
      <c r="AC959" s="24">
        <f t="shared" si="576"/>
        <v>412.3506799403707</v>
      </c>
      <c r="AD959" s="123">
        <f t="shared" si="577"/>
        <v>4705</v>
      </c>
      <c r="AE959" s="14">
        <f t="shared" si="578"/>
        <v>78.416666666666671</v>
      </c>
      <c r="AF959" s="24">
        <f t="shared" si="558"/>
        <v>400</v>
      </c>
      <c r="AG959" s="3">
        <f t="shared" si="579"/>
        <v>2</v>
      </c>
      <c r="AH959" s="14">
        <f t="shared" si="559"/>
        <v>0</v>
      </c>
      <c r="AI959" s="14">
        <f t="shared" si="560"/>
        <v>1</v>
      </c>
      <c r="AJ959" s="14">
        <f t="shared" si="561"/>
        <v>2</v>
      </c>
      <c r="AK959" s="14">
        <f t="shared" si="562"/>
        <v>2.6</v>
      </c>
      <c r="AL959" s="24">
        <f t="shared" si="580"/>
        <v>523.68337443457801</v>
      </c>
      <c r="AM959" s="14">
        <f t="shared" si="581"/>
        <v>430.16473454304804</v>
      </c>
      <c r="AN959" s="138" t="str">
        <f t="shared" si="582"/>
        <v>modifiée</v>
      </c>
      <c r="AO959">
        <f t="shared" si="583"/>
        <v>4705</v>
      </c>
      <c r="AP959" s="124">
        <f t="shared" si="584"/>
        <v>430.16473454304804</v>
      </c>
    </row>
    <row r="960" spans="2:42" x14ac:dyDescent="0.25">
      <c r="B960" s="3">
        <f t="shared" si="563"/>
        <v>4710</v>
      </c>
      <c r="C960" s="14">
        <f t="shared" si="564"/>
        <v>78.5</v>
      </c>
      <c r="D960" s="11">
        <f t="shared" si="565"/>
        <v>985.5344726786177</v>
      </c>
      <c r="E960" s="11">
        <f t="shared" si="546"/>
        <v>792.7783723140551</v>
      </c>
      <c r="F960" s="11">
        <f t="shared" si="566"/>
        <v>292.46598502963565</v>
      </c>
      <c r="G960" s="11">
        <f t="shared" si="547"/>
        <v>524.0890471123123</v>
      </c>
      <c r="H960" s="11">
        <f t="shared" si="548"/>
        <v>412.71395993653283</v>
      </c>
      <c r="I960" s="24">
        <f t="shared" si="567"/>
        <v>292.46598502963565</v>
      </c>
      <c r="J960" s="12">
        <f t="shared" si="549"/>
        <v>0.28566999542165744</v>
      </c>
      <c r="K960" s="24">
        <f t="shared" si="550"/>
        <v>562.05634217690738</v>
      </c>
      <c r="L960" s="12">
        <f t="shared" si="568"/>
        <v>0.28224498975585915</v>
      </c>
      <c r="M960" s="24">
        <f t="shared" si="569"/>
        <v>524.0890471123123</v>
      </c>
      <c r="N960" s="12">
        <f t="shared" si="551"/>
        <v>0.7026797710766215</v>
      </c>
      <c r="O960" s="24">
        <f t="shared" si="552"/>
        <v>685.50130218085894</v>
      </c>
      <c r="P960" s="12">
        <f t="shared" si="570"/>
        <v>0.40530182017845073</v>
      </c>
      <c r="Q960" s="24">
        <f t="shared" si="571"/>
        <v>412.71395993653283</v>
      </c>
      <c r="R960" s="12">
        <f t="shared" si="553"/>
        <v>0.47206669317244931</v>
      </c>
      <c r="S960" s="24">
        <f t="shared" si="554"/>
        <v>612.2286173405688</v>
      </c>
      <c r="T960" s="12">
        <f t="shared" si="572"/>
        <v>0.36306086385975128</v>
      </c>
      <c r="W960" s="24">
        <f t="shared" si="573"/>
        <v>616.44581542048832</v>
      </c>
      <c r="X960" s="24">
        <f t="shared" si="574"/>
        <v>772.96464333973677</v>
      </c>
      <c r="Y960" s="13">
        <f t="shared" si="555"/>
        <v>0.43927517386568876</v>
      </c>
      <c r="Z960" s="24">
        <f t="shared" si="556"/>
        <v>4408.3139223391699</v>
      </c>
      <c r="AA960" s="24">
        <f t="shared" si="557"/>
        <v>18458.199397743789</v>
      </c>
      <c r="AB960" s="24">
        <f t="shared" si="575"/>
        <v>524.0890471123123</v>
      </c>
      <c r="AC960" s="24">
        <f t="shared" si="576"/>
        <v>412.71395993653283</v>
      </c>
      <c r="AD960" s="123">
        <f t="shared" si="577"/>
        <v>4710</v>
      </c>
      <c r="AE960" s="14">
        <f t="shared" si="578"/>
        <v>78.5</v>
      </c>
      <c r="AF960" s="24">
        <f t="shared" si="558"/>
        <v>400</v>
      </c>
      <c r="AG960" s="3">
        <f t="shared" si="579"/>
        <v>2</v>
      </c>
      <c r="AH960" s="14">
        <f t="shared" si="559"/>
        <v>0</v>
      </c>
      <c r="AI960" s="14">
        <f t="shared" si="560"/>
        <v>1</v>
      </c>
      <c r="AJ960" s="14">
        <f t="shared" si="561"/>
        <v>2</v>
      </c>
      <c r="AK960" s="14">
        <f t="shared" si="562"/>
        <v>2.6</v>
      </c>
      <c r="AL960" s="24">
        <f t="shared" si="580"/>
        <v>524.0890471123123</v>
      </c>
      <c r="AM960" s="14">
        <f t="shared" si="581"/>
        <v>430.58000185530915</v>
      </c>
      <c r="AN960" s="138" t="str">
        <f t="shared" si="582"/>
        <v>modifiée</v>
      </c>
      <c r="AO960">
        <f t="shared" si="583"/>
        <v>4710</v>
      </c>
      <c r="AP960" s="124">
        <f t="shared" si="584"/>
        <v>430.58000185530915</v>
      </c>
    </row>
    <row r="961" spans="2:42" x14ac:dyDescent="0.25">
      <c r="B961" s="3">
        <f t="shared" si="563"/>
        <v>4715</v>
      </c>
      <c r="C961" s="14">
        <f t="shared" si="564"/>
        <v>78.583333333333329</v>
      </c>
      <c r="D961" s="11">
        <f t="shared" si="565"/>
        <v>985.69319260474902</v>
      </c>
      <c r="E961" s="11">
        <f t="shared" si="546"/>
        <v>792.99914774042736</v>
      </c>
      <c r="F961" s="11">
        <f t="shared" si="566"/>
        <v>292.74823001939149</v>
      </c>
      <c r="G961" s="11">
        <f t="shared" si="547"/>
        <v>524.49434893249077</v>
      </c>
      <c r="H961" s="11">
        <f t="shared" si="548"/>
        <v>413.07702080039257</v>
      </c>
      <c r="I961" s="24">
        <f t="shared" si="567"/>
        <v>292.74823001939149</v>
      </c>
      <c r="J961" s="12">
        <f t="shared" si="549"/>
        <v>0.28561919180601242</v>
      </c>
      <c r="K961" s="24">
        <f t="shared" si="550"/>
        <v>562.15631618144891</v>
      </c>
      <c r="L961" s="12">
        <f t="shared" si="568"/>
        <v>0.28215300162160689</v>
      </c>
      <c r="M961" s="24">
        <f t="shared" si="569"/>
        <v>524.49434893249077</v>
      </c>
      <c r="N961" s="12">
        <f t="shared" si="551"/>
        <v>0.70233444268310818</v>
      </c>
      <c r="O961" s="24">
        <f t="shared" si="552"/>
        <v>685.83835394572634</v>
      </c>
      <c r="P961" s="12">
        <f t="shared" si="570"/>
        <v>0.40493127587119015</v>
      </c>
      <c r="Q961" s="24">
        <f t="shared" si="571"/>
        <v>413.07702080039257</v>
      </c>
      <c r="R961" s="12">
        <f t="shared" si="553"/>
        <v>0.47192317435473718</v>
      </c>
      <c r="S961" s="24">
        <f t="shared" si="554"/>
        <v>612.41480511880286</v>
      </c>
      <c r="T961" s="12">
        <f t="shared" si="572"/>
        <v>0.36284177603050061</v>
      </c>
      <c r="W961" s="24">
        <f t="shared" si="573"/>
        <v>616.88509059435398</v>
      </c>
      <c r="X961" s="24">
        <f t="shared" si="574"/>
        <v>773.3525965036464</v>
      </c>
      <c r="Y961" s="13">
        <f t="shared" si="555"/>
        <v>0.43886036509360832</v>
      </c>
      <c r="Z961" s="24">
        <f t="shared" si="556"/>
        <v>4402.8514286518348</v>
      </c>
      <c r="AA961" s="24">
        <f t="shared" si="557"/>
        <v>18453.534909966544</v>
      </c>
      <c r="AB961" s="24">
        <f t="shared" si="575"/>
        <v>524.49434893249077</v>
      </c>
      <c r="AC961" s="24">
        <f t="shared" si="576"/>
        <v>413.07702080039257</v>
      </c>
      <c r="AD961" s="123">
        <f t="shared" si="577"/>
        <v>4715</v>
      </c>
      <c r="AE961" s="14">
        <f t="shared" si="578"/>
        <v>78.583333333333329</v>
      </c>
      <c r="AF961" s="24">
        <f t="shared" si="558"/>
        <v>400</v>
      </c>
      <c r="AG961" s="3">
        <f t="shared" si="579"/>
        <v>2</v>
      </c>
      <c r="AH961" s="14">
        <f t="shared" si="559"/>
        <v>0</v>
      </c>
      <c r="AI961" s="14">
        <f t="shared" si="560"/>
        <v>1</v>
      </c>
      <c r="AJ961" s="14">
        <f t="shared" si="561"/>
        <v>2</v>
      </c>
      <c r="AK961" s="14">
        <f t="shared" si="562"/>
        <v>2.6</v>
      </c>
      <c r="AL961" s="24">
        <f t="shared" si="580"/>
        <v>524.49434893249077</v>
      </c>
      <c r="AM961" s="14">
        <f t="shared" si="581"/>
        <v>430.99507021614039</v>
      </c>
      <c r="AN961" s="138" t="str">
        <f t="shared" si="582"/>
        <v>modifiée</v>
      </c>
      <c r="AO961">
        <f t="shared" si="583"/>
        <v>4715</v>
      </c>
      <c r="AP961" s="124">
        <f t="shared" si="584"/>
        <v>430.99507021614039</v>
      </c>
    </row>
    <row r="962" spans="2:42" x14ac:dyDescent="0.25">
      <c r="B962" s="3">
        <f t="shared" si="563"/>
        <v>4720</v>
      </c>
      <c r="C962" s="14">
        <f t="shared" si="564"/>
        <v>78.666666666666671</v>
      </c>
      <c r="D962" s="11">
        <f t="shared" si="565"/>
        <v>985.85174457325502</v>
      </c>
      <c r="E962" s="11">
        <f t="shared" si="546"/>
        <v>793.21992316679962</v>
      </c>
      <c r="F962" s="11">
        <f t="shared" si="566"/>
        <v>293.03038302101311</v>
      </c>
      <c r="G962" s="11">
        <f t="shared" si="547"/>
        <v>524.89928020836192</v>
      </c>
      <c r="H962" s="11">
        <f t="shared" si="548"/>
        <v>413.43986257642308</v>
      </c>
      <c r="I962" s="24">
        <f t="shared" si="567"/>
        <v>293.03038302101311</v>
      </c>
      <c r="J962" s="12">
        <f t="shared" si="549"/>
        <v>0.28556840180087018</v>
      </c>
      <c r="K962" s="24">
        <f t="shared" si="550"/>
        <v>562.25629895968905</v>
      </c>
      <c r="L962" s="12">
        <f t="shared" si="568"/>
        <v>0.28206099738813772</v>
      </c>
      <c r="M962" s="24">
        <f t="shared" si="569"/>
        <v>524.89928020836192</v>
      </c>
      <c r="N962" s="12">
        <f t="shared" si="551"/>
        <v>0.70198916357046459</v>
      </c>
      <c r="O962" s="24">
        <f t="shared" si="552"/>
        <v>686.17568915053607</v>
      </c>
      <c r="P962" s="12">
        <f t="shared" si="570"/>
        <v>0.40456104516661268</v>
      </c>
      <c r="Q962" s="24">
        <f t="shared" si="571"/>
        <v>413.43986257642308</v>
      </c>
      <c r="R962" s="12">
        <f t="shared" si="553"/>
        <v>0.47177961406956925</v>
      </c>
      <c r="S962" s="24">
        <f t="shared" si="554"/>
        <v>612.60116002147765</v>
      </c>
      <c r="T962" s="12">
        <f t="shared" si="572"/>
        <v>0.36262273297373004</v>
      </c>
      <c r="W962" s="24">
        <f t="shared" si="573"/>
        <v>617.32395095944764</v>
      </c>
      <c r="X962" s="24">
        <f t="shared" si="574"/>
        <v>773.74300371427285</v>
      </c>
      <c r="Y962" s="13">
        <f t="shared" si="555"/>
        <v>0.43844478175653118</v>
      </c>
      <c r="Z962" s="24">
        <f t="shared" si="556"/>
        <v>4397.3993051837997</v>
      </c>
      <c r="AA962" s="24">
        <f t="shared" si="557"/>
        <v>18448.870476859822</v>
      </c>
      <c r="AB962" s="24">
        <f t="shared" si="575"/>
        <v>524.89928020836192</v>
      </c>
      <c r="AC962" s="24">
        <f t="shared" si="576"/>
        <v>413.43986257642308</v>
      </c>
      <c r="AD962" s="123">
        <f t="shared" si="577"/>
        <v>4720</v>
      </c>
      <c r="AE962" s="14">
        <f t="shared" si="578"/>
        <v>78.666666666666671</v>
      </c>
      <c r="AF962" s="24">
        <f t="shared" si="558"/>
        <v>400</v>
      </c>
      <c r="AG962" s="3">
        <f t="shared" si="579"/>
        <v>2</v>
      </c>
      <c r="AH962" s="14">
        <f t="shared" si="559"/>
        <v>0</v>
      </c>
      <c r="AI962" s="14">
        <f t="shared" si="560"/>
        <v>1</v>
      </c>
      <c r="AJ962" s="14">
        <f t="shared" si="561"/>
        <v>2</v>
      </c>
      <c r="AK962" s="14">
        <f t="shared" si="562"/>
        <v>2.6</v>
      </c>
      <c r="AL962" s="24">
        <f t="shared" si="580"/>
        <v>524.89928020836192</v>
      </c>
      <c r="AM962" s="14">
        <f t="shared" si="581"/>
        <v>431.40993946027089</v>
      </c>
      <c r="AN962" s="138" t="str">
        <f t="shared" si="582"/>
        <v>modifiée</v>
      </c>
      <c r="AO962">
        <f t="shared" si="583"/>
        <v>4720</v>
      </c>
      <c r="AP962" s="124">
        <f t="shared" si="584"/>
        <v>431.40993946027089</v>
      </c>
    </row>
    <row r="963" spans="2:42" x14ac:dyDescent="0.25">
      <c r="B963" s="3">
        <f t="shared" si="563"/>
        <v>4725</v>
      </c>
      <c r="C963" s="14">
        <f t="shared" si="564"/>
        <v>78.75</v>
      </c>
      <c r="D963" s="11">
        <f t="shared" si="565"/>
        <v>986.01012893922621</v>
      </c>
      <c r="E963" s="11">
        <f t="shared" si="546"/>
        <v>793.44069859317176</v>
      </c>
      <c r="F963" s="11">
        <f t="shared" si="566"/>
        <v>293.31244401840127</v>
      </c>
      <c r="G963" s="11">
        <f t="shared" si="547"/>
        <v>525.3038412535285</v>
      </c>
      <c r="H963" s="11">
        <f t="shared" si="548"/>
        <v>413.80248530939679</v>
      </c>
      <c r="I963" s="24">
        <f t="shared" si="567"/>
        <v>293.31244401840127</v>
      </c>
      <c r="J963" s="12">
        <f t="shared" si="549"/>
        <v>0.28551762527294677</v>
      </c>
      <c r="K963" s="24">
        <f t="shared" si="550"/>
        <v>562.35629076452744</v>
      </c>
      <c r="L963" s="12">
        <f t="shared" si="568"/>
        <v>0.28196897713854618</v>
      </c>
      <c r="M963" s="24">
        <f t="shared" si="569"/>
        <v>525.3038412535285</v>
      </c>
      <c r="N963" s="12">
        <f t="shared" si="551"/>
        <v>0.70164393458242846</v>
      </c>
      <c r="O963" s="24">
        <f t="shared" si="552"/>
        <v>686.51330731710868</v>
      </c>
      <c r="P963" s="12">
        <f t="shared" si="570"/>
        <v>0.40419112841560645</v>
      </c>
      <c r="Q963" s="24">
        <f t="shared" si="571"/>
        <v>413.80248530939679</v>
      </c>
      <c r="R963" s="12">
        <f t="shared" si="553"/>
        <v>0.47163601235474228</v>
      </c>
      <c r="S963" s="24">
        <f t="shared" si="554"/>
        <v>612.78768220125119</v>
      </c>
      <c r="T963" s="12">
        <f t="shared" si="572"/>
        <v>0.36240373498829659</v>
      </c>
      <c r="W963" s="24">
        <f t="shared" si="573"/>
        <v>617.76239574120416</v>
      </c>
      <c r="X963" s="24">
        <f t="shared" si="574"/>
        <v>774.13588710579165</v>
      </c>
      <c r="Y963" s="13">
        <f t="shared" si="555"/>
        <v>0.43802841994436154</v>
      </c>
      <c r="Z963" s="24">
        <f t="shared" si="556"/>
        <v>4391.95757129919</v>
      </c>
      <c r="AA963" s="24">
        <f t="shared" si="557"/>
        <v>18444.206261003601</v>
      </c>
      <c r="AB963" s="24">
        <f t="shared" si="575"/>
        <v>525.3038412535285</v>
      </c>
      <c r="AC963" s="24">
        <f t="shared" si="576"/>
        <v>413.80248530939679</v>
      </c>
      <c r="AD963" s="123">
        <f t="shared" si="577"/>
        <v>4725</v>
      </c>
      <c r="AE963" s="14">
        <f t="shared" si="578"/>
        <v>78.75</v>
      </c>
      <c r="AF963" s="24">
        <f t="shared" si="558"/>
        <v>400</v>
      </c>
      <c r="AG963" s="3">
        <f t="shared" si="579"/>
        <v>2</v>
      </c>
      <c r="AH963" s="14">
        <f t="shared" si="559"/>
        <v>0</v>
      </c>
      <c r="AI963" s="14">
        <f t="shared" si="560"/>
        <v>1</v>
      </c>
      <c r="AJ963" s="14">
        <f t="shared" si="561"/>
        <v>2</v>
      </c>
      <c r="AK963" s="14">
        <f t="shared" si="562"/>
        <v>2.6</v>
      </c>
      <c r="AL963" s="24">
        <f t="shared" si="580"/>
        <v>525.3038412535285</v>
      </c>
      <c r="AM963" s="14">
        <f t="shared" si="581"/>
        <v>431.82460942232456</v>
      </c>
      <c r="AN963" s="138" t="str">
        <f t="shared" si="582"/>
        <v>modifiée</v>
      </c>
      <c r="AO963">
        <f t="shared" si="583"/>
        <v>4725</v>
      </c>
      <c r="AP963" s="124">
        <f t="shared" si="584"/>
        <v>431.82460942232456</v>
      </c>
    </row>
    <row r="964" spans="2:42" x14ac:dyDescent="0.25">
      <c r="B964" s="3">
        <f t="shared" si="563"/>
        <v>4730</v>
      </c>
      <c r="C964" s="14">
        <f t="shared" si="564"/>
        <v>78.833333333333329</v>
      </c>
      <c r="D964" s="11">
        <f t="shared" si="565"/>
        <v>986.1683460566278</v>
      </c>
      <c r="E964" s="11">
        <f t="shared" si="546"/>
        <v>793.6614740195439</v>
      </c>
      <c r="F964" s="11">
        <f t="shared" si="566"/>
        <v>293.59441299553981</v>
      </c>
      <c r="G964" s="11">
        <f t="shared" si="547"/>
        <v>525.70803238194412</v>
      </c>
      <c r="H964" s="11">
        <f t="shared" si="548"/>
        <v>414.16488904438506</v>
      </c>
      <c r="I964" s="24">
        <f t="shared" si="567"/>
        <v>293.59441299553981</v>
      </c>
      <c r="J964" s="12">
        <f t="shared" si="549"/>
        <v>0.28546686208942357</v>
      </c>
      <c r="K964" s="24">
        <f t="shared" si="550"/>
        <v>562.45629184831205</v>
      </c>
      <c r="L964" s="12">
        <f t="shared" si="568"/>
        <v>0.28187694095565829</v>
      </c>
      <c r="M964" s="24">
        <f t="shared" si="569"/>
        <v>525.70803238194412</v>
      </c>
      <c r="N964" s="12">
        <f t="shared" si="551"/>
        <v>0.70129875656125429</v>
      </c>
      <c r="O964" s="24">
        <f t="shared" si="552"/>
        <v>686.85120796602951</v>
      </c>
      <c r="P964" s="12">
        <f t="shared" si="570"/>
        <v>0.4038215259659837</v>
      </c>
      <c r="Q964" s="24">
        <f t="shared" si="571"/>
        <v>414.16488904438506</v>
      </c>
      <c r="R964" s="12">
        <f t="shared" si="553"/>
        <v>0.47149236924952909</v>
      </c>
      <c r="S964" s="24">
        <f t="shared" si="554"/>
        <v>612.9743718090765</v>
      </c>
      <c r="T964" s="12">
        <f t="shared" si="572"/>
        <v>0.3621847823726122</v>
      </c>
      <c r="W964" s="24">
        <f t="shared" si="573"/>
        <v>618.20042416114848</v>
      </c>
      <c r="X964" s="24">
        <f t="shared" si="574"/>
        <v>774.53126907135004</v>
      </c>
      <c r="Y964" s="13">
        <f t="shared" si="555"/>
        <v>0.43761127568812441</v>
      </c>
      <c r="Z964" s="24">
        <f t="shared" si="556"/>
        <v>4386.5262464598854</v>
      </c>
      <c r="AA964" s="24">
        <f t="shared" si="557"/>
        <v>18439.542425769352</v>
      </c>
      <c r="AB964" s="24">
        <f t="shared" si="575"/>
        <v>525.70803238194412</v>
      </c>
      <c r="AC964" s="24">
        <f t="shared" si="576"/>
        <v>414.16488904438506</v>
      </c>
      <c r="AD964" s="123">
        <f t="shared" si="577"/>
        <v>4730</v>
      </c>
      <c r="AE964" s="14">
        <f t="shared" si="578"/>
        <v>78.833333333333329</v>
      </c>
      <c r="AF964" s="24">
        <f t="shared" si="558"/>
        <v>400</v>
      </c>
      <c r="AG964" s="3">
        <f t="shared" si="579"/>
        <v>2</v>
      </c>
      <c r="AH964" s="14">
        <f t="shared" si="559"/>
        <v>0</v>
      </c>
      <c r="AI964" s="14">
        <f t="shared" si="560"/>
        <v>1</v>
      </c>
      <c r="AJ964" s="14">
        <f t="shared" si="561"/>
        <v>2</v>
      </c>
      <c r="AK964" s="14">
        <f t="shared" si="562"/>
        <v>2.6</v>
      </c>
      <c r="AL964" s="24">
        <f t="shared" si="580"/>
        <v>525.70803238194412</v>
      </c>
      <c r="AM964" s="14">
        <f t="shared" si="581"/>
        <v>432.23907993681297</v>
      </c>
      <c r="AN964" s="138" t="str">
        <f t="shared" si="582"/>
        <v>modifiée</v>
      </c>
      <c r="AO964">
        <f t="shared" si="583"/>
        <v>4730</v>
      </c>
      <c r="AP964" s="124">
        <f t="shared" si="584"/>
        <v>432.23907993681297</v>
      </c>
    </row>
    <row r="965" spans="2:42" x14ac:dyDescent="0.25">
      <c r="B965" s="3">
        <f t="shared" si="563"/>
        <v>4735</v>
      </c>
      <c r="C965" s="14">
        <f t="shared" si="564"/>
        <v>78.916666666666671</v>
      </c>
      <c r="D965" s="11">
        <f t="shared" si="565"/>
        <v>986.32639627830486</v>
      </c>
      <c r="E965" s="11">
        <f t="shared" si="546"/>
        <v>793.88224944591616</v>
      </c>
      <c r="F965" s="11">
        <f t="shared" si="566"/>
        <v>293.87628993649548</v>
      </c>
      <c r="G965" s="11">
        <f t="shared" si="547"/>
        <v>526.11185390791013</v>
      </c>
      <c r="H965" s="11">
        <f t="shared" si="548"/>
        <v>414.52707382675766</v>
      </c>
      <c r="I965" s="24">
        <f t="shared" si="567"/>
        <v>293.87628993649548</v>
      </c>
      <c r="J965" s="12">
        <f t="shared" si="549"/>
        <v>0.28541611211794565</v>
      </c>
      <c r="K965" s="24">
        <f t="shared" si="550"/>
        <v>562.55630246283908</v>
      </c>
      <c r="L965" s="12">
        <f t="shared" si="568"/>
        <v>0.28178488892200115</v>
      </c>
      <c r="M965" s="24">
        <f t="shared" si="569"/>
        <v>526.11185390791013</v>
      </c>
      <c r="N965" s="12">
        <f t="shared" si="551"/>
        <v>0.70095363034769742</v>
      </c>
      <c r="O965" s="24">
        <f t="shared" si="552"/>
        <v>687.1893906166631</v>
      </c>
      <c r="P965" s="12">
        <f t="shared" si="570"/>
        <v>0.40345223816240383</v>
      </c>
      <c r="Q965" s="24">
        <f t="shared" si="571"/>
        <v>414.52707382675766</v>
      </c>
      <c r="R965" s="12">
        <f t="shared" si="553"/>
        <v>0.4713486847946709</v>
      </c>
      <c r="S965" s="24">
        <f t="shared" si="554"/>
        <v>613.16122899420634</v>
      </c>
      <c r="T965" s="12">
        <f t="shared" si="572"/>
        <v>0.36196587542458863</v>
      </c>
      <c r="W965" s="24">
        <f t="shared" si="573"/>
        <v>618.63803543683662</v>
      </c>
      <c r="X965" s="24">
        <f t="shared" si="574"/>
        <v>774.92917226676229</v>
      </c>
      <c r="Y965" s="13">
        <f t="shared" si="555"/>
        <v>0.43719334495923295</v>
      </c>
      <c r="Z965" s="24">
        <f t="shared" si="556"/>
        <v>4381.1053502269888</v>
      </c>
      <c r="AA965" s="24">
        <f t="shared" si="557"/>
        <v>18434.879135326682</v>
      </c>
      <c r="AB965" s="24">
        <f t="shared" si="575"/>
        <v>526.11185390791013</v>
      </c>
      <c r="AC965" s="24">
        <f t="shared" si="576"/>
        <v>414.52707382675766</v>
      </c>
      <c r="AD965" s="123">
        <f t="shared" si="577"/>
        <v>4735</v>
      </c>
      <c r="AE965" s="14">
        <f t="shared" si="578"/>
        <v>78.916666666666671</v>
      </c>
      <c r="AF965" s="24">
        <f t="shared" si="558"/>
        <v>400</v>
      </c>
      <c r="AG965" s="3">
        <f t="shared" si="579"/>
        <v>2</v>
      </c>
      <c r="AH965" s="14">
        <f t="shared" si="559"/>
        <v>0</v>
      </c>
      <c r="AI965" s="14">
        <f t="shared" si="560"/>
        <v>1</v>
      </c>
      <c r="AJ965" s="14">
        <f t="shared" si="561"/>
        <v>2</v>
      </c>
      <c r="AK965" s="14">
        <f t="shared" si="562"/>
        <v>2.6</v>
      </c>
      <c r="AL965" s="24">
        <f t="shared" si="580"/>
        <v>526.11185390791013</v>
      </c>
      <c r="AM965" s="14">
        <f t="shared" si="581"/>
        <v>432.65335083813022</v>
      </c>
      <c r="AN965" s="138" t="str">
        <f t="shared" si="582"/>
        <v>modifiée</v>
      </c>
      <c r="AO965">
        <f t="shared" si="583"/>
        <v>4735</v>
      </c>
      <c r="AP965" s="124">
        <f t="shared" si="584"/>
        <v>432.65335083813022</v>
      </c>
    </row>
    <row r="966" spans="2:42" x14ac:dyDescent="0.25">
      <c r="B966" s="3">
        <f t="shared" si="563"/>
        <v>4740</v>
      </c>
      <c r="C966" s="14">
        <f t="shared" si="564"/>
        <v>79</v>
      </c>
      <c r="D966" s="11">
        <f t="shared" si="565"/>
        <v>986.4842799559874</v>
      </c>
      <c r="E966" s="11">
        <f t="shared" si="546"/>
        <v>794.10302487228842</v>
      </c>
      <c r="F966" s="11">
        <f t="shared" si="566"/>
        <v>294.15807482541749</v>
      </c>
      <c r="G966" s="11">
        <f t="shared" si="547"/>
        <v>526.51530614607259</v>
      </c>
      <c r="H966" s="11">
        <f t="shared" si="548"/>
        <v>414.88903970218223</v>
      </c>
      <c r="I966" s="24">
        <f t="shared" si="567"/>
        <v>294.15807482541749</v>
      </c>
      <c r="J966" s="12">
        <f t="shared" si="549"/>
        <v>0.28536537522662164</v>
      </c>
      <c r="K966" s="24">
        <f t="shared" si="550"/>
        <v>562.65632285935374</v>
      </c>
      <c r="L966" s="12">
        <f t="shared" si="568"/>
        <v>0.2816928211198042</v>
      </c>
      <c r="M966" s="24">
        <f t="shared" si="569"/>
        <v>526.51530614607259</v>
      </c>
      <c r="N966" s="12">
        <f t="shared" si="551"/>
        <v>0.70060855678099776</v>
      </c>
      <c r="O966" s="24">
        <f t="shared" si="552"/>
        <v>687.52785478716635</v>
      </c>
      <c r="P966" s="12">
        <f t="shared" si="570"/>
        <v>0.40308326534637795</v>
      </c>
      <c r="Q966" s="24">
        <f t="shared" si="571"/>
        <v>414.88903970218223</v>
      </c>
      <c r="R966" s="12">
        <f t="shared" si="553"/>
        <v>0.47120495903236931</v>
      </c>
      <c r="S966" s="24">
        <f t="shared" si="554"/>
        <v>613.34825390419883</v>
      </c>
      <c r="T966" s="12">
        <f t="shared" si="572"/>
        <v>0.36174701444163476</v>
      </c>
      <c r="W966" s="24">
        <f t="shared" si="573"/>
        <v>619.07522878179589</v>
      </c>
      <c r="X966" s="24">
        <f t="shared" si="574"/>
        <v>775.32961961426713</v>
      </c>
      <c r="Y966" s="13">
        <f t="shared" si="555"/>
        <v>0.43677462366874242</v>
      </c>
      <c r="Z966" s="24">
        <f t="shared" si="556"/>
        <v>4375.694902262313</v>
      </c>
      <c r="AA966" s="24">
        <f t="shared" si="557"/>
        <v>18430.216554649745</v>
      </c>
      <c r="AB966" s="24">
        <f t="shared" si="575"/>
        <v>526.51530614607259</v>
      </c>
      <c r="AC966" s="24">
        <f t="shared" si="576"/>
        <v>414.88903970218223</v>
      </c>
      <c r="AD966" s="123">
        <f t="shared" si="577"/>
        <v>4740</v>
      </c>
      <c r="AE966" s="14">
        <f t="shared" si="578"/>
        <v>79</v>
      </c>
      <c r="AF966" s="24">
        <f t="shared" si="558"/>
        <v>400</v>
      </c>
      <c r="AG966" s="3">
        <f t="shared" si="579"/>
        <v>2</v>
      </c>
      <c r="AH966" s="14">
        <f t="shared" si="559"/>
        <v>0</v>
      </c>
      <c r="AI966" s="14">
        <f t="shared" si="560"/>
        <v>1</v>
      </c>
      <c r="AJ966" s="14">
        <f t="shared" si="561"/>
        <v>2</v>
      </c>
      <c r="AK966" s="14">
        <f t="shared" si="562"/>
        <v>2.6</v>
      </c>
      <c r="AL966" s="24">
        <f t="shared" si="580"/>
        <v>526.51530614607259</v>
      </c>
      <c r="AM966" s="14">
        <f t="shared" si="581"/>
        <v>433.06742196054523</v>
      </c>
      <c r="AN966" s="138" t="str">
        <f t="shared" si="582"/>
        <v>modifiée</v>
      </c>
      <c r="AO966">
        <f t="shared" si="583"/>
        <v>4740</v>
      </c>
      <c r="AP966" s="124">
        <f t="shared" si="584"/>
        <v>433.06742196054523</v>
      </c>
    </row>
    <row r="967" spans="2:42" x14ac:dyDescent="0.25">
      <c r="B967" s="3">
        <f t="shared" si="563"/>
        <v>4745</v>
      </c>
      <c r="C967" s="14">
        <f t="shared" si="564"/>
        <v>79.083333333333329</v>
      </c>
      <c r="D967" s="11">
        <f t="shared" si="565"/>
        <v>986.64199744029429</v>
      </c>
      <c r="E967" s="11">
        <f t="shared" si="546"/>
        <v>794.32380029866067</v>
      </c>
      <c r="F967" s="11">
        <f t="shared" si="566"/>
        <v>294.43976764653729</v>
      </c>
      <c r="G967" s="11">
        <f t="shared" si="547"/>
        <v>526.91838941141896</v>
      </c>
      <c r="H967" s="11">
        <f t="shared" si="548"/>
        <v>415.25078671662385</v>
      </c>
      <c r="I967" s="24">
        <f t="shared" si="567"/>
        <v>294.43976764653729</v>
      </c>
      <c r="J967" s="12">
        <f t="shared" si="549"/>
        <v>0.28531465128402256</v>
      </c>
      <c r="K967" s="24">
        <f t="shared" si="550"/>
        <v>562.75635328854935</v>
      </c>
      <c r="L967" s="12">
        <f t="shared" si="568"/>
        <v>0.28160073763103816</v>
      </c>
      <c r="M967" s="24">
        <f t="shared" si="569"/>
        <v>526.91838941141896</v>
      </c>
      <c r="N967" s="12">
        <f t="shared" si="551"/>
        <v>0.70026353669886221</v>
      </c>
      <c r="O967" s="24">
        <f t="shared" si="552"/>
        <v>687.86659999450262</v>
      </c>
      <c r="P967" s="12">
        <f t="shared" si="570"/>
        <v>0.40271460785636487</v>
      </c>
      <c r="Q967" s="24">
        <f t="shared" si="571"/>
        <v>415.25078671662385</v>
      </c>
      <c r="R967" s="12">
        <f t="shared" si="553"/>
        <v>0.47106119200627744</v>
      </c>
      <c r="S967" s="24">
        <f t="shared" si="554"/>
        <v>613.53544668492191</v>
      </c>
      <c r="T967" s="12">
        <f t="shared" si="572"/>
        <v>0.36152819972071504</v>
      </c>
      <c r="W967" s="24">
        <f t="shared" si="573"/>
        <v>619.51200340546461</v>
      </c>
      <c r="X967" s="24">
        <f t="shared" si="574"/>
        <v>775.73263430634836</v>
      </c>
      <c r="Y967" s="13">
        <f t="shared" si="555"/>
        <v>0.43635510766659819</v>
      </c>
      <c r="Z967" s="24">
        <f t="shared" si="556"/>
        <v>4370.294922329902</v>
      </c>
      <c r="AA967" s="24">
        <f t="shared" si="557"/>
        <v>18425.554849524011</v>
      </c>
      <c r="AB967" s="24">
        <f t="shared" si="575"/>
        <v>526.91838941141896</v>
      </c>
      <c r="AC967" s="24">
        <f t="shared" si="576"/>
        <v>415.25078671662385</v>
      </c>
      <c r="AD967" s="123">
        <f t="shared" si="577"/>
        <v>4745</v>
      </c>
      <c r="AE967" s="14">
        <f t="shared" si="578"/>
        <v>79.083333333333329</v>
      </c>
      <c r="AF967" s="24">
        <f t="shared" si="558"/>
        <v>400</v>
      </c>
      <c r="AG967" s="3">
        <f t="shared" si="579"/>
        <v>2</v>
      </c>
      <c r="AH967" s="14">
        <f t="shared" si="559"/>
        <v>0</v>
      </c>
      <c r="AI967" s="14">
        <f t="shared" si="560"/>
        <v>1</v>
      </c>
      <c r="AJ967" s="14">
        <f t="shared" si="561"/>
        <v>2</v>
      </c>
      <c r="AK967" s="14">
        <f t="shared" si="562"/>
        <v>2.6</v>
      </c>
      <c r="AL967" s="24">
        <f t="shared" si="580"/>
        <v>526.91838941141896</v>
      </c>
      <c r="AM967" s="14">
        <f t="shared" si="581"/>
        <v>433.48129313819612</v>
      </c>
      <c r="AN967" s="138" t="str">
        <f t="shared" si="582"/>
        <v>modifiée</v>
      </c>
      <c r="AO967">
        <f t="shared" si="583"/>
        <v>4745</v>
      </c>
      <c r="AP967" s="124">
        <f t="shared" si="584"/>
        <v>433.48129313819612</v>
      </c>
    </row>
    <row r="968" spans="2:42" x14ac:dyDescent="0.25">
      <c r="B968" s="3">
        <f t="shared" si="563"/>
        <v>4750</v>
      </c>
      <c r="C968" s="14">
        <f t="shared" si="564"/>
        <v>79.166666666666671</v>
      </c>
      <c r="D968" s="11">
        <f t="shared" si="565"/>
        <v>986.79954908073842</v>
      </c>
      <c r="E968" s="11">
        <f t="shared" si="546"/>
        <v>794.54457572503293</v>
      </c>
      <c r="F968" s="11">
        <f t="shared" si="566"/>
        <v>294.72136838416833</v>
      </c>
      <c r="G968" s="11">
        <f t="shared" si="547"/>
        <v>527.32110401927537</v>
      </c>
      <c r="H968" s="11">
        <f t="shared" si="548"/>
        <v>415.61231491634459</v>
      </c>
      <c r="I968" s="24">
        <f t="shared" si="567"/>
        <v>294.72136838416833</v>
      </c>
      <c r="J968" s="12">
        <f t="shared" si="549"/>
        <v>0.28526394015918072</v>
      </c>
      <c r="K968" s="24">
        <f t="shared" si="550"/>
        <v>562.85639400056937</v>
      </c>
      <c r="L968" s="12">
        <f t="shared" si="568"/>
        <v>0.28150863853737629</v>
      </c>
      <c r="M968" s="24">
        <f t="shared" si="569"/>
        <v>527.32110401927537</v>
      </c>
      <c r="N968" s="12">
        <f t="shared" si="551"/>
        <v>0.69991857093745113</v>
      </c>
      <c r="O968" s="24">
        <f t="shared" si="552"/>
        <v>688.20562575445433</v>
      </c>
      <c r="P968" s="12">
        <f t="shared" si="570"/>
        <v>0.40234626602767687</v>
      </c>
      <c r="Q968" s="24">
        <f t="shared" si="571"/>
        <v>415.61231491634459</v>
      </c>
      <c r="R968" s="12">
        <f t="shared" si="553"/>
        <v>0.47091738376149328</v>
      </c>
      <c r="S968" s="24">
        <f t="shared" si="554"/>
        <v>613.72280748055846</v>
      </c>
      <c r="T968" s="12">
        <f t="shared" si="572"/>
        <v>0.36130943155828221</v>
      </c>
      <c r="W968" s="24">
        <f t="shared" si="573"/>
        <v>619.94835851313121</v>
      </c>
      <c r="X968" s="24">
        <f t="shared" si="574"/>
        <v>776.13823980961968</v>
      </c>
      <c r="Y968" s="13">
        <f t="shared" si="555"/>
        <v>0.43593479274087299</v>
      </c>
      <c r="Z968" s="24">
        <f t="shared" si="556"/>
        <v>4364.9054302975428</v>
      </c>
      <c r="AA968" s="24">
        <f t="shared" si="557"/>
        <v>18420.894186553061</v>
      </c>
      <c r="AB968" s="24">
        <f t="shared" si="575"/>
        <v>527.32110401927537</v>
      </c>
      <c r="AC968" s="24">
        <f t="shared" si="576"/>
        <v>415.61231491634459</v>
      </c>
      <c r="AD968" s="123">
        <f t="shared" si="577"/>
        <v>4750</v>
      </c>
      <c r="AE968" s="14">
        <f t="shared" si="578"/>
        <v>79.166666666666671</v>
      </c>
      <c r="AF968" s="24">
        <f t="shared" si="558"/>
        <v>400</v>
      </c>
      <c r="AG968" s="3">
        <f t="shared" si="579"/>
        <v>2</v>
      </c>
      <c r="AH968" s="14">
        <f t="shared" si="559"/>
        <v>0</v>
      </c>
      <c r="AI968" s="14">
        <f t="shared" si="560"/>
        <v>1</v>
      </c>
      <c r="AJ968" s="14">
        <f t="shared" si="561"/>
        <v>2</v>
      </c>
      <c r="AK968" s="14">
        <f t="shared" si="562"/>
        <v>2.6</v>
      </c>
      <c r="AL968" s="24">
        <f t="shared" si="580"/>
        <v>527.32110401927537</v>
      </c>
      <c r="AM968" s="14">
        <f t="shared" si="581"/>
        <v>433.89496420508311</v>
      </c>
      <c r="AN968" s="138" t="str">
        <f t="shared" si="582"/>
        <v>modifiée</v>
      </c>
      <c r="AO968">
        <f t="shared" si="583"/>
        <v>4750</v>
      </c>
      <c r="AP968" s="124">
        <f t="shared" si="584"/>
        <v>433.89496420508311</v>
      </c>
    </row>
    <row r="969" spans="2:42" x14ac:dyDescent="0.25">
      <c r="B969" s="3">
        <f t="shared" si="563"/>
        <v>4755</v>
      </c>
      <c r="C969" s="14">
        <f t="shared" si="564"/>
        <v>79.25</v>
      </c>
      <c r="D969" s="11">
        <f t="shared" si="565"/>
        <v>986.95693522573151</v>
      </c>
      <c r="E969" s="11">
        <f t="shared" si="546"/>
        <v>794.76535115140507</v>
      </c>
      <c r="F969" s="11">
        <f t="shared" si="566"/>
        <v>295.00287702270572</v>
      </c>
      <c r="G969" s="11">
        <f t="shared" si="547"/>
        <v>527.72345028530299</v>
      </c>
      <c r="H969" s="11">
        <f t="shared" si="548"/>
        <v>415.97362434790284</v>
      </c>
      <c r="I969" s="24">
        <f t="shared" si="567"/>
        <v>295.00287702270572</v>
      </c>
      <c r="J969" s="12">
        <f t="shared" si="549"/>
        <v>0.28521324172158952</v>
      </c>
      <c r="K969" s="24">
        <f t="shared" si="550"/>
        <v>562.95644524500585</v>
      </c>
      <c r="L969" s="12">
        <f t="shared" si="568"/>
        <v>0.28141652392021016</v>
      </c>
      <c r="M969" s="24">
        <f t="shared" si="569"/>
        <v>527.72345028530299</v>
      </c>
      <c r="N969" s="12">
        <f t="shared" si="551"/>
        <v>0.6995736603313607</v>
      </c>
      <c r="O969" s="24">
        <f t="shared" si="552"/>
        <v>688.54493158163677</v>
      </c>
      <c r="P969" s="12">
        <f t="shared" si="570"/>
        <v>0.40197824019251821</v>
      </c>
      <c r="Q969" s="24">
        <f t="shared" si="571"/>
        <v>415.97362434790284</v>
      </c>
      <c r="R969" s="12">
        <f t="shared" si="553"/>
        <v>0.47077353434455055</v>
      </c>
      <c r="S969" s="24">
        <f t="shared" si="554"/>
        <v>613.91033643361106</v>
      </c>
      <c r="T969" s="12">
        <f t="shared" si="572"/>
        <v>0.36109071025029682</v>
      </c>
      <c r="W969" s="24">
        <f t="shared" si="573"/>
        <v>620.38429330587212</v>
      </c>
      <c r="X969" s="24">
        <f t="shared" si="574"/>
        <v>776.54645986877483</v>
      </c>
      <c r="Y969" s="13">
        <f t="shared" si="555"/>
        <v>0.43551367461699286</v>
      </c>
      <c r="Z969" s="24">
        <f t="shared" si="556"/>
        <v>4359.526446138324</v>
      </c>
      <c r="AA969" s="24">
        <f t="shared" si="557"/>
        <v>18416.234733165384</v>
      </c>
      <c r="AB969" s="24">
        <f t="shared" si="575"/>
        <v>527.72345028530299</v>
      </c>
      <c r="AC969" s="24">
        <f t="shared" si="576"/>
        <v>415.97362434790284</v>
      </c>
      <c r="AD969" s="123">
        <f t="shared" si="577"/>
        <v>4755</v>
      </c>
      <c r="AE969" s="14">
        <f t="shared" si="578"/>
        <v>79.25</v>
      </c>
      <c r="AF969" s="24">
        <f t="shared" si="558"/>
        <v>400</v>
      </c>
      <c r="AG969" s="3">
        <f t="shared" si="579"/>
        <v>2</v>
      </c>
      <c r="AH969" s="14">
        <f t="shared" si="559"/>
        <v>0</v>
      </c>
      <c r="AI969" s="14">
        <f t="shared" si="560"/>
        <v>1</v>
      </c>
      <c r="AJ969" s="14">
        <f t="shared" si="561"/>
        <v>2</v>
      </c>
      <c r="AK969" s="14">
        <f t="shared" si="562"/>
        <v>2.6</v>
      </c>
      <c r="AL969" s="24">
        <f t="shared" si="580"/>
        <v>527.72345028530299</v>
      </c>
      <c r="AM969" s="14">
        <f t="shared" si="581"/>
        <v>434.30843499506182</v>
      </c>
      <c r="AN969" s="138" t="str">
        <f t="shared" si="582"/>
        <v>modifiée</v>
      </c>
      <c r="AO969">
        <f t="shared" si="583"/>
        <v>4755</v>
      </c>
      <c r="AP969" s="124">
        <f t="shared" si="584"/>
        <v>434.30843499506182</v>
      </c>
    </row>
    <row r="970" spans="2:42" x14ac:dyDescent="0.25">
      <c r="B970" s="3">
        <f t="shared" si="563"/>
        <v>4760</v>
      </c>
      <c r="C970" s="14">
        <f t="shared" si="564"/>
        <v>79.333333333333329</v>
      </c>
      <c r="D970" s="11">
        <f t="shared" si="565"/>
        <v>987.11415622258835</v>
      </c>
      <c r="E970" s="11">
        <f t="shared" si="546"/>
        <v>794.98612657777721</v>
      </c>
      <c r="F970" s="11">
        <f t="shared" si="566"/>
        <v>295.28429354662592</v>
      </c>
      <c r="G970" s="11">
        <f t="shared" si="547"/>
        <v>528.12542852549552</v>
      </c>
      <c r="H970" s="11">
        <f t="shared" si="548"/>
        <v>416.33471505815317</v>
      </c>
      <c r="I970" s="24">
        <f t="shared" si="567"/>
        <v>295.28429354662592</v>
      </c>
      <c r="J970" s="12">
        <f t="shared" si="549"/>
        <v>0.28516255584120215</v>
      </c>
      <c r="K970" s="24">
        <f t="shared" si="550"/>
        <v>563.05650727090131</v>
      </c>
      <c r="L970" s="12">
        <f t="shared" si="568"/>
        <v>0.28132439386066743</v>
      </c>
      <c r="M970" s="24">
        <f t="shared" si="569"/>
        <v>528.12542852549552</v>
      </c>
      <c r="N970" s="12">
        <f t="shared" si="551"/>
        <v>0.69922880571360801</v>
      </c>
      <c r="O970" s="24">
        <f t="shared" si="552"/>
        <v>688.88451698951178</v>
      </c>
      <c r="P970" s="12">
        <f t="shared" si="570"/>
        <v>0.40161053068003144</v>
      </c>
      <c r="Q970" s="24">
        <f t="shared" si="571"/>
        <v>416.33471505815317</v>
      </c>
      <c r="R970" s="12">
        <f t="shared" si="553"/>
        <v>0.47062964380341127</v>
      </c>
      <c r="S970" s="24">
        <f t="shared" si="554"/>
        <v>614.09803368490725</v>
      </c>
      <c r="T970" s="12">
        <f t="shared" si="572"/>
        <v>0.36087203609225338</v>
      </c>
      <c r="W970" s="24">
        <f t="shared" si="573"/>
        <v>620.81980698048915</v>
      </c>
      <c r="X970" s="24">
        <f t="shared" si="574"/>
        <v>776.95731851060464</v>
      </c>
      <c r="Y970" s="13">
        <f t="shared" si="555"/>
        <v>0.43509174895695801</v>
      </c>
      <c r="Z970" s="24">
        <f t="shared" si="556"/>
        <v>4354.1579899322014</v>
      </c>
      <c r="AA970" s="24">
        <f t="shared" si="557"/>
        <v>18411.576657621517</v>
      </c>
      <c r="AB970" s="24">
        <f t="shared" si="575"/>
        <v>528.12542852549552</v>
      </c>
      <c r="AC970" s="24">
        <f t="shared" si="576"/>
        <v>416.33471505815317</v>
      </c>
      <c r="AD970" s="123">
        <f t="shared" si="577"/>
        <v>4760</v>
      </c>
      <c r="AE970" s="14">
        <f t="shared" si="578"/>
        <v>79.333333333333329</v>
      </c>
      <c r="AF970" s="24">
        <f t="shared" si="558"/>
        <v>400</v>
      </c>
      <c r="AG970" s="3">
        <f t="shared" si="579"/>
        <v>2</v>
      </c>
      <c r="AH970" s="14">
        <f t="shared" si="559"/>
        <v>0</v>
      </c>
      <c r="AI970" s="14">
        <f t="shared" si="560"/>
        <v>1</v>
      </c>
      <c r="AJ970" s="14">
        <f t="shared" si="561"/>
        <v>2</v>
      </c>
      <c r="AK970" s="14">
        <f t="shared" si="562"/>
        <v>2.6</v>
      </c>
      <c r="AL970" s="24">
        <f t="shared" si="580"/>
        <v>528.12542852549552</v>
      </c>
      <c r="AM970" s="14">
        <f t="shared" si="581"/>
        <v>434.72170534183681</v>
      </c>
      <c r="AN970" s="138" t="str">
        <f t="shared" si="582"/>
        <v>modifiée</v>
      </c>
      <c r="AO970">
        <f t="shared" si="583"/>
        <v>4760</v>
      </c>
      <c r="AP970" s="124">
        <f t="shared" si="584"/>
        <v>434.72170534183681</v>
      </c>
    </row>
    <row r="971" spans="2:42" x14ac:dyDescent="0.25">
      <c r="B971" s="3">
        <f t="shared" si="563"/>
        <v>4765</v>
      </c>
      <c r="C971" s="14">
        <f t="shared" si="564"/>
        <v>79.416666666666671</v>
      </c>
      <c r="D971" s="11">
        <f t="shared" si="565"/>
        <v>987.2712124175315</v>
      </c>
      <c r="E971" s="11">
        <f t="shared" si="546"/>
        <v>795.20690200414947</v>
      </c>
      <c r="F971" s="11">
        <f t="shared" si="566"/>
        <v>295.56561794048656</v>
      </c>
      <c r="G971" s="11">
        <f t="shared" si="547"/>
        <v>528.52703905617557</v>
      </c>
      <c r="H971" s="11">
        <f t="shared" si="548"/>
        <v>416.69558709424541</v>
      </c>
      <c r="I971" s="24">
        <f t="shared" si="567"/>
        <v>295.56561794048656</v>
      </c>
      <c r="J971" s="12">
        <f t="shared" si="549"/>
        <v>0.28511188238843088</v>
      </c>
      <c r="K971" s="24">
        <f t="shared" si="550"/>
        <v>563.15658032674787</v>
      </c>
      <c r="L971" s="12">
        <f t="shared" si="568"/>
        <v>0.2812322484395976</v>
      </c>
      <c r="M971" s="24">
        <f t="shared" si="569"/>
        <v>528.52703905617557</v>
      </c>
      <c r="N971" s="12">
        <f t="shared" si="551"/>
        <v>0.69888400791561478</v>
      </c>
      <c r="O971" s="24">
        <f t="shared" si="552"/>
        <v>689.22438149040079</v>
      </c>
      <c r="P971" s="12">
        <f t="shared" si="570"/>
        <v>0.40124313781626098</v>
      </c>
      <c r="Q971" s="24">
        <f t="shared" si="571"/>
        <v>416.69558709424541</v>
      </c>
      <c r="R971" s="12">
        <f t="shared" si="553"/>
        <v>0.47048571218745755</v>
      </c>
      <c r="S971" s="24">
        <f t="shared" si="554"/>
        <v>614.28589937360448</v>
      </c>
      <c r="T971" s="12">
        <f t="shared" si="572"/>
        <v>0.36065340937915064</v>
      </c>
      <c r="W971" s="24">
        <f t="shared" si="573"/>
        <v>621.25489872944615</v>
      </c>
      <c r="X971" s="24">
        <f t="shared" si="574"/>
        <v>777.37084004808207</v>
      </c>
      <c r="Y971" s="13">
        <f t="shared" si="555"/>
        <v>0.43466901135854508</v>
      </c>
      <c r="Z971" s="24">
        <f t="shared" si="556"/>
        <v>4348.8000818675828</v>
      </c>
      <c r="AA971" s="24">
        <f t="shared" si="557"/>
        <v>18406.920129020862</v>
      </c>
      <c r="AB971" s="24">
        <f t="shared" si="575"/>
        <v>528.52703905617557</v>
      </c>
      <c r="AC971" s="24">
        <f t="shared" si="576"/>
        <v>416.69558709424541</v>
      </c>
      <c r="AD971" s="123">
        <f t="shared" si="577"/>
        <v>4765</v>
      </c>
      <c r="AE971" s="14">
        <f t="shared" si="578"/>
        <v>79.416666666666671</v>
      </c>
      <c r="AF971" s="24">
        <f t="shared" si="558"/>
        <v>400</v>
      </c>
      <c r="AG971" s="3">
        <f t="shared" si="579"/>
        <v>2</v>
      </c>
      <c r="AH971" s="14">
        <f t="shared" si="559"/>
        <v>0</v>
      </c>
      <c r="AI971" s="14">
        <f t="shared" si="560"/>
        <v>1</v>
      </c>
      <c r="AJ971" s="14">
        <f t="shared" si="561"/>
        <v>2</v>
      </c>
      <c r="AK971" s="14">
        <f t="shared" si="562"/>
        <v>2.6</v>
      </c>
      <c r="AL971" s="24">
        <f t="shared" si="580"/>
        <v>528.52703905617557</v>
      </c>
      <c r="AM971" s="14">
        <f t="shared" si="581"/>
        <v>435.13477507895425</v>
      </c>
      <c r="AN971" s="138" t="str">
        <f t="shared" si="582"/>
        <v>modifiée</v>
      </c>
      <c r="AO971">
        <f t="shared" si="583"/>
        <v>4765</v>
      </c>
      <c r="AP971" s="124">
        <f t="shared" si="584"/>
        <v>435.13477507895425</v>
      </c>
    </row>
    <row r="972" spans="2:42" x14ac:dyDescent="0.25">
      <c r="B972" s="3">
        <f t="shared" si="563"/>
        <v>4770</v>
      </c>
      <c r="C972" s="14">
        <f t="shared" si="564"/>
        <v>79.5</v>
      </c>
      <c r="D972" s="11">
        <f t="shared" si="565"/>
        <v>987.42810415569568</v>
      </c>
      <c r="E972" s="11">
        <f t="shared" si="546"/>
        <v>795.42767743052173</v>
      </c>
      <c r="F972" s="11">
        <f t="shared" si="566"/>
        <v>295.84685018892617</v>
      </c>
      <c r="G972" s="11">
        <f t="shared" si="547"/>
        <v>528.92828219399178</v>
      </c>
      <c r="H972" s="11">
        <f t="shared" si="548"/>
        <v>417.05624050362457</v>
      </c>
      <c r="I972" s="24">
        <f t="shared" si="567"/>
        <v>295.84685018892617</v>
      </c>
      <c r="J972" s="12">
        <f t="shared" si="549"/>
        <v>0.28506122123414607</v>
      </c>
      <c r="K972" s="24">
        <f t="shared" si="550"/>
        <v>563.25666466048813</v>
      </c>
      <c r="L972" s="12">
        <f t="shared" si="568"/>
        <v>0.28114008773758609</v>
      </c>
      <c r="M972" s="24">
        <f t="shared" si="569"/>
        <v>528.92828219399178</v>
      </c>
      <c r="N972" s="12">
        <f t="shared" si="551"/>
        <v>0.69853926776719399</v>
      </c>
      <c r="O972" s="24">
        <f t="shared" si="552"/>
        <v>689.56452459549746</v>
      </c>
      <c r="P972" s="12">
        <f t="shared" si="570"/>
        <v>0.40087606192419162</v>
      </c>
      <c r="Q972" s="24">
        <f t="shared" si="571"/>
        <v>417.05624050362457</v>
      </c>
      <c r="R972" s="12">
        <f t="shared" si="553"/>
        <v>0.47034173954748409</v>
      </c>
      <c r="S972" s="24">
        <f t="shared" si="554"/>
        <v>614.47393363719414</v>
      </c>
      <c r="T972" s="12">
        <f t="shared" si="572"/>
        <v>0.36043483040551177</v>
      </c>
      <c r="W972" s="24">
        <f t="shared" si="573"/>
        <v>621.6895677408047</v>
      </c>
      <c r="X972" s="24">
        <f t="shared" si="574"/>
        <v>777.78704908451652</v>
      </c>
      <c r="Y972" s="13">
        <f t="shared" si="555"/>
        <v>0.43424545735450865</v>
      </c>
      <c r="Z972" s="24">
        <f t="shared" si="556"/>
        <v>4343.4527422429255</v>
      </c>
      <c r="AA972" s="24">
        <f t="shared" si="557"/>
        <v>18402.265317309109</v>
      </c>
      <c r="AB972" s="24">
        <f t="shared" si="575"/>
        <v>528.92828219399178</v>
      </c>
      <c r="AC972" s="24">
        <f t="shared" si="576"/>
        <v>417.05624050362457</v>
      </c>
      <c r="AD972" s="123">
        <f t="shared" si="577"/>
        <v>4770</v>
      </c>
      <c r="AE972" s="14">
        <f t="shared" si="578"/>
        <v>79.5</v>
      </c>
      <c r="AF972" s="24">
        <f t="shared" si="558"/>
        <v>400</v>
      </c>
      <c r="AG972" s="3">
        <f t="shared" si="579"/>
        <v>2</v>
      </c>
      <c r="AH972" s="14">
        <f t="shared" si="559"/>
        <v>0</v>
      </c>
      <c r="AI972" s="14">
        <f t="shared" si="560"/>
        <v>1</v>
      </c>
      <c r="AJ972" s="14">
        <f t="shared" si="561"/>
        <v>2</v>
      </c>
      <c r="AK972" s="14">
        <f t="shared" si="562"/>
        <v>2.6</v>
      </c>
      <c r="AL972" s="24">
        <f t="shared" si="580"/>
        <v>528.92828219399178</v>
      </c>
      <c r="AM972" s="14">
        <f t="shared" si="581"/>
        <v>435.54764403979527</v>
      </c>
      <c r="AN972" s="138" t="str">
        <f t="shared" si="582"/>
        <v>modifiée</v>
      </c>
      <c r="AO972">
        <f t="shared" si="583"/>
        <v>4770</v>
      </c>
      <c r="AP972" s="124">
        <f t="shared" si="584"/>
        <v>435.54764403979527</v>
      </c>
    </row>
    <row r="973" spans="2:42" x14ac:dyDescent="0.25">
      <c r="B973" s="3">
        <f t="shared" si="563"/>
        <v>4775</v>
      </c>
      <c r="C973" s="14">
        <f t="shared" si="564"/>
        <v>79.583333333333329</v>
      </c>
      <c r="D973" s="11">
        <f t="shared" si="565"/>
        <v>987.58483178113329</v>
      </c>
      <c r="E973" s="11">
        <f t="shared" si="546"/>
        <v>795.64845285689398</v>
      </c>
      <c r="F973" s="11">
        <f t="shared" si="566"/>
        <v>296.12799027666375</v>
      </c>
      <c r="G973" s="11">
        <f t="shared" si="547"/>
        <v>529.32915825591601</v>
      </c>
      <c r="H973" s="11">
        <f t="shared" si="548"/>
        <v>417.41667533403006</v>
      </c>
      <c r="I973" s="24">
        <f t="shared" si="567"/>
        <v>296.12799027666375</v>
      </c>
      <c r="J973" s="12">
        <f t="shared" si="549"/>
        <v>0.28501057224967608</v>
      </c>
      <c r="K973" s="24">
        <f t="shared" si="550"/>
        <v>563.35676051951498</v>
      </c>
      <c r="L973" s="12">
        <f t="shared" si="568"/>
        <v>0.28104791183492112</v>
      </c>
      <c r="M973" s="24">
        <f t="shared" si="569"/>
        <v>529.32915825591601</v>
      </c>
      <c r="N973" s="12">
        <f t="shared" si="551"/>
        <v>0.69819458609653218</v>
      </c>
      <c r="O973" s="24">
        <f t="shared" si="552"/>
        <v>689.90494581488201</v>
      </c>
      <c r="P973" s="12">
        <f t="shared" si="570"/>
        <v>0.40050930332366369</v>
      </c>
      <c r="Q973" s="24">
        <f t="shared" si="571"/>
        <v>417.41667533403006</v>
      </c>
      <c r="R973" s="12">
        <f t="shared" si="553"/>
        <v>0.47019772593568909</v>
      </c>
      <c r="S973" s="24">
        <f t="shared" si="554"/>
        <v>614.66213661150857</v>
      </c>
      <c r="T973" s="12">
        <f t="shared" si="572"/>
        <v>0.36021629946532224</v>
      </c>
      <c r="W973" s="24">
        <f t="shared" si="573"/>
        <v>622.12381319815927</v>
      </c>
      <c r="X973" s="24">
        <f t="shared" si="574"/>
        <v>778.20597051777906</v>
      </c>
      <c r="Y973" s="13">
        <f t="shared" si="555"/>
        <v>0.43382108241176548</v>
      </c>
      <c r="Z973" s="24">
        <f t="shared" si="556"/>
        <v>4338.1159914683676</v>
      </c>
      <c r="AA973" s="24">
        <f t="shared" si="557"/>
        <v>18397.612393285322</v>
      </c>
      <c r="AB973" s="24">
        <f t="shared" si="575"/>
        <v>529.32915825591601</v>
      </c>
      <c r="AC973" s="24">
        <f t="shared" si="576"/>
        <v>417.41667533403006</v>
      </c>
      <c r="AD973" s="123">
        <f t="shared" si="577"/>
        <v>4775</v>
      </c>
      <c r="AE973" s="14">
        <f t="shared" si="578"/>
        <v>79.583333333333329</v>
      </c>
      <c r="AF973" s="24">
        <f t="shared" si="558"/>
        <v>400</v>
      </c>
      <c r="AG973" s="3">
        <f t="shared" si="579"/>
        <v>2</v>
      </c>
      <c r="AH973" s="14">
        <f t="shared" si="559"/>
        <v>0</v>
      </c>
      <c r="AI973" s="14">
        <f t="shared" si="560"/>
        <v>1</v>
      </c>
      <c r="AJ973" s="14">
        <f t="shared" si="561"/>
        <v>2</v>
      </c>
      <c r="AK973" s="14">
        <f t="shared" si="562"/>
        <v>2.6</v>
      </c>
      <c r="AL973" s="24">
        <f t="shared" si="580"/>
        <v>529.32915825591601</v>
      </c>
      <c r="AM973" s="14">
        <f t="shared" si="581"/>
        <v>435.96031205756861</v>
      </c>
      <c r="AN973" s="138" t="str">
        <f t="shared" si="582"/>
        <v>modifiée</v>
      </c>
      <c r="AO973">
        <f t="shared" si="583"/>
        <v>4775</v>
      </c>
      <c r="AP973" s="124">
        <f t="shared" si="584"/>
        <v>435.96031205756861</v>
      </c>
    </row>
    <row r="974" spans="2:42" x14ac:dyDescent="0.25">
      <c r="B974" s="3">
        <f t="shared" si="563"/>
        <v>4780</v>
      </c>
      <c r="C974" s="14">
        <f t="shared" si="564"/>
        <v>79.666666666666671</v>
      </c>
      <c r="D974" s="11">
        <f t="shared" si="565"/>
        <v>987.74139563681774</v>
      </c>
      <c r="E974" s="11">
        <f t="shared" si="546"/>
        <v>795.86922828326624</v>
      </c>
      <c r="F974" s="11">
        <f t="shared" si="566"/>
        <v>296.4090381884987</v>
      </c>
      <c r="G974" s="11">
        <f t="shared" si="547"/>
        <v>529.72966755923972</v>
      </c>
      <c r="H974" s="11">
        <f t="shared" si="548"/>
        <v>417.77689163349538</v>
      </c>
      <c r="I974" s="24">
        <f t="shared" si="567"/>
        <v>296.4090381884987</v>
      </c>
      <c r="J974" s="12">
        <f t="shared" si="549"/>
        <v>0.2849599353068048</v>
      </c>
      <c r="K974" s="24">
        <f t="shared" si="550"/>
        <v>563.45686815067302</v>
      </c>
      <c r="L974" s="12">
        <f t="shared" si="568"/>
        <v>0.28095572081165987</v>
      </c>
      <c r="M974" s="24">
        <f t="shared" si="569"/>
        <v>529.72966755923972</v>
      </c>
      <c r="N974" s="12">
        <f t="shared" si="551"/>
        <v>0.69784996373017638</v>
      </c>
      <c r="O974" s="24">
        <f t="shared" si="552"/>
        <v>690.24564465753338</v>
      </c>
      <c r="P974" s="12">
        <f t="shared" si="570"/>
        <v>0.40014286233154234</v>
      </c>
      <c r="Q974" s="24">
        <f t="shared" si="571"/>
        <v>417.77689163349538</v>
      </c>
      <c r="R974" s="12">
        <f t="shared" si="553"/>
        <v>0.47005367140566789</v>
      </c>
      <c r="S974" s="24">
        <f t="shared" si="554"/>
        <v>614.85050843072349</v>
      </c>
      <c r="T974" s="12">
        <f t="shared" si="572"/>
        <v>0.35999781685213772</v>
      </c>
      <c r="W974" s="24">
        <f t="shared" si="573"/>
        <v>622.55763428057105</v>
      </c>
      <c r="X974" s="24">
        <f t="shared" si="574"/>
        <v>778.62762954459936</v>
      </c>
      <c r="Y974" s="13">
        <f t="shared" si="555"/>
        <v>0.43339588193057221</v>
      </c>
      <c r="Z974" s="24">
        <f t="shared" si="556"/>
        <v>4332.78985006738</v>
      </c>
      <c r="AA974" s="24">
        <f t="shared" si="557"/>
        <v>18392.961528609438</v>
      </c>
      <c r="AB974" s="24">
        <f t="shared" si="575"/>
        <v>529.72966755923972</v>
      </c>
      <c r="AC974" s="24">
        <f t="shared" si="576"/>
        <v>417.77689163349538</v>
      </c>
      <c r="AD974" s="123">
        <f t="shared" si="577"/>
        <v>4780</v>
      </c>
      <c r="AE974" s="14">
        <f t="shared" si="578"/>
        <v>79.666666666666671</v>
      </c>
      <c r="AF974" s="24">
        <f t="shared" si="558"/>
        <v>400</v>
      </c>
      <c r="AG974" s="3">
        <f t="shared" si="579"/>
        <v>2</v>
      </c>
      <c r="AH974" s="14">
        <f t="shared" si="559"/>
        <v>0</v>
      </c>
      <c r="AI974" s="14">
        <f t="shared" si="560"/>
        <v>1</v>
      </c>
      <c r="AJ974" s="14">
        <f t="shared" si="561"/>
        <v>2</v>
      </c>
      <c r="AK974" s="14">
        <f t="shared" si="562"/>
        <v>2.6</v>
      </c>
      <c r="AL974" s="24">
        <f t="shared" si="580"/>
        <v>529.72966755923972</v>
      </c>
      <c r="AM974" s="14">
        <f t="shared" si="581"/>
        <v>436.37277896530367</v>
      </c>
      <c r="AN974" s="138" t="str">
        <f t="shared" si="582"/>
        <v>modifiée</v>
      </c>
      <c r="AO974">
        <f t="shared" si="583"/>
        <v>4780</v>
      </c>
      <c r="AP974" s="124">
        <f t="shared" si="584"/>
        <v>436.37277896530367</v>
      </c>
    </row>
    <row r="975" spans="2:42" x14ac:dyDescent="0.25">
      <c r="B975" s="3">
        <f t="shared" si="563"/>
        <v>4785</v>
      </c>
      <c r="C975" s="14">
        <f t="shared" si="564"/>
        <v>79.75</v>
      </c>
      <c r="D975" s="11">
        <f t="shared" si="565"/>
        <v>987.89779606464788</v>
      </c>
      <c r="E975" s="11">
        <f t="shared" si="546"/>
        <v>796.09000370963838</v>
      </c>
      <c r="F975" s="11">
        <f t="shared" si="566"/>
        <v>296.68999390931037</v>
      </c>
      <c r="G975" s="11">
        <f t="shared" si="547"/>
        <v>530.12981042157128</v>
      </c>
      <c r="H975" s="11">
        <f t="shared" si="548"/>
        <v>418.1368894503475</v>
      </c>
      <c r="I975" s="24">
        <f t="shared" si="567"/>
        <v>296.68999390931037</v>
      </c>
      <c r="J975" s="12">
        <f t="shared" si="549"/>
        <v>0.28490931027777316</v>
      </c>
      <c r="K975" s="24">
        <f t="shared" si="550"/>
        <v>563.55698780025705</v>
      </c>
      <c r="L975" s="12">
        <f t="shared" si="568"/>
        <v>0.28086351474759802</v>
      </c>
      <c r="M975" s="24">
        <f t="shared" si="569"/>
        <v>530.12981042157128</v>
      </c>
      <c r="N975" s="12">
        <f t="shared" si="551"/>
        <v>0.69750540149301921</v>
      </c>
      <c r="O975" s="24">
        <f t="shared" si="552"/>
        <v>690.58662063134261</v>
      </c>
      <c r="P975" s="12">
        <f t="shared" si="570"/>
        <v>0.39977673926164042</v>
      </c>
      <c r="Q975" s="24">
        <f t="shared" si="571"/>
        <v>418.1368894503475</v>
      </c>
      <c r="R975" s="12">
        <f t="shared" si="553"/>
        <v>0.46990957601240391</v>
      </c>
      <c r="S975" s="24">
        <f t="shared" si="554"/>
        <v>615.03904922736513</v>
      </c>
      <c r="T975" s="12">
        <f t="shared" si="572"/>
        <v>0.35977938285902655</v>
      </c>
      <c r="W975" s="24">
        <f t="shared" si="573"/>
        <v>622.9910301625016</v>
      </c>
      <c r="X975" s="24">
        <f t="shared" si="574"/>
        <v>779.05205166493658</v>
      </c>
      <c r="Y975" s="13">
        <f t="shared" si="555"/>
        <v>0.43296985124369142</v>
      </c>
      <c r="Z975" s="24">
        <f t="shared" si="556"/>
        <v>4327.4743386784194</v>
      </c>
      <c r="AA975" s="24">
        <f t="shared" si="557"/>
        <v>18388.31289580973</v>
      </c>
      <c r="AB975" s="24">
        <f t="shared" si="575"/>
        <v>530.12981042157128</v>
      </c>
      <c r="AC975" s="24">
        <f t="shared" si="576"/>
        <v>418.1368894503475</v>
      </c>
      <c r="AD975" s="123">
        <f t="shared" si="577"/>
        <v>4785</v>
      </c>
      <c r="AE975" s="14">
        <f t="shared" si="578"/>
        <v>79.75</v>
      </c>
      <c r="AF975" s="24">
        <f t="shared" si="558"/>
        <v>400</v>
      </c>
      <c r="AG975" s="3">
        <f t="shared" si="579"/>
        <v>2</v>
      </c>
      <c r="AH975" s="14">
        <f t="shared" si="559"/>
        <v>0</v>
      </c>
      <c r="AI975" s="14">
        <f t="shared" si="560"/>
        <v>1</v>
      </c>
      <c r="AJ975" s="14">
        <f t="shared" si="561"/>
        <v>2</v>
      </c>
      <c r="AK975" s="14">
        <f t="shared" si="562"/>
        <v>2.6</v>
      </c>
      <c r="AL975" s="24">
        <f t="shared" si="580"/>
        <v>530.12981042157128</v>
      </c>
      <c r="AM975" s="14">
        <f t="shared" si="581"/>
        <v>436.78504459584292</v>
      </c>
      <c r="AN975" s="138" t="str">
        <f t="shared" si="582"/>
        <v>modifiée</v>
      </c>
      <c r="AO975">
        <f t="shared" si="583"/>
        <v>4785</v>
      </c>
      <c r="AP975" s="124">
        <f t="shared" si="584"/>
        <v>436.78504459584292</v>
      </c>
    </row>
    <row r="976" spans="2:42" x14ac:dyDescent="0.25">
      <c r="B976" s="3">
        <f t="shared" si="563"/>
        <v>4790</v>
      </c>
      <c r="C976" s="14">
        <f t="shared" si="564"/>
        <v>79.833333333333329</v>
      </c>
      <c r="D976" s="11">
        <f t="shared" si="565"/>
        <v>988.05403340545411</v>
      </c>
      <c r="E976" s="11">
        <f t="shared" si="546"/>
        <v>796.31077913601052</v>
      </c>
      <c r="F976" s="11">
        <f t="shared" si="566"/>
        <v>296.97085742405795</v>
      </c>
      <c r="G976" s="11">
        <f t="shared" si="547"/>
        <v>530.52958716083288</v>
      </c>
      <c r="H976" s="11">
        <f t="shared" si="548"/>
        <v>418.49666883320651</v>
      </c>
      <c r="I976" s="24">
        <f t="shared" si="567"/>
        <v>296.97085742405795</v>
      </c>
      <c r="J976" s="12">
        <f t="shared" si="549"/>
        <v>0.28485869703527605</v>
      </c>
      <c r="K976" s="24">
        <f t="shared" si="550"/>
        <v>563.65711971401413</v>
      </c>
      <c r="L976" s="12">
        <f t="shared" si="568"/>
        <v>0.28077129372222204</v>
      </c>
      <c r="M976" s="24">
        <f t="shared" si="569"/>
        <v>530.52958716083288</v>
      </c>
      <c r="N976" s="12">
        <f t="shared" si="551"/>
        <v>0.69716090020828292</v>
      </c>
      <c r="O976" s="24">
        <f t="shared" si="552"/>
        <v>690.92787324312576</v>
      </c>
      <c r="P976" s="12">
        <f t="shared" si="570"/>
        <v>0.39941093442460179</v>
      </c>
      <c r="Q976" s="24">
        <f t="shared" si="571"/>
        <v>418.49666883320651</v>
      </c>
      <c r="R976" s="12">
        <f t="shared" si="553"/>
        <v>0.46976543981226154</v>
      </c>
      <c r="S976" s="24">
        <f t="shared" si="554"/>
        <v>615.22775913231317</v>
      </c>
      <c r="T976" s="12">
        <f t="shared" si="572"/>
        <v>0.3595609977784871</v>
      </c>
      <c r="W976" s="24">
        <f t="shared" si="573"/>
        <v>623.42400001374529</v>
      </c>
      <c r="X976" s="24">
        <f t="shared" si="574"/>
        <v>779.47926268642482</v>
      </c>
      <c r="Y976" s="13">
        <f t="shared" si="555"/>
        <v>0.43254298561554422</v>
      </c>
      <c r="Z976" s="24">
        <f t="shared" si="556"/>
        <v>4322.1694780566313</v>
      </c>
      <c r="AA976" s="24">
        <f t="shared" si="557"/>
        <v>18383.666668290301</v>
      </c>
      <c r="AB976" s="24">
        <f t="shared" si="575"/>
        <v>530.52958716083288</v>
      </c>
      <c r="AC976" s="24">
        <f t="shared" si="576"/>
        <v>418.49666883320651</v>
      </c>
      <c r="AD976" s="123">
        <f t="shared" si="577"/>
        <v>4790</v>
      </c>
      <c r="AE976" s="14">
        <f t="shared" si="578"/>
        <v>79.833333333333329</v>
      </c>
      <c r="AF976" s="24">
        <f t="shared" si="558"/>
        <v>400</v>
      </c>
      <c r="AG976" s="3">
        <f t="shared" si="579"/>
        <v>2</v>
      </c>
      <c r="AH976" s="14">
        <f t="shared" si="559"/>
        <v>0</v>
      </c>
      <c r="AI976" s="14">
        <f t="shared" si="560"/>
        <v>1</v>
      </c>
      <c r="AJ976" s="14">
        <f t="shared" si="561"/>
        <v>2</v>
      </c>
      <c r="AK976" s="14">
        <f t="shared" si="562"/>
        <v>2.6</v>
      </c>
      <c r="AL976" s="24">
        <f t="shared" si="580"/>
        <v>530.52958716083288</v>
      </c>
      <c r="AM976" s="14">
        <f t="shared" si="581"/>
        <v>437.19710878183508</v>
      </c>
      <c r="AN976" s="138" t="str">
        <f t="shared" si="582"/>
        <v>modifiée</v>
      </c>
      <c r="AO976">
        <f t="shared" si="583"/>
        <v>4790</v>
      </c>
      <c r="AP976" s="124">
        <f t="shared" si="584"/>
        <v>437.19710878183508</v>
      </c>
    </row>
    <row r="977" spans="2:42" x14ac:dyDescent="0.25">
      <c r="B977" s="3">
        <f t="shared" si="563"/>
        <v>4795</v>
      </c>
      <c r="C977" s="14">
        <f t="shared" si="564"/>
        <v>79.916666666666671</v>
      </c>
      <c r="D977" s="11">
        <f t="shared" si="565"/>
        <v>988.21010799900068</v>
      </c>
      <c r="E977" s="11">
        <f t="shared" si="546"/>
        <v>796.53155456238278</v>
      </c>
      <c r="F977" s="11">
        <f t="shared" si="566"/>
        <v>297.25162871778019</v>
      </c>
      <c r="G977" s="11">
        <f t="shared" si="547"/>
        <v>530.9289980952575</v>
      </c>
      <c r="H977" s="11">
        <f t="shared" si="548"/>
        <v>418.856229830985</v>
      </c>
      <c r="I977" s="24">
        <f t="shared" si="567"/>
        <v>297.25162871778019</v>
      </c>
      <c r="J977" s="12">
        <f t="shared" si="549"/>
        <v>0.28480809545246277</v>
      </c>
      <c r="K977" s="24">
        <f t="shared" si="550"/>
        <v>563.7572641371429</v>
      </c>
      <c r="L977" s="12">
        <f t="shared" si="568"/>
        <v>0.28067905781482233</v>
      </c>
      <c r="M977" s="24">
        <f t="shared" si="569"/>
        <v>530.9289980952575</v>
      </c>
      <c r="N977" s="12">
        <f t="shared" si="551"/>
        <v>0.69681646069750613</v>
      </c>
      <c r="O977" s="24">
        <f t="shared" si="552"/>
        <v>691.26940199863725</v>
      </c>
      <c r="P977" s="12">
        <f t="shared" si="570"/>
        <v>0.39904544812818427</v>
      </c>
      <c r="Q977" s="24">
        <f t="shared" si="571"/>
        <v>418.856229830985</v>
      </c>
      <c r="R977" s="12">
        <f t="shared" si="553"/>
        <v>0.46962126286297734</v>
      </c>
      <c r="S977" s="24">
        <f t="shared" si="554"/>
        <v>615.41663827480738</v>
      </c>
      <c r="T977" s="12">
        <f t="shared" si="572"/>
        <v>0.35934266190263048</v>
      </c>
      <c r="W977" s="24">
        <f t="shared" si="573"/>
        <v>623.85654299936084</v>
      </c>
      <c r="X977" s="24">
        <f t="shared" si="574"/>
        <v>779.90928872889481</v>
      </c>
      <c r="Y977" s="13">
        <f t="shared" si="555"/>
        <v>0.43211528024135837</v>
      </c>
      <c r="Z977" s="24">
        <f t="shared" si="556"/>
        <v>4316.8752890755486</v>
      </c>
      <c r="AA977" s="24">
        <f t="shared" si="557"/>
        <v>18379.023020338973</v>
      </c>
      <c r="AB977" s="24">
        <f t="shared" si="575"/>
        <v>530.9289980952575</v>
      </c>
      <c r="AC977" s="24">
        <f t="shared" si="576"/>
        <v>418.856229830985</v>
      </c>
      <c r="AD977" s="123">
        <f t="shared" si="577"/>
        <v>4795</v>
      </c>
      <c r="AE977" s="14">
        <f t="shared" si="578"/>
        <v>79.916666666666671</v>
      </c>
      <c r="AF977" s="24">
        <f t="shared" si="558"/>
        <v>400</v>
      </c>
      <c r="AG977" s="3">
        <f t="shared" si="579"/>
        <v>2</v>
      </c>
      <c r="AH977" s="14">
        <f t="shared" si="559"/>
        <v>0</v>
      </c>
      <c r="AI977" s="14">
        <f t="shared" si="560"/>
        <v>1</v>
      </c>
      <c r="AJ977" s="14">
        <f t="shared" si="561"/>
        <v>2</v>
      </c>
      <c r="AK977" s="14">
        <f t="shared" si="562"/>
        <v>2.6</v>
      </c>
      <c r="AL977" s="24">
        <f t="shared" si="580"/>
        <v>530.9289980952575</v>
      </c>
      <c r="AM977" s="14">
        <f t="shared" si="581"/>
        <v>437.60897135572702</v>
      </c>
      <c r="AN977" s="138" t="str">
        <f t="shared" si="582"/>
        <v>modifiée</v>
      </c>
      <c r="AO977">
        <f t="shared" si="583"/>
        <v>4795</v>
      </c>
      <c r="AP977" s="124">
        <f t="shared" si="584"/>
        <v>437.60897135572702</v>
      </c>
    </row>
    <row r="978" spans="2:42" x14ac:dyDescent="0.25">
      <c r="B978" s="3">
        <f t="shared" si="563"/>
        <v>4800</v>
      </c>
      <c r="C978" s="14">
        <f t="shared" si="564"/>
        <v>80</v>
      </c>
      <c r="D978" s="11">
        <f t="shared" si="565"/>
        <v>988.36602018399196</v>
      </c>
      <c r="E978" s="11">
        <f t="shared" ref="E978:E1041" si="585">IF(B978&lt;=40*60,20+345*CRed_1*LOG(8*C978+1,10),ThetaG40+(ThetaG120-ThetaG40)/80*(C978-40))</f>
        <v>796.75232998875504</v>
      </c>
      <c r="F978" s="11">
        <f t="shared" si="566"/>
        <v>297.53230777559503</v>
      </c>
      <c r="G978" s="11">
        <f t="shared" ref="G978:G1041" si="586">M978</f>
        <v>531.32804354338566</v>
      </c>
      <c r="H978" s="11">
        <f t="shared" ref="H978:H1041" si="587">Q978</f>
        <v>419.21557249288765</v>
      </c>
      <c r="I978" s="24">
        <f t="shared" si="567"/>
        <v>297.53230777559503</v>
      </c>
      <c r="J978" s="12">
        <f t="shared" ref="J978:J1041" si="588">Cp*RhoP/(K978*RhoA)*dP/1000*MassivSS</f>
        <v>0.28475750540293615</v>
      </c>
      <c r="K978" s="24">
        <f t="shared" ref="K978:K1041" si="589">IF(I978&lt;600,425+0.773*I978-1.69/1000*I978^2+2.22/1000^2*I978^3,IF(I978&lt;735,666+13002/(738-I978),IF(I978&lt;900,545+17820/(I978-731),650)))</f>
        <v>563.85742131429379</v>
      </c>
      <c r="L978" s="12">
        <f t="shared" si="568"/>
        <v>0.28058680710438083</v>
      </c>
      <c r="M978" s="24">
        <f t="shared" si="569"/>
        <v>531.32804354338566</v>
      </c>
      <c r="N978" s="12">
        <f t="shared" ref="N978:N1041" si="590">Cp*RhoP/(O978*RhoA)*dP/1000*MassivW</f>
        <v>0.69647208378052949</v>
      </c>
      <c r="O978" s="24">
        <f t="shared" ref="O978:O1041" si="591">IF(M978&lt;600,425+0.773*M978-1.69/1000*M978^2+2.22/1000^2*M978^3,IF(M978&lt;735,666+13002/(738-M978),IF(M978&lt;900,545+17820/(M978-731),650)))</f>
        <v>691.61120640258173</v>
      </c>
      <c r="P978" s="12">
        <f t="shared" si="570"/>
        <v>0.39868028067697991</v>
      </c>
      <c r="Q978" s="24">
        <f t="shared" si="571"/>
        <v>419.21557249288765</v>
      </c>
      <c r="R978" s="12">
        <f t="shared" ref="R978:R1041" si="592">Cp*RhoP/(S978*RhoA)*dP/1000*MassivSI</f>
        <v>0.46947704522365313</v>
      </c>
      <c r="S978" s="24">
        <f t="shared" ref="S978:S1041" si="593">IF(Q978&lt;600,425+0.773*Q978-1.69/1000*Q978^2+2.22/1000^2*Q978^3,IF(Q978&lt;735,666+13002/(738-Q978),IF(Q978&lt;900,545+17820/(Q978-731),650)))</f>
        <v>615.60568678245181</v>
      </c>
      <c r="T978" s="12">
        <f t="shared" si="572"/>
        <v>0.35912437552298859</v>
      </c>
      <c r="W978" s="24">
        <f t="shared" si="573"/>
        <v>624.28865827960215</v>
      </c>
      <c r="X978" s="24">
        <f t="shared" si="574"/>
        <v>780.3421562289742</v>
      </c>
      <c r="Y978" s="13">
        <f t="shared" ref="Y978:Y1041" si="594">MAX(MassivSSCO/(X978*RhoA)*DeltaT*(Z978+AA978),L978)</f>
        <v>0.43168673024629706</v>
      </c>
      <c r="Z978" s="24">
        <f t="shared" ref="Z978:Z1041" si="595">AlphaC*(E978-W978)</f>
        <v>4311.5917927288219</v>
      </c>
      <c r="AA978" s="24">
        <f t="shared" ref="AA978:AA1041" si="596">Phi*EpsilonF*0.7*Botzman/10^8*EpsilonA*((E978+273)^4-(W978+273)^4)</f>
        <v>18374.38212713489</v>
      </c>
      <c r="AB978" s="24">
        <f t="shared" si="575"/>
        <v>531.32804354338566</v>
      </c>
      <c r="AC978" s="24">
        <f t="shared" si="576"/>
        <v>419.21557249288765</v>
      </c>
      <c r="AD978" s="123">
        <f t="shared" si="577"/>
        <v>4800</v>
      </c>
      <c r="AE978" s="14">
        <f t="shared" si="578"/>
        <v>80</v>
      </c>
      <c r="AF978" s="24">
        <f t="shared" ref="AF978:AF1041" si="597">IF(AC978&lt;=450,Thetha0_0,IF(AC978&gt;=650,Thetha0_2,(IF(AC978&lt;=550,Thetha0_0+(Thetha0_1-Thetha0_0)/100*(AC978-450),Thetha0_1+(Thetha0_2-Thetha0_1)/100*(AC978-550)))))</f>
        <v>400</v>
      </c>
      <c r="AG978" s="3">
        <f t="shared" si="579"/>
        <v>2</v>
      </c>
      <c r="AH978" s="14">
        <f t="shared" ref="AH978:AH1041" si="598">IF(AC978&lt;=450,AthetaR30_0,IF(AC978&gt;=650,AthetaR30_2,(IF(AC978&lt;=550,AthetaR30_0+(AthetaR30_1-AthetaR30_0)/100*(AC978-450),AthetaR30_1+(AthetaR30_2-AthetaR30_1)/100*(AC978-450)))))</f>
        <v>0</v>
      </c>
      <c r="AI978" s="14">
        <f t="shared" ref="AI978:AI1041" si="599">IF(AC978&lt;=450,AthetaR60_0,IF(AC978&gt;=650,AthetaR60_2,(IF(AC978&lt;=550,AthetaR60_0+(AthetaR60_1-AthetaR60_0)/100*(AC978-450),AthetaR60_1+(AthetaR60_2-AthetaR60_1)/100*(AC978-450)))))</f>
        <v>1</v>
      </c>
      <c r="AJ978" s="14">
        <f t="shared" ref="AJ978:AJ1041" si="600">IF(AC978&lt;=450,AthetaR90_0,IF(AC978&gt;=650,AthetaR90_2,(IF(AC978&lt;=550,AthetaR90_0+(AthetaR90_1-AthetaR90_0)/100*(AC978-450),AthetaR90_1+(AthetaR90_2-AthetaR90_1)/100*(AC978-450)))))</f>
        <v>2</v>
      </c>
      <c r="AK978" s="14">
        <f t="shared" ref="AK978:AK1041" si="601">IF(AC978&lt;=450,AthetaR120_0,IF(AC978&gt;=650,AthetaR120_2,(IF(AC978&lt;=550,AthetaR120_0+(AthetaR120_1-AthetaR120_0)/100*(AC978-450),AthetaR120_1+(AthetaR120_2-AthetaR120_1)/100*(AC978-450)))))</f>
        <v>2.6</v>
      </c>
      <c r="AL978" s="24">
        <f t="shared" si="580"/>
        <v>531.32804354338566</v>
      </c>
      <c r="AM978" s="14">
        <f t="shared" si="581"/>
        <v>438.02063214975664</v>
      </c>
      <c r="AN978" s="138" t="str">
        <f t="shared" si="582"/>
        <v>modifiée</v>
      </c>
      <c r="AO978">
        <f t="shared" si="583"/>
        <v>4800</v>
      </c>
      <c r="AP978" s="124">
        <f t="shared" si="584"/>
        <v>438.02063214975664</v>
      </c>
    </row>
    <row r="979" spans="2:42" x14ac:dyDescent="0.25">
      <c r="B979" s="3">
        <f t="shared" ref="B979:B1042" si="602">B978+DeltaT</f>
        <v>4805</v>
      </c>
      <c r="C979" s="14">
        <f t="shared" ref="C979:C1042" si="603">B979/60</f>
        <v>80.083333333333329</v>
      </c>
      <c r="D979" s="11">
        <f t="shared" ref="D979:D1042" si="604">20+345*LOG(8*C979+1,10)</f>
        <v>988.52177029807558</v>
      </c>
      <c r="E979" s="11">
        <f t="shared" si="585"/>
        <v>796.97310541512729</v>
      </c>
      <c r="F979" s="11">
        <f t="shared" ref="F979:F1042" si="605">I979</f>
        <v>297.81289458269941</v>
      </c>
      <c r="G979" s="11">
        <f t="shared" si="586"/>
        <v>531.72672382406267</v>
      </c>
      <c r="H979" s="11">
        <f t="shared" si="587"/>
        <v>419.57469686841063</v>
      </c>
      <c r="I979" s="24">
        <f t="shared" ref="I979:I1042" si="606">I978+IF(Limit=Oui,MAX(0,L978),L978)</f>
        <v>297.81289458269941</v>
      </c>
      <c r="J979" s="12">
        <f t="shared" si="588"/>
        <v>0.28470692676075127</v>
      </c>
      <c r="K979" s="24">
        <f t="shared" si="589"/>
        <v>563.95759148956995</v>
      </c>
      <c r="L979" s="12">
        <f t="shared" ref="L979:L1042" si="607">LambdaP*MassivSS/(dP/1000)/(K979*RhoA)/(1+J979/3)*(D979-I979)*DeltaT-(EXP(J979/10)-1)*(D979-D978)</f>
        <v>0.28049454166965954</v>
      </c>
      <c r="M979" s="24">
        <f t="shared" ref="M979:M1042" si="608">M978+IF(Limit=Oui,MAX(0,P978),P978)</f>
        <v>531.72672382406267</v>
      </c>
      <c r="N979" s="12">
        <f t="shared" si="590"/>
        <v>0.69612777027548067</v>
      </c>
      <c r="O979" s="24">
        <f t="shared" si="591"/>
        <v>691.95328595862827</v>
      </c>
      <c r="P979" s="12">
        <f t="shared" ref="P979:P1042" si="609">LambdaP*MassivW/(dP/1000)/(O979*RhoA)/(1+N979/3)*(D979-M979)*DeltaT-(EXP(N979/10)-1)*(D979-D978)</f>
        <v>0.39831543237263989</v>
      </c>
      <c r="Q979" s="24">
        <f t="shared" ref="Q979:Q1042" si="610">Q978+IF(Limit=Oui,MAX(0,T978),T978)</f>
        <v>419.57469686841063</v>
      </c>
      <c r="R979" s="12">
        <f t="shared" si="592"/>
        <v>0.46933278695474739</v>
      </c>
      <c r="S979" s="24">
        <f t="shared" si="593"/>
        <v>615.79490478121977</v>
      </c>
      <c r="T979" s="12">
        <f t="shared" ref="T979:T1042" si="611">LambdaP*MassivSI/(dP/1000)/(S979*RhoA)/(1+R979/3)*(D979-Q979)*DeltaT-(EXP(R979/10)-1)*(D979-D978)</f>
        <v>0.35890613893065887</v>
      </c>
      <c r="W979" s="24">
        <f t="shared" ref="W979:W1042" si="612">W978+IF(Limit=Oui,MAX(0,Y978),Y978)</f>
        <v>624.72034500984842</v>
      </c>
      <c r="X979" s="24">
        <f t="shared" ref="X979:X1042" si="613">IF(W979&lt;600,425+0.773*W979-1.69/1000*W979^2+2.22/1000^2*W979^3,IF(W979&lt;735,666+13002/(738-W979),IF(W979&lt;900,545+17820/(W979-731),650)))</f>
        <v>780.77789194476611</v>
      </c>
      <c r="Y979" s="13">
        <f t="shared" si="594"/>
        <v>0.43125733068458355</v>
      </c>
      <c r="Z979" s="24">
        <f t="shared" si="595"/>
        <v>4306.3190101319724</v>
      </c>
      <c r="AA979" s="24">
        <f t="shared" si="596"/>
        <v>18369.744164756565</v>
      </c>
      <c r="AB979" s="24">
        <f t="shared" ref="AB979:AB1042" si="614">MAX(M979,AVERAGE(W979,AC979))</f>
        <v>531.72672382406267</v>
      </c>
      <c r="AC979" s="24">
        <f t="shared" ref="AC979:AC1042" si="615">Q979</f>
        <v>419.57469686841063</v>
      </c>
      <c r="AD979" s="123">
        <f t="shared" ref="AD979:AD1042" si="616">B979</f>
        <v>4805</v>
      </c>
      <c r="AE979" s="14">
        <f t="shared" ref="AE979:AE1042" si="617">C979</f>
        <v>80.083333333333329</v>
      </c>
      <c r="AF979" s="24">
        <f t="shared" si="597"/>
        <v>400</v>
      </c>
      <c r="AG979" s="3">
        <f t="shared" ref="AG979:AG1042" si="618">IF(C979&lt;=30,AH979,IF(C979&lt;=60,AI979,IF(C979&lt;=90,AJ979,IF(C979&lt;=120,AK979,-1))))</f>
        <v>2</v>
      </c>
      <c r="AH979" s="14">
        <f t="shared" si="598"/>
        <v>0</v>
      </c>
      <c r="AI979" s="14">
        <f t="shared" si="599"/>
        <v>1</v>
      </c>
      <c r="AJ979" s="14">
        <f t="shared" si="600"/>
        <v>2</v>
      </c>
      <c r="AK979" s="14">
        <f t="shared" si="601"/>
        <v>2.6</v>
      </c>
      <c r="AL979" s="24">
        <f t="shared" ref="AL979:AL1042" si="619">MAX(M979,AVERAGE(W979,AM979))</f>
        <v>531.72672382406267</v>
      </c>
      <c r="AM979" s="14">
        <f t="shared" ref="AM979:AM1042" si="620">IF(W979&gt;=AF979,(1+(W979-AF979)*AG979/10000)*AC979,AC979)</f>
        <v>438.43209099594503</v>
      </c>
      <c r="AN979" s="138" t="str">
        <f t="shared" ref="AN979:AN1042" si="621">IF(AM979=AC979,"","modifiée")</f>
        <v>modifiée</v>
      </c>
      <c r="AO979">
        <f t="shared" ref="AO979:AO1042" si="622">AD979</f>
        <v>4805</v>
      </c>
      <c r="AP979" s="124">
        <f t="shared" ref="AP979:AP1042" si="623">AM979</f>
        <v>438.43209099594503</v>
      </c>
    </row>
    <row r="980" spans="2:42" x14ac:dyDescent="0.25">
      <c r="B980" s="3">
        <f t="shared" si="602"/>
        <v>4810</v>
      </c>
      <c r="C980" s="14">
        <f t="shared" si="603"/>
        <v>80.166666666666671</v>
      </c>
      <c r="D980" s="11">
        <f t="shared" si="604"/>
        <v>988.67735867784756</v>
      </c>
      <c r="E980" s="11">
        <f t="shared" si="585"/>
        <v>797.19388084149955</v>
      </c>
      <c r="F980" s="11">
        <f t="shared" si="605"/>
        <v>298.09338912436908</v>
      </c>
      <c r="G980" s="11">
        <f t="shared" si="586"/>
        <v>532.12503925643534</v>
      </c>
      <c r="H980" s="11">
        <f t="shared" si="587"/>
        <v>419.93360300734128</v>
      </c>
      <c r="I980" s="24">
        <f t="shared" si="606"/>
        <v>298.09338912436908</v>
      </c>
      <c r="J980" s="12">
        <f t="shared" si="588"/>
        <v>0.28465635940041473</v>
      </c>
      <c r="K980" s="24">
        <f t="shared" si="589"/>
        <v>564.05777490652713</v>
      </c>
      <c r="L980" s="12">
        <f t="shared" si="607"/>
        <v>0.2804022615891486</v>
      </c>
      <c r="M980" s="24">
        <f t="shared" si="608"/>
        <v>532.12503925643534</v>
      </c>
      <c r="N980" s="12">
        <f t="shared" si="590"/>
        <v>0.69578352099876195</v>
      </c>
      <c r="O980" s="24">
        <f t="shared" si="591"/>
        <v>692.2956401694214</v>
      </c>
      <c r="P980" s="12">
        <f t="shared" si="609"/>
        <v>0.39795090351374285</v>
      </c>
      <c r="Q980" s="24">
        <f t="shared" si="610"/>
        <v>419.93360300734128</v>
      </c>
      <c r="R980" s="12">
        <f t="shared" si="592"/>
        <v>0.46918848811806824</v>
      </c>
      <c r="S980" s="24">
        <f t="shared" si="593"/>
        <v>615.9842923954584</v>
      </c>
      <c r="T980" s="12">
        <f t="shared" si="611"/>
        <v>0.3586879524162101</v>
      </c>
      <c r="W980" s="24">
        <f t="shared" si="612"/>
        <v>625.15160234053303</v>
      </c>
      <c r="X980" s="24">
        <f t="shared" si="613"/>
        <v>781.21652296060984</v>
      </c>
      <c r="Y980" s="13">
        <f t="shared" si="594"/>
        <v>0.4308270765386098</v>
      </c>
      <c r="Z980" s="24">
        <f t="shared" si="595"/>
        <v>4301.0569625241633</v>
      </c>
      <c r="AA980" s="24">
        <f t="shared" si="596"/>
        <v>18365.109310189837</v>
      </c>
      <c r="AB980" s="24">
        <f t="shared" si="614"/>
        <v>532.12503925643534</v>
      </c>
      <c r="AC980" s="24">
        <f t="shared" si="615"/>
        <v>419.93360300734128</v>
      </c>
      <c r="AD980" s="123">
        <f t="shared" si="616"/>
        <v>4810</v>
      </c>
      <c r="AE980" s="14">
        <f t="shared" si="617"/>
        <v>80.166666666666671</v>
      </c>
      <c r="AF980" s="24">
        <f t="shared" si="597"/>
        <v>400</v>
      </c>
      <c r="AG980" s="3">
        <f t="shared" si="618"/>
        <v>2</v>
      </c>
      <c r="AH980" s="14">
        <f t="shared" si="598"/>
        <v>0</v>
      </c>
      <c r="AI980" s="14">
        <f t="shared" si="599"/>
        <v>1</v>
      </c>
      <c r="AJ980" s="14">
        <f t="shared" si="600"/>
        <v>2</v>
      </c>
      <c r="AK980" s="14">
        <f t="shared" si="601"/>
        <v>2.6</v>
      </c>
      <c r="AL980" s="24">
        <f t="shared" si="619"/>
        <v>532.12503925643534</v>
      </c>
      <c r="AM980" s="14">
        <f t="shared" si="620"/>
        <v>438.8433477260885</v>
      </c>
      <c r="AN980" s="138" t="str">
        <f t="shared" si="621"/>
        <v>modifiée</v>
      </c>
      <c r="AO980">
        <f t="shared" si="622"/>
        <v>4810</v>
      </c>
      <c r="AP980" s="124">
        <f t="shared" si="623"/>
        <v>438.8433477260885</v>
      </c>
    </row>
    <row r="981" spans="2:42" x14ac:dyDescent="0.25">
      <c r="B981" s="3">
        <f t="shared" si="602"/>
        <v>4815</v>
      </c>
      <c r="C981" s="14">
        <f t="shared" si="603"/>
        <v>80.25</v>
      </c>
      <c r="D981" s="11">
        <f t="shared" si="604"/>
        <v>988.83278565885644</v>
      </c>
      <c r="E981" s="11">
        <f t="shared" si="585"/>
        <v>797.41465626787169</v>
      </c>
      <c r="F981" s="11">
        <f t="shared" si="605"/>
        <v>298.37379138595821</v>
      </c>
      <c r="G981" s="11">
        <f t="shared" si="586"/>
        <v>532.52299015994913</v>
      </c>
      <c r="H981" s="11">
        <f t="shared" si="587"/>
        <v>420.29229095975751</v>
      </c>
      <c r="I981" s="24">
        <f t="shared" si="606"/>
        <v>298.37379138595821</v>
      </c>
      <c r="J981" s="12">
        <f t="shared" si="588"/>
        <v>0.28460580319688439</v>
      </c>
      <c r="K981" s="24">
        <f t="shared" si="589"/>
        <v>564.15797180817412</v>
      </c>
      <c r="L981" s="12">
        <f t="shared" si="607"/>
        <v>0.28030996694109556</v>
      </c>
      <c r="M981" s="24">
        <f t="shared" si="608"/>
        <v>532.52299015994913</v>
      </c>
      <c r="N981" s="12">
        <f t="shared" si="590"/>
        <v>0.69543933676503478</v>
      </c>
      <c r="O981" s="24">
        <f t="shared" si="591"/>
        <v>692.63826853659543</v>
      </c>
      <c r="P981" s="12">
        <f t="shared" si="609"/>
        <v>0.39758669439587269</v>
      </c>
      <c r="Q981" s="24">
        <f t="shared" si="610"/>
        <v>420.29229095975751</v>
      </c>
      <c r="R981" s="12">
        <f t="shared" si="592"/>
        <v>0.46904414877676459</v>
      </c>
      <c r="S981" s="24">
        <f t="shared" si="593"/>
        <v>616.17384974789445</v>
      </c>
      <c r="T981" s="12">
        <f t="shared" si="611"/>
        <v>0.35846981626972912</v>
      </c>
      <c r="W981" s="24">
        <f t="shared" si="612"/>
        <v>625.58242941707169</v>
      </c>
      <c r="X981" s="24">
        <f t="shared" si="613"/>
        <v>781.65807669192304</v>
      </c>
      <c r="Y981" s="13">
        <f t="shared" si="594"/>
        <v>0.43039596271803648</v>
      </c>
      <c r="Z981" s="24">
        <f t="shared" si="595"/>
        <v>4295.8056712699999</v>
      </c>
      <c r="AA981" s="24">
        <f t="shared" si="596"/>
        <v>18360.477741336072</v>
      </c>
      <c r="AB981" s="24">
        <f t="shared" si="614"/>
        <v>532.52299015994913</v>
      </c>
      <c r="AC981" s="24">
        <f t="shared" si="615"/>
        <v>420.29229095975751</v>
      </c>
      <c r="AD981" s="123">
        <f t="shared" si="616"/>
        <v>4815</v>
      </c>
      <c r="AE981" s="14">
        <f t="shared" si="617"/>
        <v>80.25</v>
      </c>
      <c r="AF981" s="24">
        <f t="shared" si="597"/>
        <v>400</v>
      </c>
      <c r="AG981" s="3">
        <f t="shared" si="618"/>
        <v>2</v>
      </c>
      <c r="AH981" s="14">
        <f t="shared" si="598"/>
        <v>0</v>
      </c>
      <c r="AI981" s="14">
        <f t="shared" si="599"/>
        <v>1</v>
      </c>
      <c r="AJ981" s="14">
        <f t="shared" si="600"/>
        <v>2</v>
      </c>
      <c r="AK981" s="14">
        <f t="shared" si="601"/>
        <v>2.6</v>
      </c>
      <c r="AL981" s="24">
        <f t="shared" si="619"/>
        <v>532.52299015994913</v>
      </c>
      <c r="AM981" s="14">
        <f t="shared" si="620"/>
        <v>439.25440217175128</v>
      </c>
      <c r="AN981" s="138" t="str">
        <f t="shared" si="621"/>
        <v>modifiée</v>
      </c>
      <c r="AO981">
        <f t="shared" si="622"/>
        <v>4815</v>
      </c>
      <c r="AP981" s="124">
        <f t="shared" si="623"/>
        <v>439.25440217175128</v>
      </c>
    </row>
    <row r="982" spans="2:42" x14ac:dyDescent="0.25">
      <c r="B982" s="3">
        <f t="shared" si="602"/>
        <v>4820</v>
      </c>
      <c r="C982" s="14">
        <f t="shared" si="603"/>
        <v>80.333333333333329</v>
      </c>
      <c r="D982" s="11">
        <f t="shared" si="604"/>
        <v>988.98805157560753</v>
      </c>
      <c r="E982" s="11">
        <f t="shared" si="585"/>
        <v>797.63543169424383</v>
      </c>
      <c r="F982" s="11">
        <f t="shared" si="605"/>
        <v>298.65410135289932</v>
      </c>
      <c r="G982" s="11">
        <f t="shared" si="586"/>
        <v>532.92057685434497</v>
      </c>
      <c r="H982" s="11">
        <f t="shared" si="587"/>
        <v>420.65076077602725</v>
      </c>
      <c r="I982" s="24">
        <f t="shared" si="606"/>
        <v>298.65410135289932</v>
      </c>
      <c r="J982" s="12">
        <f t="shared" si="588"/>
        <v>0.28455525802556764</v>
      </c>
      <c r="K982" s="24">
        <f t="shared" si="589"/>
        <v>564.25818243697302</v>
      </c>
      <c r="L982" s="12">
        <f t="shared" si="607"/>
        <v>0.28021765780350133</v>
      </c>
      <c r="M982" s="24">
        <f t="shared" si="608"/>
        <v>532.92057685434497</v>
      </c>
      <c r="N982" s="12">
        <f t="shared" si="590"/>
        <v>0.69509521838720711</v>
      </c>
      <c r="O982" s="24">
        <f t="shared" si="591"/>
        <v>692.98117056078604</v>
      </c>
      <c r="P982" s="12">
        <f t="shared" si="609"/>
        <v>0.39722280531160836</v>
      </c>
      <c r="Q982" s="24">
        <f t="shared" si="610"/>
        <v>420.65076077602725</v>
      </c>
      <c r="R982" s="12">
        <f t="shared" si="592"/>
        <v>0.46889976899531949</v>
      </c>
      <c r="S982" s="24">
        <f t="shared" si="593"/>
        <v>616.36357695963829</v>
      </c>
      <c r="T982" s="12">
        <f t="shared" si="611"/>
        <v>0.35825173078080874</v>
      </c>
      <c r="W982" s="24">
        <f t="shared" si="612"/>
        <v>626.01282537978977</v>
      </c>
      <c r="X982" s="24">
        <f t="shared" si="613"/>
        <v>782.10258089012939</v>
      </c>
      <c r="Y982" s="13">
        <f t="shared" si="594"/>
        <v>0.4299639840588812</v>
      </c>
      <c r="Z982" s="24">
        <f t="shared" si="595"/>
        <v>4290.5651578613515</v>
      </c>
      <c r="AA982" s="24">
        <f t="shared" si="596"/>
        <v>18355.849637020456</v>
      </c>
      <c r="AB982" s="24">
        <f t="shared" si="614"/>
        <v>532.92057685434497</v>
      </c>
      <c r="AC982" s="24">
        <f t="shared" si="615"/>
        <v>420.65076077602725</v>
      </c>
      <c r="AD982" s="123">
        <f t="shared" si="616"/>
        <v>4820</v>
      </c>
      <c r="AE982" s="14">
        <f t="shared" si="617"/>
        <v>80.333333333333329</v>
      </c>
      <c r="AF982" s="24">
        <f t="shared" si="597"/>
        <v>400</v>
      </c>
      <c r="AG982" s="3">
        <f t="shared" si="618"/>
        <v>2</v>
      </c>
      <c r="AH982" s="14">
        <f t="shared" si="598"/>
        <v>0</v>
      </c>
      <c r="AI982" s="14">
        <f t="shared" si="599"/>
        <v>1</v>
      </c>
      <c r="AJ982" s="14">
        <f t="shared" si="600"/>
        <v>2</v>
      </c>
      <c r="AK982" s="14">
        <f t="shared" si="601"/>
        <v>2.6</v>
      </c>
      <c r="AL982" s="24">
        <f t="shared" si="619"/>
        <v>532.92057685434497</v>
      </c>
      <c r="AM982" s="14">
        <f t="shared" si="620"/>
        <v>439.66525416425685</v>
      </c>
      <c r="AN982" s="138" t="str">
        <f t="shared" si="621"/>
        <v>modifiée</v>
      </c>
      <c r="AO982">
        <f t="shared" si="622"/>
        <v>4820</v>
      </c>
      <c r="AP982" s="124">
        <f t="shared" si="623"/>
        <v>439.66525416425685</v>
      </c>
    </row>
    <row r="983" spans="2:42" x14ac:dyDescent="0.25">
      <c r="B983" s="3">
        <f t="shared" si="602"/>
        <v>4825</v>
      </c>
      <c r="C983" s="14">
        <f t="shared" si="603"/>
        <v>80.416666666666671</v>
      </c>
      <c r="D983" s="11">
        <f t="shared" si="604"/>
        <v>989.14315676156707</v>
      </c>
      <c r="E983" s="11">
        <f t="shared" si="585"/>
        <v>797.85620712061609</v>
      </c>
      <c r="F983" s="11">
        <f t="shared" si="605"/>
        <v>298.93431901070284</v>
      </c>
      <c r="G983" s="11">
        <f t="shared" si="586"/>
        <v>533.31779965965654</v>
      </c>
      <c r="H983" s="11">
        <f t="shared" si="587"/>
        <v>421.00901250680806</v>
      </c>
      <c r="I983" s="24">
        <f t="shared" si="606"/>
        <v>298.93431901070284</v>
      </c>
      <c r="J983" s="12">
        <f t="shared" si="588"/>
        <v>0.28450472376232128</v>
      </c>
      <c r="K983" s="24">
        <f t="shared" si="589"/>
        <v>564.35840703483939</v>
      </c>
      <c r="L983" s="12">
        <f t="shared" si="607"/>
        <v>0.28012533425412833</v>
      </c>
      <c r="M983" s="24">
        <f t="shared" si="608"/>
        <v>533.31779965965654</v>
      </c>
      <c r="N983" s="12">
        <f t="shared" si="590"/>
        <v>0.69475116667641945</v>
      </c>
      <c r="O983" s="24">
        <f t="shared" si="591"/>
        <v>693.32434574164347</v>
      </c>
      <c r="P983" s="12">
        <f t="shared" si="609"/>
        <v>0.39685923655054606</v>
      </c>
      <c r="Q983" s="24">
        <f t="shared" si="610"/>
        <v>421.00901250680806</v>
      </c>
      <c r="R983" s="12">
        <f t="shared" si="592"/>
        <v>0.46875534883954112</v>
      </c>
      <c r="S983" s="24">
        <f t="shared" si="593"/>
        <v>616.5534741501898</v>
      </c>
      <c r="T983" s="12">
        <f t="shared" si="611"/>
        <v>0.35803369623855558</v>
      </c>
      <c r="W983" s="24">
        <f t="shared" si="612"/>
        <v>626.44278936384865</v>
      </c>
      <c r="X983" s="24">
        <f t="shared" si="613"/>
        <v>782.5500636476703</v>
      </c>
      <c r="Y983" s="13">
        <f t="shared" si="594"/>
        <v>0.42953113532259107</v>
      </c>
      <c r="Z983" s="24">
        <f t="shared" si="595"/>
        <v>4285.3354439191862</v>
      </c>
      <c r="AA983" s="24">
        <f t="shared" si="596"/>
        <v>18351.225177000248</v>
      </c>
      <c r="AB983" s="24">
        <f t="shared" si="614"/>
        <v>533.31779965965654</v>
      </c>
      <c r="AC983" s="24">
        <f t="shared" si="615"/>
        <v>421.00901250680806</v>
      </c>
      <c r="AD983" s="123">
        <f t="shared" si="616"/>
        <v>4825</v>
      </c>
      <c r="AE983" s="14">
        <f t="shared" si="617"/>
        <v>80.416666666666671</v>
      </c>
      <c r="AF983" s="24">
        <f t="shared" si="597"/>
        <v>400</v>
      </c>
      <c r="AG983" s="3">
        <f t="shared" si="618"/>
        <v>2</v>
      </c>
      <c r="AH983" s="14">
        <f t="shared" si="598"/>
        <v>0</v>
      </c>
      <c r="AI983" s="14">
        <f t="shared" si="599"/>
        <v>1</v>
      </c>
      <c r="AJ983" s="14">
        <f t="shared" si="600"/>
        <v>2</v>
      </c>
      <c r="AK983" s="14">
        <f t="shared" si="601"/>
        <v>2.6</v>
      </c>
      <c r="AL983" s="24">
        <f t="shared" si="619"/>
        <v>533.31779965965654</v>
      </c>
      <c r="AM983" s="14">
        <f t="shared" si="620"/>
        <v>440.07590353468026</v>
      </c>
      <c r="AN983" s="138" t="str">
        <f t="shared" si="621"/>
        <v>modifiée</v>
      </c>
      <c r="AO983">
        <f t="shared" si="622"/>
        <v>4825</v>
      </c>
      <c r="AP983" s="124">
        <f t="shared" si="623"/>
        <v>440.07590353468026</v>
      </c>
    </row>
    <row r="984" spans="2:42" x14ac:dyDescent="0.25">
      <c r="B984" s="3">
        <f t="shared" si="602"/>
        <v>4830</v>
      </c>
      <c r="C984" s="14">
        <f t="shared" si="603"/>
        <v>80.5</v>
      </c>
      <c r="D984" s="11">
        <f t="shared" si="604"/>
        <v>989.29810154916731</v>
      </c>
      <c r="E984" s="11">
        <f t="shared" si="585"/>
        <v>798.07698254698835</v>
      </c>
      <c r="F984" s="11">
        <f t="shared" si="605"/>
        <v>299.21444434495697</v>
      </c>
      <c r="G984" s="11">
        <f t="shared" si="586"/>
        <v>533.71465889620708</v>
      </c>
      <c r="H984" s="11">
        <f t="shared" si="587"/>
        <v>421.36704620304664</v>
      </c>
      <c r="I984" s="24">
        <f t="shared" si="606"/>
        <v>299.21444434495697</v>
      </c>
      <c r="J984" s="12">
        <f t="shared" si="588"/>
        <v>0.28445420028345059</v>
      </c>
      <c r="K984" s="24">
        <f t="shared" si="589"/>
        <v>564.4586458431429</v>
      </c>
      <c r="L984" s="12">
        <f t="shared" si="607"/>
        <v>0.28003299637047241</v>
      </c>
      <c r="M984" s="24">
        <f t="shared" si="608"/>
        <v>533.71465889620708</v>
      </c>
      <c r="N984" s="12">
        <f t="shared" si="590"/>
        <v>0.69440718244203203</v>
      </c>
      <c r="O984" s="24">
        <f t="shared" si="591"/>
        <v>693.66779357784435</v>
      </c>
      <c r="P984" s="12">
        <f t="shared" si="609"/>
        <v>0.396495988399231</v>
      </c>
      <c r="Q984" s="24">
        <f t="shared" si="610"/>
        <v>421.36704620304664</v>
      </c>
      <c r="R984" s="12">
        <f t="shared" si="592"/>
        <v>0.46861088837655618</v>
      </c>
      <c r="S984" s="24">
        <f t="shared" si="593"/>
        <v>616.7435414374421</v>
      </c>
      <c r="T984" s="12">
        <f t="shared" si="611"/>
        <v>0.35781571293154113</v>
      </c>
      <c r="W984" s="24">
        <f t="shared" si="612"/>
        <v>626.87232049917122</v>
      </c>
      <c r="X984" s="24">
        <f t="shared" si="613"/>
        <v>783.00055340310632</v>
      </c>
      <c r="Y984" s="13">
        <f t="shared" si="594"/>
        <v>0.42909741119510775</v>
      </c>
      <c r="Z984" s="24">
        <f t="shared" si="595"/>
        <v>4280.1165511954277</v>
      </c>
      <c r="AA984" s="24">
        <f t="shared" si="596"/>
        <v>18346.60454197336</v>
      </c>
      <c r="AB984" s="24">
        <f t="shared" si="614"/>
        <v>533.71465889620708</v>
      </c>
      <c r="AC984" s="24">
        <f t="shared" si="615"/>
        <v>421.36704620304664</v>
      </c>
      <c r="AD984" s="123">
        <f t="shared" si="616"/>
        <v>4830</v>
      </c>
      <c r="AE984" s="14">
        <f t="shared" si="617"/>
        <v>80.5</v>
      </c>
      <c r="AF984" s="24">
        <f t="shared" si="597"/>
        <v>400</v>
      </c>
      <c r="AG984" s="3">
        <f t="shared" si="618"/>
        <v>2</v>
      </c>
      <c r="AH984" s="14">
        <f t="shared" si="598"/>
        <v>0</v>
      </c>
      <c r="AI984" s="14">
        <f t="shared" si="599"/>
        <v>1</v>
      </c>
      <c r="AJ984" s="14">
        <f t="shared" si="600"/>
        <v>2</v>
      </c>
      <c r="AK984" s="14">
        <f t="shared" si="601"/>
        <v>2.6</v>
      </c>
      <c r="AL984" s="24">
        <f t="shared" si="619"/>
        <v>533.71465889620708</v>
      </c>
      <c r="AM984" s="14">
        <f t="shared" si="620"/>
        <v>440.48635011383993</v>
      </c>
      <c r="AN984" s="138" t="str">
        <f t="shared" si="621"/>
        <v>modifiée</v>
      </c>
      <c r="AO984">
        <f t="shared" si="622"/>
        <v>4830</v>
      </c>
      <c r="AP984" s="124">
        <f t="shared" si="623"/>
        <v>440.48635011383993</v>
      </c>
    </row>
    <row r="985" spans="2:42" x14ac:dyDescent="0.25">
      <c r="B985" s="3">
        <f t="shared" si="602"/>
        <v>4835</v>
      </c>
      <c r="C985" s="14">
        <f t="shared" si="603"/>
        <v>80.583333333333329</v>
      </c>
      <c r="D985" s="11">
        <f t="shared" si="604"/>
        <v>989.45288626980971</v>
      </c>
      <c r="E985" s="11">
        <f t="shared" si="585"/>
        <v>798.2977579733606</v>
      </c>
      <c r="F985" s="11">
        <f t="shared" si="605"/>
        <v>299.49447734132747</v>
      </c>
      <c r="G985" s="11">
        <f t="shared" si="586"/>
        <v>534.11115488460632</v>
      </c>
      <c r="H985" s="11">
        <f t="shared" si="587"/>
        <v>421.72486191597818</v>
      </c>
      <c r="I985" s="24">
        <f t="shared" si="606"/>
        <v>299.49447734132747</v>
      </c>
      <c r="J985" s="12">
        <f t="shared" si="588"/>
        <v>0.28440368746570815</v>
      </c>
      <c r="K985" s="24">
        <f t="shared" si="589"/>
        <v>564.55889910270741</v>
      </c>
      <c r="L985" s="12">
        <f t="shared" si="607"/>
        <v>0.27994064422981996</v>
      </c>
      <c r="M985" s="24">
        <f t="shared" si="608"/>
        <v>534.11115488460632</v>
      </c>
      <c r="N985" s="12">
        <f t="shared" si="590"/>
        <v>0.69406326649161143</v>
      </c>
      <c r="O985" s="24">
        <f t="shared" si="591"/>
        <v>694.01151356710466</v>
      </c>
      <c r="P985" s="12">
        <f t="shared" si="609"/>
        <v>0.39613306114130248</v>
      </c>
      <c r="Q985" s="24">
        <f t="shared" si="610"/>
        <v>421.72486191597818</v>
      </c>
      <c r="R985" s="12">
        <f t="shared" si="592"/>
        <v>0.4684663876748017</v>
      </c>
      <c r="S985" s="24">
        <f t="shared" si="593"/>
        <v>616.93377893768763</v>
      </c>
      <c r="T985" s="12">
        <f t="shared" si="611"/>
        <v>0.35759778114788993</v>
      </c>
      <c r="W985" s="24">
        <f t="shared" si="612"/>
        <v>627.30141791036635</v>
      </c>
      <c r="X985" s="24">
        <f t="shared" si="613"/>
        <v>783.45407894630625</v>
      </c>
      <c r="Y985" s="13">
        <f t="shared" si="594"/>
        <v>0.42866280628591824</v>
      </c>
      <c r="Z985" s="24">
        <f t="shared" si="595"/>
        <v>4274.908501574856</v>
      </c>
      <c r="AA985" s="24">
        <f t="shared" si="596"/>
        <v>18341.987913586963</v>
      </c>
      <c r="AB985" s="24">
        <f t="shared" si="614"/>
        <v>534.11115488460632</v>
      </c>
      <c r="AC985" s="24">
        <f t="shared" si="615"/>
        <v>421.72486191597818</v>
      </c>
      <c r="AD985" s="123">
        <f t="shared" si="616"/>
        <v>4835</v>
      </c>
      <c r="AE985" s="14">
        <f t="shared" si="617"/>
        <v>80.583333333333329</v>
      </c>
      <c r="AF985" s="24">
        <f t="shared" si="597"/>
        <v>400</v>
      </c>
      <c r="AG985" s="3">
        <f t="shared" si="618"/>
        <v>2</v>
      </c>
      <c r="AH985" s="14">
        <f t="shared" si="598"/>
        <v>0</v>
      </c>
      <c r="AI985" s="14">
        <f t="shared" si="599"/>
        <v>1</v>
      </c>
      <c r="AJ985" s="14">
        <f t="shared" si="600"/>
        <v>2</v>
      </c>
      <c r="AK985" s="14">
        <f t="shared" si="601"/>
        <v>2.6</v>
      </c>
      <c r="AL985" s="24">
        <f t="shared" si="619"/>
        <v>534.11115488460632</v>
      </c>
      <c r="AM985" s="14">
        <f t="shared" si="620"/>
        <v>440.8965937322892</v>
      </c>
      <c r="AN985" s="138" t="str">
        <f t="shared" si="621"/>
        <v>modifiée</v>
      </c>
      <c r="AO985">
        <f t="shared" si="622"/>
        <v>4835</v>
      </c>
      <c r="AP985" s="124">
        <f t="shared" si="623"/>
        <v>440.8965937322892</v>
      </c>
    </row>
    <row r="986" spans="2:42" x14ac:dyDescent="0.25">
      <c r="B986" s="3">
        <f t="shared" si="602"/>
        <v>4840</v>
      </c>
      <c r="C986" s="14">
        <f t="shared" si="603"/>
        <v>80.666666666666671</v>
      </c>
      <c r="D986" s="11">
        <f t="shared" si="604"/>
        <v>989.60751125386969</v>
      </c>
      <c r="E986" s="11">
        <f t="shared" si="585"/>
        <v>798.51853339973286</v>
      </c>
      <c r="F986" s="11">
        <f t="shared" si="605"/>
        <v>299.77441798555731</v>
      </c>
      <c r="G986" s="11">
        <f t="shared" si="586"/>
        <v>534.50728794574763</v>
      </c>
      <c r="H986" s="11">
        <f t="shared" si="587"/>
        <v>422.08245969712607</v>
      </c>
      <c r="I986" s="24">
        <f t="shared" si="606"/>
        <v>299.77441798555731</v>
      </c>
      <c r="J986" s="12">
        <f t="shared" si="588"/>
        <v>0.28435318518629349</v>
      </c>
      <c r="K986" s="24">
        <f t="shared" si="589"/>
        <v>564.6591670538113</v>
      </c>
      <c r="L986" s="12">
        <f t="shared" si="607"/>
        <v>0.27984827790920386</v>
      </c>
      <c r="M986" s="24">
        <f t="shared" si="608"/>
        <v>534.50728794574763</v>
      </c>
      <c r="N986" s="12">
        <f t="shared" si="590"/>
        <v>0.69371941963091743</v>
      </c>
      <c r="O986" s="24">
        <f t="shared" si="591"/>
        <v>694.35550520619199</v>
      </c>
      <c r="P986" s="12">
        <f t="shared" si="609"/>
        <v>0.3957704550573849</v>
      </c>
      <c r="Q986" s="24">
        <f t="shared" si="610"/>
        <v>422.08245969712607</v>
      </c>
      <c r="R986" s="12">
        <f t="shared" si="592"/>
        <v>0.46832184680401701</v>
      </c>
      <c r="S986" s="24">
        <f t="shared" si="593"/>
        <v>617.12418676562208</v>
      </c>
      <c r="T986" s="12">
        <f t="shared" si="611"/>
        <v>0.35737990117520385</v>
      </c>
      <c r="W986" s="24">
        <f t="shared" si="612"/>
        <v>627.73008071665231</v>
      </c>
      <c r="X986" s="24">
        <f t="shared" si="613"/>
        <v>783.91066942372822</v>
      </c>
      <c r="Y986" s="13">
        <f t="shared" si="594"/>
        <v>0.42822731512709367</v>
      </c>
      <c r="Z986" s="24">
        <f t="shared" si="595"/>
        <v>4269.7113170770135</v>
      </c>
      <c r="AA986" s="24">
        <f t="shared" si="596"/>
        <v>18337.37547444622</v>
      </c>
      <c r="AB986" s="24">
        <f t="shared" si="614"/>
        <v>534.50728794574763</v>
      </c>
      <c r="AC986" s="24">
        <f t="shared" si="615"/>
        <v>422.08245969712607</v>
      </c>
      <c r="AD986" s="123">
        <f t="shared" si="616"/>
        <v>4840</v>
      </c>
      <c r="AE986" s="14">
        <f t="shared" si="617"/>
        <v>80.666666666666671</v>
      </c>
      <c r="AF986" s="24">
        <f t="shared" si="597"/>
        <v>400</v>
      </c>
      <c r="AG986" s="3">
        <f t="shared" si="618"/>
        <v>2</v>
      </c>
      <c r="AH986" s="14">
        <f t="shared" si="598"/>
        <v>0</v>
      </c>
      <c r="AI986" s="14">
        <f t="shared" si="599"/>
        <v>1</v>
      </c>
      <c r="AJ986" s="14">
        <f t="shared" si="600"/>
        <v>2</v>
      </c>
      <c r="AK986" s="14">
        <f t="shared" si="601"/>
        <v>2.6</v>
      </c>
      <c r="AL986" s="24">
        <f t="shared" si="619"/>
        <v>534.51835746848019</v>
      </c>
      <c r="AM986" s="14">
        <f t="shared" si="620"/>
        <v>441.30663422030801</v>
      </c>
      <c r="AN986" s="138" t="str">
        <f t="shared" si="621"/>
        <v>modifiée</v>
      </c>
      <c r="AO986">
        <f t="shared" si="622"/>
        <v>4840</v>
      </c>
      <c r="AP986" s="124">
        <f t="shared" si="623"/>
        <v>441.30663422030801</v>
      </c>
    </row>
    <row r="987" spans="2:42" x14ac:dyDescent="0.25">
      <c r="B987" s="3">
        <f t="shared" si="602"/>
        <v>4845</v>
      </c>
      <c r="C987" s="14">
        <f t="shared" si="603"/>
        <v>80.75</v>
      </c>
      <c r="D987" s="11">
        <f t="shared" si="604"/>
        <v>989.76197683070154</v>
      </c>
      <c r="E987" s="11">
        <f t="shared" si="585"/>
        <v>798.739308826105</v>
      </c>
      <c r="F987" s="11">
        <f t="shared" si="605"/>
        <v>300.0542662634665</v>
      </c>
      <c r="G987" s="11">
        <f t="shared" si="586"/>
        <v>534.90305840080498</v>
      </c>
      <c r="H987" s="11">
        <f t="shared" si="587"/>
        <v>422.43983959830126</v>
      </c>
      <c r="I987" s="24">
        <f t="shared" si="606"/>
        <v>300.0542662634665</v>
      </c>
      <c r="J987" s="12">
        <f t="shared" si="588"/>
        <v>0.28430269332285202</v>
      </c>
      <c r="K987" s="24">
        <f t="shared" si="589"/>
        <v>564.75944993618793</v>
      </c>
      <c r="L987" s="12">
        <f t="shared" si="607"/>
        <v>0.27975589748540181</v>
      </c>
      <c r="M987" s="24">
        <f t="shared" si="608"/>
        <v>534.90305840080498</v>
      </c>
      <c r="N987" s="12">
        <f t="shared" si="590"/>
        <v>0.6933756426638904</v>
      </c>
      <c r="O987" s="24">
        <f t="shared" si="591"/>
        <v>694.69976799093763</v>
      </c>
      <c r="P987" s="12">
        <f t="shared" si="609"/>
        <v>0.39540817042508658</v>
      </c>
      <c r="Q987" s="24">
        <f t="shared" si="610"/>
        <v>422.43983959830126</v>
      </c>
      <c r="R987" s="12">
        <f t="shared" si="592"/>
        <v>0.46817726583523589</v>
      </c>
      <c r="S987" s="24">
        <f t="shared" si="593"/>
        <v>617.31476503435022</v>
      </c>
      <c r="T987" s="12">
        <f t="shared" si="611"/>
        <v>0.357162073300553</v>
      </c>
      <c r="W987" s="24">
        <f t="shared" si="612"/>
        <v>628.15830803177937</v>
      </c>
      <c r="X987" s="24">
        <f t="shared" si="613"/>
        <v>784.37035434379266</v>
      </c>
      <c r="Y987" s="13">
        <f t="shared" si="594"/>
        <v>0.42779093217231662</v>
      </c>
      <c r="Z987" s="24">
        <f t="shared" si="595"/>
        <v>4264.5250198581407</v>
      </c>
      <c r="AA987" s="24">
        <f t="shared" si="596"/>
        <v>18332.767408123153</v>
      </c>
      <c r="AB987" s="24">
        <f t="shared" si="614"/>
        <v>534.90305840080498</v>
      </c>
      <c r="AC987" s="24">
        <f t="shared" si="615"/>
        <v>422.43983959830126</v>
      </c>
      <c r="AD987" s="123">
        <f t="shared" si="616"/>
        <v>4845</v>
      </c>
      <c r="AE987" s="14">
        <f t="shared" si="617"/>
        <v>80.75</v>
      </c>
      <c r="AF987" s="24">
        <f t="shared" si="597"/>
        <v>400</v>
      </c>
      <c r="AG987" s="3">
        <f t="shared" si="618"/>
        <v>2</v>
      </c>
      <c r="AH987" s="14">
        <f t="shared" si="598"/>
        <v>0</v>
      </c>
      <c r="AI987" s="14">
        <f t="shared" si="599"/>
        <v>1</v>
      </c>
      <c r="AJ987" s="14">
        <f t="shared" si="600"/>
        <v>2</v>
      </c>
      <c r="AK987" s="14">
        <f t="shared" si="601"/>
        <v>2.6</v>
      </c>
      <c r="AL987" s="24">
        <f t="shared" si="619"/>
        <v>534.9373897198368</v>
      </c>
      <c r="AM987" s="14">
        <f t="shared" si="620"/>
        <v>441.71647140789423</v>
      </c>
      <c r="AN987" s="138" t="str">
        <f t="shared" si="621"/>
        <v>modifiée</v>
      </c>
      <c r="AO987">
        <f t="shared" si="622"/>
        <v>4845</v>
      </c>
      <c r="AP987" s="124">
        <f t="shared" si="623"/>
        <v>441.71647140789423</v>
      </c>
    </row>
    <row r="988" spans="2:42" x14ac:dyDescent="0.25">
      <c r="B988" s="3">
        <f t="shared" si="602"/>
        <v>4850</v>
      </c>
      <c r="C988" s="14">
        <f t="shared" si="603"/>
        <v>80.833333333333329</v>
      </c>
      <c r="D988" s="11">
        <f t="shared" si="604"/>
        <v>989.91628332864138</v>
      </c>
      <c r="E988" s="11">
        <f t="shared" si="585"/>
        <v>798.96008425247715</v>
      </c>
      <c r="F988" s="11">
        <f t="shared" si="605"/>
        <v>300.33402216095192</v>
      </c>
      <c r="G988" s="11">
        <f t="shared" si="586"/>
        <v>535.29846657123005</v>
      </c>
      <c r="H988" s="11">
        <f t="shared" si="587"/>
        <v>422.79700167160183</v>
      </c>
      <c r="I988" s="24">
        <f t="shared" si="606"/>
        <v>300.33402216095192</v>
      </c>
      <c r="J988" s="12">
        <f t="shared" si="588"/>
        <v>0.28425221175347432</v>
      </c>
      <c r="K988" s="24">
        <f t="shared" si="589"/>
        <v>564.85974798902578</v>
      </c>
      <c r="L988" s="12">
        <f t="shared" si="607"/>
        <v>0.27966350303499304</v>
      </c>
      <c r="M988" s="24">
        <f t="shared" si="608"/>
        <v>535.29846657123005</v>
      </c>
      <c r="N988" s="12">
        <f t="shared" si="590"/>
        <v>0.69303193639263827</v>
      </c>
      <c r="O988" s="24">
        <f t="shared" si="591"/>
        <v>695.04430141624948</v>
      </c>
      <c r="P988" s="12">
        <f t="shared" si="609"/>
        <v>0.39504620751914271</v>
      </c>
      <c r="Q988" s="24">
        <f t="shared" si="610"/>
        <v>422.79700167160183</v>
      </c>
      <c r="R988" s="12">
        <f t="shared" si="592"/>
        <v>0.46803264484078</v>
      </c>
      <c r="S988" s="24">
        <f t="shared" si="593"/>
        <v>617.50551385539018</v>
      </c>
      <c r="T988" s="12">
        <f t="shared" si="611"/>
        <v>0.35694429781056747</v>
      </c>
      <c r="W988" s="24">
        <f t="shared" si="612"/>
        <v>628.58609896395171</v>
      </c>
      <c r="X988" s="24">
        <f t="shared" si="613"/>
        <v>784.83316358235197</v>
      </c>
      <c r="Y988" s="13">
        <f t="shared" si="594"/>
        <v>0.4273536517958913</v>
      </c>
      <c r="Z988" s="24">
        <f t="shared" si="595"/>
        <v>4259.3496322131359</v>
      </c>
      <c r="AA988" s="24">
        <f t="shared" si="596"/>
        <v>18328.163899165556</v>
      </c>
      <c r="AB988" s="24">
        <f t="shared" si="614"/>
        <v>535.29846657123005</v>
      </c>
      <c r="AC988" s="24">
        <f t="shared" si="615"/>
        <v>422.79700167160183</v>
      </c>
      <c r="AD988" s="123">
        <f t="shared" si="616"/>
        <v>4850</v>
      </c>
      <c r="AE988" s="14">
        <f t="shared" si="617"/>
        <v>80.833333333333329</v>
      </c>
      <c r="AF988" s="24">
        <f t="shared" si="597"/>
        <v>400</v>
      </c>
      <c r="AG988" s="3">
        <f t="shared" si="618"/>
        <v>2</v>
      </c>
      <c r="AH988" s="14">
        <f t="shared" si="598"/>
        <v>0</v>
      </c>
      <c r="AI988" s="14">
        <f t="shared" si="599"/>
        <v>1</v>
      </c>
      <c r="AJ988" s="14">
        <f t="shared" si="600"/>
        <v>2</v>
      </c>
      <c r="AK988" s="14">
        <f t="shared" si="601"/>
        <v>2.6</v>
      </c>
      <c r="AL988" s="24">
        <f t="shared" si="619"/>
        <v>535.35610204435352</v>
      </c>
      <c r="AM988" s="14">
        <f t="shared" si="620"/>
        <v>442.12610512475521</v>
      </c>
      <c r="AN988" s="138" t="str">
        <f t="shared" si="621"/>
        <v>modifiée</v>
      </c>
      <c r="AO988">
        <f t="shared" si="622"/>
        <v>4850</v>
      </c>
      <c r="AP988" s="124">
        <f t="shared" si="623"/>
        <v>442.12610512475521</v>
      </c>
    </row>
    <row r="989" spans="2:42" x14ac:dyDescent="0.25">
      <c r="B989" s="3">
        <f t="shared" si="602"/>
        <v>4855</v>
      </c>
      <c r="C989" s="14">
        <f t="shared" si="603"/>
        <v>80.916666666666671</v>
      </c>
      <c r="D989" s="11">
        <f t="shared" si="604"/>
        <v>990.07043107501204</v>
      </c>
      <c r="E989" s="11">
        <f t="shared" si="585"/>
        <v>799.1808596788494</v>
      </c>
      <c r="F989" s="11">
        <f t="shared" si="605"/>
        <v>300.61368566398693</v>
      </c>
      <c r="G989" s="11">
        <f t="shared" si="586"/>
        <v>535.69351277874921</v>
      </c>
      <c r="H989" s="11">
        <f t="shared" si="587"/>
        <v>423.1539459694124</v>
      </c>
      <c r="I989" s="24">
        <f t="shared" si="606"/>
        <v>300.61368566398693</v>
      </c>
      <c r="J989" s="12">
        <f t="shared" si="588"/>
        <v>0.28420174035669493</v>
      </c>
      <c r="K989" s="24">
        <f t="shared" si="589"/>
        <v>564.96006145096874</v>
      </c>
      <c r="L989" s="12">
        <f t="shared" si="607"/>
        <v>0.27957109463430507</v>
      </c>
      <c r="M989" s="24">
        <f t="shared" si="608"/>
        <v>535.69351277874921</v>
      </c>
      <c r="N989" s="12">
        <f t="shared" si="590"/>
        <v>0.69268830161742456</v>
      </c>
      <c r="O989" s="24">
        <f t="shared" si="591"/>
        <v>695.38910497612346</v>
      </c>
      <c r="P989" s="12">
        <f t="shared" si="609"/>
        <v>0.39468456661128348</v>
      </c>
      <c r="Q989" s="24">
        <f t="shared" si="610"/>
        <v>423.1539459694124</v>
      </c>
      <c r="R989" s="12">
        <f t="shared" si="592"/>
        <v>0.46788798389425007</v>
      </c>
      <c r="S989" s="24">
        <f t="shared" si="593"/>
        <v>617.69643333867816</v>
      </c>
      <c r="T989" s="12">
        <f t="shared" si="611"/>
        <v>0.3567265749913423</v>
      </c>
      <c r="W989" s="24">
        <f t="shared" si="612"/>
        <v>629.01345261574761</v>
      </c>
      <c r="X989" s="24">
        <f t="shared" si="613"/>
        <v>785.29912738825487</v>
      </c>
      <c r="Y989" s="13">
        <f t="shared" si="594"/>
        <v>0.42691546829175087</v>
      </c>
      <c r="Z989" s="24">
        <f t="shared" si="595"/>
        <v>4254.1851765775446</v>
      </c>
      <c r="AA989" s="24">
        <f t="shared" si="596"/>
        <v>18323.565133106342</v>
      </c>
      <c r="AB989" s="24">
        <f t="shared" si="614"/>
        <v>535.69351277874921</v>
      </c>
      <c r="AC989" s="24">
        <f t="shared" si="615"/>
        <v>423.1539459694124</v>
      </c>
      <c r="AD989" s="123">
        <f t="shared" si="616"/>
        <v>4855</v>
      </c>
      <c r="AE989" s="14">
        <f t="shared" si="617"/>
        <v>80.916666666666671</v>
      </c>
      <c r="AF989" s="24">
        <f t="shared" si="597"/>
        <v>400</v>
      </c>
      <c r="AG989" s="3">
        <f t="shared" si="618"/>
        <v>2</v>
      </c>
      <c r="AH989" s="14">
        <f t="shared" si="598"/>
        <v>0</v>
      </c>
      <c r="AI989" s="14">
        <f t="shared" si="599"/>
        <v>1</v>
      </c>
      <c r="AJ989" s="14">
        <f t="shared" si="600"/>
        <v>2</v>
      </c>
      <c r="AK989" s="14">
        <f t="shared" si="601"/>
        <v>2.6</v>
      </c>
      <c r="AL989" s="24">
        <f t="shared" si="619"/>
        <v>535.77449390802326</v>
      </c>
      <c r="AM989" s="14">
        <f t="shared" si="620"/>
        <v>442.53553520029891</v>
      </c>
      <c r="AN989" s="138" t="str">
        <f t="shared" si="621"/>
        <v>modifiée</v>
      </c>
      <c r="AO989">
        <f t="shared" si="622"/>
        <v>4855</v>
      </c>
      <c r="AP989" s="124">
        <f t="shared" si="623"/>
        <v>442.53553520029891</v>
      </c>
    </row>
    <row r="990" spans="2:42" x14ac:dyDescent="0.25">
      <c r="B990" s="3">
        <f t="shared" si="602"/>
        <v>4860</v>
      </c>
      <c r="C990" s="14">
        <f t="shared" si="603"/>
        <v>81</v>
      </c>
      <c r="D990" s="11">
        <f t="shared" si="604"/>
        <v>990.22442039612736</v>
      </c>
      <c r="E990" s="11">
        <f t="shared" si="585"/>
        <v>799.40163510522166</v>
      </c>
      <c r="F990" s="11">
        <f t="shared" si="605"/>
        <v>300.89325675862125</v>
      </c>
      <c r="G990" s="11">
        <f t="shared" si="586"/>
        <v>536.08819734536053</v>
      </c>
      <c r="H990" s="11">
        <f t="shared" si="587"/>
        <v>423.51067254440375</v>
      </c>
      <c r="I990" s="24">
        <f t="shared" si="606"/>
        <v>300.89325675862125</v>
      </c>
      <c r="J990" s="12">
        <f t="shared" si="588"/>
        <v>0.28415127901149245</v>
      </c>
      <c r="K990" s="24">
        <f t="shared" si="589"/>
        <v>565.06039056011684</v>
      </c>
      <c r="L990" s="12">
        <f t="shared" si="607"/>
        <v>0.27947867235943047</v>
      </c>
      <c r="M990" s="24">
        <f t="shared" si="608"/>
        <v>536.08819734536053</v>
      </c>
      <c r="N990" s="12">
        <f t="shared" si="590"/>
        <v>0.69234473913665595</v>
      </c>
      <c r="O990" s="24">
        <f t="shared" si="591"/>
        <v>695.73417816365577</v>
      </c>
      <c r="P990" s="12">
        <f t="shared" si="609"/>
        <v>0.39432324797028151</v>
      </c>
      <c r="Q990" s="24">
        <f t="shared" si="610"/>
        <v>423.51067254440375</v>
      </c>
      <c r="R990" s="12">
        <f t="shared" si="592"/>
        <v>0.46774328307051855</v>
      </c>
      <c r="S990" s="24">
        <f t="shared" si="593"/>
        <v>617.88752359257433</v>
      </c>
      <c r="T990" s="12">
        <f t="shared" si="611"/>
        <v>0.35650890512846323</v>
      </c>
      <c r="W990" s="24">
        <f t="shared" si="612"/>
        <v>629.44036808403939</v>
      </c>
      <c r="X990" s="24">
        <f t="shared" si="613"/>
        <v>785.76827638901034</v>
      </c>
      <c r="Y990" s="13">
        <f t="shared" si="594"/>
        <v>0.4264763758724372</v>
      </c>
      <c r="Z990" s="24">
        <f t="shared" si="595"/>
        <v>4249.0316755295571</v>
      </c>
      <c r="AA990" s="24">
        <f t="shared" si="596"/>
        <v>18318.971296472439</v>
      </c>
      <c r="AB990" s="24">
        <f t="shared" si="614"/>
        <v>536.08819734536053</v>
      </c>
      <c r="AC990" s="24">
        <f t="shared" si="615"/>
        <v>423.51067254440375</v>
      </c>
      <c r="AD990" s="123">
        <f t="shared" si="616"/>
        <v>4860</v>
      </c>
      <c r="AE990" s="14">
        <f t="shared" si="617"/>
        <v>81</v>
      </c>
      <c r="AF990" s="24">
        <f t="shared" si="597"/>
        <v>400</v>
      </c>
      <c r="AG990" s="3">
        <f t="shared" si="618"/>
        <v>2</v>
      </c>
      <c r="AH990" s="14">
        <f t="shared" si="598"/>
        <v>0</v>
      </c>
      <c r="AI990" s="14">
        <f t="shared" si="599"/>
        <v>1</v>
      </c>
      <c r="AJ990" s="14">
        <f t="shared" si="600"/>
        <v>2</v>
      </c>
      <c r="AK990" s="14">
        <f t="shared" si="601"/>
        <v>2.6</v>
      </c>
      <c r="AL990" s="24">
        <f t="shared" si="619"/>
        <v>536.19256477383226</v>
      </c>
      <c r="AM990" s="14">
        <f t="shared" si="620"/>
        <v>442.94476146362518</v>
      </c>
      <c r="AN990" s="138" t="str">
        <f t="shared" si="621"/>
        <v>modifiée</v>
      </c>
      <c r="AO990">
        <f t="shared" si="622"/>
        <v>4860</v>
      </c>
      <c r="AP990" s="124">
        <f t="shared" si="623"/>
        <v>442.94476146362518</v>
      </c>
    </row>
    <row r="991" spans="2:42" x14ac:dyDescent="0.25">
      <c r="B991" s="3">
        <f t="shared" si="602"/>
        <v>4865</v>
      </c>
      <c r="C991" s="14">
        <f t="shared" si="603"/>
        <v>81.083333333333329</v>
      </c>
      <c r="D991" s="11">
        <f t="shared" si="604"/>
        <v>990.37825161729563</v>
      </c>
      <c r="E991" s="11">
        <f t="shared" si="585"/>
        <v>799.62241053159391</v>
      </c>
      <c r="F991" s="11">
        <f t="shared" si="605"/>
        <v>301.17273543098065</v>
      </c>
      <c r="G991" s="11">
        <f t="shared" si="586"/>
        <v>536.48252059333083</v>
      </c>
      <c r="H991" s="11">
        <f t="shared" si="587"/>
        <v>423.86718144953221</v>
      </c>
      <c r="I991" s="24">
        <f t="shared" si="606"/>
        <v>301.17273543098065</v>
      </c>
      <c r="J991" s="12">
        <f t="shared" si="588"/>
        <v>0.28410082759728789</v>
      </c>
      <c r="K991" s="24">
        <f t="shared" si="589"/>
        <v>565.16073555402568</v>
      </c>
      <c r="L991" s="12">
        <f t="shared" si="607"/>
        <v>0.27938623628625547</v>
      </c>
      <c r="M991" s="24">
        <f t="shared" si="608"/>
        <v>536.48252059333083</v>
      </c>
      <c r="N991" s="12">
        <f t="shared" si="590"/>
        <v>0.69200124974686905</v>
      </c>
      <c r="O991" s="24">
        <f t="shared" si="591"/>
        <v>696.07952047105584</v>
      </c>
      <c r="P991" s="12">
        <f t="shared" si="609"/>
        <v>0.39396225186202111</v>
      </c>
      <c r="Q991" s="24">
        <f t="shared" si="610"/>
        <v>423.86718144953221</v>
      </c>
      <c r="R991" s="12">
        <f t="shared" si="592"/>
        <v>0.46759854244572197</v>
      </c>
      <c r="S991" s="24">
        <f t="shared" si="593"/>
        <v>618.07878472386665</v>
      </c>
      <c r="T991" s="12">
        <f t="shared" si="611"/>
        <v>0.35629128850704767</v>
      </c>
      <c r="W991" s="24">
        <f t="shared" si="612"/>
        <v>629.86684445991182</v>
      </c>
      <c r="X991" s="24">
        <f t="shared" si="613"/>
        <v>786.24064159655245</v>
      </c>
      <c r="Y991" s="13">
        <f t="shared" si="594"/>
        <v>0.42603636866808098</v>
      </c>
      <c r="Z991" s="24">
        <f t="shared" si="595"/>
        <v>4243.8891517920529</v>
      </c>
      <c r="AA991" s="24">
        <f t="shared" si="596"/>
        <v>18314.382576794425</v>
      </c>
      <c r="AB991" s="24">
        <f t="shared" si="614"/>
        <v>536.48252059333083</v>
      </c>
      <c r="AC991" s="24">
        <f t="shared" si="615"/>
        <v>423.86718144953221</v>
      </c>
      <c r="AD991" s="123">
        <f t="shared" si="616"/>
        <v>4865</v>
      </c>
      <c r="AE991" s="14">
        <f t="shared" si="617"/>
        <v>81.083333333333329</v>
      </c>
      <c r="AF991" s="24">
        <f t="shared" si="597"/>
        <v>400</v>
      </c>
      <c r="AG991" s="3">
        <f t="shared" si="618"/>
        <v>2</v>
      </c>
      <c r="AH991" s="14">
        <f t="shared" si="598"/>
        <v>0</v>
      </c>
      <c r="AI991" s="14">
        <f t="shared" si="599"/>
        <v>1</v>
      </c>
      <c r="AJ991" s="14">
        <f t="shared" si="600"/>
        <v>2</v>
      </c>
      <c r="AK991" s="14">
        <f t="shared" si="601"/>
        <v>2.6</v>
      </c>
      <c r="AL991" s="24">
        <f t="shared" si="619"/>
        <v>536.61031410171404</v>
      </c>
      <c r="AM991" s="14">
        <f t="shared" si="620"/>
        <v>443.35378374351637</v>
      </c>
      <c r="AN991" s="138" t="str">
        <f t="shared" si="621"/>
        <v>modifiée</v>
      </c>
      <c r="AO991">
        <f t="shared" si="622"/>
        <v>4865</v>
      </c>
      <c r="AP991" s="124">
        <f t="shared" si="623"/>
        <v>443.35378374351637</v>
      </c>
    </row>
    <row r="992" spans="2:42" x14ac:dyDescent="0.25">
      <c r="B992" s="3">
        <f t="shared" si="602"/>
        <v>4870</v>
      </c>
      <c r="C992" s="14">
        <f t="shared" si="603"/>
        <v>81.166666666666671</v>
      </c>
      <c r="D992" s="11">
        <f t="shared" si="604"/>
        <v>990.53192506282517</v>
      </c>
      <c r="E992" s="11">
        <f t="shared" si="585"/>
        <v>799.84318595796617</v>
      </c>
      <c r="F992" s="11">
        <f t="shared" si="605"/>
        <v>301.45212166726691</v>
      </c>
      <c r="G992" s="11">
        <f t="shared" si="586"/>
        <v>536.87648284519287</v>
      </c>
      <c r="H992" s="11">
        <f t="shared" si="587"/>
        <v>424.22347273803928</v>
      </c>
      <c r="I992" s="24">
        <f t="shared" si="606"/>
        <v>301.45212166726691</v>
      </c>
      <c r="J992" s="12">
        <f t="shared" si="588"/>
        <v>0.28405038599394394</v>
      </c>
      <c r="K992" s="24">
        <f t="shared" si="589"/>
        <v>565.26109666970808</v>
      </c>
      <c r="L992" s="12">
        <f t="shared" si="607"/>
        <v>0.27929378649039877</v>
      </c>
      <c r="M992" s="24">
        <f t="shared" si="608"/>
        <v>536.87648284519287</v>
      </c>
      <c r="N992" s="12">
        <f t="shared" si="590"/>
        <v>0.69165783424272009</v>
      </c>
      <c r="O992" s="24">
        <f t="shared" si="591"/>
        <v>696.42513138965705</v>
      </c>
      <c r="P992" s="12">
        <f t="shared" si="609"/>
        <v>0.39360157854935202</v>
      </c>
      <c r="Q992" s="24">
        <f t="shared" si="610"/>
        <v>424.22347273803928</v>
      </c>
      <c r="R992" s="12">
        <f t="shared" si="592"/>
        <v>0.46745376209725353</v>
      </c>
      <c r="S992" s="24">
        <f t="shared" si="593"/>
        <v>618.27021683777616</v>
      </c>
      <c r="T992" s="12">
        <f t="shared" si="611"/>
        <v>0.35607372541164112</v>
      </c>
      <c r="W992" s="24">
        <f t="shared" si="612"/>
        <v>630.29288082857988</v>
      </c>
      <c r="X992" s="24">
        <f t="shared" si="613"/>
        <v>786.71625441310709</v>
      </c>
      <c r="Y992" s="13">
        <f t="shared" si="594"/>
        <v>0.42559544072536026</v>
      </c>
      <c r="Z992" s="24">
        <f t="shared" si="595"/>
        <v>4238.7576282346572</v>
      </c>
      <c r="AA992" s="24">
        <f t="shared" si="596"/>
        <v>18309.799162615924</v>
      </c>
      <c r="AB992" s="24">
        <f t="shared" si="614"/>
        <v>536.87648284519287</v>
      </c>
      <c r="AC992" s="24">
        <f t="shared" si="615"/>
        <v>424.22347273803928</v>
      </c>
      <c r="AD992" s="123">
        <f t="shared" si="616"/>
        <v>4870</v>
      </c>
      <c r="AE992" s="14">
        <f t="shared" si="617"/>
        <v>81.166666666666671</v>
      </c>
      <c r="AF992" s="24">
        <f t="shared" si="597"/>
        <v>400</v>
      </c>
      <c r="AG992" s="3">
        <f t="shared" si="618"/>
        <v>2</v>
      </c>
      <c r="AH992" s="14">
        <f t="shared" si="598"/>
        <v>0</v>
      </c>
      <c r="AI992" s="14">
        <f t="shared" si="599"/>
        <v>1</v>
      </c>
      <c r="AJ992" s="14">
        <f t="shared" si="600"/>
        <v>2</v>
      </c>
      <c r="AK992" s="14">
        <f t="shared" si="601"/>
        <v>2.6</v>
      </c>
      <c r="AL992" s="24">
        <f t="shared" si="619"/>
        <v>537.02774134850438</v>
      </c>
      <c r="AM992" s="14">
        <f t="shared" si="620"/>
        <v>443.76260186842876</v>
      </c>
      <c r="AN992" s="138" t="str">
        <f t="shared" si="621"/>
        <v>modifiée</v>
      </c>
      <c r="AO992">
        <f t="shared" si="622"/>
        <v>4870</v>
      </c>
      <c r="AP992" s="124">
        <f t="shared" si="623"/>
        <v>443.76260186842876</v>
      </c>
    </row>
    <row r="993" spans="2:42" x14ac:dyDescent="0.25">
      <c r="B993" s="3">
        <f t="shared" si="602"/>
        <v>4875</v>
      </c>
      <c r="C993" s="14">
        <f t="shared" si="603"/>
        <v>81.25</v>
      </c>
      <c r="D993" s="11">
        <f t="shared" si="604"/>
        <v>990.68544105602609</v>
      </c>
      <c r="E993" s="11">
        <f t="shared" si="585"/>
        <v>800.06396138433831</v>
      </c>
      <c r="F993" s="11">
        <f t="shared" si="605"/>
        <v>301.73141545375728</v>
      </c>
      <c r="G993" s="11">
        <f t="shared" si="586"/>
        <v>537.27008442374222</v>
      </c>
      <c r="H993" s="11">
        <f t="shared" si="587"/>
        <v>424.57954646345092</v>
      </c>
      <c r="I993" s="24">
        <f t="shared" si="606"/>
        <v>301.73141545375728</v>
      </c>
      <c r="J993" s="12">
        <f t="shared" si="588"/>
        <v>0.28399995408176476</v>
      </c>
      <c r="K993" s="24">
        <f t="shared" si="589"/>
        <v>565.36147414363313</v>
      </c>
      <c r="L993" s="12">
        <f t="shared" si="607"/>
        <v>0.27920132304732098</v>
      </c>
      <c r="M993" s="24">
        <f t="shared" si="608"/>
        <v>537.27008442374222</v>
      </c>
      <c r="N993" s="12">
        <f t="shared" si="590"/>
        <v>0.69131449341697138</v>
      </c>
      <c r="O993" s="24">
        <f t="shared" si="591"/>
        <v>696.77101040992989</v>
      </c>
      <c r="P993" s="12">
        <f t="shared" si="609"/>
        <v>0.3932412282923618</v>
      </c>
      <c r="Q993" s="24">
        <f t="shared" si="610"/>
        <v>424.57954646345092</v>
      </c>
      <c r="R993" s="12">
        <f t="shared" si="592"/>
        <v>0.46730894210375523</v>
      </c>
      <c r="S993" s="24">
        <f t="shared" si="593"/>
        <v>618.4618200379623</v>
      </c>
      <c r="T993" s="12">
        <f t="shared" si="611"/>
        <v>0.35585621612639184</v>
      </c>
      <c r="W993" s="24">
        <f t="shared" si="612"/>
        <v>630.71847626930526</v>
      </c>
      <c r="X993" s="24">
        <f t="shared" si="613"/>
        <v>787.19514663716461</v>
      </c>
      <c r="Y993" s="13">
        <f t="shared" si="594"/>
        <v>0.42515358600644837</v>
      </c>
      <c r="Z993" s="24">
        <f t="shared" si="595"/>
        <v>4233.6371278758261</v>
      </c>
      <c r="AA993" s="24">
        <f t="shared" si="596"/>
        <v>18305.221243503234</v>
      </c>
      <c r="AB993" s="24">
        <f t="shared" si="614"/>
        <v>537.27008442374222</v>
      </c>
      <c r="AC993" s="24">
        <f t="shared" si="615"/>
        <v>424.57954646345092</v>
      </c>
      <c r="AD993" s="123">
        <f t="shared" si="616"/>
        <v>4875</v>
      </c>
      <c r="AE993" s="14">
        <f t="shared" si="617"/>
        <v>81.25</v>
      </c>
      <c r="AF993" s="24">
        <f t="shared" si="597"/>
        <v>400</v>
      </c>
      <c r="AG993" s="3">
        <f t="shared" si="618"/>
        <v>2</v>
      </c>
      <c r="AH993" s="14">
        <f t="shared" si="598"/>
        <v>0</v>
      </c>
      <c r="AI993" s="14">
        <f t="shared" si="599"/>
        <v>1</v>
      </c>
      <c r="AJ993" s="14">
        <f t="shared" si="600"/>
        <v>2</v>
      </c>
      <c r="AK993" s="14">
        <f t="shared" si="601"/>
        <v>2.6</v>
      </c>
      <c r="AL993" s="24">
        <f t="shared" si="619"/>
        <v>537.44484596789403</v>
      </c>
      <c r="AM993" s="14">
        <f t="shared" si="620"/>
        <v>444.17121566648291</v>
      </c>
      <c r="AN993" s="138" t="str">
        <f t="shared" si="621"/>
        <v>modifiée</v>
      </c>
      <c r="AO993">
        <f t="shared" si="622"/>
        <v>4875</v>
      </c>
      <c r="AP993" s="124">
        <f t="shared" si="623"/>
        <v>444.17121566648291</v>
      </c>
    </row>
    <row r="994" spans="2:42" x14ac:dyDescent="0.25">
      <c r="B994" s="3">
        <f t="shared" si="602"/>
        <v>4880</v>
      </c>
      <c r="C994" s="14">
        <f t="shared" si="603"/>
        <v>81.333333333333329</v>
      </c>
      <c r="D994" s="11">
        <f t="shared" si="604"/>
        <v>990.83879991921685</v>
      </c>
      <c r="E994" s="11">
        <f t="shared" si="585"/>
        <v>800.28473681071046</v>
      </c>
      <c r="F994" s="11">
        <f t="shared" si="605"/>
        <v>302.01061677680462</v>
      </c>
      <c r="G994" s="11">
        <f t="shared" si="586"/>
        <v>537.66332565203459</v>
      </c>
      <c r="H994" s="11">
        <f t="shared" si="587"/>
        <v>424.93540267957729</v>
      </c>
      <c r="I994" s="24">
        <f t="shared" si="606"/>
        <v>302.01061677680462</v>
      </c>
      <c r="J994" s="12">
        <f t="shared" si="588"/>
        <v>0.28394953174149451</v>
      </c>
      <c r="K994" s="24">
        <f t="shared" si="589"/>
        <v>565.46186821172728</v>
      </c>
      <c r="L994" s="12">
        <f t="shared" si="607"/>
        <v>0.27910884603219238</v>
      </c>
      <c r="M994" s="24">
        <f t="shared" si="608"/>
        <v>537.66332565203459</v>
      </c>
      <c r="N994" s="12">
        <f t="shared" si="590"/>
        <v>0.69097122806048084</v>
      </c>
      <c r="O994" s="24">
        <f t="shared" si="591"/>
        <v>697.11715702149286</v>
      </c>
      <c r="P994" s="12">
        <f t="shared" si="609"/>
        <v>0.39288120134804988</v>
      </c>
      <c r="Q994" s="24">
        <f t="shared" si="610"/>
        <v>424.93540267957729</v>
      </c>
      <c r="R994" s="12">
        <f t="shared" si="592"/>
        <v>0.4671640825451101</v>
      </c>
      <c r="S994" s="24">
        <f t="shared" si="593"/>
        <v>618.65359442652721</v>
      </c>
      <c r="T994" s="12">
        <f t="shared" si="611"/>
        <v>0.35563876093482955</v>
      </c>
      <c r="W994" s="24">
        <f t="shared" si="612"/>
        <v>631.1436298553117</v>
      </c>
      <c r="X994" s="24">
        <f t="shared" si="613"/>
        <v>787.6773504695575</v>
      </c>
      <c r="Y994" s="13">
        <f t="shared" si="594"/>
        <v>0.42471079838795012</v>
      </c>
      <c r="Z994" s="24">
        <f t="shared" si="595"/>
        <v>4228.5276738849689</v>
      </c>
      <c r="AA994" s="24">
        <f t="shared" si="596"/>
        <v>18300.649010055247</v>
      </c>
      <c r="AB994" s="24">
        <f t="shared" si="614"/>
        <v>537.66332565203459</v>
      </c>
      <c r="AC994" s="24">
        <f t="shared" si="615"/>
        <v>424.93540267957729</v>
      </c>
      <c r="AD994" s="123">
        <f t="shared" si="616"/>
        <v>4880</v>
      </c>
      <c r="AE994" s="14">
        <f t="shared" si="617"/>
        <v>81.333333333333329</v>
      </c>
      <c r="AF994" s="24">
        <f t="shared" si="597"/>
        <v>400</v>
      </c>
      <c r="AG994" s="3">
        <f t="shared" si="618"/>
        <v>2</v>
      </c>
      <c r="AH994" s="14">
        <f t="shared" si="598"/>
        <v>0</v>
      </c>
      <c r="AI994" s="14">
        <f t="shared" si="599"/>
        <v>1</v>
      </c>
      <c r="AJ994" s="14">
        <f t="shared" si="600"/>
        <v>2</v>
      </c>
      <c r="AK994" s="14">
        <f t="shared" si="601"/>
        <v>2.6</v>
      </c>
      <c r="AL994" s="24">
        <f t="shared" si="619"/>
        <v>537.86162741038311</v>
      </c>
      <c r="AM994" s="14">
        <f t="shared" si="620"/>
        <v>444.57962496545451</v>
      </c>
      <c r="AN994" s="138" t="str">
        <f t="shared" si="621"/>
        <v>modifiée</v>
      </c>
      <c r="AO994">
        <f t="shared" si="622"/>
        <v>4880</v>
      </c>
      <c r="AP994" s="124">
        <f t="shared" si="623"/>
        <v>444.57962496545451</v>
      </c>
    </row>
    <row r="995" spans="2:42" x14ac:dyDescent="0.25">
      <c r="B995" s="3">
        <f t="shared" si="602"/>
        <v>4885</v>
      </c>
      <c r="C995" s="14">
        <f t="shared" si="603"/>
        <v>81.416666666666671</v>
      </c>
      <c r="D995" s="11">
        <f t="shared" si="604"/>
        <v>990.99200197372681</v>
      </c>
      <c r="E995" s="11">
        <f t="shared" si="585"/>
        <v>800.50551223708271</v>
      </c>
      <c r="F995" s="11">
        <f t="shared" si="605"/>
        <v>302.28972562283684</v>
      </c>
      <c r="G995" s="11">
        <f t="shared" si="586"/>
        <v>538.05620685338261</v>
      </c>
      <c r="H995" s="11">
        <f t="shared" si="587"/>
        <v>425.29104144051212</v>
      </c>
      <c r="I995" s="24">
        <f t="shared" si="606"/>
        <v>302.28972562283684</v>
      </c>
      <c r="J995" s="12">
        <f t="shared" si="588"/>
        <v>0.2838991188543169</v>
      </c>
      <c r="K995" s="24">
        <f t="shared" si="589"/>
        <v>565.56227910937446</v>
      </c>
      <c r="L995" s="12">
        <f t="shared" si="607"/>
        <v>0.27901635552000476</v>
      </c>
      <c r="M995" s="24">
        <f t="shared" si="608"/>
        <v>538.05620685338261</v>
      </c>
      <c r="N995" s="12">
        <f t="shared" si="590"/>
        <v>0.69062803896218938</v>
      </c>
      <c r="O995" s="24">
        <f t="shared" si="591"/>
        <v>697.46357071312525</v>
      </c>
      <c r="P995" s="12">
        <f t="shared" si="609"/>
        <v>0.39252149797060965</v>
      </c>
      <c r="Q995" s="24">
        <f t="shared" si="610"/>
        <v>425.29104144051212</v>
      </c>
      <c r="R995" s="12">
        <f t="shared" si="592"/>
        <v>0.46701918350243493</v>
      </c>
      <c r="S995" s="24">
        <f t="shared" si="593"/>
        <v>618.84554010402076</v>
      </c>
      <c r="T995" s="12">
        <f t="shared" si="611"/>
        <v>0.35542136012004527</v>
      </c>
      <c r="W995" s="24">
        <f t="shared" si="612"/>
        <v>631.56834065369969</v>
      </c>
      <c r="X995" s="24">
        <f t="shared" si="613"/>
        <v>788.16289851964962</v>
      </c>
      <c r="Y995" s="13">
        <f t="shared" si="594"/>
        <v>0.42426707165981686</v>
      </c>
      <c r="Z995" s="24">
        <f t="shared" si="595"/>
        <v>4223.4292895845756</v>
      </c>
      <c r="AA995" s="24">
        <f t="shared" si="596"/>
        <v>18296.082653913119</v>
      </c>
      <c r="AB995" s="24">
        <f t="shared" si="614"/>
        <v>538.05620685338261</v>
      </c>
      <c r="AC995" s="24">
        <f t="shared" si="615"/>
        <v>425.29104144051212</v>
      </c>
      <c r="AD995" s="123">
        <f t="shared" si="616"/>
        <v>4885</v>
      </c>
      <c r="AE995" s="14">
        <f t="shared" si="617"/>
        <v>81.416666666666671</v>
      </c>
      <c r="AF995" s="24">
        <f t="shared" si="597"/>
        <v>400</v>
      </c>
      <c r="AG995" s="3">
        <f t="shared" si="618"/>
        <v>2</v>
      </c>
      <c r="AH995" s="14">
        <f t="shared" si="598"/>
        <v>0</v>
      </c>
      <c r="AI995" s="14">
        <f t="shared" si="599"/>
        <v>1</v>
      </c>
      <c r="AJ995" s="14">
        <f t="shared" si="600"/>
        <v>2</v>
      </c>
      <c r="AK995" s="14">
        <f t="shared" si="601"/>
        <v>2.6</v>
      </c>
      <c r="AL995" s="24">
        <f t="shared" si="619"/>
        <v>538.27808512323224</v>
      </c>
      <c r="AM995" s="14">
        <f t="shared" si="620"/>
        <v>444.98782959276474</v>
      </c>
      <c r="AN995" s="138" t="str">
        <f t="shared" si="621"/>
        <v>modifiée</v>
      </c>
      <c r="AO995">
        <f t="shared" si="622"/>
        <v>4885</v>
      </c>
      <c r="AP995" s="124">
        <f t="shared" si="623"/>
        <v>444.98782959276474</v>
      </c>
    </row>
    <row r="996" spans="2:42" x14ac:dyDescent="0.25">
      <c r="B996" s="3">
        <f t="shared" si="602"/>
        <v>4890</v>
      </c>
      <c r="C996" s="14">
        <f t="shared" si="603"/>
        <v>81.5</v>
      </c>
      <c r="D996" s="11">
        <f t="shared" si="604"/>
        <v>991.14504753990047</v>
      </c>
      <c r="E996" s="11">
        <f t="shared" si="585"/>
        <v>800.72628766345497</v>
      </c>
      <c r="F996" s="11">
        <f t="shared" si="605"/>
        <v>302.56874197835685</v>
      </c>
      <c r="G996" s="11">
        <f t="shared" si="586"/>
        <v>538.44872835135322</v>
      </c>
      <c r="H996" s="11">
        <f t="shared" si="587"/>
        <v>425.64646280063215</v>
      </c>
      <c r="I996" s="24">
        <f t="shared" si="606"/>
        <v>302.56874197835685</v>
      </c>
      <c r="J996" s="12">
        <f t="shared" si="588"/>
        <v>0.28384871530185435</v>
      </c>
      <c r="K996" s="24">
        <f t="shared" si="589"/>
        <v>565.66270707141621</v>
      </c>
      <c r="L996" s="12">
        <f t="shared" si="607"/>
        <v>0.27892385158552807</v>
      </c>
      <c r="M996" s="24">
        <f t="shared" si="608"/>
        <v>538.44872835135322</v>
      </c>
      <c r="N996" s="12">
        <f t="shared" si="590"/>
        <v>0.69028492690911014</v>
      </c>
      <c r="O996" s="24">
        <f t="shared" si="591"/>
        <v>697.81025097277825</v>
      </c>
      <c r="P996" s="12">
        <f t="shared" si="609"/>
        <v>0.39216211841132043</v>
      </c>
      <c r="Q996" s="24">
        <f t="shared" si="610"/>
        <v>425.64646280063215</v>
      </c>
      <c r="R996" s="12">
        <f t="shared" si="592"/>
        <v>0.46687424505807318</v>
      </c>
      <c r="S996" s="24">
        <f t="shared" si="593"/>
        <v>619.03765716944554</v>
      </c>
      <c r="T996" s="12">
        <f t="shared" si="611"/>
        <v>0.35520401396461571</v>
      </c>
      <c r="W996" s="24">
        <f t="shared" si="612"/>
        <v>631.99260772535956</v>
      </c>
      <c r="X996" s="24">
        <f t="shared" si="613"/>
        <v>788.65182381163424</v>
      </c>
      <c r="Y996" s="13">
        <f t="shared" si="594"/>
        <v>0.42382239952425643</v>
      </c>
      <c r="Z996" s="24">
        <f t="shared" si="595"/>
        <v>4218.3419984523853</v>
      </c>
      <c r="AA996" s="24">
        <f t="shared" si="596"/>
        <v>18291.522367770514</v>
      </c>
      <c r="AB996" s="24">
        <f t="shared" si="614"/>
        <v>538.44872835135322</v>
      </c>
      <c r="AC996" s="24">
        <f t="shared" si="615"/>
        <v>425.64646280063215</v>
      </c>
      <c r="AD996" s="123">
        <f t="shared" si="616"/>
        <v>4890</v>
      </c>
      <c r="AE996" s="14">
        <f t="shared" si="617"/>
        <v>81.5</v>
      </c>
      <c r="AF996" s="24">
        <f t="shared" si="597"/>
        <v>400</v>
      </c>
      <c r="AG996" s="3">
        <f t="shared" si="618"/>
        <v>2</v>
      </c>
      <c r="AH996" s="14">
        <f t="shared" si="598"/>
        <v>0</v>
      </c>
      <c r="AI996" s="14">
        <f t="shared" si="599"/>
        <v>1</v>
      </c>
      <c r="AJ996" s="14">
        <f t="shared" si="600"/>
        <v>2</v>
      </c>
      <c r="AK996" s="14">
        <f t="shared" si="601"/>
        <v>2.6</v>
      </c>
      <c r="AL996" s="24">
        <f t="shared" si="619"/>
        <v>538.69421855041526</v>
      </c>
      <c r="AM996" s="14">
        <f t="shared" si="620"/>
        <v>445.39582937547095</v>
      </c>
      <c r="AN996" s="138" t="str">
        <f t="shared" si="621"/>
        <v>modifiée</v>
      </c>
      <c r="AO996">
        <f t="shared" si="622"/>
        <v>4890</v>
      </c>
      <c r="AP996" s="124">
        <f t="shared" si="623"/>
        <v>445.39582937547095</v>
      </c>
    </row>
    <row r="997" spans="2:42" x14ac:dyDescent="0.25">
      <c r="B997" s="3">
        <f t="shared" si="602"/>
        <v>4895</v>
      </c>
      <c r="C997" s="14">
        <f t="shared" si="603"/>
        <v>81.583333333333329</v>
      </c>
      <c r="D997" s="11">
        <f t="shared" si="604"/>
        <v>991.29793693710178</v>
      </c>
      <c r="E997" s="11">
        <f t="shared" si="585"/>
        <v>800.94706308982722</v>
      </c>
      <c r="F997" s="11">
        <f t="shared" si="605"/>
        <v>302.8476658299424</v>
      </c>
      <c r="G997" s="11">
        <f t="shared" si="586"/>
        <v>538.84089046976453</v>
      </c>
      <c r="H997" s="11">
        <f t="shared" si="587"/>
        <v>426.00166681459677</v>
      </c>
      <c r="I997" s="24">
        <f t="shared" si="606"/>
        <v>302.8476658299424</v>
      </c>
      <c r="J997" s="12">
        <f t="shared" si="588"/>
        <v>0.28379832096616697</v>
      </c>
      <c r="K997" s="24">
        <f t="shared" si="589"/>
        <v>565.76315233215246</v>
      </c>
      <c r="L997" s="12">
        <f t="shared" si="607"/>
        <v>0.27883133430330753</v>
      </c>
      <c r="M997" s="24">
        <f t="shared" si="608"/>
        <v>538.84089046976453</v>
      </c>
      <c r="N997" s="12">
        <f t="shared" si="590"/>
        <v>0.68994189268631667</v>
      </c>
      <c r="O997" s="24">
        <f t="shared" si="591"/>
        <v>698.157197287587</v>
      </c>
      <c r="P997" s="12">
        <f t="shared" si="609"/>
        <v>0.39180306291854611</v>
      </c>
      <c r="Q997" s="24">
        <f t="shared" si="610"/>
        <v>426.00166681459677</v>
      </c>
      <c r="R997" s="12">
        <f t="shared" si="592"/>
        <v>0.46672926729558584</v>
      </c>
      <c r="S997" s="24">
        <f t="shared" si="593"/>
        <v>619.22994572026164</v>
      </c>
      <c r="T997" s="12">
        <f t="shared" si="611"/>
        <v>0.35498672275059412</v>
      </c>
      <c r="W997" s="24">
        <f t="shared" si="612"/>
        <v>632.41643012488385</v>
      </c>
      <c r="X997" s="24">
        <f t="shared" si="613"/>
        <v>789.1441597909477</v>
      </c>
      <c r="Y997" s="13">
        <f t="shared" si="594"/>
        <v>0.42337677559462167</v>
      </c>
      <c r="Z997" s="24">
        <f t="shared" si="595"/>
        <v>4213.265824123584</v>
      </c>
      <c r="AA997" s="24">
        <f t="shared" si="596"/>
        <v>18286.968345383688</v>
      </c>
      <c r="AB997" s="24">
        <f t="shared" si="614"/>
        <v>538.84089046976453</v>
      </c>
      <c r="AC997" s="24">
        <f t="shared" si="615"/>
        <v>426.00166681459677</v>
      </c>
      <c r="AD997" s="123">
        <f t="shared" si="616"/>
        <v>4895</v>
      </c>
      <c r="AE997" s="14">
        <f t="shared" si="617"/>
        <v>81.583333333333329</v>
      </c>
      <c r="AF997" s="24">
        <f t="shared" si="597"/>
        <v>400</v>
      </c>
      <c r="AG997" s="3">
        <f t="shared" si="618"/>
        <v>2</v>
      </c>
      <c r="AH997" s="14">
        <f t="shared" si="598"/>
        <v>0</v>
      </c>
      <c r="AI997" s="14">
        <f t="shared" si="599"/>
        <v>1</v>
      </c>
      <c r="AJ997" s="14">
        <f t="shared" si="600"/>
        <v>2</v>
      </c>
      <c r="AK997" s="14">
        <f t="shared" si="601"/>
        <v>2.6</v>
      </c>
      <c r="AL997" s="24">
        <f t="shared" si="619"/>
        <v>539.11002713257017</v>
      </c>
      <c r="AM997" s="14">
        <f t="shared" si="620"/>
        <v>445.80362414025655</v>
      </c>
      <c r="AN997" s="138" t="str">
        <f t="shared" si="621"/>
        <v>modifiée</v>
      </c>
      <c r="AO997">
        <f t="shared" si="622"/>
        <v>4895</v>
      </c>
      <c r="AP997" s="124">
        <f t="shared" si="623"/>
        <v>445.80362414025655</v>
      </c>
    </row>
    <row r="998" spans="2:42" x14ac:dyDescent="0.25">
      <c r="B998" s="3">
        <f t="shared" si="602"/>
        <v>4900</v>
      </c>
      <c r="C998" s="14">
        <f t="shared" si="603"/>
        <v>81.666666666666671</v>
      </c>
      <c r="D998" s="11">
        <f t="shared" si="604"/>
        <v>991.45067048371857</v>
      </c>
      <c r="E998" s="11">
        <f t="shared" si="585"/>
        <v>801.16783851619948</v>
      </c>
      <c r="F998" s="11">
        <f t="shared" si="605"/>
        <v>303.12649716424573</v>
      </c>
      <c r="G998" s="11">
        <f t="shared" si="586"/>
        <v>539.23269353268313</v>
      </c>
      <c r="H998" s="11">
        <f t="shared" si="587"/>
        <v>426.35665353734737</v>
      </c>
      <c r="I998" s="24">
        <f t="shared" si="606"/>
        <v>303.12649716424573</v>
      </c>
      <c r="J998" s="12">
        <f t="shared" si="588"/>
        <v>0.28374793572975221</v>
      </c>
      <c r="K998" s="24">
        <f t="shared" si="589"/>
        <v>565.86361512534154</v>
      </c>
      <c r="L998" s="12">
        <f t="shared" si="607"/>
        <v>0.27873880374766302</v>
      </c>
      <c r="M998" s="24">
        <f t="shared" si="608"/>
        <v>539.23269353268313</v>
      </c>
      <c r="N998" s="12">
        <f t="shared" si="590"/>
        <v>0.68959893707693254</v>
      </c>
      <c r="O998" s="24">
        <f t="shared" si="591"/>
        <v>698.50440914388219</v>
      </c>
      <c r="P998" s="12">
        <f t="shared" si="609"/>
        <v>0.39144433173773369</v>
      </c>
      <c r="Q998" s="24">
        <f t="shared" si="610"/>
        <v>426.35665353734737</v>
      </c>
      <c r="R998" s="12">
        <f t="shared" si="592"/>
        <v>0.46658425029974593</v>
      </c>
      <c r="S998" s="24">
        <f t="shared" si="593"/>
        <v>619.42240585239176</v>
      </c>
      <c r="T998" s="12">
        <f t="shared" si="611"/>
        <v>0.35476948675950482</v>
      </c>
      <c r="W998" s="24">
        <f t="shared" si="612"/>
        <v>632.83980690047849</v>
      </c>
      <c r="X998" s="24">
        <f t="shared" si="613"/>
        <v>789.63994033079769</v>
      </c>
      <c r="Y998" s="13">
        <f t="shared" si="594"/>
        <v>0.42293019339428939</v>
      </c>
      <c r="Z998" s="24">
        <f t="shared" si="595"/>
        <v>4208.2007903930244</v>
      </c>
      <c r="AA998" s="24">
        <f t="shared" si="596"/>
        <v>18282.420781581917</v>
      </c>
      <c r="AB998" s="24">
        <f t="shared" si="614"/>
        <v>539.23269353268313</v>
      </c>
      <c r="AC998" s="24">
        <f t="shared" si="615"/>
        <v>426.35665353734737</v>
      </c>
      <c r="AD998" s="123">
        <f t="shared" si="616"/>
        <v>4900</v>
      </c>
      <c r="AE998" s="14">
        <f t="shared" si="617"/>
        <v>81.666666666666671</v>
      </c>
      <c r="AF998" s="24">
        <f t="shared" si="597"/>
        <v>400</v>
      </c>
      <c r="AG998" s="3">
        <f t="shared" si="618"/>
        <v>2</v>
      </c>
      <c r="AH998" s="14">
        <f t="shared" si="598"/>
        <v>0</v>
      </c>
      <c r="AI998" s="14">
        <f t="shared" si="599"/>
        <v>1</v>
      </c>
      <c r="AJ998" s="14">
        <f t="shared" si="600"/>
        <v>2</v>
      </c>
      <c r="AK998" s="14">
        <f t="shared" si="601"/>
        <v>2.6</v>
      </c>
      <c r="AL998" s="24">
        <f t="shared" si="619"/>
        <v>539.52551030694997</v>
      </c>
      <c r="AM998" s="14">
        <f t="shared" si="620"/>
        <v>446.21121371342144</v>
      </c>
      <c r="AN998" s="138" t="str">
        <f t="shared" si="621"/>
        <v>modifiée</v>
      </c>
      <c r="AO998">
        <f t="shared" si="622"/>
        <v>4900</v>
      </c>
      <c r="AP998" s="124">
        <f t="shared" si="623"/>
        <v>446.21121371342144</v>
      </c>
    </row>
    <row r="999" spans="2:42" x14ac:dyDescent="0.25">
      <c r="B999" s="3">
        <f t="shared" si="602"/>
        <v>4905</v>
      </c>
      <c r="C999" s="14">
        <f t="shared" si="603"/>
        <v>81.75</v>
      </c>
      <c r="D999" s="11">
        <f t="shared" si="604"/>
        <v>991.60324849716505</v>
      </c>
      <c r="E999" s="11">
        <f t="shared" si="585"/>
        <v>801.38861394257162</v>
      </c>
      <c r="F999" s="11">
        <f t="shared" si="605"/>
        <v>303.40523596799341</v>
      </c>
      <c r="G999" s="11">
        <f t="shared" si="586"/>
        <v>539.62413786442085</v>
      </c>
      <c r="H999" s="11">
        <f t="shared" si="587"/>
        <v>426.71142302410686</v>
      </c>
      <c r="I999" s="24">
        <f t="shared" si="606"/>
        <v>303.40523596799341</v>
      </c>
      <c r="J999" s="12">
        <f t="shared" si="588"/>
        <v>0.28369755947554354</v>
      </c>
      <c r="K999" s="24">
        <f t="shared" si="589"/>
        <v>565.9640956842004</v>
      </c>
      <c r="L999" s="12">
        <f t="shared" si="607"/>
        <v>0.27864625999274434</v>
      </c>
      <c r="M999" s="24">
        <f t="shared" si="608"/>
        <v>539.62413786442085</v>
      </c>
      <c r="N999" s="12">
        <f t="shared" si="590"/>
        <v>0.68925606086212021</v>
      </c>
      <c r="O999" s="24">
        <f t="shared" si="591"/>
        <v>698.85188602720109</v>
      </c>
      <c r="P999" s="12">
        <f t="shared" si="609"/>
        <v>0.39108592511155621</v>
      </c>
      <c r="Q999" s="24">
        <f t="shared" si="610"/>
        <v>426.71142302410686</v>
      </c>
      <c r="R999" s="12">
        <f t="shared" si="592"/>
        <v>0.46643919415652929</v>
      </c>
      <c r="S999" s="24">
        <f t="shared" si="593"/>
        <v>619.61503766022565</v>
      </c>
      <c r="T999" s="12">
        <f t="shared" si="611"/>
        <v>0.35455230627243156</v>
      </c>
      <c r="W999" s="24">
        <f t="shared" si="612"/>
        <v>633.26273709387283</v>
      </c>
      <c r="X999" s="24">
        <f t="shared" si="613"/>
        <v>790.13919973881025</v>
      </c>
      <c r="Y999" s="13">
        <f t="shared" si="594"/>
        <v>0.42248264635552085</v>
      </c>
      <c r="Z999" s="24">
        <f t="shared" si="595"/>
        <v>4203.1469212174698</v>
      </c>
      <c r="AA999" s="24">
        <f t="shared" si="596"/>
        <v>18277.879872277867</v>
      </c>
      <c r="AB999" s="24">
        <f t="shared" si="614"/>
        <v>539.62413786442085</v>
      </c>
      <c r="AC999" s="24">
        <f t="shared" si="615"/>
        <v>426.71142302410686</v>
      </c>
      <c r="AD999" s="123">
        <f t="shared" si="616"/>
        <v>4905</v>
      </c>
      <c r="AE999" s="14">
        <f t="shared" si="617"/>
        <v>81.75</v>
      </c>
      <c r="AF999" s="24">
        <f t="shared" si="597"/>
        <v>400</v>
      </c>
      <c r="AG999" s="3">
        <f t="shared" si="618"/>
        <v>2</v>
      </c>
      <c r="AH999" s="14">
        <f t="shared" si="598"/>
        <v>0</v>
      </c>
      <c r="AI999" s="14">
        <f t="shared" si="599"/>
        <v>1</v>
      </c>
      <c r="AJ999" s="14">
        <f t="shared" si="600"/>
        <v>2</v>
      </c>
      <c r="AK999" s="14">
        <f t="shared" si="601"/>
        <v>2.6</v>
      </c>
      <c r="AL999" s="24">
        <f t="shared" si="619"/>
        <v>539.94066750737238</v>
      </c>
      <c r="AM999" s="14">
        <f t="shared" si="620"/>
        <v>446.61859792087182</v>
      </c>
      <c r="AN999" s="138" t="str">
        <f t="shared" si="621"/>
        <v>modifiée</v>
      </c>
      <c r="AO999">
        <f t="shared" si="622"/>
        <v>4905</v>
      </c>
      <c r="AP999" s="124">
        <f t="shared" si="623"/>
        <v>446.61859792087182</v>
      </c>
    </row>
    <row r="1000" spans="2:42" x14ac:dyDescent="0.25">
      <c r="B1000" s="3">
        <f t="shared" si="602"/>
        <v>4910</v>
      </c>
      <c r="C1000" s="14">
        <f t="shared" si="603"/>
        <v>81.833333333333329</v>
      </c>
      <c r="D1000" s="11">
        <f t="shared" si="604"/>
        <v>991.75567129388753</v>
      </c>
      <c r="E1000" s="11">
        <f t="shared" si="585"/>
        <v>801.60938936894377</v>
      </c>
      <c r="F1000" s="11">
        <f t="shared" si="605"/>
        <v>303.68388222798615</v>
      </c>
      <c r="G1000" s="11">
        <f t="shared" si="586"/>
        <v>540.01522378953246</v>
      </c>
      <c r="H1000" s="11">
        <f t="shared" si="587"/>
        <v>427.06597533037927</v>
      </c>
      <c r="I1000" s="24">
        <f t="shared" si="606"/>
        <v>303.68388222798615</v>
      </c>
      <c r="J1000" s="12">
        <f t="shared" si="588"/>
        <v>0.28364719208691003</v>
      </c>
      <c r="K1000" s="24">
        <f t="shared" si="589"/>
        <v>566.0645942414053</v>
      </c>
      <c r="L1000" s="12">
        <f t="shared" si="607"/>
        <v>0.27855370311244293</v>
      </c>
      <c r="M1000" s="24">
        <f t="shared" si="608"/>
        <v>540.01522378953246</v>
      </c>
      <c r="N1000" s="12">
        <f t="shared" si="590"/>
        <v>0.68891326482106863</v>
      </c>
      <c r="O1000" s="24">
        <f t="shared" si="591"/>
        <v>699.19962742230064</v>
      </c>
      <c r="P1000" s="12">
        <f t="shared" si="609"/>
        <v>0.39072784327969312</v>
      </c>
      <c r="Q1000" s="24">
        <f t="shared" si="610"/>
        <v>427.06597533037927</v>
      </c>
      <c r="R1000" s="12">
        <f t="shared" si="592"/>
        <v>0.46629409895310781</v>
      </c>
      <c r="S1000" s="24">
        <f t="shared" si="593"/>
        <v>619.80784123662556</v>
      </c>
      <c r="T1000" s="12">
        <f t="shared" si="611"/>
        <v>0.35433518156986615</v>
      </c>
      <c r="W1000" s="24">
        <f t="shared" si="612"/>
        <v>633.68521974022838</v>
      </c>
      <c r="X1000" s="24">
        <f t="shared" si="613"/>
        <v>790.64197276379775</v>
      </c>
      <c r="Y1000" s="13">
        <f t="shared" si="594"/>
        <v>0.42203412781830918</v>
      </c>
      <c r="Z1000" s="24">
        <f t="shared" si="595"/>
        <v>4198.1042407178847</v>
      </c>
      <c r="AA1000" s="24">
        <f t="shared" si="596"/>
        <v>18273.345814478274</v>
      </c>
      <c r="AB1000" s="24">
        <f t="shared" si="614"/>
        <v>540.01522378953246</v>
      </c>
      <c r="AC1000" s="24">
        <f t="shared" si="615"/>
        <v>427.06597533037927</v>
      </c>
      <c r="AD1000" s="123">
        <f t="shared" si="616"/>
        <v>4910</v>
      </c>
      <c r="AE1000" s="14">
        <f t="shared" si="617"/>
        <v>81.833333333333329</v>
      </c>
      <c r="AF1000" s="24">
        <f t="shared" si="597"/>
        <v>400</v>
      </c>
      <c r="AG1000" s="3">
        <f t="shared" si="618"/>
        <v>2</v>
      </c>
      <c r="AH1000" s="14">
        <f t="shared" si="598"/>
        <v>0</v>
      </c>
      <c r="AI1000" s="14">
        <f t="shared" si="599"/>
        <v>1</v>
      </c>
      <c r="AJ1000" s="14">
        <f t="shared" si="600"/>
        <v>2</v>
      </c>
      <c r="AK1000" s="14">
        <f t="shared" si="601"/>
        <v>2.6</v>
      </c>
      <c r="AL1000" s="24">
        <f t="shared" si="619"/>
        <v>540.35549816416926</v>
      </c>
      <c r="AM1000" s="14">
        <f t="shared" si="620"/>
        <v>447.0257765881102</v>
      </c>
      <c r="AN1000" s="138" t="str">
        <f t="shared" si="621"/>
        <v>modifiée</v>
      </c>
      <c r="AO1000">
        <f t="shared" si="622"/>
        <v>4910</v>
      </c>
      <c r="AP1000" s="124">
        <f t="shared" si="623"/>
        <v>447.0257765881102</v>
      </c>
    </row>
    <row r="1001" spans="2:42" x14ac:dyDescent="0.25">
      <c r="B1001" s="3">
        <f t="shared" si="602"/>
        <v>4915</v>
      </c>
      <c r="C1001" s="14">
        <f t="shared" si="603"/>
        <v>81.916666666666671</v>
      </c>
      <c r="D1001" s="11">
        <f t="shared" si="604"/>
        <v>991.90793918936708</v>
      </c>
      <c r="E1001" s="11">
        <f t="shared" si="585"/>
        <v>801.83016479531602</v>
      </c>
      <c r="F1001" s="11">
        <f t="shared" si="605"/>
        <v>303.96243593109858</v>
      </c>
      <c r="G1001" s="11">
        <f t="shared" si="586"/>
        <v>540.40595163281216</v>
      </c>
      <c r="H1001" s="11">
        <f t="shared" si="587"/>
        <v>427.42031051194914</v>
      </c>
      <c r="I1001" s="24">
        <f t="shared" si="606"/>
        <v>303.96243593109858</v>
      </c>
      <c r="J1001" s="12">
        <f t="shared" si="588"/>
        <v>0.28359683344765529</v>
      </c>
      <c r="K1001" s="24">
        <f t="shared" si="589"/>
        <v>566.16511102909203</v>
      </c>
      <c r="L1001" s="12">
        <f t="shared" si="607"/>
        <v>0.27846113318047661</v>
      </c>
      <c r="M1001" s="24">
        <f t="shared" si="608"/>
        <v>540.40595163281216</v>
      </c>
      <c r="N1001" s="12">
        <f t="shared" si="590"/>
        <v>0.68857054973098519</v>
      </c>
      <c r="O1001" s="24">
        <f t="shared" si="591"/>
        <v>699.5476328131673</v>
      </c>
      <c r="P1001" s="12">
        <f t="shared" si="609"/>
        <v>0.39037008647904647</v>
      </c>
      <c r="Q1001" s="24">
        <f t="shared" si="610"/>
        <v>427.42031051194914</v>
      </c>
      <c r="R1001" s="12">
        <f t="shared" si="592"/>
        <v>0.46614896477784207</v>
      </c>
      <c r="S1001" s="24">
        <f t="shared" si="593"/>
        <v>620.00081667293057</v>
      </c>
      <c r="T1001" s="12">
        <f t="shared" si="611"/>
        <v>0.35411811293184442</v>
      </c>
      <c r="W1001" s="24">
        <f t="shared" si="612"/>
        <v>634.10725386804666</v>
      </c>
      <c r="X1001" s="24">
        <f t="shared" si="613"/>
        <v>791.1482946026498</v>
      </c>
      <c r="Y1001" s="13">
        <f t="shared" si="594"/>
        <v>0.42158463102921417</v>
      </c>
      <c r="Z1001" s="24">
        <f t="shared" si="595"/>
        <v>4193.0727731817342</v>
      </c>
      <c r="AA1001" s="24">
        <f t="shared" si="596"/>
        <v>18268.818806294843</v>
      </c>
      <c r="AB1001" s="24">
        <f t="shared" si="614"/>
        <v>540.40595163281216</v>
      </c>
      <c r="AC1001" s="24">
        <f t="shared" si="615"/>
        <v>427.42031051194914</v>
      </c>
      <c r="AD1001" s="123">
        <f t="shared" si="616"/>
        <v>4915</v>
      </c>
      <c r="AE1001" s="14">
        <f t="shared" si="617"/>
        <v>81.916666666666671</v>
      </c>
      <c r="AF1001" s="24">
        <f t="shared" si="597"/>
        <v>400</v>
      </c>
      <c r="AG1001" s="3">
        <f t="shared" si="618"/>
        <v>2</v>
      </c>
      <c r="AH1001" s="14">
        <f t="shared" si="598"/>
        <v>0</v>
      </c>
      <c r="AI1001" s="14">
        <f t="shared" si="599"/>
        <v>1</v>
      </c>
      <c r="AJ1001" s="14">
        <f t="shared" si="600"/>
        <v>2</v>
      </c>
      <c r="AK1001" s="14">
        <f t="shared" si="601"/>
        <v>2.6</v>
      </c>
      <c r="AL1001" s="24">
        <f t="shared" si="619"/>
        <v>540.77000170413589</v>
      </c>
      <c r="AM1001" s="14">
        <f t="shared" si="620"/>
        <v>447.43274954022519</v>
      </c>
      <c r="AN1001" s="138" t="str">
        <f t="shared" si="621"/>
        <v>modifiée</v>
      </c>
      <c r="AO1001">
        <f t="shared" si="622"/>
        <v>4915</v>
      </c>
      <c r="AP1001" s="124">
        <f t="shared" si="623"/>
        <v>447.43274954022519</v>
      </c>
    </row>
    <row r="1002" spans="2:42" x14ac:dyDescent="0.25">
      <c r="B1002" s="3">
        <f t="shared" si="602"/>
        <v>4920</v>
      </c>
      <c r="C1002" s="14">
        <f t="shared" si="603"/>
        <v>82</v>
      </c>
      <c r="D1002" s="11">
        <f t="shared" si="604"/>
        <v>992.06005249812415</v>
      </c>
      <c r="E1002" s="11">
        <f t="shared" si="585"/>
        <v>802.05094022168828</v>
      </c>
      <c r="F1002" s="11">
        <f t="shared" si="605"/>
        <v>304.24089706427907</v>
      </c>
      <c r="G1002" s="11">
        <f t="shared" si="586"/>
        <v>540.7963217192912</v>
      </c>
      <c r="H1002" s="11">
        <f t="shared" si="587"/>
        <v>427.77442862488101</v>
      </c>
      <c r="I1002" s="24">
        <f t="shared" si="606"/>
        <v>304.24089706427907</v>
      </c>
      <c r="J1002" s="12">
        <f t="shared" si="588"/>
        <v>0.28354648344201688</v>
      </c>
      <c r="K1002" s="24">
        <f t="shared" si="589"/>
        <v>566.26564627885602</v>
      </c>
      <c r="L1002" s="12">
        <f t="shared" si="607"/>
        <v>0.27836855027033997</v>
      </c>
      <c r="M1002" s="24">
        <f t="shared" si="608"/>
        <v>540.7963217192912</v>
      </c>
      <c r="N1002" s="12">
        <f t="shared" si="590"/>
        <v>0.6882279163670828</v>
      </c>
      <c r="O1002" s="24">
        <f t="shared" si="591"/>
        <v>699.89590168302948</v>
      </c>
      <c r="P1002" s="12">
        <f t="shared" si="609"/>
        <v>0.39001265494361836</v>
      </c>
      <c r="Q1002" s="24">
        <f t="shared" si="610"/>
        <v>427.77442862488101</v>
      </c>
      <c r="R1002" s="12">
        <f t="shared" si="592"/>
        <v>0.46600379172027367</v>
      </c>
      <c r="S1002" s="24">
        <f t="shared" si="593"/>
        <v>620.19396405896146</v>
      </c>
      <c r="T1002" s="12">
        <f t="shared" si="611"/>
        <v>0.35390110063786145</v>
      </c>
      <c r="W1002" s="24">
        <f t="shared" si="612"/>
        <v>634.52883849907585</v>
      </c>
      <c r="X1002" s="24">
        <f t="shared" si="613"/>
        <v>791.65820090735019</v>
      </c>
      <c r="Y1002" s="13">
        <f t="shared" si="594"/>
        <v>0.42113414914017444</v>
      </c>
      <c r="Z1002" s="24">
        <f t="shared" si="595"/>
        <v>4188.0525430653106</v>
      </c>
      <c r="AA1002" s="24">
        <f t="shared" si="596"/>
        <v>18264.299046954926</v>
      </c>
      <c r="AB1002" s="24">
        <f t="shared" si="614"/>
        <v>540.7963217192912</v>
      </c>
      <c r="AC1002" s="24">
        <f t="shared" si="615"/>
        <v>427.77442862488101</v>
      </c>
      <c r="AD1002" s="123">
        <f t="shared" si="616"/>
        <v>4920</v>
      </c>
      <c r="AE1002" s="14">
        <f t="shared" si="617"/>
        <v>82</v>
      </c>
      <c r="AF1002" s="24">
        <f t="shared" si="597"/>
        <v>400</v>
      </c>
      <c r="AG1002" s="3">
        <f t="shared" si="618"/>
        <v>2</v>
      </c>
      <c r="AH1002" s="14">
        <f t="shared" si="598"/>
        <v>0</v>
      </c>
      <c r="AI1002" s="14">
        <f t="shared" si="599"/>
        <v>1</v>
      </c>
      <c r="AJ1002" s="14">
        <f t="shared" si="600"/>
        <v>2</v>
      </c>
      <c r="AK1002" s="14">
        <f t="shared" si="601"/>
        <v>2.6</v>
      </c>
      <c r="AL1002" s="24">
        <f t="shared" si="619"/>
        <v>541.18417755047835</v>
      </c>
      <c r="AM1002" s="14">
        <f t="shared" si="620"/>
        <v>447.83951660188086</v>
      </c>
      <c r="AN1002" s="138" t="str">
        <f t="shared" si="621"/>
        <v>modifiée</v>
      </c>
      <c r="AO1002">
        <f t="shared" si="622"/>
        <v>4920</v>
      </c>
      <c r="AP1002" s="124">
        <f t="shared" si="623"/>
        <v>447.83951660188086</v>
      </c>
    </row>
    <row r="1003" spans="2:42" x14ac:dyDescent="0.25">
      <c r="B1003" s="3">
        <f t="shared" si="602"/>
        <v>4925</v>
      </c>
      <c r="C1003" s="14">
        <f t="shared" si="603"/>
        <v>82.083333333333329</v>
      </c>
      <c r="D1003" s="11">
        <f t="shared" si="604"/>
        <v>992.21201153372226</v>
      </c>
      <c r="E1003" s="11">
        <f t="shared" si="585"/>
        <v>802.27171564806054</v>
      </c>
      <c r="F1003" s="11">
        <f t="shared" si="605"/>
        <v>304.5192656145494</v>
      </c>
      <c r="G1003" s="11">
        <f t="shared" si="586"/>
        <v>541.18633437423478</v>
      </c>
      <c r="H1003" s="11">
        <f t="shared" si="587"/>
        <v>428.12832972551888</v>
      </c>
      <c r="I1003" s="24">
        <f t="shared" si="606"/>
        <v>304.5192656145494</v>
      </c>
      <c r="J1003" s="12">
        <f t="shared" si="588"/>
        <v>0.28349614195466549</v>
      </c>
      <c r="K1003" s="24">
        <f t="shared" si="589"/>
        <v>566.36620022175327</v>
      </c>
      <c r="L1003" s="12">
        <f t="shared" si="607"/>
        <v>0.2782759544553276</v>
      </c>
      <c r="M1003" s="24">
        <f t="shared" si="608"/>
        <v>541.18633437423478</v>
      </c>
      <c r="N1003" s="12">
        <f t="shared" si="590"/>
        <v>0.68788536550257073</v>
      </c>
      <c r="O1003" s="24">
        <f t="shared" si="591"/>
        <v>700.24443351436855</v>
      </c>
      <c r="P1003" s="12">
        <f t="shared" si="609"/>
        <v>0.38965554890457388</v>
      </c>
      <c r="Q1003" s="24">
        <f t="shared" si="610"/>
        <v>428.12832972551888</v>
      </c>
      <c r="R1003" s="12">
        <f t="shared" si="592"/>
        <v>0.46585857987111773</v>
      </c>
      <c r="S1003" s="24">
        <f t="shared" si="593"/>
        <v>620.38728348302629</v>
      </c>
      <c r="T1003" s="12">
        <f t="shared" si="611"/>
        <v>0.35368414496690476</v>
      </c>
      <c r="W1003" s="24">
        <f t="shared" si="612"/>
        <v>634.94997264821598</v>
      </c>
      <c r="X1003" s="24">
        <f t="shared" si="613"/>
        <v>792.17172779212183</v>
      </c>
      <c r="Y1003" s="13">
        <f t="shared" si="594"/>
        <v>0.42068267520731195</v>
      </c>
      <c r="Z1003" s="24">
        <f t="shared" si="595"/>
        <v>4183.0435749961143</v>
      </c>
      <c r="AA1003" s="24">
        <f t="shared" si="596"/>
        <v>18259.786736812777</v>
      </c>
      <c r="AB1003" s="24">
        <f t="shared" si="614"/>
        <v>541.18633437423478</v>
      </c>
      <c r="AC1003" s="24">
        <f t="shared" si="615"/>
        <v>428.12832972551888</v>
      </c>
      <c r="AD1003" s="123">
        <f t="shared" si="616"/>
        <v>4925</v>
      </c>
      <c r="AE1003" s="14">
        <f t="shared" si="617"/>
        <v>82.083333333333329</v>
      </c>
      <c r="AF1003" s="24">
        <f t="shared" si="597"/>
        <v>400</v>
      </c>
      <c r="AG1003" s="3">
        <f t="shared" si="618"/>
        <v>2</v>
      </c>
      <c r="AH1003" s="14">
        <f t="shared" si="598"/>
        <v>0</v>
      </c>
      <c r="AI1003" s="14">
        <f t="shared" si="599"/>
        <v>1</v>
      </c>
      <c r="AJ1003" s="14">
        <f t="shared" si="600"/>
        <v>2</v>
      </c>
      <c r="AK1003" s="14">
        <f t="shared" si="601"/>
        <v>2.6</v>
      </c>
      <c r="AL1003" s="24">
        <f t="shared" si="619"/>
        <v>541.5980251227611</v>
      </c>
      <c r="AM1003" s="14">
        <f t="shared" si="620"/>
        <v>448.24607759730634</v>
      </c>
      <c r="AN1003" s="138" t="str">
        <f t="shared" si="621"/>
        <v>modifiée</v>
      </c>
      <c r="AO1003">
        <f t="shared" si="622"/>
        <v>4925</v>
      </c>
      <c r="AP1003" s="124">
        <f t="shared" si="623"/>
        <v>448.24607759730634</v>
      </c>
    </row>
    <row r="1004" spans="2:42" x14ac:dyDescent="0.25">
      <c r="B1004" s="3">
        <f t="shared" si="602"/>
        <v>4930</v>
      </c>
      <c r="C1004" s="14">
        <f t="shared" si="603"/>
        <v>82.166666666666671</v>
      </c>
      <c r="D1004" s="11">
        <f t="shared" si="604"/>
        <v>992.36381660877157</v>
      </c>
      <c r="E1004" s="11">
        <f t="shared" si="585"/>
        <v>802.49249107443279</v>
      </c>
      <c r="F1004" s="11">
        <f t="shared" si="605"/>
        <v>304.79754156900475</v>
      </c>
      <c r="G1004" s="11">
        <f t="shared" si="586"/>
        <v>541.57598992313933</v>
      </c>
      <c r="H1004" s="11">
        <f t="shared" si="587"/>
        <v>428.48201387048579</v>
      </c>
      <c r="I1004" s="24">
        <f t="shared" si="606"/>
        <v>304.79754156900475</v>
      </c>
      <c r="J1004" s="12">
        <f t="shared" si="588"/>
        <v>0.28344580887070392</v>
      </c>
      <c r="K1004" s="24">
        <f t="shared" si="589"/>
        <v>566.46677308829987</v>
      </c>
      <c r="L1004" s="12">
        <f t="shared" si="607"/>
        <v>0.27818334580854209</v>
      </c>
      <c r="M1004" s="24">
        <f t="shared" si="608"/>
        <v>541.57598992313933</v>
      </c>
      <c r="N1004" s="12">
        <f t="shared" si="590"/>
        <v>0.6875428979086442</v>
      </c>
      <c r="O1004" s="24">
        <f t="shared" si="591"/>
        <v>700.59322778893022</v>
      </c>
      <c r="P1004" s="12">
        <f t="shared" si="609"/>
        <v>0.38929876859026347</v>
      </c>
      <c r="Q1004" s="24">
        <f t="shared" si="610"/>
        <v>428.48201387048579</v>
      </c>
      <c r="R1004" s="12">
        <f t="shared" si="592"/>
        <v>0.46571332932225573</v>
      </c>
      <c r="S1004" s="24">
        <f t="shared" si="593"/>
        <v>620.58077503192419</v>
      </c>
      <c r="T1004" s="12">
        <f t="shared" si="611"/>
        <v>0.35346724619746372</v>
      </c>
      <c r="W1004" s="24">
        <f t="shared" si="612"/>
        <v>635.37065532342331</v>
      </c>
      <c r="X1004" s="24">
        <f t="shared" si="613"/>
        <v>792.68891184070355</v>
      </c>
      <c r="Y1004" s="13">
        <f t="shared" si="594"/>
        <v>0.42023020218971574</v>
      </c>
      <c r="Z1004" s="24">
        <f t="shared" si="595"/>
        <v>4178.0458937752373</v>
      </c>
      <c r="AA1004" s="24">
        <f t="shared" si="596"/>
        <v>18255.282077360727</v>
      </c>
      <c r="AB1004" s="24">
        <f t="shared" si="614"/>
        <v>541.57598992313933</v>
      </c>
      <c r="AC1004" s="24">
        <f t="shared" si="615"/>
        <v>428.48201387048579</v>
      </c>
      <c r="AD1004" s="123">
        <f t="shared" si="616"/>
        <v>4930</v>
      </c>
      <c r="AE1004" s="14">
        <f t="shared" si="617"/>
        <v>82.166666666666671</v>
      </c>
      <c r="AF1004" s="24">
        <f t="shared" si="597"/>
        <v>400</v>
      </c>
      <c r="AG1004" s="3">
        <f t="shared" si="618"/>
        <v>2</v>
      </c>
      <c r="AH1004" s="14">
        <f t="shared" si="598"/>
        <v>0</v>
      </c>
      <c r="AI1004" s="14">
        <f t="shared" si="599"/>
        <v>1</v>
      </c>
      <c r="AJ1004" s="14">
        <f t="shared" si="600"/>
        <v>2</v>
      </c>
      <c r="AK1004" s="14">
        <f t="shared" si="601"/>
        <v>2.6</v>
      </c>
      <c r="AL1004" s="24">
        <f t="shared" si="619"/>
        <v>542.01154383685423</v>
      </c>
      <c r="AM1004" s="14">
        <f t="shared" si="620"/>
        <v>448.6524323502851</v>
      </c>
      <c r="AN1004" s="138" t="str">
        <f t="shared" si="621"/>
        <v>modifiée</v>
      </c>
      <c r="AO1004">
        <f t="shared" si="622"/>
        <v>4930</v>
      </c>
      <c r="AP1004" s="124">
        <f t="shared" si="623"/>
        <v>448.6524323502851</v>
      </c>
    </row>
    <row r="1005" spans="2:42" x14ac:dyDescent="0.25">
      <c r="B1005" s="3">
        <f t="shared" si="602"/>
        <v>4935</v>
      </c>
      <c r="C1005" s="14">
        <f t="shared" si="603"/>
        <v>82.25</v>
      </c>
      <c r="D1005" s="11">
        <f t="shared" si="604"/>
        <v>992.51546803493329</v>
      </c>
      <c r="E1005" s="11">
        <f t="shared" si="585"/>
        <v>802.71326650080493</v>
      </c>
      <c r="F1005" s="11">
        <f t="shared" si="605"/>
        <v>305.07572491481329</v>
      </c>
      <c r="G1005" s="11">
        <f t="shared" si="586"/>
        <v>541.9652886917296</v>
      </c>
      <c r="H1005" s="11">
        <f t="shared" si="587"/>
        <v>428.83548111668324</v>
      </c>
      <c r="I1005" s="24">
        <f t="shared" si="606"/>
        <v>305.07572491481329</v>
      </c>
      <c r="J1005" s="12">
        <f t="shared" si="588"/>
        <v>0.28339548407566661</v>
      </c>
      <c r="K1005" s="24">
        <f t="shared" si="589"/>
        <v>566.56736510847293</v>
      </c>
      <c r="L1005" s="12">
        <f t="shared" si="607"/>
        <v>0.27809072440287025</v>
      </c>
      <c r="M1005" s="24">
        <f t="shared" si="608"/>
        <v>541.9652886917296</v>
      </c>
      <c r="N1005" s="12">
        <f t="shared" si="590"/>
        <v>0.68720051435447405</v>
      </c>
      <c r="O1005" s="24">
        <f t="shared" si="591"/>
        <v>700.94228398773589</v>
      </c>
      <c r="P1005" s="12">
        <f t="shared" si="609"/>
        <v>0.38894231422616415</v>
      </c>
      <c r="Q1005" s="24">
        <f t="shared" si="610"/>
        <v>428.83548111668324</v>
      </c>
      <c r="R1005" s="12">
        <f t="shared" si="592"/>
        <v>0.46556804016672731</v>
      </c>
      <c r="S1005" s="24">
        <f t="shared" si="593"/>
        <v>620.77443879095131</v>
      </c>
      <c r="T1005" s="12">
        <f t="shared" si="611"/>
        <v>0.3532504046074858</v>
      </c>
      <c r="W1005" s="24">
        <f t="shared" si="612"/>
        <v>635.79088552561302</v>
      </c>
      <c r="X1005" s="24">
        <f t="shared" si="613"/>
        <v>793.2097901137596</v>
      </c>
      <c r="Y1005" s="13">
        <f t="shared" si="594"/>
        <v>0.41977672294821383</v>
      </c>
      <c r="Z1005" s="24">
        <f t="shared" si="595"/>
        <v>4173.0595243797979</v>
      </c>
      <c r="AA1005" s="24">
        <f t="shared" si="596"/>
        <v>18250.78527124062</v>
      </c>
      <c r="AB1005" s="24">
        <f t="shared" si="614"/>
        <v>541.9652886917296</v>
      </c>
      <c r="AC1005" s="24">
        <f t="shared" si="615"/>
        <v>428.83548111668324</v>
      </c>
      <c r="AD1005" s="123">
        <f t="shared" si="616"/>
        <v>4935</v>
      </c>
      <c r="AE1005" s="14">
        <f t="shared" si="617"/>
        <v>82.25</v>
      </c>
      <c r="AF1005" s="24">
        <f t="shared" si="597"/>
        <v>400</v>
      </c>
      <c r="AG1005" s="3">
        <f t="shared" si="618"/>
        <v>2</v>
      </c>
      <c r="AH1005" s="14">
        <f t="shared" si="598"/>
        <v>0</v>
      </c>
      <c r="AI1005" s="14">
        <f t="shared" si="599"/>
        <v>1</v>
      </c>
      <c r="AJ1005" s="14">
        <f t="shared" si="600"/>
        <v>2</v>
      </c>
      <c r="AK1005" s="14">
        <f t="shared" si="601"/>
        <v>2.6</v>
      </c>
      <c r="AL1005" s="24">
        <f t="shared" si="619"/>
        <v>542.42473310487867</v>
      </c>
      <c r="AM1005" s="14">
        <f t="shared" si="620"/>
        <v>449.05858068414426</v>
      </c>
      <c r="AN1005" s="138" t="str">
        <f t="shared" si="621"/>
        <v>modifiée</v>
      </c>
      <c r="AO1005">
        <f t="shared" si="622"/>
        <v>4935</v>
      </c>
      <c r="AP1005" s="124">
        <f t="shared" si="623"/>
        <v>449.05858068414426</v>
      </c>
    </row>
    <row r="1006" spans="2:42" x14ac:dyDescent="0.25">
      <c r="B1006" s="3">
        <f t="shared" si="602"/>
        <v>4940</v>
      </c>
      <c r="C1006" s="14">
        <f t="shared" si="603"/>
        <v>82.333333333333329</v>
      </c>
      <c r="D1006" s="11">
        <f t="shared" si="604"/>
        <v>992.66696612292299</v>
      </c>
      <c r="E1006" s="11">
        <f t="shared" si="585"/>
        <v>802.93404192717708</v>
      </c>
      <c r="F1006" s="11">
        <f t="shared" si="605"/>
        <v>305.35381563921618</v>
      </c>
      <c r="G1006" s="11">
        <f t="shared" si="586"/>
        <v>542.35423100595574</v>
      </c>
      <c r="H1006" s="11">
        <f t="shared" si="587"/>
        <v>429.18873152129072</v>
      </c>
      <c r="I1006" s="24">
        <f t="shared" si="606"/>
        <v>305.35381563921618</v>
      </c>
      <c r="J1006" s="12">
        <f t="shared" si="588"/>
        <v>0.28334516745551874</v>
      </c>
      <c r="K1006" s="24">
        <f t="shared" si="589"/>
        <v>566.66797651171078</v>
      </c>
      <c r="L1006" s="12">
        <f t="shared" si="607"/>
        <v>0.27799809031101524</v>
      </c>
      <c r="M1006" s="24">
        <f t="shared" si="608"/>
        <v>542.35423100595574</v>
      </c>
      <c r="N1006" s="12">
        <f t="shared" si="590"/>
        <v>0.68685821560719729</v>
      </c>
      <c r="O1006" s="24">
        <f t="shared" si="591"/>
        <v>701.29160159109347</v>
      </c>
      <c r="P1006" s="12">
        <f t="shared" si="609"/>
        <v>0.38858618603496847</v>
      </c>
      <c r="Q1006" s="24">
        <f t="shared" si="610"/>
        <v>429.18873152129072</v>
      </c>
      <c r="R1006" s="12">
        <f t="shared" si="592"/>
        <v>0.46542271249872391</v>
      </c>
      <c r="S1006" s="24">
        <f t="shared" si="593"/>
        <v>620.96827484390451</v>
      </c>
      <c r="T1006" s="12">
        <f t="shared" si="611"/>
        <v>0.35303362047442727</v>
      </c>
      <c r="W1006" s="24">
        <f t="shared" si="612"/>
        <v>636.21066224856122</v>
      </c>
      <c r="X1006" s="24">
        <f t="shared" si="613"/>
        <v>793.73440015642723</v>
      </c>
      <c r="Y1006" s="13">
        <f t="shared" si="594"/>
        <v>0.41932223024412529</v>
      </c>
      <c r="Z1006" s="24">
        <f t="shared" si="595"/>
        <v>4168.0844919653964</v>
      </c>
      <c r="AA1006" s="24">
        <f t="shared" si="596"/>
        <v>18246.296522255368</v>
      </c>
      <c r="AB1006" s="24">
        <f t="shared" si="614"/>
        <v>542.35423100595574</v>
      </c>
      <c r="AC1006" s="24">
        <f t="shared" si="615"/>
        <v>429.18873152129072</v>
      </c>
      <c r="AD1006" s="123">
        <f t="shared" si="616"/>
        <v>4940</v>
      </c>
      <c r="AE1006" s="14">
        <f t="shared" si="617"/>
        <v>82.333333333333329</v>
      </c>
      <c r="AF1006" s="24">
        <f t="shared" si="597"/>
        <v>400</v>
      </c>
      <c r="AG1006" s="3">
        <f t="shared" si="618"/>
        <v>2</v>
      </c>
      <c r="AH1006" s="14">
        <f t="shared" si="598"/>
        <v>0</v>
      </c>
      <c r="AI1006" s="14">
        <f t="shared" si="599"/>
        <v>1</v>
      </c>
      <c r="AJ1006" s="14">
        <f t="shared" si="600"/>
        <v>2</v>
      </c>
      <c r="AK1006" s="14">
        <f t="shared" si="601"/>
        <v>2.6</v>
      </c>
      <c r="AL1006" s="24">
        <f t="shared" si="619"/>
        <v>542.83759233515241</v>
      </c>
      <c r="AM1006" s="14">
        <f t="shared" si="620"/>
        <v>449.46452242174354</v>
      </c>
      <c r="AN1006" s="138" t="str">
        <f t="shared" si="621"/>
        <v>modifiée</v>
      </c>
      <c r="AO1006">
        <f t="shared" si="622"/>
        <v>4940</v>
      </c>
      <c r="AP1006" s="124">
        <f t="shared" si="623"/>
        <v>449.46452242174354</v>
      </c>
    </row>
    <row r="1007" spans="2:42" x14ac:dyDescent="0.25">
      <c r="B1007" s="3">
        <f t="shared" si="602"/>
        <v>4945</v>
      </c>
      <c r="C1007" s="14">
        <f t="shared" si="603"/>
        <v>82.416666666666671</v>
      </c>
      <c r="D1007" s="11">
        <f t="shared" si="604"/>
        <v>992.81831118251512</v>
      </c>
      <c r="E1007" s="11">
        <f t="shared" si="585"/>
        <v>803.15481735354933</v>
      </c>
      <c r="F1007" s="11">
        <f t="shared" si="605"/>
        <v>305.63181372952721</v>
      </c>
      <c r="G1007" s="11">
        <f t="shared" si="586"/>
        <v>542.74281719199075</v>
      </c>
      <c r="H1007" s="11">
        <f t="shared" si="587"/>
        <v>429.54176514176515</v>
      </c>
      <c r="I1007" s="24">
        <f t="shared" si="606"/>
        <v>305.63181372952721</v>
      </c>
      <c r="J1007" s="12">
        <f t="shared" si="588"/>
        <v>0.28329485889665512</v>
      </c>
      <c r="K1007" s="24">
        <f t="shared" si="589"/>
        <v>566.76860752691346</v>
      </c>
      <c r="L1007" s="12">
        <f t="shared" si="607"/>
        <v>0.27790544360546393</v>
      </c>
      <c r="M1007" s="24">
        <f t="shared" si="608"/>
        <v>542.74281719199075</v>
      </c>
      <c r="N1007" s="12">
        <f t="shared" si="590"/>
        <v>0.6865160024319058</v>
      </c>
      <c r="O1007" s="24">
        <f t="shared" si="591"/>
        <v>701.64118007860952</v>
      </c>
      <c r="P1007" s="12">
        <f t="shared" si="609"/>
        <v>0.38823038423650041</v>
      </c>
      <c r="Q1007" s="24">
        <f t="shared" si="610"/>
        <v>429.54176514176515</v>
      </c>
      <c r="R1007" s="12">
        <f t="shared" si="592"/>
        <v>0.46527734641358098</v>
      </c>
      <c r="S1007" s="24">
        <f t="shared" si="593"/>
        <v>621.16228327308727</v>
      </c>
      <c r="T1007" s="12">
        <f t="shared" si="611"/>
        <v>0.35281689407519301</v>
      </c>
      <c r="W1007" s="24">
        <f t="shared" si="612"/>
        <v>636.62998447880534</v>
      </c>
      <c r="X1007" s="24">
        <f t="shared" si="613"/>
        <v>794.262780006002</v>
      </c>
      <c r="Y1007" s="13">
        <f t="shared" si="594"/>
        <v>0.41886671673799719</v>
      </c>
      <c r="Z1007" s="24">
        <f t="shared" si="595"/>
        <v>4163.1208218685997</v>
      </c>
      <c r="AA1007" s="24">
        <f t="shared" si="596"/>
        <v>18241.816035380598</v>
      </c>
      <c r="AB1007" s="24">
        <f t="shared" si="614"/>
        <v>542.74281719199075</v>
      </c>
      <c r="AC1007" s="24">
        <f t="shared" si="615"/>
        <v>429.54176514176515</v>
      </c>
      <c r="AD1007" s="123">
        <f t="shared" si="616"/>
        <v>4945</v>
      </c>
      <c r="AE1007" s="14">
        <f t="shared" si="617"/>
        <v>82.416666666666671</v>
      </c>
      <c r="AF1007" s="24">
        <f t="shared" si="597"/>
        <v>400</v>
      </c>
      <c r="AG1007" s="3">
        <f t="shared" si="618"/>
        <v>2</v>
      </c>
      <c r="AH1007" s="14">
        <f t="shared" si="598"/>
        <v>0</v>
      </c>
      <c r="AI1007" s="14">
        <f t="shared" si="599"/>
        <v>1</v>
      </c>
      <c r="AJ1007" s="14">
        <f t="shared" si="600"/>
        <v>2</v>
      </c>
      <c r="AK1007" s="14">
        <f t="shared" si="601"/>
        <v>2.6</v>
      </c>
      <c r="AL1007" s="24">
        <f t="shared" si="619"/>
        <v>543.25012093213468</v>
      </c>
      <c r="AM1007" s="14">
        <f t="shared" si="620"/>
        <v>449.87025738546407</v>
      </c>
      <c r="AN1007" s="138" t="str">
        <f t="shared" si="621"/>
        <v>modifiée</v>
      </c>
      <c r="AO1007">
        <f t="shared" si="622"/>
        <v>4945</v>
      </c>
      <c r="AP1007" s="124">
        <f t="shared" si="623"/>
        <v>449.87025738546407</v>
      </c>
    </row>
    <row r="1008" spans="2:42" x14ac:dyDescent="0.25">
      <c r="B1008" s="3">
        <f t="shared" si="602"/>
        <v>4950</v>
      </c>
      <c r="C1008" s="14">
        <f t="shared" si="603"/>
        <v>82.5</v>
      </c>
      <c r="D1008" s="11">
        <f t="shared" si="604"/>
        <v>992.96950352254566</v>
      </c>
      <c r="E1008" s="11">
        <f t="shared" si="585"/>
        <v>803.37559277992159</v>
      </c>
      <c r="F1008" s="11">
        <f t="shared" si="605"/>
        <v>305.90971917313266</v>
      </c>
      <c r="G1008" s="11">
        <f t="shared" si="586"/>
        <v>543.13104757622727</v>
      </c>
      <c r="H1008" s="11">
        <f t="shared" si="587"/>
        <v>429.89458203584036</v>
      </c>
      <c r="I1008" s="24">
        <f t="shared" si="606"/>
        <v>305.90971917313266</v>
      </c>
      <c r="J1008" s="12">
        <f t="shared" si="588"/>
        <v>0.28324455828590006</v>
      </c>
      <c r="K1008" s="24">
        <f t="shared" si="589"/>
        <v>566.86925838244247</v>
      </c>
      <c r="L1008" s="12">
        <f t="shared" si="607"/>
        <v>0.27781278435854212</v>
      </c>
      <c r="M1008" s="24">
        <f t="shared" si="608"/>
        <v>543.13104757622727</v>
      </c>
      <c r="N1008" s="12">
        <f t="shared" si="590"/>
        <v>0.68617387559163878</v>
      </c>
      <c r="O1008" s="24">
        <f t="shared" si="591"/>
        <v>701.99101892919907</v>
      </c>
      <c r="P1008" s="12">
        <f t="shared" si="609"/>
        <v>0.38787490904786021</v>
      </c>
      <c r="Q1008" s="24">
        <f t="shared" si="610"/>
        <v>429.89458203584036</v>
      </c>
      <c r="R1008" s="12">
        <f t="shared" si="592"/>
        <v>0.46513194200777019</v>
      </c>
      <c r="S1008" s="24">
        <f t="shared" si="593"/>
        <v>621.35646415931399</v>
      </c>
      <c r="T1008" s="12">
        <f t="shared" si="611"/>
        <v>0.35260022568622551</v>
      </c>
      <c r="W1008" s="24">
        <f t="shared" si="612"/>
        <v>637.04885119554331</v>
      </c>
      <c r="X1008" s="24">
        <f t="shared" si="613"/>
        <v>794.79496819976748</v>
      </c>
      <c r="Y1008" s="13">
        <f t="shared" si="594"/>
        <v>0.41841017498832506</v>
      </c>
      <c r="Z1008" s="24">
        <f t="shared" si="595"/>
        <v>4158.1685396094572</v>
      </c>
      <c r="AA1008" s="24">
        <f t="shared" si="596"/>
        <v>18237.344016776566</v>
      </c>
      <c r="AB1008" s="24">
        <f t="shared" si="614"/>
        <v>543.13104757622727</v>
      </c>
      <c r="AC1008" s="24">
        <f t="shared" si="615"/>
        <v>429.89458203584036</v>
      </c>
      <c r="AD1008" s="123">
        <f t="shared" si="616"/>
        <v>4950</v>
      </c>
      <c r="AE1008" s="14">
        <f t="shared" si="617"/>
        <v>82.5</v>
      </c>
      <c r="AF1008" s="24">
        <f t="shared" si="597"/>
        <v>400</v>
      </c>
      <c r="AG1008" s="3">
        <f t="shared" si="618"/>
        <v>2</v>
      </c>
      <c r="AH1008" s="14">
        <f t="shared" si="598"/>
        <v>0</v>
      </c>
      <c r="AI1008" s="14">
        <f t="shared" si="599"/>
        <v>1</v>
      </c>
      <c r="AJ1008" s="14">
        <f t="shared" si="600"/>
        <v>2</v>
      </c>
      <c r="AK1008" s="14">
        <f t="shared" si="601"/>
        <v>2.6</v>
      </c>
      <c r="AL1008" s="24">
        <f t="shared" si="619"/>
        <v>543.66231829637024</v>
      </c>
      <c r="AM1008" s="14">
        <f t="shared" si="620"/>
        <v>450.27578539719724</v>
      </c>
      <c r="AN1008" s="138" t="str">
        <f t="shared" si="621"/>
        <v>modifiée</v>
      </c>
      <c r="AO1008">
        <f t="shared" si="622"/>
        <v>4950</v>
      </c>
      <c r="AP1008" s="124">
        <f t="shared" si="623"/>
        <v>450.27578539719724</v>
      </c>
    </row>
    <row r="1009" spans="2:42" x14ac:dyDescent="0.25">
      <c r="B1009" s="3">
        <f t="shared" si="602"/>
        <v>4955</v>
      </c>
      <c r="C1009" s="14">
        <f t="shared" si="603"/>
        <v>82.583333333333329</v>
      </c>
      <c r="D1009" s="11">
        <f t="shared" si="604"/>
        <v>993.12054345091758</v>
      </c>
      <c r="E1009" s="11">
        <f t="shared" si="585"/>
        <v>803.59636820629385</v>
      </c>
      <c r="F1009" s="11">
        <f t="shared" si="605"/>
        <v>306.18753195749122</v>
      </c>
      <c r="G1009" s="11">
        <f t="shared" si="586"/>
        <v>543.51892248527508</v>
      </c>
      <c r="H1009" s="11">
        <f t="shared" si="587"/>
        <v>430.24718226152658</v>
      </c>
      <c r="I1009" s="24">
        <f t="shared" si="606"/>
        <v>306.18753195749122</v>
      </c>
      <c r="J1009" s="12">
        <f t="shared" si="588"/>
        <v>0.28319426551050575</v>
      </c>
      <c r="K1009" s="24">
        <f t="shared" si="589"/>
        <v>566.96992930612225</v>
      </c>
      <c r="L1009" s="12">
        <f t="shared" si="607"/>
        <v>0.27772011264233515</v>
      </c>
      <c r="M1009" s="24">
        <f t="shared" si="608"/>
        <v>543.51892248527508</v>
      </c>
      <c r="N1009" s="12">
        <f t="shared" si="590"/>
        <v>0.68583183584737151</v>
      </c>
      <c r="O1009" s="24">
        <f t="shared" si="591"/>
        <v>702.34111762109751</v>
      </c>
      <c r="P1009" s="12">
        <f t="shared" si="609"/>
        <v>0.38751976068322896</v>
      </c>
      <c r="Q1009" s="24">
        <f t="shared" si="610"/>
        <v>430.24718226152658</v>
      </c>
      <c r="R1009" s="12">
        <f t="shared" si="592"/>
        <v>0.46498649937889253</v>
      </c>
      <c r="S1009" s="24">
        <f t="shared" si="593"/>
        <v>621.55081758191477</v>
      </c>
      <c r="T1009" s="12">
        <f t="shared" si="611"/>
        <v>0.35238361558336906</v>
      </c>
      <c r="W1009" s="24">
        <f t="shared" si="612"/>
        <v>637.46726137053167</v>
      </c>
      <c r="X1009" s="24">
        <f t="shared" si="613"/>
        <v>795.33100378296899</v>
      </c>
      <c r="Y1009" s="13">
        <f t="shared" si="594"/>
        <v>0.41795259745025737</v>
      </c>
      <c r="Z1009" s="24">
        <f t="shared" si="595"/>
        <v>4153.2276708940544</v>
      </c>
      <c r="AA1009" s="24">
        <f t="shared" si="596"/>
        <v>18232.880673800217</v>
      </c>
      <c r="AB1009" s="24">
        <f t="shared" si="614"/>
        <v>543.51892248527508</v>
      </c>
      <c r="AC1009" s="24">
        <f t="shared" si="615"/>
        <v>430.24718226152658</v>
      </c>
      <c r="AD1009" s="123">
        <f t="shared" si="616"/>
        <v>4955</v>
      </c>
      <c r="AE1009" s="14">
        <f t="shared" si="617"/>
        <v>82.583333333333329</v>
      </c>
      <c r="AF1009" s="24">
        <f t="shared" si="597"/>
        <v>400</v>
      </c>
      <c r="AG1009" s="3">
        <f t="shared" si="618"/>
        <v>2</v>
      </c>
      <c r="AH1009" s="14">
        <f t="shared" si="598"/>
        <v>0</v>
      </c>
      <c r="AI1009" s="14">
        <f t="shared" si="599"/>
        <v>1</v>
      </c>
      <c r="AJ1009" s="14">
        <f t="shared" si="600"/>
        <v>2</v>
      </c>
      <c r="AK1009" s="14">
        <f t="shared" si="601"/>
        <v>2.6</v>
      </c>
      <c r="AL1009" s="24">
        <f t="shared" si="619"/>
        <v>544.07418382443234</v>
      </c>
      <c r="AM1009" s="14">
        <f t="shared" si="620"/>
        <v>450.68110627833312</v>
      </c>
      <c r="AN1009" s="138" t="str">
        <f t="shared" si="621"/>
        <v>modifiée</v>
      </c>
      <c r="AO1009">
        <f t="shared" si="622"/>
        <v>4955</v>
      </c>
      <c r="AP1009" s="124">
        <f t="shared" si="623"/>
        <v>450.68110627833312</v>
      </c>
    </row>
    <row r="1010" spans="2:42" x14ac:dyDescent="0.25">
      <c r="B1010" s="3">
        <f t="shared" si="602"/>
        <v>4960</v>
      </c>
      <c r="C1010" s="14">
        <f t="shared" si="603"/>
        <v>82.666666666666671</v>
      </c>
      <c r="D1010" s="11">
        <f t="shared" si="604"/>
        <v>993.27143127460261</v>
      </c>
      <c r="E1010" s="11">
        <f t="shared" si="585"/>
        <v>803.8171436326661</v>
      </c>
      <c r="F1010" s="11">
        <f t="shared" si="605"/>
        <v>306.46525207013354</v>
      </c>
      <c r="G1010" s="11">
        <f t="shared" si="586"/>
        <v>543.90644224595826</v>
      </c>
      <c r="H1010" s="11">
        <f t="shared" si="587"/>
        <v>430.59956587710997</v>
      </c>
      <c r="I1010" s="24">
        <f t="shared" si="606"/>
        <v>306.46525207013354</v>
      </c>
      <c r="J1010" s="12">
        <f t="shared" si="588"/>
        <v>0.28314398045815226</v>
      </c>
      <c r="K1010" s="24">
        <f t="shared" si="589"/>
        <v>567.07062052523929</v>
      </c>
      <c r="L1010" s="12">
        <f t="shared" si="607"/>
        <v>0.27762742852879296</v>
      </c>
      <c r="M1010" s="24">
        <f t="shared" si="608"/>
        <v>543.90644224595826</v>
      </c>
      <c r="N1010" s="12">
        <f t="shared" si="590"/>
        <v>0.68548988395800692</v>
      </c>
      <c r="O1010" s="24">
        <f t="shared" si="591"/>
        <v>702.69147563187107</v>
      </c>
      <c r="P1010" s="12">
        <f t="shared" si="609"/>
        <v>0.38716493935413321</v>
      </c>
      <c r="Q1010" s="24">
        <f t="shared" si="610"/>
        <v>430.59956587710997</v>
      </c>
      <c r="R1010" s="12">
        <f t="shared" si="592"/>
        <v>0.46484101862567107</v>
      </c>
      <c r="S1010" s="24">
        <f t="shared" si="593"/>
        <v>621.74534361874043</v>
      </c>
      <c r="T1010" s="12">
        <f t="shared" si="611"/>
        <v>0.35216706404203962</v>
      </c>
      <c r="W1010" s="24">
        <f t="shared" si="612"/>
        <v>637.88521396798194</v>
      </c>
      <c r="X1010" s="24">
        <f t="shared" si="613"/>
        <v>795.87092631693565</v>
      </c>
      <c r="Y1010" s="13">
        <f t="shared" si="594"/>
        <v>0.4174939764742826</v>
      </c>
      <c r="Z1010" s="24">
        <f t="shared" si="595"/>
        <v>4148.2982416171044</v>
      </c>
      <c r="AA1010" s="24">
        <f t="shared" si="596"/>
        <v>18228.426215017389</v>
      </c>
      <c r="AB1010" s="24">
        <f t="shared" si="614"/>
        <v>543.90644224595826</v>
      </c>
      <c r="AC1010" s="24">
        <f t="shared" si="615"/>
        <v>430.59956587710997</v>
      </c>
      <c r="AD1010" s="123">
        <f t="shared" si="616"/>
        <v>4960</v>
      </c>
      <c r="AE1010" s="14">
        <f t="shared" si="617"/>
        <v>82.666666666666671</v>
      </c>
      <c r="AF1010" s="24">
        <f t="shared" si="597"/>
        <v>400</v>
      </c>
      <c r="AG1010" s="3">
        <f t="shared" si="618"/>
        <v>2</v>
      </c>
      <c r="AH1010" s="14">
        <f t="shared" si="598"/>
        <v>0</v>
      </c>
      <c r="AI1010" s="14">
        <f t="shared" si="599"/>
        <v>1</v>
      </c>
      <c r="AJ1010" s="14">
        <f t="shared" si="600"/>
        <v>2</v>
      </c>
      <c r="AK1010" s="14">
        <f t="shared" si="601"/>
        <v>2.6</v>
      </c>
      <c r="AL1010" s="24">
        <f t="shared" si="619"/>
        <v>544.48571690886558</v>
      </c>
      <c r="AM1010" s="14">
        <f t="shared" si="620"/>
        <v>451.08621984974928</v>
      </c>
      <c r="AN1010" s="138" t="str">
        <f t="shared" si="621"/>
        <v>modifiée</v>
      </c>
      <c r="AO1010">
        <f t="shared" si="622"/>
        <v>4960</v>
      </c>
      <c r="AP1010" s="124">
        <f t="shared" si="623"/>
        <v>451.08621984974928</v>
      </c>
    </row>
    <row r="1011" spans="2:42" x14ac:dyDescent="0.25">
      <c r="B1011" s="3">
        <f t="shared" si="602"/>
        <v>4965</v>
      </c>
      <c r="C1011" s="14">
        <f t="shared" si="603"/>
        <v>82.75</v>
      </c>
      <c r="D1011" s="11">
        <f t="shared" si="604"/>
        <v>993.42216729964662</v>
      </c>
      <c r="E1011" s="11">
        <f t="shared" si="585"/>
        <v>804.03791905903824</v>
      </c>
      <c r="F1011" s="11">
        <f t="shared" si="605"/>
        <v>306.74287949866232</v>
      </c>
      <c r="G1011" s="11">
        <f t="shared" si="586"/>
        <v>544.29360718531234</v>
      </c>
      <c r="H1011" s="11">
        <f t="shared" si="587"/>
        <v>430.95173294115199</v>
      </c>
      <c r="I1011" s="24">
        <f t="shared" si="606"/>
        <v>306.74287949866232</v>
      </c>
      <c r="J1011" s="12">
        <f t="shared" si="588"/>
        <v>0.2830937030169462</v>
      </c>
      <c r="K1011" s="24">
        <f t="shared" si="589"/>
        <v>567.17133226654369</v>
      </c>
      <c r="L1011" s="12">
        <f t="shared" si="607"/>
        <v>0.27753473208963053</v>
      </c>
      <c r="M1011" s="24">
        <f t="shared" si="608"/>
        <v>544.29360718531234</v>
      </c>
      <c r="N1011" s="12">
        <f t="shared" si="590"/>
        <v>0.6851480206803654</v>
      </c>
      <c r="O1011" s="24">
        <f t="shared" si="591"/>
        <v>703.04209243842877</v>
      </c>
      <c r="P1011" s="12">
        <f t="shared" si="609"/>
        <v>0.38681044526920111</v>
      </c>
      <c r="Q1011" s="24">
        <f t="shared" si="610"/>
        <v>430.95173294115199</v>
      </c>
      <c r="R1011" s="12">
        <f t="shared" si="592"/>
        <v>0.46469549984794306</v>
      </c>
      <c r="S1011" s="24">
        <f t="shared" si="593"/>
        <v>621.9400423461675</v>
      </c>
      <c r="T1011" s="12">
        <f t="shared" si="611"/>
        <v>0.35195057133705676</v>
      </c>
      <c r="W1011" s="24">
        <f t="shared" si="612"/>
        <v>638.30270794445619</v>
      </c>
      <c r="X1011" s="24">
        <f t="shared" si="613"/>
        <v>796.41477588735574</v>
      </c>
      <c r="Y1011" s="13">
        <f t="shared" si="594"/>
        <v>0.41703430430489785</v>
      </c>
      <c r="Z1011" s="24">
        <f t="shared" si="595"/>
        <v>4143.3802778645513</v>
      </c>
      <c r="AA1011" s="24">
        <f t="shared" si="596"/>
        <v>18223.980850215201</v>
      </c>
      <c r="AB1011" s="24">
        <f t="shared" si="614"/>
        <v>544.29360718531234</v>
      </c>
      <c r="AC1011" s="24">
        <f t="shared" si="615"/>
        <v>430.95173294115199</v>
      </c>
      <c r="AD1011" s="123">
        <f t="shared" si="616"/>
        <v>4965</v>
      </c>
      <c r="AE1011" s="14">
        <f t="shared" si="617"/>
        <v>82.75</v>
      </c>
      <c r="AF1011" s="24">
        <f t="shared" si="597"/>
        <v>400</v>
      </c>
      <c r="AG1011" s="3">
        <f t="shared" si="618"/>
        <v>2</v>
      </c>
      <c r="AH1011" s="14">
        <f t="shared" si="598"/>
        <v>0</v>
      </c>
      <c r="AI1011" s="14">
        <f t="shared" si="599"/>
        <v>1</v>
      </c>
      <c r="AJ1011" s="14">
        <f t="shared" si="600"/>
        <v>2</v>
      </c>
      <c r="AK1011" s="14">
        <f t="shared" si="601"/>
        <v>2.6</v>
      </c>
      <c r="AL1011" s="24">
        <f t="shared" si="619"/>
        <v>544.89691693812733</v>
      </c>
      <c r="AM1011" s="14">
        <f t="shared" si="620"/>
        <v>451.49112593179854</v>
      </c>
      <c r="AN1011" s="138" t="str">
        <f t="shared" si="621"/>
        <v>modifiée</v>
      </c>
      <c r="AO1011">
        <f t="shared" si="622"/>
        <v>4965</v>
      </c>
      <c r="AP1011" s="124">
        <f t="shared" si="623"/>
        <v>451.49112593179854</v>
      </c>
    </row>
    <row r="1012" spans="2:42" x14ac:dyDescent="0.25">
      <c r="B1012" s="3">
        <f t="shared" si="602"/>
        <v>4970</v>
      </c>
      <c r="C1012" s="14">
        <f t="shared" si="603"/>
        <v>82.833333333333329</v>
      </c>
      <c r="D1012" s="11">
        <f t="shared" si="604"/>
        <v>993.5727518311727</v>
      </c>
      <c r="E1012" s="11">
        <f t="shared" si="585"/>
        <v>804.25869448541039</v>
      </c>
      <c r="F1012" s="11">
        <f t="shared" si="605"/>
        <v>307.02041423075195</v>
      </c>
      <c r="G1012" s="11">
        <f t="shared" si="586"/>
        <v>544.68041763058159</v>
      </c>
      <c r="H1012" s="11">
        <f t="shared" si="587"/>
        <v>431.30368351248904</v>
      </c>
      <c r="I1012" s="24">
        <f t="shared" si="606"/>
        <v>307.02041423075195</v>
      </c>
      <c r="J1012" s="12">
        <f t="shared" si="588"/>
        <v>0.2830434330754204</v>
      </c>
      <c r="K1012" s="24">
        <f t="shared" si="589"/>
        <v>567.27206475624814</v>
      </c>
      <c r="L1012" s="12">
        <f t="shared" si="607"/>
        <v>0.2774420233963949</v>
      </c>
      <c r="M1012" s="24">
        <f t="shared" si="608"/>
        <v>544.68041763058159</v>
      </c>
      <c r="N1012" s="12">
        <f t="shared" si="590"/>
        <v>0.6848062467691769</v>
      </c>
      <c r="O1012" s="24">
        <f t="shared" si="591"/>
        <v>703.39296751703159</v>
      </c>
      <c r="P1012" s="12">
        <f t="shared" si="609"/>
        <v>0.38645627863433174</v>
      </c>
      <c r="Q1012" s="24">
        <f t="shared" si="610"/>
        <v>431.30368351248904</v>
      </c>
      <c r="R1012" s="12">
        <f t="shared" si="592"/>
        <v>0.46454994314665349</v>
      </c>
      <c r="S1012" s="24">
        <f t="shared" si="593"/>
        <v>622.13491383910241</v>
      </c>
      <c r="T1012" s="12">
        <f t="shared" si="611"/>
        <v>0.3517341377427487</v>
      </c>
      <c r="W1012" s="24">
        <f t="shared" si="612"/>
        <v>638.71974224876112</v>
      </c>
      <c r="X1012" s="24">
        <f t="shared" si="613"/>
        <v>796.96259311270524</v>
      </c>
      <c r="Y1012" s="13">
        <f t="shared" si="594"/>
        <v>0.41657357307926124</v>
      </c>
      <c r="Z1012" s="24">
        <f t="shared" si="595"/>
        <v>4138.4738059162319</v>
      </c>
      <c r="AA1012" s="24">
        <f t="shared" si="596"/>
        <v>18219.544790414555</v>
      </c>
      <c r="AB1012" s="24">
        <f t="shared" si="614"/>
        <v>544.68041763058159</v>
      </c>
      <c r="AC1012" s="24">
        <f t="shared" si="615"/>
        <v>431.30368351248904</v>
      </c>
      <c r="AD1012" s="123">
        <f t="shared" si="616"/>
        <v>4970</v>
      </c>
      <c r="AE1012" s="14">
        <f t="shared" si="617"/>
        <v>82.833333333333329</v>
      </c>
      <c r="AF1012" s="24">
        <f t="shared" si="597"/>
        <v>400</v>
      </c>
      <c r="AG1012" s="3">
        <f t="shared" si="618"/>
        <v>2</v>
      </c>
      <c r="AH1012" s="14">
        <f t="shared" si="598"/>
        <v>0</v>
      </c>
      <c r="AI1012" s="14">
        <f t="shared" si="599"/>
        <v>1</v>
      </c>
      <c r="AJ1012" s="14">
        <f t="shared" si="600"/>
        <v>2</v>
      </c>
      <c r="AK1012" s="14">
        <f t="shared" si="601"/>
        <v>2.6</v>
      </c>
      <c r="AL1012" s="24">
        <f t="shared" si="619"/>
        <v>545.30778329652935</v>
      </c>
      <c r="AM1012" s="14">
        <f t="shared" si="620"/>
        <v>451.89582434429752</v>
      </c>
      <c r="AN1012" s="138" t="str">
        <f t="shared" si="621"/>
        <v>modifiée</v>
      </c>
      <c r="AO1012">
        <f t="shared" si="622"/>
        <v>4970</v>
      </c>
      <c r="AP1012" s="124">
        <f t="shared" si="623"/>
        <v>451.89582434429752</v>
      </c>
    </row>
    <row r="1013" spans="2:42" x14ac:dyDescent="0.25">
      <c r="B1013" s="3">
        <f t="shared" si="602"/>
        <v>4975</v>
      </c>
      <c r="C1013" s="14">
        <f t="shared" si="603"/>
        <v>82.916666666666671</v>
      </c>
      <c r="D1013" s="11">
        <f t="shared" si="604"/>
        <v>993.72318517338454</v>
      </c>
      <c r="E1013" s="11">
        <f t="shared" si="585"/>
        <v>804.47946991178264</v>
      </c>
      <c r="F1013" s="11">
        <f t="shared" si="605"/>
        <v>307.29785625414837</v>
      </c>
      <c r="G1013" s="11">
        <f t="shared" si="586"/>
        <v>545.06687390921593</v>
      </c>
      <c r="H1013" s="11">
        <f t="shared" si="587"/>
        <v>431.65541765023181</v>
      </c>
      <c r="I1013" s="24">
        <f t="shared" si="606"/>
        <v>307.29785625414837</v>
      </c>
      <c r="J1013" s="12">
        <f t="shared" si="588"/>
        <v>0.28299317052253248</v>
      </c>
      <c r="K1013" s="24">
        <f t="shared" si="589"/>
        <v>567.37281822002944</v>
      </c>
      <c r="L1013" s="12">
        <f t="shared" si="607"/>
        <v>0.27734930252045531</v>
      </c>
      <c r="M1013" s="24">
        <f t="shared" si="608"/>
        <v>545.06687390921593</v>
      </c>
      <c r="N1013" s="12">
        <f t="shared" si="590"/>
        <v>0.68446456297707059</v>
      </c>
      <c r="O1013" s="24">
        <f t="shared" si="591"/>
        <v>703.74410034330504</v>
      </c>
      <c r="P1013" s="12">
        <f t="shared" si="609"/>
        <v>0.38610243965267593</v>
      </c>
      <c r="Q1013" s="24">
        <f t="shared" si="610"/>
        <v>431.65541765023181</v>
      </c>
      <c r="R1013" s="12">
        <f t="shared" si="592"/>
        <v>0.46440434862384689</v>
      </c>
      <c r="S1013" s="24">
        <f t="shared" si="593"/>
        <v>622.32995817098731</v>
      </c>
      <c r="T1013" s="12">
        <f t="shared" si="611"/>
        <v>0.35151776353293535</v>
      </c>
      <c r="W1013" s="24">
        <f t="shared" si="612"/>
        <v>639.13631582184041</v>
      </c>
      <c r="X1013" s="24">
        <f t="shared" si="613"/>
        <v>797.51441915283522</v>
      </c>
      <c r="Y1013" s="13">
        <f t="shared" si="594"/>
        <v>0.41611177482582795</v>
      </c>
      <c r="Z1013" s="24">
        <f t="shared" si="595"/>
        <v>4133.5788522485554</v>
      </c>
      <c r="AA1013" s="24">
        <f t="shared" si="596"/>
        <v>18215.118247882991</v>
      </c>
      <c r="AB1013" s="24">
        <f t="shared" si="614"/>
        <v>545.06687390921593</v>
      </c>
      <c r="AC1013" s="24">
        <f t="shared" si="615"/>
        <v>431.65541765023181</v>
      </c>
      <c r="AD1013" s="123">
        <f t="shared" si="616"/>
        <v>4975</v>
      </c>
      <c r="AE1013" s="14">
        <f t="shared" si="617"/>
        <v>82.916666666666671</v>
      </c>
      <c r="AF1013" s="24">
        <f t="shared" si="597"/>
        <v>400</v>
      </c>
      <c r="AG1013" s="3">
        <f t="shared" si="618"/>
        <v>2</v>
      </c>
      <c r="AH1013" s="14">
        <f t="shared" si="598"/>
        <v>0</v>
      </c>
      <c r="AI1013" s="14">
        <f t="shared" si="599"/>
        <v>1</v>
      </c>
      <c r="AJ1013" s="14">
        <f t="shared" si="600"/>
        <v>2</v>
      </c>
      <c r="AK1013" s="14">
        <f t="shared" si="601"/>
        <v>2.6</v>
      </c>
      <c r="AL1013" s="24">
        <f t="shared" si="619"/>
        <v>545.71831536417756</v>
      </c>
      <c r="AM1013" s="14">
        <f t="shared" si="620"/>
        <v>452.3003149065147</v>
      </c>
      <c r="AN1013" s="138" t="str">
        <f t="shared" si="621"/>
        <v>modifiée</v>
      </c>
      <c r="AO1013">
        <f t="shared" si="622"/>
        <v>4975</v>
      </c>
      <c r="AP1013" s="124">
        <f t="shared" si="623"/>
        <v>452.3003149065147</v>
      </c>
    </row>
    <row r="1014" spans="2:42" x14ac:dyDescent="0.25">
      <c r="B1014" s="3">
        <f t="shared" si="602"/>
        <v>4980</v>
      </c>
      <c r="C1014" s="14">
        <f t="shared" si="603"/>
        <v>83</v>
      </c>
      <c r="D1014" s="11">
        <f t="shared" si="604"/>
        <v>993.87346762957111</v>
      </c>
      <c r="E1014" s="11">
        <f t="shared" si="585"/>
        <v>804.7002453381549</v>
      </c>
      <c r="F1014" s="11">
        <f t="shared" si="605"/>
        <v>307.57520555666883</v>
      </c>
      <c r="G1014" s="11">
        <f t="shared" si="586"/>
        <v>545.45297634886856</v>
      </c>
      <c r="H1014" s="11">
        <f t="shared" si="587"/>
        <v>432.00693541376472</v>
      </c>
      <c r="I1014" s="24">
        <f t="shared" si="606"/>
        <v>307.57520555666883</v>
      </c>
      <c r="J1014" s="12">
        <f t="shared" si="588"/>
        <v>0.28294291524766491</v>
      </c>
      <c r="K1014" s="24">
        <f t="shared" si="589"/>
        <v>567.47359288302857</v>
      </c>
      <c r="L1014" s="12">
        <f t="shared" si="607"/>
        <v>0.2772565695329699</v>
      </c>
      <c r="M1014" s="24">
        <f t="shared" si="608"/>
        <v>545.45297634886856</v>
      </c>
      <c r="N1014" s="12">
        <f t="shared" si="590"/>
        <v>0.68412297005456701</v>
      </c>
      <c r="O1014" s="24">
        <f t="shared" si="591"/>
        <v>704.09549039224862</v>
      </c>
      <c r="P1014" s="12">
        <f t="shared" si="609"/>
        <v>0.38574892852455595</v>
      </c>
      <c r="Q1014" s="24">
        <f t="shared" si="610"/>
        <v>432.00693541376472</v>
      </c>
      <c r="R1014" s="12">
        <f t="shared" si="592"/>
        <v>0.46425871638266053</v>
      </c>
      <c r="S1014" s="24">
        <f t="shared" si="593"/>
        <v>622.52517541380382</v>
      </c>
      <c r="T1014" s="12">
        <f t="shared" si="611"/>
        <v>0.35130144898086624</v>
      </c>
      <c r="W1014" s="24">
        <f t="shared" si="612"/>
        <v>639.55242759666623</v>
      </c>
      <c r="X1014" s="24">
        <f t="shared" si="613"/>
        <v>798.07029571772057</v>
      </c>
      <c r="Y1014" s="13">
        <f t="shared" si="594"/>
        <v>0.41564890146296524</v>
      </c>
      <c r="Z1014" s="24">
        <f t="shared" si="595"/>
        <v>4128.6954435372163</v>
      </c>
      <c r="AA1014" s="24">
        <f t="shared" si="596"/>
        <v>18210.70143614749</v>
      </c>
      <c r="AB1014" s="24">
        <f t="shared" si="614"/>
        <v>545.45297634886856</v>
      </c>
      <c r="AC1014" s="24">
        <f t="shared" si="615"/>
        <v>432.00693541376472</v>
      </c>
      <c r="AD1014" s="123">
        <f t="shared" si="616"/>
        <v>4980</v>
      </c>
      <c r="AE1014" s="14">
        <f t="shared" si="617"/>
        <v>83</v>
      </c>
      <c r="AF1014" s="24">
        <f t="shared" si="597"/>
        <v>400</v>
      </c>
      <c r="AG1014" s="3">
        <f t="shared" si="618"/>
        <v>2</v>
      </c>
      <c r="AH1014" s="14">
        <f t="shared" si="598"/>
        <v>0</v>
      </c>
      <c r="AI1014" s="14">
        <f t="shared" si="599"/>
        <v>1</v>
      </c>
      <c r="AJ1014" s="14">
        <f t="shared" si="600"/>
        <v>2</v>
      </c>
      <c r="AK1014" s="14">
        <f t="shared" si="601"/>
        <v>2.6</v>
      </c>
      <c r="AL1014" s="24">
        <f t="shared" si="619"/>
        <v>546.12851251691188</v>
      </c>
      <c r="AM1014" s="14">
        <f t="shared" si="620"/>
        <v>452.70459743715747</v>
      </c>
      <c r="AN1014" s="138" t="str">
        <f t="shared" si="621"/>
        <v>modifiée</v>
      </c>
      <c r="AO1014">
        <f t="shared" si="622"/>
        <v>4980</v>
      </c>
      <c r="AP1014" s="124">
        <f t="shared" si="623"/>
        <v>452.70459743715747</v>
      </c>
    </row>
    <row r="1015" spans="2:42" x14ac:dyDescent="0.25">
      <c r="B1015" s="3">
        <f t="shared" si="602"/>
        <v>4985</v>
      </c>
      <c r="C1015" s="14">
        <f t="shared" si="603"/>
        <v>83.083333333333329</v>
      </c>
      <c r="D1015" s="11">
        <f t="shared" si="604"/>
        <v>994.02359950210871</v>
      </c>
      <c r="E1015" s="11">
        <f t="shared" si="585"/>
        <v>804.92102076452716</v>
      </c>
      <c r="F1015" s="11">
        <f t="shared" si="605"/>
        <v>307.85246212620183</v>
      </c>
      <c r="G1015" s="11">
        <f t="shared" si="586"/>
        <v>545.83872527739311</v>
      </c>
      <c r="H1015" s="11">
        <f t="shared" si="587"/>
        <v>432.35823686274557</v>
      </c>
      <c r="I1015" s="24">
        <f t="shared" si="606"/>
        <v>307.85246212620183</v>
      </c>
      <c r="J1015" s="12">
        <f t="shared" si="588"/>
        <v>0.28289266714062328</v>
      </c>
      <c r="K1015" s="24">
        <f t="shared" si="589"/>
        <v>567.57438896985082</v>
      </c>
      <c r="L1015" s="12">
        <f t="shared" si="607"/>
        <v>0.27716382450496058</v>
      </c>
      <c r="M1015" s="24">
        <f t="shared" si="608"/>
        <v>545.83872527739311</v>
      </c>
      <c r="N1015" s="12">
        <f t="shared" si="590"/>
        <v>0.68378146875006929</v>
      </c>
      <c r="O1015" s="24">
        <f t="shared" si="591"/>
        <v>704.44713713824694</v>
      </c>
      <c r="P1015" s="12">
        <f t="shared" si="609"/>
        <v>0.38539574544765581</v>
      </c>
      <c r="Q1015" s="24">
        <f t="shared" si="610"/>
        <v>432.35823686274557</v>
      </c>
      <c r="R1015" s="12">
        <f t="shared" si="592"/>
        <v>0.46411304652731777</v>
      </c>
      <c r="S1015" s="24">
        <f t="shared" si="593"/>
        <v>622.72056563807848</v>
      </c>
      <c r="T1015" s="12">
        <f t="shared" si="611"/>
        <v>0.35108519435934299</v>
      </c>
      <c r="W1015" s="24">
        <f t="shared" si="612"/>
        <v>639.96807649812922</v>
      </c>
      <c r="X1015" s="24">
        <f t="shared" si="613"/>
        <v>798.6302650763746</v>
      </c>
      <c r="Y1015" s="13">
        <f t="shared" si="594"/>
        <v>0.41518494479755064</v>
      </c>
      <c r="Z1015" s="24">
        <f t="shared" si="595"/>
        <v>4123.8236066599484</v>
      </c>
      <c r="AA1015" s="24">
        <f t="shared" si="596"/>
        <v>18206.294570007558</v>
      </c>
      <c r="AB1015" s="24">
        <f t="shared" si="614"/>
        <v>545.83872527739311</v>
      </c>
      <c r="AC1015" s="24">
        <f t="shared" si="615"/>
        <v>432.35823686274557</v>
      </c>
      <c r="AD1015" s="123">
        <f t="shared" si="616"/>
        <v>4985</v>
      </c>
      <c r="AE1015" s="14">
        <f t="shared" si="617"/>
        <v>83.083333333333329</v>
      </c>
      <c r="AF1015" s="24">
        <f t="shared" si="597"/>
        <v>400</v>
      </c>
      <c r="AG1015" s="3">
        <f t="shared" si="618"/>
        <v>2</v>
      </c>
      <c r="AH1015" s="14">
        <f t="shared" si="598"/>
        <v>0</v>
      </c>
      <c r="AI1015" s="14">
        <f t="shared" si="599"/>
        <v>1</v>
      </c>
      <c r="AJ1015" s="14">
        <f t="shared" si="600"/>
        <v>2</v>
      </c>
      <c r="AK1015" s="14">
        <f t="shared" si="601"/>
        <v>2.6</v>
      </c>
      <c r="AL1015" s="24">
        <f t="shared" si="619"/>
        <v>546.538374126245</v>
      </c>
      <c r="AM1015" s="14">
        <f t="shared" si="620"/>
        <v>453.10867175436073</v>
      </c>
      <c r="AN1015" s="138" t="str">
        <f t="shared" si="621"/>
        <v>modifiée</v>
      </c>
      <c r="AO1015">
        <f t="shared" si="622"/>
        <v>4985</v>
      </c>
      <c r="AP1015" s="124">
        <f t="shared" si="623"/>
        <v>453.10867175436073</v>
      </c>
    </row>
    <row r="1016" spans="2:42" x14ac:dyDescent="0.25">
      <c r="B1016" s="3">
        <f t="shared" si="602"/>
        <v>4990</v>
      </c>
      <c r="C1016" s="14">
        <f t="shared" si="603"/>
        <v>83.166666666666671</v>
      </c>
      <c r="D1016" s="11">
        <f t="shared" si="604"/>
        <v>994.17358109246686</v>
      </c>
      <c r="E1016" s="11">
        <f t="shared" si="585"/>
        <v>805.14179619089941</v>
      </c>
      <c r="F1016" s="11">
        <f t="shared" si="605"/>
        <v>308.12962595070678</v>
      </c>
      <c r="G1016" s="11">
        <f t="shared" si="586"/>
        <v>546.22412102284079</v>
      </c>
      <c r="H1016" s="11">
        <f t="shared" si="587"/>
        <v>432.70932205710494</v>
      </c>
      <c r="I1016" s="24">
        <f t="shared" si="606"/>
        <v>308.12962595070678</v>
      </c>
      <c r="J1016" s="12">
        <f t="shared" si="588"/>
        <v>0.28284242609163635</v>
      </c>
      <c r="K1016" s="24">
        <f t="shared" si="589"/>
        <v>567.67520670456611</v>
      </c>
      <c r="L1016" s="12">
        <f t="shared" si="607"/>
        <v>0.27707106750720467</v>
      </c>
      <c r="M1016" s="24">
        <f t="shared" si="608"/>
        <v>546.22412102284079</v>
      </c>
      <c r="N1016" s="12">
        <f t="shared" si="590"/>
        <v>0.68344005980985378</v>
      </c>
      <c r="O1016" s="24">
        <f t="shared" si="591"/>
        <v>704.79904005508092</v>
      </c>
      <c r="P1016" s="12">
        <f t="shared" si="609"/>
        <v>0.38504289061675556</v>
      </c>
      <c r="Q1016" s="24">
        <f t="shared" si="610"/>
        <v>432.70932205710494</v>
      </c>
      <c r="R1016" s="12">
        <f t="shared" si="592"/>
        <v>0.46396733916311939</v>
      </c>
      <c r="S1016" s="24">
        <f t="shared" si="593"/>
        <v>622.91612891288776</v>
      </c>
      <c r="T1016" s="12">
        <f t="shared" si="611"/>
        <v>0.35086899994053494</v>
      </c>
      <c r="W1016" s="24">
        <f t="shared" si="612"/>
        <v>640.38326144292682</v>
      </c>
      <c r="X1016" s="24">
        <f t="shared" si="613"/>
        <v>799.19437006593057</v>
      </c>
      <c r="Y1016" s="13">
        <f t="shared" si="594"/>
        <v>0.41471989652355301</v>
      </c>
      <c r="Z1016" s="24">
        <f t="shared" si="595"/>
        <v>4118.9633686993147</v>
      </c>
      <c r="AA1016" s="24">
        <f t="shared" si="596"/>
        <v>18201.897865548548</v>
      </c>
      <c r="AB1016" s="24">
        <f t="shared" si="614"/>
        <v>546.22412102284079</v>
      </c>
      <c r="AC1016" s="24">
        <f t="shared" si="615"/>
        <v>432.70932205710494</v>
      </c>
      <c r="AD1016" s="123">
        <f t="shared" si="616"/>
        <v>4990</v>
      </c>
      <c r="AE1016" s="14">
        <f t="shared" si="617"/>
        <v>83.166666666666671</v>
      </c>
      <c r="AF1016" s="24">
        <f t="shared" si="597"/>
        <v>400</v>
      </c>
      <c r="AG1016" s="3">
        <f t="shared" si="618"/>
        <v>2</v>
      </c>
      <c r="AH1016" s="14">
        <f t="shared" si="598"/>
        <v>0</v>
      </c>
      <c r="AI1016" s="14">
        <f t="shared" si="599"/>
        <v>1</v>
      </c>
      <c r="AJ1016" s="14">
        <f t="shared" si="600"/>
        <v>2</v>
      </c>
      <c r="AK1016" s="14">
        <f t="shared" si="601"/>
        <v>2.6</v>
      </c>
      <c r="AL1016" s="24">
        <f t="shared" si="619"/>
        <v>546.94789955930037</v>
      </c>
      <c r="AM1016" s="14">
        <f t="shared" si="620"/>
        <v>453.51253767567385</v>
      </c>
      <c r="AN1016" s="138" t="str">
        <f t="shared" si="621"/>
        <v>modifiée</v>
      </c>
      <c r="AO1016">
        <f t="shared" si="622"/>
        <v>4990</v>
      </c>
      <c r="AP1016" s="124">
        <f t="shared" si="623"/>
        <v>453.51253767567385</v>
      </c>
    </row>
    <row r="1017" spans="2:42" x14ac:dyDescent="0.25">
      <c r="B1017" s="3">
        <f t="shared" si="602"/>
        <v>4995</v>
      </c>
      <c r="C1017" s="14">
        <f t="shared" si="603"/>
        <v>83.25</v>
      </c>
      <c r="D1017" s="11">
        <f t="shared" si="604"/>
        <v>994.32341270120935</v>
      </c>
      <c r="E1017" s="11">
        <f t="shared" si="585"/>
        <v>805.36257161727156</v>
      </c>
      <c r="F1017" s="11">
        <f t="shared" si="605"/>
        <v>308.406697018214</v>
      </c>
      <c r="G1017" s="11">
        <f t="shared" si="586"/>
        <v>546.60916391345756</v>
      </c>
      <c r="H1017" s="11">
        <f t="shared" si="587"/>
        <v>433.06019105704547</v>
      </c>
      <c r="I1017" s="24">
        <f t="shared" si="606"/>
        <v>308.406697018214</v>
      </c>
      <c r="J1017" s="12">
        <f t="shared" si="588"/>
        <v>0.28279219199135491</v>
      </c>
      <c r="K1017" s="24">
        <f t="shared" si="589"/>
        <v>567.7760463107096</v>
      </c>
      <c r="L1017" s="12">
        <f t="shared" si="607"/>
        <v>0.27697829861037543</v>
      </c>
      <c r="M1017" s="24">
        <f t="shared" si="608"/>
        <v>546.60916391345756</v>
      </c>
      <c r="N1017" s="12">
        <f t="shared" si="590"/>
        <v>0.68309874397806236</v>
      </c>
      <c r="O1017" s="24">
        <f t="shared" si="591"/>
        <v>705.15119861593735</v>
      </c>
      <c r="P1017" s="12">
        <f t="shared" si="609"/>
        <v>0.38469036422408387</v>
      </c>
      <c r="Q1017" s="24">
        <f t="shared" si="610"/>
        <v>433.06019105704547</v>
      </c>
      <c r="R1017" s="12">
        <f t="shared" si="592"/>
        <v>0.46382159439643761</v>
      </c>
      <c r="S1017" s="24">
        <f t="shared" si="593"/>
        <v>623.11186530586201</v>
      </c>
      <c r="T1017" s="12">
        <f t="shared" si="611"/>
        <v>0.35065286599620754</v>
      </c>
      <c r="W1017" s="24">
        <f t="shared" si="612"/>
        <v>640.79798133945042</v>
      </c>
      <c r="X1017" s="24">
        <f t="shared" si="613"/>
        <v>799.76265410089673</v>
      </c>
      <c r="Y1017" s="13">
        <f t="shared" si="594"/>
        <v>0.41425374822059374</v>
      </c>
      <c r="Z1017" s="24">
        <f t="shared" si="595"/>
        <v>4114.1147569455288</v>
      </c>
      <c r="AA1017" s="24">
        <f t="shared" si="596"/>
        <v>18197.511540155057</v>
      </c>
      <c r="AB1017" s="24">
        <f t="shared" si="614"/>
        <v>546.60916391345756</v>
      </c>
      <c r="AC1017" s="24">
        <f t="shared" si="615"/>
        <v>433.06019105704547</v>
      </c>
      <c r="AD1017" s="123">
        <f t="shared" si="616"/>
        <v>4995</v>
      </c>
      <c r="AE1017" s="14">
        <f t="shared" si="617"/>
        <v>83.25</v>
      </c>
      <c r="AF1017" s="24">
        <f t="shared" si="597"/>
        <v>400</v>
      </c>
      <c r="AG1017" s="3">
        <f t="shared" si="618"/>
        <v>2</v>
      </c>
      <c r="AH1017" s="14">
        <f t="shared" si="598"/>
        <v>0</v>
      </c>
      <c r="AI1017" s="14">
        <f t="shared" si="599"/>
        <v>1</v>
      </c>
      <c r="AJ1017" s="14">
        <f t="shared" si="600"/>
        <v>2</v>
      </c>
      <c r="AK1017" s="14">
        <f t="shared" si="601"/>
        <v>2.6</v>
      </c>
      <c r="AL1017" s="24">
        <f t="shared" si="619"/>
        <v>547.35708817874922</v>
      </c>
      <c r="AM1017" s="14">
        <f t="shared" si="620"/>
        <v>453.91619501804809</v>
      </c>
      <c r="AN1017" s="138" t="str">
        <f t="shared" si="621"/>
        <v>modifiée</v>
      </c>
      <c r="AO1017">
        <f t="shared" si="622"/>
        <v>4995</v>
      </c>
      <c r="AP1017" s="124">
        <f t="shared" si="623"/>
        <v>453.91619501804809</v>
      </c>
    </row>
    <row r="1018" spans="2:42" x14ac:dyDescent="0.25">
      <c r="B1018" s="3">
        <f t="shared" si="602"/>
        <v>5000</v>
      </c>
      <c r="C1018" s="14">
        <f t="shared" si="603"/>
        <v>83.333333333333329</v>
      </c>
      <c r="D1018" s="11">
        <f t="shared" si="604"/>
        <v>994.47309462800013</v>
      </c>
      <c r="E1018" s="11">
        <f t="shared" si="585"/>
        <v>805.5833470436437</v>
      </c>
      <c r="F1018" s="11">
        <f t="shared" si="605"/>
        <v>308.68367531682441</v>
      </c>
      <c r="G1018" s="11">
        <f t="shared" si="586"/>
        <v>546.99385427768163</v>
      </c>
      <c r="H1018" s="11">
        <f t="shared" si="587"/>
        <v>433.41084392304168</v>
      </c>
      <c r="I1018" s="24">
        <f t="shared" si="606"/>
        <v>308.68367531682441</v>
      </c>
      <c r="J1018" s="12">
        <f t="shared" si="588"/>
        <v>0.28274196473085089</v>
      </c>
      <c r="K1018" s="24">
        <f t="shared" si="589"/>
        <v>567.87690801128235</v>
      </c>
      <c r="L1018" s="12">
        <f t="shared" si="607"/>
        <v>0.2768855178849034</v>
      </c>
      <c r="M1018" s="24">
        <f t="shared" si="608"/>
        <v>546.99385427768163</v>
      </c>
      <c r="N1018" s="12">
        <f t="shared" si="590"/>
        <v>0.68275752199669415</v>
      </c>
      <c r="O1018" s="24">
        <f t="shared" si="591"/>
        <v>705.50361229342013</v>
      </c>
      <c r="P1018" s="12">
        <f t="shared" si="609"/>
        <v>0.38433816645897839</v>
      </c>
      <c r="Q1018" s="24">
        <f t="shared" si="610"/>
        <v>433.41084392304168</v>
      </c>
      <c r="R1018" s="12">
        <f t="shared" si="592"/>
        <v>0.4636758123347085</v>
      </c>
      <c r="S1018" s="24">
        <f t="shared" si="593"/>
        <v>623.30777488319086</v>
      </c>
      <c r="T1018" s="12">
        <f t="shared" si="611"/>
        <v>0.35043679279749096</v>
      </c>
      <c r="W1018" s="24">
        <f t="shared" si="612"/>
        <v>641.21223508767105</v>
      </c>
      <c r="X1018" s="24">
        <f t="shared" si="613"/>
        <v>800.33516118258649</v>
      </c>
      <c r="Y1018" s="13">
        <f t="shared" si="594"/>
        <v>0.41378649135249218</v>
      </c>
      <c r="Z1018" s="24">
        <f t="shared" si="595"/>
        <v>4109.2777988993166</v>
      </c>
      <c r="AA1018" s="24">
        <f t="shared" si="596"/>
        <v>18193.135812524746</v>
      </c>
      <c r="AB1018" s="24">
        <f t="shared" si="614"/>
        <v>546.99385427768163</v>
      </c>
      <c r="AC1018" s="24">
        <f t="shared" si="615"/>
        <v>433.41084392304168</v>
      </c>
      <c r="AD1018" s="123">
        <f t="shared" si="616"/>
        <v>5000</v>
      </c>
      <c r="AE1018" s="14">
        <f t="shared" si="617"/>
        <v>83.333333333333329</v>
      </c>
      <c r="AF1018" s="24">
        <f t="shared" si="597"/>
        <v>400</v>
      </c>
      <c r="AG1018" s="3">
        <f t="shared" si="618"/>
        <v>2</v>
      </c>
      <c r="AH1018" s="14">
        <f t="shared" si="598"/>
        <v>0</v>
      </c>
      <c r="AI1018" s="14">
        <f t="shared" si="599"/>
        <v>1</v>
      </c>
      <c r="AJ1018" s="14">
        <f t="shared" si="600"/>
        <v>2</v>
      </c>
      <c r="AK1018" s="14">
        <f t="shared" si="601"/>
        <v>2.6</v>
      </c>
      <c r="AL1018" s="24">
        <f t="shared" si="619"/>
        <v>547.7659393427474</v>
      </c>
      <c r="AM1018" s="14">
        <f t="shared" si="620"/>
        <v>454.31964359782381</v>
      </c>
      <c r="AN1018" s="138" t="str">
        <f t="shared" si="621"/>
        <v>modifiée</v>
      </c>
      <c r="AO1018">
        <f t="shared" si="622"/>
        <v>5000</v>
      </c>
      <c r="AP1018" s="124">
        <f t="shared" si="623"/>
        <v>454.31964359782381</v>
      </c>
    </row>
    <row r="1019" spans="2:42" x14ac:dyDescent="0.25">
      <c r="B1019" s="3">
        <f t="shared" si="602"/>
        <v>5005</v>
      </c>
      <c r="C1019" s="14">
        <f t="shared" si="603"/>
        <v>83.416666666666671</v>
      </c>
      <c r="D1019" s="11">
        <f t="shared" si="604"/>
        <v>994.6226271716057</v>
      </c>
      <c r="E1019" s="11">
        <f t="shared" si="585"/>
        <v>805.80412247001595</v>
      </c>
      <c r="F1019" s="11">
        <f t="shared" si="605"/>
        <v>308.96056083470933</v>
      </c>
      <c r="G1019" s="11">
        <f t="shared" si="586"/>
        <v>547.37819244414061</v>
      </c>
      <c r="H1019" s="11">
        <f t="shared" si="587"/>
        <v>433.76128071583918</v>
      </c>
      <c r="I1019" s="24">
        <f t="shared" si="606"/>
        <v>308.96056083470933</v>
      </c>
      <c r="J1019" s="12">
        <f t="shared" si="588"/>
        <v>0.2826917442016168</v>
      </c>
      <c r="K1019" s="24">
        <f t="shared" si="589"/>
        <v>567.97779202875063</v>
      </c>
      <c r="L1019" s="12">
        <f t="shared" si="607"/>
        <v>0.27679272540107852</v>
      </c>
      <c r="M1019" s="24">
        <f t="shared" si="608"/>
        <v>547.37819244414061</v>
      </c>
      <c r="N1019" s="12">
        <f t="shared" si="590"/>
        <v>0.68241639460559655</v>
      </c>
      <c r="O1019" s="24">
        <f t="shared" si="591"/>
        <v>705.8562805595609</v>
      </c>
      <c r="P1019" s="12">
        <f t="shared" si="609"/>
        <v>0.38398629750814228</v>
      </c>
      <c r="Q1019" s="24">
        <f t="shared" si="610"/>
        <v>433.76128071583918</v>
      </c>
      <c r="R1019" s="12">
        <f t="shared" si="592"/>
        <v>0.46352999308642473</v>
      </c>
      <c r="S1019" s="24">
        <f t="shared" si="593"/>
        <v>623.50385770962839</v>
      </c>
      <c r="T1019" s="12">
        <f t="shared" si="611"/>
        <v>0.35022078061504308</v>
      </c>
      <c r="W1019" s="24">
        <f t="shared" si="612"/>
        <v>641.62602157902359</v>
      </c>
      <c r="X1019" s="24">
        <f t="shared" si="613"/>
        <v>800.91193590872899</v>
      </c>
      <c r="Y1019" s="13">
        <f t="shared" si="594"/>
        <v>0.41331811726578421</v>
      </c>
      <c r="Z1019" s="24">
        <f t="shared" si="595"/>
        <v>4104.4525222748089</v>
      </c>
      <c r="AA1019" s="24">
        <f t="shared" si="596"/>
        <v>18188.770902681881</v>
      </c>
      <c r="AB1019" s="24">
        <f t="shared" si="614"/>
        <v>547.37819244414061</v>
      </c>
      <c r="AC1019" s="24">
        <f t="shared" si="615"/>
        <v>433.76128071583918</v>
      </c>
      <c r="AD1019" s="123">
        <f t="shared" si="616"/>
        <v>5005</v>
      </c>
      <c r="AE1019" s="14">
        <f t="shared" si="617"/>
        <v>83.416666666666671</v>
      </c>
      <c r="AF1019" s="24">
        <f t="shared" si="597"/>
        <v>400</v>
      </c>
      <c r="AG1019" s="3">
        <f t="shared" si="618"/>
        <v>2</v>
      </c>
      <c r="AH1019" s="14">
        <f t="shared" si="598"/>
        <v>0</v>
      </c>
      <c r="AI1019" s="14">
        <f t="shared" si="599"/>
        <v>1</v>
      </c>
      <c r="AJ1019" s="14">
        <f t="shared" si="600"/>
        <v>2</v>
      </c>
      <c r="AK1019" s="14">
        <f t="shared" si="601"/>
        <v>2.6</v>
      </c>
      <c r="AL1019" s="24">
        <f t="shared" si="619"/>
        <v>548.17445240487041</v>
      </c>
      <c r="AM1019" s="14">
        <f t="shared" si="620"/>
        <v>454.72288323071723</v>
      </c>
      <c r="AN1019" s="138" t="str">
        <f t="shared" si="621"/>
        <v>modifiée</v>
      </c>
      <c r="AO1019">
        <f t="shared" si="622"/>
        <v>5005</v>
      </c>
      <c r="AP1019" s="124">
        <f t="shared" si="623"/>
        <v>454.72288323071723</v>
      </c>
    </row>
    <row r="1020" spans="2:42" x14ac:dyDescent="0.25">
      <c r="B1020" s="3">
        <f t="shared" si="602"/>
        <v>5010</v>
      </c>
      <c r="C1020" s="14">
        <f t="shared" si="603"/>
        <v>83.5</v>
      </c>
      <c r="D1020" s="11">
        <f t="shared" si="604"/>
        <v>994.77201062989889</v>
      </c>
      <c r="E1020" s="11">
        <f t="shared" si="585"/>
        <v>806.02489789638821</v>
      </c>
      <c r="F1020" s="11">
        <f t="shared" si="605"/>
        <v>309.23735356011042</v>
      </c>
      <c r="G1020" s="11">
        <f t="shared" si="586"/>
        <v>547.76217874164877</v>
      </c>
      <c r="H1020" s="11">
        <f t="shared" si="587"/>
        <v>434.1115014964542</v>
      </c>
      <c r="I1020" s="24">
        <f t="shared" si="606"/>
        <v>309.23735356011042</v>
      </c>
      <c r="J1020" s="12">
        <f t="shared" si="588"/>
        <v>0.28264153029556466</v>
      </c>
      <c r="K1020" s="24">
        <f t="shared" si="589"/>
        <v>568.0786985850475</v>
      </c>
      <c r="L1020" s="12">
        <f t="shared" si="607"/>
        <v>0.27669992122901205</v>
      </c>
      <c r="M1020" s="24">
        <f t="shared" si="608"/>
        <v>547.76217874164877</v>
      </c>
      <c r="N1020" s="12">
        <f t="shared" si="590"/>
        <v>0.68207536254245804</v>
      </c>
      <c r="O1020" s="24">
        <f t="shared" si="591"/>
        <v>706.20920288582874</v>
      </c>
      <c r="P1020" s="12">
        <f t="shared" si="609"/>
        <v>0.38363475755555487</v>
      </c>
      <c r="Q1020" s="24">
        <f t="shared" si="610"/>
        <v>434.1115014964542</v>
      </c>
      <c r="R1020" s="12">
        <f t="shared" si="592"/>
        <v>0.46338413676112811</v>
      </c>
      <c r="S1020" s="24">
        <f t="shared" si="593"/>
        <v>623.70011384849715</v>
      </c>
      <c r="T1020" s="12">
        <f t="shared" si="611"/>
        <v>0.350004829718985</v>
      </c>
      <c r="W1020" s="24">
        <f t="shared" si="612"/>
        <v>642.0393396962894</v>
      </c>
      <c r="X1020" s="24">
        <f t="shared" si="613"/>
        <v>801.49302348326216</v>
      </c>
      <c r="Y1020" s="13">
        <f t="shared" si="594"/>
        <v>0.41284861718823113</v>
      </c>
      <c r="Z1020" s="24">
        <f t="shared" si="595"/>
        <v>4099.6389550024705</v>
      </c>
      <c r="AA1020" s="24">
        <f t="shared" si="596"/>
        <v>18184.417031991608</v>
      </c>
      <c r="AB1020" s="24">
        <f t="shared" si="614"/>
        <v>547.76217874164877</v>
      </c>
      <c r="AC1020" s="24">
        <f t="shared" si="615"/>
        <v>434.1115014964542</v>
      </c>
      <c r="AD1020" s="123">
        <f t="shared" si="616"/>
        <v>5010</v>
      </c>
      <c r="AE1020" s="14">
        <f t="shared" si="617"/>
        <v>83.5</v>
      </c>
      <c r="AF1020" s="24">
        <f t="shared" si="597"/>
        <v>400</v>
      </c>
      <c r="AG1020" s="3">
        <f t="shared" si="618"/>
        <v>2</v>
      </c>
      <c r="AH1020" s="14">
        <f t="shared" si="598"/>
        <v>0</v>
      </c>
      <c r="AI1020" s="14">
        <f t="shared" si="599"/>
        <v>1</v>
      </c>
      <c r="AJ1020" s="14">
        <f t="shared" si="600"/>
        <v>2</v>
      </c>
      <c r="AK1020" s="14">
        <f t="shared" si="601"/>
        <v>2.6</v>
      </c>
      <c r="AL1020" s="24">
        <f t="shared" si="619"/>
        <v>548.5826267140485</v>
      </c>
      <c r="AM1020" s="14">
        <f t="shared" si="620"/>
        <v>455.12591373180749</v>
      </c>
      <c r="AN1020" s="138" t="str">
        <f t="shared" si="621"/>
        <v>modifiée</v>
      </c>
      <c r="AO1020">
        <f t="shared" si="622"/>
        <v>5010</v>
      </c>
      <c r="AP1020" s="124">
        <f t="shared" si="623"/>
        <v>455.12591373180749</v>
      </c>
    </row>
    <row r="1021" spans="2:42" x14ac:dyDescent="0.25">
      <c r="B1021" s="3">
        <f t="shared" si="602"/>
        <v>5015</v>
      </c>
      <c r="C1021" s="14">
        <f t="shared" si="603"/>
        <v>83.583333333333329</v>
      </c>
      <c r="D1021" s="11">
        <f t="shared" si="604"/>
        <v>994.92124529986245</v>
      </c>
      <c r="E1021" s="11">
        <f t="shared" si="585"/>
        <v>806.24567332276047</v>
      </c>
      <c r="F1021" s="11">
        <f t="shared" si="605"/>
        <v>309.51405348133943</v>
      </c>
      <c r="G1021" s="11">
        <f t="shared" si="586"/>
        <v>548.14581349920434</v>
      </c>
      <c r="H1021" s="11">
        <f t="shared" si="587"/>
        <v>434.46150632617321</v>
      </c>
      <c r="I1021" s="24">
        <f t="shared" si="606"/>
        <v>309.51405348133943</v>
      </c>
      <c r="J1021" s="12">
        <f t="shared" si="588"/>
        <v>0.28259132290502559</v>
      </c>
      <c r="K1021" s="24">
        <f t="shared" si="589"/>
        <v>568.17962790157276</v>
      </c>
      <c r="L1021" s="12">
        <f t="shared" si="607"/>
        <v>0.27660710543864131</v>
      </c>
      <c r="M1021" s="24">
        <f t="shared" si="608"/>
        <v>548.14581349920434</v>
      </c>
      <c r="N1021" s="12">
        <f t="shared" si="590"/>
        <v>0.68173442654280025</v>
      </c>
      <c r="O1021" s="24">
        <f t="shared" si="591"/>
        <v>706.56237874314093</v>
      </c>
      <c r="P1021" s="12">
        <f t="shared" si="609"/>
        <v>0.38328354678248622</v>
      </c>
      <c r="Q1021" s="24">
        <f t="shared" si="610"/>
        <v>434.46150632617321</v>
      </c>
      <c r="R1021" s="12">
        <f t="shared" si="592"/>
        <v>0.46323824346940312</v>
      </c>
      <c r="S1021" s="24">
        <f t="shared" si="593"/>
        <v>623.89654336169338</v>
      </c>
      <c r="T1021" s="12">
        <f t="shared" si="611"/>
        <v>0.34978894037890285</v>
      </c>
      <c r="W1021" s="24">
        <f t="shared" si="612"/>
        <v>642.45218831347768</v>
      </c>
      <c r="X1021" s="24">
        <f t="shared" si="613"/>
        <v>802.07846972631421</v>
      </c>
      <c r="Y1021" s="13">
        <f t="shared" si="594"/>
        <v>0.4123779822273021</v>
      </c>
      <c r="Z1021" s="24">
        <f t="shared" si="595"/>
        <v>4094.8371252320699</v>
      </c>
      <c r="AA1021" s="24">
        <f t="shared" si="596"/>
        <v>18180.074423174006</v>
      </c>
      <c r="AB1021" s="24">
        <f t="shared" si="614"/>
        <v>548.14581349920434</v>
      </c>
      <c r="AC1021" s="24">
        <f t="shared" si="615"/>
        <v>434.46150632617321</v>
      </c>
      <c r="AD1021" s="123">
        <f t="shared" si="616"/>
        <v>5015</v>
      </c>
      <c r="AE1021" s="14">
        <f t="shared" si="617"/>
        <v>83.583333333333329</v>
      </c>
      <c r="AF1021" s="24">
        <f t="shared" si="597"/>
        <v>400</v>
      </c>
      <c r="AG1021" s="3">
        <f t="shared" si="618"/>
        <v>2</v>
      </c>
      <c r="AH1021" s="14">
        <f t="shared" si="598"/>
        <v>0</v>
      </c>
      <c r="AI1021" s="14">
        <f t="shared" si="599"/>
        <v>1</v>
      </c>
      <c r="AJ1021" s="14">
        <f t="shared" si="600"/>
        <v>2</v>
      </c>
      <c r="AK1021" s="14">
        <f t="shared" si="601"/>
        <v>2.6</v>
      </c>
      <c r="AL1021" s="24">
        <f t="shared" si="619"/>
        <v>548.99046161450053</v>
      </c>
      <c r="AM1021" s="14">
        <f t="shared" si="620"/>
        <v>455.52873491552333</v>
      </c>
      <c r="AN1021" s="138" t="str">
        <f t="shared" si="621"/>
        <v>modifiée</v>
      </c>
      <c r="AO1021">
        <f t="shared" si="622"/>
        <v>5015</v>
      </c>
      <c r="AP1021" s="124">
        <f t="shared" si="623"/>
        <v>455.52873491552333</v>
      </c>
    </row>
    <row r="1022" spans="2:42" x14ac:dyDescent="0.25">
      <c r="B1022" s="3">
        <f t="shared" si="602"/>
        <v>5020</v>
      </c>
      <c r="C1022" s="14">
        <f t="shared" si="603"/>
        <v>83.666666666666671</v>
      </c>
      <c r="D1022" s="11">
        <f t="shared" si="604"/>
        <v>995.07033147759228</v>
      </c>
      <c r="E1022" s="11">
        <f t="shared" si="585"/>
        <v>806.46644874913272</v>
      </c>
      <c r="F1022" s="11">
        <f t="shared" si="605"/>
        <v>309.79066058677807</v>
      </c>
      <c r="G1022" s="11">
        <f t="shared" si="586"/>
        <v>548.52909704598687</v>
      </c>
      <c r="H1022" s="11">
        <f t="shared" si="587"/>
        <v>434.81129526655212</v>
      </c>
      <c r="I1022" s="24">
        <f t="shared" si="606"/>
        <v>309.79066058677807</v>
      </c>
      <c r="J1022" s="12">
        <f t="shared" si="588"/>
        <v>0.28254112192274905</v>
      </c>
      <c r="K1022" s="24">
        <f t="shared" si="589"/>
        <v>568.28058019919263</v>
      </c>
      <c r="L1022" s="12">
        <f t="shared" si="607"/>
        <v>0.27651427809974327</v>
      </c>
      <c r="M1022" s="24">
        <f t="shared" si="608"/>
        <v>548.52909704598687</v>
      </c>
      <c r="N1022" s="12">
        <f t="shared" si="590"/>
        <v>0.68139358733996902</v>
      </c>
      <c r="O1022" s="24">
        <f t="shared" si="591"/>
        <v>706.91580760187355</v>
      </c>
      <c r="P1022" s="12">
        <f t="shared" si="609"/>
        <v>0.38293266536753551</v>
      </c>
      <c r="Q1022" s="24">
        <f t="shared" si="610"/>
        <v>434.81129526655212</v>
      </c>
      <c r="R1022" s="12">
        <f t="shared" si="592"/>
        <v>0.46309231332286982</v>
      </c>
      <c r="S1022" s="24">
        <f t="shared" si="593"/>
        <v>624.09314630969129</v>
      </c>
      <c r="T1022" s="12">
        <f t="shared" si="611"/>
        <v>0.34957311286386905</v>
      </c>
      <c r="W1022" s="24">
        <f t="shared" si="612"/>
        <v>642.864566295705</v>
      </c>
      <c r="X1022" s="24">
        <f t="shared" si="613"/>
        <v>802.66832108437643</v>
      </c>
      <c r="Y1022" s="13">
        <f t="shared" si="594"/>
        <v>0.41190620336864148</v>
      </c>
      <c r="Z1022" s="24">
        <f t="shared" si="595"/>
        <v>4090.0470613356929</v>
      </c>
      <c r="AA1022" s="24">
        <f t="shared" si="596"/>
        <v>18175.743300318645</v>
      </c>
      <c r="AB1022" s="24">
        <f t="shared" si="614"/>
        <v>548.52909704598687</v>
      </c>
      <c r="AC1022" s="24">
        <f t="shared" si="615"/>
        <v>434.81129526655212</v>
      </c>
      <c r="AD1022" s="123">
        <f t="shared" si="616"/>
        <v>5020</v>
      </c>
      <c r="AE1022" s="14">
        <f t="shared" si="617"/>
        <v>83.666666666666671</v>
      </c>
      <c r="AF1022" s="24">
        <f t="shared" si="597"/>
        <v>400</v>
      </c>
      <c r="AG1022" s="3">
        <f t="shared" si="618"/>
        <v>2</v>
      </c>
      <c r="AH1022" s="14">
        <f t="shared" si="598"/>
        <v>0</v>
      </c>
      <c r="AI1022" s="14">
        <f t="shared" si="599"/>
        <v>1</v>
      </c>
      <c r="AJ1022" s="14">
        <f t="shared" si="600"/>
        <v>2</v>
      </c>
      <c r="AK1022" s="14">
        <f t="shared" si="601"/>
        <v>2.6</v>
      </c>
      <c r="AL1022" s="24">
        <f t="shared" si="619"/>
        <v>549.39795644566709</v>
      </c>
      <c r="AM1022" s="14">
        <f t="shared" si="620"/>
        <v>455.93134659562912</v>
      </c>
      <c r="AN1022" s="138" t="str">
        <f t="shared" si="621"/>
        <v>modifiée</v>
      </c>
      <c r="AO1022">
        <f t="shared" si="622"/>
        <v>5020</v>
      </c>
      <c r="AP1022" s="124">
        <f t="shared" si="623"/>
        <v>455.93134659562912</v>
      </c>
    </row>
    <row r="1023" spans="2:42" x14ac:dyDescent="0.25">
      <c r="B1023" s="3">
        <f t="shared" si="602"/>
        <v>5025</v>
      </c>
      <c r="C1023" s="14">
        <f t="shared" si="603"/>
        <v>83.75</v>
      </c>
      <c r="D1023" s="11">
        <f t="shared" si="604"/>
        <v>995.21926945830228</v>
      </c>
      <c r="E1023" s="11">
        <f t="shared" si="585"/>
        <v>806.68722417550487</v>
      </c>
      <c r="F1023" s="11">
        <f t="shared" si="605"/>
        <v>310.06717486487781</v>
      </c>
      <c r="G1023" s="11">
        <f t="shared" si="586"/>
        <v>548.91202971135442</v>
      </c>
      <c r="H1023" s="11">
        <f t="shared" si="587"/>
        <v>435.160868379416</v>
      </c>
      <c r="I1023" s="24">
        <f t="shared" si="606"/>
        <v>310.06717486487781</v>
      </c>
      <c r="J1023" s="12">
        <f t="shared" si="588"/>
        <v>0.28249092724190139</v>
      </c>
      <c r="K1023" s="24">
        <f t="shared" si="589"/>
        <v>568.3815556982413</v>
      </c>
      <c r="L1023" s="12">
        <f t="shared" si="607"/>
        <v>0.2764214392818875</v>
      </c>
      <c r="M1023" s="24">
        <f t="shared" si="608"/>
        <v>548.91202971135442</v>
      </c>
      <c r="N1023" s="12">
        <f t="shared" si="590"/>
        <v>0.68105284566512847</v>
      </c>
      <c r="O1023" s="24">
        <f t="shared" si="591"/>
        <v>707.26948893187125</v>
      </c>
      <c r="P1023" s="12">
        <f t="shared" si="609"/>
        <v>0.38258211348651949</v>
      </c>
      <c r="Q1023" s="24">
        <f t="shared" si="610"/>
        <v>435.160868379416</v>
      </c>
      <c r="R1023" s="12">
        <f t="shared" si="592"/>
        <v>0.46294634643417548</v>
      </c>
      <c r="S1023" s="24">
        <f t="shared" si="593"/>
        <v>624.28992275154883</v>
      </c>
      <c r="T1023" s="12">
        <f t="shared" si="611"/>
        <v>0.34935734744235936</v>
      </c>
      <c r="W1023" s="24">
        <f t="shared" si="612"/>
        <v>643.27647249907363</v>
      </c>
      <c r="X1023" s="24">
        <f t="shared" si="613"/>
        <v>803.26262464067167</v>
      </c>
      <c r="Y1023" s="13">
        <f t="shared" si="594"/>
        <v>0.4114332714745122</v>
      </c>
      <c r="Z1023" s="24">
        <f t="shared" si="595"/>
        <v>4085.2687919107807</v>
      </c>
      <c r="AA1023" s="24">
        <f t="shared" si="596"/>
        <v>18171.423888899095</v>
      </c>
      <c r="AB1023" s="24">
        <f t="shared" si="614"/>
        <v>548.91202971135442</v>
      </c>
      <c r="AC1023" s="24">
        <f t="shared" si="615"/>
        <v>435.160868379416</v>
      </c>
      <c r="AD1023" s="123">
        <f t="shared" si="616"/>
        <v>5025</v>
      </c>
      <c r="AE1023" s="14">
        <f t="shared" si="617"/>
        <v>83.75</v>
      </c>
      <c r="AF1023" s="24">
        <f t="shared" si="597"/>
        <v>400</v>
      </c>
      <c r="AG1023" s="3">
        <f t="shared" si="618"/>
        <v>2</v>
      </c>
      <c r="AH1023" s="14">
        <f t="shared" si="598"/>
        <v>0</v>
      </c>
      <c r="AI1023" s="14">
        <f t="shared" si="599"/>
        <v>1</v>
      </c>
      <c r="AJ1023" s="14">
        <f t="shared" si="600"/>
        <v>2</v>
      </c>
      <c r="AK1023" s="14">
        <f t="shared" si="601"/>
        <v>2.6</v>
      </c>
      <c r="AL1023" s="24">
        <f t="shared" si="619"/>
        <v>549.80511054214264</v>
      </c>
      <c r="AM1023" s="14">
        <f t="shared" si="620"/>
        <v>456.33374858521159</v>
      </c>
      <c r="AN1023" s="138" t="str">
        <f t="shared" si="621"/>
        <v>modifiée</v>
      </c>
      <c r="AO1023">
        <f t="shared" si="622"/>
        <v>5025</v>
      </c>
      <c r="AP1023" s="124">
        <f t="shared" si="623"/>
        <v>456.33374858521159</v>
      </c>
    </row>
    <row r="1024" spans="2:42" x14ac:dyDescent="0.25">
      <c r="B1024" s="3">
        <f t="shared" si="602"/>
        <v>5030</v>
      </c>
      <c r="C1024" s="14">
        <f t="shared" si="603"/>
        <v>83.833333333333329</v>
      </c>
      <c r="D1024" s="11">
        <f t="shared" si="604"/>
        <v>995.36805953632563</v>
      </c>
      <c r="E1024" s="11">
        <f t="shared" si="585"/>
        <v>806.90799960187701</v>
      </c>
      <c r="F1024" s="11">
        <f t="shared" si="605"/>
        <v>310.34359630415969</v>
      </c>
      <c r="G1024" s="11">
        <f t="shared" si="586"/>
        <v>549.2946118248409</v>
      </c>
      <c r="H1024" s="11">
        <f t="shared" si="587"/>
        <v>435.51022572685838</v>
      </c>
      <c r="I1024" s="24">
        <f t="shared" si="606"/>
        <v>310.34359630415969</v>
      </c>
      <c r="J1024" s="12">
        <f t="shared" si="588"/>
        <v>0.28244073875606623</v>
      </c>
      <c r="K1024" s="24">
        <f t="shared" si="589"/>
        <v>568.48255461852034</v>
      </c>
      <c r="L1024" s="12">
        <f t="shared" si="607"/>
        <v>0.27632858905454105</v>
      </c>
      <c r="M1024" s="24">
        <f t="shared" si="608"/>
        <v>549.2946118248409</v>
      </c>
      <c r="N1024" s="12">
        <f t="shared" si="590"/>
        <v>0.68071220224725204</v>
      </c>
      <c r="O1024" s="24">
        <f t="shared" si="591"/>
        <v>707.62342220245762</v>
      </c>
      <c r="P1024" s="12">
        <f t="shared" si="609"/>
        <v>0.38223189131273383</v>
      </c>
      <c r="Q1024" s="24">
        <f t="shared" si="610"/>
        <v>435.51022572685838</v>
      </c>
      <c r="R1024" s="12">
        <f t="shared" si="592"/>
        <v>0.46280034291698907</v>
      </c>
      <c r="S1024" s="24">
        <f t="shared" si="593"/>
        <v>624.48687274491158</v>
      </c>
      <c r="T1024" s="12">
        <f t="shared" si="611"/>
        <v>0.34914164438242212</v>
      </c>
      <c r="W1024" s="24">
        <f t="shared" si="612"/>
        <v>643.68790577054813</v>
      </c>
      <c r="X1024" s="24">
        <f t="shared" si="613"/>
        <v>803.86142812572302</v>
      </c>
      <c r="Y1024" s="13">
        <f t="shared" si="594"/>
        <v>0.41095917728222087</v>
      </c>
      <c r="Z1024" s="24">
        <f t="shared" si="595"/>
        <v>4080.5023457832222</v>
      </c>
      <c r="AA1024" s="24">
        <f t="shared" si="596"/>
        <v>18167.116415787747</v>
      </c>
      <c r="AB1024" s="24">
        <f t="shared" si="614"/>
        <v>549.2946118248409</v>
      </c>
      <c r="AC1024" s="24">
        <f t="shared" si="615"/>
        <v>435.51022572685838</v>
      </c>
      <c r="AD1024" s="123">
        <f t="shared" si="616"/>
        <v>5030</v>
      </c>
      <c r="AE1024" s="14">
        <f t="shared" si="617"/>
        <v>83.833333333333329</v>
      </c>
      <c r="AF1024" s="24">
        <f t="shared" si="597"/>
        <v>400</v>
      </c>
      <c r="AG1024" s="3">
        <f t="shared" si="618"/>
        <v>2</v>
      </c>
      <c r="AH1024" s="14">
        <f t="shared" si="598"/>
        <v>0</v>
      </c>
      <c r="AI1024" s="14">
        <f t="shared" si="599"/>
        <v>1</v>
      </c>
      <c r="AJ1024" s="14">
        <f t="shared" si="600"/>
        <v>2</v>
      </c>
      <c r="AK1024" s="14">
        <f t="shared" si="601"/>
        <v>2.6</v>
      </c>
      <c r="AL1024" s="24">
        <f t="shared" si="619"/>
        <v>550.21192323360697</v>
      </c>
      <c r="AM1024" s="14">
        <f t="shared" si="620"/>
        <v>456.73594069666569</v>
      </c>
      <c r="AN1024" s="138" t="str">
        <f t="shared" si="621"/>
        <v>modifiée</v>
      </c>
      <c r="AO1024">
        <f t="shared" si="622"/>
        <v>5030</v>
      </c>
      <c r="AP1024" s="124">
        <f t="shared" si="623"/>
        <v>456.73594069666569</v>
      </c>
    </row>
    <row r="1025" spans="2:43" x14ac:dyDescent="0.25">
      <c r="B1025" s="3">
        <f t="shared" si="602"/>
        <v>5035</v>
      </c>
      <c r="C1025" s="14">
        <f t="shared" si="603"/>
        <v>83.916666666666671</v>
      </c>
      <c r="D1025" s="11">
        <f t="shared" si="604"/>
        <v>995.51670200512046</v>
      </c>
      <c r="E1025" s="11">
        <f t="shared" si="585"/>
        <v>807.12877502824927</v>
      </c>
      <c r="F1025" s="11">
        <f t="shared" si="605"/>
        <v>310.6199248932142</v>
      </c>
      <c r="G1025" s="11">
        <f t="shared" si="586"/>
        <v>549.6768437161536</v>
      </c>
      <c r="H1025" s="11">
        <f t="shared" si="587"/>
        <v>435.85936737124081</v>
      </c>
      <c r="I1025" s="24">
        <f t="shared" si="606"/>
        <v>310.6199248932142</v>
      </c>
      <c r="J1025" s="12">
        <f t="shared" si="588"/>
        <v>0.28239055635924243</v>
      </c>
      <c r="K1025" s="24">
        <f t="shared" si="589"/>
        <v>568.5835771792996</v>
      </c>
      <c r="L1025" s="12">
        <f t="shared" si="607"/>
        <v>0.27623572748694258</v>
      </c>
      <c r="M1025" s="24">
        <f t="shared" si="608"/>
        <v>549.6768437161536</v>
      </c>
      <c r="N1025" s="12">
        <f t="shared" si="590"/>
        <v>0.68037165781311615</v>
      </c>
      <c r="O1025" s="24">
        <f t="shared" si="591"/>
        <v>707.97760688244534</v>
      </c>
      <c r="P1025" s="12">
        <f t="shared" si="609"/>
        <v>0.38188199901664888</v>
      </c>
      <c r="Q1025" s="24">
        <f t="shared" si="610"/>
        <v>435.85936737124081</v>
      </c>
      <c r="R1025" s="12">
        <f t="shared" si="592"/>
        <v>0.46265430288599335</v>
      </c>
      <c r="S1025" s="24">
        <f t="shared" si="593"/>
        <v>624.68399634601747</v>
      </c>
      <c r="T1025" s="12">
        <f t="shared" si="611"/>
        <v>0.34892600395146917</v>
      </c>
      <c r="W1025" s="24">
        <f t="shared" si="612"/>
        <v>644.09886494783029</v>
      </c>
      <c r="X1025" s="24">
        <f t="shared" si="613"/>
        <v>804.46477992812686</v>
      </c>
      <c r="Y1025" s="13">
        <f t="shared" si="594"/>
        <v>0.41048391140252605</v>
      </c>
      <c r="Z1025" s="24">
        <f t="shared" si="595"/>
        <v>4075.7477520104744</v>
      </c>
      <c r="AA1025" s="24">
        <f t="shared" si="596"/>
        <v>18162.821109271033</v>
      </c>
      <c r="AB1025" s="24">
        <f t="shared" si="614"/>
        <v>549.6768437161536</v>
      </c>
      <c r="AC1025" s="24">
        <f t="shared" si="615"/>
        <v>435.85936737124081</v>
      </c>
      <c r="AD1025" s="123">
        <f t="shared" si="616"/>
        <v>5035</v>
      </c>
      <c r="AE1025" s="14">
        <f t="shared" si="617"/>
        <v>83.916666666666671</v>
      </c>
      <c r="AF1025" s="24">
        <f t="shared" si="597"/>
        <v>400</v>
      </c>
      <c r="AG1025" s="3">
        <f t="shared" si="618"/>
        <v>2</v>
      </c>
      <c r="AH1025" s="14">
        <f t="shared" si="598"/>
        <v>0</v>
      </c>
      <c r="AI1025" s="14">
        <f t="shared" si="599"/>
        <v>1</v>
      </c>
      <c r="AJ1025" s="14">
        <f t="shared" si="600"/>
        <v>2</v>
      </c>
      <c r="AK1025" s="14">
        <f t="shared" si="601"/>
        <v>2.6</v>
      </c>
      <c r="AL1025" s="24">
        <f t="shared" si="619"/>
        <v>550.61839384475547</v>
      </c>
      <c r="AM1025" s="14">
        <f t="shared" si="620"/>
        <v>457.13792274168065</v>
      </c>
      <c r="AN1025" s="138" t="str">
        <f t="shared" si="621"/>
        <v>modifiée</v>
      </c>
      <c r="AO1025">
        <f t="shared" si="622"/>
        <v>5035</v>
      </c>
      <c r="AP1025" s="124">
        <f t="shared" si="623"/>
        <v>457.13792274168065</v>
      </c>
    </row>
    <row r="1026" spans="2:43" x14ac:dyDescent="0.25">
      <c r="B1026" s="3">
        <f t="shared" si="602"/>
        <v>5040</v>
      </c>
      <c r="C1026" s="14">
        <f t="shared" si="603"/>
        <v>84</v>
      </c>
      <c r="D1026" s="11">
        <f t="shared" si="604"/>
        <v>995.6651971572719</v>
      </c>
      <c r="E1026" s="11">
        <f t="shared" si="585"/>
        <v>807.34955045462152</v>
      </c>
      <c r="F1026" s="11">
        <f t="shared" si="605"/>
        <v>310.89616062070115</v>
      </c>
      <c r="G1026" s="11">
        <f t="shared" si="586"/>
        <v>550.05872571517023</v>
      </c>
      <c r="H1026" s="11">
        <f t="shared" si="587"/>
        <v>436.20829337519228</v>
      </c>
      <c r="I1026" s="24">
        <f t="shared" si="606"/>
        <v>310.89616062070115</v>
      </c>
      <c r="J1026" s="12">
        <f t="shared" si="588"/>
        <v>0.28234037994584399</v>
      </c>
      <c r="K1026" s="24">
        <f t="shared" si="589"/>
        <v>568.68462359931777</v>
      </c>
      <c r="L1026" s="12">
        <f t="shared" si="607"/>
        <v>0.27614285464820759</v>
      </c>
      <c r="M1026" s="24">
        <f t="shared" si="608"/>
        <v>550.05872571517023</v>
      </c>
      <c r="N1026" s="12">
        <f t="shared" si="590"/>
        <v>0.68003121308729175</v>
      </c>
      <c r="O1026" s="24">
        <f t="shared" si="591"/>
        <v>708.33204244014667</v>
      </c>
      <c r="P1026" s="12">
        <f t="shared" si="609"/>
        <v>0.38153243676617277</v>
      </c>
      <c r="Q1026" s="24">
        <f t="shared" si="610"/>
        <v>436.20829337519228</v>
      </c>
      <c r="R1026" s="12">
        <f t="shared" si="592"/>
        <v>0.46250822645687806</v>
      </c>
      <c r="S1026" s="24">
        <f t="shared" si="593"/>
        <v>624.88129360970254</v>
      </c>
      <c r="T1026" s="12">
        <f t="shared" si="611"/>
        <v>0.34871042641644351</v>
      </c>
      <c r="W1026" s="24">
        <f t="shared" si="612"/>
        <v>644.50934885923277</v>
      </c>
      <c r="X1026" s="24">
        <f t="shared" si="613"/>
        <v>805.07272910553502</v>
      </c>
      <c r="Y1026" s="13">
        <f t="shared" si="594"/>
        <v>0.41000746431801544</v>
      </c>
      <c r="Z1026" s="24">
        <f t="shared" si="595"/>
        <v>4071.0050398847188</v>
      </c>
      <c r="AA1026" s="24">
        <f t="shared" si="596"/>
        <v>18158.538199064336</v>
      </c>
      <c r="AB1026" s="24">
        <f t="shared" si="614"/>
        <v>550.05872571517023</v>
      </c>
      <c r="AC1026" s="24">
        <f t="shared" si="615"/>
        <v>436.20829337519228</v>
      </c>
      <c r="AD1026" s="123">
        <f t="shared" si="616"/>
        <v>5040</v>
      </c>
      <c r="AE1026" s="14">
        <f t="shared" si="617"/>
        <v>84</v>
      </c>
      <c r="AF1026" s="24">
        <f t="shared" si="597"/>
        <v>400</v>
      </c>
      <c r="AG1026" s="3">
        <f t="shared" si="618"/>
        <v>2</v>
      </c>
      <c r="AH1026" s="14">
        <f t="shared" si="598"/>
        <v>0</v>
      </c>
      <c r="AI1026" s="14">
        <f t="shared" si="599"/>
        <v>1</v>
      </c>
      <c r="AJ1026" s="14">
        <f t="shared" si="600"/>
        <v>2</v>
      </c>
      <c r="AK1026" s="14">
        <f t="shared" si="601"/>
        <v>2.6</v>
      </c>
      <c r="AL1026" s="24">
        <f t="shared" si="619"/>
        <v>551.02452169522905</v>
      </c>
      <c r="AM1026" s="14">
        <f t="shared" si="620"/>
        <v>457.53969453122539</v>
      </c>
      <c r="AN1026" s="138" t="str">
        <f t="shared" si="621"/>
        <v>modifiée</v>
      </c>
      <c r="AO1026">
        <f t="shared" si="622"/>
        <v>5040</v>
      </c>
      <c r="AP1026" s="124">
        <f t="shared" si="623"/>
        <v>457.53969453122539</v>
      </c>
    </row>
    <row r="1027" spans="2:43" x14ac:dyDescent="0.25">
      <c r="B1027" s="3">
        <f t="shared" si="602"/>
        <v>5045</v>
      </c>
      <c r="C1027" s="14">
        <f t="shared" si="603"/>
        <v>84.083333333333329</v>
      </c>
      <c r="D1027" s="11">
        <f t="shared" si="604"/>
        <v>995.81354528449617</v>
      </c>
      <c r="E1027" s="11">
        <f t="shared" si="585"/>
        <v>807.57032588099378</v>
      </c>
      <c r="F1027" s="11">
        <f t="shared" si="605"/>
        <v>311.17230347534934</v>
      </c>
      <c r="G1027" s="11">
        <f t="shared" si="586"/>
        <v>550.4402581519364</v>
      </c>
      <c r="H1027" s="11">
        <f t="shared" si="587"/>
        <v>436.55700380160874</v>
      </c>
      <c r="I1027" s="24">
        <f t="shared" si="606"/>
        <v>311.17230347534934</v>
      </c>
      <c r="J1027" s="12">
        <f t="shared" si="588"/>
        <v>0.28229020941069954</v>
      </c>
      <c r="K1027" s="24">
        <f t="shared" si="589"/>
        <v>568.78569409678198</v>
      </c>
      <c r="L1027" s="12">
        <f t="shared" si="607"/>
        <v>0.27604997060727154</v>
      </c>
      <c r="M1027" s="24">
        <f t="shared" si="608"/>
        <v>550.4402581519364</v>
      </c>
      <c r="N1027" s="12">
        <f t="shared" si="590"/>
        <v>0.67969086879213858</v>
      </c>
      <c r="O1027" s="24">
        <f t="shared" si="591"/>
        <v>708.68672834338258</v>
      </c>
      <c r="P1027" s="12">
        <f t="shared" si="609"/>
        <v>0.38118320472651412</v>
      </c>
      <c r="Q1027" s="24">
        <f t="shared" si="610"/>
        <v>436.55700380160874</v>
      </c>
      <c r="R1027" s="12">
        <f t="shared" si="592"/>
        <v>0.46236211374633218</v>
      </c>
      <c r="S1027" s="24">
        <f t="shared" si="593"/>
        <v>625.07876458940484</v>
      </c>
      <c r="T1027" s="12">
        <f t="shared" si="611"/>
        <v>0.34849491204372229</v>
      </c>
      <c r="W1027" s="24">
        <f t="shared" si="612"/>
        <v>644.9193563235508</v>
      </c>
      <c r="X1027" s="24">
        <f t="shared" si="613"/>
        <v>805.68532539585021</v>
      </c>
      <c r="Y1027" s="13">
        <f t="shared" si="594"/>
        <v>0.40952982638147373</v>
      </c>
      <c r="Z1027" s="24">
        <f t="shared" si="595"/>
        <v>4066.2742389360747</v>
      </c>
      <c r="AA1027" s="24">
        <f t="shared" si="596"/>
        <v>18154.26791632767</v>
      </c>
      <c r="AB1027" s="24">
        <f t="shared" si="614"/>
        <v>550.4402581519364</v>
      </c>
      <c r="AC1027" s="24">
        <f t="shared" si="615"/>
        <v>436.55700380160874</v>
      </c>
      <c r="AD1027" s="123">
        <f t="shared" si="616"/>
        <v>5045</v>
      </c>
      <c r="AE1027" s="14">
        <f t="shared" si="617"/>
        <v>84.083333333333329</v>
      </c>
      <c r="AF1027" s="24">
        <f t="shared" si="597"/>
        <v>400</v>
      </c>
      <c r="AG1027" s="3">
        <f t="shared" si="618"/>
        <v>2</v>
      </c>
      <c r="AH1027" s="14">
        <f t="shared" si="598"/>
        <v>0</v>
      </c>
      <c r="AI1027" s="14">
        <f t="shared" si="599"/>
        <v>1</v>
      </c>
      <c r="AJ1027" s="14">
        <f t="shared" si="600"/>
        <v>2</v>
      </c>
      <c r="AK1027" s="14">
        <f t="shared" si="601"/>
        <v>2.6</v>
      </c>
      <c r="AL1027" s="24">
        <f t="shared" si="619"/>
        <v>551.43030609954258</v>
      </c>
      <c r="AM1027" s="14">
        <f t="shared" si="620"/>
        <v>457.94125587553435</v>
      </c>
      <c r="AN1027" s="138" t="str">
        <f t="shared" si="621"/>
        <v>modifiée</v>
      </c>
      <c r="AO1027">
        <f t="shared" si="622"/>
        <v>5045</v>
      </c>
      <c r="AP1027" s="124">
        <f t="shared" si="623"/>
        <v>457.94125587553435</v>
      </c>
    </row>
    <row r="1028" spans="2:43" x14ac:dyDescent="0.25">
      <c r="B1028" s="3">
        <f t="shared" si="602"/>
        <v>5050</v>
      </c>
      <c r="C1028" s="14">
        <f t="shared" si="603"/>
        <v>84.166666666666671</v>
      </c>
      <c r="D1028" s="11">
        <f t="shared" si="604"/>
        <v>995.96174667764399</v>
      </c>
      <c r="E1028" s="11">
        <f t="shared" si="585"/>
        <v>807.79110130736603</v>
      </c>
      <c r="F1028" s="11">
        <f t="shared" si="605"/>
        <v>311.44835344595663</v>
      </c>
      <c r="G1028" s="11">
        <f t="shared" si="586"/>
        <v>550.82144135666294</v>
      </c>
      <c r="H1028" s="11">
        <f t="shared" si="587"/>
        <v>436.90549871365249</v>
      </c>
      <c r="I1028" s="24">
        <f t="shared" si="606"/>
        <v>311.44835344595663</v>
      </c>
      <c r="J1028" s="12">
        <f t="shared" si="588"/>
        <v>0.28224004464905106</v>
      </c>
      <c r="K1028" s="24">
        <f t="shared" si="589"/>
        <v>568.88678888936852</v>
      </c>
      <c r="L1028" s="12">
        <f t="shared" si="607"/>
        <v>0.2759570754329097</v>
      </c>
      <c r="M1028" s="24">
        <f t="shared" si="608"/>
        <v>550.82144135666294</v>
      </c>
      <c r="N1028" s="12">
        <f t="shared" si="590"/>
        <v>0.6793506256477968</v>
      </c>
      <c r="O1028" s="24">
        <f t="shared" si="591"/>
        <v>709.04166405949366</v>
      </c>
      <c r="P1028" s="12">
        <f t="shared" si="609"/>
        <v>0.38083430306023713</v>
      </c>
      <c r="Q1028" s="24">
        <f t="shared" si="610"/>
        <v>436.90549871365249</v>
      </c>
      <c r="R1028" s="12">
        <f t="shared" si="592"/>
        <v>0.46221596487203825</v>
      </c>
      <c r="S1028" s="24">
        <f t="shared" si="593"/>
        <v>625.27640933716907</v>
      </c>
      <c r="T1028" s="12">
        <f t="shared" si="611"/>
        <v>0.3482794610991472</v>
      </c>
      <c r="W1028" s="24">
        <f t="shared" si="612"/>
        <v>645.32888614993226</v>
      </c>
      <c r="X1028" s="24">
        <f t="shared" si="613"/>
        <v>806.30261922863997</v>
      </c>
      <c r="Y1028" s="13">
        <f t="shared" si="594"/>
        <v>0.40905098781422261</v>
      </c>
      <c r="Z1028" s="24">
        <f t="shared" si="595"/>
        <v>4061.5553789358446</v>
      </c>
      <c r="AA1028" s="24">
        <f t="shared" si="596"/>
        <v>18150.010493681264</v>
      </c>
      <c r="AB1028" s="24">
        <f t="shared" si="614"/>
        <v>550.82144135666294</v>
      </c>
      <c r="AC1028" s="24">
        <f t="shared" si="615"/>
        <v>436.90549871365249</v>
      </c>
      <c r="AD1028" s="123">
        <f t="shared" si="616"/>
        <v>5050</v>
      </c>
      <c r="AE1028" s="14">
        <f t="shared" si="617"/>
        <v>84.166666666666671</v>
      </c>
      <c r="AF1028" s="24">
        <f t="shared" si="597"/>
        <v>400</v>
      </c>
      <c r="AG1028" s="3">
        <f t="shared" si="618"/>
        <v>2</v>
      </c>
      <c r="AH1028" s="14">
        <f t="shared" si="598"/>
        <v>0</v>
      </c>
      <c r="AI1028" s="14">
        <f t="shared" si="599"/>
        <v>1</v>
      </c>
      <c r="AJ1028" s="14">
        <f t="shared" si="600"/>
        <v>2</v>
      </c>
      <c r="AK1028" s="14">
        <f t="shared" si="601"/>
        <v>2.6</v>
      </c>
      <c r="AL1028" s="24">
        <f t="shared" si="619"/>
        <v>551.83574636701246</v>
      </c>
      <c r="AM1028" s="14">
        <f t="shared" si="620"/>
        <v>458.34260658409272</v>
      </c>
      <c r="AN1028" s="138" t="str">
        <f t="shared" si="621"/>
        <v>modifiée</v>
      </c>
      <c r="AO1028">
        <f t="shared" si="622"/>
        <v>5050</v>
      </c>
      <c r="AP1028" s="124">
        <f t="shared" si="623"/>
        <v>458.34260658409272</v>
      </c>
    </row>
    <row r="1029" spans="2:43" x14ac:dyDescent="0.25">
      <c r="B1029" s="3">
        <f t="shared" si="602"/>
        <v>5055</v>
      </c>
      <c r="C1029" s="14">
        <f t="shared" si="603"/>
        <v>84.25</v>
      </c>
      <c r="D1029" s="11">
        <f t="shared" si="604"/>
        <v>996.10980162670353</v>
      </c>
      <c r="E1029" s="11">
        <f t="shared" si="585"/>
        <v>808.01187673373818</v>
      </c>
      <c r="F1029" s="11">
        <f t="shared" si="605"/>
        <v>311.72431052138955</v>
      </c>
      <c r="G1029" s="11">
        <f t="shared" si="586"/>
        <v>551.20227565972323</v>
      </c>
      <c r="H1029" s="11">
        <f t="shared" si="587"/>
        <v>437.25377817475163</v>
      </c>
      <c r="I1029" s="24">
        <f t="shared" si="606"/>
        <v>311.72431052138955</v>
      </c>
      <c r="J1029" s="12">
        <f t="shared" si="588"/>
        <v>0.28218988555655306</v>
      </c>
      <c r="K1029" s="24">
        <f t="shared" si="589"/>
        <v>568.98790819422425</v>
      </c>
      <c r="L1029" s="12">
        <f t="shared" si="607"/>
        <v>0.27586416919375095</v>
      </c>
      <c r="M1029" s="24">
        <f t="shared" si="608"/>
        <v>551.20227565972323</v>
      </c>
      <c r="N1029" s="12">
        <f t="shared" si="590"/>
        <v>0.67901048437218126</v>
      </c>
      <c r="O1029" s="24">
        <f t="shared" si="591"/>
        <v>709.39684905534943</v>
      </c>
      <c r="P1029" s="12">
        <f t="shared" si="609"/>
        <v>0.38048573192730084</v>
      </c>
      <c r="Q1029" s="24">
        <f t="shared" si="610"/>
        <v>437.25377817475163</v>
      </c>
      <c r="R1029" s="12">
        <f t="shared" si="592"/>
        <v>0.46206977995266446</v>
      </c>
      <c r="S1029" s="24">
        <f t="shared" si="593"/>
        <v>625.47422790365204</v>
      </c>
      <c r="T1029" s="12">
        <f t="shared" si="611"/>
        <v>0.34806407384804372</v>
      </c>
      <c r="W1029" s="24">
        <f t="shared" si="612"/>
        <v>645.73793713774648</v>
      </c>
      <c r="X1029" s="24">
        <f t="shared" si="613"/>
        <v>806.92466173677337</v>
      </c>
      <c r="Y1029" s="13">
        <f t="shared" si="594"/>
        <v>0.40857093870444094</v>
      </c>
      <c r="Z1029" s="24">
        <f t="shared" si="595"/>
        <v>4056.8484898997922</v>
      </c>
      <c r="AA1029" s="24">
        <f t="shared" si="596"/>
        <v>18145.766165221448</v>
      </c>
      <c r="AB1029" s="24">
        <f t="shared" si="614"/>
        <v>551.20227565972323</v>
      </c>
      <c r="AC1029" s="24">
        <f t="shared" si="615"/>
        <v>437.25377817475163</v>
      </c>
      <c r="AD1029" s="123">
        <f t="shared" si="616"/>
        <v>5055</v>
      </c>
      <c r="AE1029" s="14">
        <f t="shared" si="617"/>
        <v>84.25</v>
      </c>
      <c r="AF1029" s="24">
        <f t="shared" si="597"/>
        <v>400</v>
      </c>
      <c r="AG1029" s="3">
        <f t="shared" si="618"/>
        <v>2</v>
      </c>
      <c r="AH1029" s="14">
        <f t="shared" si="598"/>
        <v>0</v>
      </c>
      <c r="AI1029" s="14">
        <f t="shared" si="599"/>
        <v>1</v>
      </c>
      <c r="AJ1029" s="14">
        <f t="shared" si="600"/>
        <v>2</v>
      </c>
      <c r="AK1029" s="14">
        <f t="shared" si="601"/>
        <v>2.6</v>
      </c>
      <c r="AL1029" s="24">
        <f t="shared" si="619"/>
        <v>552.24084180168393</v>
      </c>
      <c r="AM1029" s="14">
        <f t="shared" si="620"/>
        <v>458.74374646562148</v>
      </c>
      <c r="AN1029" s="138" t="str">
        <f t="shared" si="621"/>
        <v>modifiée</v>
      </c>
      <c r="AO1029">
        <f t="shared" si="622"/>
        <v>5055</v>
      </c>
      <c r="AP1029" s="124">
        <f t="shared" si="623"/>
        <v>458.74374646562148</v>
      </c>
    </row>
    <row r="1030" spans="2:43" x14ac:dyDescent="0.25">
      <c r="B1030" s="3">
        <f t="shared" si="602"/>
        <v>5060</v>
      </c>
      <c r="C1030" s="14">
        <f t="shared" si="603"/>
        <v>84.333333333333329</v>
      </c>
      <c r="D1030" s="11">
        <f t="shared" si="604"/>
        <v>996.25771042080441</v>
      </c>
      <c r="E1030" s="11">
        <f t="shared" si="585"/>
        <v>808.23265216011032</v>
      </c>
      <c r="F1030" s="11">
        <f t="shared" si="605"/>
        <v>312.00017469058332</v>
      </c>
      <c r="G1030" s="11">
        <f t="shared" si="586"/>
        <v>551.58276139165048</v>
      </c>
      <c r="H1030" s="11">
        <f t="shared" si="587"/>
        <v>437.60184224859967</v>
      </c>
      <c r="I1030" s="24">
        <f t="shared" si="606"/>
        <v>312.00017469058332</v>
      </c>
      <c r="J1030" s="12">
        <f t="shared" si="588"/>
        <v>0.28213973202927245</v>
      </c>
      <c r="K1030" s="24">
        <f t="shared" si="589"/>
        <v>569.089052227965</v>
      </c>
      <c r="L1030" s="12">
        <f t="shared" si="607"/>
        <v>0.27577125195825064</v>
      </c>
      <c r="M1030" s="24">
        <f t="shared" si="608"/>
        <v>551.58276139165048</v>
      </c>
      <c r="N1030" s="12">
        <f t="shared" si="590"/>
        <v>0.67867044568097445</v>
      </c>
      <c r="O1030" s="24">
        <f t="shared" si="591"/>
        <v>709.75228279735802</v>
      </c>
      <c r="P1030" s="12">
        <f t="shared" si="609"/>
        <v>0.38013749148499432</v>
      </c>
      <c r="Q1030" s="24">
        <f t="shared" si="610"/>
        <v>437.60184224859967</v>
      </c>
      <c r="R1030" s="12">
        <f t="shared" si="592"/>
        <v>0.46192355910785737</v>
      </c>
      <c r="S1030" s="24">
        <f t="shared" si="593"/>
        <v>625.67222033812709</v>
      </c>
      <c r="T1030" s="12">
        <f t="shared" si="611"/>
        <v>0.34784875055517117</v>
      </c>
      <c r="W1030" s="24">
        <f t="shared" si="612"/>
        <v>646.14650807645091</v>
      </c>
      <c r="X1030" s="24">
        <f t="shared" si="613"/>
        <v>807.55150476828624</v>
      </c>
      <c r="Y1030" s="13">
        <f t="shared" si="594"/>
        <v>0.40808966900546423</v>
      </c>
      <c r="Z1030" s="24">
        <f t="shared" si="595"/>
        <v>4052.153602091485</v>
      </c>
      <c r="AA1030" s="24">
        <f t="shared" si="596"/>
        <v>18141.535166536785</v>
      </c>
      <c r="AB1030" s="24">
        <f t="shared" si="614"/>
        <v>551.58276139165048</v>
      </c>
      <c r="AC1030" s="24">
        <f t="shared" si="615"/>
        <v>437.60184224859967</v>
      </c>
      <c r="AD1030" s="123">
        <f t="shared" si="616"/>
        <v>5060</v>
      </c>
      <c r="AE1030" s="14">
        <f t="shared" si="617"/>
        <v>84.333333333333329</v>
      </c>
      <c r="AF1030" s="24">
        <f t="shared" si="597"/>
        <v>400</v>
      </c>
      <c r="AG1030" s="3">
        <f t="shared" si="618"/>
        <v>2</v>
      </c>
      <c r="AH1030" s="14">
        <f t="shared" si="598"/>
        <v>0</v>
      </c>
      <c r="AI1030" s="14">
        <f t="shared" si="599"/>
        <v>1</v>
      </c>
      <c r="AJ1030" s="14">
        <f t="shared" si="600"/>
        <v>2</v>
      </c>
      <c r="AK1030" s="14">
        <f t="shared" si="601"/>
        <v>2.6</v>
      </c>
      <c r="AL1030" s="24">
        <f t="shared" si="619"/>
        <v>552.64559170225675</v>
      </c>
      <c r="AM1030" s="14">
        <f t="shared" si="620"/>
        <v>459.14467532806265</v>
      </c>
      <c r="AN1030" s="138" t="str">
        <f t="shared" si="621"/>
        <v>modifiée</v>
      </c>
      <c r="AO1030">
        <f t="shared" si="622"/>
        <v>5060</v>
      </c>
      <c r="AP1030" s="124">
        <f t="shared" si="623"/>
        <v>459.14467532806265</v>
      </c>
    </row>
    <row r="1031" spans="2:43" x14ac:dyDescent="0.25">
      <c r="B1031" s="3">
        <f t="shared" si="602"/>
        <v>5065</v>
      </c>
      <c r="C1031" s="14">
        <f t="shared" si="603"/>
        <v>84.416666666666671</v>
      </c>
      <c r="D1031" s="11">
        <f t="shared" si="604"/>
        <v>996.40547334822077</v>
      </c>
      <c r="E1031" s="11">
        <f t="shared" si="585"/>
        <v>808.45342758648258</v>
      </c>
      <c r="F1031" s="11">
        <f t="shared" si="605"/>
        <v>312.27594594254157</v>
      </c>
      <c r="G1031" s="11">
        <f t="shared" si="586"/>
        <v>551.96289888313549</v>
      </c>
      <c r="H1031" s="11">
        <f t="shared" si="587"/>
        <v>437.94969099915483</v>
      </c>
      <c r="I1031" s="24">
        <f t="shared" si="606"/>
        <v>312.27594594254157</v>
      </c>
      <c r="J1031" s="12">
        <f t="shared" si="588"/>
        <v>0.28208958396368694</v>
      </c>
      <c r="K1031" s="24">
        <f t="shared" si="589"/>
        <v>569.19022120667762</v>
      </c>
      <c r="L1031" s="12">
        <f t="shared" si="607"/>
        <v>0.27567832379471729</v>
      </c>
      <c r="M1031" s="24">
        <f t="shared" si="608"/>
        <v>551.96289888313549</v>
      </c>
      <c r="N1031" s="12">
        <f t="shared" si="590"/>
        <v>0.67833051028761815</v>
      </c>
      <c r="O1031" s="24">
        <f t="shared" si="591"/>
        <v>710.10796475147788</v>
      </c>
      <c r="P1031" s="12">
        <f t="shared" si="609"/>
        <v>0.37978958188800632</v>
      </c>
      <c r="Q1031" s="24">
        <f t="shared" si="610"/>
        <v>437.94969099915483</v>
      </c>
      <c r="R1031" s="12">
        <f t="shared" si="592"/>
        <v>0.46177730245823612</v>
      </c>
      <c r="S1031" s="24">
        <f t="shared" si="593"/>
        <v>625.87038668848811</v>
      </c>
      <c r="T1031" s="12">
        <f t="shared" si="611"/>
        <v>0.34763349148476469</v>
      </c>
      <c r="W1031" s="24">
        <f t="shared" si="612"/>
        <v>646.55459774545636</v>
      </c>
      <c r="X1031" s="24">
        <f t="shared" si="613"/>
        <v>808.18320089847896</v>
      </c>
      <c r="Y1031" s="13">
        <f t="shared" si="594"/>
        <v>0.40760716853405976</v>
      </c>
      <c r="Z1031" s="24">
        <f t="shared" si="595"/>
        <v>4047.4707460256554</v>
      </c>
      <c r="AA1031" s="24">
        <f t="shared" si="596"/>
        <v>18137.317734724325</v>
      </c>
      <c r="AB1031" s="24">
        <f t="shared" si="614"/>
        <v>551.96289888313549</v>
      </c>
      <c r="AC1031" s="24">
        <f t="shared" si="615"/>
        <v>437.94969099915483</v>
      </c>
      <c r="AD1031" s="123">
        <f t="shared" si="616"/>
        <v>5065</v>
      </c>
      <c r="AE1031" s="14">
        <f t="shared" si="617"/>
        <v>84.416666666666671</v>
      </c>
      <c r="AF1031" s="24">
        <f t="shared" si="597"/>
        <v>400</v>
      </c>
      <c r="AG1031" s="3">
        <f t="shared" si="618"/>
        <v>2</v>
      </c>
      <c r="AH1031" s="14">
        <f t="shared" si="598"/>
        <v>0</v>
      </c>
      <c r="AI1031" s="14">
        <f t="shared" si="599"/>
        <v>1</v>
      </c>
      <c r="AJ1031" s="14">
        <f t="shared" si="600"/>
        <v>2</v>
      </c>
      <c r="AK1031" s="14">
        <f t="shared" si="601"/>
        <v>2.6</v>
      </c>
      <c r="AL1031" s="24">
        <f t="shared" si="619"/>
        <v>553.04999536200989</v>
      </c>
      <c r="AM1031" s="14">
        <f t="shared" si="620"/>
        <v>459.54539297856354</v>
      </c>
      <c r="AN1031" s="138" t="str">
        <f t="shared" si="621"/>
        <v>modifiée</v>
      </c>
      <c r="AO1031">
        <f t="shared" si="622"/>
        <v>5065</v>
      </c>
      <c r="AP1031" s="124">
        <f t="shared" si="623"/>
        <v>459.54539297856354</v>
      </c>
    </row>
    <row r="1032" spans="2:43" x14ac:dyDescent="0.25">
      <c r="B1032" s="3">
        <f t="shared" si="602"/>
        <v>5070</v>
      </c>
      <c r="C1032" s="14">
        <f t="shared" si="603"/>
        <v>84.5</v>
      </c>
      <c r="D1032" s="11">
        <f t="shared" si="604"/>
        <v>996.55309069637474</v>
      </c>
      <c r="E1032" s="11">
        <f t="shared" si="585"/>
        <v>808.67420301285483</v>
      </c>
      <c r="F1032" s="11">
        <f t="shared" si="605"/>
        <v>312.55162426633626</v>
      </c>
      <c r="G1032" s="11">
        <f t="shared" si="586"/>
        <v>552.34268846502346</v>
      </c>
      <c r="H1032" s="11">
        <f t="shared" si="587"/>
        <v>438.2973244906396</v>
      </c>
      <c r="I1032" s="24">
        <f t="shared" si="606"/>
        <v>312.55162426633626</v>
      </c>
      <c r="J1032" s="12">
        <f t="shared" si="588"/>
        <v>0.28203944125668495</v>
      </c>
      <c r="K1032" s="24">
        <f t="shared" si="589"/>
        <v>569.29141534592009</v>
      </c>
      <c r="L1032" s="12">
        <f t="shared" si="607"/>
        <v>0.27558538477129951</v>
      </c>
      <c r="M1032" s="24">
        <f t="shared" si="608"/>
        <v>552.34268846502346</v>
      </c>
      <c r="N1032" s="12">
        <f t="shared" si="590"/>
        <v>0.67799067890331055</v>
      </c>
      <c r="O1032" s="24">
        <f t="shared" si="591"/>
        <v>710.46389438322399</v>
      </c>
      <c r="P1032" s="12">
        <f t="shared" si="609"/>
        <v>0.37944200328840361</v>
      </c>
      <c r="Q1032" s="24">
        <f t="shared" si="610"/>
        <v>438.2973244906396</v>
      </c>
      <c r="R1032" s="12">
        <f t="shared" si="592"/>
        <v>0.46163101012538432</v>
      </c>
      <c r="S1032" s="24">
        <f t="shared" si="593"/>
        <v>626.06872700125587</v>
      </c>
      <c r="T1032" s="12">
        <f t="shared" si="611"/>
        <v>0.34741829690051074</v>
      </c>
      <c r="W1032" s="24">
        <f t="shared" si="612"/>
        <v>646.96220491399038</v>
      </c>
      <c r="X1032" s="24">
        <f t="shared" si="613"/>
        <v>808.81980344225303</v>
      </c>
      <c r="Y1032" s="13">
        <f t="shared" si="594"/>
        <v>0.40712342696868054</v>
      </c>
      <c r="Z1032" s="24">
        <f t="shared" si="595"/>
        <v>4042.7999524716115</v>
      </c>
      <c r="AA1032" s="24">
        <f t="shared" si="596"/>
        <v>18133.114108406142</v>
      </c>
      <c r="AB1032" s="24">
        <f t="shared" si="614"/>
        <v>552.34268846502346</v>
      </c>
      <c r="AC1032" s="24">
        <f t="shared" si="615"/>
        <v>438.2973244906396</v>
      </c>
      <c r="AD1032" s="123">
        <f t="shared" si="616"/>
        <v>5070</v>
      </c>
      <c r="AE1032" s="14">
        <f t="shared" si="617"/>
        <v>84.5</v>
      </c>
      <c r="AF1032" s="24">
        <f t="shared" si="597"/>
        <v>400</v>
      </c>
      <c r="AG1032" s="3">
        <f t="shared" si="618"/>
        <v>2</v>
      </c>
      <c r="AH1032" s="14">
        <f t="shared" si="598"/>
        <v>0</v>
      </c>
      <c r="AI1032" s="14">
        <f t="shared" si="599"/>
        <v>1</v>
      </c>
      <c r="AJ1032" s="14">
        <f t="shared" si="600"/>
        <v>2</v>
      </c>
      <c r="AK1032" s="14">
        <f t="shared" si="601"/>
        <v>2.6</v>
      </c>
      <c r="AL1032" s="24">
        <f t="shared" si="619"/>
        <v>553.45405206872613</v>
      </c>
      <c r="AM1032" s="14">
        <f t="shared" si="620"/>
        <v>459.94589922346182</v>
      </c>
      <c r="AN1032" s="138" t="str">
        <f t="shared" si="621"/>
        <v>modifiée</v>
      </c>
      <c r="AO1032">
        <f t="shared" si="622"/>
        <v>5070</v>
      </c>
      <c r="AP1032" s="124">
        <f t="shared" si="623"/>
        <v>459.94589922346182</v>
      </c>
    </row>
    <row r="1033" spans="2:43" x14ac:dyDescent="0.25">
      <c r="B1033" s="3">
        <f t="shared" si="602"/>
        <v>5075</v>
      </c>
      <c r="C1033" s="14">
        <f t="shared" si="603"/>
        <v>84.583333333333329</v>
      </c>
      <c r="D1033" s="11">
        <f t="shared" si="604"/>
        <v>996.7005627518397</v>
      </c>
      <c r="E1033" s="11">
        <f t="shared" si="585"/>
        <v>808.89497843922709</v>
      </c>
      <c r="F1033" s="11">
        <f t="shared" si="605"/>
        <v>312.82720965110758</v>
      </c>
      <c r="G1033" s="11">
        <f t="shared" si="586"/>
        <v>552.72213046831189</v>
      </c>
      <c r="H1033" s="11">
        <f t="shared" si="587"/>
        <v>438.64474278754011</v>
      </c>
      <c r="I1033" s="24">
        <f t="shared" si="606"/>
        <v>312.82720965110758</v>
      </c>
      <c r="J1033" s="12">
        <f t="shared" si="588"/>
        <v>0.28198930380556464</v>
      </c>
      <c r="K1033" s="24">
        <f t="shared" si="589"/>
        <v>569.39263486072059</v>
      </c>
      <c r="L1033" s="12">
        <f t="shared" si="607"/>
        <v>0.27549243495599868</v>
      </c>
      <c r="M1033" s="24">
        <f t="shared" si="608"/>
        <v>552.72213046831189</v>
      </c>
      <c r="N1033" s="12">
        <f t="shared" si="590"/>
        <v>0.6776509522369959</v>
      </c>
      <c r="O1033" s="24">
        <f t="shared" si="591"/>
        <v>710.82007115768135</v>
      </c>
      <c r="P1033" s="12">
        <f t="shared" si="609"/>
        <v>0.37909475583565816</v>
      </c>
      <c r="Q1033" s="24">
        <f t="shared" si="610"/>
        <v>438.64474278754011</v>
      </c>
      <c r="R1033" s="12">
        <f t="shared" si="592"/>
        <v>0.46148468223184347</v>
      </c>
      <c r="S1033" s="24">
        <f t="shared" si="593"/>
        <v>626.26724132158131</v>
      </c>
      <c r="T1033" s="12">
        <f t="shared" si="611"/>
        <v>0.3472031670655622</v>
      </c>
      <c r="W1033" s="24">
        <f t="shared" si="612"/>
        <v>647.3693283409591</v>
      </c>
      <c r="X1033" s="24">
        <f t="shared" si="613"/>
        <v>809.46136646669083</v>
      </c>
      <c r="Y1033" s="13">
        <f t="shared" si="594"/>
        <v>0.40663843384769793</v>
      </c>
      <c r="Z1033" s="24">
        <f t="shared" si="595"/>
        <v>4038.1412524566995</v>
      </c>
      <c r="AA1033" s="24">
        <f t="shared" si="596"/>
        <v>18128.924527746127</v>
      </c>
      <c r="AB1033" s="24">
        <f t="shared" si="614"/>
        <v>552.72213046831189</v>
      </c>
      <c r="AC1033" s="24">
        <f t="shared" si="615"/>
        <v>438.64474278754011</v>
      </c>
      <c r="AD1033" s="123">
        <f t="shared" si="616"/>
        <v>5075</v>
      </c>
      <c r="AE1033" s="14">
        <f t="shared" si="617"/>
        <v>84.583333333333329</v>
      </c>
      <c r="AF1033" s="24">
        <f t="shared" si="597"/>
        <v>400</v>
      </c>
      <c r="AG1033" s="3">
        <f t="shared" si="618"/>
        <v>2</v>
      </c>
      <c r="AH1033" s="14">
        <f t="shared" si="598"/>
        <v>0</v>
      </c>
      <c r="AI1033" s="14">
        <f t="shared" si="599"/>
        <v>1</v>
      </c>
      <c r="AJ1033" s="14">
        <f t="shared" si="600"/>
        <v>2</v>
      </c>
      <c r="AK1033" s="14">
        <f t="shared" si="601"/>
        <v>2.6</v>
      </c>
      <c r="AL1033" s="24">
        <f t="shared" si="619"/>
        <v>553.85776110461427</v>
      </c>
      <c r="AM1033" s="14">
        <f t="shared" si="620"/>
        <v>460.34619386826944</v>
      </c>
      <c r="AN1033" s="138" t="str">
        <f t="shared" si="621"/>
        <v>modifiée</v>
      </c>
      <c r="AO1033">
        <f t="shared" si="622"/>
        <v>5075</v>
      </c>
      <c r="AP1033" s="124">
        <f t="shared" si="623"/>
        <v>460.34619386826944</v>
      </c>
    </row>
    <row r="1034" spans="2:43" x14ac:dyDescent="0.25">
      <c r="B1034" s="3">
        <f t="shared" si="602"/>
        <v>5080</v>
      </c>
      <c r="C1034" s="14">
        <f t="shared" si="603"/>
        <v>84.666666666666671</v>
      </c>
      <c r="D1034" s="11">
        <f t="shared" si="604"/>
        <v>996.84788980034375</v>
      </c>
      <c r="E1034" s="11">
        <f t="shared" si="585"/>
        <v>809.11575386559934</v>
      </c>
      <c r="F1034" s="11">
        <f t="shared" si="605"/>
        <v>313.10270208606357</v>
      </c>
      <c r="G1034" s="11">
        <f t="shared" si="586"/>
        <v>553.10122522414758</v>
      </c>
      <c r="H1034" s="11">
        <f t="shared" si="587"/>
        <v>438.99194595460568</v>
      </c>
      <c r="I1034" s="24">
        <f t="shared" si="606"/>
        <v>313.10270208606357</v>
      </c>
      <c r="J1034" s="12">
        <f t="shared" si="588"/>
        <v>0.28193917150803266</v>
      </c>
      <c r="K1034" s="24">
        <f t="shared" si="589"/>
        <v>569.49387996558005</v>
      </c>
      <c r="L1034" s="12">
        <f t="shared" si="607"/>
        <v>0.27539947441665824</v>
      </c>
      <c r="M1034" s="24">
        <f t="shared" si="608"/>
        <v>553.10122522414758</v>
      </c>
      <c r="N1034" s="12">
        <f t="shared" si="590"/>
        <v>0.67731133099536101</v>
      </c>
      <c r="O1034" s="24">
        <f t="shared" si="591"/>
        <v>711.17649453951196</v>
      </c>
      <c r="P1034" s="12">
        <f t="shared" si="609"/>
        <v>0.37874783967663356</v>
      </c>
      <c r="Q1034" s="24">
        <f t="shared" si="610"/>
        <v>438.99194595460568</v>
      </c>
      <c r="R1034" s="12">
        <f t="shared" si="592"/>
        <v>0.46133831890110649</v>
      </c>
      <c r="S1034" s="24">
        <f t="shared" si="593"/>
        <v>626.46592969325093</v>
      </c>
      <c r="T1034" s="12">
        <f t="shared" si="611"/>
        <v>0.34698810224252069</v>
      </c>
      <c r="W1034" s="24">
        <f t="shared" si="612"/>
        <v>647.77596677480676</v>
      </c>
      <c r="X1034" s="24">
        <f t="shared" si="613"/>
        <v>810.10794480388461</v>
      </c>
      <c r="Y1034" s="13">
        <f t="shared" si="594"/>
        <v>0.40615217856761215</v>
      </c>
      <c r="Z1034" s="24">
        <f t="shared" si="595"/>
        <v>4033.4946772698145</v>
      </c>
      <c r="AA1034" s="24">
        <f t="shared" si="596"/>
        <v>18124.749234467083</v>
      </c>
      <c r="AB1034" s="24">
        <f t="shared" si="614"/>
        <v>553.10122522414758</v>
      </c>
      <c r="AC1034" s="24">
        <f t="shared" si="615"/>
        <v>438.99194595460568</v>
      </c>
      <c r="AD1034" s="123">
        <f t="shared" si="616"/>
        <v>5080</v>
      </c>
      <c r="AE1034" s="14">
        <f t="shared" si="617"/>
        <v>84.666666666666671</v>
      </c>
      <c r="AF1034" s="24">
        <f t="shared" si="597"/>
        <v>400</v>
      </c>
      <c r="AG1034" s="3">
        <f t="shared" si="618"/>
        <v>2</v>
      </c>
      <c r="AH1034" s="14">
        <f t="shared" si="598"/>
        <v>0</v>
      </c>
      <c r="AI1034" s="14">
        <f t="shared" si="599"/>
        <v>1</v>
      </c>
      <c r="AJ1034" s="14">
        <f t="shared" si="600"/>
        <v>2</v>
      </c>
      <c r="AK1034" s="14">
        <f t="shared" si="601"/>
        <v>2.6</v>
      </c>
      <c r="AL1034" s="24">
        <f t="shared" si="619"/>
        <v>554.26112174623188</v>
      </c>
      <c r="AM1034" s="14">
        <f t="shared" si="620"/>
        <v>460.74627671765694</v>
      </c>
      <c r="AN1034" s="138" t="str">
        <f t="shared" si="621"/>
        <v>modifiée</v>
      </c>
      <c r="AO1034">
        <f t="shared" si="622"/>
        <v>5080</v>
      </c>
      <c r="AP1034" s="124">
        <f t="shared" si="623"/>
        <v>460.74627671765694</v>
      </c>
    </row>
    <row r="1035" spans="2:43" x14ac:dyDescent="0.25">
      <c r="B1035" s="3">
        <f t="shared" si="602"/>
        <v>5085</v>
      </c>
      <c r="C1035" s="14">
        <f t="shared" si="603"/>
        <v>84.75</v>
      </c>
      <c r="D1035" s="11">
        <f t="shared" si="604"/>
        <v>996.99507212677304</v>
      </c>
      <c r="E1035" s="11">
        <f t="shared" si="585"/>
        <v>809.33652929197149</v>
      </c>
      <c r="F1035" s="11">
        <f t="shared" si="605"/>
        <v>313.37810156048022</v>
      </c>
      <c r="G1035" s="11">
        <f t="shared" si="586"/>
        <v>553.47997306382422</v>
      </c>
      <c r="H1035" s="11">
        <f t="shared" si="587"/>
        <v>439.33893405684819</v>
      </c>
      <c r="I1035" s="24">
        <f t="shared" si="606"/>
        <v>313.37810156048022</v>
      </c>
      <c r="J1035" s="12">
        <f t="shared" si="588"/>
        <v>0.2818890442622044</v>
      </c>
      <c r="K1035" s="24">
        <f t="shared" si="589"/>
        <v>569.59515087447062</v>
      </c>
      <c r="L1035" s="12">
        <f t="shared" si="607"/>
        <v>0.275306503220973</v>
      </c>
      <c r="M1035" s="24">
        <f t="shared" si="608"/>
        <v>553.47997306382422</v>
      </c>
      <c r="N1035" s="12">
        <f t="shared" si="590"/>
        <v>0.67697181588282762</v>
      </c>
      <c r="O1035" s="24">
        <f t="shared" si="591"/>
        <v>711.53316399296602</v>
      </c>
      <c r="P1035" s="12">
        <f t="shared" si="609"/>
        <v>0.37840125495560639</v>
      </c>
      <c r="Q1035" s="24">
        <f t="shared" si="610"/>
        <v>439.33893405684819</v>
      </c>
      <c r="R1035" s="12">
        <f t="shared" si="592"/>
        <v>0.46119192025761047</v>
      </c>
      <c r="S1035" s="24">
        <f t="shared" si="593"/>
        <v>626.66479215869128</v>
      </c>
      <c r="T1035" s="12">
        <f t="shared" si="611"/>
        <v>0.34677310269344563</v>
      </c>
      <c r="W1035" s="24">
        <f t="shared" si="612"/>
        <v>648.18211895337436</v>
      </c>
      <c r="X1035" s="24">
        <f t="shared" si="613"/>
        <v>810.75959406402035</v>
      </c>
      <c r="Y1035" s="13">
        <f t="shared" si="594"/>
        <v>0.40566465038123578</v>
      </c>
      <c r="Z1035" s="24">
        <f t="shared" si="595"/>
        <v>4028.8602584649284</v>
      </c>
      <c r="AA1035" s="24">
        <f t="shared" si="596"/>
        <v>18120.588471867813</v>
      </c>
      <c r="AB1035" s="24">
        <f t="shared" si="614"/>
        <v>553.47997306382422</v>
      </c>
      <c r="AC1035" s="24">
        <f t="shared" si="615"/>
        <v>439.33893405684819</v>
      </c>
      <c r="AD1035" s="123">
        <f t="shared" si="616"/>
        <v>5085</v>
      </c>
      <c r="AE1035" s="14">
        <f t="shared" si="617"/>
        <v>84.75</v>
      </c>
      <c r="AF1035" s="24">
        <f t="shared" si="597"/>
        <v>400</v>
      </c>
      <c r="AG1035" s="3">
        <f t="shared" si="618"/>
        <v>2</v>
      </c>
      <c r="AH1035" s="14">
        <f t="shared" si="598"/>
        <v>0</v>
      </c>
      <c r="AI1035" s="14">
        <f t="shared" si="599"/>
        <v>1</v>
      </c>
      <c r="AJ1035" s="14">
        <f t="shared" si="600"/>
        <v>2</v>
      </c>
      <c r="AK1035" s="14">
        <f t="shared" si="601"/>
        <v>2.6</v>
      </c>
      <c r="AL1035" s="24">
        <f t="shared" si="619"/>
        <v>554.66413326440579</v>
      </c>
      <c r="AM1035" s="14">
        <f t="shared" si="620"/>
        <v>461.14614757543723</v>
      </c>
      <c r="AN1035" s="138" t="str">
        <f t="shared" si="621"/>
        <v>modifiée</v>
      </c>
      <c r="AO1035">
        <f t="shared" si="622"/>
        <v>5085</v>
      </c>
      <c r="AP1035" s="124">
        <f t="shared" si="623"/>
        <v>461.14614757543723</v>
      </c>
    </row>
    <row r="1036" spans="2:43" x14ac:dyDescent="0.25">
      <c r="B1036" s="3">
        <f t="shared" si="602"/>
        <v>5090</v>
      </c>
      <c r="C1036" s="14">
        <f t="shared" si="603"/>
        <v>84.833333333333329</v>
      </c>
      <c r="D1036" s="11">
        <f t="shared" si="604"/>
        <v>997.14211001517469</v>
      </c>
      <c r="E1036" s="11">
        <f t="shared" si="585"/>
        <v>809.55730471834363</v>
      </c>
      <c r="F1036" s="11">
        <f t="shared" si="605"/>
        <v>313.65340806370119</v>
      </c>
      <c r="G1036" s="11">
        <f t="shared" si="586"/>
        <v>553.85837431877985</v>
      </c>
      <c r="H1036" s="11">
        <f t="shared" si="587"/>
        <v>439.68570715954161</v>
      </c>
      <c r="I1036" s="24">
        <f t="shared" si="606"/>
        <v>313.65340806370119</v>
      </c>
      <c r="J1036" s="12">
        <f t="shared" si="588"/>
        <v>0.28183892196660221</v>
      </c>
      <c r="K1036" s="24">
        <f t="shared" si="589"/>
        <v>569.69644780083729</v>
      </c>
      <c r="L1036" s="12">
        <f t="shared" si="607"/>
        <v>0.27521352143649847</v>
      </c>
      <c r="M1036" s="24">
        <f t="shared" si="608"/>
        <v>553.85837431877985</v>
      </c>
      <c r="N1036" s="12">
        <f t="shared" si="590"/>
        <v>0.67663240760154741</v>
      </c>
      <c r="O1036" s="24">
        <f t="shared" si="591"/>
        <v>711.89007898188993</v>
      </c>
      <c r="P1036" s="12">
        <f t="shared" si="609"/>
        <v>0.37805500181429796</v>
      </c>
      <c r="Q1036" s="24">
        <f t="shared" si="610"/>
        <v>439.68570715954161</v>
      </c>
      <c r="R1036" s="12">
        <f t="shared" si="592"/>
        <v>0.46104548642672949</v>
      </c>
      <c r="S1036" s="24">
        <f t="shared" si="593"/>
        <v>626.8638287589738</v>
      </c>
      <c r="T1036" s="12">
        <f t="shared" si="611"/>
        <v>0.34655816867986788</v>
      </c>
      <c r="W1036" s="24">
        <f t="shared" si="612"/>
        <v>648.58778360375561</v>
      </c>
      <c r="X1036" s="24">
        <f t="shared" si="613"/>
        <v>811.4163706487218</v>
      </c>
      <c r="Y1036" s="13">
        <f t="shared" si="594"/>
        <v>0.40517583839585702</v>
      </c>
      <c r="Z1036" s="24">
        <f t="shared" si="595"/>
        <v>4024.2380278647006</v>
      </c>
      <c r="AA1036" s="24">
        <f t="shared" si="596"/>
        <v>18116.442484840623</v>
      </c>
      <c r="AB1036" s="24">
        <f t="shared" si="614"/>
        <v>553.85837431877985</v>
      </c>
      <c r="AC1036" s="24">
        <f t="shared" si="615"/>
        <v>439.68570715954161</v>
      </c>
      <c r="AD1036" s="123">
        <f t="shared" si="616"/>
        <v>5090</v>
      </c>
      <c r="AE1036" s="14">
        <f t="shared" si="617"/>
        <v>84.833333333333329</v>
      </c>
      <c r="AF1036" s="24">
        <f t="shared" si="597"/>
        <v>400</v>
      </c>
      <c r="AG1036" s="3">
        <f t="shared" si="618"/>
        <v>2</v>
      </c>
      <c r="AH1036" s="14">
        <f t="shared" si="598"/>
        <v>0</v>
      </c>
      <c r="AI1036" s="14">
        <f t="shared" si="599"/>
        <v>1</v>
      </c>
      <c r="AJ1036" s="14">
        <f t="shared" si="600"/>
        <v>2</v>
      </c>
      <c r="AK1036" s="14">
        <f t="shared" si="601"/>
        <v>2.6</v>
      </c>
      <c r="AL1036" s="24">
        <f t="shared" si="619"/>
        <v>555.06679492415265</v>
      </c>
      <c r="AM1036" s="14">
        <f t="shared" si="620"/>
        <v>461.54580624454968</v>
      </c>
      <c r="AN1036" s="138" t="str">
        <f t="shared" si="621"/>
        <v>modifiée</v>
      </c>
      <c r="AO1036">
        <f t="shared" si="622"/>
        <v>5090</v>
      </c>
      <c r="AP1036" s="124">
        <f t="shared" si="623"/>
        <v>461.54580624454968</v>
      </c>
    </row>
    <row r="1037" spans="2:43" x14ac:dyDescent="0.25">
      <c r="B1037" s="3">
        <f t="shared" si="602"/>
        <v>5095</v>
      </c>
      <c r="C1037" s="14">
        <f t="shared" si="603"/>
        <v>84.916666666666671</v>
      </c>
      <c r="D1037" s="11">
        <f t="shared" si="604"/>
        <v>997.28900374876071</v>
      </c>
      <c r="E1037" s="11">
        <f t="shared" si="585"/>
        <v>809.77808014471589</v>
      </c>
      <c r="F1037" s="11">
        <f t="shared" si="605"/>
        <v>313.92862158513771</v>
      </c>
      <c r="G1037" s="11">
        <f t="shared" si="586"/>
        <v>554.2364293205942</v>
      </c>
      <c r="H1037" s="11">
        <f t="shared" si="587"/>
        <v>440.03226532822146</v>
      </c>
      <c r="I1037" s="24">
        <f t="shared" si="606"/>
        <v>313.92862158513771</v>
      </c>
      <c r="J1037" s="12">
        <f t="shared" si="588"/>
        <v>0.28178880452015526</v>
      </c>
      <c r="K1037" s="24">
        <f t="shared" si="589"/>
        <v>569.79777095759755</v>
      </c>
      <c r="L1037" s="12">
        <f t="shared" si="607"/>
        <v>0.27512052913062673</v>
      </c>
      <c r="M1037" s="24">
        <f t="shared" si="608"/>
        <v>554.2364293205942</v>
      </c>
      <c r="N1037" s="12">
        <f t="shared" si="590"/>
        <v>0.67629310685139477</v>
      </c>
      <c r="O1037" s="24">
        <f t="shared" si="591"/>
        <v>712.24723896973808</v>
      </c>
      <c r="P1037" s="12">
        <f t="shared" si="609"/>
        <v>0.37770908039181739</v>
      </c>
      <c r="Q1037" s="24">
        <f t="shared" si="610"/>
        <v>440.03226532822146</v>
      </c>
      <c r="R1037" s="12">
        <f t="shared" si="592"/>
        <v>0.46089901753476842</v>
      </c>
      <c r="S1037" s="24">
        <f t="shared" si="593"/>
        <v>627.06303953381985</v>
      </c>
      <c r="T1037" s="12">
        <f t="shared" si="611"/>
        <v>0.3463433004627457</v>
      </c>
      <c r="W1037" s="24">
        <f t="shared" si="612"/>
        <v>648.99295944215146</v>
      </c>
      <c r="X1037" s="24">
        <f t="shared" si="613"/>
        <v>812.07833176466056</v>
      </c>
      <c r="Y1037" s="13">
        <f t="shared" si="594"/>
        <v>0.40468573157138243</v>
      </c>
      <c r="Z1037" s="24">
        <f t="shared" si="595"/>
        <v>4019.6280175641105</v>
      </c>
      <c r="AA1037" s="24">
        <f t="shared" si="596"/>
        <v>18112.311519889194</v>
      </c>
      <c r="AB1037" s="24">
        <f t="shared" si="614"/>
        <v>554.2364293205942</v>
      </c>
      <c r="AC1037" s="24">
        <f t="shared" si="615"/>
        <v>440.03226532822146</v>
      </c>
      <c r="AD1037" s="123">
        <f t="shared" si="616"/>
        <v>5095</v>
      </c>
      <c r="AE1037" s="14">
        <f t="shared" si="617"/>
        <v>84.916666666666671</v>
      </c>
      <c r="AF1037" s="24">
        <f t="shared" si="597"/>
        <v>400</v>
      </c>
      <c r="AG1037" s="3">
        <f t="shared" si="618"/>
        <v>2</v>
      </c>
      <c r="AH1037" s="14">
        <f t="shared" si="598"/>
        <v>0</v>
      </c>
      <c r="AI1037" s="14">
        <f t="shared" si="599"/>
        <v>1</v>
      </c>
      <c r="AJ1037" s="14">
        <f t="shared" si="600"/>
        <v>2</v>
      </c>
      <c r="AK1037" s="14">
        <f t="shared" si="601"/>
        <v>2.6</v>
      </c>
      <c r="AL1037" s="24">
        <f t="shared" si="619"/>
        <v>555.46910598459726</v>
      </c>
      <c r="AM1037" s="14">
        <f t="shared" si="620"/>
        <v>461.94525252704301</v>
      </c>
      <c r="AN1037" s="138" t="str">
        <f t="shared" si="621"/>
        <v>modifiée</v>
      </c>
      <c r="AO1037">
        <f t="shared" si="622"/>
        <v>5095</v>
      </c>
      <c r="AP1037" s="124">
        <f t="shared" si="623"/>
        <v>461.94525252704301</v>
      </c>
    </row>
    <row r="1038" spans="2:43" x14ac:dyDescent="0.25">
      <c r="B1038" s="3">
        <f t="shared" si="602"/>
        <v>5100</v>
      </c>
      <c r="C1038" s="14">
        <f t="shared" si="603"/>
        <v>85</v>
      </c>
      <c r="D1038" s="11">
        <f t="shared" si="604"/>
        <v>997.43575360991076</v>
      </c>
      <c r="E1038" s="11">
        <f t="shared" si="585"/>
        <v>809.99885557108814</v>
      </c>
      <c r="F1038" s="11">
        <f t="shared" si="605"/>
        <v>314.20374211426832</v>
      </c>
      <c r="G1038" s="11">
        <f t="shared" si="586"/>
        <v>554.61413840098601</v>
      </c>
      <c r="H1038" s="11">
        <f t="shared" si="587"/>
        <v>440.37860862868422</v>
      </c>
      <c r="I1038" s="24">
        <f t="shared" si="606"/>
        <v>314.20374211426832</v>
      </c>
      <c r="J1038" s="12">
        <f t="shared" si="588"/>
        <v>0.28173869182219852</v>
      </c>
      <c r="K1038" s="24">
        <f t="shared" si="589"/>
        <v>569.89912055714228</v>
      </c>
      <c r="L1038" s="12">
        <f t="shared" si="607"/>
        <v>0.27502752637061589</v>
      </c>
      <c r="M1038" s="24">
        <f t="shared" si="608"/>
        <v>554.61413840098601</v>
      </c>
      <c r="N1038" s="12">
        <f t="shared" si="590"/>
        <v>0.67595391432996244</v>
      </c>
      <c r="O1038" s="24">
        <f t="shared" si="591"/>
        <v>712.60464341957959</v>
      </c>
      <c r="P1038" s="12">
        <f t="shared" si="609"/>
        <v>0.37736349082474124</v>
      </c>
      <c r="Q1038" s="24">
        <f t="shared" si="610"/>
        <v>440.37860862868422</v>
      </c>
      <c r="R1038" s="12">
        <f t="shared" si="592"/>
        <v>0.46075251370895531</v>
      </c>
      <c r="S1038" s="24">
        <f t="shared" si="593"/>
        <v>627.26242452160477</v>
      </c>
      <c r="T1038" s="12">
        <f t="shared" si="611"/>
        <v>0.34612849830251136</v>
      </c>
      <c r="W1038" s="24">
        <f t="shared" si="612"/>
        <v>649.39764517372282</v>
      </c>
      <c r="X1038" s="24">
        <f t="shared" si="613"/>
        <v>812.745535437439</v>
      </c>
      <c r="Y1038" s="13">
        <f t="shared" si="594"/>
        <v>0.40419431871844808</v>
      </c>
      <c r="Z1038" s="24">
        <f t="shared" si="595"/>
        <v>4015.030259934133</v>
      </c>
      <c r="AA1038" s="24">
        <f t="shared" si="596"/>
        <v>18108.195825146307</v>
      </c>
      <c r="AB1038" s="24">
        <f t="shared" si="614"/>
        <v>554.61413840098601</v>
      </c>
      <c r="AC1038" s="24">
        <f t="shared" si="615"/>
        <v>440.37860862868422</v>
      </c>
      <c r="AD1038" s="123">
        <f t="shared" si="616"/>
        <v>5100</v>
      </c>
      <c r="AE1038" s="14">
        <f t="shared" si="617"/>
        <v>85</v>
      </c>
      <c r="AF1038" s="24">
        <f t="shared" si="597"/>
        <v>400</v>
      </c>
      <c r="AG1038" s="3">
        <f t="shared" si="618"/>
        <v>2</v>
      </c>
      <c r="AH1038" s="14">
        <f t="shared" si="598"/>
        <v>0</v>
      </c>
      <c r="AI1038" s="14">
        <f t="shared" si="599"/>
        <v>1</v>
      </c>
      <c r="AJ1038" s="14">
        <f t="shared" si="600"/>
        <v>2</v>
      </c>
      <c r="AK1038" s="14">
        <f t="shared" si="601"/>
        <v>2.6</v>
      </c>
      <c r="AL1038" s="24">
        <f t="shared" si="619"/>
        <v>555.8710656988909</v>
      </c>
      <c r="AM1038" s="14">
        <f t="shared" si="620"/>
        <v>462.34448622405904</v>
      </c>
      <c r="AN1038" s="138" t="str">
        <f t="shared" si="621"/>
        <v>modifiée</v>
      </c>
      <c r="AO1038">
        <f t="shared" si="622"/>
        <v>5100</v>
      </c>
      <c r="AP1038" s="124">
        <f t="shared" si="623"/>
        <v>462.34448622405904</v>
      </c>
    </row>
    <row r="1039" spans="2:43" x14ac:dyDescent="0.25">
      <c r="B1039" s="3">
        <f t="shared" si="602"/>
        <v>5105</v>
      </c>
      <c r="C1039" s="14">
        <f t="shared" si="603"/>
        <v>85.083333333333329</v>
      </c>
      <c r="D1039" s="11">
        <f t="shared" si="604"/>
        <v>997.58235988017577</v>
      </c>
      <c r="E1039" s="11">
        <f t="shared" si="585"/>
        <v>810.2196309974604</v>
      </c>
      <c r="F1039" s="11">
        <f t="shared" si="605"/>
        <v>314.47876964063892</v>
      </c>
      <c r="G1039" s="11">
        <f t="shared" si="586"/>
        <v>554.9915018918108</v>
      </c>
      <c r="H1039" s="11">
        <f t="shared" si="587"/>
        <v>440.72473712698672</v>
      </c>
      <c r="I1039" s="24">
        <f t="shared" si="606"/>
        <v>314.47876964063892</v>
      </c>
      <c r="J1039" s="12">
        <f t="shared" si="588"/>
        <v>0.28168858377247202</v>
      </c>
      <c r="K1039" s="24">
        <f t="shared" si="589"/>
        <v>570.00049681133589</v>
      </c>
      <c r="L1039" s="12">
        <f t="shared" si="607"/>
        <v>0.27493451322357249</v>
      </c>
      <c r="M1039" s="24">
        <f t="shared" si="608"/>
        <v>554.9915018918108</v>
      </c>
      <c r="N1039" s="12">
        <f t="shared" si="590"/>
        <v>0.67561483073255491</v>
      </c>
      <c r="O1039" s="24">
        <f t="shared" si="591"/>
        <v>712.96229179410989</v>
      </c>
      <c r="P1039" s="12">
        <f t="shared" si="609"/>
        <v>0.3770182332470724</v>
      </c>
      <c r="Q1039" s="24">
        <f t="shared" si="610"/>
        <v>440.72473712698672</v>
      </c>
      <c r="R1039" s="12">
        <f t="shared" si="592"/>
        <v>0.46060597507743523</v>
      </c>
      <c r="S1039" s="24">
        <f t="shared" si="593"/>
        <v>627.46198375936297</v>
      </c>
      <c r="T1039" s="12">
        <f t="shared" si="611"/>
        <v>0.34591376245903716</v>
      </c>
      <c r="W1039" s="24">
        <f t="shared" si="612"/>
        <v>649.80183949244122</v>
      </c>
      <c r="X1039" s="24">
        <f t="shared" si="613"/>
        <v>813.41804052575105</v>
      </c>
      <c r="Y1039" s="13">
        <f t="shared" si="594"/>
        <v>0.40370158849651361</v>
      </c>
      <c r="Z1039" s="24">
        <f t="shared" si="595"/>
        <v>4010.4447876254794</v>
      </c>
      <c r="AA1039" s="24">
        <f t="shared" si="596"/>
        <v>18104.095650392184</v>
      </c>
      <c r="AB1039" s="24">
        <f t="shared" si="614"/>
        <v>554.9915018918108</v>
      </c>
      <c r="AC1039" s="24">
        <f t="shared" si="615"/>
        <v>440.72473712698672</v>
      </c>
      <c r="AD1039" s="123">
        <f t="shared" si="616"/>
        <v>5105</v>
      </c>
      <c r="AE1039" s="14">
        <f t="shared" si="617"/>
        <v>85.083333333333329</v>
      </c>
      <c r="AF1039" s="24">
        <f t="shared" si="597"/>
        <v>400</v>
      </c>
      <c r="AG1039" s="3">
        <f t="shared" si="618"/>
        <v>2</v>
      </c>
      <c r="AH1039" s="14">
        <f t="shared" si="598"/>
        <v>0</v>
      </c>
      <c r="AI1039" s="14">
        <f t="shared" si="599"/>
        <v>1</v>
      </c>
      <c r="AJ1039" s="14">
        <f t="shared" si="600"/>
        <v>2</v>
      </c>
      <c r="AK1039" s="14">
        <f t="shared" si="601"/>
        <v>2.6</v>
      </c>
      <c r="AL1039" s="24">
        <f t="shared" si="619"/>
        <v>556.27267331412838</v>
      </c>
      <c r="AM1039" s="14">
        <f t="shared" si="620"/>
        <v>462.74350713581555</v>
      </c>
      <c r="AN1039" s="138" t="str">
        <f t="shared" si="621"/>
        <v>modifiée</v>
      </c>
      <c r="AO1039">
        <f t="shared" si="622"/>
        <v>5105</v>
      </c>
      <c r="AP1039" s="124">
        <f t="shared" si="623"/>
        <v>462.74350713581555</v>
      </c>
    </row>
    <row r="1040" spans="2:43" x14ac:dyDescent="0.25">
      <c r="B1040" s="3">
        <f t="shared" si="602"/>
        <v>5110</v>
      </c>
      <c r="C1040" s="14">
        <f t="shared" si="603"/>
        <v>85.166666666666671</v>
      </c>
      <c r="D1040" s="11">
        <f t="shared" si="604"/>
        <v>997.72882284028094</v>
      </c>
      <c r="E1040" s="11">
        <f t="shared" si="585"/>
        <v>810.44040642383266</v>
      </c>
      <c r="F1040" s="11">
        <f t="shared" si="605"/>
        <v>314.75370415386249</v>
      </c>
      <c r="G1040" s="11">
        <f t="shared" si="586"/>
        <v>555.3685201250579</v>
      </c>
      <c r="H1040" s="11">
        <f t="shared" si="587"/>
        <v>441.07065088944574</v>
      </c>
      <c r="I1040" s="24">
        <f t="shared" si="606"/>
        <v>314.75370415386249</v>
      </c>
      <c r="J1040" s="12">
        <f t="shared" si="588"/>
        <v>0.28163848027112026</v>
      </c>
      <c r="K1040" s="24">
        <f t="shared" si="589"/>
        <v>570.10189993151675</v>
      </c>
      <c r="L1040" s="12">
        <f t="shared" si="607"/>
        <v>0.2748414897564645</v>
      </c>
      <c r="M1040" s="24">
        <f t="shared" si="608"/>
        <v>555.3685201250579</v>
      </c>
      <c r="N1040" s="12">
        <f t="shared" si="590"/>
        <v>0.67527585675218293</v>
      </c>
      <c r="O1040" s="24">
        <f t="shared" si="591"/>
        <v>713.3201835556589</v>
      </c>
      <c r="P1040" s="12">
        <f t="shared" si="609"/>
        <v>0.37667330779027908</v>
      </c>
      <c r="Q1040" s="24">
        <f t="shared" si="610"/>
        <v>441.07065088944574</v>
      </c>
      <c r="R1040" s="12">
        <f t="shared" si="592"/>
        <v>0.46045940176926359</v>
      </c>
      <c r="S1040" s="24">
        <f t="shared" si="593"/>
        <v>627.66171728279232</v>
      </c>
      <c r="T1040" s="12">
        <f t="shared" si="611"/>
        <v>0.34569909319165548</v>
      </c>
      <c r="W1040" s="24">
        <f t="shared" si="612"/>
        <v>650.20554108093768</v>
      </c>
      <c r="X1040" s="24">
        <f t="shared" si="613"/>
        <v>814.09590673582875</v>
      </c>
      <c r="Y1040" s="13">
        <f t="shared" si="594"/>
        <v>0.40320752941193044</v>
      </c>
      <c r="Z1040" s="24">
        <f t="shared" si="595"/>
        <v>4005.8716335723743</v>
      </c>
      <c r="AA1040" s="24">
        <f t="shared" si="596"/>
        <v>18100.011247072965</v>
      </c>
      <c r="AB1040" s="24">
        <f t="shared" si="614"/>
        <v>555.3685201250579</v>
      </c>
      <c r="AC1040" s="24">
        <f t="shared" si="615"/>
        <v>441.07065088944574</v>
      </c>
      <c r="AD1040" s="123">
        <f t="shared" si="616"/>
        <v>5110</v>
      </c>
      <c r="AE1040" s="14">
        <f t="shared" si="617"/>
        <v>85.166666666666671</v>
      </c>
      <c r="AF1040" s="24">
        <f t="shared" si="597"/>
        <v>400</v>
      </c>
      <c r="AG1040" s="3">
        <f t="shared" si="618"/>
        <v>2</v>
      </c>
      <c r="AH1040" s="14">
        <f t="shared" si="598"/>
        <v>0</v>
      </c>
      <c r="AI1040" s="14">
        <f t="shared" si="599"/>
        <v>1</v>
      </c>
      <c r="AJ1040" s="14">
        <f t="shared" si="600"/>
        <v>2</v>
      </c>
      <c r="AK1040" s="14">
        <f t="shared" si="601"/>
        <v>2.6</v>
      </c>
      <c r="AL1040" s="24">
        <f t="shared" si="619"/>
        <v>556.67392807126316</v>
      </c>
      <c r="AM1040" s="14">
        <f t="shared" si="620"/>
        <v>463.14231506158876</v>
      </c>
      <c r="AN1040" s="138" t="str">
        <f t="shared" si="621"/>
        <v>modifiée</v>
      </c>
      <c r="AO1040">
        <f t="shared" si="622"/>
        <v>5110</v>
      </c>
      <c r="AP1040" s="124">
        <f t="shared" si="623"/>
        <v>463.14231506158876</v>
      </c>
      <c r="AQ1040" s="124">
        <f>AP1040-AP1039</f>
        <v>0.39880792577321245</v>
      </c>
    </row>
    <row r="1041" spans="2:43" x14ac:dyDescent="0.25">
      <c r="B1041" s="3">
        <f t="shared" si="602"/>
        <v>5115</v>
      </c>
      <c r="C1041" s="14">
        <f t="shared" si="603"/>
        <v>85.25</v>
      </c>
      <c r="D1041" s="11">
        <f t="shared" si="604"/>
        <v>997.8751427701286</v>
      </c>
      <c r="E1041" s="11">
        <f t="shared" si="585"/>
        <v>810.6611818502048</v>
      </c>
      <c r="F1041" s="11">
        <f t="shared" si="605"/>
        <v>315.02854564361894</v>
      </c>
      <c r="G1041" s="11">
        <f t="shared" si="586"/>
        <v>555.74519343284817</v>
      </c>
      <c r="H1041" s="11">
        <f t="shared" si="587"/>
        <v>441.41634998263743</v>
      </c>
      <c r="I1041" s="24">
        <f t="shared" si="606"/>
        <v>315.02854564361894</v>
      </c>
      <c r="J1041" s="12">
        <f t="shared" si="588"/>
        <v>0.28158838121869129</v>
      </c>
      <c r="K1041" s="24">
        <f t="shared" si="589"/>
        <v>570.20333012849756</v>
      </c>
      <c r="L1041" s="12">
        <f t="shared" si="607"/>
        <v>0.27474845603612957</v>
      </c>
      <c r="M1041" s="24">
        <f t="shared" si="608"/>
        <v>555.74519343284817</v>
      </c>
      <c r="N1041" s="12">
        <f t="shared" si="590"/>
        <v>0.6749369930795589</v>
      </c>
      <c r="O1041" s="24">
        <f t="shared" si="591"/>
        <v>713.67831816620037</v>
      </c>
      <c r="P1041" s="12">
        <f t="shared" si="609"/>
        <v>0.37632871458331851</v>
      </c>
      <c r="Q1041" s="24">
        <f t="shared" si="610"/>
        <v>441.41634998263743</v>
      </c>
      <c r="R1041" s="12">
        <f t="shared" si="592"/>
        <v>0.46031279391439839</v>
      </c>
      <c r="S1041" s="24">
        <f t="shared" si="593"/>
        <v>627.8616251262597</v>
      </c>
      <c r="T1041" s="12">
        <f t="shared" si="611"/>
        <v>0.3454844907591666</v>
      </c>
      <c r="W1041" s="24">
        <f t="shared" si="612"/>
        <v>650.60874861034961</v>
      </c>
      <c r="X1041" s="24">
        <f t="shared" si="613"/>
        <v>814.77919463617854</v>
      </c>
      <c r="Y1041" s="13">
        <f t="shared" si="594"/>
        <v>0.40271212981598209</v>
      </c>
      <c r="Z1041" s="24">
        <f t="shared" si="595"/>
        <v>4001.31083099638</v>
      </c>
      <c r="AA1041" s="24">
        <f t="shared" si="596"/>
        <v>18095.942868319275</v>
      </c>
      <c r="AB1041" s="24">
        <f t="shared" si="614"/>
        <v>555.74519343284817</v>
      </c>
      <c r="AC1041" s="24">
        <f t="shared" si="615"/>
        <v>441.41634998263743</v>
      </c>
      <c r="AD1041" s="123">
        <f t="shared" si="616"/>
        <v>5115</v>
      </c>
      <c r="AE1041" s="14">
        <f t="shared" si="617"/>
        <v>85.25</v>
      </c>
      <c r="AF1041" s="24">
        <f t="shared" si="597"/>
        <v>400</v>
      </c>
      <c r="AG1041" s="3">
        <f t="shared" si="618"/>
        <v>2</v>
      </c>
      <c r="AH1041" s="14">
        <f t="shared" si="598"/>
        <v>0</v>
      </c>
      <c r="AI1041" s="14">
        <f t="shared" si="599"/>
        <v>1</v>
      </c>
      <c r="AJ1041" s="14">
        <f t="shared" si="600"/>
        <v>2</v>
      </c>
      <c r="AK1041" s="14">
        <f t="shared" si="601"/>
        <v>2.6</v>
      </c>
      <c r="AL1041" s="24">
        <f t="shared" si="619"/>
        <v>557.07482920502321</v>
      </c>
      <c r="AM1041" s="14">
        <f t="shared" si="620"/>
        <v>463.54090979969675</v>
      </c>
      <c r="AN1041" s="138" t="str">
        <f t="shared" si="621"/>
        <v>modifiée</v>
      </c>
      <c r="AO1041">
        <f t="shared" si="622"/>
        <v>5115</v>
      </c>
      <c r="AP1041" s="124">
        <f t="shared" si="623"/>
        <v>463.54090979969675</v>
      </c>
      <c r="AQ1041" s="124">
        <f t="shared" ref="AQ1041:AQ1104" si="624">AP1041-AP1040</f>
        <v>0.39859473810798818</v>
      </c>
    </row>
    <row r="1042" spans="2:43" x14ac:dyDescent="0.25">
      <c r="B1042" s="3">
        <f t="shared" si="602"/>
        <v>5120</v>
      </c>
      <c r="C1042" s="14">
        <f t="shared" si="603"/>
        <v>85.333333333333329</v>
      </c>
      <c r="D1042" s="11">
        <f t="shared" si="604"/>
        <v>998.02131994880278</v>
      </c>
      <c r="E1042" s="11">
        <f t="shared" ref="E1042:E1105" si="625">IF(B1042&lt;=40*60,20+345*CRed_1*LOG(8*C1042+1,10),ThetaG40+(ThetaG120-ThetaG40)/80*(C1042-40))</f>
        <v>810.88195727657694</v>
      </c>
      <c r="F1042" s="11">
        <f t="shared" si="605"/>
        <v>315.30329409965509</v>
      </c>
      <c r="G1042" s="11">
        <f t="shared" ref="G1042:G1105" si="626">M1042</f>
        <v>556.12152214743151</v>
      </c>
      <c r="H1042" s="11">
        <f t="shared" ref="H1042:H1105" si="627">Q1042</f>
        <v>441.76183447339662</v>
      </c>
      <c r="I1042" s="24">
        <f t="shared" si="606"/>
        <v>315.30329409965509</v>
      </c>
      <c r="J1042" s="12">
        <f t="shared" ref="J1042:J1105" si="628">Cp*RhoP/(K1042*RhoA)*dP/1000*MassivSS</f>
        <v>0.28153828651613599</v>
      </c>
      <c r="K1042" s="24">
        <f t="shared" ref="K1042:K1105" si="629">IF(I1042&lt;600,425+0.773*I1042-1.69/1000*I1042^2+2.22/1000^2*I1042^3,IF(I1042&lt;735,666+13002/(738-I1042),IF(I1042&lt;900,545+17820/(I1042-731),650)))</f>
        <v>570.30478761256597</v>
      </c>
      <c r="L1042" s="12">
        <f t="shared" si="607"/>
        <v>0.27465541212922673</v>
      </c>
      <c r="M1042" s="24">
        <f t="shared" si="608"/>
        <v>556.12152214743151</v>
      </c>
      <c r="N1042" s="12">
        <f t="shared" ref="N1042:N1105" si="630">Cp*RhoP/(O1042*RhoA)*dP/1000*MassivW</f>
        <v>0.67459824040308958</v>
      </c>
      <c r="O1042" s="24">
        <f t="shared" ref="O1042:O1105" si="631">IF(M1042&lt;600,425+0.773*M1042-1.69/1000*M1042^2+2.22/1000^2*M1042^3,IF(M1042&lt;735,666+13002/(738-M1042),IF(M1042&lt;900,545+17820/(M1042-731),650)))</f>
        <v>714.0366950873622</v>
      </c>
      <c r="P1042" s="12">
        <f t="shared" si="609"/>
        <v>0.37598445375252498</v>
      </c>
      <c r="Q1042" s="24">
        <f t="shared" si="610"/>
        <v>441.76183447339662</v>
      </c>
      <c r="R1042" s="12">
        <f t="shared" ref="R1042:R1105" si="632">Cp*RhoP/(S1042*RhoA)*dP/1000*MassivSI</f>
        <v>0.46016615164369429</v>
      </c>
      <c r="S1042" s="24">
        <f t="shared" ref="S1042:S1105" si="633">IF(Q1042&lt;600,425+0.773*Q1042-1.69/1000*Q1042^2+2.22/1000^2*Q1042^3,IF(Q1042&lt;735,666+13002/(738-Q1042),IF(Q1042&lt;900,545+17820/(Q1042-731),650)))</f>
        <v>628.06170732280452</v>
      </c>
      <c r="T1042" s="12">
        <f t="shared" si="611"/>
        <v>0.34526995541975863</v>
      </c>
      <c r="W1042" s="24">
        <f t="shared" si="612"/>
        <v>651.0114607401656</v>
      </c>
      <c r="X1042" s="24">
        <f t="shared" si="613"/>
        <v>815.46796567261674</v>
      </c>
      <c r="Y1042" s="13">
        <f t="shared" ref="Y1042:Y1105" si="634">MAX(MassivSSCO/(X1042*RhoA)*DeltaT*(Z1042+AA1042),L1042)</f>
        <v>0.40221537790290657</v>
      </c>
      <c r="Z1042" s="24">
        <f t="shared" ref="Z1042:Z1105" si="635">AlphaC*(E1042-W1042)</f>
        <v>3996.7624134102834</v>
      </c>
      <c r="AA1042" s="24">
        <f t="shared" ref="AA1042:AA1105" si="636">Phi*EpsilonF*0.7*Botzman/10^8*EpsilonA*((E1042+273)^4-(W1042+273)^4)</f>
        <v>18091.890768965393</v>
      </c>
      <c r="AB1042" s="24">
        <f t="shared" si="614"/>
        <v>556.12152214743151</v>
      </c>
      <c r="AC1042" s="24">
        <f t="shared" si="615"/>
        <v>441.76183447339662</v>
      </c>
      <c r="AD1042" s="123">
        <f t="shared" si="616"/>
        <v>5120</v>
      </c>
      <c r="AE1042" s="14">
        <f t="shared" si="617"/>
        <v>85.333333333333329</v>
      </c>
      <c r="AF1042" s="24">
        <f t="shared" ref="AF1042:AF1105" si="637">IF(AC1042&lt;=450,Thetha0_0,IF(AC1042&gt;=650,Thetha0_2,(IF(AC1042&lt;=550,Thetha0_0+(Thetha0_1-Thetha0_0)/100*(AC1042-450),Thetha0_1+(Thetha0_2-Thetha0_1)/100*(AC1042-550)))))</f>
        <v>400</v>
      </c>
      <c r="AG1042" s="3">
        <f t="shared" si="618"/>
        <v>2</v>
      </c>
      <c r="AH1042" s="14">
        <f t="shared" ref="AH1042:AH1105" si="638">IF(AC1042&lt;=450,AthetaR30_0,IF(AC1042&gt;=650,AthetaR30_2,(IF(AC1042&lt;=550,AthetaR30_0+(AthetaR30_1-AthetaR30_0)/100*(AC1042-450),AthetaR30_1+(AthetaR30_2-AthetaR30_1)/100*(AC1042-450)))))</f>
        <v>0</v>
      </c>
      <c r="AI1042" s="14">
        <f t="shared" ref="AI1042:AI1105" si="639">IF(AC1042&lt;=450,AthetaR60_0,IF(AC1042&gt;=650,AthetaR60_2,(IF(AC1042&lt;=550,AthetaR60_0+(AthetaR60_1-AthetaR60_0)/100*(AC1042-450),AthetaR60_1+(AthetaR60_2-AthetaR60_1)/100*(AC1042-450)))))</f>
        <v>1</v>
      </c>
      <c r="AJ1042" s="14">
        <f t="shared" ref="AJ1042:AJ1105" si="640">IF(AC1042&lt;=450,AthetaR90_0,IF(AC1042&gt;=650,AthetaR90_2,(IF(AC1042&lt;=550,AthetaR90_0+(AthetaR90_1-AthetaR90_0)/100*(AC1042-450),AthetaR90_1+(AthetaR90_2-AthetaR90_1)/100*(AC1042-450)))))</f>
        <v>2</v>
      </c>
      <c r="AK1042" s="14">
        <f t="shared" ref="AK1042:AK1105" si="641">IF(AC1042&lt;=450,AthetaR120_0,IF(AC1042&gt;=650,AthetaR120_2,(IF(AC1042&lt;=550,AthetaR120_0+(AthetaR120_1-AthetaR120_0)/100*(AC1042-450),AthetaR120_1+(AthetaR120_2-AthetaR120_1)/100*(AC1042-450)))))</f>
        <v>2.6</v>
      </c>
      <c r="AL1042" s="24">
        <f t="shared" si="619"/>
        <v>557.47537594382334</v>
      </c>
      <c r="AM1042" s="14">
        <f t="shared" si="620"/>
        <v>463.93929114748113</v>
      </c>
      <c r="AN1042" s="138" t="str">
        <f t="shared" si="621"/>
        <v>modifiée</v>
      </c>
      <c r="AO1042">
        <f t="shared" si="622"/>
        <v>5120</v>
      </c>
      <c r="AP1042" s="124">
        <f t="shared" si="623"/>
        <v>463.93929114748113</v>
      </c>
      <c r="AQ1042" s="124">
        <f t="shared" si="624"/>
        <v>0.39838134778437961</v>
      </c>
    </row>
    <row r="1043" spans="2:43" x14ac:dyDescent="0.25">
      <c r="B1043" s="3">
        <f t="shared" ref="B1043:B1106" si="642">B1042+DeltaT</f>
        <v>5125</v>
      </c>
      <c r="C1043" s="14">
        <f t="shared" ref="C1043:C1106" si="643">B1043/60</f>
        <v>85.416666666666671</v>
      </c>
      <c r="D1043" s="11">
        <f t="shared" ref="D1043:D1106" si="644">20+345*LOG(8*C1043+1,10)</f>
        <v>998.16735465457054</v>
      </c>
      <c r="E1043" s="11">
        <f t="shared" si="625"/>
        <v>811.1027327029492</v>
      </c>
      <c r="F1043" s="11">
        <f t="shared" ref="F1043:F1106" si="645">I1043</f>
        <v>315.57794951178431</v>
      </c>
      <c r="G1043" s="11">
        <f t="shared" si="626"/>
        <v>556.497506601184</v>
      </c>
      <c r="H1043" s="11">
        <f t="shared" si="627"/>
        <v>442.1071044288164</v>
      </c>
      <c r="I1043" s="24">
        <f t="shared" ref="I1043:I1106" si="646">I1042+IF(Limit=Oui,MAX(0,L1042),L1042)</f>
        <v>315.57794951178431</v>
      </c>
      <c r="J1043" s="12">
        <f t="shared" si="628"/>
        <v>0.28148819606480729</v>
      </c>
      <c r="K1043" s="24">
        <f t="shared" si="629"/>
        <v>570.40627259348446</v>
      </c>
      <c r="L1043" s="12">
        <f t="shared" ref="L1043:L1106" si="647">LambdaP*MassivSS/(dP/1000)/(K1043*RhoA)/(1+J1043/3)*(D1043-I1043)*DeltaT-(EXP(J1043/10)-1)*(D1043-D1042)</f>
        <v>0.27456235810232843</v>
      </c>
      <c r="M1043" s="24">
        <f t="shared" ref="M1043:M1106" si="648">M1042+IF(Limit=Oui,MAX(0,P1042),P1042)</f>
        <v>556.497506601184</v>
      </c>
      <c r="N1043" s="12">
        <f t="shared" si="630"/>
        <v>0.67425959940887381</v>
      </c>
      <c r="O1043" s="24">
        <f t="shared" si="631"/>
        <v>714.39531378043375</v>
      </c>
      <c r="P1043" s="12">
        <f t="shared" ref="P1043:P1106" si="649">LambdaP*MassivW/(dP/1000)/(O1043*RhoA)/(1+N1043/3)*(D1043-M1043)*DeltaT-(EXP(N1043/10)-1)*(D1043-D1042)</f>
        <v>0.37564052542183896</v>
      </c>
      <c r="Q1043" s="24">
        <f t="shared" ref="Q1043:Q1106" si="650">Q1042+IF(Limit=Oui,MAX(0,T1042),T1042)</f>
        <v>442.1071044288164</v>
      </c>
      <c r="R1043" s="12">
        <f t="shared" si="632"/>
        <v>0.46001947508889568</v>
      </c>
      <c r="S1043" s="24">
        <f t="shared" si="633"/>
        <v>628.2619639041443</v>
      </c>
      <c r="T1043" s="12">
        <f t="shared" ref="T1043:T1106" si="651">LambdaP*MassivSI/(dP/1000)/(S1043*RhoA)/(1+R1043/3)*(D1043-Q1043)*DeltaT-(EXP(R1043/10)-1)*(D1043-D1042)</f>
        <v>0.34505548743115416</v>
      </c>
      <c r="W1043" s="24">
        <f t="shared" ref="W1043:W1106" si="652">W1042+IF(Limit=Oui,MAX(0,Y1042),Y1042)</f>
        <v>651.41367611806857</v>
      </c>
      <c r="X1043" s="24">
        <f t="shared" ref="X1043:X1106" si="653">IF(W1043&lt;600,425+0.773*W1043-1.69/1000*W1043^2+2.22/1000^2*W1043^3,IF(W1043&lt;735,666+13002/(738-W1043),IF(W1043&lt;900,545+17820/(W1043-731),650)))</f>
        <v>816.16228218360959</v>
      </c>
      <c r="Y1043" s="13">
        <f t="shared" si="634"/>
        <v>0.40171726170788541</v>
      </c>
      <c r="Z1043" s="24">
        <f t="shared" si="635"/>
        <v>3992.2264146220159</v>
      </c>
      <c r="AA1043" s="24">
        <f t="shared" si="636"/>
        <v>18087.855205568292</v>
      </c>
      <c r="AB1043" s="24">
        <f t="shared" ref="AB1043:AB1106" si="654">MAX(M1043,AVERAGE(W1043,AC1043))</f>
        <v>556.497506601184</v>
      </c>
      <c r="AC1043" s="24">
        <f t="shared" ref="AC1043:AC1106" si="655">Q1043</f>
        <v>442.1071044288164</v>
      </c>
      <c r="AD1043" s="123">
        <f t="shared" ref="AD1043:AD1106" si="656">B1043</f>
        <v>5125</v>
      </c>
      <c r="AE1043" s="14">
        <f t="shared" ref="AE1043:AE1106" si="657">C1043</f>
        <v>85.416666666666671</v>
      </c>
      <c r="AF1043" s="24">
        <f t="shared" si="637"/>
        <v>400</v>
      </c>
      <c r="AG1043" s="3">
        <f t="shared" ref="AG1043:AG1106" si="658">IF(C1043&lt;=30,AH1043,IF(C1043&lt;=60,AI1043,IF(C1043&lt;=90,AJ1043,IF(C1043&lt;=120,AK1043,-1))))</f>
        <v>2</v>
      </c>
      <c r="AH1043" s="14">
        <f t="shared" si="638"/>
        <v>0</v>
      </c>
      <c r="AI1043" s="14">
        <f t="shared" si="639"/>
        <v>1</v>
      </c>
      <c r="AJ1043" s="14">
        <f t="shared" si="640"/>
        <v>2</v>
      </c>
      <c r="AK1043" s="14">
        <f t="shared" si="641"/>
        <v>2.6</v>
      </c>
      <c r="AL1043" s="24">
        <f t="shared" ref="AL1043:AL1106" si="659">MAX(M1043,AVERAGE(W1043,AM1043))</f>
        <v>557.87556750967883</v>
      </c>
      <c r="AM1043" s="14">
        <f t="shared" ref="AM1043:AM1106" si="660">IF(W1043&gt;=AF1043,(1+(W1043-AF1043)*AG1043/10000)*AC1043,AC1043)</f>
        <v>464.3374589012891</v>
      </c>
      <c r="AN1043" s="138" t="str">
        <f t="shared" ref="AN1043:AN1106" si="661">IF(AM1043=AC1043,"","modifiée")</f>
        <v>modifiée</v>
      </c>
      <c r="AO1043">
        <f t="shared" ref="AO1043:AO1106" si="662">AD1043</f>
        <v>5125</v>
      </c>
      <c r="AP1043" s="124">
        <f t="shared" ref="AP1043:AP1106" si="663">AM1043</f>
        <v>464.3374589012891</v>
      </c>
      <c r="AQ1043" s="124">
        <f t="shared" si="624"/>
        <v>0.39816775380796798</v>
      </c>
    </row>
    <row r="1044" spans="2:43" x14ac:dyDescent="0.25">
      <c r="B1044" s="3">
        <f t="shared" si="642"/>
        <v>5130</v>
      </c>
      <c r="C1044" s="14">
        <f t="shared" si="643"/>
        <v>85.5</v>
      </c>
      <c r="D1044" s="11">
        <f t="shared" si="644"/>
        <v>998.31324716488677</v>
      </c>
      <c r="E1044" s="11">
        <f t="shared" si="625"/>
        <v>811.32350812932145</v>
      </c>
      <c r="F1044" s="11">
        <f t="shared" si="645"/>
        <v>315.85251186988665</v>
      </c>
      <c r="G1044" s="11">
        <f t="shared" si="626"/>
        <v>556.87314712660589</v>
      </c>
      <c r="H1044" s="11">
        <f t="shared" si="627"/>
        <v>442.45215991624758</v>
      </c>
      <c r="I1044" s="24">
        <f t="shared" si="646"/>
        <v>315.85251186988665</v>
      </c>
      <c r="J1044" s="12">
        <f t="shared" si="628"/>
        <v>0.28143810976645933</v>
      </c>
      <c r="K1044" s="24">
        <f t="shared" si="629"/>
        <v>570.5077852804917</v>
      </c>
      <c r="L1044" s="12">
        <f t="shared" si="647"/>
        <v>0.2744692940218238</v>
      </c>
      <c r="M1044" s="24">
        <f t="shared" si="648"/>
        <v>556.87314712660589</v>
      </c>
      <c r="N1044" s="12">
        <f t="shared" si="630"/>
        <v>0.67392107078069452</v>
      </c>
      <c r="O1044" s="24">
        <f t="shared" si="631"/>
        <v>714.75417370637672</v>
      </c>
      <c r="P1044" s="12">
        <f t="shared" si="649"/>
        <v>0.37529692971257722</v>
      </c>
      <c r="Q1044" s="24">
        <f t="shared" si="650"/>
        <v>442.45215991624758</v>
      </c>
      <c r="R1044" s="12">
        <f t="shared" si="632"/>
        <v>0.45987276438262992</v>
      </c>
      <c r="S1044" s="24">
        <f t="shared" si="633"/>
        <v>628.46239490067887</v>
      </c>
      <c r="T1044" s="12">
        <f t="shared" si="651"/>
        <v>0.34484108705044886</v>
      </c>
      <c r="W1044" s="24">
        <f t="shared" si="652"/>
        <v>651.81539337977642</v>
      </c>
      <c r="X1044" s="24">
        <f t="shared" si="653"/>
        <v>816.8622074159241</v>
      </c>
      <c r="Y1044" s="13">
        <f t="shared" si="634"/>
        <v>0.40121776910501555</v>
      </c>
      <c r="Z1044" s="24">
        <f t="shared" si="635"/>
        <v>3987.7028687386255</v>
      </c>
      <c r="AA1044" s="24">
        <f t="shared" si="636"/>
        <v>18083.836436427235</v>
      </c>
      <c r="AB1044" s="24">
        <f t="shared" si="654"/>
        <v>556.87314712660589</v>
      </c>
      <c r="AC1044" s="24">
        <f t="shared" si="655"/>
        <v>442.45215991624758</v>
      </c>
      <c r="AD1044" s="123">
        <f t="shared" si="656"/>
        <v>5130</v>
      </c>
      <c r="AE1044" s="14">
        <f t="shared" si="657"/>
        <v>85.5</v>
      </c>
      <c r="AF1044" s="24">
        <f t="shared" si="637"/>
        <v>400</v>
      </c>
      <c r="AG1044" s="3">
        <f t="shared" si="658"/>
        <v>2</v>
      </c>
      <c r="AH1044" s="14">
        <f t="shared" si="638"/>
        <v>0</v>
      </c>
      <c r="AI1044" s="14">
        <f t="shared" si="639"/>
        <v>1</v>
      </c>
      <c r="AJ1044" s="14">
        <f t="shared" si="640"/>
        <v>2</v>
      </c>
      <c r="AK1044" s="14">
        <f t="shared" si="641"/>
        <v>2.6</v>
      </c>
      <c r="AL1044" s="24">
        <f t="shared" si="659"/>
        <v>558.27540311811617</v>
      </c>
      <c r="AM1044" s="14">
        <f t="shared" si="660"/>
        <v>464.73541285645587</v>
      </c>
      <c r="AN1044" s="138" t="str">
        <f t="shared" si="661"/>
        <v>modifiée</v>
      </c>
      <c r="AO1044">
        <f t="shared" si="662"/>
        <v>5130</v>
      </c>
      <c r="AP1044" s="124">
        <f t="shared" si="663"/>
        <v>464.73541285645587</v>
      </c>
      <c r="AQ1044" s="124">
        <f t="shared" si="624"/>
        <v>0.3979539551667699</v>
      </c>
    </row>
    <row r="1045" spans="2:43" x14ac:dyDescent="0.25">
      <c r="B1045" s="3">
        <f t="shared" si="642"/>
        <v>5135</v>
      </c>
      <c r="C1045" s="14">
        <f t="shared" si="643"/>
        <v>85.583333333333329</v>
      </c>
      <c r="D1045" s="11">
        <f t="shared" si="644"/>
        <v>998.45899775639612</v>
      </c>
      <c r="E1045" s="11">
        <f t="shared" si="625"/>
        <v>811.54428355569371</v>
      </c>
      <c r="F1045" s="11">
        <f t="shared" si="645"/>
        <v>316.12698116390845</v>
      </c>
      <c r="G1045" s="11">
        <f t="shared" si="626"/>
        <v>557.24844405631848</v>
      </c>
      <c r="H1045" s="11">
        <f t="shared" si="627"/>
        <v>442.79700100329802</v>
      </c>
      <c r="I1045" s="24">
        <f t="shared" si="646"/>
        <v>316.12698116390845</v>
      </c>
      <c r="J1045" s="12">
        <f t="shared" si="628"/>
        <v>0.2813880275232471</v>
      </c>
      <c r="K1045" s="24">
        <f t="shared" si="629"/>
        <v>570.60932588230185</v>
      </c>
      <c r="L1045" s="12">
        <f t="shared" si="647"/>
        <v>0.2743762199540013</v>
      </c>
      <c r="M1045" s="24">
        <f t="shared" si="648"/>
        <v>557.24844405631848</v>
      </c>
      <c r="N1045" s="12">
        <f t="shared" si="630"/>
        <v>0.67358265520001581</v>
      </c>
      <c r="O1045" s="24">
        <f t="shared" si="631"/>
        <v>715.113274325833</v>
      </c>
      <c r="P1045" s="12">
        <f t="shared" si="649"/>
        <v>0.3749536667436375</v>
      </c>
      <c r="Q1045" s="24">
        <f t="shared" si="650"/>
        <v>442.79700100329802</v>
      </c>
      <c r="R1045" s="12">
        <f t="shared" si="632"/>
        <v>0.45972601965840032</v>
      </c>
      <c r="S1045" s="24">
        <f t="shared" si="633"/>
        <v>628.66300034149515</v>
      </c>
      <c r="T1045" s="12">
        <f t="shared" si="651"/>
        <v>0.34462675453424285</v>
      </c>
      <c r="W1045" s="24">
        <f t="shared" si="652"/>
        <v>652.21661114888138</v>
      </c>
      <c r="X1045" s="24">
        <f t="shared" si="653"/>
        <v>817.56780554059969</v>
      </c>
      <c r="Y1045" s="13">
        <f t="shared" si="634"/>
        <v>0.4007168878052485</v>
      </c>
      <c r="Z1045" s="24">
        <f t="shared" si="635"/>
        <v>3983.1918101703081</v>
      </c>
      <c r="AA1045" s="24">
        <f t="shared" si="636"/>
        <v>18079.834721603471</v>
      </c>
      <c r="AB1045" s="24">
        <f t="shared" si="654"/>
        <v>557.24844405631848</v>
      </c>
      <c r="AC1045" s="24">
        <f t="shared" si="655"/>
        <v>442.79700100329802</v>
      </c>
      <c r="AD1045" s="123">
        <f t="shared" si="656"/>
        <v>5135</v>
      </c>
      <c r="AE1045" s="14">
        <f t="shared" si="657"/>
        <v>85.583333333333329</v>
      </c>
      <c r="AF1045" s="24">
        <f t="shared" si="637"/>
        <v>400</v>
      </c>
      <c r="AG1045" s="3">
        <f t="shared" si="658"/>
        <v>2</v>
      </c>
      <c r="AH1045" s="14">
        <f t="shared" si="638"/>
        <v>0</v>
      </c>
      <c r="AI1045" s="14">
        <f t="shared" si="639"/>
        <v>1</v>
      </c>
      <c r="AJ1045" s="14">
        <f t="shared" si="640"/>
        <v>2</v>
      </c>
      <c r="AK1045" s="14">
        <f t="shared" si="641"/>
        <v>2.6</v>
      </c>
      <c r="AL1045" s="24">
        <f t="shared" si="659"/>
        <v>558.6748819780837</v>
      </c>
      <c r="AM1045" s="14">
        <f t="shared" si="660"/>
        <v>465.13315280728591</v>
      </c>
      <c r="AN1045" s="138" t="str">
        <f t="shared" si="661"/>
        <v>modifiée</v>
      </c>
      <c r="AO1045">
        <f t="shared" si="662"/>
        <v>5135</v>
      </c>
      <c r="AP1045" s="124">
        <f t="shared" si="663"/>
        <v>465.13315280728591</v>
      </c>
      <c r="AQ1045" s="124">
        <f t="shared" si="624"/>
        <v>0.39773995083004365</v>
      </c>
    </row>
    <row r="1046" spans="2:43" x14ac:dyDescent="0.25">
      <c r="B1046" s="3">
        <f t="shared" si="642"/>
        <v>5140</v>
      </c>
      <c r="C1046" s="14">
        <f t="shared" si="643"/>
        <v>85.666666666666671</v>
      </c>
      <c r="D1046" s="11">
        <f t="shared" si="644"/>
        <v>998.60460670493728</v>
      </c>
      <c r="E1046" s="11">
        <f t="shared" si="625"/>
        <v>811.76505898206597</v>
      </c>
      <c r="F1046" s="11">
        <f t="shared" si="645"/>
        <v>316.40135738386243</v>
      </c>
      <c r="G1046" s="11">
        <f t="shared" si="626"/>
        <v>557.62339772306211</v>
      </c>
      <c r="H1046" s="11">
        <f t="shared" si="627"/>
        <v>443.14162775783228</v>
      </c>
      <c r="I1046" s="24">
        <f t="shared" si="646"/>
        <v>316.40135738386243</v>
      </c>
      <c r="J1046" s="12">
        <f t="shared" si="628"/>
        <v>0.2813379492377252</v>
      </c>
      <c r="K1046" s="24">
        <f t="shared" si="629"/>
        <v>570.71089460710573</v>
      </c>
      <c r="L1046" s="12">
        <f t="shared" si="647"/>
        <v>0.27428313596498094</v>
      </c>
      <c r="M1046" s="24">
        <f t="shared" si="648"/>
        <v>557.62339772306211</v>
      </c>
      <c r="N1046" s="12">
        <f t="shared" si="630"/>
        <v>0.67324435334597665</v>
      </c>
      <c r="O1046" s="24">
        <f t="shared" si="631"/>
        <v>715.47261509913483</v>
      </c>
      <c r="P1046" s="12">
        <f t="shared" si="649"/>
        <v>0.37461073663134065</v>
      </c>
      <c r="Q1046" s="24">
        <f t="shared" si="650"/>
        <v>443.14162775783228</v>
      </c>
      <c r="R1046" s="12">
        <f t="shared" si="632"/>
        <v>0.45957924105058034</v>
      </c>
      <c r="S1046" s="24">
        <f t="shared" si="633"/>
        <v>628.86378025437205</v>
      </c>
      <c r="T1046" s="12">
        <f t="shared" si="651"/>
        <v>0.3444124901385282</v>
      </c>
      <c r="W1046" s="24">
        <f t="shared" si="652"/>
        <v>652.61732803668667</v>
      </c>
      <c r="X1046" s="24">
        <f t="shared" si="653"/>
        <v>818.27914166924427</v>
      </c>
      <c r="Y1046" s="13">
        <f t="shared" si="634"/>
        <v>0.40021460535430958</v>
      </c>
      <c r="Z1046" s="24">
        <f t="shared" si="635"/>
        <v>3978.6932736344825</v>
      </c>
      <c r="AA1046" s="24">
        <f t="shared" si="636"/>
        <v>18075.850322940281</v>
      </c>
      <c r="AB1046" s="24">
        <f t="shared" si="654"/>
        <v>557.62339772306211</v>
      </c>
      <c r="AC1046" s="24">
        <f t="shared" si="655"/>
        <v>443.14162775783228</v>
      </c>
      <c r="AD1046" s="123">
        <f t="shared" si="656"/>
        <v>5140</v>
      </c>
      <c r="AE1046" s="14">
        <f t="shared" si="657"/>
        <v>85.666666666666671</v>
      </c>
      <c r="AF1046" s="24">
        <f t="shared" si="637"/>
        <v>400</v>
      </c>
      <c r="AG1046" s="3">
        <f t="shared" si="658"/>
        <v>2</v>
      </c>
      <c r="AH1046" s="14">
        <f t="shared" si="638"/>
        <v>0</v>
      </c>
      <c r="AI1046" s="14">
        <f t="shared" si="639"/>
        <v>1</v>
      </c>
      <c r="AJ1046" s="14">
        <f t="shared" si="640"/>
        <v>2</v>
      </c>
      <c r="AK1046" s="14">
        <f t="shared" si="641"/>
        <v>2.6</v>
      </c>
      <c r="AL1046" s="24">
        <f t="shared" si="659"/>
        <v>559.07400329186066</v>
      </c>
      <c r="AM1046" s="14">
        <f t="shared" si="660"/>
        <v>465.53067854703454</v>
      </c>
      <c r="AN1046" s="138" t="str">
        <f t="shared" si="661"/>
        <v>modifiée</v>
      </c>
      <c r="AO1046">
        <f t="shared" si="662"/>
        <v>5140</v>
      </c>
      <c r="AP1046" s="124">
        <f t="shared" si="663"/>
        <v>465.53067854703454</v>
      </c>
      <c r="AQ1046" s="124">
        <f t="shared" si="624"/>
        <v>0.39752573974863026</v>
      </c>
    </row>
    <row r="1047" spans="2:43" x14ac:dyDescent="0.25">
      <c r="B1047" s="3">
        <f t="shared" si="642"/>
        <v>5145</v>
      </c>
      <c r="C1047" s="14">
        <f t="shared" si="643"/>
        <v>85.75</v>
      </c>
      <c r="D1047" s="11">
        <f t="shared" si="644"/>
        <v>998.75007428554477</v>
      </c>
      <c r="E1047" s="11">
        <f t="shared" si="625"/>
        <v>811.98583440843811</v>
      </c>
      <c r="F1047" s="11">
        <f t="shared" si="645"/>
        <v>316.67564051982743</v>
      </c>
      <c r="G1047" s="11">
        <f t="shared" si="626"/>
        <v>557.99800845969344</v>
      </c>
      <c r="H1047" s="11">
        <f t="shared" si="627"/>
        <v>443.48604024797083</v>
      </c>
      <c r="I1047" s="24">
        <f t="shared" si="646"/>
        <v>316.67564051982743</v>
      </c>
      <c r="J1047" s="12">
        <f t="shared" si="628"/>
        <v>0.28128787481284734</v>
      </c>
      <c r="K1047" s="24">
        <f t="shared" si="629"/>
        <v>570.81249166257066</v>
      </c>
      <c r="L1047" s="12">
        <f t="shared" si="647"/>
        <v>0.27419004212078996</v>
      </c>
      <c r="M1047" s="24">
        <f t="shared" si="648"/>
        <v>557.99800845969344</v>
      </c>
      <c r="N1047" s="12">
        <f t="shared" si="630"/>
        <v>0.67290616589538721</v>
      </c>
      <c r="O1047" s="24">
        <f t="shared" si="631"/>
        <v>715.83219548631268</v>
      </c>
      <c r="P1047" s="12">
        <f t="shared" si="649"/>
        <v>0.37426813948961829</v>
      </c>
      <c r="Q1047" s="24">
        <f t="shared" si="650"/>
        <v>443.48604024797083</v>
      </c>
      <c r="R1047" s="12">
        <f t="shared" si="632"/>
        <v>0.45943242869440548</v>
      </c>
      <c r="S1047" s="24">
        <f t="shared" si="633"/>
        <v>629.06473466578461</v>
      </c>
      <c r="T1047" s="12">
        <f t="shared" si="651"/>
        <v>0.34419829411880815</v>
      </c>
      <c r="W1047" s="24">
        <f t="shared" si="652"/>
        <v>653.01754264204101</v>
      </c>
      <c r="X1047" s="24">
        <f t="shared" si="653"/>
        <v>818.99628187066423</v>
      </c>
      <c r="Y1047" s="13">
        <f t="shared" si="634"/>
        <v>0.39971090913058882</v>
      </c>
      <c r="Z1047" s="24">
        <f t="shared" si="635"/>
        <v>3974.2072941599276</v>
      </c>
      <c r="AA1047" s="24">
        <f t="shared" si="636"/>
        <v>18071.883504083296</v>
      </c>
      <c r="AB1047" s="24">
        <f t="shared" si="654"/>
        <v>557.99800845969344</v>
      </c>
      <c r="AC1047" s="24">
        <f t="shared" si="655"/>
        <v>443.48604024797083</v>
      </c>
      <c r="AD1047" s="123">
        <f t="shared" si="656"/>
        <v>5145</v>
      </c>
      <c r="AE1047" s="14">
        <f t="shared" si="657"/>
        <v>85.75</v>
      </c>
      <c r="AF1047" s="24">
        <f t="shared" si="637"/>
        <v>400</v>
      </c>
      <c r="AG1047" s="3">
        <f t="shared" si="658"/>
        <v>2</v>
      </c>
      <c r="AH1047" s="14">
        <f t="shared" si="638"/>
        <v>0</v>
      </c>
      <c r="AI1047" s="14">
        <f t="shared" si="639"/>
        <v>1</v>
      </c>
      <c r="AJ1047" s="14">
        <f t="shared" si="640"/>
        <v>2</v>
      </c>
      <c r="AK1047" s="14">
        <f t="shared" si="641"/>
        <v>2.6</v>
      </c>
      <c r="AL1047" s="24">
        <f t="shared" si="659"/>
        <v>559.47276625496499</v>
      </c>
      <c r="AM1047" s="14">
        <f t="shared" si="660"/>
        <v>465.92798986788904</v>
      </c>
      <c r="AN1047" s="138" t="str">
        <f t="shared" si="661"/>
        <v>modifiée</v>
      </c>
      <c r="AO1047">
        <f t="shared" si="662"/>
        <v>5145</v>
      </c>
      <c r="AP1047" s="124">
        <f t="shared" si="663"/>
        <v>465.92798986788904</v>
      </c>
      <c r="AQ1047" s="124">
        <f t="shared" si="624"/>
        <v>0.39731132085449872</v>
      </c>
    </row>
    <row r="1048" spans="2:43" x14ac:dyDescent="0.25">
      <c r="B1048" s="3">
        <f t="shared" si="642"/>
        <v>5150</v>
      </c>
      <c r="C1048" s="14">
        <f t="shared" si="643"/>
        <v>85.833333333333329</v>
      </c>
      <c r="D1048" s="11">
        <f t="shared" si="644"/>
        <v>998.89540077245374</v>
      </c>
      <c r="E1048" s="11">
        <f t="shared" si="625"/>
        <v>812.20660983481025</v>
      </c>
      <c r="F1048" s="11">
        <f t="shared" si="645"/>
        <v>316.9498305619482</v>
      </c>
      <c r="G1048" s="11">
        <f t="shared" si="626"/>
        <v>558.37227659918301</v>
      </c>
      <c r="H1048" s="11">
        <f t="shared" si="627"/>
        <v>443.83023854208966</v>
      </c>
      <c r="I1048" s="24">
        <f t="shared" si="646"/>
        <v>316.9498305619482</v>
      </c>
      <c r="J1048" s="12">
        <f t="shared" si="628"/>
        <v>0.28123780415196548</v>
      </c>
      <c r="K1048" s="24">
        <f t="shared" si="629"/>
        <v>570.91411725584169</v>
      </c>
      <c r="L1048" s="12">
        <f t="shared" si="647"/>
        <v>0.2740969384872729</v>
      </c>
      <c r="M1048" s="24">
        <f t="shared" si="648"/>
        <v>558.37227659918301</v>
      </c>
      <c r="N1048" s="12">
        <f t="shared" si="630"/>
        <v>0.67256809352272362</v>
      </c>
      <c r="O1048" s="24">
        <f t="shared" si="631"/>
        <v>716.19201494710433</v>
      </c>
      <c r="P1048" s="12">
        <f t="shared" si="649"/>
        <v>0.37392587542980149</v>
      </c>
      <c r="Q1048" s="24">
        <f t="shared" si="650"/>
        <v>443.83023854208966</v>
      </c>
      <c r="R1048" s="12">
        <f t="shared" si="632"/>
        <v>0.45928558272596781</v>
      </c>
      <c r="S1048" s="24">
        <f t="shared" si="633"/>
        <v>629.2658636009096</v>
      </c>
      <c r="T1048" s="12">
        <f t="shared" si="651"/>
        <v>0.34398416672994753</v>
      </c>
      <c r="W1048" s="24">
        <f t="shared" si="652"/>
        <v>653.4172535511716</v>
      </c>
      <c r="X1048" s="24">
        <f t="shared" si="653"/>
        <v>819.71929318783782</v>
      </c>
      <c r="Y1048" s="13">
        <f t="shared" si="634"/>
        <v>0.39920578634300424</v>
      </c>
      <c r="Z1048" s="24">
        <f t="shared" si="635"/>
        <v>3969.7339070909666</v>
      </c>
      <c r="AA1048" s="24">
        <f t="shared" si="636"/>
        <v>18067.93453050101</v>
      </c>
      <c r="AB1048" s="24">
        <f t="shared" si="654"/>
        <v>558.37227659918301</v>
      </c>
      <c r="AC1048" s="24">
        <f t="shared" si="655"/>
        <v>443.83023854208966</v>
      </c>
      <c r="AD1048" s="123">
        <f t="shared" si="656"/>
        <v>5150</v>
      </c>
      <c r="AE1048" s="14">
        <f t="shared" si="657"/>
        <v>85.833333333333329</v>
      </c>
      <c r="AF1048" s="24">
        <f t="shared" si="637"/>
        <v>400</v>
      </c>
      <c r="AG1048" s="3">
        <f t="shared" si="658"/>
        <v>2</v>
      </c>
      <c r="AH1048" s="14">
        <f t="shared" si="638"/>
        <v>0</v>
      </c>
      <c r="AI1048" s="14">
        <f t="shared" si="639"/>
        <v>1</v>
      </c>
      <c r="AJ1048" s="14">
        <f t="shared" si="640"/>
        <v>2</v>
      </c>
      <c r="AK1048" s="14">
        <f t="shared" si="641"/>
        <v>2.6</v>
      </c>
      <c r="AL1048" s="24">
        <f t="shared" si="659"/>
        <v>559.87117005606035</v>
      </c>
      <c r="AM1048" s="14">
        <f t="shared" si="660"/>
        <v>466.32508656094916</v>
      </c>
      <c r="AN1048" s="138" t="str">
        <f t="shared" si="661"/>
        <v>modifiée</v>
      </c>
      <c r="AO1048">
        <f t="shared" si="662"/>
        <v>5150</v>
      </c>
      <c r="AP1048" s="124">
        <f t="shared" si="663"/>
        <v>466.32508656094916</v>
      </c>
      <c r="AQ1048" s="124">
        <f t="shared" si="624"/>
        <v>0.39709669306012074</v>
      </c>
    </row>
    <row r="1049" spans="2:43" x14ac:dyDescent="0.25">
      <c r="B1049" s="3">
        <f t="shared" si="642"/>
        <v>5155</v>
      </c>
      <c r="C1049" s="14">
        <f t="shared" si="643"/>
        <v>85.916666666666671</v>
      </c>
      <c r="D1049" s="11">
        <f t="shared" si="644"/>
        <v>999.04058643910128</v>
      </c>
      <c r="E1049" s="11">
        <f t="shared" si="625"/>
        <v>812.42738526118251</v>
      </c>
      <c r="F1049" s="11">
        <f t="shared" si="645"/>
        <v>317.22392750043548</v>
      </c>
      <c r="G1049" s="11">
        <f t="shared" si="626"/>
        <v>558.7462024746128</v>
      </c>
      <c r="H1049" s="11">
        <f t="shared" si="627"/>
        <v>444.17422270881963</v>
      </c>
      <c r="I1049" s="24">
        <f t="shared" si="646"/>
        <v>317.22392750043548</v>
      </c>
      <c r="J1049" s="12">
        <f t="shared" si="628"/>
        <v>0.28118773715882922</v>
      </c>
      <c r="K1049" s="24">
        <f t="shared" si="629"/>
        <v>571.01577159354099</v>
      </c>
      <c r="L1049" s="12">
        <f t="shared" si="647"/>
        <v>0.27400382513019628</v>
      </c>
      <c r="M1049" s="24">
        <f t="shared" si="648"/>
        <v>558.7462024746128</v>
      </c>
      <c r="N1049" s="12">
        <f t="shared" si="630"/>
        <v>0.67223013690012279</v>
      </c>
      <c r="O1049" s="24">
        <f t="shared" si="631"/>
        <v>716.55207294096545</v>
      </c>
      <c r="P1049" s="12">
        <f t="shared" si="649"/>
        <v>0.37358394456087762</v>
      </c>
      <c r="Q1049" s="24">
        <f t="shared" si="650"/>
        <v>444.17422270881963</v>
      </c>
      <c r="R1049" s="12">
        <f t="shared" si="632"/>
        <v>0.45913870328220929</v>
      </c>
      <c r="S1049" s="24">
        <f t="shared" si="633"/>
        <v>629.46716708362896</v>
      </c>
      <c r="T1049" s="12">
        <f t="shared" si="651"/>
        <v>0.34377010822634163</v>
      </c>
      <c r="W1049" s="24">
        <f t="shared" si="652"/>
        <v>653.81645933751463</v>
      </c>
      <c r="X1049" s="24">
        <f t="shared" si="653"/>
        <v>820.44824365523596</v>
      </c>
      <c r="Y1049" s="13">
        <f t="shared" si="634"/>
        <v>0.39869922402884367</v>
      </c>
      <c r="Z1049" s="24">
        <f t="shared" si="635"/>
        <v>3965.2731480916968</v>
      </c>
      <c r="AA1049" s="24">
        <f t="shared" si="636"/>
        <v>18064.003669505797</v>
      </c>
      <c r="AB1049" s="24">
        <f t="shared" si="654"/>
        <v>558.7462024746128</v>
      </c>
      <c r="AC1049" s="24">
        <f t="shared" si="655"/>
        <v>444.17422270881963</v>
      </c>
      <c r="AD1049" s="123">
        <f t="shared" si="656"/>
        <v>5155</v>
      </c>
      <c r="AE1049" s="14">
        <f t="shared" si="657"/>
        <v>85.916666666666671</v>
      </c>
      <c r="AF1049" s="24">
        <f t="shared" si="637"/>
        <v>400</v>
      </c>
      <c r="AG1049" s="3">
        <f t="shared" si="658"/>
        <v>2</v>
      </c>
      <c r="AH1049" s="14">
        <f t="shared" si="638"/>
        <v>0</v>
      </c>
      <c r="AI1049" s="14">
        <f t="shared" si="639"/>
        <v>1</v>
      </c>
      <c r="AJ1049" s="14">
        <f t="shared" si="640"/>
        <v>2</v>
      </c>
      <c r="AK1049" s="14">
        <f t="shared" si="641"/>
        <v>2.6</v>
      </c>
      <c r="AL1049" s="24">
        <f t="shared" si="659"/>
        <v>560.26921387686161</v>
      </c>
      <c r="AM1049" s="14">
        <f t="shared" si="660"/>
        <v>466.72196841620871</v>
      </c>
      <c r="AN1049" s="138" t="str">
        <f t="shared" si="661"/>
        <v>modifiée</v>
      </c>
      <c r="AO1049">
        <f t="shared" si="662"/>
        <v>5155</v>
      </c>
      <c r="AP1049" s="124">
        <f t="shared" si="663"/>
        <v>466.72196841620871</v>
      </c>
      <c r="AQ1049" s="124">
        <f t="shared" si="624"/>
        <v>0.39688185525955078</v>
      </c>
    </row>
    <row r="1050" spans="2:43" x14ac:dyDescent="0.25">
      <c r="B1050" s="3">
        <f t="shared" si="642"/>
        <v>5160</v>
      </c>
      <c r="C1050" s="14">
        <f t="shared" si="643"/>
        <v>86</v>
      </c>
      <c r="D1050" s="11">
        <f t="shared" si="644"/>
        <v>999.18563155813081</v>
      </c>
      <c r="E1050" s="11">
        <f t="shared" si="625"/>
        <v>812.64816068755476</v>
      </c>
      <c r="F1050" s="11">
        <f t="shared" si="645"/>
        <v>317.49793132556567</v>
      </c>
      <c r="G1050" s="11">
        <f t="shared" si="626"/>
        <v>559.11978641917369</v>
      </c>
      <c r="H1050" s="11">
        <f t="shared" si="627"/>
        <v>444.51799281704598</v>
      </c>
      <c r="I1050" s="24">
        <f t="shared" si="646"/>
        <v>317.49793132556567</v>
      </c>
      <c r="J1050" s="12">
        <f t="shared" si="628"/>
        <v>0.28113767373758486</v>
      </c>
      <c r="K1050" s="24">
        <f t="shared" si="629"/>
        <v>571.11745488176916</v>
      </c>
      <c r="L1050" s="12">
        <f t="shared" si="647"/>
        <v>0.27391070211515833</v>
      </c>
      <c r="M1050" s="24">
        <f t="shared" si="648"/>
        <v>559.11978641917369</v>
      </c>
      <c r="N1050" s="12">
        <f t="shared" si="630"/>
        <v>0.67189229669738004</v>
      </c>
      <c r="O1050" s="24">
        <f t="shared" si="631"/>
        <v>716.91236892707514</v>
      </c>
      <c r="P1050" s="12">
        <f t="shared" si="649"/>
        <v>0.37324234698927983</v>
      </c>
      <c r="Q1050" s="24">
        <f t="shared" si="650"/>
        <v>444.51799281704598</v>
      </c>
      <c r="R1050" s="12">
        <f t="shared" si="632"/>
        <v>0.45899179050091432</v>
      </c>
      <c r="S1050" s="24">
        <f t="shared" si="633"/>
        <v>629.66864513653536</v>
      </c>
      <c r="T1050" s="12">
        <f t="shared" si="651"/>
        <v>0.34355611886176457</v>
      </c>
      <c r="W1050" s="24">
        <f t="shared" si="652"/>
        <v>654.21515856154349</v>
      </c>
      <c r="X1050" s="24">
        <f t="shared" si="653"/>
        <v>821.18320231650159</v>
      </c>
      <c r="Y1050" s="13">
        <f t="shared" si="634"/>
        <v>0.39819120905157118</v>
      </c>
      <c r="Z1050" s="24">
        <f t="shared" si="635"/>
        <v>3960.8250531502817</v>
      </c>
      <c r="AA1050" s="24">
        <f t="shared" si="636"/>
        <v>18060.091190274768</v>
      </c>
      <c r="AB1050" s="24">
        <f t="shared" si="654"/>
        <v>559.11978641917369</v>
      </c>
      <c r="AC1050" s="24">
        <f t="shared" si="655"/>
        <v>444.51799281704598</v>
      </c>
      <c r="AD1050" s="123">
        <f t="shared" si="656"/>
        <v>5160</v>
      </c>
      <c r="AE1050" s="14">
        <f t="shared" si="657"/>
        <v>86</v>
      </c>
      <c r="AF1050" s="24">
        <f t="shared" si="637"/>
        <v>400</v>
      </c>
      <c r="AG1050" s="3">
        <f t="shared" si="658"/>
        <v>2</v>
      </c>
      <c r="AH1050" s="14">
        <f t="shared" si="638"/>
        <v>0</v>
      </c>
      <c r="AI1050" s="14">
        <f t="shared" si="639"/>
        <v>1</v>
      </c>
      <c r="AJ1050" s="14">
        <f t="shared" si="640"/>
        <v>2</v>
      </c>
      <c r="AK1050" s="14">
        <f t="shared" si="641"/>
        <v>2.6</v>
      </c>
      <c r="AL1050" s="24">
        <f t="shared" si="659"/>
        <v>560.66689689203918</v>
      </c>
      <c r="AM1050" s="14">
        <f t="shared" si="660"/>
        <v>467.11863522253486</v>
      </c>
      <c r="AN1050" s="138" t="str">
        <f t="shared" si="661"/>
        <v>modifiée</v>
      </c>
      <c r="AO1050">
        <f t="shared" si="662"/>
        <v>5160</v>
      </c>
      <c r="AP1050" s="124">
        <f t="shared" si="663"/>
        <v>467.11863522253486</v>
      </c>
      <c r="AQ1050" s="124">
        <f t="shared" si="624"/>
        <v>0.39666680632615225</v>
      </c>
    </row>
    <row r="1051" spans="2:43" x14ac:dyDescent="0.25">
      <c r="B1051" s="3">
        <f t="shared" si="642"/>
        <v>5165</v>
      </c>
      <c r="C1051" s="14">
        <f t="shared" si="643"/>
        <v>86.083333333333329</v>
      </c>
      <c r="D1051" s="11">
        <f t="shared" si="644"/>
        <v>999.33053640139485</v>
      </c>
      <c r="E1051" s="11">
        <f t="shared" si="625"/>
        <v>812.86893611392702</v>
      </c>
      <c r="F1051" s="11">
        <f t="shared" si="645"/>
        <v>317.7718420276808</v>
      </c>
      <c r="G1051" s="11">
        <f t="shared" si="626"/>
        <v>559.49302876616298</v>
      </c>
      <c r="H1051" s="11">
        <f t="shared" si="627"/>
        <v>444.86154893590776</v>
      </c>
      <c r="I1051" s="24">
        <f t="shared" si="646"/>
        <v>317.7718420276808</v>
      </c>
      <c r="J1051" s="12">
        <f t="shared" si="628"/>
        <v>0.28108761379277497</v>
      </c>
      <c r="K1051" s="24">
        <f t="shared" si="629"/>
        <v>571.21916732610487</v>
      </c>
      <c r="L1051" s="12">
        <f t="shared" si="647"/>
        <v>0.27381756950763952</v>
      </c>
      <c r="M1051" s="24">
        <f t="shared" si="648"/>
        <v>559.49302876616298</v>
      </c>
      <c r="N1051" s="12">
        <f t="shared" si="630"/>
        <v>0.67155457358194248</v>
      </c>
      <c r="O1051" s="24">
        <f t="shared" si="631"/>
        <v>717.27290236434794</v>
      </c>
      <c r="P1051" s="12">
        <f t="shared" si="649"/>
        <v>0.37290108281901119</v>
      </c>
      <c r="Q1051" s="24">
        <f t="shared" si="650"/>
        <v>444.86154893590776</v>
      </c>
      <c r="R1051" s="12">
        <f t="shared" si="632"/>
        <v>0.45884484452070379</v>
      </c>
      <c r="S1051" s="24">
        <f t="shared" si="633"/>
        <v>629.87029778093643</v>
      </c>
      <c r="T1051" s="12">
        <f t="shared" si="651"/>
        <v>0.34334219888944856</v>
      </c>
      <c r="W1051" s="24">
        <f t="shared" si="652"/>
        <v>654.61334977059505</v>
      </c>
      <c r="X1051" s="24">
        <f t="shared" si="653"/>
        <v>821.9242392424951</v>
      </c>
      <c r="Y1051" s="13">
        <f t="shared" si="634"/>
        <v>0.39768172809861674</v>
      </c>
      <c r="Z1051" s="24">
        <f t="shared" si="635"/>
        <v>3956.389658583299</v>
      </c>
      <c r="AA1051" s="24">
        <f t="shared" si="636"/>
        <v>18056.197363871473</v>
      </c>
      <c r="AB1051" s="24">
        <f t="shared" si="654"/>
        <v>559.49302876616298</v>
      </c>
      <c r="AC1051" s="24">
        <f t="shared" si="655"/>
        <v>444.86154893590776</v>
      </c>
      <c r="AD1051" s="123">
        <f t="shared" si="656"/>
        <v>5165</v>
      </c>
      <c r="AE1051" s="14">
        <f t="shared" si="657"/>
        <v>86.083333333333329</v>
      </c>
      <c r="AF1051" s="24">
        <f t="shared" si="637"/>
        <v>400</v>
      </c>
      <c r="AG1051" s="3">
        <f t="shared" si="658"/>
        <v>2</v>
      </c>
      <c r="AH1051" s="14">
        <f t="shared" si="638"/>
        <v>0</v>
      </c>
      <c r="AI1051" s="14">
        <f t="shared" si="639"/>
        <v>1</v>
      </c>
      <c r="AJ1051" s="14">
        <f t="shared" si="640"/>
        <v>2</v>
      </c>
      <c r="AK1051" s="14">
        <f t="shared" si="641"/>
        <v>2.6</v>
      </c>
      <c r="AL1051" s="24">
        <f t="shared" si="659"/>
        <v>561.06421826912208</v>
      </c>
      <c r="AM1051" s="14">
        <f t="shared" si="660"/>
        <v>467.51508676764917</v>
      </c>
      <c r="AN1051" s="138" t="str">
        <f t="shared" si="661"/>
        <v>modifiée</v>
      </c>
      <c r="AO1051">
        <f t="shared" si="662"/>
        <v>5165</v>
      </c>
      <c r="AP1051" s="124">
        <f t="shared" si="663"/>
        <v>467.51508676764917</v>
      </c>
      <c r="AQ1051" s="124">
        <f t="shared" si="624"/>
        <v>0.39645154511430292</v>
      </c>
    </row>
    <row r="1052" spans="2:43" x14ac:dyDescent="0.25">
      <c r="B1052" s="3">
        <f t="shared" si="642"/>
        <v>5170</v>
      </c>
      <c r="C1052" s="14">
        <f t="shared" si="643"/>
        <v>86.166666666666671</v>
      </c>
      <c r="D1052" s="11">
        <f t="shared" si="644"/>
        <v>999.47530123995762</v>
      </c>
      <c r="E1052" s="11">
        <f t="shared" si="625"/>
        <v>813.08971154029928</v>
      </c>
      <c r="F1052" s="11">
        <f t="shared" si="645"/>
        <v>318.04565959718843</v>
      </c>
      <c r="G1052" s="11">
        <f t="shared" si="626"/>
        <v>559.86592984898198</v>
      </c>
      <c r="H1052" s="11">
        <f t="shared" si="627"/>
        <v>445.20489113479721</v>
      </c>
      <c r="I1052" s="24">
        <f t="shared" si="646"/>
        <v>318.04565959718843</v>
      </c>
      <c r="J1052" s="12">
        <f t="shared" si="628"/>
        <v>0.2810375572293371</v>
      </c>
      <c r="K1052" s="24">
        <f t="shared" si="629"/>
        <v>571.32090913160619</v>
      </c>
      <c r="L1052" s="12">
        <f t="shared" si="647"/>
        <v>0.27372442737300517</v>
      </c>
      <c r="M1052" s="24">
        <f t="shared" si="648"/>
        <v>559.86592984898198</v>
      </c>
      <c r="N1052" s="12">
        <f t="shared" si="630"/>
        <v>0.6712169682189062</v>
      </c>
      <c r="O1052" s="24">
        <f t="shared" si="631"/>
        <v>717.63367271144057</v>
      </c>
      <c r="P1052" s="12">
        <f t="shared" si="649"/>
        <v>0.37256015215166055</v>
      </c>
      <c r="Q1052" s="24">
        <f t="shared" si="650"/>
        <v>445.20489113479721</v>
      </c>
      <c r="R1052" s="12">
        <f t="shared" si="632"/>
        <v>0.45869786548102837</v>
      </c>
      <c r="S1052" s="24">
        <f t="shared" si="633"/>
        <v>630.07212503685969</v>
      </c>
      <c r="T1052" s="12">
        <f t="shared" si="651"/>
        <v>0.34312834856208707</v>
      </c>
      <c r="W1052" s="24">
        <f t="shared" si="652"/>
        <v>655.01103149869368</v>
      </c>
      <c r="X1052" s="24">
        <f t="shared" si="653"/>
        <v>822.67142554971429</v>
      </c>
      <c r="Y1052" s="13">
        <f t="shared" si="634"/>
        <v>0.39717076767913073</v>
      </c>
      <c r="Z1052" s="24">
        <f t="shared" si="635"/>
        <v>3951.9670010401396</v>
      </c>
      <c r="AA1052" s="24">
        <f t="shared" si="636"/>
        <v>18052.322463267443</v>
      </c>
      <c r="AB1052" s="24">
        <f t="shared" si="654"/>
        <v>559.86592984898198</v>
      </c>
      <c r="AC1052" s="24">
        <f t="shared" si="655"/>
        <v>445.20489113479721</v>
      </c>
      <c r="AD1052" s="123">
        <f t="shared" si="656"/>
        <v>5170</v>
      </c>
      <c r="AE1052" s="14">
        <f t="shared" si="657"/>
        <v>86.166666666666671</v>
      </c>
      <c r="AF1052" s="24">
        <f t="shared" si="637"/>
        <v>400</v>
      </c>
      <c r="AG1052" s="3">
        <f t="shared" si="658"/>
        <v>2</v>
      </c>
      <c r="AH1052" s="14">
        <f t="shared" si="638"/>
        <v>0</v>
      </c>
      <c r="AI1052" s="14">
        <f t="shared" si="639"/>
        <v>1</v>
      </c>
      <c r="AJ1052" s="14">
        <f t="shared" si="640"/>
        <v>2</v>
      </c>
      <c r="AK1052" s="14">
        <f t="shared" si="641"/>
        <v>2.6</v>
      </c>
      <c r="AL1052" s="24">
        <f t="shared" si="659"/>
        <v>561.46117716840035</v>
      </c>
      <c r="AM1052" s="14">
        <f t="shared" si="660"/>
        <v>467.91132283810691</v>
      </c>
      <c r="AN1052" s="138" t="str">
        <f t="shared" si="661"/>
        <v>modifiée</v>
      </c>
      <c r="AO1052">
        <f t="shared" si="662"/>
        <v>5170</v>
      </c>
      <c r="AP1052" s="124">
        <f t="shared" si="663"/>
        <v>467.91132283810691</v>
      </c>
      <c r="AQ1052" s="124">
        <f t="shared" si="624"/>
        <v>0.39623607045774634</v>
      </c>
    </row>
    <row r="1053" spans="2:43" x14ac:dyDescent="0.25">
      <c r="B1053" s="3">
        <f t="shared" si="642"/>
        <v>5175</v>
      </c>
      <c r="C1053" s="14">
        <f t="shared" si="643"/>
        <v>86.25</v>
      </c>
      <c r="D1053" s="11">
        <f t="shared" si="644"/>
        <v>999.6199263440983</v>
      </c>
      <c r="E1053" s="11">
        <f t="shared" si="625"/>
        <v>813.31048696667142</v>
      </c>
      <c r="F1053" s="11">
        <f t="shared" si="645"/>
        <v>318.31938402456143</v>
      </c>
      <c r="G1053" s="11">
        <f t="shared" si="626"/>
        <v>560.23849000113364</v>
      </c>
      <c r="H1053" s="11">
        <f t="shared" si="627"/>
        <v>445.54801948335927</v>
      </c>
      <c r="I1053" s="24">
        <f t="shared" si="646"/>
        <v>318.31938402456143</v>
      </c>
      <c r="J1053" s="12">
        <f t="shared" si="628"/>
        <v>0.28098750395260347</v>
      </c>
      <c r="K1053" s="24">
        <f t="shared" si="629"/>
        <v>571.42268050281007</v>
      </c>
      <c r="L1053" s="12">
        <f t="shared" si="647"/>
        <v>0.2736312757764876</v>
      </c>
      <c r="M1053" s="24">
        <f t="shared" si="648"/>
        <v>560.23849000113364</v>
      </c>
      <c r="N1053" s="12">
        <f t="shared" si="630"/>
        <v>0.6708794812710116</v>
      </c>
      <c r="O1053" s="24">
        <f t="shared" si="631"/>
        <v>717.99467942676142</v>
      </c>
      <c r="P1053" s="12">
        <f t="shared" si="649"/>
        <v>0.37221955508636201</v>
      </c>
      <c r="Q1053" s="24">
        <f t="shared" si="650"/>
        <v>445.54801948335927</v>
      </c>
      <c r="R1053" s="12">
        <f t="shared" si="632"/>
        <v>0.45855085352216218</v>
      </c>
      <c r="S1053" s="24">
        <f t="shared" si="633"/>
        <v>630.27412692305666</v>
      </c>
      <c r="T1053" s="12">
        <f t="shared" si="651"/>
        <v>0.34291456813180082</v>
      </c>
      <c r="W1053" s="24">
        <f t="shared" si="652"/>
        <v>655.40820226637277</v>
      </c>
      <c r="X1053" s="24">
        <f t="shared" si="653"/>
        <v>823.42483341909679</v>
      </c>
      <c r="Y1053" s="13">
        <f t="shared" si="634"/>
        <v>0.39665831412171598</v>
      </c>
      <c r="Z1053" s="24">
        <f t="shared" si="635"/>
        <v>3947.5571175074665</v>
      </c>
      <c r="AA1053" s="24">
        <f t="shared" si="636"/>
        <v>18048.466763364268</v>
      </c>
      <c r="AB1053" s="24">
        <f t="shared" si="654"/>
        <v>560.23849000113364</v>
      </c>
      <c r="AC1053" s="24">
        <f t="shared" si="655"/>
        <v>445.54801948335927</v>
      </c>
      <c r="AD1053" s="123">
        <f t="shared" si="656"/>
        <v>5175</v>
      </c>
      <c r="AE1053" s="14">
        <f t="shared" si="657"/>
        <v>86.25</v>
      </c>
      <c r="AF1053" s="24">
        <f t="shared" si="637"/>
        <v>400</v>
      </c>
      <c r="AG1053" s="3">
        <f t="shared" si="658"/>
        <v>2</v>
      </c>
      <c r="AH1053" s="14">
        <f t="shared" si="638"/>
        <v>0</v>
      </c>
      <c r="AI1053" s="14">
        <f t="shared" si="639"/>
        <v>1</v>
      </c>
      <c r="AJ1053" s="14">
        <f t="shared" si="640"/>
        <v>2</v>
      </c>
      <c r="AK1053" s="14">
        <f t="shared" si="641"/>
        <v>2.6</v>
      </c>
      <c r="AL1053" s="24">
        <f t="shared" si="659"/>
        <v>561.85777274282475</v>
      </c>
      <c r="AM1053" s="14">
        <f t="shared" si="660"/>
        <v>468.30734321927679</v>
      </c>
      <c r="AN1053" s="138" t="str">
        <f t="shared" si="661"/>
        <v>modifiée</v>
      </c>
      <c r="AO1053">
        <f t="shared" si="662"/>
        <v>5175</v>
      </c>
      <c r="AP1053" s="124">
        <f t="shared" si="663"/>
        <v>468.30734321927679</v>
      </c>
      <c r="AQ1053" s="124">
        <f t="shared" si="624"/>
        <v>0.39602038116987615</v>
      </c>
    </row>
    <row r="1054" spans="2:43" x14ac:dyDescent="0.25">
      <c r="B1054" s="3">
        <f t="shared" si="642"/>
        <v>5180</v>
      </c>
      <c r="C1054" s="14">
        <f t="shared" si="643"/>
        <v>86.333333333333329</v>
      </c>
      <c r="D1054" s="11">
        <f t="shared" si="644"/>
        <v>999.76441198331497</v>
      </c>
      <c r="E1054" s="11">
        <f t="shared" si="625"/>
        <v>813.53126239304356</v>
      </c>
      <c r="F1054" s="11">
        <f t="shared" si="645"/>
        <v>318.59301530033792</v>
      </c>
      <c r="G1054" s="11">
        <f t="shared" si="626"/>
        <v>560.61070955622006</v>
      </c>
      <c r="H1054" s="11">
        <f t="shared" si="627"/>
        <v>445.89093405149106</v>
      </c>
      <c r="I1054" s="24">
        <f t="shared" si="646"/>
        <v>318.59301530033792</v>
      </c>
      <c r="J1054" s="12">
        <f t="shared" si="628"/>
        <v>0.28093745386830049</v>
      </c>
      <c r="K1054" s="24">
        <f t="shared" si="629"/>
        <v>571.52448164373322</v>
      </c>
      <c r="L1054" s="12">
        <f t="shared" si="647"/>
        <v>0.27353811478317153</v>
      </c>
      <c r="M1054" s="24">
        <f t="shared" si="648"/>
        <v>560.61070955622006</v>
      </c>
      <c r="N1054" s="12">
        <f t="shared" si="630"/>
        <v>0.67054211339863912</v>
      </c>
      <c r="O1054" s="24">
        <f t="shared" si="631"/>
        <v>718.35592196847927</v>
      </c>
      <c r="P1054" s="12">
        <f t="shared" si="649"/>
        <v>0.37187929171976408</v>
      </c>
      <c r="Q1054" s="24">
        <f t="shared" si="650"/>
        <v>445.89093405149106</v>
      </c>
      <c r="R1054" s="12">
        <f t="shared" si="632"/>
        <v>0.45840380878519527</v>
      </c>
      <c r="S1054" s="24">
        <f t="shared" si="633"/>
        <v>630.47630345700827</v>
      </c>
      <c r="T1054" s="12">
        <f t="shared" si="651"/>
        <v>0.34270085785011084</v>
      </c>
      <c r="W1054" s="24">
        <f t="shared" si="652"/>
        <v>655.80486058049451</v>
      </c>
      <c r="X1054" s="24">
        <f t="shared" si="653"/>
        <v>824.18453611521625</v>
      </c>
      <c r="Y1054" s="13">
        <f t="shared" si="634"/>
        <v>0.39614435357213079</v>
      </c>
      <c r="Z1054" s="24">
        <f t="shared" si="635"/>
        <v>3943.1600453137262</v>
      </c>
      <c r="AA1054" s="24">
        <f t="shared" si="636"/>
        <v>18044.630541015944</v>
      </c>
      <c r="AB1054" s="24">
        <f t="shared" si="654"/>
        <v>560.61070955622006</v>
      </c>
      <c r="AC1054" s="24">
        <f t="shared" si="655"/>
        <v>445.89093405149106</v>
      </c>
      <c r="AD1054" s="123">
        <f t="shared" si="656"/>
        <v>5180</v>
      </c>
      <c r="AE1054" s="14">
        <f t="shared" si="657"/>
        <v>86.333333333333329</v>
      </c>
      <c r="AF1054" s="24">
        <f t="shared" si="637"/>
        <v>400</v>
      </c>
      <c r="AG1054" s="3">
        <f t="shared" si="658"/>
        <v>2</v>
      </c>
      <c r="AH1054" s="14">
        <f t="shared" si="638"/>
        <v>0</v>
      </c>
      <c r="AI1054" s="14">
        <f t="shared" si="639"/>
        <v>1</v>
      </c>
      <c r="AJ1054" s="14">
        <f t="shared" si="640"/>
        <v>2</v>
      </c>
      <c r="AK1054" s="14">
        <f t="shared" si="641"/>
        <v>2.6</v>
      </c>
      <c r="AL1054" s="24">
        <f t="shared" si="659"/>
        <v>562.2540041379076</v>
      </c>
      <c r="AM1054" s="14">
        <f t="shared" si="660"/>
        <v>468.70314769532064</v>
      </c>
      <c r="AN1054" s="138" t="str">
        <f t="shared" si="661"/>
        <v>modifiée</v>
      </c>
      <c r="AO1054">
        <f t="shared" si="662"/>
        <v>5180</v>
      </c>
      <c r="AP1054" s="124">
        <f t="shared" si="663"/>
        <v>468.70314769532064</v>
      </c>
      <c r="AQ1054" s="124">
        <f t="shared" si="624"/>
        <v>0.39580447604384972</v>
      </c>
    </row>
    <row r="1055" spans="2:43" x14ac:dyDescent="0.25">
      <c r="B1055" s="3">
        <f t="shared" si="642"/>
        <v>5185</v>
      </c>
      <c r="C1055" s="14">
        <f t="shared" si="643"/>
        <v>86.416666666666671</v>
      </c>
      <c r="D1055" s="11">
        <f t="shared" si="644"/>
        <v>999.90875842632556</v>
      </c>
      <c r="E1055" s="11">
        <f t="shared" si="625"/>
        <v>813.75203781941582</v>
      </c>
      <c r="F1055" s="11">
        <f t="shared" si="645"/>
        <v>318.86655341512107</v>
      </c>
      <c r="G1055" s="11">
        <f t="shared" si="626"/>
        <v>560.98258884793984</v>
      </c>
      <c r="H1055" s="11">
        <f t="shared" si="627"/>
        <v>446.23363490934116</v>
      </c>
      <c r="I1055" s="24">
        <f t="shared" si="646"/>
        <v>318.86655341512107</v>
      </c>
      <c r="J1055" s="12">
        <f t="shared" si="628"/>
        <v>0.28088740688254704</v>
      </c>
      <c r="K1055" s="24">
        <f t="shared" si="629"/>
        <v>571.6263127578726</v>
      </c>
      <c r="L1055" s="12">
        <f t="shared" si="647"/>
        <v>0.27344494445807432</v>
      </c>
      <c r="M1055" s="24">
        <f t="shared" si="648"/>
        <v>560.98258884793984</v>
      </c>
      <c r="N1055" s="12">
        <f t="shared" si="630"/>
        <v>0.67020486525980671</v>
      </c>
      <c r="O1055" s="24">
        <f t="shared" si="631"/>
        <v>718.71739979453048</v>
      </c>
      <c r="P1055" s="12">
        <f t="shared" si="649"/>
        <v>0.37153936214623356</v>
      </c>
      <c r="Q1055" s="24">
        <f t="shared" si="650"/>
        <v>446.23363490934116</v>
      </c>
      <c r="R1055" s="12">
        <f t="shared" si="632"/>
        <v>0.45825673141202855</v>
      </c>
      <c r="S1055" s="24">
        <f t="shared" si="633"/>
        <v>630.67865465492878</v>
      </c>
      <c r="T1055" s="12">
        <f t="shared" si="651"/>
        <v>0.34248721796806902</v>
      </c>
      <c r="W1055" s="24">
        <f t="shared" si="652"/>
        <v>656.20100493406665</v>
      </c>
      <c r="X1055" s="24">
        <f t="shared" si="653"/>
        <v>824.95060800587896</v>
      </c>
      <c r="Y1055" s="13">
        <f t="shared" si="634"/>
        <v>0.39562887199096286</v>
      </c>
      <c r="Z1055" s="24">
        <f t="shared" si="635"/>
        <v>3938.7758221337294</v>
      </c>
      <c r="AA1055" s="24">
        <f t="shared" si="636"/>
        <v>18040.814075051418</v>
      </c>
      <c r="AB1055" s="24">
        <f t="shared" si="654"/>
        <v>560.98258884793984</v>
      </c>
      <c r="AC1055" s="24">
        <f t="shared" si="655"/>
        <v>446.23363490934116</v>
      </c>
      <c r="AD1055" s="123">
        <f t="shared" si="656"/>
        <v>5185</v>
      </c>
      <c r="AE1055" s="14">
        <f t="shared" si="657"/>
        <v>86.416666666666671</v>
      </c>
      <c r="AF1055" s="24">
        <f t="shared" si="637"/>
        <v>400</v>
      </c>
      <c r="AG1055" s="3">
        <f t="shared" si="658"/>
        <v>2</v>
      </c>
      <c r="AH1055" s="14">
        <f t="shared" si="638"/>
        <v>0</v>
      </c>
      <c r="AI1055" s="14">
        <f t="shared" si="639"/>
        <v>1</v>
      </c>
      <c r="AJ1055" s="14">
        <f t="shared" si="640"/>
        <v>2</v>
      </c>
      <c r="AK1055" s="14">
        <f t="shared" si="641"/>
        <v>2.6</v>
      </c>
      <c r="AL1055" s="24">
        <f t="shared" si="659"/>
        <v>562.64987049161937</v>
      </c>
      <c r="AM1055" s="14">
        <f t="shared" si="660"/>
        <v>469.09873604917209</v>
      </c>
      <c r="AN1055" s="138" t="str">
        <f t="shared" si="661"/>
        <v>modifiée</v>
      </c>
      <c r="AO1055">
        <f t="shared" si="662"/>
        <v>5185</v>
      </c>
      <c r="AP1055" s="124">
        <f t="shared" si="663"/>
        <v>469.09873604917209</v>
      </c>
      <c r="AQ1055" s="124">
        <f t="shared" si="624"/>
        <v>0.3955883538514513</v>
      </c>
    </row>
    <row r="1056" spans="2:43" x14ac:dyDescent="0.25">
      <c r="B1056" s="3">
        <f t="shared" si="642"/>
        <v>5190</v>
      </c>
      <c r="C1056" s="14">
        <f t="shared" si="643"/>
        <v>86.5</v>
      </c>
      <c r="D1056" s="11">
        <f t="shared" si="644"/>
        <v>1000.0529659410732</v>
      </c>
      <c r="E1056" s="11">
        <f t="shared" si="625"/>
        <v>813.97281324578807</v>
      </c>
      <c r="F1056" s="11">
        <f t="shared" si="645"/>
        <v>319.13999835957912</v>
      </c>
      <c r="G1056" s="11">
        <f t="shared" si="626"/>
        <v>561.35412821008606</v>
      </c>
      <c r="H1056" s="11">
        <f t="shared" si="627"/>
        <v>446.57612212730925</v>
      </c>
      <c r="I1056" s="24">
        <f t="shared" si="646"/>
        <v>319.13999835957912</v>
      </c>
      <c r="J1056" s="12">
        <f t="shared" si="628"/>
        <v>0.28083736290185468</v>
      </c>
      <c r="K1056" s="24">
        <f t="shared" si="629"/>
        <v>571.72817404820557</v>
      </c>
      <c r="L1056" s="12">
        <f t="shared" si="647"/>
        <v>0.27335176486602475</v>
      </c>
      <c r="M1056" s="24">
        <f t="shared" si="648"/>
        <v>561.35412821008606</v>
      </c>
      <c r="N1056" s="12">
        <f t="shared" si="630"/>
        <v>0.66986773751016415</v>
      </c>
      <c r="O1056" s="24">
        <f t="shared" si="631"/>
        <v>719.07911236262976</v>
      </c>
      <c r="P1056" s="12">
        <f t="shared" si="649"/>
        <v>0.37119976645756364</v>
      </c>
      <c r="Q1056" s="24">
        <f t="shared" si="650"/>
        <v>446.57612212730925</v>
      </c>
      <c r="R1056" s="12">
        <f t="shared" si="632"/>
        <v>0.45810962154536594</v>
      </c>
      <c r="S1056" s="24">
        <f t="shared" si="633"/>
        <v>630.88118053177072</v>
      </c>
      <c r="T1056" s="12">
        <f t="shared" si="651"/>
        <v>0.34227364873605426</v>
      </c>
      <c r="W1056" s="24">
        <f t="shared" si="652"/>
        <v>656.59663380605764</v>
      </c>
      <c r="X1056" s="24">
        <f t="shared" si="653"/>
        <v>825.72312458213241</v>
      </c>
      <c r="Y1056" s="13">
        <f t="shared" si="634"/>
        <v>0.39511185515127628</v>
      </c>
      <c r="Z1056" s="24">
        <f t="shared" si="635"/>
        <v>3934.404485993261</v>
      </c>
      <c r="AA1056" s="24">
        <f t="shared" si="636"/>
        <v>18037.017646297492</v>
      </c>
      <c r="AB1056" s="24">
        <f t="shared" si="654"/>
        <v>561.35412821008606</v>
      </c>
      <c r="AC1056" s="24">
        <f t="shared" si="655"/>
        <v>446.57612212730925</v>
      </c>
      <c r="AD1056" s="123">
        <f t="shared" si="656"/>
        <v>5190</v>
      </c>
      <c r="AE1056" s="14">
        <f t="shared" si="657"/>
        <v>86.5</v>
      </c>
      <c r="AF1056" s="24">
        <f t="shared" si="637"/>
        <v>400</v>
      </c>
      <c r="AG1056" s="3">
        <f t="shared" si="658"/>
        <v>2</v>
      </c>
      <c r="AH1056" s="14">
        <f t="shared" si="638"/>
        <v>0</v>
      </c>
      <c r="AI1056" s="14">
        <f t="shared" si="639"/>
        <v>1</v>
      </c>
      <c r="AJ1056" s="14">
        <f t="shared" si="640"/>
        <v>2</v>
      </c>
      <c r="AK1056" s="14">
        <f t="shared" si="641"/>
        <v>2.6</v>
      </c>
      <c r="AL1056" s="24">
        <f t="shared" si="659"/>
        <v>563.04537093428644</v>
      </c>
      <c r="AM1056" s="14">
        <f t="shared" si="660"/>
        <v>469.49410806251535</v>
      </c>
      <c r="AN1056" s="138" t="str">
        <f t="shared" si="661"/>
        <v>modifiée</v>
      </c>
      <c r="AO1056">
        <f t="shared" si="662"/>
        <v>5190</v>
      </c>
      <c r="AP1056" s="124">
        <f t="shared" si="663"/>
        <v>469.49410806251535</v>
      </c>
      <c r="AQ1056" s="124">
        <f t="shared" si="624"/>
        <v>0.39537201334326255</v>
      </c>
    </row>
    <row r="1057" spans="2:43" x14ac:dyDescent="0.25">
      <c r="B1057" s="3">
        <f t="shared" si="642"/>
        <v>5195</v>
      </c>
      <c r="C1057" s="14">
        <f t="shared" si="643"/>
        <v>86.583333333333329</v>
      </c>
      <c r="D1057" s="11">
        <f t="shared" si="644"/>
        <v>1000.1970347947278</v>
      </c>
      <c r="E1057" s="11">
        <f t="shared" si="625"/>
        <v>814.19358867216033</v>
      </c>
      <c r="F1057" s="11">
        <f t="shared" si="645"/>
        <v>319.41335012444517</v>
      </c>
      <c r="G1057" s="11">
        <f t="shared" si="626"/>
        <v>561.72532797654367</v>
      </c>
      <c r="H1057" s="11">
        <f t="shared" si="627"/>
        <v>446.91839577604532</v>
      </c>
      <c r="I1057" s="24">
        <f t="shared" si="646"/>
        <v>319.41335012444517</v>
      </c>
      <c r="J1057" s="12">
        <f t="shared" si="628"/>
        <v>0.28078732183312649</v>
      </c>
      <c r="K1057" s="24">
        <f t="shared" si="629"/>
        <v>571.83006571719056</v>
      </c>
      <c r="L1057" s="12">
        <f t="shared" si="647"/>
        <v>0.27325857607177717</v>
      </c>
      <c r="M1057" s="24">
        <f t="shared" si="648"/>
        <v>561.72532797654367</v>
      </c>
      <c r="N1057" s="12">
        <f t="shared" si="630"/>
        <v>0.66953073080299086</v>
      </c>
      <c r="O1057" s="24">
        <f t="shared" si="631"/>
        <v>719.4410591302767</v>
      </c>
      <c r="P1057" s="12">
        <f t="shared" si="649"/>
        <v>0.37086050474325766</v>
      </c>
      <c r="Q1057" s="24">
        <f t="shared" si="650"/>
        <v>446.91839577604532</v>
      </c>
      <c r="R1057" s="12">
        <f t="shared" si="632"/>
        <v>0.45796247932870898</v>
      </c>
      <c r="S1057" s="24">
        <f t="shared" si="633"/>
        <v>631.08388110122939</v>
      </c>
      <c r="T1057" s="12">
        <f t="shared" si="651"/>
        <v>0.34206015040395815</v>
      </c>
      <c r="W1057" s="24">
        <f t="shared" si="652"/>
        <v>656.99174566120894</v>
      </c>
      <c r="X1057" s="24">
        <f t="shared" si="653"/>
        <v>826.50216247869389</v>
      </c>
      <c r="Y1057" s="13">
        <f t="shared" si="634"/>
        <v>0.39459328863623172</v>
      </c>
      <c r="Z1057" s="24">
        <f t="shared" si="635"/>
        <v>3930.0460752737849</v>
      </c>
      <c r="AA1057" s="24">
        <f t="shared" si="636"/>
        <v>18033.241537602167</v>
      </c>
      <c r="AB1057" s="24">
        <f t="shared" si="654"/>
        <v>561.72532797654367</v>
      </c>
      <c r="AC1057" s="24">
        <f t="shared" si="655"/>
        <v>446.91839577604532</v>
      </c>
      <c r="AD1057" s="123">
        <f t="shared" si="656"/>
        <v>5195</v>
      </c>
      <c r="AE1057" s="14">
        <f t="shared" si="657"/>
        <v>86.583333333333329</v>
      </c>
      <c r="AF1057" s="24">
        <f t="shared" si="637"/>
        <v>400</v>
      </c>
      <c r="AG1057" s="3">
        <f t="shared" si="658"/>
        <v>2</v>
      </c>
      <c r="AH1057" s="14">
        <f t="shared" si="638"/>
        <v>0</v>
      </c>
      <c r="AI1057" s="14">
        <f t="shared" si="639"/>
        <v>1</v>
      </c>
      <c r="AJ1057" s="14">
        <f t="shared" si="640"/>
        <v>2</v>
      </c>
      <c r="AK1057" s="14">
        <f t="shared" si="641"/>
        <v>2.6</v>
      </c>
      <c r="AL1057" s="24">
        <f t="shared" si="659"/>
        <v>563.44050458848642</v>
      </c>
      <c r="AM1057" s="14">
        <f t="shared" si="660"/>
        <v>469.8892635157639</v>
      </c>
      <c r="AN1057" s="138" t="str">
        <f t="shared" si="661"/>
        <v>modifiée</v>
      </c>
      <c r="AO1057">
        <f t="shared" si="662"/>
        <v>5195</v>
      </c>
      <c r="AP1057" s="124">
        <f t="shared" si="663"/>
        <v>469.8892635157639</v>
      </c>
      <c r="AQ1057" s="124">
        <f t="shared" si="624"/>
        <v>0.39515545324854884</v>
      </c>
    </row>
    <row r="1058" spans="2:43" x14ac:dyDescent="0.25">
      <c r="B1058" s="3">
        <f t="shared" si="642"/>
        <v>5200</v>
      </c>
      <c r="C1058" s="14">
        <f t="shared" si="643"/>
        <v>86.666666666666671</v>
      </c>
      <c r="D1058" s="11">
        <f t="shared" si="644"/>
        <v>1000.3409652536888</v>
      </c>
      <c r="E1058" s="11">
        <f t="shared" si="625"/>
        <v>814.41436409853259</v>
      </c>
      <c r="F1058" s="11">
        <f t="shared" si="645"/>
        <v>319.68660870051696</v>
      </c>
      <c r="G1058" s="11">
        <f t="shared" si="626"/>
        <v>562.09618848128696</v>
      </c>
      <c r="H1058" s="11">
        <f t="shared" si="627"/>
        <v>447.26045592644925</v>
      </c>
      <c r="I1058" s="24">
        <f t="shared" si="646"/>
        <v>319.68660870051696</v>
      </c>
      <c r="J1058" s="12">
        <f t="shared" si="628"/>
        <v>0.28073728358365629</v>
      </c>
      <c r="K1058" s="24">
        <f t="shared" si="629"/>
        <v>571.93198796676722</v>
      </c>
      <c r="L1058" s="12">
        <f t="shared" si="647"/>
        <v>0.27316537813995667</v>
      </c>
      <c r="M1058" s="24">
        <f t="shared" si="648"/>
        <v>562.09618848128696</v>
      </c>
      <c r="N1058" s="12">
        <f t="shared" si="630"/>
        <v>0.66919384578919128</v>
      </c>
      <c r="O1058" s="24">
        <f t="shared" si="631"/>
        <v>719.80323955476547</v>
      </c>
      <c r="P1058" s="12">
        <f t="shared" si="649"/>
        <v>0.37052157709040129</v>
      </c>
      <c r="Q1058" s="24">
        <f t="shared" si="650"/>
        <v>447.26045592644925</v>
      </c>
      <c r="R1058" s="12">
        <f t="shared" si="632"/>
        <v>0.45781530490634931</v>
      </c>
      <c r="S1058" s="24">
        <f t="shared" si="633"/>
        <v>631.2867563757477</v>
      </c>
      <c r="T1058" s="12">
        <f t="shared" si="651"/>
        <v>0.34184672322109122</v>
      </c>
      <c r="W1058" s="24">
        <f t="shared" si="652"/>
        <v>657.38633894984514</v>
      </c>
      <c r="X1058" s="24">
        <f t="shared" si="653"/>
        <v>827.28779949481054</v>
      </c>
      <c r="Y1058" s="13">
        <f t="shared" si="634"/>
        <v>0.3940731578366754</v>
      </c>
      <c r="Z1058" s="24">
        <f t="shared" si="635"/>
        <v>3925.7006287171862</v>
      </c>
      <c r="AA1058" s="24">
        <f t="shared" si="636"/>
        <v>18029.486033858033</v>
      </c>
      <c r="AB1058" s="24">
        <f t="shared" si="654"/>
        <v>562.09618848128696</v>
      </c>
      <c r="AC1058" s="24">
        <f t="shared" si="655"/>
        <v>447.26045592644925</v>
      </c>
      <c r="AD1058" s="123">
        <f t="shared" si="656"/>
        <v>5200</v>
      </c>
      <c r="AE1058" s="14">
        <f t="shared" si="657"/>
        <v>86.666666666666671</v>
      </c>
      <c r="AF1058" s="24">
        <f t="shared" si="637"/>
        <v>400</v>
      </c>
      <c r="AG1058" s="3">
        <f t="shared" si="658"/>
        <v>2</v>
      </c>
      <c r="AH1058" s="14">
        <f t="shared" si="638"/>
        <v>0</v>
      </c>
      <c r="AI1058" s="14">
        <f t="shared" si="639"/>
        <v>1</v>
      </c>
      <c r="AJ1058" s="14">
        <f t="shared" si="640"/>
        <v>2</v>
      </c>
      <c r="AK1058" s="14">
        <f t="shared" si="641"/>
        <v>2.6</v>
      </c>
      <c r="AL1058" s="24">
        <f t="shared" si="659"/>
        <v>563.83527056894195</v>
      </c>
      <c r="AM1058" s="14">
        <f t="shared" si="660"/>
        <v>470.28420218803876</v>
      </c>
      <c r="AN1058" s="138" t="str">
        <f t="shared" si="661"/>
        <v>modifiée</v>
      </c>
      <c r="AO1058">
        <f t="shared" si="662"/>
        <v>5200</v>
      </c>
      <c r="AP1058" s="124">
        <f t="shared" si="663"/>
        <v>470.28420218803876</v>
      </c>
      <c r="AQ1058" s="124">
        <f t="shared" si="624"/>
        <v>0.39493867227486135</v>
      </c>
    </row>
    <row r="1059" spans="2:43" x14ac:dyDescent="0.25">
      <c r="B1059" s="3">
        <f t="shared" si="642"/>
        <v>5205</v>
      </c>
      <c r="C1059" s="14">
        <f t="shared" si="643"/>
        <v>86.75</v>
      </c>
      <c r="D1059" s="11">
        <f t="shared" si="644"/>
        <v>1000.4847575835893</v>
      </c>
      <c r="E1059" s="11">
        <f t="shared" si="625"/>
        <v>814.63513952490473</v>
      </c>
      <c r="F1059" s="11">
        <f t="shared" si="645"/>
        <v>319.95977407865689</v>
      </c>
      <c r="G1059" s="11">
        <f t="shared" si="626"/>
        <v>562.46671005837732</v>
      </c>
      <c r="H1059" s="11">
        <f t="shared" si="627"/>
        <v>447.60230264967032</v>
      </c>
      <c r="I1059" s="24">
        <f t="shared" si="646"/>
        <v>319.95977407865689</v>
      </c>
      <c r="J1059" s="12">
        <f t="shared" si="628"/>
        <v>0.28068724806112805</v>
      </c>
      <c r="K1059" s="24">
        <f t="shared" si="629"/>
        <v>572.03394099835748</v>
      </c>
      <c r="L1059" s="12">
        <f t="shared" si="647"/>
        <v>0.27307217113505367</v>
      </c>
      <c r="M1059" s="24">
        <f t="shared" si="648"/>
        <v>562.46671005837732</v>
      </c>
      <c r="N1059" s="12">
        <f t="shared" si="630"/>
        <v>0.66885708311729186</v>
      </c>
      <c r="O1059" s="24">
        <f t="shared" si="631"/>
        <v>720.16565309319208</v>
      </c>
      <c r="P1059" s="12">
        <f t="shared" si="649"/>
        <v>0.37018298358365648</v>
      </c>
      <c r="Q1059" s="24">
        <f t="shared" si="650"/>
        <v>447.60230264967032</v>
      </c>
      <c r="R1059" s="12">
        <f t="shared" si="632"/>
        <v>0.45766809842336337</v>
      </c>
      <c r="S1059" s="24">
        <f t="shared" si="633"/>
        <v>631.48980636652016</v>
      </c>
      <c r="T1059" s="12">
        <f t="shared" si="651"/>
        <v>0.34163336743617262</v>
      </c>
      <c r="W1059" s="24">
        <f t="shared" si="652"/>
        <v>657.78041210768185</v>
      </c>
      <c r="X1059" s="24">
        <f t="shared" si="653"/>
        <v>828.08011461556111</v>
      </c>
      <c r="Y1059" s="13">
        <f t="shared" si="634"/>
        <v>0.39355144794870156</v>
      </c>
      <c r="Z1059" s="24">
        <f t="shared" si="635"/>
        <v>3921.3681854305719</v>
      </c>
      <c r="AA1059" s="24">
        <f t="shared" si="636"/>
        <v>18025.751422026242</v>
      </c>
      <c r="AB1059" s="24">
        <f t="shared" si="654"/>
        <v>562.46671005837732</v>
      </c>
      <c r="AC1059" s="24">
        <f t="shared" si="655"/>
        <v>447.60230264967032</v>
      </c>
      <c r="AD1059" s="123">
        <f t="shared" si="656"/>
        <v>5205</v>
      </c>
      <c r="AE1059" s="14">
        <f t="shared" si="657"/>
        <v>86.75</v>
      </c>
      <c r="AF1059" s="24">
        <f t="shared" si="637"/>
        <v>400</v>
      </c>
      <c r="AG1059" s="3">
        <f t="shared" si="658"/>
        <v>2</v>
      </c>
      <c r="AH1059" s="14">
        <f t="shared" si="638"/>
        <v>0</v>
      </c>
      <c r="AI1059" s="14">
        <f t="shared" si="639"/>
        <v>1</v>
      </c>
      <c r="AJ1059" s="14">
        <f t="shared" si="640"/>
        <v>2</v>
      </c>
      <c r="AK1059" s="14">
        <f t="shared" si="641"/>
        <v>2.6</v>
      </c>
      <c r="AL1059" s="24">
        <f t="shared" si="659"/>
        <v>564.22966798241407</v>
      </c>
      <c r="AM1059" s="14">
        <f t="shared" si="660"/>
        <v>470.67892385714623</v>
      </c>
      <c r="AN1059" s="138" t="str">
        <f t="shared" si="661"/>
        <v>modifiée</v>
      </c>
      <c r="AO1059">
        <f t="shared" si="662"/>
        <v>5205</v>
      </c>
      <c r="AP1059" s="124">
        <f t="shared" si="663"/>
        <v>470.67892385714623</v>
      </c>
      <c r="AQ1059" s="124">
        <f t="shared" si="624"/>
        <v>0.39472166910746864</v>
      </c>
    </row>
    <row r="1060" spans="2:43" x14ac:dyDescent="0.25">
      <c r="B1060" s="3">
        <f t="shared" si="642"/>
        <v>5210</v>
      </c>
      <c r="C1060" s="14">
        <f t="shared" si="643"/>
        <v>86.833333333333329</v>
      </c>
      <c r="D1060" s="11">
        <f t="shared" si="644"/>
        <v>1000.6284120492979</v>
      </c>
      <c r="E1060" s="11">
        <f t="shared" si="625"/>
        <v>814.85591495127687</v>
      </c>
      <c r="F1060" s="11">
        <f t="shared" si="645"/>
        <v>320.23284624979192</v>
      </c>
      <c r="G1060" s="11">
        <f t="shared" si="626"/>
        <v>562.83689304196093</v>
      </c>
      <c r="H1060" s="11">
        <f t="shared" si="627"/>
        <v>447.94393601710647</v>
      </c>
      <c r="I1060" s="24">
        <f t="shared" si="646"/>
        <v>320.23284624979192</v>
      </c>
      <c r="J1060" s="12">
        <f t="shared" si="628"/>
        <v>0.28063721517361517</v>
      </c>
      <c r="K1060" s="24">
        <f t="shared" si="629"/>
        <v>572.13592501286462</v>
      </c>
      <c r="L1060" s="12">
        <f t="shared" si="647"/>
        <v>0.27297895512146403</v>
      </c>
      <c r="M1060" s="24">
        <f t="shared" si="648"/>
        <v>562.83689304196093</v>
      </c>
      <c r="N1060" s="12">
        <f t="shared" si="630"/>
        <v>0.66852044343343819</v>
      </c>
      <c r="O1060" s="24">
        <f t="shared" si="631"/>
        <v>720.52829920246359</v>
      </c>
      <c r="P1060" s="12">
        <f t="shared" si="649"/>
        <v>0.36984472430536169</v>
      </c>
      <c r="Q1060" s="24">
        <f t="shared" si="650"/>
        <v>447.94393601710647</v>
      </c>
      <c r="R1060" s="12">
        <f t="shared" si="632"/>
        <v>0.45752086002560455</v>
      </c>
      <c r="S1060" s="24">
        <f t="shared" si="633"/>
        <v>631.69303108349845</v>
      </c>
      <c r="T1060" s="12">
        <f t="shared" si="651"/>
        <v>0.34142008329739082</v>
      </c>
      <c r="W1060" s="24">
        <f t="shared" si="652"/>
        <v>658.17396355563051</v>
      </c>
      <c r="X1060" s="24">
        <f t="shared" si="653"/>
        <v>828.87918803360674</v>
      </c>
      <c r="Y1060" s="13">
        <f t="shared" si="634"/>
        <v>0.39302814397118546</v>
      </c>
      <c r="Z1060" s="24">
        <f t="shared" si="635"/>
        <v>3917.0487848911589</v>
      </c>
      <c r="AA1060" s="24">
        <f t="shared" si="636"/>
        <v>18022.037991160589</v>
      </c>
      <c r="AB1060" s="24">
        <f t="shared" si="654"/>
        <v>562.83689304196093</v>
      </c>
      <c r="AC1060" s="24">
        <f t="shared" si="655"/>
        <v>447.94393601710647</v>
      </c>
      <c r="AD1060" s="123">
        <f t="shared" si="656"/>
        <v>5210</v>
      </c>
      <c r="AE1060" s="14">
        <f t="shared" si="657"/>
        <v>86.833333333333329</v>
      </c>
      <c r="AF1060" s="24">
        <f t="shared" si="637"/>
        <v>400</v>
      </c>
      <c r="AG1060" s="3">
        <f t="shared" si="658"/>
        <v>2</v>
      </c>
      <c r="AH1060" s="14">
        <f t="shared" si="638"/>
        <v>0</v>
      </c>
      <c r="AI1060" s="14">
        <f t="shared" si="639"/>
        <v>1</v>
      </c>
      <c r="AJ1060" s="14">
        <f t="shared" si="640"/>
        <v>2</v>
      </c>
      <c r="AK1060" s="14">
        <f t="shared" si="641"/>
        <v>2.6</v>
      </c>
      <c r="AL1060" s="24">
        <f t="shared" si="659"/>
        <v>564.62369592759308</v>
      </c>
      <c r="AM1060" s="14">
        <f t="shared" si="660"/>
        <v>471.07342829955564</v>
      </c>
      <c r="AN1060" s="138" t="str">
        <f t="shared" si="661"/>
        <v>modifiée</v>
      </c>
      <c r="AO1060">
        <f t="shared" si="662"/>
        <v>5210</v>
      </c>
      <c r="AP1060" s="124">
        <f t="shared" si="663"/>
        <v>471.07342829955564</v>
      </c>
      <c r="AQ1060" s="124">
        <f t="shared" si="624"/>
        <v>0.39450444240941351</v>
      </c>
    </row>
    <row r="1061" spans="2:43" x14ac:dyDescent="0.25">
      <c r="B1061" s="3">
        <f t="shared" si="642"/>
        <v>5215</v>
      </c>
      <c r="C1061" s="14">
        <f t="shared" si="643"/>
        <v>86.916666666666671</v>
      </c>
      <c r="D1061" s="11">
        <f t="shared" si="644"/>
        <v>1000.7719289149228</v>
      </c>
      <c r="E1061" s="11">
        <f t="shared" si="625"/>
        <v>815.07669037764913</v>
      </c>
      <c r="F1061" s="11">
        <f t="shared" si="645"/>
        <v>320.50582520491338</v>
      </c>
      <c r="G1061" s="11">
        <f t="shared" si="626"/>
        <v>563.20673776626631</v>
      </c>
      <c r="H1061" s="11">
        <f t="shared" si="627"/>
        <v>448.28535610040387</v>
      </c>
      <c r="I1061" s="24">
        <f t="shared" si="646"/>
        <v>320.50582520491338</v>
      </c>
      <c r="J1061" s="12">
        <f t="shared" si="628"/>
        <v>0.28058718482957945</v>
      </c>
      <c r="K1061" s="24">
        <f t="shared" si="629"/>
        <v>572.23794021067545</v>
      </c>
      <c r="L1061" s="12">
        <f t="shared" si="647"/>
        <v>0.27288573016344064</v>
      </c>
      <c r="M1061" s="24">
        <f t="shared" si="648"/>
        <v>563.20673776626631</v>
      </c>
      <c r="N1061" s="12">
        <f t="shared" si="630"/>
        <v>0.66818392738139054</v>
      </c>
      <c r="O1061" s="24">
        <f t="shared" si="631"/>
        <v>720.89117733930595</v>
      </c>
      <c r="P1061" s="12">
        <f t="shared" si="649"/>
        <v>0.36950679933542258</v>
      </c>
      <c r="Q1061" s="24">
        <f t="shared" si="650"/>
        <v>448.28535610040387</v>
      </c>
      <c r="R1061" s="12">
        <f t="shared" si="632"/>
        <v>0.45737358985969861</v>
      </c>
      <c r="S1061" s="24">
        <f t="shared" si="633"/>
        <v>631.89643053539487</v>
      </c>
      <c r="T1061" s="12">
        <f t="shared" si="651"/>
        <v>0.34120687105232383</v>
      </c>
      <c r="W1061" s="24">
        <f t="shared" si="652"/>
        <v>658.56699169960166</v>
      </c>
      <c r="X1061" s="24">
        <f t="shared" si="653"/>
        <v>829.68510117140806</v>
      </c>
      <c r="Y1061" s="13">
        <f t="shared" si="634"/>
        <v>0.39250323070328907</v>
      </c>
      <c r="Z1061" s="24">
        <f t="shared" si="635"/>
        <v>3912.7424669511865</v>
      </c>
      <c r="AA1061" s="24">
        <f t="shared" si="636"/>
        <v>18018.346032432197</v>
      </c>
      <c r="AB1061" s="24">
        <f t="shared" si="654"/>
        <v>563.20673776626631</v>
      </c>
      <c r="AC1061" s="24">
        <f t="shared" si="655"/>
        <v>448.28535610040387</v>
      </c>
      <c r="AD1061" s="123">
        <f t="shared" si="656"/>
        <v>5215</v>
      </c>
      <c r="AE1061" s="14">
        <f t="shared" si="657"/>
        <v>86.916666666666671</v>
      </c>
      <c r="AF1061" s="24">
        <f t="shared" si="637"/>
        <v>400</v>
      </c>
      <c r="AG1061" s="3">
        <f t="shared" si="658"/>
        <v>2</v>
      </c>
      <c r="AH1061" s="14">
        <f t="shared" si="638"/>
        <v>0</v>
      </c>
      <c r="AI1061" s="14">
        <f t="shared" si="639"/>
        <v>1</v>
      </c>
      <c r="AJ1061" s="14">
        <f t="shared" si="640"/>
        <v>2</v>
      </c>
      <c r="AK1061" s="14">
        <f t="shared" si="641"/>
        <v>2.6</v>
      </c>
      <c r="AL1061" s="24">
        <f t="shared" si="659"/>
        <v>565.01735349498938</v>
      </c>
      <c r="AM1061" s="14">
        <f t="shared" si="660"/>
        <v>471.46771529037704</v>
      </c>
      <c r="AN1061" s="138" t="str">
        <f t="shared" si="661"/>
        <v>modifiée</v>
      </c>
      <c r="AO1061">
        <f t="shared" si="662"/>
        <v>5215</v>
      </c>
      <c r="AP1061" s="124">
        <f t="shared" si="663"/>
        <v>471.46771529037704</v>
      </c>
      <c r="AQ1061" s="124">
        <f t="shared" si="624"/>
        <v>0.39428699082139929</v>
      </c>
    </row>
    <row r="1062" spans="2:43" x14ac:dyDescent="0.25">
      <c r="B1062" s="3">
        <f t="shared" si="642"/>
        <v>5220</v>
      </c>
      <c r="C1062" s="14">
        <f t="shared" si="643"/>
        <v>87</v>
      </c>
      <c r="D1062" s="11">
        <f t="shared" si="644"/>
        <v>1000.9153084438132</v>
      </c>
      <c r="E1062" s="11">
        <f t="shared" si="625"/>
        <v>815.29746580402139</v>
      </c>
      <c r="F1062" s="11">
        <f t="shared" si="645"/>
        <v>320.77871093507684</v>
      </c>
      <c r="G1062" s="11">
        <f t="shared" si="626"/>
        <v>563.57624456560177</v>
      </c>
      <c r="H1062" s="11">
        <f t="shared" si="627"/>
        <v>448.62656297145622</v>
      </c>
      <c r="I1062" s="24">
        <f t="shared" si="646"/>
        <v>320.77871093507684</v>
      </c>
      <c r="J1062" s="12">
        <f t="shared" si="628"/>
        <v>0.28053715693787074</v>
      </c>
      <c r="K1062" s="24">
        <f t="shared" si="629"/>
        <v>572.3399867916595</v>
      </c>
      <c r="L1062" s="12">
        <f t="shared" si="647"/>
        <v>0.27279249632515251</v>
      </c>
      <c r="M1062" s="24">
        <f t="shared" si="648"/>
        <v>563.57624456560177</v>
      </c>
      <c r="N1062" s="12">
        <f t="shared" si="630"/>
        <v>0.66784753560252164</v>
      </c>
      <c r="O1062" s="24">
        <f t="shared" si="631"/>
        <v>721.25428696027257</v>
      </c>
      <c r="P1062" s="12">
        <f t="shared" si="649"/>
        <v>0.36916920875146003</v>
      </c>
      <c r="Q1062" s="24">
        <f t="shared" si="650"/>
        <v>448.62656297145622</v>
      </c>
      <c r="R1062" s="12">
        <f t="shared" si="632"/>
        <v>0.45722628807303511</v>
      </c>
      <c r="S1062" s="24">
        <f t="shared" si="633"/>
        <v>632.10000472968795</v>
      </c>
      <c r="T1062" s="12">
        <f t="shared" si="651"/>
        <v>0.34099373094803198</v>
      </c>
      <c r="W1062" s="24">
        <f t="shared" si="652"/>
        <v>658.95949493030491</v>
      </c>
      <c r="X1062" s="24">
        <f t="shared" si="653"/>
        <v>830.49793670391273</v>
      </c>
      <c r="Y1062" s="13">
        <f t="shared" si="634"/>
        <v>0.39197669274193281</v>
      </c>
      <c r="Z1062" s="24">
        <f t="shared" si="635"/>
        <v>3908.4492718429119</v>
      </c>
      <c r="AA1062" s="24">
        <f t="shared" si="636"/>
        <v>18014.675839154101</v>
      </c>
      <c r="AB1062" s="24">
        <f t="shared" si="654"/>
        <v>563.57624456560177</v>
      </c>
      <c r="AC1062" s="24">
        <f t="shared" si="655"/>
        <v>448.62656297145622</v>
      </c>
      <c r="AD1062" s="123">
        <f t="shared" si="656"/>
        <v>5220</v>
      </c>
      <c r="AE1062" s="14">
        <f t="shared" si="657"/>
        <v>87</v>
      </c>
      <c r="AF1062" s="24">
        <f t="shared" si="637"/>
        <v>400</v>
      </c>
      <c r="AG1062" s="3">
        <f t="shared" si="658"/>
        <v>2</v>
      </c>
      <c r="AH1062" s="14">
        <f t="shared" si="638"/>
        <v>0</v>
      </c>
      <c r="AI1062" s="14">
        <f t="shared" si="639"/>
        <v>1</v>
      </c>
      <c r="AJ1062" s="14">
        <f t="shared" si="640"/>
        <v>2</v>
      </c>
      <c r="AK1062" s="14">
        <f t="shared" si="641"/>
        <v>2.6</v>
      </c>
      <c r="AL1062" s="24">
        <f t="shared" si="659"/>
        <v>565.4106397668213</v>
      </c>
      <c r="AM1062" s="14">
        <f t="shared" si="660"/>
        <v>471.86178460333764</v>
      </c>
      <c r="AN1062" s="138" t="str">
        <f t="shared" si="661"/>
        <v>modifiée</v>
      </c>
      <c r="AO1062">
        <f t="shared" si="662"/>
        <v>5220</v>
      </c>
      <c r="AP1062" s="124">
        <f t="shared" si="663"/>
        <v>471.86178460333764</v>
      </c>
      <c r="AQ1062" s="124">
        <f t="shared" si="624"/>
        <v>0.39406931296059611</v>
      </c>
    </row>
    <row r="1063" spans="2:43" x14ac:dyDescent="0.25">
      <c r="B1063" s="3">
        <f t="shared" si="642"/>
        <v>5225</v>
      </c>
      <c r="C1063" s="14">
        <f t="shared" si="643"/>
        <v>87.083333333333329</v>
      </c>
      <c r="D1063" s="11">
        <f t="shared" si="644"/>
        <v>1001.0585508985632</v>
      </c>
      <c r="E1063" s="11">
        <f t="shared" si="625"/>
        <v>815.51824123039364</v>
      </c>
      <c r="F1063" s="11">
        <f t="shared" si="645"/>
        <v>321.05150343140201</v>
      </c>
      <c r="G1063" s="11">
        <f t="shared" si="626"/>
        <v>563.94541377435326</v>
      </c>
      <c r="H1063" s="11">
        <f t="shared" si="627"/>
        <v>448.96755670240424</v>
      </c>
      <c r="I1063" s="24">
        <f t="shared" si="646"/>
        <v>321.05150343140201</v>
      </c>
      <c r="J1063" s="12">
        <f t="shared" si="628"/>
        <v>0.28048713140772591</v>
      </c>
      <c r="K1063" s="24">
        <f t="shared" si="629"/>
        <v>572.4420649551696</v>
      </c>
      <c r="L1063" s="12">
        <f t="shared" si="647"/>
        <v>0.27269925367063413</v>
      </c>
      <c r="M1063" s="24">
        <f t="shared" si="648"/>
        <v>563.94541377435326</v>
      </c>
      <c r="N1063" s="12">
        <f t="shared" si="630"/>
        <v>0.66751126873581335</v>
      </c>
      <c r="O1063" s="24">
        <f t="shared" si="631"/>
        <v>721.6176275217515</v>
      </c>
      <c r="P1063" s="12">
        <f t="shared" si="649"/>
        <v>0.36883195262869339</v>
      </c>
      <c r="Q1063" s="24">
        <f t="shared" si="650"/>
        <v>448.96755670240424</v>
      </c>
      <c r="R1063" s="12">
        <f t="shared" si="632"/>
        <v>0.45707895481376293</v>
      </c>
      <c r="S1063" s="24">
        <f t="shared" si="633"/>
        <v>632.30375367262673</v>
      </c>
      <c r="T1063" s="12">
        <f t="shared" si="651"/>
        <v>0.34078066323097206</v>
      </c>
      <c r="W1063" s="24">
        <f t="shared" si="652"/>
        <v>659.35147162304679</v>
      </c>
      <c r="X1063" s="24">
        <f t="shared" si="653"/>
        <v>831.31777858172927</v>
      </c>
      <c r="Y1063" s="13">
        <f t="shared" si="634"/>
        <v>0.39144851447924367</v>
      </c>
      <c r="Z1063" s="24">
        <f t="shared" si="635"/>
        <v>3904.1692401836713</v>
      </c>
      <c r="AA1063" s="24">
        <f t="shared" si="636"/>
        <v>18011.027706806581</v>
      </c>
      <c r="AB1063" s="24">
        <f t="shared" si="654"/>
        <v>563.94541377435326</v>
      </c>
      <c r="AC1063" s="24">
        <f t="shared" si="655"/>
        <v>448.96755670240424</v>
      </c>
      <c r="AD1063" s="123">
        <f t="shared" si="656"/>
        <v>5225</v>
      </c>
      <c r="AE1063" s="14">
        <f t="shared" si="657"/>
        <v>87.083333333333329</v>
      </c>
      <c r="AF1063" s="24">
        <f t="shared" si="637"/>
        <v>400</v>
      </c>
      <c r="AG1063" s="3">
        <f t="shared" si="658"/>
        <v>2</v>
      </c>
      <c r="AH1063" s="14">
        <f t="shared" si="638"/>
        <v>0</v>
      </c>
      <c r="AI1063" s="14">
        <f t="shared" si="639"/>
        <v>1</v>
      </c>
      <c r="AJ1063" s="14">
        <f t="shared" si="640"/>
        <v>2</v>
      </c>
      <c r="AK1063" s="14">
        <f t="shared" si="641"/>
        <v>2.6</v>
      </c>
      <c r="AL1063" s="24">
        <f t="shared" si="659"/>
        <v>565.80355381690276</v>
      </c>
      <c r="AM1063" s="14">
        <f t="shared" si="660"/>
        <v>472.25563601075874</v>
      </c>
      <c r="AN1063" s="138" t="str">
        <f t="shared" si="661"/>
        <v>modifiée</v>
      </c>
      <c r="AO1063">
        <f t="shared" si="662"/>
        <v>5225</v>
      </c>
      <c r="AP1063" s="124">
        <f t="shared" si="663"/>
        <v>472.25563601075874</v>
      </c>
      <c r="AQ1063" s="124">
        <f t="shared" si="624"/>
        <v>0.3938514074210957</v>
      </c>
    </row>
    <row r="1064" spans="2:43" x14ac:dyDescent="0.25">
      <c r="B1064" s="3">
        <f t="shared" si="642"/>
        <v>5230</v>
      </c>
      <c r="C1064" s="14">
        <f t="shared" si="643"/>
        <v>87.166666666666671</v>
      </c>
      <c r="D1064" s="11">
        <f t="shared" si="644"/>
        <v>1001.2016565410148</v>
      </c>
      <c r="E1064" s="11">
        <f t="shared" si="625"/>
        <v>815.7390166567659</v>
      </c>
      <c r="F1064" s="11">
        <f t="shared" si="645"/>
        <v>321.32420268507263</v>
      </c>
      <c r="G1064" s="11">
        <f t="shared" si="626"/>
        <v>564.31424572698199</v>
      </c>
      <c r="H1064" s="11">
        <f t="shared" si="627"/>
        <v>449.30833736563523</v>
      </c>
      <c r="I1064" s="24">
        <f t="shared" si="646"/>
        <v>321.32420268507263</v>
      </c>
      <c r="J1064" s="12">
        <f t="shared" si="628"/>
        <v>0.28043710814876827</v>
      </c>
      <c r="K1064" s="24">
        <f t="shared" si="629"/>
        <v>572.544174900043</v>
      </c>
      <c r="L1064" s="12">
        <f t="shared" si="647"/>
        <v>0.27260600226381171</v>
      </c>
      <c r="M1064" s="24">
        <f t="shared" si="648"/>
        <v>564.31424572698199</v>
      </c>
      <c r="N1064" s="12">
        <f t="shared" si="630"/>
        <v>0.66717512741785345</v>
      </c>
      <c r="O1064" s="24">
        <f t="shared" si="631"/>
        <v>721.98119847997509</v>
      </c>
      <c r="P1064" s="12">
        <f t="shared" si="649"/>
        <v>0.36849503104000947</v>
      </c>
      <c r="Q1064" s="24">
        <f t="shared" si="650"/>
        <v>449.30833736563523</v>
      </c>
      <c r="R1064" s="12">
        <f t="shared" si="632"/>
        <v>0.45693159023078295</v>
      </c>
      <c r="S1064" s="24">
        <f t="shared" si="633"/>
        <v>632.50767736923422</v>
      </c>
      <c r="T1064" s="12">
        <f t="shared" si="651"/>
        <v>0.34056766814703826</v>
      </c>
      <c r="W1064" s="24">
        <f t="shared" si="652"/>
        <v>659.74292013752608</v>
      </c>
      <c r="X1064" s="24">
        <f t="shared" si="653"/>
        <v>832.1447120547972</v>
      </c>
      <c r="Y1064" s="13">
        <f t="shared" si="634"/>
        <v>0.39091868009997094</v>
      </c>
      <c r="Z1064" s="24">
        <f t="shared" si="635"/>
        <v>3899.9024129809955</v>
      </c>
      <c r="AA1064" s="24">
        <f t="shared" si="636"/>
        <v>18007.401933062618</v>
      </c>
      <c r="AB1064" s="24">
        <f t="shared" si="654"/>
        <v>564.31424572698199</v>
      </c>
      <c r="AC1064" s="24">
        <f t="shared" si="655"/>
        <v>449.30833736563523</v>
      </c>
      <c r="AD1064" s="123">
        <f t="shared" si="656"/>
        <v>5230</v>
      </c>
      <c r="AE1064" s="14">
        <f t="shared" si="657"/>
        <v>87.166666666666671</v>
      </c>
      <c r="AF1064" s="24">
        <f t="shared" si="637"/>
        <v>400</v>
      </c>
      <c r="AG1064" s="3">
        <f t="shared" si="658"/>
        <v>2</v>
      </c>
      <c r="AH1064" s="14">
        <f t="shared" si="638"/>
        <v>0</v>
      </c>
      <c r="AI1064" s="14">
        <f t="shared" si="639"/>
        <v>1</v>
      </c>
      <c r="AJ1064" s="14">
        <f t="shared" si="640"/>
        <v>2</v>
      </c>
      <c r="AK1064" s="14">
        <f t="shared" si="641"/>
        <v>2.6</v>
      </c>
      <c r="AL1064" s="24">
        <f t="shared" si="659"/>
        <v>566.19609471052934</v>
      </c>
      <c r="AM1064" s="14">
        <f t="shared" si="660"/>
        <v>472.64926928353253</v>
      </c>
      <c r="AN1064" s="138" t="str">
        <f t="shared" si="661"/>
        <v>modifiée</v>
      </c>
      <c r="AO1064">
        <f t="shared" si="662"/>
        <v>5230</v>
      </c>
      <c r="AP1064" s="124">
        <f t="shared" si="663"/>
        <v>472.64926928353253</v>
      </c>
      <c r="AQ1064" s="124">
        <f t="shared" si="624"/>
        <v>0.39363327277379767</v>
      </c>
    </row>
    <row r="1065" spans="2:43" x14ac:dyDescent="0.25">
      <c r="B1065" s="3">
        <f t="shared" si="642"/>
        <v>5235</v>
      </c>
      <c r="C1065" s="14">
        <f t="shared" si="643"/>
        <v>87.25</v>
      </c>
      <c r="D1065" s="11">
        <f t="shared" si="644"/>
        <v>1001.34462563226</v>
      </c>
      <c r="E1065" s="11">
        <f t="shared" si="625"/>
        <v>815.95979208313804</v>
      </c>
      <c r="F1065" s="11">
        <f t="shared" si="645"/>
        <v>321.59680868733642</v>
      </c>
      <c r="G1065" s="11">
        <f t="shared" si="626"/>
        <v>564.68274075802196</v>
      </c>
      <c r="H1065" s="11">
        <f t="shared" si="627"/>
        <v>449.64890503378228</v>
      </c>
      <c r="I1065" s="24">
        <f t="shared" si="646"/>
        <v>321.59680868733642</v>
      </c>
      <c r="J1065" s="12">
        <f t="shared" si="628"/>
        <v>0.28038708707100674</v>
      </c>
      <c r="K1065" s="24">
        <f t="shared" si="629"/>
        <v>572.64631682460083</v>
      </c>
      <c r="L1065" s="12">
        <f t="shared" si="647"/>
        <v>0.27251274216850735</v>
      </c>
      <c r="M1065" s="24">
        <f t="shared" si="648"/>
        <v>564.68274075802196</v>
      </c>
      <c r="N1065" s="12">
        <f t="shared" si="630"/>
        <v>0.66683911228283321</v>
      </c>
      <c r="O1065" s="24">
        <f t="shared" si="631"/>
        <v>722.34499929102662</v>
      </c>
      <c r="P1065" s="12">
        <f t="shared" si="649"/>
        <v>0.36815844405597892</v>
      </c>
      <c r="Q1065" s="24">
        <f t="shared" si="650"/>
        <v>449.64890503378228</v>
      </c>
      <c r="R1065" s="12">
        <f t="shared" si="632"/>
        <v>0.45678419447374152</v>
      </c>
      <c r="S1065" s="24">
        <f t="shared" si="633"/>
        <v>632.71177582331438</v>
      </c>
      <c r="T1065" s="12">
        <f t="shared" si="651"/>
        <v>0.34035474594156562</v>
      </c>
      <c r="W1065" s="24">
        <f t="shared" si="652"/>
        <v>660.13383881762604</v>
      </c>
      <c r="X1065" s="24">
        <f t="shared" si="653"/>
        <v>832.97882369656588</v>
      </c>
      <c r="Y1065" s="13">
        <f t="shared" si="634"/>
        <v>0.39038717357887304</v>
      </c>
      <c r="Z1065" s="24">
        <f t="shared" si="635"/>
        <v>3895.6488316378</v>
      </c>
      <c r="AA1065" s="24">
        <f t="shared" si="636"/>
        <v>18003.798817813746</v>
      </c>
      <c r="AB1065" s="24">
        <f t="shared" si="654"/>
        <v>564.68274075802196</v>
      </c>
      <c r="AC1065" s="24">
        <f t="shared" si="655"/>
        <v>449.64890503378228</v>
      </c>
      <c r="AD1065" s="123">
        <f t="shared" si="656"/>
        <v>5235</v>
      </c>
      <c r="AE1065" s="14">
        <f t="shared" si="657"/>
        <v>87.25</v>
      </c>
      <c r="AF1065" s="24">
        <f t="shared" si="637"/>
        <v>400</v>
      </c>
      <c r="AG1065" s="3">
        <f t="shared" si="658"/>
        <v>2</v>
      </c>
      <c r="AH1065" s="14">
        <f t="shared" si="638"/>
        <v>0</v>
      </c>
      <c r="AI1065" s="14">
        <f t="shared" si="639"/>
        <v>1</v>
      </c>
      <c r="AJ1065" s="14">
        <f t="shared" si="640"/>
        <v>2</v>
      </c>
      <c r="AK1065" s="14">
        <f t="shared" si="641"/>
        <v>2.6</v>
      </c>
      <c r="AL1065" s="24">
        <f t="shared" si="659"/>
        <v>566.58826150436209</v>
      </c>
      <c r="AM1065" s="14">
        <f t="shared" si="660"/>
        <v>473.0426841910982</v>
      </c>
      <c r="AN1065" s="138" t="str">
        <f t="shared" si="661"/>
        <v>modifiée</v>
      </c>
      <c r="AO1065">
        <f t="shared" si="662"/>
        <v>5235</v>
      </c>
      <c r="AP1065" s="124">
        <f t="shared" si="663"/>
        <v>473.0426841910982</v>
      </c>
      <c r="AQ1065" s="124">
        <f t="shared" si="624"/>
        <v>0.39341490756567055</v>
      </c>
    </row>
    <row r="1066" spans="2:43" x14ac:dyDescent="0.25">
      <c r="B1066" s="3">
        <f t="shared" si="642"/>
        <v>5240</v>
      </c>
      <c r="C1066" s="14">
        <f t="shared" si="643"/>
        <v>87.333333333333329</v>
      </c>
      <c r="D1066" s="11">
        <f t="shared" si="644"/>
        <v>1001.4874584326444</v>
      </c>
      <c r="E1066" s="11">
        <f t="shared" si="625"/>
        <v>816.18056750951018</v>
      </c>
      <c r="F1066" s="11">
        <f t="shared" si="645"/>
        <v>321.86932142950491</v>
      </c>
      <c r="G1066" s="11">
        <f t="shared" si="626"/>
        <v>565.05089920207797</v>
      </c>
      <c r="H1066" s="11">
        <f t="shared" si="627"/>
        <v>449.98925977972385</v>
      </c>
      <c r="I1066" s="24">
        <f t="shared" si="646"/>
        <v>321.86932142950491</v>
      </c>
      <c r="J1066" s="12">
        <f t="shared" si="628"/>
        <v>0.28033706808483505</v>
      </c>
      <c r="K1066" s="24">
        <f t="shared" si="629"/>
        <v>572.74849092664942</v>
      </c>
      <c r="L1066" s="12">
        <f t="shared" si="647"/>
        <v>0.27241947344841705</v>
      </c>
      <c r="M1066" s="24">
        <f t="shared" si="648"/>
        <v>565.05089920207797</v>
      </c>
      <c r="N1066" s="12">
        <f t="shared" si="630"/>
        <v>0.66650322396254358</v>
      </c>
      <c r="O1066" s="24">
        <f t="shared" si="631"/>
        <v>722.70902941084955</v>
      </c>
      <c r="P1066" s="12">
        <f t="shared" si="649"/>
        <v>0.36782219174480824</v>
      </c>
      <c r="Q1066" s="24">
        <f t="shared" si="650"/>
        <v>449.98925977972385</v>
      </c>
      <c r="R1066" s="12">
        <f t="shared" si="632"/>
        <v>0.45663676769302508</v>
      </c>
      <c r="S1066" s="24">
        <f t="shared" si="633"/>
        <v>632.91604903745406</v>
      </c>
      <c r="T1066" s="12">
        <f t="shared" si="651"/>
        <v>0.34014189685929203</v>
      </c>
      <c r="W1066" s="24">
        <f t="shared" si="652"/>
        <v>660.52422599120496</v>
      </c>
      <c r="X1066" s="24">
        <f t="shared" si="653"/>
        <v>833.82020142869453</v>
      </c>
      <c r="Y1066" s="13">
        <f t="shared" si="634"/>
        <v>0.38985397867807503</v>
      </c>
      <c r="Z1066" s="24">
        <f t="shared" si="635"/>
        <v>3891.4085379576309</v>
      </c>
      <c r="AA1066" s="24">
        <f t="shared" si="636"/>
        <v>18000.218663196261</v>
      </c>
      <c r="AB1066" s="24">
        <f t="shared" si="654"/>
        <v>565.05089920207797</v>
      </c>
      <c r="AC1066" s="24">
        <f t="shared" si="655"/>
        <v>449.98925977972385</v>
      </c>
      <c r="AD1066" s="123">
        <f t="shared" si="656"/>
        <v>5240</v>
      </c>
      <c r="AE1066" s="14">
        <f t="shared" si="657"/>
        <v>87.333333333333329</v>
      </c>
      <c r="AF1066" s="24">
        <f t="shared" si="637"/>
        <v>400</v>
      </c>
      <c r="AG1066" s="3">
        <f t="shared" si="658"/>
        <v>2</v>
      </c>
      <c r="AH1066" s="14">
        <f t="shared" si="638"/>
        <v>0</v>
      </c>
      <c r="AI1066" s="14">
        <f t="shared" si="639"/>
        <v>1</v>
      </c>
      <c r="AJ1066" s="14">
        <f t="shared" si="640"/>
        <v>2</v>
      </c>
      <c r="AK1066" s="14">
        <f t="shared" si="641"/>
        <v>2.6</v>
      </c>
      <c r="AL1066" s="24">
        <f t="shared" si="659"/>
        <v>566.98005324631117</v>
      </c>
      <c r="AM1066" s="14">
        <f t="shared" si="660"/>
        <v>473.43588050141744</v>
      </c>
      <c r="AN1066" s="138" t="str">
        <f t="shared" si="661"/>
        <v>modifiée</v>
      </c>
      <c r="AO1066">
        <f t="shared" si="662"/>
        <v>5240</v>
      </c>
      <c r="AP1066" s="124">
        <f t="shared" si="663"/>
        <v>473.43588050141744</v>
      </c>
      <c r="AQ1066" s="124">
        <f t="shared" si="624"/>
        <v>0.39319631031924018</v>
      </c>
    </row>
    <row r="1067" spans="2:43" x14ac:dyDescent="0.25">
      <c r="B1067" s="3">
        <f t="shared" si="642"/>
        <v>5245</v>
      </c>
      <c r="C1067" s="14">
        <f t="shared" si="643"/>
        <v>87.416666666666671</v>
      </c>
      <c r="D1067" s="11">
        <f t="shared" si="644"/>
        <v>1001.6301552017701</v>
      </c>
      <c r="E1067" s="11">
        <f t="shared" si="625"/>
        <v>816.40134293588244</v>
      </c>
      <c r="F1067" s="11">
        <f t="shared" si="645"/>
        <v>322.1417409029533</v>
      </c>
      <c r="G1067" s="11">
        <f t="shared" si="626"/>
        <v>565.41872139382281</v>
      </c>
      <c r="H1067" s="11">
        <f t="shared" si="627"/>
        <v>450.32940167658313</v>
      </c>
      <c r="I1067" s="24">
        <f t="shared" si="646"/>
        <v>322.1417409029533</v>
      </c>
      <c r="J1067" s="12">
        <f t="shared" si="628"/>
        <v>0.28028705110103141</v>
      </c>
      <c r="K1067" s="24">
        <f t="shared" si="629"/>
        <v>572.8506974034799</v>
      </c>
      <c r="L1067" s="12">
        <f t="shared" si="647"/>
        <v>0.27232619616713483</v>
      </c>
      <c r="M1067" s="24">
        <f t="shared" si="648"/>
        <v>565.41872139382281</v>
      </c>
      <c r="N1067" s="12">
        <f t="shared" si="630"/>
        <v>0.66616746308637431</v>
      </c>
      <c r="O1067" s="24">
        <f t="shared" si="631"/>
        <v>723.0732882952542</v>
      </c>
      <c r="P1067" s="12">
        <f t="shared" si="649"/>
        <v>0.36748627417240387</v>
      </c>
      <c r="Q1067" s="24">
        <f t="shared" si="650"/>
        <v>450.32940167658313</v>
      </c>
      <c r="R1067" s="12">
        <f t="shared" si="632"/>
        <v>0.45648931003975324</v>
      </c>
      <c r="S1067" s="24">
        <f t="shared" si="633"/>
        <v>633.12049701302885</v>
      </c>
      <c r="T1067" s="12">
        <f t="shared" si="651"/>
        <v>0.33992912114439372</v>
      </c>
      <c r="W1067" s="24">
        <f t="shared" si="652"/>
        <v>660.91407996988301</v>
      </c>
      <c r="X1067" s="24">
        <f t="shared" si="653"/>
        <v>834.66893454628553</v>
      </c>
      <c r="Y1067" s="13">
        <f t="shared" si="634"/>
        <v>0.3893190789443941</v>
      </c>
      <c r="Z1067" s="24">
        <f t="shared" si="635"/>
        <v>3887.1815741499859</v>
      </c>
      <c r="AA1067" s="24">
        <f t="shared" si="636"/>
        <v>17996.661773617678</v>
      </c>
      <c r="AB1067" s="24">
        <f t="shared" si="654"/>
        <v>565.41872139382281</v>
      </c>
      <c r="AC1067" s="24">
        <f t="shared" si="655"/>
        <v>450.32940167658313</v>
      </c>
      <c r="AD1067" s="123">
        <f t="shared" si="656"/>
        <v>5245</v>
      </c>
      <c r="AE1067" s="14">
        <f t="shared" si="657"/>
        <v>87.416666666666671</v>
      </c>
      <c r="AF1067" s="24">
        <f t="shared" si="637"/>
        <v>400.16470083829154</v>
      </c>
      <c r="AG1067" s="3">
        <f t="shared" si="658"/>
        <v>1.9970353849107518</v>
      </c>
      <c r="AH1067" s="14">
        <f t="shared" si="638"/>
        <v>0</v>
      </c>
      <c r="AI1067" s="14">
        <f t="shared" si="639"/>
        <v>0.9967059832341687</v>
      </c>
      <c r="AJ1067" s="14">
        <f t="shared" si="640"/>
        <v>1.9970353849107518</v>
      </c>
      <c r="AK1067" s="14">
        <f t="shared" si="641"/>
        <v>2.5967059832341688</v>
      </c>
      <c r="AL1067" s="24">
        <f t="shared" si="659"/>
        <v>567.34664629595295</v>
      </c>
      <c r="AM1067" s="14">
        <f t="shared" si="660"/>
        <v>473.77921262202301</v>
      </c>
      <c r="AN1067" s="138" t="str">
        <f t="shared" si="661"/>
        <v>modifiée</v>
      </c>
      <c r="AO1067">
        <f t="shared" si="662"/>
        <v>5245</v>
      </c>
      <c r="AP1067" s="124">
        <f t="shared" si="663"/>
        <v>473.77921262202301</v>
      </c>
      <c r="AQ1067" s="124">
        <f t="shared" si="624"/>
        <v>0.34333212060556662</v>
      </c>
    </row>
    <row r="1068" spans="2:43" x14ac:dyDescent="0.25">
      <c r="B1068" s="3">
        <f t="shared" si="642"/>
        <v>5250</v>
      </c>
      <c r="C1068" s="14">
        <f t="shared" si="643"/>
        <v>87.5</v>
      </c>
      <c r="D1068" s="11">
        <f t="shared" si="644"/>
        <v>1001.7727161984972</v>
      </c>
      <c r="E1068" s="11">
        <f t="shared" si="625"/>
        <v>816.6221183622547</v>
      </c>
      <c r="F1068" s="11">
        <f t="shared" si="645"/>
        <v>322.41406709912042</v>
      </c>
      <c r="G1068" s="11">
        <f t="shared" si="626"/>
        <v>565.7862076679952</v>
      </c>
      <c r="H1068" s="11">
        <f t="shared" si="627"/>
        <v>450.66933079772753</v>
      </c>
      <c r="I1068" s="24">
        <f t="shared" si="646"/>
        <v>322.41406709912042</v>
      </c>
      <c r="J1068" s="12">
        <f t="shared" si="628"/>
        <v>0.280237036030757</v>
      </c>
      <c r="K1068" s="24">
        <f t="shared" si="629"/>
        <v>572.95293645186962</v>
      </c>
      <c r="L1068" s="12">
        <f t="shared" si="647"/>
        <v>0.27223291038817071</v>
      </c>
      <c r="M1068" s="24">
        <f t="shared" si="648"/>
        <v>565.7862076679952</v>
      </c>
      <c r="N1068" s="12">
        <f t="shared" si="630"/>
        <v>0.66583183028130932</v>
      </c>
      <c r="O1068" s="24">
        <f t="shared" si="631"/>
        <v>723.43777539992675</v>
      </c>
      <c r="P1068" s="12">
        <f t="shared" si="649"/>
        <v>0.36715069140242429</v>
      </c>
      <c r="Q1068" s="24">
        <f t="shared" si="650"/>
        <v>450.66933079772753</v>
      </c>
      <c r="R1068" s="12">
        <f t="shared" si="632"/>
        <v>0.45634182166577208</v>
      </c>
      <c r="S1068" s="24">
        <f t="shared" si="633"/>
        <v>633.32511975020816</v>
      </c>
      <c r="T1068" s="12">
        <f t="shared" si="651"/>
        <v>0.33971641904051453</v>
      </c>
      <c r="W1068" s="24">
        <f t="shared" si="652"/>
        <v>661.30339904882737</v>
      </c>
      <c r="X1068" s="24">
        <f t="shared" si="653"/>
        <v>835.52511374366463</v>
      </c>
      <c r="Y1068" s="13">
        <f t="shared" si="634"/>
        <v>0.38878245770663844</v>
      </c>
      <c r="Z1068" s="24">
        <f t="shared" si="635"/>
        <v>3882.967982835683</v>
      </c>
      <c r="AA1068" s="24">
        <f t="shared" si="636"/>
        <v>17993.128455783713</v>
      </c>
      <c r="AB1068" s="24">
        <f t="shared" si="654"/>
        <v>565.7862076679952</v>
      </c>
      <c r="AC1068" s="24">
        <f t="shared" si="655"/>
        <v>450.66933079772753</v>
      </c>
      <c r="AD1068" s="123">
        <f t="shared" si="656"/>
        <v>5250</v>
      </c>
      <c r="AE1068" s="14">
        <f t="shared" si="657"/>
        <v>87.5</v>
      </c>
      <c r="AF1068" s="24">
        <f t="shared" si="637"/>
        <v>400.33466539886376</v>
      </c>
      <c r="AG1068" s="3">
        <f t="shared" si="658"/>
        <v>1.9939760228204522</v>
      </c>
      <c r="AH1068" s="14">
        <f t="shared" si="638"/>
        <v>0</v>
      </c>
      <c r="AI1068" s="14">
        <f t="shared" si="639"/>
        <v>0.9933066920227247</v>
      </c>
      <c r="AJ1068" s="14">
        <f t="shared" si="640"/>
        <v>1.9939760228204522</v>
      </c>
      <c r="AK1068" s="14">
        <f t="shared" si="641"/>
        <v>2.593306692022725</v>
      </c>
      <c r="AL1068" s="24">
        <f t="shared" si="659"/>
        <v>567.71200119869832</v>
      </c>
      <c r="AM1068" s="14">
        <f t="shared" si="660"/>
        <v>474.12060334856926</v>
      </c>
      <c r="AN1068" s="138" t="str">
        <f t="shared" si="661"/>
        <v>modifiée</v>
      </c>
      <c r="AO1068">
        <f t="shared" si="662"/>
        <v>5250</v>
      </c>
      <c r="AP1068" s="124">
        <f t="shared" si="663"/>
        <v>474.12060334856926</v>
      </c>
      <c r="AQ1068" s="124">
        <f t="shared" si="624"/>
        <v>0.34139072654625124</v>
      </c>
    </row>
    <row r="1069" spans="2:43" x14ac:dyDescent="0.25">
      <c r="B1069" s="3">
        <f t="shared" si="642"/>
        <v>5255</v>
      </c>
      <c r="C1069" s="14">
        <f t="shared" si="643"/>
        <v>87.583333333333329</v>
      </c>
      <c r="D1069" s="11">
        <f t="shared" si="644"/>
        <v>1001.9151416809483</v>
      </c>
      <c r="E1069" s="11">
        <f t="shared" si="625"/>
        <v>816.84289378862695</v>
      </c>
      <c r="F1069" s="11">
        <f t="shared" si="645"/>
        <v>322.68630000950861</v>
      </c>
      <c r="G1069" s="11">
        <f t="shared" si="626"/>
        <v>566.15335835939766</v>
      </c>
      <c r="H1069" s="11">
        <f t="shared" si="627"/>
        <v>451.00904721676807</v>
      </c>
      <c r="I1069" s="24">
        <f t="shared" si="646"/>
        <v>322.68630000950861</v>
      </c>
      <c r="J1069" s="12">
        <f t="shared" si="628"/>
        <v>0.28018702278555629</v>
      </c>
      <c r="K1069" s="24">
        <f t="shared" si="629"/>
        <v>573.05520826808151</v>
      </c>
      <c r="L1069" s="12">
        <f t="shared" si="647"/>
        <v>0.27213961617488625</v>
      </c>
      <c r="M1069" s="24">
        <f t="shared" si="648"/>
        <v>566.15335835939766</v>
      </c>
      <c r="N1069" s="12">
        <f t="shared" si="630"/>
        <v>0.66549632617192578</v>
      </c>
      <c r="O1069" s="24">
        <f t="shared" si="631"/>
        <v>723.80249018043673</v>
      </c>
      <c r="P1069" s="12">
        <f t="shared" si="649"/>
        <v>0.36681544349612494</v>
      </c>
      <c r="Q1069" s="24">
        <f t="shared" si="650"/>
        <v>451.00904721676807</v>
      </c>
      <c r="R1069" s="12">
        <f t="shared" si="632"/>
        <v>0.45619430272364858</v>
      </c>
      <c r="S1069" s="24">
        <f t="shared" si="633"/>
        <v>633.52991724795834</v>
      </c>
      <c r="T1069" s="12">
        <f t="shared" si="651"/>
        <v>0.33950379079065457</v>
      </c>
      <c r="W1069" s="24">
        <f t="shared" si="652"/>
        <v>661.69218150653398</v>
      </c>
      <c r="X1069" s="24">
        <f t="shared" si="653"/>
        <v>836.38883114072144</v>
      </c>
      <c r="Y1069" s="13">
        <f t="shared" si="634"/>
        <v>0.38824409807287286</v>
      </c>
      <c r="Z1069" s="24">
        <f t="shared" si="635"/>
        <v>3878.7678070523243</v>
      </c>
      <c r="AA1069" s="24">
        <f t="shared" si="636"/>
        <v>17989.619018725454</v>
      </c>
      <c r="AB1069" s="24">
        <f t="shared" si="654"/>
        <v>566.15335835939766</v>
      </c>
      <c r="AC1069" s="24">
        <f t="shared" si="655"/>
        <v>451.00904721676807</v>
      </c>
      <c r="AD1069" s="123">
        <f t="shared" si="656"/>
        <v>5255</v>
      </c>
      <c r="AE1069" s="14">
        <f t="shared" si="657"/>
        <v>87.583333333333329</v>
      </c>
      <c r="AF1069" s="24">
        <f t="shared" si="637"/>
        <v>400.50452360838403</v>
      </c>
      <c r="AG1069" s="3">
        <f t="shared" si="658"/>
        <v>1.9909185750490874</v>
      </c>
      <c r="AH1069" s="14">
        <f t="shared" si="638"/>
        <v>0</v>
      </c>
      <c r="AI1069" s="14">
        <f t="shared" si="639"/>
        <v>0.98990952783231934</v>
      </c>
      <c r="AJ1069" s="14">
        <f t="shared" si="640"/>
        <v>1.9909185750490874</v>
      </c>
      <c r="AK1069" s="14">
        <f t="shared" si="641"/>
        <v>2.5899095278323192</v>
      </c>
      <c r="AL1069" s="24">
        <f t="shared" si="659"/>
        <v>568.07692535165825</v>
      </c>
      <c r="AM1069" s="14">
        <f t="shared" si="660"/>
        <v>474.46166919678251</v>
      </c>
      <c r="AN1069" s="138" t="str">
        <f t="shared" si="661"/>
        <v>modifiée</v>
      </c>
      <c r="AO1069">
        <f t="shared" si="662"/>
        <v>5255</v>
      </c>
      <c r="AP1069" s="124">
        <f t="shared" si="663"/>
        <v>474.46166919678251</v>
      </c>
      <c r="AQ1069" s="124">
        <f t="shared" si="624"/>
        <v>0.34106584821324759</v>
      </c>
    </row>
    <row r="1070" spans="2:43" x14ac:dyDescent="0.25">
      <c r="B1070" s="3">
        <f t="shared" si="642"/>
        <v>5260</v>
      </c>
      <c r="C1070" s="14">
        <f t="shared" si="643"/>
        <v>87.666666666666671</v>
      </c>
      <c r="D1070" s="11">
        <f t="shared" si="644"/>
        <v>1002.0574319065109</v>
      </c>
      <c r="E1070" s="11">
        <f t="shared" si="625"/>
        <v>817.06366921499921</v>
      </c>
      <c r="F1070" s="11">
        <f t="shared" si="645"/>
        <v>322.95843962568352</v>
      </c>
      <c r="G1070" s="11">
        <f t="shared" si="626"/>
        <v>566.52017380289374</v>
      </c>
      <c r="H1070" s="11">
        <f t="shared" si="627"/>
        <v>451.34855100755874</v>
      </c>
      <c r="I1070" s="24">
        <f t="shared" si="646"/>
        <v>322.95843962568352</v>
      </c>
      <c r="J1070" s="12">
        <f t="shared" si="628"/>
        <v>0.28013701127735524</v>
      </c>
      <c r="K1070" s="24">
        <f t="shared" si="629"/>
        <v>573.15751304786511</v>
      </c>
      <c r="L1070" s="12">
        <f t="shared" si="647"/>
        <v>0.27204631359055192</v>
      </c>
      <c r="M1070" s="24">
        <f t="shared" si="648"/>
        <v>566.52017380289374</v>
      </c>
      <c r="N1070" s="12">
        <f t="shared" si="630"/>
        <v>0.66516095138039111</v>
      </c>
      <c r="O1070" s="24">
        <f t="shared" si="631"/>
        <v>724.16743209224433</v>
      </c>
      <c r="P1070" s="12">
        <f t="shared" si="649"/>
        <v>0.36648053051250751</v>
      </c>
      <c r="Q1070" s="24">
        <f t="shared" si="650"/>
        <v>451.34855100755874</v>
      </c>
      <c r="R1070" s="12">
        <f t="shared" si="632"/>
        <v>0.45604675336666445</v>
      </c>
      <c r="S1070" s="24">
        <f t="shared" si="633"/>
        <v>633.73488950404851</v>
      </c>
      <c r="T1070" s="12">
        <f t="shared" si="651"/>
        <v>0.33929123663726357</v>
      </c>
      <c r="W1070" s="24">
        <f t="shared" si="652"/>
        <v>662.08042560460683</v>
      </c>
      <c r="X1070" s="24">
        <f t="shared" si="653"/>
        <v>837.26018030982232</v>
      </c>
      <c r="Y1070" s="13">
        <f t="shared" si="634"/>
        <v>0.38770398292765751</v>
      </c>
      <c r="Z1070" s="24">
        <f t="shared" si="635"/>
        <v>3874.5810902598096</v>
      </c>
      <c r="AA1070" s="24">
        <f t="shared" si="636"/>
        <v>17986.133773827038</v>
      </c>
      <c r="AB1070" s="24">
        <f t="shared" si="654"/>
        <v>566.52017380289374</v>
      </c>
      <c r="AC1070" s="24">
        <f t="shared" si="655"/>
        <v>451.34855100755874</v>
      </c>
      <c r="AD1070" s="123">
        <f t="shared" si="656"/>
        <v>5260</v>
      </c>
      <c r="AE1070" s="14">
        <f t="shared" si="657"/>
        <v>87.666666666666671</v>
      </c>
      <c r="AF1070" s="24">
        <f t="shared" si="637"/>
        <v>400.67427550377937</v>
      </c>
      <c r="AG1070" s="3">
        <f t="shared" si="658"/>
        <v>1.9878630409319713</v>
      </c>
      <c r="AH1070" s="14">
        <f t="shared" si="638"/>
        <v>0</v>
      </c>
      <c r="AI1070" s="14">
        <f t="shared" si="639"/>
        <v>0.9865144899244126</v>
      </c>
      <c r="AJ1070" s="14">
        <f t="shared" si="640"/>
        <v>1.9878630409319713</v>
      </c>
      <c r="AK1070" s="14">
        <f t="shared" si="641"/>
        <v>2.5865144899244128</v>
      </c>
      <c r="AL1070" s="24">
        <f t="shared" si="659"/>
        <v>568.44141788333866</v>
      </c>
      <c r="AM1070" s="14">
        <f t="shared" si="660"/>
        <v>474.80241016207049</v>
      </c>
      <c r="AN1070" s="138" t="str">
        <f t="shared" si="661"/>
        <v>modifiée</v>
      </c>
      <c r="AO1070">
        <f t="shared" si="662"/>
        <v>5260</v>
      </c>
      <c r="AP1070" s="124">
        <f t="shared" si="663"/>
        <v>474.80241016207049</v>
      </c>
      <c r="AQ1070" s="124">
        <f t="shared" si="624"/>
        <v>0.34074096528797782</v>
      </c>
    </row>
    <row r="1071" spans="2:43" x14ac:dyDescent="0.25">
      <c r="B1071" s="3">
        <f t="shared" si="642"/>
        <v>5265</v>
      </c>
      <c r="C1071" s="14">
        <f t="shared" si="643"/>
        <v>87.75</v>
      </c>
      <c r="D1071" s="11">
        <f t="shared" si="644"/>
        <v>1002.1995871318393</v>
      </c>
      <c r="E1071" s="11">
        <f t="shared" si="625"/>
        <v>817.28444464137135</v>
      </c>
      <c r="F1071" s="11">
        <f t="shared" si="645"/>
        <v>323.2304859392741</v>
      </c>
      <c r="G1071" s="11">
        <f t="shared" si="626"/>
        <v>566.88665433340623</v>
      </c>
      <c r="H1071" s="11">
        <f t="shared" si="627"/>
        <v>451.68784224419602</v>
      </c>
      <c r="I1071" s="24">
        <f t="shared" si="646"/>
        <v>323.2304859392741</v>
      </c>
      <c r="J1071" s="12">
        <f t="shared" si="628"/>
        <v>0.28008700141846099</v>
      </c>
      <c r="K1071" s="24">
        <f t="shared" si="629"/>
        <v>573.25985098645742</v>
      </c>
      <c r="L1071" s="12">
        <f t="shared" si="647"/>
        <v>0.2719530026983572</v>
      </c>
      <c r="M1071" s="24">
        <f t="shared" si="648"/>
        <v>566.88665433340623</v>
      </c>
      <c r="N1071" s="12">
        <f t="shared" si="630"/>
        <v>0.66482570652646</v>
      </c>
      <c r="O1071" s="24">
        <f t="shared" si="631"/>
        <v>724.53260059070965</v>
      </c>
      <c r="P1071" s="12">
        <f t="shared" si="649"/>
        <v>0.36614595250834819</v>
      </c>
      <c r="Q1071" s="24">
        <f t="shared" si="650"/>
        <v>451.68784224419602</v>
      </c>
      <c r="R1071" s="12">
        <f t="shared" si="632"/>
        <v>0.45589917374880906</v>
      </c>
      <c r="S1071" s="24">
        <f t="shared" si="633"/>
        <v>633.94003651505443</v>
      </c>
      <c r="T1071" s="12">
        <f t="shared" si="651"/>
        <v>0.33907875682225513</v>
      </c>
      <c r="W1071" s="24">
        <f t="shared" si="652"/>
        <v>662.46812958753446</v>
      </c>
      <c r="X1071" s="24">
        <f t="shared" si="653"/>
        <v>838.13925630331255</v>
      </c>
      <c r="Y1071" s="13">
        <f t="shared" si="634"/>
        <v>0.38716209492925324</v>
      </c>
      <c r="Z1071" s="24">
        <f t="shared" si="635"/>
        <v>3870.407876345922</v>
      </c>
      <c r="AA1071" s="24">
        <f t="shared" si="636"/>
        <v>17982.673034853568</v>
      </c>
      <c r="AB1071" s="24">
        <f t="shared" si="654"/>
        <v>566.88665433340623</v>
      </c>
      <c r="AC1071" s="24">
        <f t="shared" si="655"/>
        <v>451.68784224419602</v>
      </c>
      <c r="AD1071" s="123">
        <f t="shared" si="656"/>
        <v>5265</v>
      </c>
      <c r="AE1071" s="14">
        <f t="shared" si="657"/>
        <v>87.75</v>
      </c>
      <c r="AF1071" s="24">
        <f t="shared" si="637"/>
        <v>400.84392112209798</v>
      </c>
      <c r="AG1071" s="3">
        <f t="shared" si="658"/>
        <v>1.9848094198022359</v>
      </c>
      <c r="AH1071" s="14">
        <f t="shared" si="638"/>
        <v>0</v>
      </c>
      <c r="AI1071" s="14">
        <f t="shared" si="639"/>
        <v>0.98312157755803975</v>
      </c>
      <c r="AJ1071" s="14">
        <f t="shared" si="640"/>
        <v>1.9848094198022359</v>
      </c>
      <c r="AK1071" s="14">
        <f t="shared" si="641"/>
        <v>2.5831215775580398</v>
      </c>
      <c r="AL1071" s="24">
        <f t="shared" si="659"/>
        <v>568.80547791359947</v>
      </c>
      <c r="AM1071" s="14">
        <f t="shared" si="660"/>
        <v>475.14282623966449</v>
      </c>
      <c r="AN1071" s="138" t="str">
        <f t="shared" si="661"/>
        <v>modifiée</v>
      </c>
      <c r="AO1071">
        <f t="shared" si="662"/>
        <v>5265</v>
      </c>
      <c r="AP1071" s="124">
        <f t="shared" si="663"/>
        <v>475.14282623966449</v>
      </c>
      <c r="AQ1071" s="124">
        <f t="shared" si="624"/>
        <v>0.34041607759399994</v>
      </c>
    </row>
    <row r="1072" spans="2:43" x14ac:dyDescent="0.25">
      <c r="B1072" s="3">
        <f t="shared" si="642"/>
        <v>5270</v>
      </c>
      <c r="C1072" s="14">
        <f t="shared" si="643"/>
        <v>87.833333333333329</v>
      </c>
      <c r="D1072" s="11">
        <f t="shared" si="644"/>
        <v>1002.3416076128578</v>
      </c>
      <c r="E1072" s="11">
        <f t="shared" si="625"/>
        <v>817.50522006774349</v>
      </c>
      <c r="F1072" s="11">
        <f t="shared" si="645"/>
        <v>323.50243894197246</v>
      </c>
      <c r="G1072" s="11">
        <f t="shared" si="626"/>
        <v>567.25280028591453</v>
      </c>
      <c r="H1072" s="11">
        <f t="shared" si="627"/>
        <v>452.02692100101825</v>
      </c>
      <c r="I1072" s="24">
        <f t="shared" si="646"/>
        <v>323.50243894197246</v>
      </c>
      <c r="J1072" s="12">
        <f t="shared" si="628"/>
        <v>0.28003699312156177</v>
      </c>
      <c r="K1072" s="24">
        <f t="shared" si="629"/>
        <v>573.36222227858207</v>
      </c>
      <c r="L1072" s="12">
        <f t="shared" si="647"/>
        <v>0.27185968356136397</v>
      </c>
      <c r="M1072" s="24">
        <f t="shared" si="648"/>
        <v>567.25280028591453</v>
      </c>
      <c r="N1072" s="12">
        <f t="shared" si="630"/>
        <v>0.66449059222747375</v>
      </c>
      <c r="O1072" s="24">
        <f t="shared" si="631"/>
        <v>724.89799513109847</v>
      </c>
      <c r="P1072" s="12">
        <f t="shared" si="649"/>
        <v>0.36581170953809089</v>
      </c>
      <c r="Q1072" s="24">
        <f t="shared" si="650"/>
        <v>452.02692100101825</v>
      </c>
      <c r="R1072" s="12">
        <f t="shared" si="632"/>
        <v>0.45575156402477424</v>
      </c>
      <c r="S1072" s="24">
        <f t="shared" si="633"/>
        <v>634.14535827636291</v>
      </c>
      <c r="T1072" s="12">
        <f t="shared" si="651"/>
        <v>0.33886635158692557</v>
      </c>
      <c r="W1072" s="24">
        <f t="shared" si="652"/>
        <v>662.85529168246376</v>
      </c>
      <c r="X1072" s="24">
        <f t="shared" si="653"/>
        <v>839.02615568162059</v>
      </c>
      <c r="Y1072" s="13">
        <f t="shared" si="634"/>
        <v>0.38661841650679701</v>
      </c>
      <c r="Z1072" s="24">
        <f t="shared" si="635"/>
        <v>3866.2482096319936</v>
      </c>
      <c r="AA1072" s="24">
        <f t="shared" si="636"/>
        <v>17979.237117979395</v>
      </c>
      <c r="AB1072" s="24">
        <f t="shared" si="654"/>
        <v>567.25280028591453</v>
      </c>
      <c r="AC1072" s="24">
        <f t="shared" si="655"/>
        <v>452.02692100101825</v>
      </c>
      <c r="AD1072" s="123">
        <f t="shared" si="656"/>
        <v>5270</v>
      </c>
      <c r="AE1072" s="14">
        <f t="shared" si="657"/>
        <v>87.833333333333329</v>
      </c>
      <c r="AF1072" s="24">
        <f t="shared" si="637"/>
        <v>401.01346050050915</v>
      </c>
      <c r="AG1072" s="3">
        <f t="shared" si="658"/>
        <v>1.9817577109908358</v>
      </c>
      <c r="AH1072" s="14">
        <f t="shared" si="638"/>
        <v>0</v>
      </c>
      <c r="AI1072" s="14">
        <f t="shared" si="639"/>
        <v>0.97973078998981744</v>
      </c>
      <c r="AJ1072" s="14">
        <f t="shared" si="640"/>
        <v>1.9817577109908358</v>
      </c>
      <c r="AK1072" s="14">
        <f t="shared" si="641"/>
        <v>2.5797307899898176</v>
      </c>
      <c r="AL1072" s="24">
        <f t="shared" si="659"/>
        <v>569.16910455353479</v>
      </c>
      <c r="AM1072" s="14">
        <f t="shared" si="660"/>
        <v>475.48291742460577</v>
      </c>
      <c r="AN1072" s="138" t="str">
        <f t="shared" si="661"/>
        <v>modifiée</v>
      </c>
      <c r="AO1072">
        <f t="shared" si="662"/>
        <v>5270</v>
      </c>
      <c r="AP1072" s="124">
        <f t="shared" si="663"/>
        <v>475.48291742460577</v>
      </c>
      <c r="AQ1072" s="124">
        <f t="shared" si="624"/>
        <v>0.34009118494128643</v>
      </c>
    </row>
    <row r="1073" spans="2:43" x14ac:dyDescent="0.25">
      <c r="B1073" s="3">
        <f t="shared" si="642"/>
        <v>5275</v>
      </c>
      <c r="C1073" s="14">
        <f t="shared" si="643"/>
        <v>87.916666666666671</v>
      </c>
      <c r="D1073" s="11">
        <f t="shared" si="644"/>
        <v>1002.4834936047645</v>
      </c>
      <c r="E1073" s="11">
        <f t="shared" si="625"/>
        <v>817.72599549411575</v>
      </c>
      <c r="F1073" s="11">
        <f t="shared" si="645"/>
        <v>323.77429862553385</v>
      </c>
      <c r="G1073" s="11">
        <f t="shared" si="626"/>
        <v>567.61861199545262</v>
      </c>
      <c r="H1073" s="11">
        <f t="shared" si="627"/>
        <v>452.3657873526052</v>
      </c>
      <c r="I1073" s="24">
        <f t="shared" si="646"/>
        <v>323.77429862553385</v>
      </c>
      <c r="J1073" s="12">
        <f t="shared" si="628"/>
        <v>0.27998698629972485</v>
      </c>
      <c r="K1073" s="24">
        <f t="shared" si="629"/>
        <v>573.46462711845129</v>
      </c>
      <c r="L1073" s="12">
        <f t="shared" si="647"/>
        <v>0.2717663562425256</v>
      </c>
      <c r="M1073" s="24">
        <f t="shared" si="648"/>
        <v>567.61861199545262</v>
      </c>
      <c r="N1073" s="12">
        <f t="shared" si="630"/>
        <v>0.66415560909835658</v>
      </c>
      <c r="O1073" s="24">
        <f t="shared" si="631"/>
        <v>725.2636151685914</v>
      </c>
      <c r="P1073" s="12">
        <f t="shared" si="649"/>
        <v>0.36547780165390065</v>
      </c>
      <c r="Q1073" s="24">
        <f t="shared" si="650"/>
        <v>452.3657873526052</v>
      </c>
      <c r="R1073" s="12">
        <f t="shared" si="632"/>
        <v>0.45560392434994734</v>
      </c>
      <c r="S1073" s="24">
        <f t="shared" si="633"/>
        <v>634.35085478217661</v>
      </c>
      <c r="T1073" s="12">
        <f t="shared" si="651"/>
        <v>0.33865402117198562</v>
      </c>
      <c r="W1073" s="24">
        <f t="shared" si="652"/>
        <v>663.24191009897061</v>
      </c>
      <c r="X1073" s="24">
        <f t="shared" si="653"/>
        <v>839.92097654197778</v>
      </c>
      <c r="Y1073" s="13">
        <f t="shared" si="634"/>
        <v>0.38607292985745301</v>
      </c>
      <c r="Z1073" s="24">
        <f t="shared" si="635"/>
        <v>3862.1021348786285</v>
      </c>
      <c r="AA1073" s="24">
        <f t="shared" si="636"/>
        <v>17975.826341817101</v>
      </c>
      <c r="AB1073" s="24">
        <f t="shared" si="654"/>
        <v>567.61861199545262</v>
      </c>
      <c r="AC1073" s="24">
        <f t="shared" si="655"/>
        <v>452.3657873526052</v>
      </c>
      <c r="AD1073" s="123">
        <f t="shared" si="656"/>
        <v>5275</v>
      </c>
      <c r="AE1073" s="14">
        <f t="shared" si="657"/>
        <v>87.916666666666671</v>
      </c>
      <c r="AF1073" s="24">
        <f t="shared" si="637"/>
        <v>401.18289367630257</v>
      </c>
      <c r="AG1073" s="3">
        <f t="shared" si="658"/>
        <v>1.9787079138265533</v>
      </c>
      <c r="AH1073" s="14">
        <f t="shared" si="638"/>
        <v>0</v>
      </c>
      <c r="AI1073" s="14">
        <f t="shared" si="639"/>
        <v>0.97634212647394802</v>
      </c>
      <c r="AJ1073" s="14">
        <f t="shared" si="640"/>
        <v>1.9787079138265533</v>
      </c>
      <c r="AK1073" s="14">
        <f t="shared" si="641"/>
        <v>2.5763421264739481</v>
      </c>
      <c r="AL1073" s="24">
        <f t="shared" si="659"/>
        <v>569.53229690535079</v>
      </c>
      <c r="AM1073" s="14">
        <f t="shared" si="660"/>
        <v>475.82268371173103</v>
      </c>
      <c r="AN1073" s="138" t="str">
        <f t="shared" si="661"/>
        <v>modifiée</v>
      </c>
      <c r="AO1073">
        <f t="shared" si="662"/>
        <v>5275</v>
      </c>
      <c r="AP1073" s="124">
        <f t="shared" si="663"/>
        <v>475.82268371173103</v>
      </c>
      <c r="AQ1073" s="124">
        <f t="shared" si="624"/>
        <v>0.3397662871252578</v>
      </c>
    </row>
    <row r="1074" spans="2:43" x14ac:dyDescent="0.25">
      <c r="B1074" s="3">
        <f t="shared" si="642"/>
        <v>5280</v>
      </c>
      <c r="C1074" s="14">
        <f t="shared" si="643"/>
        <v>88</v>
      </c>
      <c r="D1074" s="11">
        <f t="shared" si="644"/>
        <v>1002.6252453620325</v>
      </c>
      <c r="E1074" s="11">
        <f t="shared" si="625"/>
        <v>817.94677092048801</v>
      </c>
      <c r="F1074" s="11">
        <f t="shared" si="645"/>
        <v>324.0460649817764</v>
      </c>
      <c r="G1074" s="11">
        <f t="shared" si="626"/>
        <v>567.98408979710655</v>
      </c>
      <c r="H1074" s="11">
        <f t="shared" si="627"/>
        <v>452.70444137377717</v>
      </c>
      <c r="I1074" s="24">
        <f t="shared" si="646"/>
        <v>324.0460649817764</v>
      </c>
      <c r="J1074" s="12">
        <f t="shared" si="628"/>
        <v>0.27993698086639712</v>
      </c>
      <c r="K1074" s="24">
        <f t="shared" si="629"/>
        <v>573.56706569976495</v>
      </c>
      <c r="L1074" s="12">
        <f t="shared" si="647"/>
        <v>0.27167302080471079</v>
      </c>
      <c r="M1074" s="24">
        <f t="shared" si="648"/>
        <v>567.98408979710655</v>
      </c>
      <c r="N1074" s="12">
        <f t="shared" si="630"/>
        <v>0.66382075775161486</v>
      </c>
      <c r="O1074" s="24">
        <f t="shared" si="631"/>
        <v>725.62946015829107</v>
      </c>
      <c r="P1074" s="12">
        <f t="shared" si="649"/>
        <v>0.36514422890572568</v>
      </c>
      <c r="Q1074" s="24">
        <f t="shared" si="650"/>
        <v>452.70444137377717</v>
      </c>
      <c r="R1074" s="12">
        <f t="shared" si="632"/>
        <v>0.45545625488040525</v>
      </c>
      <c r="S1074" s="24">
        <f t="shared" si="633"/>
        <v>634.55652602551868</v>
      </c>
      <c r="T1074" s="12">
        <f t="shared" si="651"/>
        <v>0.33844176581759433</v>
      </c>
      <c r="W1074" s="24">
        <f t="shared" si="652"/>
        <v>663.62798302882811</v>
      </c>
      <c r="X1074" s="24">
        <f t="shared" si="653"/>
        <v>840.82381854777236</v>
      </c>
      <c r="Y1074" s="13">
        <f t="shared" si="634"/>
        <v>0.38552561694352228</v>
      </c>
      <c r="Z1074" s="24">
        <f t="shared" si="635"/>
        <v>3857.9696972914971</v>
      </c>
      <c r="AA1074" s="24">
        <f t="shared" si="636"/>
        <v>17972.441027446235</v>
      </c>
      <c r="AB1074" s="24">
        <f t="shared" si="654"/>
        <v>567.98408979710655</v>
      </c>
      <c r="AC1074" s="24">
        <f t="shared" si="655"/>
        <v>452.70444137377717</v>
      </c>
      <c r="AD1074" s="123">
        <f t="shared" si="656"/>
        <v>5280</v>
      </c>
      <c r="AE1074" s="14">
        <f t="shared" si="657"/>
        <v>88</v>
      </c>
      <c r="AF1074" s="24">
        <f t="shared" si="637"/>
        <v>401.35222068688859</v>
      </c>
      <c r="AG1074" s="3">
        <f t="shared" si="658"/>
        <v>1.9756600276360055</v>
      </c>
      <c r="AH1074" s="14">
        <f t="shared" si="638"/>
        <v>0</v>
      </c>
      <c r="AI1074" s="14">
        <f t="shared" si="639"/>
        <v>0.97295558626222822</v>
      </c>
      <c r="AJ1074" s="14">
        <f t="shared" si="640"/>
        <v>1.9756600276360055</v>
      </c>
      <c r="AK1074" s="14">
        <f t="shared" si="641"/>
        <v>2.5729555862622284</v>
      </c>
      <c r="AL1074" s="24">
        <f t="shared" si="659"/>
        <v>569.89505406224305</v>
      </c>
      <c r="AM1074" s="14">
        <f t="shared" si="660"/>
        <v>476.16212509565798</v>
      </c>
      <c r="AN1074" s="138" t="str">
        <f t="shared" si="661"/>
        <v>modifiée</v>
      </c>
      <c r="AO1074">
        <f t="shared" si="662"/>
        <v>5280</v>
      </c>
      <c r="AP1074" s="124">
        <f t="shared" si="663"/>
        <v>476.16212509565798</v>
      </c>
      <c r="AQ1074" s="124">
        <f t="shared" si="624"/>
        <v>0.33944138392695322</v>
      </c>
    </row>
    <row r="1075" spans="2:43" x14ac:dyDescent="0.25">
      <c r="B1075" s="3">
        <f t="shared" si="642"/>
        <v>5285</v>
      </c>
      <c r="C1075" s="14">
        <f t="shared" si="643"/>
        <v>88.083333333333329</v>
      </c>
      <c r="D1075" s="11">
        <f t="shared" si="644"/>
        <v>1002.7668631384136</v>
      </c>
      <c r="E1075" s="11">
        <f t="shared" si="625"/>
        <v>818.16754634686026</v>
      </c>
      <c r="F1075" s="11">
        <f t="shared" si="645"/>
        <v>324.31773800258111</v>
      </c>
      <c r="G1075" s="11">
        <f t="shared" si="626"/>
        <v>568.34923402601225</v>
      </c>
      <c r="H1075" s="11">
        <f t="shared" si="627"/>
        <v>453.04288313959478</v>
      </c>
      <c r="I1075" s="24">
        <f t="shared" si="646"/>
        <v>324.31773800258111</v>
      </c>
      <c r="J1075" s="12">
        <f t="shared" si="628"/>
        <v>0.2798869767354033</v>
      </c>
      <c r="K1075" s="24">
        <f t="shared" si="629"/>
        <v>573.66953821571235</v>
      </c>
      <c r="L1075" s="12">
        <f t="shared" si="647"/>
        <v>0.27157967731068433</v>
      </c>
      <c r="M1075" s="24">
        <f t="shared" si="648"/>
        <v>568.34923402601225</v>
      </c>
      <c r="N1075" s="12">
        <f t="shared" si="630"/>
        <v>0.66348603879733392</v>
      </c>
      <c r="O1075" s="24">
        <f t="shared" si="631"/>
        <v>725.99552955522938</v>
      </c>
      <c r="P1075" s="12">
        <f t="shared" si="649"/>
        <v>0.36481099134125899</v>
      </c>
      <c r="Q1075" s="24">
        <f t="shared" si="650"/>
        <v>453.04288313959478</v>
      </c>
      <c r="R1075" s="12">
        <f t="shared" si="632"/>
        <v>0.45530855577290891</v>
      </c>
      <c r="S1075" s="24">
        <f t="shared" si="633"/>
        <v>634.76237199823686</v>
      </c>
      <c r="T1075" s="12">
        <f t="shared" si="651"/>
        <v>0.33822958576332673</v>
      </c>
      <c r="W1075" s="24">
        <f t="shared" si="652"/>
        <v>664.01350864577159</v>
      </c>
      <c r="X1075" s="24">
        <f t="shared" si="653"/>
        <v>841.73478295855045</v>
      </c>
      <c r="Y1075" s="13">
        <f t="shared" si="634"/>
        <v>0.38497645948953113</v>
      </c>
      <c r="Z1075" s="24">
        <f t="shared" si="635"/>
        <v>3853.8509425272168</v>
      </c>
      <c r="AA1075" s="24">
        <f t="shared" si="636"/>
        <v>17969.081498443</v>
      </c>
      <c r="AB1075" s="24">
        <f t="shared" si="654"/>
        <v>568.34923402601225</v>
      </c>
      <c r="AC1075" s="24">
        <f t="shared" si="655"/>
        <v>453.04288313959478</v>
      </c>
      <c r="AD1075" s="123">
        <f t="shared" si="656"/>
        <v>5285</v>
      </c>
      <c r="AE1075" s="14">
        <f t="shared" si="657"/>
        <v>88.083333333333329</v>
      </c>
      <c r="AF1075" s="24">
        <f t="shared" si="637"/>
        <v>401.52144156979739</v>
      </c>
      <c r="AG1075" s="3">
        <f t="shared" si="658"/>
        <v>1.972614051743647</v>
      </c>
      <c r="AH1075" s="14">
        <f t="shared" si="638"/>
        <v>0</v>
      </c>
      <c r="AI1075" s="14">
        <f t="shared" si="639"/>
        <v>0.96957116860405224</v>
      </c>
      <c r="AJ1075" s="14">
        <f t="shared" si="640"/>
        <v>1.972614051743647</v>
      </c>
      <c r="AK1075" s="14">
        <f t="shared" si="641"/>
        <v>2.5695711686040523</v>
      </c>
      <c r="AL1075" s="24">
        <f t="shared" si="659"/>
        <v>570.25737510827139</v>
      </c>
      <c r="AM1075" s="14">
        <f t="shared" si="660"/>
        <v>476.50124157077124</v>
      </c>
      <c r="AN1075" s="138" t="str">
        <f t="shared" si="661"/>
        <v>modifiée</v>
      </c>
      <c r="AO1075">
        <f t="shared" si="662"/>
        <v>5285</v>
      </c>
      <c r="AP1075" s="124">
        <f t="shared" si="663"/>
        <v>476.50124157077124</v>
      </c>
      <c r="AQ1075" s="124">
        <f t="shared" si="624"/>
        <v>0.33911647511325782</v>
      </c>
    </row>
    <row r="1076" spans="2:43" x14ac:dyDescent="0.25">
      <c r="B1076" s="3">
        <f t="shared" si="642"/>
        <v>5290</v>
      </c>
      <c r="C1076" s="14">
        <f t="shared" si="643"/>
        <v>88.166666666666671</v>
      </c>
      <c r="D1076" s="11">
        <f t="shared" si="644"/>
        <v>1002.9083471869405</v>
      </c>
      <c r="E1076" s="11">
        <f t="shared" si="625"/>
        <v>818.38832177323252</v>
      </c>
      <c r="F1076" s="11">
        <f t="shared" si="645"/>
        <v>324.58931767989179</v>
      </c>
      <c r="G1076" s="11">
        <f t="shared" si="626"/>
        <v>568.71404501735356</v>
      </c>
      <c r="H1076" s="11">
        <f t="shared" si="627"/>
        <v>453.38111272535809</v>
      </c>
      <c r="I1076" s="24">
        <f t="shared" si="646"/>
        <v>324.58931767989179</v>
      </c>
      <c r="J1076" s="12">
        <f t="shared" si="628"/>
        <v>0.27983697382094613</v>
      </c>
      <c r="K1076" s="24">
        <f t="shared" si="629"/>
        <v>573.77204485897119</v>
      </c>
      <c r="L1076" s="12">
        <f t="shared" si="647"/>
        <v>0.27148632582310522</v>
      </c>
      <c r="M1076" s="24">
        <f t="shared" si="648"/>
        <v>568.71404501735356</v>
      </c>
      <c r="N1076" s="12">
        <f t="shared" si="630"/>
        <v>0.66315145284317756</v>
      </c>
      <c r="O1076" s="24">
        <f t="shared" si="631"/>
        <v>726.36182281437573</v>
      </c>
      <c r="P1076" s="12">
        <f t="shared" si="649"/>
        <v>0.36447808900593731</v>
      </c>
      <c r="Q1076" s="24">
        <f t="shared" si="650"/>
        <v>453.38111272535809</v>
      </c>
      <c r="R1076" s="12">
        <f t="shared" si="632"/>
        <v>0.45516082718489598</v>
      </c>
      <c r="S1076" s="24">
        <f t="shared" si="633"/>
        <v>634.96839269100838</v>
      </c>
      <c r="T1076" s="12">
        <f t="shared" si="651"/>
        <v>0.33801748124816711</v>
      </c>
      <c r="W1076" s="24">
        <f t="shared" si="652"/>
        <v>664.3984851052611</v>
      </c>
      <c r="X1076" s="24">
        <f t="shared" si="653"/>
        <v>842.65397266068226</v>
      </c>
      <c r="Y1076" s="13">
        <f t="shared" si="634"/>
        <v>0.38442543897928572</v>
      </c>
      <c r="Z1076" s="24">
        <f t="shared" si="635"/>
        <v>3849.7459166992853</v>
      </c>
      <c r="AA1076" s="24">
        <f t="shared" si="636"/>
        <v>17965.748080910056</v>
      </c>
      <c r="AB1076" s="24">
        <f t="shared" si="654"/>
        <v>568.71404501735356</v>
      </c>
      <c r="AC1076" s="24">
        <f t="shared" si="655"/>
        <v>453.38111272535809</v>
      </c>
      <c r="AD1076" s="123">
        <f t="shared" si="656"/>
        <v>5290</v>
      </c>
      <c r="AE1076" s="14">
        <f t="shared" si="657"/>
        <v>88.166666666666671</v>
      </c>
      <c r="AF1076" s="24">
        <f t="shared" si="637"/>
        <v>401.69055636267905</v>
      </c>
      <c r="AG1076" s="3">
        <f t="shared" si="658"/>
        <v>1.9695699854717772</v>
      </c>
      <c r="AH1076" s="14">
        <f t="shared" si="638"/>
        <v>0</v>
      </c>
      <c r="AI1076" s="14">
        <f t="shared" si="639"/>
        <v>0.96618887274641907</v>
      </c>
      <c r="AJ1076" s="14">
        <f t="shared" si="640"/>
        <v>1.9695699854717772</v>
      </c>
      <c r="AK1076" s="14">
        <f t="shared" si="641"/>
        <v>2.566188872746419</v>
      </c>
      <c r="AL1076" s="24">
        <f t="shared" si="659"/>
        <v>570.61925911823437</v>
      </c>
      <c r="AM1076" s="14">
        <f t="shared" si="660"/>
        <v>476.84003313120763</v>
      </c>
      <c r="AN1076" s="138" t="str">
        <f t="shared" si="661"/>
        <v>modifiée</v>
      </c>
      <c r="AO1076">
        <f t="shared" si="662"/>
        <v>5290</v>
      </c>
      <c r="AP1076" s="124">
        <f t="shared" si="663"/>
        <v>476.84003313120763</v>
      </c>
      <c r="AQ1076" s="124">
        <f t="shared" si="624"/>
        <v>0.33879156043639114</v>
      </c>
    </row>
    <row r="1077" spans="2:43" x14ac:dyDescent="0.25">
      <c r="B1077" s="3">
        <f t="shared" si="642"/>
        <v>5295</v>
      </c>
      <c r="C1077" s="14">
        <f t="shared" si="643"/>
        <v>88.25</v>
      </c>
      <c r="D1077" s="11">
        <f t="shared" si="644"/>
        <v>1003.0496977599302</v>
      </c>
      <c r="E1077" s="11">
        <f t="shared" si="625"/>
        <v>818.60909719960466</v>
      </c>
      <c r="F1077" s="11">
        <f t="shared" si="645"/>
        <v>324.8608040057149</v>
      </c>
      <c r="G1077" s="11">
        <f t="shared" si="626"/>
        <v>569.07852310635951</v>
      </c>
      <c r="H1077" s="11">
        <f t="shared" si="627"/>
        <v>453.71913020660628</v>
      </c>
      <c r="I1077" s="24">
        <f t="shared" si="646"/>
        <v>324.8608040057149</v>
      </c>
      <c r="J1077" s="12">
        <f t="shared" si="628"/>
        <v>0.27978697203760489</v>
      </c>
      <c r="K1077" s="24">
        <f t="shared" si="629"/>
        <v>573.87458582170927</v>
      </c>
      <c r="L1077" s="12">
        <f t="shared" si="647"/>
        <v>0.27139296640453969</v>
      </c>
      <c r="M1077" s="24">
        <f t="shared" si="648"/>
        <v>569.07852310635951</v>
      </c>
      <c r="N1077" s="12">
        <f t="shared" si="630"/>
        <v>0.66281700049438519</v>
      </c>
      <c r="O1077" s="24">
        <f t="shared" si="631"/>
        <v>726.72833939064367</v>
      </c>
      <c r="P1077" s="12">
        <f t="shared" si="649"/>
        <v>0.36414552194298105</v>
      </c>
      <c r="Q1077" s="24">
        <f t="shared" si="650"/>
        <v>453.71913020660628</v>
      </c>
      <c r="R1077" s="12">
        <f t="shared" si="632"/>
        <v>0.45501306927447532</v>
      </c>
      <c r="S1077" s="24">
        <f t="shared" si="633"/>
        <v>635.17458809334425</v>
      </c>
      <c r="T1077" s="12">
        <f t="shared" si="651"/>
        <v>0.33780545251052874</v>
      </c>
      <c r="W1077" s="24">
        <f t="shared" si="652"/>
        <v>664.78291054424039</v>
      </c>
      <c r="X1077" s="24">
        <f t="shared" si="653"/>
        <v>843.58149219870688</v>
      </c>
      <c r="Y1077" s="13">
        <f t="shared" si="634"/>
        <v>0.38387253665289556</v>
      </c>
      <c r="Z1077" s="24">
        <f t="shared" si="635"/>
        <v>3845.6546663841068</v>
      </c>
      <c r="AA1077" s="24">
        <f t="shared" si="636"/>
        <v>17962.441103506702</v>
      </c>
      <c r="AB1077" s="24">
        <f t="shared" si="654"/>
        <v>569.07852310635951</v>
      </c>
      <c r="AC1077" s="24">
        <f t="shared" si="655"/>
        <v>453.71913020660628</v>
      </c>
      <c r="AD1077" s="123">
        <f t="shared" si="656"/>
        <v>5295</v>
      </c>
      <c r="AE1077" s="14">
        <f t="shared" si="657"/>
        <v>88.25</v>
      </c>
      <c r="AF1077" s="24">
        <f t="shared" si="637"/>
        <v>401.85956510330311</v>
      </c>
      <c r="AG1077" s="3">
        <f t="shared" si="658"/>
        <v>1.9665278281405434</v>
      </c>
      <c r="AH1077" s="14">
        <f t="shared" si="638"/>
        <v>0</v>
      </c>
      <c r="AI1077" s="14">
        <f t="shared" si="639"/>
        <v>0.9628086979339372</v>
      </c>
      <c r="AJ1077" s="14">
        <f t="shared" si="640"/>
        <v>1.9665278281405434</v>
      </c>
      <c r="AK1077" s="14">
        <f t="shared" si="641"/>
        <v>2.5628086979339373</v>
      </c>
      <c r="AL1077" s="24">
        <f t="shared" si="659"/>
        <v>570.98070515754091</v>
      </c>
      <c r="AM1077" s="14">
        <f t="shared" si="660"/>
        <v>477.17849977084137</v>
      </c>
      <c r="AN1077" s="138" t="str">
        <f t="shared" si="661"/>
        <v>modifiée</v>
      </c>
      <c r="AO1077">
        <f t="shared" si="662"/>
        <v>5295</v>
      </c>
      <c r="AP1077" s="124">
        <f t="shared" si="663"/>
        <v>477.17849977084137</v>
      </c>
      <c r="AQ1077" s="124">
        <f t="shared" si="624"/>
        <v>0.33846663963373658</v>
      </c>
    </row>
    <row r="1078" spans="2:43" x14ac:dyDescent="0.25">
      <c r="B1078" s="3">
        <f t="shared" si="642"/>
        <v>5300</v>
      </c>
      <c r="C1078" s="14">
        <f t="shared" si="643"/>
        <v>88.333333333333329</v>
      </c>
      <c r="D1078" s="11">
        <f t="shared" si="644"/>
        <v>1003.190915108986</v>
      </c>
      <c r="E1078" s="11">
        <f t="shared" si="625"/>
        <v>818.8298726259768</v>
      </c>
      <c r="F1078" s="11">
        <f t="shared" si="645"/>
        <v>325.13219697211946</v>
      </c>
      <c r="G1078" s="11">
        <f t="shared" si="626"/>
        <v>569.4426686283025</v>
      </c>
      <c r="H1078" s="11">
        <f t="shared" si="627"/>
        <v>454.05693565911679</v>
      </c>
      <c r="I1078" s="24">
        <f t="shared" si="646"/>
        <v>325.13219697211946</v>
      </c>
      <c r="J1078" s="12">
        <f t="shared" si="628"/>
        <v>0.27973697130033504</v>
      </c>
      <c r="K1078" s="24">
        <f t="shared" si="629"/>
        <v>573.97716129558432</v>
      </c>
      <c r="L1078" s="12">
        <f t="shared" si="647"/>
        <v>0.27129959911744295</v>
      </c>
      <c r="M1078" s="24">
        <f t="shared" si="648"/>
        <v>569.4426686283025</v>
      </c>
      <c r="N1078" s="12">
        <f t="shared" si="630"/>
        <v>0.66248268235377084</v>
      </c>
      <c r="O1078" s="24">
        <f t="shared" si="631"/>
        <v>727.09507873889902</v>
      </c>
      <c r="P1078" s="12">
        <f t="shared" si="649"/>
        <v>0.3638132901933549</v>
      </c>
      <c r="Q1078" s="24">
        <f t="shared" si="650"/>
        <v>454.05693565911679</v>
      </c>
      <c r="R1078" s="12">
        <f t="shared" si="632"/>
        <v>0.45486528220042155</v>
      </c>
      <c r="S1078" s="24">
        <f t="shared" si="633"/>
        <v>635.38095819359364</v>
      </c>
      <c r="T1078" s="12">
        <f t="shared" si="651"/>
        <v>0.33759349978822095</v>
      </c>
      <c r="W1078" s="24">
        <f t="shared" si="652"/>
        <v>665.16678308089331</v>
      </c>
      <c r="X1078" s="24">
        <f t="shared" si="653"/>
        <v>844.51744780737704</v>
      </c>
      <c r="Y1078" s="13">
        <f t="shared" si="634"/>
        <v>0.3833177335037718</v>
      </c>
      <c r="Z1078" s="24">
        <f t="shared" si="635"/>
        <v>3841.5772386270874</v>
      </c>
      <c r="AA1078" s="24">
        <f t="shared" si="636"/>
        <v>17959.160897479778</v>
      </c>
      <c r="AB1078" s="24">
        <f t="shared" si="654"/>
        <v>569.4426686283025</v>
      </c>
      <c r="AC1078" s="24">
        <f t="shared" si="655"/>
        <v>454.05693565911679</v>
      </c>
      <c r="AD1078" s="123">
        <f t="shared" si="656"/>
        <v>5300</v>
      </c>
      <c r="AE1078" s="14">
        <f t="shared" si="657"/>
        <v>88.333333333333329</v>
      </c>
      <c r="AF1078" s="24">
        <f t="shared" si="637"/>
        <v>402.02846782955839</v>
      </c>
      <c r="AG1078" s="3">
        <f t="shared" si="658"/>
        <v>1.9634875790679489</v>
      </c>
      <c r="AH1078" s="14">
        <f t="shared" si="638"/>
        <v>0</v>
      </c>
      <c r="AI1078" s="14">
        <f t="shared" si="639"/>
        <v>0.95943064340883211</v>
      </c>
      <c r="AJ1078" s="14">
        <f t="shared" si="640"/>
        <v>1.9634875790679489</v>
      </c>
      <c r="AK1078" s="14">
        <f t="shared" si="641"/>
        <v>2.5594306434088323</v>
      </c>
      <c r="AL1078" s="24">
        <f t="shared" si="659"/>
        <v>571.34171228208129</v>
      </c>
      <c r="AM1078" s="14">
        <f t="shared" si="660"/>
        <v>477.51664148326932</v>
      </c>
      <c r="AN1078" s="138" t="str">
        <f t="shared" si="661"/>
        <v>modifiée</v>
      </c>
      <c r="AO1078">
        <f t="shared" si="662"/>
        <v>5300</v>
      </c>
      <c r="AP1078" s="124">
        <f t="shared" si="663"/>
        <v>477.51664148326932</v>
      </c>
      <c r="AQ1078" s="124">
        <f t="shared" si="624"/>
        <v>0.3381417124279551</v>
      </c>
    </row>
    <row r="1079" spans="2:43" x14ac:dyDescent="0.25">
      <c r="B1079" s="3">
        <f t="shared" si="642"/>
        <v>5305</v>
      </c>
      <c r="C1079" s="14">
        <f t="shared" si="643"/>
        <v>88.416666666666671</v>
      </c>
      <c r="D1079" s="11">
        <f t="shared" si="644"/>
        <v>1003.3319994850003</v>
      </c>
      <c r="E1079" s="11">
        <f t="shared" si="625"/>
        <v>819.05064805234906</v>
      </c>
      <c r="F1079" s="11">
        <f t="shared" si="645"/>
        <v>325.40349657123693</v>
      </c>
      <c r="G1079" s="11">
        <f t="shared" si="626"/>
        <v>569.80648191849582</v>
      </c>
      <c r="H1079" s="11">
        <f t="shared" si="627"/>
        <v>454.39452915890502</v>
      </c>
      <c r="I1079" s="24">
        <f t="shared" si="646"/>
        <v>325.40349657123693</v>
      </c>
      <c r="J1079" s="12">
        <f t="shared" si="628"/>
        <v>0.27968697152446759</v>
      </c>
      <c r="K1079" s="24">
        <f t="shared" si="629"/>
        <v>574.07977147174438</v>
      </c>
      <c r="L1079" s="12">
        <f t="shared" si="647"/>
        <v>0.27120622402420419</v>
      </c>
      <c r="M1079" s="24">
        <f t="shared" si="648"/>
        <v>569.80648191849582</v>
      </c>
      <c r="N1079" s="12">
        <f t="shared" si="630"/>
        <v>0.66214849902172079</v>
      </c>
      <c r="O1079" s="24">
        <f t="shared" si="631"/>
        <v>727.46204031396724</v>
      </c>
      <c r="P1079" s="12">
        <f t="shared" si="649"/>
        <v>0.3634813937958834</v>
      </c>
      <c r="Q1079" s="24">
        <f t="shared" si="650"/>
        <v>454.39452915890502</v>
      </c>
      <c r="R1079" s="12">
        <f t="shared" si="632"/>
        <v>0.45471746612216757</v>
      </c>
      <c r="S1079" s="24">
        <f t="shared" si="633"/>
        <v>635.58750297894869</v>
      </c>
      <c r="T1079" s="12">
        <f t="shared" si="651"/>
        <v>0.33738162331852078</v>
      </c>
      <c r="W1079" s="24">
        <f t="shared" si="652"/>
        <v>665.55010081439707</v>
      </c>
      <c r="X1079" s="24">
        <f t="shared" si="653"/>
        <v>845.46194744441721</v>
      </c>
      <c r="Y1079" s="13">
        <f t="shared" si="634"/>
        <v>0.3827610102755859</v>
      </c>
      <c r="Z1079" s="24">
        <f t="shared" si="635"/>
        <v>3837.5136809487999</v>
      </c>
      <c r="AA1079" s="24">
        <f t="shared" si="636"/>
        <v>17955.90779669433</v>
      </c>
      <c r="AB1079" s="24">
        <f t="shared" si="654"/>
        <v>569.80648191849582</v>
      </c>
      <c r="AC1079" s="24">
        <f t="shared" si="655"/>
        <v>454.39452915890502</v>
      </c>
      <c r="AD1079" s="123">
        <f t="shared" si="656"/>
        <v>5305</v>
      </c>
      <c r="AE1079" s="14">
        <f t="shared" si="657"/>
        <v>88.416666666666671</v>
      </c>
      <c r="AF1079" s="24">
        <f t="shared" si="637"/>
        <v>402.19726457945251</v>
      </c>
      <c r="AG1079" s="3">
        <f t="shared" si="658"/>
        <v>1.9604492375698548</v>
      </c>
      <c r="AH1079" s="14">
        <f t="shared" si="638"/>
        <v>0</v>
      </c>
      <c r="AI1079" s="14">
        <f t="shared" si="639"/>
        <v>0.95605470841094986</v>
      </c>
      <c r="AJ1079" s="14">
        <f t="shared" si="640"/>
        <v>1.9604492375698548</v>
      </c>
      <c r="AK1079" s="14">
        <f t="shared" si="641"/>
        <v>2.5560547084109499</v>
      </c>
      <c r="AL1079" s="24">
        <f t="shared" si="659"/>
        <v>571.70227953809672</v>
      </c>
      <c r="AM1079" s="14">
        <f t="shared" si="660"/>
        <v>477.85445826179625</v>
      </c>
      <c r="AN1079" s="138" t="str">
        <f t="shared" si="661"/>
        <v>modifiée</v>
      </c>
      <c r="AO1079">
        <f t="shared" si="662"/>
        <v>5305</v>
      </c>
      <c r="AP1079" s="124">
        <f t="shared" si="663"/>
        <v>477.85445826179625</v>
      </c>
      <c r="AQ1079" s="124">
        <f t="shared" si="624"/>
        <v>0.33781677852692837</v>
      </c>
    </row>
    <row r="1080" spans="2:43" x14ac:dyDescent="0.25">
      <c r="B1080" s="3">
        <f t="shared" si="642"/>
        <v>5310</v>
      </c>
      <c r="C1080" s="14">
        <f t="shared" si="643"/>
        <v>88.5</v>
      </c>
      <c r="D1080" s="11">
        <f t="shared" si="644"/>
        <v>1003.4729511381578</v>
      </c>
      <c r="E1080" s="11">
        <f t="shared" si="625"/>
        <v>819.27142347872132</v>
      </c>
      <c r="F1080" s="11">
        <f t="shared" si="645"/>
        <v>325.67470279526111</v>
      </c>
      <c r="G1080" s="11">
        <f t="shared" si="626"/>
        <v>570.16996331229166</v>
      </c>
      <c r="H1080" s="11">
        <f t="shared" si="627"/>
        <v>454.73191078222351</v>
      </c>
      <c r="I1080" s="24">
        <f t="shared" si="646"/>
        <v>325.67470279526111</v>
      </c>
      <c r="J1080" s="12">
        <f t="shared" si="628"/>
        <v>0.27963697262570791</v>
      </c>
      <c r="K1080" s="24">
        <f t="shared" si="629"/>
        <v>574.18241654082908</v>
      </c>
      <c r="L1080" s="12">
        <f t="shared" si="647"/>
        <v>0.27111284118708046</v>
      </c>
      <c r="M1080" s="24">
        <f t="shared" si="648"/>
        <v>570.16996331229166</v>
      </c>
      <c r="N1080" s="12">
        <f t="shared" si="630"/>
        <v>0.66181445109619375</v>
      </c>
      <c r="O1080" s="24">
        <f t="shared" si="631"/>
        <v>727.82922357064001</v>
      </c>
      <c r="P1080" s="12">
        <f t="shared" si="649"/>
        <v>0.36314983278709734</v>
      </c>
      <c r="Q1080" s="24">
        <f t="shared" si="650"/>
        <v>454.73191078222351</v>
      </c>
      <c r="R1080" s="12">
        <f t="shared" si="632"/>
        <v>0.45456962119979993</v>
      </c>
      <c r="S1080" s="24">
        <f t="shared" si="633"/>
        <v>635.79422243544855</v>
      </c>
      <c r="T1080" s="12">
        <f t="shared" si="651"/>
        <v>0.337169823338062</v>
      </c>
      <c r="W1080" s="24">
        <f t="shared" si="652"/>
        <v>665.93286182467261</v>
      </c>
      <c r="X1080" s="24">
        <f t="shared" si="653"/>
        <v>846.41510082401624</v>
      </c>
      <c r="Y1080" s="13">
        <f t="shared" si="634"/>
        <v>0.38220234745920623</v>
      </c>
      <c r="Z1080" s="24">
        <f t="shared" si="635"/>
        <v>3833.4640413512175</v>
      </c>
      <c r="AA1080" s="24">
        <f t="shared" si="636"/>
        <v>17952.682137665284</v>
      </c>
      <c r="AB1080" s="24">
        <f t="shared" si="654"/>
        <v>570.16996331229166</v>
      </c>
      <c r="AC1080" s="24">
        <f t="shared" si="655"/>
        <v>454.73191078222351</v>
      </c>
      <c r="AD1080" s="123">
        <f t="shared" si="656"/>
        <v>5310</v>
      </c>
      <c r="AE1080" s="14">
        <f t="shared" si="657"/>
        <v>88.5</v>
      </c>
      <c r="AF1080" s="24">
        <f t="shared" si="637"/>
        <v>402.36595539111175</v>
      </c>
      <c r="AG1080" s="3">
        <f t="shared" si="658"/>
        <v>1.9574128029599884</v>
      </c>
      <c r="AH1080" s="14">
        <f t="shared" si="638"/>
        <v>0</v>
      </c>
      <c r="AI1080" s="14">
        <f t="shared" si="639"/>
        <v>0.95268089217776486</v>
      </c>
      <c r="AJ1080" s="14">
        <f t="shared" si="640"/>
        <v>1.9574128029599884</v>
      </c>
      <c r="AK1080" s="14">
        <f t="shared" si="641"/>
        <v>2.5526808921777651</v>
      </c>
      <c r="AL1080" s="24">
        <f t="shared" si="659"/>
        <v>572.06240596204589</v>
      </c>
      <c r="AM1080" s="14">
        <f t="shared" si="660"/>
        <v>478.19195009941922</v>
      </c>
      <c r="AN1080" s="138" t="str">
        <f t="shared" si="661"/>
        <v>modifiée</v>
      </c>
      <c r="AO1080">
        <f t="shared" si="662"/>
        <v>5310</v>
      </c>
      <c r="AP1080" s="124">
        <f t="shared" si="663"/>
        <v>478.19195009941922</v>
      </c>
      <c r="AQ1080" s="124">
        <f t="shared" si="624"/>
        <v>0.33749183762296298</v>
      </c>
    </row>
    <row r="1081" spans="2:43" x14ac:dyDescent="0.25">
      <c r="B1081" s="3">
        <f t="shared" si="642"/>
        <v>5315</v>
      </c>
      <c r="C1081" s="14">
        <f t="shared" si="643"/>
        <v>88.583333333333329</v>
      </c>
      <c r="D1081" s="11">
        <f t="shared" si="644"/>
        <v>1003.6137703179377</v>
      </c>
      <c r="E1081" s="11">
        <f t="shared" si="625"/>
        <v>819.49219890509357</v>
      </c>
      <c r="F1081" s="11">
        <f t="shared" si="645"/>
        <v>325.94581563644817</v>
      </c>
      <c r="G1081" s="11">
        <f t="shared" si="626"/>
        <v>570.5331131450788</v>
      </c>
      <c r="H1081" s="11">
        <f t="shared" si="627"/>
        <v>455.06908060556157</v>
      </c>
      <c r="I1081" s="24">
        <f t="shared" si="646"/>
        <v>325.94581563644817</v>
      </c>
      <c r="J1081" s="12">
        <f t="shared" si="628"/>
        <v>0.2795869745201357</v>
      </c>
      <c r="K1081" s="24">
        <f t="shared" si="629"/>
        <v>574.28509669296841</v>
      </c>
      <c r="L1081" s="12">
        <f t="shared" si="647"/>
        <v>0.27101945066825173</v>
      </c>
      <c r="M1081" s="24">
        <f t="shared" si="648"/>
        <v>570.5331131450788</v>
      </c>
      <c r="N1081" s="12">
        <f t="shared" si="630"/>
        <v>0.66148053917271676</v>
      </c>
      <c r="O1081" s="24">
        <f t="shared" si="631"/>
        <v>728.19662796368402</v>
      </c>
      <c r="P1081" s="12">
        <f t="shared" si="649"/>
        <v>0.36281860720137182</v>
      </c>
      <c r="Q1081" s="24">
        <f t="shared" si="650"/>
        <v>455.06908060556157</v>
      </c>
      <c r="R1081" s="12">
        <f t="shared" si="632"/>
        <v>0.45442174759405207</v>
      </c>
      <c r="S1081" s="24">
        <f t="shared" si="633"/>
        <v>636.00111654798388</v>
      </c>
      <c r="T1081" s="12">
        <f t="shared" si="651"/>
        <v>0.33695810008292265</v>
      </c>
      <c r="W1081" s="24">
        <f t="shared" si="652"/>
        <v>666.31506417213177</v>
      </c>
      <c r="X1081" s="24">
        <f t="shared" si="653"/>
        <v>847.37701945107051</v>
      </c>
      <c r="Y1081" s="13">
        <f t="shared" si="634"/>
        <v>0.38164172528960238</v>
      </c>
      <c r="Z1081" s="24">
        <f t="shared" si="635"/>
        <v>3829.4283683240451</v>
      </c>
      <c r="AA1081" s="24">
        <f t="shared" si="636"/>
        <v>17949.48425958927</v>
      </c>
      <c r="AB1081" s="24">
        <f t="shared" si="654"/>
        <v>570.5331131450788</v>
      </c>
      <c r="AC1081" s="24">
        <f t="shared" si="655"/>
        <v>455.06908060556157</v>
      </c>
      <c r="AD1081" s="123">
        <f t="shared" si="656"/>
        <v>5315</v>
      </c>
      <c r="AE1081" s="14">
        <f t="shared" si="657"/>
        <v>88.583333333333329</v>
      </c>
      <c r="AF1081" s="24">
        <f t="shared" si="637"/>
        <v>402.53454030278078</v>
      </c>
      <c r="AG1081" s="3">
        <f t="shared" si="658"/>
        <v>1.9543782745499458</v>
      </c>
      <c r="AH1081" s="14">
        <f t="shared" si="638"/>
        <v>0</v>
      </c>
      <c r="AI1081" s="14">
        <f t="shared" si="639"/>
        <v>0.94930919394438429</v>
      </c>
      <c r="AJ1081" s="14">
        <f t="shared" si="640"/>
        <v>1.9543782745499458</v>
      </c>
      <c r="AK1081" s="14">
        <f t="shared" si="641"/>
        <v>2.5493091939443846</v>
      </c>
      <c r="AL1081" s="24">
        <f t="shared" si="659"/>
        <v>572.42209058047251</v>
      </c>
      <c r="AM1081" s="14">
        <f t="shared" si="660"/>
        <v>478.52911698881314</v>
      </c>
      <c r="AN1081" s="138" t="str">
        <f t="shared" si="661"/>
        <v>modifiée</v>
      </c>
      <c r="AO1081">
        <f t="shared" si="662"/>
        <v>5315</v>
      </c>
      <c r="AP1081" s="124">
        <f t="shared" si="663"/>
        <v>478.52911698881314</v>
      </c>
      <c r="AQ1081" s="124">
        <f t="shared" si="624"/>
        <v>0.33716688939392725</v>
      </c>
    </row>
    <row r="1082" spans="2:43" x14ac:dyDescent="0.25">
      <c r="B1082" s="3">
        <f t="shared" si="642"/>
        <v>5320</v>
      </c>
      <c r="C1082" s="14">
        <f t="shared" si="643"/>
        <v>88.666666666666671</v>
      </c>
      <c r="D1082" s="11">
        <f t="shared" si="644"/>
        <v>1003.7544572731159</v>
      </c>
      <c r="E1082" s="11">
        <f t="shared" si="625"/>
        <v>819.71297433146583</v>
      </c>
      <c r="F1082" s="11">
        <f t="shared" si="645"/>
        <v>326.21683508711641</v>
      </c>
      <c r="G1082" s="11">
        <f t="shared" si="626"/>
        <v>570.89593175228015</v>
      </c>
      <c r="H1082" s="11">
        <f t="shared" si="627"/>
        <v>455.40603870564451</v>
      </c>
      <c r="I1082" s="24">
        <f t="shared" si="646"/>
        <v>326.21683508711641</v>
      </c>
      <c r="J1082" s="12">
        <f t="shared" si="628"/>
        <v>0.27953697712420356</v>
      </c>
      <c r="K1082" s="24">
        <f t="shared" si="629"/>
        <v>574.38781211778519</v>
      </c>
      <c r="L1082" s="12">
        <f t="shared" si="647"/>
        <v>0.27092605252982099</v>
      </c>
      <c r="M1082" s="24">
        <f t="shared" si="648"/>
        <v>570.89593175228015</v>
      </c>
      <c r="N1082" s="12">
        <f t="shared" si="630"/>
        <v>0.66114676384438675</v>
      </c>
      <c r="O1082" s="24">
        <f t="shared" si="631"/>
        <v>728.56425294784663</v>
      </c>
      <c r="P1082" s="12">
        <f t="shared" si="649"/>
        <v>0.36248771707093486</v>
      </c>
      <c r="Q1082" s="24">
        <f t="shared" si="650"/>
        <v>455.40603870564451</v>
      </c>
      <c r="R1082" s="12">
        <f t="shared" si="632"/>
        <v>0.45427384546629762</v>
      </c>
      <c r="S1082" s="24">
        <f t="shared" si="633"/>
        <v>636.20818530030226</v>
      </c>
      <c r="T1082" s="12">
        <f t="shared" si="651"/>
        <v>0.33674645378862372</v>
      </c>
      <c r="W1082" s="24">
        <f t="shared" si="652"/>
        <v>666.69670589742134</v>
      </c>
      <c r="X1082" s="24">
        <f t="shared" si="653"/>
        <v>848.34781665619835</v>
      </c>
      <c r="Y1082" s="13">
        <f t="shared" si="634"/>
        <v>0.38107912374271757</v>
      </c>
      <c r="Z1082" s="24">
        <f t="shared" si="635"/>
        <v>3825.4067108511122</v>
      </c>
      <c r="AA1082" s="24">
        <f t="shared" si="636"/>
        <v>17946.314504376845</v>
      </c>
      <c r="AB1082" s="24">
        <f t="shared" si="654"/>
        <v>570.89593175228015</v>
      </c>
      <c r="AC1082" s="24">
        <f t="shared" si="655"/>
        <v>455.40603870564451</v>
      </c>
      <c r="AD1082" s="123">
        <f t="shared" si="656"/>
        <v>5320</v>
      </c>
      <c r="AE1082" s="14">
        <f t="shared" si="657"/>
        <v>88.666666666666671</v>
      </c>
      <c r="AF1082" s="24">
        <f t="shared" si="637"/>
        <v>402.70301935282225</v>
      </c>
      <c r="AG1082" s="3">
        <f t="shared" si="658"/>
        <v>1.9513456516491994</v>
      </c>
      <c r="AH1082" s="14">
        <f t="shared" si="638"/>
        <v>0</v>
      </c>
      <c r="AI1082" s="14">
        <f t="shared" si="639"/>
        <v>0.94593961294355489</v>
      </c>
      <c r="AJ1082" s="14">
        <f t="shared" si="640"/>
        <v>1.9513456516491994</v>
      </c>
      <c r="AK1082" s="14">
        <f t="shared" si="641"/>
        <v>2.5459396129435552</v>
      </c>
      <c r="AL1082" s="24">
        <f t="shared" si="659"/>
        <v>572.78133240986801</v>
      </c>
      <c r="AM1082" s="14">
        <f t="shared" si="660"/>
        <v>478.86595892231469</v>
      </c>
      <c r="AN1082" s="138" t="str">
        <f t="shared" si="661"/>
        <v>modifiée</v>
      </c>
      <c r="AO1082">
        <f t="shared" si="662"/>
        <v>5320</v>
      </c>
      <c r="AP1082" s="124">
        <f t="shared" si="663"/>
        <v>478.86595892231469</v>
      </c>
      <c r="AQ1082" s="124">
        <f t="shared" si="624"/>
        <v>0.33684193350154601</v>
      </c>
    </row>
    <row r="1083" spans="2:43" x14ac:dyDescent="0.25">
      <c r="B1083" s="3">
        <f t="shared" si="642"/>
        <v>5325</v>
      </c>
      <c r="C1083" s="14">
        <f t="shared" si="643"/>
        <v>88.75</v>
      </c>
      <c r="D1083" s="11">
        <f t="shared" si="644"/>
        <v>1003.8950122517693</v>
      </c>
      <c r="E1083" s="11">
        <f t="shared" si="625"/>
        <v>819.93374975783797</v>
      </c>
      <c r="F1083" s="11">
        <f t="shared" si="645"/>
        <v>326.48776113964624</v>
      </c>
      <c r="G1083" s="11">
        <f t="shared" si="626"/>
        <v>571.25841946935111</v>
      </c>
      <c r="H1083" s="11">
        <f t="shared" si="627"/>
        <v>455.74278515943314</v>
      </c>
      <c r="I1083" s="24">
        <f t="shared" si="646"/>
        <v>326.48776113964624</v>
      </c>
      <c r="J1083" s="12">
        <f t="shared" si="628"/>
        <v>0.27948698035473657</v>
      </c>
      <c r="K1083" s="24">
        <f t="shared" si="629"/>
        <v>574.49056300439406</v>
      </c>
      <c r="L1083" s="12">
        <f t="shared" si="647"/>
        <v>0.27083264683375136</v>
      </c>
      <c r="M1083" s="24">
        <f t="shared" si="648"/>
        <v>571.25841946935111</v>
      </c>
      <c r="N1083" s="12">
        <f t="shared" si="630"/>
        <v>0.66081312570186723</v>
      </c>
      <c r="O1083" s="24">
        <f t="shared" si="631"/>
        <v>728.9320979778638</v>
      </c>
      <c r="P1083" s="12">
        <f t="shared" si="649"/>
        <v>0.3621571624257201</v>
      </c>
      <c r="Q1083" s="24">
        <f t="shared" si="650"/>
        <v>455.74278515943314</v>
      </c>
      <c r="R1083" s="12">
        <f t="shared" si="632"/>
        <v>0.45412591497854621</v>
      </c>
      <c r="S1083" s="24">
        <f t="shared" si="633"/>
        <v>636.41542867501119</v>
      </c>
      <c r="T1083" s="12">
        <f t="shared" si="651"/>
        <v>0.3365348846900228</v>
      </c>
      <c r="W1083" s="24">
        <f t="shared" si="652"/>
        <v>667.077785021164</v>
      </c>
      <c r="X1083" s="24">
        <f t="shared" si="653"/>
        <v>849.32760763154317</v>
      </c>
      <c r="Y1083" s="13">
        <f t="shared" si="634"/>
        <v>0.38051452253231394</v>
      </c>
      <c r="Z1083" s="24">
        <f t="shared" si="635"/>
        <v>3821.399118416849</v>
      </c>
      <c r="AA1083" s="24">
        <f t="shared" si="636"/>
        <v>17943.173216685158</v>
      </c>
      <c r="AB1083" s="24">
        <f t="shared" si="654"/>
        <v>571.25841946935111</v>
      </c>
      <c r="AC1083" s="24">
        <f t="shared" si="655"/>
        <v>455.74278515943314</v>
      </c>
      <c r="AD1083" s="123">
        <f t="shared" si="656"/>
        <v>5325</v>
      </c>
      <c r="AE1083" s="14">
        <f t="shared" si="657"/>
        <v>88.75</v>
      </c>
      <c r="AF1083" s="24">
        <f t="shared" si="637"/>
        <v>402.8713925797166</v>
      </c>
      <c r="AG1083" s="3">
        <f t="shared" si="658"/>
        <v>1.9483149335651018</v>
      </c>
      <c r="AH1083" s="14">
        <f t="shared" si="638"/>
        <v>0</v>
      </c>
      <c r="AI1083" s="14">
        <f t="shared" si="639"/>
        <v>0.94257214840566861</v>
      </c>
      <c r="AJ1083" s="14">
        <f t="shared" si="640"/>
        <v>1.9483149335651018</v>
      </c>
      <c r="AK1083" s="14">
        <f t="shared" si="641"/>
        <v>2.5425721484056685</v>
      </c>
      <c r="AL1083" s="24">
        <f t="shared" si="659"/>
        <v>573.14013045653564</v>
      </c>
      <c r="AM1083" s="14">
        <f t="shared" si="660"/>
        <v>479.20247589190734</v>
      </c>
      <c r="AN1083" s="138" t="str">
        <f t="shared" si="661"/>
        <v>modifiée</v>
      </c>
      <c r="AO1083">
        <f t="shared" si="662"/>
        <v>5325</v>
      </c>
      <c r="AP1083" s="124">
        <f t="shared" si="663"/>
        <v>479.20247589190734</v>
      </c>
      <c r="AQ1083" s="124">
        <f t="shared" si="624"/>
        <v>0.33651696959265109</v>
      </c>
    </row>
    <row r="1084" spans="2:43" x14ac:dyDescent="0.25">
      <c r="B1084" s="3">
        <f t="shared" si="642"/>
        <v>5330</v>
      </c>
      <c r="C1084" s="14">
        <f t="shared" si="643"/>
        <v>88.833333333333329</v>
      </c>
      <c r="D1084" s="11">
        <f t="shared" si="644"/>
        <v>1004.0354355012762</v>
      </c>
      <c r="E1084" s="11">
        <f t="shared" si="625"/>
        <v>820.15452518421012</v>
      </c>
      <c r="F1084" s="11">
        <f t="shared" si="645"/>
        <v>326.75859378647999</v>
      </c>
      <c r="G1084" s="11">
        <f t="shared" si="626"/>
        <v>571.62057663177688</v>
      </c>
      <c r="H1084" s="11">
        <f t="shared" si="627"/>
        <v>456.07932004412316</v>
      </c>
      <c r="I1084" s="24">
        <f t="shared" si="646"/>
        <v>326.75859378647999</v>
      </c>
      <c r="J1084" s="12">
        <f t="shared" si="628"/>
        <v>0.27943698412893181</v>
      </c>
      <c r="K1084" s="24">
        <f t="shared" si="629"/>
        <v>574.5933495414024</v>
      </c>
      <c r="L1084" s="12">
        <f t="shared" si="647"/>
        <v>0.27073923364197522</v>
      </c>
      <c r="M1084" s="24">
        <f t="shared" si="648"/>
        <v>571.62057663177688</v>
      </c>
      <c r="N1084" s="12">
        <f t="shared" si="630"/>
        <v>0.66047962533338878</v>
      </c>
      <c r="O1084" s="24">
        <f t="shared" si="631"/>
        <v>729.30016250846734</v>
      </c>
      <c r="P1084" s="12">
        <f t="shared" si="649"/>
        <v>0.36182694329363707</v>
      </c>
      <c r="Q1084" s="24">
        <f t="shared" si="650"/>
        <v>456.07932004412316</v>
      </c>
      <c r="R1084" s="12">
        <f t="shared" si="632"/>
        <v>0.4539779562934359</v>
      </c>
      <c r="S1084" s="24">
        <f t="shared" si="633"/>
        <v>636.62284665358334</v>
      </c>
      <c r="T1084" s="12">
        <f t="shared" si="651"/>
        <v>0.33632339302149128</v>
      </c>
      <c r="W1084" s="24">
        <f t="shared" si="652"/>
        <v>667.45829954369628</v>
      </c>
      <c r="X1084" s="24">
        <f t="shared" si="653"/>
        <v>850.31650946738864</v>
      </c>
      <c r="Y1084" s="13">
        <f t="shared" si="634"/>
        <v>0.37994790110678617</v>
      </c>
      <c r="Z1084" s="24">
        <f t="shared" si="635"/>
        <v>3817.405641012846</v>
      </c>
      <c r="AA1084" s="24">
        <f t="shared" si="636"/>
        <v>17940.060743951068</v>
      </c>
      <c r="AB1084" s="24">
        <f t="shared" si="654"/>
        <v>571.62057663177688</v>
      </c>
      <c r="AC1084" s="24">
        <f t="shared" si="655"/>
        <v>456.07932004412316</v>
      </c>
      <c r="AD1084" s="123">
        <f t="shared" si="656"/>
        <v>5330</v>
      </c>
      <c r="AE1084" s="14">
        <f t="shared" si="657"/>
        <v>88.833333333333329</v>
      </c>
      <c r="AF1084" s="24">
        <f t="shared" si="637"/>
        <v>403.03966002206158</v>
      </c>
      <c r="AG1084" s="3">
        <f t="shared" si="658"/>
        <v>1.9452861196028914</v>
      </c>
      <c r="AH1084" s="14">
        <f t="shared" si="638"/>
        <v>0</v>
      </c>
      <c r="AI1084" s="14">
        <f t="shared" si="639"/>
        <v>0.93920679955876829</v>
      </c>
      <c r="AJ1084" s="14">
        <f t="shared" si="640"/>
        <v>1.9452861196028914</v>
      </c>
      <c r="AK1084" s="14">
        <f t="shared" si="641"/>
        <v>2.5392067995587686</v>
      </c>
      <c r="AL1084" s="24">
        <f t="shared" si="659"/>
        <v>573.49848371645078</v>
      </c>
      <c r="AM1084" s="14">
        <f t="shared" si="660"/>
        <v>479.53866788920533</v>
      </c>
      <c r="AN1084" s="138" t="str">
        <f t="shared" si="661"/>
        <v>modifiée</v>
      </c>
      <c r="AO1084">
        <f t="shared" si="662"/>
        <v>5330</v>
      </c>
      <c r="AP1084" s="124">
        <f t="shared" si="663"/>
        <v>479.53866788920533</v>
      </c>
      <c r="AQ1084" s="124">
        <f t="shared" si="624"/>
        <v>0.33619199729798765</v>
      </c>
    </row>
    <row r="1085" spans="2:43" x14ac:dyDescent="0.25">
      <c r="B1085" s="3">
        <f t="shared" si="642"/>
        <v>5335</v>
      </c>
      <c r="C1085" s="14">
        <f t="shared" si="643"/>
        <v>88.916666666666671</v>
      </c>
      <c r="D1085" s="11">
        <f t="shared" si="644"/>
        <v>1004.1757272683202</v>
      </c>
      <c r="E1085" s="11">
        <f t="shared" si="625"/>
        <v>820.37530061058237</v>
      </c>
      <c r="F1085" s="11">
        <f t="shared" si="645"/>
        <v>327.02933302012195</v>
      </c>
      <c r="G1085" s="11">
        <f t="shared" si="626"/>
        <v>571.98240357507052</v>
      </c>
      <c r="H1085" s="11">
        <f t="shared" si="627"/>
        <v>456.41564343714464</v>
      </c>
      <c r="I1085" s="24">
        <f t="shared" si="646"/>
        <v>327.02933302012195</v>
      </c>
      <c r="J1085" s="12">
        <f t="shared" si="628"/>
        <v>0.27938698836435727</v>
      </c>
      <c r="K1085" s="24">
        <f t="shared" si="629"/>
        <v>574.69617191691077</v>
      </c>
      <c r="L1085" s="12">
        <f t="shared" si="647"/>
        <v>0.27064581301629281</v>
      </c>
      <c r="M1085" s="24">
        <f t="shared" si="648"/>
        <v>571.98240357507052</v>
      </c>
      <c r="N1085" s="12">
        <f t="shared" si="630"/>
        <v>0.66014626332474591</v>
      </c>
      <c r="O1085" s="24">
        <f t="shared" si="631"/>
        <v>729.66844599439196</v>
      </c>
      <c r="P1085" s="12">
        <f t="shared" si="649"/>
        <v>0.3614970597003323</v>
      </c>
      <c r="Q1085" s="24">
        <f t="shared" si="650"/>
        <v>456.41564343714464</v>
      </c>
      <c r="R1085" s="12">
        <f t="shared" si="632"/>
        <v>0.4538299695742275</v>
      </c>
      <c r="S1085" s="24">
        <f t="shared" si="633"/>
        <v>636.83043921636124</v>
      </c>
      <c r="T1085" s="12">
        <f t="shared" si="651"/>
        <v>0.33611197901674467</v>
      </c>
      <c r="W1085" s="24">
        <f t="shared" si="652"/>
        <v>667.83824744480307</v>
      </c>
      <c r="X1085" s="24">
        <f t="shared" si="653"/>
        <v>851.31464118960253</v>
      </c>
      <c r="Y1085" s="13">
        <f t="shared" si="634"/>
        <v>0.37937923864594841</v>
      </c>
      <c r="Z1085" s="24">
        <f t="shared" si="635"/>
        <v>3813.4263291444822</v>
      </c>
      <c r="AA1085" s="24">
        <f t="shared" si="636"/>
        <v>17936.977436424717</v>
      </c>
      <c r="AB1085" s="24">
        <f t="shared" si="654"/>
        <v>571.98240357507052</v>
      </c>
      <c r="AC1085" s="24">
        <f t="shared" si="655"/>
        <v>456.41564343714464</v>
      </c>
      <c r="AD1085" s="123">
        <f t="shared" si="656"/>
        <v>5335</v>
      </c>
      <c r="AE1085" s="14">
        <f t="shared" si="657"/>
        <v>88.916666666666671</v>
      </c>
      <c r="AF1085" s="24">
        <f t="shared" si="637"/>
        <v>403.20782171857229</v>
      </c>
      <c r="AG1085" s="3">
        <f t="shared" si="658"/>
        <v>1.9422592090656983</v>
      </c>
      <c r="AH1085" s="14">
        <f t="shared" si="638"/>
        <v>0</v>
      </c>
      <c r="AI1085" s="14">
        <f t="shared" si="639"/>
        <v>0.93584356562855364</v>
      </c>
      <c r="AJ1085" s="14">
        <f t="shared" si="640"/>
        <v>1.9422592090656983</v>
      </c>
      <c r="AK1085" s="14">
        <f t="shared" si="641"/>
        <v>2.5358435656285536</v>
      </c>
      <c r="AL1085" s="24">
        <f t="shared" si="659"/>
        <v>573.85639117512073</v>
      </c>
      <c r="AM1085" s="14">
        <f t="shared" si="660"/>
        <v>479.87453490543845</v>
      </c>
      <c r="AN1085" s="138" t="str">
        <f t="shared" si="661"/>
        <v>modifiée</v>
      </c>
      <c r="AO1085">
        <f t="shared" si="662"/>
        <v>5335</v>
      </c>
      <c r="AP1085" s="124">
        <f t="shared" si="663"/>
        <v>479.87453490543845</v>
      </c>
      <c r="AQ1085" s="124">
        <f t="shared" si="624"/>
        <v>0.33586701623312365</v>
      </c>
    </row>
    <row r="1086" spans="2:43" x14ac:dyDescent="0.25">
      <c r="B1086" s="3">
        <f t="shared" si="642"/>
        <v>5340</v>
      </c>
      <c r="C1086" s="14">
        <f t="shared" si="643"/>
        <v>89</v>
      </c>
      <c r="D1086" s="11">
        <f t="shared" si="644"/>
        <v>1004.3158877988935</v>
      </c>
      <c r="E1086" s="11">
        <f t="shared" si="625"/>
        <v>820.59607603695463</v>
      </c>
      <c r="F1086" s="11">
        <f t="shared" si="645"/>
        <v>327.29997883313825</v>
      </c>
      <c r="G1086" s="11">
        <f t="shared" si="626"/>
        <v>572.34390063477088</v>
      </c>
      <c r="H1086" s="11">
        <f t="shared" si="627"/>
        <v>456.75175541616136</v>
      </c>
      <c r="I1086" s="24">
        <f t="shared" si="646"/>
        <v>327.29997883313825</v>
      </c>
      <c r="J1086" s="12">
        <f t="shared" si="628"/>
        <v>0.27933699297895132</v>
      </c>
      <c r="K1086" s="24">
        <f t="shared" si="629"/>
        <v>574.79903031851359</v>
      </c>
      <c r="L1086" s="12">
        <f t="shared" si="647"/>
        <v>0.27055238501840417</v>
      </c>
      <c r="M1086" s="24">
        <f t="shared" si="648"/>
        <v>572.34390063477088</v>
      </c>
      <c r="N1086" s="12">
        <f t="shared" si="630"/>
        <v>0.65981304025929766</v>
      </c>
      <c r="O1086" s="24">
        <f t="shared" si="631"/>
        <v>730.03694789038286</v>
      </c>
      <c r="P1086" s="12">
        <f t="shared" si="649"/>
        <v>0.36116751166927374</v>
      </c>
      <c r="Q1086" s="24">
        <f t="shared" si="650"/>
        <v>456.75175541616136</v>
      </c>
      <c r="R1086" s="12">
        <f t="shared" si="632"/>
        <v>0.45368195498479968</v>
      </c>
      <c r="S1086" s="24">
        <f t="shared" si="633"/>
        <v>637.03820634256078</v>
      </c>
      <c r="T1086" s="12">
        <f t="shared" si="651"/>
        <v>0.33590064290889476</v>
      </c>
      <c r="W1086" s="24">
        <f t="shared" si="652"/>
        <v>668.217626683449</v>
      </c>
      <c r="X1086" s="24">
        <f t="shared" si="653"/>
        <v>852.32212379793305</v>
      </c>
      <c r="Y1086" s="13">
        <f t="shared" si="634"/>
        <v>0.37880851405778732</v>
      </c>
      <c r="Z1086" s="24">
        <f t="shared" si="635"/>
        <v>3809.461233837641</v>
      </c>
      <c r="AA1086" s="24">
        <f t="shared" si="636"/>
        <v>17933.923647203323</v>
      </c>
      <c r="AB1086" s="24">
        <f t="shared" si="654"/>
        <v>572.34390063477088</v>
      </c>
      <c r="AC1086" s="24">
        <f t="shared" si="655"/>
        <v>456.75175541616136</v>
      </c>
      <c r="AD1086" s="123">
        <f t="shared" si="656"/>
        <v>5340</v>
      </c>
      <c r="AE1086" s="14">
        <f t="shared" si="657"/>
        <v>89</v>
      </c>
      <c r="AF1086" s="24">
        <f t="shared" si="637"/>
        <v>403.37587770808068</v>
      </c>
      <c r="AG1086" s="3">
        <f t="shared" si="658"/>
        <v>1.9392342012545478</v>
      </c>
      <c r="AH1086" s="14">
        <f t="shared" si="638"/>
        <v>0</v>
      </c>
      <c r="AI1086" s="14">
        <f t="shared" si="639"/>
        <v>0.93248244583838635</v>
      </c>
      <c r="AJ1086" s="14">
        <f t="shared" si="640"/>
        <v>1.9392342012545478</v>
      </c>
      <c r="AK1086" s="14">
        <f t="shared" si="641"/>
        <v>2.5324824458383866</v>
      </c>
      <c r="AL1086" s="24">
        <f t="shared" si="659"/>
        <v>574.21385180744232</v>
      </c>
      <c r="AM1086" s="14">
        <f t="shared" si="660"/>
        <v>480.21007693143576</v>
      </c>
      <c r="AN1086" s="138" t="str">
        <f t="shared" si="661"/>
        <v>modifiée</v>
      </c>
      <c r="AO1086">
        <f t="shared" si="662"/>
        <v>5340</v>
      </c>
      <c r="AP1086" s="124">
        <f t="shared" si="663"/>
        <v>480.21007693143576</v>
      </c>
      <c r="AQ1086" s="124">
        <f t="shared" si="624"/>
        <v>0.33554202599731298</v>
      </c>
    </row>
    <row r="1087" spans="2:43" x14ac:dyDescent="0.25">
      <c r="B1087" s="3">
        <f t="shared" si="642"/>
        <v>5345</v>
      </c>
      <c r="C1087" s="14">
        <f t="shared" si="643"/>
        <v>89.083333333333329</v>
      </c>
      <c r="D1087" s="11">
        <f t="shared" si="644"/>
        <v>1004.4559173382975</v>
      </c>
      <c r="E1087" s="11">
        <f t="shared" si="625"/>
        <v>820.81685146332688</v>
      </c>
      <c r="F1087" s="11">
        <f t="shared" si="645"/>
        <v>327.57053121815665</v>
      </c>
      <c r="G1087" s="11">
        <f t="shared" si="626"/>
        <v>572.70506814644011</v>
      </c>
      <c r="H1087" s="11">
        <f t="shared" si="627"/>
        <v>457.08765605907024</v>
      </c>
      <c r="I1087" s="24">
        <f t="shared" si="646"/>
        <v>327.57053121815665</v>
      </c>
      <c r="J1087" s="12">
        <f t="shared" si="628"/>
        <v>0.27928699789102163</v>
      </c>
      <c r="K1087" s="24">
        <f t="shared" si="629"/>
        <v>574.90192493329926</v>
      </c>
      <c r="L1087" s="12">
        <f t="shared" si="647"/>
        <v>0.27045894970997442</v>
      </c>
      <c r="M1087" s="24">
        <f t="shared" si="648"/>
        <v>572.70506814644011</v>
      </c>
      <c r="N1087" s="12">
        <f t="shared" si="630"/>
        <v>0.65947995671796722</v>
      </c>
      <c r="O1087" s="24">
        <f t="shared" si="631"/>
        <v>730.40566765120093</v>
      </c>
      <c r="P1087" s="12">
        <f t="shared" si="649"/>
        <v>0.36083829922191346</v>
      </c>
      <c r="Q1087" s="24">
        <f t="shared" si="650"/>
        <v>457.08765605907024</v>
      </c>
      <c r="R1087" s="12">
        <f t="shared" si="632"/>
        <v>0.45353391268964133</v>
      </c>
      <c r="S1087" s="24">
        <f t="shared" si="633"/>
        <v>637.2461480102769</v>
      </c>
      <c r="T1087" s="12">
        <f t="shared" si="651"/>
        <v>0.33568938493055173</v>
      </c>
      <c r="W1087" s="24">
        <f t="shared" si="652"/>
        <v>668.59643519750682</v>
      </c>
      <c r="X1087" s="24">
        <f t="shared" si="653"/>
        <v>853.33908030517955</v>
      </c>
      <c r="Y1087" s="13">
        <f t="shared" si="634"/>
        <v>0.37823570597519135</v>
      </c>
      <c r="Z1087" s="24">
        <f t="shared" si="635"/>
        <v>3805.5104066455015</v>
      </c>
      <c r="AA1087" s="24">
        <f t="shared" si="636"/>
        <v>17930.899732265665</v>
      </c>
      <c r="AB1087" s="24">
        <f t="shared" si="654"/>
        <v>572.70506814644011</v>
      </c>
      <c r="AC1087" s="24">
        <f t="shared" si="655"/>
        <v>457.08765605907024</v>
      </c>
      <c r="AD1087" s="123">
        <f t="shared" si="656"/>
        <v>5345</v>
      </c>
      <c r="AE1087" s="14">
        <f t="shared" si="657"/>
        <v>89.083333333333329</v>
      </c>
      <c r="AF1087" s="24">
        <f t="shared" si="637"/>
        <v>403.54382802953512</v>
      </c>
      <c r="AG1087" s="3">
        <f t="shared" si="658"/>
        <v>1.9362110954683678</v>
      </c>
      <c r="AH1087" s="14">
        <f t="shared" si="638"/>
        <v>0</v>
      </c>
      <c r="AI1087" s="14">
        <f t="shared" si="639"/>
        <v>0.92912343940929754</v>
      </c>
      <c r="AJ1087" s="14">
        <f t="shared" si="640"/>
        <v>1.9362110954683678</v>
      </c>
      <c r="AK1087" s="14">
        <f t="shared" si="641"/>
        <v>2.5291234394092976</v>
      </c>
      <c r="AL1087" s="24">
        <f t="shared" si="659"/>
        <v>574.57086457755827</v>
      </c>
      <c r="AM1087" s="14">
        <f t="shared" si="660"/>
        <v>480.54529395760966</v>
      </c>
      <c r="AN1087" s="138" t="str">
        <f t="shared" si="661"/>
        <v>modifiée</v>
      </c>
      <c r="AO1087">
        <f t="shared" si="662"/>
        <v>5345</v>
      </c>
      <c r="AP1087" s="124">
        <f t="shared" si="663"/>
        <v>480.54529395760966</v>
      </c>
      <c r="AQ1087" s="124">
        <f t="shared" si="624"/>
        <v>0.33521702617389337</v>
      </c>
    </row>
    <row r="1088" spans="2:43" x14ac:dyDescent="0.25">
      <c r="B1088" s="3">
        <f t="shared" si="642"/>
        <v>5350</v>
      </c>
      <c r="C1088" s="14">
        <f t="shared" si="643"/>
        <v>89.166666666666671</v>
      </c>
      <c r="D1088" s="11">
        <f t="shared" si="644"/>
        <v>1004.5958161311473</v>
      </c>
      <c r="E1088" s="11">
        <f t="shared" si="625"/>
        <v>821.03762688969914</v>
      </c>
      <c r="F1088" s="11">
        <f t="shared" si="645"/>
        <v>327.84099016786661</v>
      </c>
      <c r="G1088" s="11">
        <f t="shared" si="626"/>
        <v>573.06590644566199</v>
      </c>
      <c r="H1088" s="11">
        <f t="shared" si="627"/>
        <v>457.4233454440008</v>
      </c>
      <c r="I1088" s="24">
        <f t="shared" si="646"/>
        <v>327.84099016786661</v>
      </c>
      <c r="J1088" s="12">
        <f t="shared" si="628"/>
        <v>0.27923700301924531</v>
      </c>
      <c r="K1088" s="24">
        <f t="shared" si="629"/>
        <v>575.0048559478505</v>
      </c>
      <c r="L1088" s="12">
        <f t="shared" si="647"/>
        <v>0.27036550715251567</v>
      </c>
      <c r="M1088" s="24">
        <f t="shared" si="648"/>
        <v>573.06590644566199</v>
      </c>
      <c r="N1088" s="12">
        <f t="shared" si="630"/>
        <v>0.65914701327923941</v>
      </c>
      <c r="O1088" s="24">
        <f t="shared" si="631"/>
        <v>730.77460473163205</v>
      </c>
      <c r="P1088" s="12">
        <f t="shared" si="649"/>
        <v>0.36050942237740935</v>
      </c>
      <c r="Q1088" s="24">
        <f t="shared" si="650"/>
        <v>457.4233454440008</v>
      </c>
      <c r="R1088" s="12">
        <f t="shared" si="632"/>
        <v>0.45338584285384725</v>
      </c>
      <c r="S1088" s="24">
        <f t="shared" si="633"/>
        <v>637.45426419648675</v>
      </c>
      <c r="T1088" s="12">
        <f t="shared" si="651"/>
        <v>0.33547820531363015</v>
      </c>
      <c r="W1088" s="24">
        <f t="shared" si="652"/>
        <v>668.97467090348198</v>
      </c>
      <c r="X1088" s="24">
        <f t="shared" si="653"/>
        <v>854.36563577725678</v>
      </c>
      <c r="Y1088" s="13">
        <f t="shared" si="634"/>
        <v>0.3776607927526488</v>
      </c>
      <c r="Z1088" s="24">
        <f t="shared" si="635"/>
        <v>3801.5738996554292</v>
      </c>
      <c r="AA1088" s="24">
        <f t="shared" si="636"/>
        <v>17927.906050506863</v>
      </c>
      <c r="AB1088" s="24">
        <f t="shared" si="654"/>
        <v>573.06590644566199</v>
      </c>
      <c r="AC1088" s="24">
        <f t="shared" si="655"/>
        <v>457.4233454440008</v>
      </c>
      <c r="AD1088" s="123">
        <f t="shared" si="656"/>
        <v>5350</v>
      </c>
      <c r="AE1088" s="14">
        <f t="shared" si="657"/>
        <v>89.166666666666671</v>
      </c>
      <c r="AF1088" s="24">
        <f t="shared" si="637"/>
        <v>403.7116727220004</v>
      </c>
      <c r="AG1088" s="3">
        <f t="shared" si="658"/>
        <v>1.9331898910039929</v>
      </c>
      <c r="AH1088" s="14">
        <f t="shared" si="638"/>
        <v>0</v>
      </c>
      <c r="AI1088" s="14">
        <f t="shared" si="639"/>
        <v>0.92576654555999194</v>
      </c>
      <c r="AJ1088" s="14">
        <f t="shared" si="640"/>
        <v>1.9331898910039929</v>
      </c>
      <c r="AK1088" s="14">
        <f t="shared" si="641"/>
        <v>2.5257665455599922</v>
      </c>
      <c r="AL1088" s="24">
        <f t="shared" si="659"/>
        <v>574.92742843871088</v>
      </c>
      <c r="AM1088" s="14">
        <f t="shared" si="660"/>
        <v>480.88018597393983</v>
      </c>
      <c r="AN1088" s="138" t="str">
        <f t="shared" si="661"/>
        <v>modifiée</v>
      </c>
      <c r="AO1088">
        <f t="shared" si="662"/>
        <v>5350</v>
      </c>
      <c r="AP1088" s="124">
        <f t="shared" si="663"/>
        <v>480.88018597393983</v>
      </c>
      <c r="AQ1088" s="124">
        <f t="shared" si="624"/>
        <v>0.33489201633017274</v>
      </c>
    </row>
    <row r="1089" spans="2:43" x14ac:dyDescent="0.25">
      <c r="B1089" s="3">
        <f t="shared" si="642"/>
        <v>5355</v>
      </c>
      <c r="C1089" s="14">
        <f t="shared" si="643"/>
        <v>89.25</v>
      </c>
      <c r="D1089" s="11">
        <f t="shared" si="644"/>
        <v>1004.7355844213727</v>
      </c>
      <c r="E1089" s="11">
        <f t="shared" si="625"/>
        <v>821.25840231607128</v>
      </c>
      <c r="F1089" s="11">
        <f t="shared" si="645"/>
        <v>328.11135567501913</v>
      </c>
      <c r="G1089" s="11">
        <f t="shared" si="626"/>
        <v>573.42641586803938</v>
      </c>
      <c r="H1089" s="11">
        <f t="shared" si="627"/>
        <v>457.75882364931442</v>
      </c>
      <c r="I1089" s="24">
        <f t="shared" si="646"/>
        <v>328.11135567501913</v>
      </c>
      <c r="J1089" s="12">
        <f t="shared" si="628"/>
        <v>0.27918700828266707</v>
      </c>
      <c r="K1089" s="24">
        <f t="shared" si="629"/>
        <v>575.10782354824551</v>
      </c>
      <c r="L1089" s="12">
        <f t="shared" si="647"/>
        <v>0.27027205740751825</v>
      </c>
      <c r="M1089" s="24">
        <f t="shared" si="648"/>
        <v>573.42641586803938</v>
      </c>
      <c r="N1089" s="12">
        <f t="shared" si="630"/>
        <v>0.65881421051916056</v>
      </c>
      <c r="O1089" s="24">
        <f t="shared" si="631"/>
        <v>731.14375858649282</v>
      </c>
      <c r="P1089" s="12">
        <f t="shared" si="649"/>
        <v>0.36018088115294916</v>
      </c>
      <c r="Q1089" s="24">
        <f t="shared" si="650"/>
        <v>457.75882364931442</v>
      </c>
      <c r="R1089" s="12">
        <f t="shared" si="632"/>
        <v>0.45323774564311142</v>
      </c>
      <c r="S1089" s="24">
        <f t="shared" si="633"/>
        <v>637.66255487705496</v>
      </c>
      <c r="T1089" s="12">
        <f t="shared" si="651"/>
        <v>0.33526710428956225</v>
      </c>
      <c r="W1089" s="24">
        <f t="shared" si="652"/>
        <v>669.35233169623461</v>
      </c>
      <c r="X1089" s="24">
        <f t="shared" si="653"/>
        <v>855.40191737418161</v>
      </c>
      <c r="Y1089" s="13">
        <f t="shared" si="634"/>
        <v>0.37708375246291692</v>
      </c>
      <c r="Z1089" s="24">
        <f t="shared" si="635"/>
        <v>3797.6517654959166</v>
      </c>
      <c r="AA1089" s="24">
        <f t="shared" si="636"/>
        <v>17924.942963773588</v>
      </c>
      <c r="AB1089" s="24">
        <f t="shared" si="654"/>
        <v>573.42641586803938</v>
      </c>
      <c r="AC1089" s="24">
        <f t="shared" si="655"/>
        <v>457.75882364931442</v>
      </c>
      <c r="AD1089" s="123">
        <f t="shared" si="656"/>
        <v>5355</v>
      </c>
      <c r="AE1089" s="14">
        <f t="shared" si="657"/>
        <v>89.25</v>
      </c>
      <c r="AF1089" s="24">
        <f t="shared" si="637"/>
        <v>403.87941182465721</v>
      </c>
      <c r="AG1089" s="3">
        <f t="shared" si="658"/>
        <v>1.9301705871561703</v>
      </c>
      <c r="AH1089" s="14">
        <f t="shared" si="638"/>
        <v>0</v>
      </c>
      <c r="AI1089" s="14">
        <f t="shared" si="639"/>
        <v>0.92241176350685572</v>
      </c>
      <c r="AJ1089" s="14">
        <f t="shared" si="640"/>
        <v>1.9301705871561703</v>
      </c>
      <c r="AK1089" s="14">
        <f t="shared" si="641"/>
        <v>2.5224117635068559</v>
      </c>
      <c r="AL1089" s="24">
        <f t="shared" si="659"/>
        <v>575.28354233309585</v>
      </c>
      <c r="AM1089" s="14">
        <f t="shared" si="660"/>
        <v>481.21475296995715</v>
      </c>
      <c r="AN1089" s="138" t="str">
        <f t="shared" si="661"/>
        <v>modifiée</v>
      </c>
      <c r="AO1089">
        <f t="shared" si="662"/>
        <v>5355</v>
      </c>
      <c r="AP1089" s="124">
        <f t="shared" si="663"/>
        <v>481.21475296995715</v>
      </c>
      <c r="AQ1089" s="124">
        <f t="shared" si="624"/>
        <v>0.33456699601731543</v>
      </c>
    </row>
    <row r="1090" spans="2:43" x14ac:dyDescent="0.25">
      <c r="B1090" s="3">
        <f t="shared" si="642"/>
        <v>5360</v>
      </c>
      <c r="C1090" s="14">
        <f t="shared" si="643"/>
        <v>89.333333333333329</v>
      </c>
      <c r="D1090" s="11">
        <f t="shared" si="644"/>
        <v>1004.875222452222</v>
      </c>
      <c r="E1090" s="11">
        <f t="shared" si="625"/>
        <v>821.47917774244343</v>
      </c>
      <c r="F1090" s="11">
        <f t="shared" si="645"/>
        <v>328.38162773242664</v>
      </c>
      <c r="G1090" s="11">
        <f t="shared" si="626"/>
        <v>573.78659674919231</v>
      </c>
      <c r="H1090" s="11">
        <f t="shared" si="627"/>
        <v>458.09409075360401</v>
      </c>
      <c r="I1090" s="24">
        <f t="shared" si="646"/>
        <v>328.38162773242664</v>
      </c>
      <c r="J1090" s="12">
        <f t="shared" si="628"/>
        <v>0.27913701360069942</v>
      </c>
      <c r="K1090" s="24">
        <f t="shared" si="629"/>
        <v>575.21082792005757</v>
      </c>
      <c r="L1090" s="12">
        <f t="shared" si="647"/>
        <v>0.2701786005363242</v>
      </c>
      <c r="M1090" s="24">
        <f t="shared" si="648"/>
        <v>573.78659674919231</v>
      </c>
      <c r="N1090" s="12">
        <f t="shared" si="630"/>
        <v>0.65848154901133849</v>
      </c>
      <c r="O1090" s="24">
        <f t="shared" si="631"/>
        <v>731.51312867063757</v>
      </c>
      <c r="P1090" s="12">
        <f t="shared" si="649"/>
        <v>0.35985267556344991</v>
      </c>
      <c r="Q1090" s="24">
        <f t="shared" si="650"/>
        <v>458.09409075360401</v>
      </c>
      <c r="R1090" s="12">
        <f t="shared" si="632"/>
        <v>0.4530896212237211</v>
      </c>
      <c r="S1090" s="24">
        <f t="shared" si="633"/>
        <v>637.8710200267376</v>
      </c>
      <c r="T1090" s="12">
        <f t="shared" si="651"/>
        <v>0.33505608208908583</v>
      </c>
      <c r="W1090" s="24">
        <f t="shared" si="652"/>
        <v>669.72941544869752</v>
      </c>
      <c r="X1090" s="24">
        <f t="shared" si="653"/>
        <v>856.44805439199877</v>
      </c>
      <c r="Y1090" s="13">
        <f t="shared" si="634"/>
        <v>0.37650456289366824</v>
      </c>
      <c r="Z1090" s="24">
        <f t="shared" si="635"/>
        <v>3793.7440573436475</v>
      </c>
      <c r="AA1090" s="24">
        <f t="shared" si="636"/>
        <v>17922.010836899924</v>
      </c>
      <c r="AB1090" s="24">
        <f t="shared" si="654"/>
        <v>573.78659674919231</v>
      </c>
      <c r="AC1090" s="24">
        <f t="shared" si="655"/>
        <v>458.09409075360401</v>
      </c>
      <c r="AD1090" s="123">
        <f t="shared" si="656"/>
        <v>5360</v>
      </c>
      <c r="AE1090" s="14">
        <f t="shared" si="657"/>
        <v>89.333333333333329</v>
      </c>
      <c r="AF1090" s="24">
        <f t="shared" si="637"/>
        <v>404.04704537680198</v>
      </c>
      <c r="AG1090" s="3">
        <f t="shared" si="658"/>
        <v>1.9271531832175639</v>
      </c>
      <c r="AH1090" s="14">
        <f t="shared" si="638"/>
        <v>0</v>
      </c>
      <c r="AI1090" s="14">
        <f t="shared" si="639"/>
        <v>0.91905909246395989</v>
      </c>
      <c r="AJ1090" s="14">
        <f t="shared" si="640"/>
        <v>1.9271531832175639</v>
      </c>
      <c r="AK1090" s="14">
        <f t="shared" si="641"/>
        <v>2.51905909246396</v>
      </c>
      <c r="AL1090" s="24">
        <f t="shared" si="659"/>
        <v>575.63920519171211</v>
      </c>
      <c r="AM1090" s="14">
        <f t="shared" si="660"/>
        <v>481.54899493472681</v>
      </c>
      <c r="AN1090" s="138" t="str">
        <f t="shared" si="661"/>
        <v>modifiée</v>
      </c>
      <c r="AO1090">
        <f t="shared" si="662"/>
        <v>5360</v>
      </c>
      <c r="AP1090" s="124">
        <f t="shared" si="663"/>
        <v>481.54899493472681</v>
      </c>
      <c r="AQ1090" s="124">
        <f t="shared" si="624"/>
        <v>0.33424196476966017</v>
      </c>
    </row>
    <row r="1091" spans="2:43" x14ac:dyDescent="0.25">
      <c r="B1091" s="3">
        <f t="shared" si="642"/>
        <v>5365</v>
      </c>
      <c r="C1091" s="14">
        <f t="shared" si="643"/>
        <v>89.416666666666671</v>
      </c>
      <c r="D1091" s="11">
        <f t="shared" si="644"/>
        <v>1005.0147304662644</v>
      </c>
      <c r="E1091" s="11">
        <f t="shared" si="625"/>
        <v>821.69995316881568</v>
      </c>
      <c r="F1091" s="11">
        <f t="shared" si="645"/>
        <v>328.65180633296296</v>
      </c>
      <c r="G1091" s="11">
        <f t="shared" si="626"/>
        <v>574.14644942475582</v>
      </c>
      <c r="H1091" s="11">
        <f t="shared" si="627"/>
        <v>458.42914683569307</v>
      </c>
      <c r="I1091" s="24">
        <f t="shared" si="646"/>
        <v>328.65180633296296</v>
      </c>
      <c r="J1091" s="12">
        <f t="shared" si="628"/>
        <v>0.27908701889312132</v>
      </c>
      <c r="K1091" s="24">
        <f t="shared" si="629"/>
        <v>575.31386924835613</v>
      </c>
      <c r="L1091" s="12">
        <f t="shared" si="647"/>
        <v>0.27008513660022354</v>
      </c>
      <c r="M1091" s="24">
        <f t="shared" si="648"/>
        <v>574.14644942475582</v>
      </c>
      <c r="N1091" s="12">
        <f t="shared" si="630"/>
        <v>0.65814902932694164</v>
      </c>
      <c r="O1091" s="24">
        <f t="shared" si="631"/>
        <v>731.88271443896497</v>
      </c>
      <c r="P1091" s="12">
        <f t="shared" si="649"/>
        <v>0.35952480562179756</v>
      </c>
      <c r="Q1091" s="24">
        <f t="shared" si="650"/>
        <v>458.42914683569307</v>
      </c>
      <c r="R1091" s="12">
        <f t="shared" si="632"/>
        <v>0.45294146976255145</v>
      </c>
      <c r="S1091" s="24">
        <f t="shared" si="633"/>
        <v>638.07965961918717</v>
      </c>
      <c r="T1091" s="12">
        <f t="shared" si="651"/>
        <v>0.33484513894240225</v>
      </c>
      <c r="W1091" s="24">
        <f t="shared" si="652"/>
        <v>670.10592001159114</v>
      </c>
      <c r="X1091" s="24">
        <f t="shared" si="653"/>
        <v>857.50417830567483</v>
      </c>
      <c r="Y1091" s="13">
        <f t="shared" si="634"/>
        <v>0.37592320154409981</v>
      </c>
      <c r="Z1091" s="24">
        <f t="shared" si="635"/>
        <v>3789.8508289306137</v>
      </c>
      <c r="AA1091" s="24">
        <f t="shared" si="636"/>
        <v>17919.110037743198</v>
      </c>
      <c r="AB1091" s="24">
        <f t="shared" si="654"/>
        <v>574.14644942475582</v>
      </c>
      <c r="AC1091" s="24">
        <f t="shared" si="655"/>
        <v>458.42914683569307</v>
      </c>
      <c r="AD1091" s="123">
        <f t="shared" si="656"/>
        <v>5365</v>
      </c>
      <c r="AE1091" s="14">
        <f t="shared" si="657"/>
        <v>89.416666666666671</v>
      </c>
      <c r="AF1091" s="24">
        <f t="shared" si="637"/>
        <v>404.21457341784651</v>
      </c>
      <c r="AG1091" s="3">
        <f t="shared" si="658"/>
        <v>1.9241376784787623</v>
      </c>
      <c r="AH1091" s="14">
        <f t="shared" si="638"/>
        <v>0</v>
      </c>
      <c r="AI1091" s="14">
        <f t="shared" si="639"/>
        <v>0.9157085316430692</v>
      </c>
      <c r="AJ1091" s="14">
        <f t="shared" si="640"/>
        <v>1.9241376784787623</v>
      </c>
      <c r="AK1091" s="14">
        <f t="shared" si="641"/>
        <v>2.5157085316430692</v>
      </c>
      <c r="AL1091" s="24">
        <f t="shared" si="659"/>
        <v>575.9944159342117</v>
      </c>
      <c r="AM1091" s="14">
        <f t="shared" si="660"/>
        <v>481.88291185683215</v>
      </c>
      <c r="AN1091" s="138" t="str">
        <f t="shared" si="661"/>
        <v>modifiée</v>
      </c>
      <c r="AO1091">
        <f t="shared" si="662"/>
        <v>5365</v>
      </c>
      <c r="AP1091" s="124">
        <f t="shared" si="663"/>
        <v>481.88291185683215</v>
      </c>
      <c r="AQ1091" s="124">
        <f t="shared" si="624"/>
        <v>0.33391692210534529</v>
      </c>
    </row>
    <row r="1092" spans="2:43" x14ac:dyDescent="0.25">
      <c r="B1092" s="3">
        <f t="shared" si="642"/>
        <v>5370</v>
      </c>
      <c r="C1092" s="14">
        <f t="shared" si="643"/>
        <v>89.5</v>
      </c>
      <c r="D1092" s="11">
        <f t="shared" si="644"/>
        <v>1005.1541087053909</v>
      </c>
      <c r="E1092" s="11">
        <f t="shared" si="625"/>
        <v>821.92072859518794</v>
      </c>
      <c r="F1092" s="11">
        <f t="shared" si="645"/>
        <v>328.92189146956321</v>
      </c>
      <c r="G1092" s="11">
        <f t="shared" si="626"/>
        <v>574.50597423037766</v>
      </c>
      <c r="H1092" s="11">
        <f t="shared" si="627"/>
        <v>458.76399197463547</v>
      </c>
      <c r="I1092" s="24">
        <f t="shared" si="646"/>
        <v>328.92189146956321</v>
      </c>
      <c r="J1092" s="12">
        <f t="shared" si="628"/>
        <v>0.27903702408007791</v>
      </c>
      <c r="K1092" s="24">
        <f t="shared" si="629"/>
        <v>575.41694771770676</v>
      </c>
      <c r="L1092" s="12">
        <f t="shared" si="647"/>
        <v>0.26999166566044147</v>
      </c>
      <c r="M1092" s="24">
        <f t="shared" si="648"/>
        <v>574.50597423037766</v>
      </c>
      <c r="N1092" s="12">
        <f t="shared" si="630"/>
        <v>0.65781665203469786</v>
      </c>
      <c r="O1092" s="24">
        <f t="shared" si="631"/>
        <v>732.25251534642564</v>
      </c>
      <c r="P1092" s="12">
        <f t="shared" si="649"/>
        <v>0.35919727133882273</v>
      </c>
      <c r="Q1092" s="24">
        <f t="shared" si="650"/>
        <v>458.76399197463547</v>
      </c>
      <c r="R1092" s="12">
        <f t="shared" si="632"/>
        <v>0.45279329142705949</v>
      </c>
      <c r="S1092" s="24">
        <f t="shared" si="633"/>
        <v>638.28847362695581</v>
      </c>
      <c r="T1092" s="12">
        <f t="shared" si="651"/>
        <v>0.33463427507915244</v>
      </c>
      <c r="W1092" s="24">
        <f t="shared" si="652"/>
        <v>670.48184321313522</v>
      </c>
      <c r="X1092" s="24">
        <f t="shared" si="653"/>
        <v>858.5704228129855</v>
      </c>
      <c r="Y1092" s="13">
        <f t="shared" si="634"/>
        <v>0.37533964562152511</v>
      </c>
      <c r="Z1092" s="24">
        <f t="shared" si="635"/>
        <v>3785.972134551318</v>
      </c>
      <c r="AA1092" s="24">
        <f t="shared" si="636"/>
        <v>17916.240937220828</v>
      </c>
      <c r="AB1092" s="24">
        <f t="shared" si="654"/>
        <v>574.50597423037766</v>
      </c>
      <c r="AC1092" s="24">
        <f t="shared" si="655"/>
        <v>458.76399197463547</v>
      </c>
      <c r="AD1092" s="123">
        <f t="shared" si="656"/>
        <v>5370</v>
      </c>
      <c r="AE1092" s="14">
        <f t="shared" si="657"/>
        <v>89.5</v>
      </c>
      <c r="AF1092" s="24">
        <f t="shared" si="637"/>
        <v>404.38199598731774</v>
      </c>
      <c r="AG1092" s="3">
        <f t="shared" si="658"/>
        <v>1.9211240722282807</v>
      </c>
      <c r="AH1092" s="14">
        <f t="shared" si="638"/>
        <v>0</v>
      </c>
      <c r="AI1092" s="14">
        <f t="shared" si="639"/>
        <v>0.91236008025364523</v>
      </c>
      <c r="AJ1092" s="14">
        <f t="shared" si="640"/>
        <v>1.9211240722282807</v>
      </c>
      <c r="AK1092" s="14">
        <f t="shared" si="641"/>
        <v>2.5123600802536452</v>
      </c>
      <c r="AL1092" s="24">
        <f t="shared" si="659"/>
        <v>576.34917346874659</v>
      </c>
      <c r="AM1092" s="14">
        <f t="shared" si="660"/>
        <v>482.21650372435806</v>
      </c>
      <c r="AN1092" s="138" t="str">
        <f t="shared" si="661"/>
        <v>modifiée</v>
      </c>
      <c r="AO1092">
        <f t="shared" si="662"/>
        <v>5370</v>
      </c>
      <c r="AP1092" s="124">
        <f t="shared" si="663"/>
        <v>482.21650372435806</v>
      </c>
      <c r="AQ1092" s="124">
        <f t="shared" si="624"/>
        <v>0.33359186752591086</v>
      </c>
    </row>
    <row r="1093" spans="2:43" x14ac:dyDescent="0.25">
      <c r="B1093" s="3">
        <f t="shared" si="642"/>
        <v>5375</v>
      </c>
      <c r="C1093" s="14">
        <f t="shared" si="643"/>
        <v>89.583333333333329</v>
      </c>
      <c r="D1093" s="11">
        <f t="shared" si="644"/>
        <v>1005.2933574108196</v>
      </c>
      <c r="E1093" s="11">
        <f t="shared" si="625"/>
        <v>822.14150402156019</v>
      </c>
      <c r="F1093" s="11">
        <f t="shared" si="645"/>
        <v>329.19188313522363</v>
      </c>
      <c r="G1093" s="11">
        <f t="shared" si="626"/>
        <v>574.86517150171653</v>
      </c>
      <c r="H1093" s="11">
        <f t="shared" si="627"/>
        <v>459.09862624971464</v>
      </c>
      <c r="I1093" s="24">
        <f t="shared" si="646"/>
        <v>329.19188313522363</v>
      </c>
      <c r="J1093" s="12">
        <f t="shared" si="628"/>
        <v>0.27898702908207962</v>
      </c>
      <c r="K1093" s="24">
        <f t="shared" si="629"/>
        <v>575.5200635121721</v>
      </c>
      <c r="L1093" s="12">
        <f t="shared" si="647"/>
        <v>0.26989818777805641</v>
      </c>
      <c r="M1093" s="24">
        <f t="shared" si="648"/>
        <v>574.86517150171653</v>
      </c>
      <c r="N1093" s="12">
        <f t="shared" si="630"/>
        <v>0.65748441770089538</v>
      </c>
      <c r="O1093" s="24">
        <f t="shared" si="631"/>
        <v>732.62253084802808</v>
      </c>
      <c r="P1093" s="12">
        <f t="shared" si="649"/>
        <v>0.35887007272310917</v>
      </c>
      <c r="Q1093" s="24">
        <f t="shared" si="650"/>
        <v>459.09862624971464</v>
      </c>
      <c r="R1093" s="12">
        <f t="shared" si="632"/>
        <v>0.45264508638527801</v>
      </c>
      <c r="S1093" s="24">
        <f t="shared" si="633"/>
        <v>638.49746202150118</v>
      </c>
      <c r="T1093" s="12">
        <f t="shared" si="651"/>
        <v>0.33442349072828059</v>
      </c>
      <c r="W1093" s="24">
        <f t="shared" si="652"/>
        <v>670.8571828587568</v>
      </c>
      <c r="X1093" s="24">
        <f t="shared" si="653"/>
        <v>859.64692387941795</v>
      </c>
      <c r="Y1093" s="13">
        <f t="shared" si="634"/>
        <v>0.3747538720379342</v>
      </c>
      <c r="Z1093" s="24">
        <f t="shared" si="635"/>
        <v>3782.1080290700847</v>
      </c>
      <c r="AA1093" s="24">
        <f t="shared" si="636"/>
        <v>17913.403909347235</v>
      </c>
      <c r="AB1093" s="24">
        <f t="shared" si="654"/>
        <v>574.86517150171653</v>
      </c>
      <c r="AC1093" s="24">
        <f t="shared" si="655"/>
        <v>459.09862624971464</v>
      </c>
      <c r="AD1093" s="123">
        <f t="shared" si="656"/>
        <v>5375</v>
      </c>
      <c r="AE1093" s="14">
        <f t="shared" si="657"/>
        <v>89.583333333333329</v>
      </c>
      <c r="AF1093" s="24">
        <f t="shared" si="637"/>
        <v>404.54931312485735</v>
      </c>
      <c r="AG1093" s="3">
        <f t="shared" si="658"/>
        <v>1.9181123637525683</v>
      </c>
      <c r="AH1093" s="14">
        <f t="shared" si="638"/>
        <v>0</v>
      </c>
      <c r="AI1093" s="14">
        <f t="shared" si="639"/>
        <v>0.90901373750285352</v>
      </c>
      <c r="AJ1093" s="14">
        <f t="shared" si="640"/>
        <v>1.9181123637525683</v>
      </c>
      <c r="AK1093" s="14">
        <f t="shared" si="641"/>
        <v>2.5090137375028538</v>
      </c>
      <c r="AL1093" s="24">
        <f t="shared" si="659"/>
        <v>576.70347669181535</v>
      </c>
      <c r="AM1093" s="14">
        <f t="shared" si="660"/>
        <v>482.54977052487385</v>
      </c>
      <c r="AN1093" s="138" t="str">
        <f t="shared" si="661"/>
        <v>modifiée</v>
      </c>
      <c r="AO1093">
        <f t="shared" si="662"/>
        <v>5375</v>
      </c>
      <c r="AP1093" s="124">
        <f t="shared" si="663"/>
        <v>482.54977052487385</v>
      </c>
      <c r="AQ1093" s="124">
        <f t="shared" si="624"/>
        <v>0.33326680051578705</v>
      </c>
    </row>
    <row r="1094" spans="2:43" x14ac:dyDescent="0.25">
      <c r="B1094" s="3">
        <f t="shared" si="642"/>
        <v>5380</v>
      </c>
      <c r="C1094" s="14">
        <f t="shared" si="643"/>
        <v>89.666666666666671</v>
      </c>
      <c r="D1094" s="11">
        <f t="shared" si="644"/>
        <v>1005.4324768230953</v>
      </c>
      <c r="E1094" s="11">
        <f t="shared" si="625"/>
        <v>822.36227944793245</v>
      </c>
      <c r="F1094" s="11">
        <f t="shared" si="645"/>
        <v>329.46178132300167</v>
      </c>
      <c r="G1094" s="11">
        <f t="shared" si="626"/>
        <v>575.22404157443964</v>
      </c>
      <c r="H1094" s="11">
        <f t="shared" si="627"/>
        <v>459.43304974044293</v>
      </c>
      <c r="I1094" s="24">
        <f t="shared" si="646"/>
        <v>329.46178132300167</v>
      </c>
      <c r="J1094" s="12">
        <f t="shared" si="628"/>
        <v>0.27893703382000135</v>
      </c>
      <c r="K1094" s="24">
        <f t="shared" si="629"/>
        <v>575.62321681531193</v>
      </c>
      <c r="L1094" s="12">
        <f t="shared" si="647"/>
        <v>0.26980470301414422</v>
      </c>
      <c r="M1094" s="24">
        <f t="shared" si="648"/>
        <v>575.22404157443964</v>
      </c>
      <c r="N1094" s="12">
        <f t="shared" si="630"/>
        <v>0.65715232688938108</v>
      </c>
      <c r="O1094" s="24">
        <f t="shared" si="631"/>
        <v>732.99276039884558</v>
      </c>
      <c r="P1094" s="12">
        <f t="shared" si="649"/>
        <v>0.35854320978134746</v>
      </c>
      <c r="Q1094" s="24">
        <f t="shared" si="650"/>
        <v>459.43304974044293</v>
      </c>
      <c r="R1094" s="12">
        <f t="shared" si="632"/>
        <v>0.4524968548058102</v>
      </c>
      <c r="S1094" s="24">
        <f t="shared" si="633"/>
        <v>638.70662477318979</v>
      </c>
      <c r="T1094" s="12">
        <f t="shared" si="651"/>
        <v>0.33421278611826749</v>
      </c>
      <c r="W1094" s="24">
        <f t="shared" si="652"/>
        <v>671.2319367307947</v>
      </c>
      <c r="X1094" s="24">
        <f t="shared" si="653"/>
        <v>860.73381978411783</v>
      </c>
      <c r="Y1094" s="13">
        <f t="shared" si="634"/>
        <v>0.37416585740653063</v>
      </c>
      <c r="Z1094" s="24">
        <f t="shared" si="635"/>
        <v>3778.2585679284439</v>
      </c>
      <c r="AA1094" s="24">
        <f t="shared" si="636"/>
        <v>17910.599331271438</v>
      </c>
      <c r="AB1094" s="24">
        <f t="shared" si="654"/>
        <v>575.22404157443964</v>
      </c>
      <c r="AC1094" s="24">
        <f t="shared" si="655"/>
        <v>459.43304974044293</v>
      </c>
      <c r="AD1094" s="123">
        <f t="shared" si="656"/>
        <v>5380</v>
      </c>
      <c r="AE1094" s="14">
        <f t="shared" si="657"/>
        <v>89.666666666666671</v>
      </c>
      <c r="AF1094" s="24">
        <f t="shared" si="637"/>
        <v>404.71652487022146</v>
      </c>
      <c r="AG1094" s="3">
        <f t="shared" si="658"/>
        <v>1.9151025523360137</v>
      </c>
      <c r="AH1094" s="14">
        <f t="shared" si="638"/>
        <v>0</v>
      </c>
      <c r="AI1094" s="14">
        <f t="shared" si="639"/>
        <v>0.90566950259557077</v>
      </c>
      <c r="AJ1094" s="14">
        <f t="shared" si="640"/>
        <v>1.9151025523360137</v>
      </c>
      <c r="AK1094" s="14">
        <f t="shared" si="641"/>
        <v>2.5056695025955706</v>
      </c>
      <c r="AL1094" s="24">
        <f t="shared" si="659"/>
        <v>577.05732448810556</v>
      </c>
      <c r="AM1094" s="14">
        <f t="shared" si="660"/>
        <v>482.88271224541649</v>
      </c>
      <c r="AN1094" s="138" t="str">
        <f t="shared" si="661"/>
        <v>modifiée</v>
      </c>
      <c r="AO1094">
        <f t="shared" si="662"/>
        <v>5380</v>
      </c>
      <c r="AP1094" s="124">
        <f t="shared" si="663"/>
        <v>482.88271224541649</v>
      </c>
      <c r="AQ1094" s="124">
        <f t="shared" si="624"/>
        <v>0.33294172054263527</v>
      </c>
    </row>
    <row r="1095" spans="2:43" x14ac:dyDescent="0.25">
      <c r="B1095" s="3">
        <f t="shared" si="642"/>
        <v>5385</v>
      </c>
      <c r="C1095" s="14">
        <f t="shared" si="643"/>
        <v>89.75</v>
      </c>
      <c r="D1095" s="11">
        <f t="shared" si="644"/>
        <v>1005.5714671820945</v>
      </c>
      <c r="E1095" s="11">
        <f t="shared" si="625"/>
        <v>822.58305487430459</v>
      </c>
      <c r="F1095" s="11">
        <f t="shared" si="645"/>
        <v>329.7315860260158</v>
      </c>
      <c r="G1095" s="11">
        <f t="shared" si="626"/>
        <v>575.58258478422101</v>
      </c>
      <c r="H1095" s="11">
        <f t="shared" si="627"/>
        <v>459.76726252656118</v>
      </c>
      <c r="I1095" s="24">
        <f t="shared" si="646"/>
        <v>329.7315860260158</v>
      </c>
      <c r="J1095" s="12">
        <f t="shared" si="628"/>
        <v>0.27888703821508198</v>
      </c>
      <c r="K1095" s="24">
        <f t="shared" si="629"/>
        <v>575.72640781018401</v>
      </c>
      <c r="L1095" s="12">
        <f t="shared" si="647"/>
        <v>0.26971121142962523</v>
      </c>
      <c r="M1095" s="24">
        <f t="shared" si="648"/>
        <v>575.58258478422101</v>
      </c>
      <c r="N1095" s="12">
        <f t="shared" si="630"/>
        <v>0.65682038016156097</v>
      </c>
      <c r="O1095" s="24">
        <f t="shared" si="631"/>
        <v>733.36320345402362</v>
      </c>
      <c r="P1095" s="12">
        <f t="shared" si="649"/>
        <v>0.35821668251797356</v>
      </c>
      <c r="Q1095" s="24">
        <f t="shared" si="650"/>
        <v>459.76726252656118</v>
      </c>
      <c r="R1095" s="12">
        <f t="shared" si="632"/>
        <v>0.45234859685782369</v>
      </c>
      <c r="S1095" s="24">
        <f t="shared" si="633"/>
        <v>638.91596185130174</v>
      </c>
      <c r="T1095" s="12">
        <f t="shared" si="651"/>
        <v>0.334002161476879</v>
      </c>
      <c r="W1095" s="24">
        <f t="shared" si="652"/>
        <v>671.60610258820122</v>
      </c>
      <c r="X1095" s="24">
        <f t="shared" si="653"/>
        <v>861.83125116690962</v>
      </c>
      <c r="Y1095" s="13">
        <f t="shared" si="634"/>
        <v>0.37357557803823921</v>
      </c>
      <c r="Z1095" s="24">
        <f t="shared" si="635"/>
        <v>3774.4238071525842</v>
      </c>
      <c r="AA1095" s="24">
        <f t="shared" si="636"/>
        <v>17907.827583314924</v>
      </c>
      <c r="AB1095" s="24">
        <f t="shared" si="654"/>
        <v>575.58258478422101</v>
      </c>
      <c r="AC1095" s="24">
        <f t="shared" si="655"/>
        <v>459.76726252656118</v>
      </c>
      <c r="AD1095" s="123">
        <f t="shared" si="656"/>
        <v>5385</v>
      </c>
      <c r="AE1095" s="14">
        <f t="shared" si="657"/>
        <v>89.75</v>
      </c>
      <c r="AF1095" s="24">
        <f t="shared" si="637"/>
        <v>404.88363126328056</v>
      </c>
      <c r="AG1095" s="3">
        <f t="shared" si="658"/>
        <v>1.9120946372609493</v>
      </c>
      <c r="AH1095" s="14">
        <f t="shared" si="638"/>
        <v>0</v>
      </c>
      <c r="AI1095" s="14">
        <f t="shared" si="639"/>
        <v>0.90232737473438818</v>
      </c>
      <c r="AJ1095" s="14">
        <f t="shared" si="640"/>
        <v>1.9120946372609493</v>
      </c>
      <c r="AK1095" s="14">
        <f t="shared" si="641"/>
        <v>2.5023273747343882</v>
      </c>
      <c r="AL1095" s="24">
        <f t="shared" si="659"/>
        <v>577.41071573033753</v>
      </c>
      <c r="AM1095" s="14">
        <f t="shared" si="660"/>
        <v>483.21532887247378</v>
      </c>
      <c r="AN1095" s="138" t="str">
        <f t="shared" si="661"/>
        <v>modifiée</v>
      </c>
      <c r="AO1095">
        <f t="shared" si="662"/>
        <v>5385</v>
      </c>
      <c r="AP1095" s="124">
        <f t="shared" si="663"/>
        <v>483.21532887247378</v>
      </c>
      <c r="AQ1095" s="124">
        <f t="shared" si="624"/>
        <v>0.33261662705729123</v>
      </c>
    </row>
    <row r="1096" spans="2:43" x14ac:dyDescent="0.25">
      <c r="B1096" s="3">
        <f t="shared" si="642"/>
        <v>5390</v>
      </c>
      <c r="C1096" s="14">
        <f t="shared" si="643"/>
        <v>89.833333333333329</v>
      </c>
      <c r="D1096" s="11">
        <f t="shared" si="644"/>
        <v>1005.710328727026</v>
      </c>
      <c r="E1096" s="11">
        <f t="shared" si="625"/>
        <v>822.80383030067674</v>
      </c>
      <c r="F1096" s="11">
        <f t="shared" si="645"/>
        <v>330.00129723744544</v>
      </c>
      <c r="G1096" s="11">
        <f t="shared" si="626"/>
        <v>575.940801466739</v>
      </c>
      <c r="H1096" s="11">
        <f t="shared" si="627"/>
        <v>460.10126468803804</v>
      </c>
      <c r="I1096" s="24">
        <f t="shared" si="646"/>
        <v>330.00129723744544</v>
      </c>
      <c r="J1096" s="12">
        <f t="shared" si="628"/>
        <v>0.27883704218892325</v>
      </c>
      <c r="K1096" s="24">
        <f t="shared" si="629"/>
        <v>575.82963667934428</v>
      </c>
      <c r="L1096" s="12">
        <f t="shared" si="647"/>
        <v>0.26961771308539262</v>
      </c>
      <c r="M1096" s="24">
        <f t="shared" si="648"/>
        <v>575.940801466739</v>
      </c>
      <c r="N1096" s="12">
        <f t="shared" si="630"/>
        <v>0.65648857807640004</v>
      </c>
      <c r="O1096" s="24">
        <f t="shared" si="631"/>
        <v>733.73385946878523</v>
      </c>
      <c r="P1096" s="12">
        <f t="shared" si="649"/>
        <v>0.35789049093548397</v>
      </c>
      <c r="Q1096" s="24">
        <f t="shared" si="650"/>
        <v>460.10126468803804</v>
      </c>
      <c r="R1096" s="12">
        <f t="shared" si="632"/>
        <v>0.45220031271104488</v>
      </c>
      <c r="S1096" s="24">
        <f t="shared" si="633"/>
        <v>639.12547322403509</v>
      </c>
      <c r="T1096" s="12">
        <f t="shared" si="651"/>
        <v>0.33379161703137339</v>
      </c>
      <c r="W1096" s="24">
        <f t="shared" si="652"/>
        <v>671.97967816623941</v>
      </c>
      <c r="X1096" s="24">
        <f t="shared" si="653"/>
        <v>862.93936107641343</v>
      </c>
      <c r="Y1096" s="13">
        <f t="shared" si="634"/>
        <v>0.37298300993819178</v>
      </c>
      <c r="Z1096" s="24">
        <f t="shared" si="635"/>
        <v>3770.6038033609329</v>
      </c>
      <c r="AA1096" s="24">
        <f t="shared" si="636"/>
        <v>17905.089049010057</v>
      </c>
      <c r="AB1096" s="24">
        <f t="shared" si="654"/>
        <v>575.940801466739</v>
      </c>
      <c r="AC1096" s="24">
        <f t="shared" si="655"/>
        <v>460.10126468803804</v>
      </c>
      <c r="AD1096" s="123">
        <f t="shared" si="656"/>
        <v>5390</v>
      </c>
      <c r="AE1096" s="14">
        <f t="shared" si="657"/>
        <v>89.833333333333329</v>
      </c>
      <c r="AF1096" s="24">
        <f t="shared" si="637"/>
        <v>405.05063234401905</v>
      </c>
      <c r="AG1096" s="3">
        <f t="shared" si="658"/>
        <v>1.9090886178076576</v>
      </c>
      <c r="AH1096" s="14">
        <f t="shared" si="638"/>
        <v>0</v>
      </c>
      <c r="AI1096" s="14">
        <f t="shared" si="639"/>
        <v>0.89898735311961953</v>
      </c>
      <c r="AJ1096" s="14">
        <f t="shared" si="640"/>
        <v>1.9090886178076576</v>
      </c>
      <c r="AK1096" s="14">
        <f t="shared" si="641"/>
        <v>2.4989873531196198</v>
      </c>
      <c r="AL1096" s="24">
        <f t="shared" si="659"/>
        <v>577.76364927910299</v>
      </c>
      <c r="AM1096" s="14">
        <f t="shared" si="660"/>
        <v>483.54762039196646</v>
      </c>
      <c r="AN1096" s="138" t="str">
        <f t="shared" si="661"/>
        <v>modifiée</v>
      </c>
      <c r="AO1096">
        <f t="shared" si="662"/>
        <v>5390</v>
      </c>
      <c r="AP1096" s="124">
        <f t="shared" si="663"/>
        <v>483.54762039196646</v>
      </c>
      <c r="AQ1096" s="124">
        <f t="shared" si="624"/>
        <v>0.33229151949268498</v>
      </c>
    </row>
    <row r="1097" spans="2:43" x14ac:dyDescent="0.25">
      <c r="B1097" s="3">
        <f t="shared" si="642"/>
        <v>5395</v>
      </c>
      <c r="C1097" s="14">
        <f t="shared" si="643"/>
        <v>89.916666666666671</v>
      </c>
      <c r="D1097" s="11">
        <f t="shared" si="644"/>
        <v>1005.8490616964347</v>
      </c>
      <c r="E1097" s="11">
        <f t="shared" si="625"/>
        <v>823.02460572704899</v>
      </c>
      <c r="F1097" s="11">
        <f t="shared" si="645"/>
        <v>330.27091495053082</v>
      </c>
      <c r="G1097" s="11">
        <f t="shared" si="626"/>
        <v>576.29869195767446</v>
      </c>
      <c r="H1097" s="11">
        <f t="shared" si="627"/>
        <v>460.43505630506939</v>
      </c>
      <c r="I1097" s="24">
        <f t="shared" si="646"/>
        <v>330.27091495053082</v>
      </c>
      <c r="J1097" s="12">
        <f t="shared" si="628"/>
        <v>0.27878704566348961</v>
      </c>
      <c r="K1097" s="24">
        <f t="shared" si="629"/>
        <v>575.93290360484707</v>
      </c>
      <c r="L1097" s="12">
        <f t="shared" si="647"/>
        <v>0.26952420804222366</v>
      </c>
      <c r="M1097" s="24">
        <f t="shared" si="648"/>
        <v>576.29869195767446</v>
      </c>
      <c r="N1097" s="12">
        <f t="shared" si="630"/>
        <v>0.65615692119042179</v>
      </c>
      <c r="O1097" s="24">
        <f t="shared" si="631"/>
        <v>734.1047278984388</v>
      </c>
      <c r="P1097" s="12">
        <f t="shared" si="649"/>
        <v>0.35756463503422914</v>
      </c>
      <c r="Q1097" s="24">
        <f t="shared" si="650"/>
        <v>460.43505630506939</v>
      </c>
      <c r="R1097" s="12">
        <f t="shared" si="632"/>
        <v>0.45205200253575306</v>
      </c>
      <c r="S1097" s="24">
        <f t="shared" si="633"/>
        <v>639.33515885850989</v>
      </c>
      <c r="T1097" s="12">
        <f t="shared" si="651"/>
        <v>0.33358115300835411</v>
      </c>
      <c r="W1097" s="24">
        <f t="shared" si="652"/>
        <v>672.35266117617755</v>
      </c>
      <c r="X1097" s="24">
        <f t="shared" si="653"/>
        <v>864.05829501929122</v>
      </c>
      <c r="Y1097" s="13">
        <f t="shared" si="634"/>
        <v>0.37238812880219146</v>
      </c>
      <c r="Z1097" s="24">
        <f t="shared" si="635"/>
        <v>3766.7986137717862</v>
      </c>
      <c r="AA1097" s="24">
        <f t="shared" si="636"/>
        <v>17902.384115139179</v>
      </c>
      <c r="AB1097" s="24">
        <f t="shared" si="654"/>
        <v>576.29869195767446</v>
      </c>
      <c r="AC1097" s="24">
        <f t="shared" si="655"/>
        <v>460.43505630506939</v>
      </c>
      <c r="AD1097" s="123">
        <f t="shared" si="656"/>
        <v>5395</v>
      </c>
      <c r="AE1097" s="14">
        <f t="shared" si="657"/>
        <v>89.916666666666671</v>
      </c>
      <c r="AF1097" s="24">
        <f t="shared" si="637"/>
        <v>405.21752815253467</v>
      </c>
      <c r="AG1097" s="3">
        <f t="shared" si="658"/>
        <v>1.9060844932543755</v>
      </c>
      <c r="AH1097" s="14">
        <f t="shared" si="638"/>
        <v>0</v>
      </c>
      <c r="AI1097" s="14">
        <f t="shared" si="639"/>
        <v>0.89564943694930599</v>
      </c>
      <c r="AJ1097" s="14">
        <f t="shared" si="640"/>
        <v>1.9060844932543755</v>
      </c>
      <c r="AK1097" s="14">
        <f t="shared" si="641"/>
        <v>2.4956494369493063</v>
      </c>
      <c r="AL1097" s="24">
        <f t="shared" si="659"/>
        <v>578.11612398270472</v>
      </c>
      <c r="AM1097" s="14">
        <f t="shared" si="660"/>
        <v>483.87958678923195</v>
      </c>
      <c r="AN1097" s="138" t="str">
        <f t="shared" si="661"/>
        <v>modifiée</v>
      </c>
      <c r="AO1097">
        <f t="shared" si="662"/>
        <v>5395</v>
      </c>
      <c r="AP1097" s="124">
        <f t="shared" si="663"/>
        <v>483.87958678923195</v>
      </c>
      <c r="AQ1097" s="124">
        <f t="shared" si="624"/>
        <v>0.33196639726548938</v>
      </c>
    </row>
    <row r="1098" spans="2:43" x14ac:dyDescent="0.25">
      <c r="B1098" s="3">
        <f t="shared" si="642"/>
        <v>5400</v>
      </c>
      <c r="C1098" s="14">
        <f t="shared" si="643"/>
        <v>90</v>
      </c>
      <c r="D1098" s="11">
        <f t="shared" si="644"/>
        <v>1005.987666328203</v>
      </c>
      <c r="E1098" s="11">
        <f t="shared" si="625"/>
        <v>823.24538115342125</v>
      </c>
      <c r="F1098" s="11">
        <f t="shared" si="645"/>
        <v>330.54043915857307</v>
      </c>
      <c r="G1098" s="11">
        <f t="shared" si="626"/>
        <v>576.6562565927087</v>
      </c>
      <c r="H1098" s="11">
        <f t="shared" si="627"/>
        <v>460.76863745807776</v>
      </c>
      <c r="I1098" s="24">
        <f t="shared" si="646"/>
        <v>330.54043915857307</v>
      </c>
      <c r="J1098" s="12">
        <f t="shared" si="628"/>
        <v>0.27873704856110704</v>
      </c>
      <c r="K1098" s="24">
        <f t="shared" si="629"/>
        <v>576.0362087682463</v>
      </c>
      <c r="L1098" s="12">
        <f t="shared" si="647"/>
        <v>0.26943069636084388</v>
      </c>
      <c r="M1098" s="24">
        <f t="shared" si="648"/>
        <v>576.6562565927087</v>
      </c>
      <c r="N1098" s="12">
        <f t="shared" si="630"/>
        <v>0.65582541005770867</v>
      </c>
      <c r="O1098" s="24">
        <f t="shared" si="631"/>
        <v>734.47580819838367</v>
      </c>
      <c r="P1098" s="12">
        <f t="shared" si="649"/>
        <v>0.35723911481257353</v>
      </c>
      <c r="Q1098" s="24">
        <f t="shared" si="650"/>
        <v>460.76863745807776</v>
      </c>
      <c r="R1098" s="12">
        <f t="shared" si="632"/>
        <v>0.45190366650277469</v>
      </c>
      <c r="S1098" s="24">
        <f t="shared" si="633"/>
        <v>639.54501872077344</v>
      </c>
      <c r="T1098" s="12">
        <f t="shared" si="651"/>
        <v>0.33337076963387324</v>
      </c>
      <c r="W1098" s="86">
        <f t="shared" si="652"/>
        <v>672.72504930497973</v>
      </c>
      <c r="X1098" s="88">
        <f t="shared" si="653"/>
        <v>865.18820101065057</v>
      </c>
      <c r="Y1098" s="121">
        <f t="shared" si="634"/>
        <v>0.37179091001314563</v>
      </c>
      <c r="Z1098" s="88">
        <f t="shared" si="635"/>
        <v>3763.0082962110378</v>
      </c>
      <c r="AA1098" s="88">
        <f t="shared" si="636"/>
        <v>17899.713171773717</v>
      </c>
      <c r="AB1098" s="88">
        <f t="shared" si="654"/>
        <v>576.6562565927087</v>
      </c>
      <c r="AC1098" s="88">
        <f t="shared" si="655"/>
        <v>460.76863745807776</v>
      </c>
      <c r="AD1098" s="123">
        <f t="shared" si="656"/>
        <v>5400</v>
      </c>
      <c r="AE1098" s="122">
        <f t="shared" si="657"/>
        <v>90</v>
      </c>
      <c r="AF1098" s="24">
        <f t="shared" si="637"/>
        <v>405.38431872903891</v>
      </c>
      <c r="AG1098" s="3">
        <f t="shared" si="658"/>
        <v>1.9030822628773001</v>
      </c>
      <c r="AH1098" s="14">
        <f t="shared" si="638"/>
        <v>0</v>
      </c>
      <c r="AI1098" s="14">
        <f t="shared" si="639"/>
        <v>0.89231362541922232</v>
      </c>
      <c r="AJ1098" s="14">
        <f t="shared" si="640"/>
        <v>1.9030822628773001</v>
      </c>
      <c r="AK1098" s="14">
        <f t="shared" si="641"/>
        <v>2.4923136254192224</v>
      </c>
      <c r="AL1098" s="24">
        <f t="shared" si="659"/>
        <v>578.46813867699279</v>
      </c>
      <c r="AM1098" s="14">
        <f t="shared" si="660"/>
        <v>484.21122804900574</v>
      </c>
      <c r="AN1098" s="138" t="str">
        <f t="shared" si="661"/>
        <v>modifiée</v>
      </c>
      <c r="AO1098">
        <f t="shared" si="662"/>
        <v>5400</v>
      </c>
      <c r="AP1098" s="124">
        <f t="shared" si="663"/>
        <v>484.21122804900574</v>
      </c>
      <c r="AQ1098" s="124">
        <f t="shared" si="624"/>
        <v>0.33164125977378944</v>
      </c>
    </row>
    <row r="1099" spans="2:43" x14ac:dyDescent="0.25">
      <c r="B1099" s="3">
        <f t="shared" si="642"/>
        <v>5405</v>
      </c>
      <c r="C1099" s="14">
        <f t="shared" si="643"/>
        <v>90.083333333333329</v>
      </c>
      <c r="D1099" s="11">
        <f t="shared" si="644"/>
        <v>1006.1261428595539</v>
      </c>
      <c r="E1099" s="11">
        <f t="shared" si="625"/>
        <v>823.46615657979351</v>
      </c>
      <c r="F1099" s="11">
        <f t="shared" si="645"/>
        <v>330.80986985493394</v>
      </c>
      <c r="G1099" s="11">
        <f t="shared" si="626"/>
        <v>577.01349570752132</v>
      </c>
      <c r="H1099" s="11">
        <f t="shared" si="627"/>
        <v>461.10200822771162</v>
      </c>
      <c r="I1099" s="24">
        <f t="shared" si="646"/>
        <v>330.80986985493394</v>
      </c>
      <c r="J1099" s="12">
        <f t="shared" si="628"/>
        <v>0.2786870508044626</v>
      </c>
      <c r="K1099" s="24">
        <f t="shared" si="629"/>
        <v>576.13955235059507</v>
      </c>
      <c r="L1099" s="12">
        <f t="shared" si="647"/>
        <v>0.26933717810188612</v>
      </c>
      <c r="M1099" s="24">
        <f t="shared" si="648"/>
        <v>577.01349570752132</v>
      </c>
      <c r="N1099" s="12">
        <f t="shared" si="630"/>
        <v>0.65549404522990151</v>
      </c>
      <c r="O1099" s="24">
        <f t="shared" si="631"/>
        <v>734.84709982411732</v>
      </c>
      <c r="P1099" s="12">
        <f t="shared" si="649"/>
        <v>0.35691393026680435</v>
      </c>
      <c r="Q1099" s="24">
        <f t="shared" si="650"/>
        <v>461.10200822771162</v>
      </c>
      <c r="R1099" s="12">
        <f t="shared" si="632"/>
        <v>0.45175530478347808</v>
      </c>
      <c r="S1099" s="24">
        <f t="shared" si="633"/>
        <v>639.75505277580339</v>
      </c>
      <c r="T1099" s="12">
        <f t="shared" si="651"/>
        <v>0.33316046713336156</v>
      </c>
      <c r="W1099" s="24">
        <f t="shared" si="652"/>
        <v>673.09684021499288</v>
      </c>
      <c r="X1099" s="24">
        <f t="shared" si="653"/>
        <v>866.32922962563543</v>
      </c>
      <c r="Y1099" s="13">
        <f t="shared" si="634"/>
        <v>0.37119132863748405</v>
      </c>
      <c r="Z1099" s="24">
        <f t="shared" si="635"/>
        <v>3759.2329091200154</v>
      </c>
      <c r="AA1099" s="24">
        <f t="shared" si="636"/>
        <v>17897.076612314162</v>
      </c>
      <c r="AB1099" s="24">
        <f t="shared" si="654"/>
        <v>577.01349570752132</v>
      </c>
      <c r="AC1099" s="24">
        <f t="shared" si="655"/>
        <v>461.10200822771162</v>
      </c>
      <c r="AD1099" s="123">
        <f t="shared" si="656"/>
        <v>5405</v>
      </c>
      <c r="AE1099" s="14">
        <f t="shared" si="657"/>
        <v>90.083333333333329</v>
      </c>
      <c r="AF1099" s="24">
        <f t="shared" si="637"/>
        <v>405.55100411385581</v>
      </c>
      <c r="AG1099" s="3">
        <f t="shared" si="658"/>
        <v>2.488979917722884</v>
      </c>
      <c r="AH1099" s="14">
        <f t="shared" si="638"/>
        <v>0</v>
      </c>
      <c r="AI1099" s="14">
        <f t="shared" si="639"/>
        <v>0.88897991772288376</v>
      </c>
      <c r="AJ1099" s="14">
        <f t="shared" si="640"/>
        <v>1.9000819259505954</v>
      </c>
      <c r="AK1099" s="14">
        <f t="shared" si="641"/>
        <v>2.488979917722884</v>
      </c>
      <c r="AL1099" s="24">
        <f t="shared" si="659"/>
        <v>582.45218938054427</v>
      </c>
      <c r="AM1099" s="14">
        <f t="shared" si="660"/>
        <v>491.80753854609571</v>
      </c>
      <c r="AN1099" s="138" t="str">
        <f t="shared" si="661"/>
        <v>modifiée</v>
      </c>
      <c r="AO1099">
        <f t="shared" si="662"/>
        <v>5405</v>
      </c>
      <c r="AP1099" s="124">
        <f t="shared" si="663"/>
        <v>491.80753854609571</v>
      </c>
      <c r="AQ1099" s="124">
        <f t="shared" si="624"/>
        <v>7.5963104970899735</v>
      </c>
    </row>
    <row r="1100" spans="2:43" x14ac:dyDescent="0.25">
      <c r="B1100" s="3">
        <f t="shared" si="642"/>
        <v>5410</v>
      </c>
      <c r="C1100" s="14">
        <f t="shared" si="643"/>
        <v>90.166666666666671</v>
      </c>
      <c r="D1100" s="11">
        <f t="shared" si="644"/>
        <v>1006.2644915270536</v>
      </c>
      <c r="E1100" s="11">
        <f t="shared" si="625"/>
        <v>823.68693200616576</v>
      </c>
      <c r="F1100" s="11">
        <f t="shared" si="645"/>
        <v>331.0792070330358</v>
      </c>
      <c r="G1100" s="11">
        <f t="shared" si="626"/>
        <v>577.37040963778816</v>
      </c>
      <c r="H1100" s="11">
        <f t="shared" si="627"/>
        <v>461.435168694845</v>
      </c>
      <c r="I1100" s="24">
        <f t="shared" si="646"/>
        <v>331.0792070330358</v>
      </c>
      <c r="J1100" s="12">
        <f t="shared" si="628"/>
        <v>0.27863705231660368</v>
      </c>
      <c r="K1100" s="24">
        <f t="shared" si="629"/>
        <v>576.24293453244684</v>
      </c>
      <c r="L1100" s="12">
        <f t="shared" si="647"/>
        <v>0.26924365332589445</v>
      </c>
      <c r="M1100" s="24">
        <f t="shared" si="648"/>
        <v>577.37040963778816</v>
      </c>
      <c r="N1100" s="12">
        <f t="shared" si="630"/>
        <v>0.65516282725620034</v>
      </c>
      <c r="O1100" s="24">
        <f t="shared" si="631"/>
        <v>735.21860223124145</v>
      </c>
      <c r="P1100" s="12">
        <f t="shared" si="649"/>
        <v>0.35658908139114726</v>
      </c>
      <c r="Q1100" s="24">
        <f t="shared" si="650"/>
        <v>461.435168694845</v>
      </c>
      <c r="R1100" s="12">
        <f t="shared" si="632"/>
        <v>0.45160691754976751</v>
      </c>
      <c r="S1100" s="24">
        <f t="shared" si="633"/>
        <v>639.96526098751292</v>
      </c>
      <c r="T1100" s="12">
        <f t="shared" si="651"/>
        <v>0.33295024573163357</v>
      </c>
      <c r="W1100" s="24">
        <f t="shared" si="652"/>
        <v>673.46803154363033</v>
      </c>
      <c r="X1100" s="24">
        <f t="shared" si="653"/>
        <v>867.48153405223809</v>
      </c>
      <c r="Y1100" s="13">
        <f t="shared" si="634"/>
        <v>0.37058935942155208</v>
      </c>
      <c r="Z1100" s="24">
        <f t="shared" si="635"/>
        <v>3755.4725115633855</v>
      </c>
      <c r="AA1100" s="24">
        <f t="shared" si="636"/>
        <v>17894.47483353041</v>
      </c>
      <c r="AB1100" s="24">
        <f t="shared" si="654"/>
        <v>577.37040963778816</v>
      </c>
      <c r="AC1100" s="24">
        <f t="shared" si="655"/>
        <v>461.435168694845</v>
      </c>
      <c r="AD1100" s="123">
        <f t="shared" si="656"/>
        <v>5410</v>
      </c>
      <c r="AE1100" s="14">
        <f t="shared" si="657"/>
        <v>90.166666666666671</v>
      </c>
      <c r="AF1100" s="24">
        <f t="shared" si="637"/>
        <v>405.71758434742253</v>
      </c>
      <c r="AG1100" s="3">
        <f t="shared" si="658"/>
        <v>2.4856483130515499</v>
      </c>
      <c r="AH1100" s="14">
        <f t="shared" si="638"/>
        <v>0</v>
      </c>
      <c r="AI1100" s="14">
        <f t="shared" si="639"/>
        <v>0.8856483130515499</v>
      </c>
      <c r="AJ1100" s="14">
        <f t="shared" si="640"/>
        <v>1.8970834817463951</v>
      </c>
      <c r="AK1100" s="14">
        <f t="shared" si="641"/>
        <v>2.4856483130515499</v>
      </c>
      <c r="AL1100" s="24">
        <f t="shared" si="659"/>
        <v>582.80662704770839</v>
      </c>
      <c r="AM1100" s="14">
        <f t="shared" si="660"/>
        <v>492.14522255178639</v>
      </c>
      <c r="AN1100" s="138" t="str">
        <f t="shared" si="661"/>
        <v>modifiée</v>
      </c>
      <c r="AO1100">
        <f t="shared" si="662"/>
        <v>5410</v>
      </c>
      <c r="AP1100" s="124">
        <f t="shared" si="663"/>
        <v>492.14522255178639</v>
      </c>
      <c r="AQ1100" s="124">
        <f t="shared" si="624"/>
        <v>0.3376840056906758</v>
      </c>
    </row>
    <row r="1101" spans="2:43" x14ac:dyDescent="0.25">
      <c r="B1101" s="3">
        <f t="shared" si="642"/>
        <v>5415</v>
      </c>
      <c r="C1101" s="14">
        <f t="shared" si="643"/>
        <v>90.25</v>
      </c>
      <c r="D1101" s="11">
        <f t="shared" si="644"/>
        <v>1006.402712566613</v>
      </c>
      <c r="E1101" s="11">
        <f t="shared" si="625"/>
        <v>823.9077074325379</v>
      </c>
      <c r="F1101" s="11">
        <f t="shared" si="645"/>
        <v>331.34845068636167</v>
      </c>
      <c r="G1101" s="11">
        <f t="shared" si="626"/>
        <v>577.72699871917928</v>
      </c>
      <c r="H1101" s="11">
        <f t="shared" si="627"/>
        <v>461.76811894057664</v>
      </c>
      <c r="I1101" s="24">
        <f t="shared" si="646"/>
        <v>331.34845068636167</v>
      </c>
      <c r="J1101" s="12">
        <f t="shared" si="628"/>
        <v>0.27858705302093711</v>
      </c>
      <c r="K1101" s="24">
        <f t="shared" si="629"/>
        <v>576.34635549385575</v>
      </c>
      <c r="L1101" s="12">
        <f t="shared" si="647"/>
        <v>0.2691501220933688</v>
      </c>
      <c r="M1101" s="24">
        <f t="shared" si="648"/>
        <v>577.72699871917928</v>
      </c>
      <c r="N1101" s="12">
        <f t="shared" si="630"/>
        <v>0.65483175668336435</v>
      </c>
      <c r="O1101" s="24">
        <f t="shared" si="631"/>
        <v>735.59031487546827</v>
      </c>
      <c r="P1101" s="12">
        <f t="shared" si="649"/>
        <v>0.35626456817788127</v>
      </c>
      <c r="Q1101" s="24">
        <f t="shared" si="650"/>
        <v>461.76811894057664</v>
      </c>
      <c r="R1101" s="12">
        <f t="shared" si="632"/>
        <v>0.45145850497407719</v>
      </c>
      <c r="S1101" s="24">
        <f t="shared" si="633"/>
        <v>640.17564331875496</v>
      </c>
      <c r="T1101" s="12">
        <f t="shared" si="651"/>
        <v>0.33274010565295853</v>
      </c>
      <c r="W1101" s="24">
        <f t="shared" si="652"/>
        <v>673.83862090305183</v>
      </c>
      <c r="X1101" s="24">
        <f t="shared" si="653"/>
        <v>868.64527014536134</v>
      </c>
      <c r="Y1101" s="13">
        <f t="shared" si="634"/>
        <v>0.36998497678798142</v>
      </c>
      <c r="Z1101" s="24">
        <f t="shared" si="635"/>
        <v>3751.7271632371517</v>
      </c>
      <c r="AA1101" s="24">
        <f t="shared" si="636"/>
        <v>17891.908235602481</v>
      </c>
      <c r="AB1101" s="24">
        <f t="shared" si="654"/>
        <v>577.72699871917928</v>
      </c>
      <c r="AC1101" s="24">
        <f t="shared" si="655"/>
        <v>461.76811894057664</v>
      </c>
      <c r="AD1101" s="123">
        <f t="shared" si="656"/>
        <v>5415</v>
      </c>
      <c r="AE1101" s="14">
        <f t="shared" si="657"/>
        <v>90.25</v>
      </c>
      <c r="AF1101" s="24">
        <f t="shared" si="637"/>
        <v>405.88405947028832</v>
      </c>
      <c r="AG1101" s="3">
        <f t="shared" si="658"/>
        <v>2.4823188105942338</v>
      </c>
      <c r="AH1101" s="14">
        <f t="shared" si="638"/>
        <v>0</v>
      </c>
      <c r="AI1101" s="14">
        <f t="shared" si="639"/>
        <v>0.88231881059423356</v>
      </c>
      <c r="AJ1101" s="14">
        <f t="shared" si="640"/>
        <v>1.8940869295348102</v>
      </c>
      <c r="AK1101" s="14">
        <f t="shared" si="641"/>
        <v>2.4823188105942338</v>
      </c>
      <c r="AL1101" s="24">
        <f t="shared" si="659"/>
        <v>583.1605919272447</v>
      </c>
      <c r="AM1101" s="14">
        <f t="shared" si="660"/>
        <v>492.48256295143744</v>
      </c>
      <c r="AN1101" s="138" t="str">
        <f t="shared" si="661"/>
        <v>modifiée</v>
      </c>
      <c r="AO1101">
        <f t="shared" si="662"/>
        <v>5415</v>
      </c>
      <c r="AP1101" s="124">
        <f t="shared" si="663"/>
        <v>492.48256295143744</v>
      </c>
      <c r="AQ1101" s="124">
        <f t="shared" si="624"/>
        <v>0.33734039965105467</v>
      </c>
    </row>
    <row r="1102" spans="2:43" x14ac:dyDescent="0.25">
      <c r="B1102" s="3">
        <f t="shared" si="642"/>
        <v>5420</v>
      </c>
      <c r="C1102" s="14">
        <f t="shared" si="643"/>
        <v>90.333333333333329</v>
      </c>
      <c r="D1102" s="11">
        <f t="shared" si="644"/>
        <v>1006.5408062134912</v>
      </c>
      <c r="E1102" s="11">
        <f t="shared" si="625"/>
        <v>824.12848285891005</v>
      </c>
      <c r="F1102" s="11">
        <f t="shared" si="645"/>
        <v>331.61760080845505</v>
      </c>
      <c r="G1102" s="11">
        <f t="shared" si="626"/>
        <v>578.08326328735711</v>
      </c>
      <c r="H1102" s="11">
        <f t="shared" si="627"/>
        <v>462.10085904622957</v>
      </c>
      <c r="I1102" s="24">
        <f t="shared" si="646"/>
        <v>331.61760080845505</v>
      </c>
      <c r="J1102" s="12">
        <f t="shared" si="628"/>
        <v>0.27853705284122854</v>
      </c>
      <c r="K1102" s="24">
        <f t="shared" si="629"/>
        <v>576.44981541437664</v>
      </c>
      <c r="L1102" s="12">
        <f t="shared" si="647"/>
        <v>0.26905658446469932</v>
      </c>
      <c r="M1102" s="24">
        <f t="shared" si="648"/>
        <v>578.08326328735711</v>
      </c>
      <c r="N1102" s="12">
        <f t="shared" si="630"/>
        <v>0.65450083405571147</v>
      </c>
      <c r="O1102" s="24">
        <f t="shared" si="631"/>
        <v>735.96223721262731</v>
      </c>
      <c r="P1102" s="12">
        <f t="shared" si="649"/>
        <v>0.35594039061718463</v>
      </c>
      <c r="Q1102" s="24">
        <f t="shared" si="650"/>
        <v>462.10085904622957</v>
      </c>
      <c r="R1102" s="12">
        <f t="shared" si="632"/>
        <v>0.45131006722936595</v>
      </c>
      <c r="S1102" s="24">
        <f t="shared" si="633"/>
        <v>640.38619973132654</v>
      </c>
      <c r="T1102" s="12">
        <f t="shared" si="651"/>
        <v>0.33253004712094997</v>
      </c>
      <c r="W1102" s="24">
        <f t="shared" si="652"/>
        <v>674.20860587983987</v>
      </c>
      <c r="X1102" s="24">
        <f t="shared" si="653"/>
        <v>869.82059648216637</v>
      </c>
      <c r="Y1102" s="13">
        <f t="shared" si="634"/>
        <v>0.36937815483204545</v>
      </c>
      <c r="Z1102" s="24">
        <f t="shared" si="635"/>
        <v>3747.9969244767544</v>
      </c>
      <c r="AA1102" s="24">
        <f t="shared" si="636"/>
        <v>17889.377222161977</v>
      </c>
      <c r="AB1102" s="24">
        <f t="shared" si="654"/>
        <v>578.08326328735711</v>
      </c>
      <c r="AC1102" s="24">
        <f t="shared" si="655"/>
        <v>462.10085904622957</v>
      </c>
      <c r="AD1102" s="123">
        <f t="shared" si="656"/>
        <v>5420</v>
      </c>
      <c r="AE1102" s="14">
        <f t="shared" si="657"/>
        <v>90.333333333333329</v>
      </c>
      <c r="AF1102" s="24">
        <f t="shared" si="637"/>
        <v>406.05042952311476</v>
      </c>
      <c r="AG1102" s="3">
        <f t="shared" si="658"/>
        <v>2.4789914095377044</v>
      </c>
      <c r="AH1102" s="14">
        <f t="shared" si="638"/>
        <v>0</v>
      </c>
      <c r="AI1102" s="14">
        <f t="shared" si="639"/>
        <v>0.87899140953770427</v>
      </c>
      <c r="AJ1102" s="14">
        <f t="shared" si="640"/>
        <v>1.8910922685839338</v>
      </c>
      <c r="AK1102" s="14">
        <f t="shared" si="641"/>
        <v>2.4789914095377044</v>
      </c>
      <c r="AL1102" s="24">
        <f t="shared" si="659"/>
        <v>583.51408276519692</v>
      </c>
      <c r="AM1102" s="14">
        <f t="shared" si="660"/>
        <v>492.81955965055408</v>
      </c>
      <c r="AN1102" s="138" t="str">
        <f t="shared" si="661"/>
        <v>modifiée</v>
      </c>
      <c r="AO1102">
        <f t="shared" si="662"/>
        <v>5420</v>
      </c>
      <c r="AP1102" s="124">
        <f t="shared" si="663"/>
        <v>492.81955965055408</v>
      </c>
      <c r="AQ1102" s="124">
        <f t="shared" si="624"/>
        <v>0.33699669911663932</v>
      </c>
    </row>
    <row r="1103" spans="2:43" x14ac:dyDescent="0.25">
      <c r="B1103" s="3">
        <f t="shared" si="642"/>
        <v>5425</v>
      </c>
      <c r="C1103" s="14">
        <f t="shared" si="643"/>
        <v>90.416666666666671</v>
      </c>
      <c r="D1103" s="11">
        <f t="shared" si="644"/>
        <v>1006.6787727022974</v>
      </c>
      <c r="E1103" s="11">
        <f t="shared" si="625"/>
        <v>824.3492582852823</v>
      </c>
      <c r="F1103" s="11">
        <f t="shared" si="645"/>
        <v>331.88665739291974</v>
      </c>
      <c r="G1103" s="11">
        <f t="shared" si="626"/>
        <v>578.43920367797432</v>
      </c>
      <c r="H1103" s="11">
        <f t="shared" si="627"/>
        <v>462.43338909335051</v>
      </c>
      <c r="I1103" s="24">
        <f t="shared" si="646"/>
        <v>331.88665739291974</v>
      </c>
      <c r="J1103" s="12">
        <f t="shared" si="628"/>
        <v>0.27848705170160182</v>
      </c>
      <c r="K1103" s="24">
        <f t="shared" si="629"/>
        <v>576.55331447306605</v>
      </c>
      <c r="L1103" s="12">
        <f t="shared" si="647"/>
        <v>0.26896304050022007</v>
      </c>
      <c r="M1103" s="24">
        <f t="shared" si="648"/>
        <v>578.43920367797432</v>
      </c>
      <c r="N1103" s="12">
        <f t="shared" si="630"/>
        <v>0.65417005991511978</v>
      </c>
      <c r="O1103" s="24">
        <f t="shared" si="631"/>
        <v>736.33436869867171</v>
      </c>
      <c r="P1103" s="12">
        <f t="shared" si="649"/>
        <v>0.35561654869727427</v>
      </c>
      <c r="Q1103" s="24">
        <f t="shared" si="650"/>
        <v>462.43338909335051</v>
      </c>
      <c r="R1103" s="12">
        <f t="shared" si="632"/>
        <v>0.45116160448911224</v>
      </c>
      <c r="S1103" s="24">
        <f t="shared" si="633"/>
        <v>640.59693018597261</v>
      </c>
      <c r="T1103" s="12">
        <f t="shared" si="651"/>
        <v>0.33232007035865407</v>
      </c>
      <c r="W1103" s="24">
        <f t="shared" si="652"/>
        <v>674.57798403467189</v>
      </c>
      <c r="X1103" s="24">
        <f t="shared" si="653"/>
        <v>871.00767441873813</v>
      </c>
      <c r="Y1103" s="13">
        <f t="shared" si="634"/>
        <v>0.36876886731799063</v>
      </c>
      <c r="Z1103" s="24">
        <f t="shared" si="635"/>
        <v>3744.2818562652606</v>
      </c>
      <c r="AA1103" s="24">
        <f t="shared" si="636"/>
        <v>17886.882200333686</v>
      </c>
      <c r="AB1103" s="24">
        <f t="shared" si="654"/>
        <v>578.43920367797432</v>
      </c>
      <c r="AC1103" s="24">
        <f t="shared" si="655"/>
        <v>462.43338909335051</v>
      </c>
      <c r="AD1103" s="123">
        <f t="shared" si="656"/>
        <v>5425</v>
      </c>
      <c r="AE1103" s="14">
        <f t="shared" si="657"/>
        <v>90.416666666666671</v>
      </c>
      <c r="AF1103" s="24">
        <f t="shared" si="637"/>
        <v>406.21669454667528</v>
      </c>
      <c r="AG1103" s="3">
        <f t="shared" si="658"/>
        <v>2.4756661090664949</v>
      </c>
      <c r="AH1103" s="14">
        <f t="shared" si="638"/>
        <v>0</v>
      </c>
      <c r="AI1103" s="14">
        <f t="shared" si="639"/>
        <v>0.87566610906649489</v>
      </c>
      <c r="AJ1103" s="14">
        <f t="shared" si="640"/>
        <v>1.8880994981598453</v>
      </c>
      <c r="AK1103" s="14">
        <f t="shared" si="641"/>
        <v>2.4756661090664949</v>
      </c>
      <c r="AL1103" s="24">
        <f t="shared" si="659"/>
        <v>583.86709829398569</v>
      </c>
      <c r="AM1103" s="14">
        <f t="shared" si="660"/>
        <v>493.15621255329961</v>
      </c>
      <c r="AN1103" s="138" t="str">
        <f t="shared" si="661"/>
        <v>modifiée</v>
      </c>
      <c r="AO1103">
        <f t="shared" si="662"/>
        <v>5425</v>
      </c>
      <c r="AP1103" s="124">
        <f t="shared" si="663"/>
        <v>493.15621255329961</v>
      </c>
      <c r="AQ1103" s="124">
        <f t="shared" si="624"/>
        <v>0.33665290274552717</v>
      </c>
    </row>
    <row r="1104" spans="2:43" x14ac:dyDescent="0.25">
      <c r="B1104" s="3">
        <f t="shared" si="642"/>
        <v>5430</v>
      </c>
      <c r="C1104" s="14">
        <f t="shared" si="643"/>
        <v>90.5</v>
      </c>
      <c r="D1104" s="11">
        <f t="shared" si="644"/>
        <v>1006.8166122669928</v>
      </c>
      <c r="E1104" s="11">
        <f t="shared" si="625"/>
        <v>824.57003371165456</v>
      </c>
      <c r="F1104" s="11">
        <f t="shared" si="645"/>
        <v>332.15562043341998</v>
      </c>
      <c r="G1104" s="11">
        <f t="shared" si="626"/>
        <v>578.79482022667162</v>
      </c>
      <c r="H1104" s="11">
        <f t="shared" si="627"/>
        <v>462.76570916370918</v>
      </c>
      <c r="I1104" s="24">
        <f t="shared" si="646"/>
        <v>332.15562043341998</v>
      </c>
      <c r="J1104" s="12">
        <f t="shared" si="628"/>
        <v>0.2784370495265383</v>
      </c>
      <c r="K1104" s="24">
        <f t="shared" si="629"/>
        <v>576.65685284848257</v>
      </c>
      <c r="L1104" s="12">
        <f t="shared" si="647"/>
        <v>0.2688694902601883</v>
      </c>
      <c r="M1104" s="24">
        <f t="shared" si="648"/>
        <v>578.79482022667162</v>
      </c>
      <c r="N1104" s="12">
        <f t="shared" si="630"/>
        <v>0.65383943480102735</v>
      </c>
      <c r="O1104" s="24">
        <f t="shared" si="631"/>
        <v>736.70670878968383</v>
      </c>
      <c r="P1104" s="12">
        <f t="shared" si="649"/>
        <v>0.35529304240435888</v>
      </c>
      <c r="Q1104" s="24">
        <f t="shared" si="650"/>
        <v>462.76570916370918</v>
      </c>
      <c r="R1104" s="12">
        <f t="shared" si="632"/>
        <v>0.45101311692730728</v>
      </c>
      <c r="S1104" s="24">
        <f t="shared" si="633"/>
        <v>640.80783464239084</v>
      </c>
      <c r="T1104" s="12">
        <f t="shared" si="651"/>
        <v>0.33211017558851047</v>
      </c>
      <c r="W1104" s="24">
        <f t="shared" si="652"/>
        <v>674.94675290198984</v>
      </c>
      <c r="X1104" s="24">
        <f t="shared" si="653"/>
        <v>872.20666814810738</v>
      </c>
      <c r="Y1104" s="13">
        <f t="shared" si="634"/>
        <v>0.3681570876753526</v>
      </c>
      <c r="Z1104" s="24">
        <f t="shared" si="635"/>
        <v>3740.582020241618</v>
      </c>
      <c r="AA1104" s="24">
        <f t="shared" si="636"/>
        <v>17884.423580777959</v>
      </c>
      <c r="AB1104" s="24">
        <f t="shared" si="654"/>
        <v>578.79482022667162</v>
      </c>
      <c r="AC1104" s="24">
        <f t="shared" si="655"/>
        <v>462.76570916370918</v>
      </c>
      <c r="AD1104" s="123">
        <f t="shared" si="656"/>
        <v>5430</v>
      </c>
      <c r="AE1104" s="14">
        <f t="shared" si="657"/>
        <v>90.5</v>
      </c>
      <c r="AF1104" s="24">
        <f t="shared" si="637"/>
        <v>406.38285458185459</v>
      </c>
      <c r="AG1104" s="3">
        <f t="shared" si="658"/>
        <v>2.4723429083629083</v>
      </c>
      <c r="AH1104" s="14">
        <f t="shared" si="638"/>
        <v>0</v>
      </c>
      <c r="AI1104" s="14">
        <f t="shared" si="639"/>
        <v>0.87234290836290818</v>
      </c>
      <c r="AJ1104" s="14">
        <f t="shared" si="640"/>
        <v>1.8851086175266174</v>
      </c>
      <c r="AK1104" s="14">
        <f t="shared" si="641"/>
        <v>2.4723429083629083</v>
      </c>
      <c r="AL1104" s="24">
        <f t="shared" si="659"/>
        <v>584.21963723222916</v>
      </c>
      <c r="AM1104" s="14">
        <f t="shared" si="660"/>
        <v>493.49252156246837</v>
      </c>
      <c r="AN1104" s="138" t="str">
        <f t="shared" si="661"/>
        <v>modifiée</v>
      </c>
      <c r="AO1104">
        <f t="shared" si="662"/>
        <v>5430</v>
      </c>
      <c r="AP1104" s="124">
        <f t="shared" si="663"/>
        <v>493.49252156246837</v>
      </c>
      <c r="AQ1104" s="124">
        <f t="shared" si="624"/>
        <v>0.33630900916875817</v>
      </c>
    </row>
    <row r="1105" spans="2:43" x14ac:dyDescent="0.25">
      <c r="B1105" s="3">
        <f t="shared" si="642"/>
        <v>5435</v>
      </c>
      <c r="C1105" s="14">
        <f t="shared" si="643"/>
        <v>90.583333333333329</v>
      </c>
      <c r="D1105" s="11">
        <f t="shared" si="644"/>
        <v>1006.9543251408938</v>
      </c>
      <c r="E1105" s="11">
        <f t="shared" si="625"/>
        <v>824.79080913802682</v>
      </c>
      <c r="F1105" s="11">
        <f t="shared" si="645"/>
        <v>332.4244899236802</v>
      </c>
      <c r="G1105" s="11">
        <f t="shared" si="626"/>
        <v>579.15011326907597</v>
      </c>
      <c r="H1105" s="11">
        <f t="shared" si="627"/>
        <v>463.0978193392977</v>
      </c>
      <c r="I1105" s="24">
        <f t="shared" si="646"/>
        <v>332.4244899236802</v>
      </c>
      <c r="J1105" s="12">
        <f t="shared" si="628"/>
        <v>0.27838704624087607</v>
      </c>
      <c r="K1105" s="24">
        <f t="shared" si="629"/>
        <v>576.76043071868685</v>
      </c>
      <c r="L1105" s="12">
        <f t="shared" si="647"/>
        <v>0.26877593380479003</v>
      </c>
      <c r="M1105" s="24">
        <f t="shared" si="648"/>
        <v>579.15011326907597</v>
      </c>
      <c r="N1105" s="12">
        <f t="shared" si="630"/>
        <v>0.65350895925043329</v>
      </c>
      <c r="O1105" s="24">
        <f t="shared" si="631"/>
        <v>737.07925694188202</v>
      </c>
      <c r="P1105" s="12">
        <f t="shared" si="649"/>
        <v>0.35496987172266253</v>
      </c>
      <c r="Q1105" s="24">
        <f t="shared" si="650"/>
        <v>463.0978193392977</v>
      </c>
      <c r="R1105" s="12">
        <f t="shared" si="632"/>
        <v>0.45086460471845047</v>
      </c>
      <c r="S1105" s="24">
        <f t="shared" si="633"/>
        <v>641.01891305923607</v>
      </c>
      <c r="T1105" s="12">
        <f t="shared" si="651"/>
        <v>0.33190036303236203</v>
      </c>
      <c r="W1105" s="24">
        <f t="shared" si="652"/>
        <v>675.31490998966524</v>
      </c>
      <c r="X1105" s="24">
        <f t="shared" si="653"/>
        <v>873.4177447596611</v>
      </c>
      <c r="Y1105" s="13">
        <f t="shared" si="634"/>
        <v>0.36754278899525505</v>
      </c>
      <c r="Z1105" s="24">
        <f t="shared" si="635"/>
        <v>3736.8974787090392</v>
      </c>
      <c r="AA1105" s="24">
        <f t="shared" si="636"/>
        <v>17882.001777733425</v>
      </c>
      <c r="AB1105" s="24">
        <f t="shared" si="654"/>
        <v>579.15011326907597</v>
      </c>
      <c r="AC1105" s="24">
        <f t="shared" si="655"/>
        <v>463.0978193392977</v>
      </c>
      <c r="AD1105" s="123">
        <f t="shared" si="656"/>
        <v>5435</v>
      </c>
      <c r="AE1105" s="14">
        <f t="shared" si="657"/>
        <v>90.583333333333329</v>
      </c>
      <c r="AF1105" s="24">
        <f t="shared" si="637"/>
        <v>406.54890966964888</v>
      </c>
      <c r="AG1105" s="3">
        <f t="shared" si="658"/>
        <v>2.4690218066070231</v>
      </c>
      <c r="AH1105" s="14">
        <f t="shared" si="638"/>
        <v>0</v>
      </c>
      <c r="AI1105" s="14">
        <f t="shared" si="639"/>
        <v>0.869021806607023</v>
      </c>
      <c r="AJ1105" s="14">
        <f t="shared" si="640"/>
        <v>1.8821196259463207</v>
      </c>
      <c r="AK1105" s="14">
        <f t="shared" si="641"/>
        <v>2.4690218066070231</v>
      </c>
      <c r="AL1105" s="24">
        <f t="shared" si="659"/>
        <v>584.57169828456153</v>
      </c>
      <c r="AM1105" s="14">
        <f t="shared" si="660"/>
        <v>493.82848657945794</v>
      </c>
      <c r="AN1105" s="138" t="str">
        <f t="shared" si="661"/>
        <v>modifiée</v>
      </c>
      <c r="AO1105">
        <f t="shared" si="662"/>
        <v>5435</v>
      </c>
      <c r="AP1105" s="124">
        <f t="shared" si="663"/>
        <v>493.82848657945794</v>
      </c>
      <c r="AQ1105" s="124">
        <f t="shared" ref="AQ1105:AQ1168" si="664">AP1105-AP1104</f>
        <v>0.33596501698957582</v>
      </c>
    </row>
    <row r="1106" spans="2:43" x14ac:dyDescent="0.25">
      <c r="B1106" s="3">
        <f t="shared" si="642"/>
        <v>5440</v>
      </c>
      <c r="C1106" s="14">
        <f t="shared" si="643"/>
        <v>90.666666666666671</v>
      </c>
      <c r="D1106" s="11">
        <f t="shared" si="644"/>
        <v>1007.0919115566745</v>
      </c>
      <c r="E1106" s="11">
        <f t="shared" ref="E1106:E1169" si="665">IF(B1106&lt;=40*60,20+345*CRed_1*LOG(8*C1106+1,10),ThetaG40+(ThetaG120-ThetaG40)/80*(C1106-40))</f>
        <v>825.01158456439907</v>
      </c>
      <c r="F1106" s="11">
        <f t="shared" si="645"/>
        <v>332.69326585748502</v>
      </c>
      <c r="G1106" s="11">
        <f t="shared" ref="G1106:G1169" si="666">M1106</f>
        <v>579.50508314079866</v>
      </c>
      <c r="H1106" s="11">
        <f t="shared" ref="H1106:H1169" si="667">Q1106</f>
        <v>463.42971970233009</v>
      </c>
      <c r="I1106" s="24">
        <f t="shared" si="646"/>
        <v>332.69326585748502</v>
      </c>
      <c r="J1106" s="12">
        <f t="shared" ref="J1106:J1169" si="668">Cp*RhoP/(K1106*RhoA)*dP/1000*MassivSS</f>
        <v>0.278337041769809</v>
      </c>
      <c r="K1106" s="24">
        <f t="shared" ref="K1106:K1169" si="669">IF(I1106&lt;600,425+0.773*I1106-1.69/1000*I1106^2+2.22/1000^2*I1106^3,IF(I1106&lt;735,666+13002/(738-I1106),IF(I1106&lt;900,545+17820/(I1106-731),650)))</f>
        <v>576.86404826124271</v>
      </c>
      <c r="L1106" s="12">
        <f t="shared" si="647"/>
        <v>0.26868237119411631</v>
      </c>
      <c r="M1106" s="24">
        <f t="shared" si="648"/>
        <v>579.50508314079866</v>
      </c>
      <c r="N1106" s="12">
        <f t="shared" ref="N1106:N1169" si="670">Cp*RhoP/(O1106*RhoA)*dP/1000*MassivW</f>
        <v>0.65317863379789665</v>
      </c>
      <c r="O1106" s="24">
        <f t="shared" ref="O1106:O1169" si="671">IF(M1106&lt;600,425+0.773*M1106-1.69/1000*M1106^2+2.22/1000^2*M1106^3,IF(M1106&lt;735,666+13002/(738-M1106),IF(M1106&lt;900,545+17820/(M1106-731),650)))</f>
        <v>737.45201261162731</v>
      </c>
      <c r="P1106" s="12">
        <f t="shared" si="649"/>
        <v>0.35464703663437125</v>
      </c>
      <c r="Q1106" s="24">
        <f t="shared" si="650"/>
        <v>463.42971970233009</v>
      </c>
      <c r="R1106" s="12">
        <f t="shared" ref="R1106:R1169" si="672">Cp*RhoP/(S1106*RhoA)*dP/1000*MassivSI</f>
        <v>0.45071606803754322</v>
      </c>
      <c r="S1106" s="24">
        <f t="shared" ref="S1106:S1169" si="673">IF(Q1106&lt;600,425+0.773*Q1106-1.69/1000*Q1106^2+2.22/1000^2*Q1106^3,IF(Q1106&lt;735,666+13002/(738-Q1106),IF(Q1106&lt;900,545+17820/(Q1106-731),650)))</f>
        <v>641.23016539412424</v>
      </c>
      <c r="T1106" s="12">
        <f t="shared" si="651"/>
        <v>0.33169063291141299</v>
      </c>
      <c r="W1106" s="24">
        <f t="shared" si="652"/>
        <v>675.68245277866049</v>
      </c>
      <c r="X1106" s="24">
        <f t="shared" si="653"/>
        <v>874.64107429997989</v>
      </c>
      <c r="Y1106" s="13">
        <f t="shared" ref="Y1106:Y1169" si="674">MAX(MassivSSCO/(X1106*RhoA)*DeltaT*(Z1106+AA1106),L1106)</f>
        <v>0.36692594402669454</v>
      </c>
      <c r="Z1106" s="24">
        <f t="shared" ref="Z1106:Z1169" si="675">AlphaC*(E1106-W1106)</f>
        <v>3733.2282946434643</v>
      </c>
      <c r="AA1106" s="24">
        <f t="shared" ref="AA1106:AA1169" si="676">Phi*EpsilonF*0.7*Botzman/10^8*EpsilonA*((E1106+273)^4-(W1106+273)^4)</f>
        <v>17879.617209060318</v>
      </c>
      <c r="AB1106" s="24">
        <f t="shared" si="654"/>
        <v>579.50508314079866</v>
      </c>
      <c r="AC1106" s="24">
        <f t="shared" si="655"/>
        <v>463.42971970233009</v>
      </c>
      <c r="AD1106" s="123">
        <f t="shared" si="656"/>
        <v>5440</v>
      </c>
      <c r="AE1106" s="14">
        <f t="shared" si="657"/>
        <v>90.666666666666671</v>
      </c>
      <c r="AF1106" s="24">
        <f t="shared" ref="AF1106:AF1169" si="677">IF(AC1106&lt;=450,Thetha0_0,IF(AC1106&gt;=650,Thetha0_2,(IF(AC1106&lt;=550,Thetha0_0+(Thetha0_1-Thetha0_0)/100*(AC1106-450),Thetha0_1+(Thetha0_2-Thetha0_1)/100*(AC1106-550)))))</f>
        <v>406.71485985116504</v>
      </c>
      <c r="AG1106" s="3">
        <f t="shared" si="658"/>
        <v>2.4657028029766992</v>
      </c>
      <c r="AH1106" s="14">
        <f t="shared" ref="AH1106:AH1169" si="678">IF(AC1106&lt;=450,AthetaR30_0,IF(AC1106&gt;=650,AthetaR30_2,(IF(AC1106&lt;=550,AthetaR30_0+(AthetaR30_1-AthetaR30_0)/100*(AC1106-450),AthetaR30_1+(AthetaR30_2-AthetaR30_1)/100*(AC1106-450)))))</f>
        <v>0</v>
      </c>
      <c r="AI1106" s="14">
        <f t="shared" ref="AI1106:AI1169" si="679">IF(AC1106&lt;=450,AthetaR60_0,IF(AC1106&gt;=650,AthetaR60_2,(IF(AC1106&lt;=550,AthetaR60_0+(AthetaR60_1-AthetaR60_0)/100*(AC1106-450),AthetaR60_1+(AthetaR60_2-AthetaR60_1)/100*(AC1106-450)))))</f>
        <v>0.8657028029766991</v>
      </c>
      <c r="AJ1106" s="14">
        <f t="shared" ref="AJ1106:AJ1169" si="680">IF(AC1106&lt;=450,AthetaR90_0,IF(AC1106&gt;=650,AthetaR90_2,(IF(AC1106&lt;=550,AthetaR90_0+(AthetaR90_1-AthetaR90_0)/100*(AC1106-450),AthetaR90_1+(AthetaR90_2-AthetaR90_1)/100*(AC1106-450)))))</f>
        <v>1.8791325226790292</v>
      </c>
      <c r="AK1106" s="14">
        <f t="shared" ref="AK1106:AK1169" si="681">IF(AC1106&lt;=450,AthetaR120_0,IF(AC1106&gt;=650,AthetaR120_2,(IF(AC1106&lt;=550,AthetaR120_0+(AthetaR120_1-AthetaR120_0)/100*(AC1106-450),AthetaR120_1+(AthetaR120_2-AthetaR120_1)/100*(AC1106-450)))))</f>
        <v>2.4657028029766992</v>
      </c>
      <c r="AL1106" s="24">
        <f t="shared" si="659"/>
        <v>584.92328014145085</v>
      </c>
      <c r="AM1106" s="14">
        <f t="shared" si="660"/>
        <v>494.16410750424126</v>
      </c>
      <c r="AN1106" s="138" t="str">
        <f t="shared" si="661"/>
        <v>modifiée</v>
      </c>
      <c r="AO1106">
        <f t="shared" si="662"/>
        <v>5440</v>
      </c>
      <c r="AP1106" s="124">
        <f t="shared" si="663"/>
        <v>494.16410750424126</v>
      </c>
      <c r="AQ1106" s="124">
        <f t="shared" si="664"/>
        <v>0.33562092478331351</v>
      </c>
    </row>
    <row r="1107" spans="2:43" x14ac:dyDescent="0.25">
      <c r="B1107" s="3">
        <f t="shared" ref="B1107:B1170" si="682">B1106+DeltaT</f>
        <v>5445</v>
      </c>
      <c r="C1107" s="14">
        <f t="shared" ref="C1107:C1170" si="683">B1107/60</f>
        <v>90.75</v>
      </c>
      <c r="D1107" s="11">
        <f t="shared" ref="D1107:D1170" si="684">20+345*LOG(8*C1107+1,10)</f>
        <v>1007.229371746368</v>
      </c>
      <c r="E1107" s="11">
        <f t="shared" si="665"/>
        <v>825.23235999077122</v>
      </c>
      <c r="F1107" s="11">
        <f t="shared" ref="F1107:F1170" si="685">I1107</f>
        <v>332.96194822867915</v>
      </c>
      <c r="G1107" s="11">
        <f t="shared" si="666"/>
        <v>579.85973017743299</v>
      </c>
      <c r="H1107" s="11">
        <f t="shared" si="667"/>
        <v>463.76141033524152</v>
      </c>
      <c r="I1107" s="24">
        <f t="shared" ref="I1107:I1170" si="686">I1106+IF(Limit=Oui,MAX(0,L1106),L1106)</f>
        <v>332.96194822867915</v>
      </c>
      <c r="J1107" s="12">
        <f t="shared" si="668"/>
        <v>0.27828703603888671</v>
      </c>
      <c r="K1107" s="24">
        <f t="shared" si="669"/>
        <v>576.96770565321731</v>
      </c>
      <c r="L1107" s="12">
        <f t="shared" ref="L1107:L1170" si="687">LambdaP*MassivSS/(dP/1000)/(K1107*RhoA)/(1+J1107/3)*(D1107-I1107)*DeltaT-(EXP(J1107/10)-1)*(D1107-D1106)</f>
        <v>0.26858880248822015</v>
      </c>
      <c r="M1107" s="24">
        <f t="shared" ref="M1107:M1170" si="688">M1106+IF(Limit=Oui,MAX(0,P1106),P1106)</f>
        <v>579.85973017743299</v>
      </c>
      <c r="N1107" s="12">
        <f t="shared" si="670"/>
        <v>0.65284845897553956</v>
      </c>
      <c r="O1107" s="24">
        <f t="shared" si="671"/>
        <v>737.82497525542828</v>
      </c>
      <c r="P1107" s="12">
        <f t="shared" ref="P1107:P1170" si="689">LambdaP*MassivW/(dP/1000)/(O1107*RhoA)/(1+N1107/3)*(D1107-M1107)*DeltaT-(EXP(N1107/10)-1)*(D1107-D1106)</f>
        <v>0.35432453711977807</v>
      </c>
      <c r="Q1107" s="24">
        <f t="shared" ref="Q1107:Q1170" si="690">Q1106+IF(Limit=Oui,MAX(0,T1106),T1106)</f>
        <v>463.76141033524152</v>
      </c>
      <c r="R1107" s="12">
        <f t="shared" si="672"/>
        <v>0.45056750706008425</v>
      </c>
      <c r="S1107" s="24">
        <f t="shared" si="673"/>
        <v>641.44159160363665</v>
      </c>
      <c r="T1107" s="12">
        <f t="shared" ref="T1107:T1170" si="691">LambdaP*MassivSI/(dP/1000)/(S1107*RhoA)/(1+R1107/3)*(D1107-Q1107)*DeltaT-(EXP(R1107/10)-1)*(D1107-D1106)</f>
        <v>0.33148098544632065</v>
      </c>
      <c r="W1107" s="24">
        <f t="shared" ref="W1107:W1170" si="692">W1106+IF(Limit=Oui,MAX(0,Y1106),Y1106)</f>
        <v>676.04937872268715</v>
      </c>
      <c r="X1107" s="24">
        <f t="shared" ref="X1107:X1170" si="693">IF(W1107&lt;600,425+0.773*W1107-1.69/1000*W1107^2+2.22/1000^2*W1107^3,IF(W1107&lt;735,666+13002/(738-W1107),IF(W1107&lt;900,545+17820/(W1107-731),650)))</f>
        <v>875.87682983514333</v>
      </c>
      <c r="Y1107" s="13">
        <f t="shared" si="674"/>
        <v>0.36630652517280976</v>
      </c>
      <c r="Z1107" s="24">
        <f t="shared" si="675"/>
        <v>3729.5745317021015</v>
      </c>
      <c r="AA1107" s="24">
        <f t="shared" si="676"/>
        <v>17877.270296284263</v>
      </c>
      <c r="AB1107" s="24">
        <f t="shared" ref="AB1107:AB1170" si="694">MAX(M1107,AVERAGE(W1107,AC1107))</f>
        <v>579.85973017743299</v>
      </c>
      <c r="AC1107" s="24">
        <f t="shared" ref="AC1107:AC1170" si="695">Q1107</f>
        <v>463.76141033524152</v>
      </c>
      <c r="AD1107" s="123">
        <f t="shared" ref="AD1107:AD1170" si="696">B1107</f>
        <v>5445</v>
      </c>
      <c r="AE1107" s="14">
        <f t="shared" ref="AE1107:AE1170" si="697">C1107</f>
        <v>90.75</v>
      </c>
      <c r="AF1107" s="24">
        <f t="shared" si="677"/>
        <v>406.88070516762076</v>
      </c>
      <c r="AG1107" s="3">
        <f t="shared" ref="AG1107:AG1170" si="698">IF(C1107&lt;=30,AH1107,IF(C1107&lt;=60,AI1107,IF(C1107&lt;=90,AJ1107,IF(C1107&lt;=120,AK1107,-1))))</f>
        <v>2.4623858966475849</v>
      </c>
      <c r="AH1107" s="14">
        <f t="shared" si="678"/>
        <v>0</v>
      </c>
      <c r="AI1107" s="14">
        <f t="shared" si="679"/>
        <v>0.8623858966475848</v>
      </c>
      <c r="AJ1107" s="14">
        <f t="shared" si="680"/>
        <v>1.8761473069828263</v>
      </c>
      <c r="AK1107" s="14">
        <f t="shared" si="681"/>
        <v>2.4623858966475849</v>
      </c>
      <c r="AL1107" s="24">
        <f t="shared" ref="AL1107:AL1170" si="699">MAX(M1107,AVERAGE(W1107,AM1107))</f>
        <v>585.27438147901285</v>
      </c>
      <c r="AM1107" s="14">
        <f t="shared" ref="AM1107:AM1170" si="700">IF(W1107&gt;=AF1107,(1+(W1107-AF1107)*AG1107/10000)*AC1107,AC1107)</f>
        <v>494.49938423533865</v>
      </c>
      <c r="AN1107" s="138" t="str">
        <f t="shared" ref="AN1107:AN1170" si="701">IF(AM1107=AC1107,"","modifiée")</f>
        <v>modifiée</v>
      </c>
      <c r="AO1107">
        <f t="shared" ref="AO1107:AO1170" si="702">AD1107</f>
        <v>5445</v>
      </c>
      <c r="AP1107" s="124">
        <f t="shared" ref="AP1107:AP1170" si="703">AM1107</f>
        <v>494.49938423533865</v>
      </c>
      <c r="AQ1107" s="124">
        <f t="shared" si="664"/>
        <v>0.33527673109739453</v>
      </c>
    </row>
    <row r="1108" spans="2:43" x14ac:dyDescent="0.25">
      <c r="B1108" s="3">
        <f t="shared" si="682"/>
        <v>5450</v>
      </c>
      <c r="C1108" s="14">
        <f t="shared" si="683"/>
        <v>90.833333333333329</v>
      </c>
      <c r="D1108" s="11">
        <f t="shared" si="684"/>
        <v>1007.3667059413694</v>
      </c>
      <c r="E1108" s="11">
        <f t="shared" si="665"/>
        <v>825.45313541714336</v>
      </c>
      <c r="F1108" s="11">
        <f t="shared" si="685"/>
        <v>333.23053703116739</v>
      </c>
      <c r="G1108" s="11">
        <f t="shared" si="666"/>
        <v>580.21405471455273</v>
      </c>
      <c r="H1108" s="11">
        <f t="shared" si="667"/>
        <v>464.09289132068784</v>
      </c>
      <c r="I1108" s="24">
        <f t="shared" si="686"/>
        <v>333.23053703116739</v>
      </c>
      <c r="J1108" s="12">
        <f t="shared" si="668"/>
        <v>0.27823702897401276</v>
      </c>
      <c r="K1108" s="24">
        <f t="shared" si="669"/>
        <v>577.07140307118186</v>
      </c>
      <c r="L1108" s="12">
        <f t="shared" si="687"/>
        <v>0.26849522774706297</v>
      </c>
      <c r="M1108" s="24">
        <f t="shared" si="688"/>
        <v>580.21405471455273</v>
      </c>
      <c r="N1108" s="12">
        <f t="shared" si="670"/>
        <v>0.6525184353130461</v>
      </c>
      <c r="O1108" s="24">
        <f t="shared" si="671"/>
        <v>738.19814432994826</v>
      </c>
      <c r="P1108" s="12">
        <f t="shared" si="689"/>
        <v>0.35400237315716104</v>
      </c>
      <c r="Q1108" s="24">
        <f t="shared" si="690"/>
        <v>464.09289132068784</v>
      </c>
      <c r="R1108" s="12">
        <f t="shared" si="672"/>
        <v>0.45041892196206301</v>
      </c>
      <c r="S1108" s="24">
        <f t="shared" si="673"/>
        <v>641.65319164332425</v>
      </c>
      <c r="T1108" s="12">
        <f t="shared" si="691"/>
        <v>0.33127142085710587</v>
      </c>
      <c r="W1108" s="24">
        <f t="shared" si="692"/>
        <v>676.41568524785998</v>
      </c>
      <c r="X1108" s="24">
        <f t="shared" si="693"/>
        <v>877.12518751453979</v>
      </c>
      <c r="Y1108" s="13">
        <f t="shared" si="674"/>
        <v>0.36568450448713485</v>
      </c>
      <c r="Z1108" s="24">
        <f t="shared" si="675"/>
        <v>3725.9362542320841</v>
      </c>
      <c r="AA1108" s="24">
        <f t="shared" si="676"/>
        <v>17874.961464640368</v>
      </c>
      <c r="AB1108" s="24">
        <f t="shared" si="694"/>
        <v>580.21405471455273</v>
      </c>
      <c r="AC1108" s="24">
        <f t="shared" si="695"/>
        <v>464.09289132068784</v>
      </c>
      <c r="AD1108" s="123">
        <f t="shared" si="696"/>
        <v>5450</v>
      </c>
      <c r="AE1108" s="14">
        <f t="shared" si="697"/>
        <v>90.833333333333329</v>
      </c>
      <c r="AF1108" s="24">
        <f t="shared" si="677"/>
        <v>407.04644566034392</v>
      </c>
      <c r="AG1108" s="3">
        <f t="shared" si="698"/>
        <v>2.4590710867931218</v>
      </c>
      <c r="AH1108" s="14">
        <f t="shared" si="678"/>
        <v>0</v>
      </c>
      <c r="AI1108" s="14">
        <f t="shared" si="679"/>
        <v>0.85907108679312161</v>
      </c>
      <c r="AJ1108" s="14">
        <f t="shared" si="680"/>
        <v>1.8731639781138094</v>
      </c>
      <c r="AK1108" s="14">
        <f t="shared" si="681"/>
        <v>2.4590710867931218</v>
      </c>
      <c r="AL1108" s="24">
        <f t="shared" si="699"/>
        <v>585.62500095882478</v>
      </c>
      <c r="AM1108" s="14">
        <f t="shared" si="700"/>
        <v>494.83431666978953</v>
      </c>
      <c r="AN1108" s="138" t="str">
        <f t="shared" si="701"/>
        <v>modifiée</v>
      </c>
      <c r="AO1108">
        <f t="shared" si="702"/>
        <v>5450</v>
      </c>
      <c r="AP1108" s="124">
        <f t="shared" si="703"/>
        <v>494.83431666978953</v>
      </c>
      <c r="AQ1108" s="124">
        <f t="shared" si="664"/>
        <v>0.33493243445087728</v>
      </c>
    </row>
    <row r="1109" spans="2:43" x14ac:dyDescent="0.25">
      <c r="B1109" s="3">
        <f t="shared" si="682"/>
        <v>5455</v>
      </c>
      <c r="C1109" s="14">
        <f t="shared" si="683"/>
        <v>90.916666666666671</v>
      </c>
      <c r="D1109" s="11">
        <f t="shared" si="684"/>
        <v>1007.5039143724384</v>
      </c>
      <c r="E1109" s="11">
        <f t="shared" si="665"/>
        <v>825.67391084351561</v>
      </c>
      <c r="F1109" s="11">
        <f t="shared" si="685"/>
        <v>333.49903225891444</v>
      </c>
      <c r="G1109" s="11">
        <f t="shared" si="666"/>
        <v>580.56805708770992</v>
      </c>
      <c r="H1109" s="11">
        <f t="shared" si="667"/>
        <v>464.42416274154493</v>
      </c>
      <c r="I1109" s="24">
        <f t="shared" si="686"/>
        <v>333.49903225891444</v>
      </c>
      <c r="J1109" s="12">
        <f t="shared" si="668"/>
        <v>0.27818702050144539</v>
      </c>
      <c r="K1109" s="24">
        <f t="shared" si="669"/>
        <v>577.17514069121137</v>
      </c>
      <c r="L1109" s="12">
        <f t="shared" si="687"/>
        <v>0.26840164703054098</v>
      </c>
      <c r="M1109" s="24">
        <f t="shared" si="688"/>
        <v>580.56805708770992</v>
      </c>
      <c r="N1109" s="12">
        <f t="shared" si="670"/>
        <v>0.65218856333766306</v>
      </c>
      <c r="O1109" s="24">
        <f t="shared" si="671"/>
        <v>738.57151929201132</v>
      </c>
      <c r="P1109" s="12">
        <f t="shared" si="689"/>
        <v>0.35368054472285188</v>
      </c>
      <c r="Q1109" s="24">
        <f t="shared" si="690"/>
        <v>464.42416274154493</v>
      </c>
      <c r="R1109" s="12">
        <f t="shared" si="672"/>
        <v>0.45027031291995523</v>
      </c>
      <c r="S1109" s="24">
        <f t="shared" si="673"/>
        <v>641.86496546771264</v>
      </c>
      <c r="T1109" s="12">
        <f t="shared" si="691"/>
        <v>0.33106193936319306</v>
      </c>
      <c r="W1109" s="24">
        <f t="shared" si="692"/>
        <v>676.78136975234713</v>
      </c>
      <c r="X1109" s="24">
        <f t="shared" si="693"/>
        <v>878.38632663622036</v>
      </c>
      <c r="Y1109" s="13">
        <f t="shared" si="674"/>
        <v>0.3650598536698515</v>
      </c>
      <c r="Z1109" s="24">
        <f t="shared" si="675"/>
        <v>3722.3135272792119</v>
      </c>
      <c r="AA1109" s="24">
        <f t="shared" si="676"/>
        <v>17872.691143118336</v>
      </c>
      <c r="AB1109" s="24">
        <f t="shared" si="694"/>
        <v>580.56805708770992</v>
      </c>
      <c r="AC1109" s="24">
        <f t="shared" si="695"/>
        <v>464.42416274154493</v>
      </c>
      <c r="AD1109" s="123">
        <f t="shared" si="696"/>
        <v>5455</v>
      </c>
      <c r="AE1109" s="14">
        <f t="shared" si="697"/>
        <v>90.916666666666671</v>
      </c>
      <c r="AF1109" s="24">
        <f t="shared" si="677"/>
        <v>407.21208137077247</v>
      </c>
      <c r="AG1109" s="3">
        <f t="shared" si="698"/>
        <v>2.4557583725845507</v>
      </c>
      <c r="AH1109" s="14">
        <f t="shared" si="678"/>
        <v>0</v>
      </c>
      <c r="AI1109" s="14">
        <f t="shared" si="679"/>
        <v>0.85575837258455068</v>
      </c>
      <c r="AJ1109" s="14">
        <f t="shared" si="680"/>
        <v>1.8701825353260957</v>
      </c>
      <c r="AK1109" s="14">
        <f t="shared" si="681"/>
        <v>2.4557583725845507</v>
      </c>
      <c r="AL1109" s="24">
        <f t="shared" si="699"/>
        <v>585.97513722773533</v>
      </c>
      <c r="AM1109" s="14">
        <f t="shared" si="700"/>
        <v>495.16890470312364</v>
      </c>
      <c r="AN1109" s="138" t="str">
        <f t="shared" si="701"/>
        <v>modifiée</v>
      </c>
      <c r="AO1109">
        <f t="shared" si="702"/>
        <v>5455</v>
      </c>
      <c r="AP1109" s="124">
        <f t="shared" si="703"/>
        <v>495.16890470312364</v>
      </c>
      <c r="AQ1109" s="124">
        <f t="shared" si="664"/>
        <v>0.33458803333411424</v>
      </c>
    </row>
    <row r="1110" spans="2:43" x14ac:dyDescent="0.25">
      <c r="B1110" s="3">
        <f t="shared" si="682"/>
        <v>5460</v>
      </c>
      <c r="C1110" s="14">
        <f t="shared" si="683"/>
        <v>91</v>
      </c>
      <c r="D1110" s="11">
        <f t="shared" si="684"/>
        <v>1007.6409972697011</v>
      </c>
      <c r="E1110" s="11">
        <f t="shared" si="665"/>
        <v>825.89468626988787</v>
      </c>
      <c r="F1110" s="11">
        <f t="shared" si="685"/>
        <v>333.76743390594498</v>
      </c>
      <c r="G1110" s="11">
        <f t="shared" si="666"/>
        <v>580.92173763243272</v>
      </c>
      <c r="H1110" s="11">
        <f t="shared" si="667"/>
        <v>464.7552246809081</v>
      </c>
      <c r="I1110" s="24">
        <f t="shared" si="686"/>
        <v>333.76743390594498</v>
      </c>
      <c r="J1110" s="12">
        <f t="shared" si="668"/>
        <v>0.27813701054779533</v>
      </c>
      <c r="K1110" s="24">
        <f t="shared" si="669"/>
        <v>577.27891868888628</v>
      </c>
      <c r="L1110" s="12">
        <f t="shared" si="687"/>
        <v>0.26830806039847871</v>
      </c>
      <c r="M1110" s="24">
        <f t="shared" si="688"/>
        <v>580.92173763243272</v>
      </c>
      <c r="N1110" s="12">
        <f t="shared" si="670"/>
        <v>0.65185884357420232</v>
      </c>
      <c r="O1110" s="24">
        <f t="shared" si="671"/>
        <v>738.94509959860738</v>
      </c>
      <c r="P1110" s="12">
        <f t="shared" si="689"/>
        <v>0.35335905179122884</v>
      </c>
      <c r="Q1110" s="24">
        <f t="shared" si="690"/>
        <v>464.7552246809081</v>
      </c>
      <c r="R1110" s="12">
        <f t="shared" si="672"/>
        <v>0.45012168011071618</v>
      </c>
      <c r="S1110" s="24">
        <f t="shared" si="673"/>
        <v>642.07691303030526</v>
      </c>
      <c r="T1110" s="12">
        <f t="shared" si="691"/>
        <v>0.33085254118339991</v>
      </c>
      <c r="W1110" s="24">
        <f t="shared" si="692"/>
        <v>677.14642960601702</v>
      </c>
      <c r="X1110" s="24">
        <f t="shared" si="693"/>
        <v>879.66042971384309</v>
      </c>
      <c r="Y1110" s="13">
        <f t="shared" si="674"/>
        <v>0.36443254406401687</v>
      </c>
      <c r="Z1110" s="24">
        <f t="shared" si="675"/>
        <v>3718.7064165967713</v>
      </c>
      <c r="AA1110" s="24">
        <f t="shared" si="676"/>
        <v>17870.45976450737</v>
      </c>
      <c r="AB1110" s="24">
        <f t="shared" si="694"/>
        <v>580.92173763243272</v>
      </c>
      <c r="AC1110" s="24">
        <f t="shared" si="695"/>
        <v>464.7552246809081</v>
      </c>
      <c r="AD1110" s="123">
        <f t="shared" si="696"/>
        <v>5460</v>
      </c>
      <c r="AE1110" s="14">
        <f t="shared" si="697"/>
        <v>91</v>
      </c>
      <c r="AF1110" s="24">
        <f t="shared" si="677"/>
        <v>407.37761234045405</v>
      </c>
      <c r="AG1110" s="3">
        <f t="shared" si="698"/>
        <v>2.4524477531909192</v>
      </c>
      <c r="AH1110" s="14">
        <f t="shared" si="678"/>
        <v>0</v>
      </c>
      <c r="AI1110" s="14">
        <f t="shared" si="679"/>
        <v>0.85244775319091892</v>
      </c>
      <c r="AJ1110" s="14">
        <f t="shared" si="680"/>
        <v>1.8672029778718271</v>
      </c>
      <c r="AK1110" s="14">
        <f t="shared" si="681"/>
        <v>2.4524477531909192</v>
      </c>
      <c r="AL1110" s="24">
        <f t="shared" si="699"/>
        <v>586.3247889176746</v>
      </c>
      <c r="AM1110" s="14">
        <f t="shared" si="700"/>
        <v>495.50314822933228</v>
      </c>
      <c r="AN1110" s="138" t="str">
        <f t="shared" si="701"/>
        <v>modifiée</v>
      </c>
      <c r="AO1110">
        <f t="shared" si="702"/>
        <v>5460</v>
      </c>
      <c r="AP1110" s="124">
        <f t="shared" si="703"/>
        <v>495.50314822933228</v>
      </c>
      <c r="AQ1110" s="124">
        <f t="shared" si="664"/>
        <v>0.33424352620863829</v>
      </c>
    </row>
    <row r="1111" spans="2:43" x14ac:dyDescent="0.25">
      <c r="B1111" s="3">
        <f t="shared" si="682"/>
        <v>5465</v>
      </c>
      <c r="C1111" s="14">
        <f t="shared" si="683"/>
        <v>91.083333333333329</v>
      </c>
      <c r="D1111" s="11">
        <f t="shared" si="684"/>
        <v>1007.7779548626527</v>
      </c>
      <c r="E1111" s="11">
        <f t="shared" si="665"/>
        <v>826.11546169626013</v>
      </c>
      <c r="F1111" s="11">
        <f t="shared" si="685"/>
        <v>334.03574196634344</v>
      </c>
      <c r="G1111" s="11">
        <f t="shared" si="666"/>
        <v>581.27509668422397</v>
      </c>
      <c r="H1111" s="11">
        <f t="shared" si="667"/>
        <v>465.08607722209149</v>
      </c>
      <c r="I1111" s="24">
        <f t="shared" si="686"/>
        <v>334.03574196634344</v>
      </c>
      <c r="J1111" s="12">
        <f t="shared" si="668"/>
        <v>0.27808699904002615</v>
      </c>
      <c r="K1111" s="24">
        <f t="shared" si="669"/>
        <v>577.38273723929194</v>
      </c>
      <c r="L1111" s="12">
        <f t="shared" si="687"/>
        <v>0.26821446791062653</v>
      </c>
      <c r="M1111" s="24">
        <f t="shared" si="688"/>
        <v>581.27509668422397</v>
      </c>
      <c r="N1111" s="12">
        <f t="shared" si="670"/>
        <v>0.65152927654503989</v>
      </c>
      <c r="O1111" s="24">
        <f t="shared" si="671"/>
        <v>739.31888470689955</v>
      </c>
      <c r="P1111" s="12">
        <f t="shared" si="689"/>
        <v>0.35303789433471655</v>
      </c>
      <c r="Q1111" s="24">
        <f t="shared" si="690"/>
        <v>465.08607722209149</v>
      </c>
      <c r="R1111" s="12">
        <f t="shared" si="672"/>
        <v>0.44997302371177678</v>
      </c>
      <c r="S1111" s="24">
        <f t="shared" si="673"/>
        <v>642.28903428358819</v>
      </c>
      <c r="T1111" s="12">
        <f t="shared" si="691"/>
        <v>0.33064322653593048</v>
      </c>
      <c r="W1111" s="24">
        <f t="shared" si="692"/>
        <v>677.51086215008104</v>
      </c>
      <c r="X1111" s="24">
        <f t="shared" si="693"/>
        <v>880.94768254524593</v>
      </c>
      <c r="Y1111" s="13">
        <f t="shared" si="674"/>
        <v>0.36380254665179607</v>
      </c>
      <c r="Z1111" s="24">
        <f t="shared" si="675"/>
        <v>3715.1149886544772</v>
      </c>
      <c r="AA1111" s="24">
        <f t="shared" si="676"/>
        <v>17868.267765442219</v>
      </c>
      <c r="AB1111" s="24">
        <f t="shared" si="694"/>
        <v>581.27509668422397</v>
      </c>
      <c r="AC1111" s="24">
        <f t="shared" si="695"/>
        <v>465.08607722209149</v>
      </c>
      <c r="AD1111" s="123">
        <f t="shared" si="696"/>
        <v>5465</v>
      </c>
      <c r="AE1111" s="14">
        <f t="shared" si="697"/>
        <v>91.083333333333329</v>
      </c>
      <c r="AF1111" s="24">
        <f t="shared" si="677"/>
        <v>407.54303861104574</v>
      </c>
      <c r="AG1111" s="3">
        <f t="shared" si="698"/>
        <v>2.4491392277790851</v>
      </c>
      <c r="AH1111" s="14">
        <f t="shared" si="678"/>
        <v>0</v>
      </c>
      <c r="AI1111" s="14">
        <f t="shared" si="679"/>
        <v>0.84913922777908502</v>
      </c>
      <c r="AJ1111" s="14">
        <f t="shared" si="680"/>
        <v>1.8642253050011766</v>
      </c>
      <c r="AK1111" s="14">
        <f t="shared" si="681"/>
        <v>2.4491392277790851</v>
      </c>
      <c r="AL1111" s="24">
        <f t="shared" si="699"/>
        <v>586.67395464546041</v>
      </c>
      <c r="AM1111" s="14">
        <f t="shared" si="700"/>
        <v>495.83704714083973</v>
      </c>
      <c r="AN1111" s="138" t="str">
        <f t="shared" si="701"/>
        <v>modifiée</v>
      </c>
      <c r="AO1111">
        <f t="shared" si="702"/>
        <v>5465</v>
      </c>
      <c r="AP1111" s="124">
        <f t="shared" si="703"/>
        <v>495.83704714083973</v>
      </c>
      <c r="AQ1111" s="124">
        <f t="shared" si="664"/>
        <v>0.33389891150744688</v>
      </c>
    </row>
    <row r="1112" spans="2:43" x14ac:dyDescent="0.25">
      <c r="B1112" s="3">
        <f t="shared" si="682"/>
        <v>5470</v>
      </c>
      <c r="C1112" s="14">
        <f t="shared" si="683"/>
        <v>91.166666666666671</v>
      </c>
      <c r="D1112" s="11">
        <f t="shared" si="684"/>
        <v>1007.9147873801597</v>
      </c>
      <c r="E1112" s="11">
        <f t="shared" si="665"/>
        <v>826.33623712263238</v>
      </c>
      <c r="F1112" s="11">
        <f t="shared" si="685"/>
        <v>334.30395643425408</v>
      </c>
      <c r="G1112" s="11">
        <f t="shared" si="666"/>
        <v>581.62813457855873</v>
      </c>
      <c r="H1112" s="11">
        <f t="shared" si="667"/>
        <v>465.41672044862742</v>
      </c>
      <c r="I1112" s="24">
        <f t="shared" si="686"/>
        <v>334.30395643425408</v>
      </c>
      <c r="J1112" s="12">
        <f t="shared" si="668"/>
        <v>0.27803698590545317</v>
      </c>
      <c r="K1112" s="24">
        <f t="shared" si="669"/>
        <v>577.48659651701939</v>
      </c>
      <c r="L1112" s="12">
        <f t="shared" si="687"/>
        <v>0.26812086962667414</v>
      </c>
      <c r="M1112" s="24">
        <f t="shared" si="688"/>
        <v>581.62813457855873</v>
      </c>
      <c r="N1112" s="12">
        <f t="shared" si="670"/>
        <v>0.6511998627701181</v>
      </c>
      <c r="O1112" s="24">
        <f t="shared" si="671"/>
        <v>739.69287407422883</v>
      </c>
      <c r="P1112" s="12">
        <f t="shared" si="689"/>
        <v>0.35271707232382449</v>
      </c>
      <c r="Q1112" s="24">
        <f t="shared" si="690"/>
        <v>465.41672044862742</v>
      </c>
      <c r="R1112" s="12">
        <f t="shared" si="672"/>
        <v>0.44982434390103659</v>
      </c>
      <c r="S1112" s="24">
        <f t="shared" si="673"/>
        <v>642.50132917903466</v>
      </c>
      <c r="T1112" s="12">
        <f t="shared" si="691"/>
        <v>0.33043399563839421</v>
      </c>
      <c r="W1112" s="24">
        <f t="shared" si="692"/>
        <v>677.87466469673279</v>
      </c>
      <c r="X1112" s="24">
        <f t="shared" si="693"/>
        <v>882.24827428269612</v>
      </c>
      <c r="Y1112" s="13">
        <f t="shared" si="674"/>
        <v>0.3631698320506806</v>
      </c>
      <c r="Z1112" s="24">
        <f t="shared" si="675"/>
        <v>3711.5393106474899</v>
      </c>
      <c r="AA1112" s="24">
        <f t="shared" si="676"/>
        <v>17866.115586449363</v>
      </c>
      <c r="AB1112" s="24">
        <f t="shared" si="694"/>
        <v>581.62813457855873</v>
      </c>
      <c r="AC1112" s="24">
        <f t="shared" si="695"/>
        <v>465.41672044862742</v>
      </c>
      <c r="AD1112" s="123">
        <f t="shared" si="696"/>
        <v>5470</v>
      </c>
      <c r="AE1112" s="14">
        <f t="shared" si="697"/>
        <v>91.166666666666671</v>
      </c>
      <c r="AF1112" s="24">
        <f t="shared" si="677"/>
        <v>407.70836022431371</v>
      </c>
      <c r="AG1112" s="3">
        <f t="shared" si="698"/>
        <v>2.4458327955137258</v>
      </c>
      <c r="AH1112" s="14">
        <f t="shared" si="678"/>
        <v>0</v>
      </c>
      <c r="AI1112" s="14">
        <f t="shared" si="679"/>
        <v>0.84583279551372581</v>
      </c>
      <c r="AJ1112" s="14">
        <f t="shared" si="680"/>
        <v>1.8612495159623532</v>
      </c>
      <c r="AK1112" s="14">
        <f t="shared" si="681"/>
        <v>2.4458327955137258</v>
      </c>
      <c r="AL1112" s="24">
        <f t="shared" si="699"/>
        <v>587.02263301260314</v>
      </c>
      <c r="AM1112" s="14">
        <f t="shared" si="700"/>
        <v>496.17060132847348</v>
      </c>
      <c r="AN1112" s="138" t="str">
        <f t="shared" si="701"/>
        <v>modifiée</v>
      </c>
      <c r="AO1112">
        <f t="shared" si="702"/>
        <v>5470</v>
      </c>
      <c r="AP1112" s="124">
        <f t="shared" si="703"/>
        <v>496.17060132847348</v>
      </c>
      <c r="AQ1112" s="124">
        <f t="shared" si="664"/>
        <v>0.33355418763375155</v>
      </c>
    </row>
    <row r="1113" spans="2:43" x14ac:dyDescent="0.25">
      <c r="B1113" s="3">
        <f t="shared" si="682"/>
        <v>5475</v>
      </c>
      <c r="C1113" s="14">
        <f t="shared" si="683"/>
        <v>91.25</v>
      </c>
      <c r="D1113" s="11">
        <f t="shared" si="684"/>
        <v>1008.0514950504617</v>
      </c>
      <c r="E1113" s="11">
        <f t="shared" si="665"/>
        <v>826.55701254900453</v>
      </c>
      <c r="F1113" s="11">
        <f t="shared" si="685"/>
        <v>334.57207730388075</v>
      </c>
      <c r="G1113" s="11">
        <f t="shared" si="666"/>
        <v>581.98085165088253</v>
      </c>
      <c r="H1113" s="11">
        <f t="shared" si="667"/>
        <v>465.74715444426579</v>
      </c>
      <c r="I1113" s="24">
        <f t="shared" si="686"/>
        <v>334.57207730388075</v>
      </c>
      <c r="J1113" s="12">
        <f t="shared" si="668"/>
        <v>0.27798697107174269</v>
      </c>
      <c r="K1113" s="24">
        <f t="shared" si="669"/>
        <v>577.59049669616627</v>
      </c>
      <c r="L1113" s="12">
        <f t="shared" si="687"/>
        <v>0.2680272656062595</v>
      </c>
      <c r="M1113" s="24">
        <f t="shared" si="688"/>
        <v>581.98085165088253</v>
      </c>
      <c r="N1113" s="12">
        <f t="shared" si="670"/>
        <v>0.65087060276694586</v>
      </c>
      <c r="O1113" s="24">
        <f t="shared" si="671"/>
        <v>740.06706715812084</v>
      </c>
      <c r="P1113" s="12">
        <f t="shared" si="689"/>
        <v>0.35239658572717714</v>
      </c>
      <c r="Q1113" s="24">
        <f t="shared" si="690"/>
        <v>465.74715444426579</v>
      </c>
      <c r="R1113" s="12">
        <f t="shared" si="672"/>
        <v>0.44967564085685968</v>
      </c>
      <c r="S1113" s="24">
        <f t="shared" si="673"/>
        <v>642.71379766710879</v>
      </c>
      <c r="T1113" s="12">
        <f t="shared" si="691"/>
        <v>0.33022484870782171</v>
      </c>
      <c r="W1113" s="24">
        <f t="shared" si="692"/>
        <v>678.23783452878342</v>
      </c>
      <c r="X1113" s="24">
        <f t="shared" si="693"/>
        <v>883.56239750485929</v>
      </c>
      <c r="Y1113" s="13">
        <f t="shared" si="674"/>
        <v>0.36253437050970538</v>
      </c>
      <c r="Z1113" s="24">
        <f t="shared" si="675"/>
        <v>3707.9794505055274</v>
      </c>
      <c r="AA1113" s="24">
        <f t="shared" si="676"/>
        <v>17864.003671993862</v>
      </c>
      <c r="AB1113" s="24">
        <f t="shared" si="694"/>
        <v>581.98085165088253</v>
      </c>
      <c r="AC1113" s="24">
        <f t="shared" si="695"/>
        <v>465.74715444426579</v>
      </c>
      <c r="AD1113" s="123">
        <f t="shared" si="696"/>
        <v>5475</v>
      </c>
      <c r="AE1113" s="14">
        <f t="shared" si="697"/>
        <v>91.25</v>
      </c>
      <c r="AF1113" s="24">
        <f t="shared" si="677"/>
        <v>407.87357722213289</v>
      </c>
      <c r="AG1113" s="3">
        <f t="shared" si="698"/>
        <v>2.4425284555573423</v>
      </c>
      <c r="AH1113" s="14">
        <f t="shared" si="678"/>
        <v>0</v>
      </c>
      <c r="AI1113" s="14">
        <f t="shared" si="679"/>
        <v>0.84252845555734202</v>
      </c>
      <c r="AJ1113" s="14">
        <f t="shared" si="680"/>
        <v>1.8582756100016078</v>
      </c>
      <c r="AK1113" s="14">
        <f t="shared" si="681"/>
        <v>2.4425284555573423</v>
      </c>
      <c r="AL1113" s="24">
        <f t="shared" si="699"/>
        <v>587.3708226051092</v>
      </c>
      <c r="AM1113" s="14">
        <f t="shared" si="700"/>
        <v>496.50381068143503</v>
      </c>
      <c r="AN1113" s="138" t="str">
        <f t="shared" si="701"/>
        <v>modifiée</v>
      </c>
      <c r="AO1113">
        <f t="shared" si="702"/>
        <v>5475</v>
      </c>
      <c r="AP1113" s="124">
        <f t="shared" si="703"/>
        <v>496.50381068143503</v>
      </c>
      <c r="AQ1113" s="124">
        <f t="shared" si="664"/>
        <v>0.3332093529615463</v>
      </c>
    </row>
    <row r="1114" spans="2:43" x14ac:dyDescent="0.25">
      <c r="B1114" s="3">
        <f t="shared" si="682"/>
        <v>5480</v>
      </c>
      <c r="C1114" s="14">
        <f t="shared" si="683"/>
        <v>91.333333333333329</v>
      </c>
      <c r="D1114" s="11">
        <f t="shared" si="684"/>
        <v>1008.1880781011747</v>
      </c>
      <c r="E1114" s="11">
        <f t="shared" si="665"/>
        <v>826.77778797537667</v>
      </c>
      <c r="F1114" s="11">
        <f t="shared" si="685"/>
        <v>334.84010456948698</v>
      </c>
      <c r="G1114" s="11">
        <f t="shared" si="666"/>
        <v>582.33324823660973</v>
      </c>
      <c r="H1114" s="11">
        <f t="shared" si="667"/>
        <v>466.0773792929736</v>
      </c>
      <c r="I1114" s="24">
        <f t="shared" si="686"/>
        <v>334.84010456948698</v>
      </c>
      <c r="J1114" s="12">
        <f t="shared" si="668"/>
        <v>0.27793695446691136</v>
      </c>
      <c r="K1114" s="24">
        <f t="shared" si="669"/>
        <v>577.69443795033658</v>
      </c>
      <c r="L1114" s="12">
        <f t="shared" si="687"/>
        <v>0.26793365590890694</v>
      </c>
      <c r="M1114" s="24">
        <f t="shared" si="688"/>
        <v>582.33324823660973</v>
      </c>
      <c r="N1114" s="12">
        <f t="shared" si="670"/>
        <v>0.65054149705060116</v>
      </c>
      <c r="O1114" s="24">
        <f t="shared" si="671"/>
        <v>740.44146341629107</v>
      </c>
      <c r="P1114" s="12">
        <f t="shared" si="689"/>
        <v>0.35207643451136983</v>
      </c>
      <c r="Q1114" s="24">
        <f t="shared" si="690"/>
        <v>466.0773792929736</v>
      </c>
      <c r="R1114" s="12">
        <f t="shared" si="672"/>
        <v>0.4495269147580685</v>
      </c>
      <c r="S1114" s="24">
        <f t="shared" si="673"/>
        <v>642.9264396972701</v>
      </c>
      <c r="T1114" s="12">
        <f t="shared" si="691"/>
        <v>0.33001578596055836</v>
      </c>
      <c r="W1114" s="24">
        <f t="shared" si="692"/>
        <v>678.60036889929313</v>
      </c>
      <c r="X1114" s="24">
        <f t="shared" si="693"/>
        <v>884.89024829053642</v>
      </c>
      <c r="Y1114" s="13">
        <f t="shared" si="674"/>
        <v>0.361896131905663</v>
      </c>
      <c r="Z1114" s="24">
        <f t="shared" si="675"/>
        <v>3704.4354769020883</v>
      </c>
      <c r="AA1114" s="24">
        <f t="shared" si="676"/>
        <v>17861.932470526721</v>
      </c>
      <c r="AB1114" s="24">
        <f t="shared" si="694"/>
        <v>582.33324823660973</v>
      </c>
      <c r="AC1114" s="24">
        <f t="shared" si="695"/>
        <v>466.0773792929736</v>
      </c>
      <c r="AD1114" s="123">
        <f t="shared" si="696"/>
        <v>5480</v>
      </c>
      <c r="AE1114" s="14">
        <f t="shared" si="697"/>
        <v>91.333333333333329</v>
      </c>
      <c r="AF1114" s="24">
        <f t="shared" si="677"/>
        <v>408.03868964648677</v>
      </c>
      <c r="AG1114" s="3">
        <f t="shared" si="698"/>
        <v>2.4392262070702642</v>
      </c>
      <c r="AH1114" s="14">
        <f t="shared" si="678"/>
        <v>0</v>
      </c>
      <c r="AI1114" s="14">
        <f t="shared" si="679"/>
        <v>0.83922620707026396</v>
      </c>
      <c r="AJ1114" s="14">
        <f t="shared" si="680"/>
        <v>1.8553035863632377</v>
      </c>
      <c r="AK1114" s="14">
        <f t="shared" si="681"/>
        <v>2.4392262070702642</v>
      </c>
      <c r="AL1114" s="24">
        <f t="shared" si="699"/>
        <v>587.71852199328191</v>
      </c>
      <c r="AM1114" s="14">
        <f t="shared" si="700"/>
        <v>496.83667508727069</v>
      </c>
      <c r="AN1114" s="138" t="str">
        <f t="shared" si="701"/>
        <v>modifiée</v>
      </c>
      <c r="AO1114">
        <f t="shared" si="702"/>
        <v>5480</v>
      </c>
      <c r="AP1114" s="124">
        <f t="shared" si="703"/>
        <v>496.83667508727069</v>
      </c>
      <c r="AQ1114" s="124">
        <f t="shared" si="664"/>
        <v>0.33286440583566446</v>
      </c>
    </row>
    <row r="1115" spans="2:43" x14ac:dyDescent="0.25">
      <c r="B1115" s="3">
        <f t="shared" si="682"/>
        <v>5485</v>
      </c>
      <c r="C1115" s="14">
        <f t="shared" si="683"/>
        <v>91.416666666666671</v>
      </c>
      <c r="D1115" s="11">
        <f t="shared" si="684"/>
        <v>1008.3245367592925</v>
      </c>
      <c r="E1115" s="11">
        <f t="shared" si="665"/>
        <v>826.99856340174892</v>
      </c>
      <c r="F1115" s="11">
        <f t="shared" si="685"/>
        <v>335.10803822539589</v>
      </c>
      <c r="G1115" s="11">
        <f t="shared" si="666"/>
        <v>582.68532467112107</v>
      </c>
      <c r="H1115" s="11">
        <f t="shared" si="667"/>
        <v>466.40739507893414</v>
      </c>
      <c r="I1115" s="24">
        <f t="shared" si="686"/>
        <v>335.10803822539589</v>
      </c>
      <c r="J1115" s="12">
        <f t="shared" si="668"/>
        <v>0.27788693601932557</v>
      </c>
      <c r="K1115" s="24">
        <f t="shared" si="669"/>
        <v>577.79842045264184</v>
      </c>
      <c r="L1115" s="12">
        <f t="shared" si="687"/>
        <v>0.26784004059412531</v>
      </c>
      <c r="M1115" s="24">
        <f t="shared" si="688"/>
        <v>582.68532467112107</v>
      </c>
      <c r="N1115" s="12">
        <f t="shared" si="670"/>
        <v>0.65021254613373014</v>
      </c>
      <c r="O1115" s="24">
        <f t="shared" si="671"/>
        <v>740.8160623066517</v>
      </c>
      <c r="P1115" s="12">
        <f t="shared" si="689"/>
        <v>0.35175661864121271</v>
      </c>
      <c r="Q1115" s="24">
        <f t="shared" si="690"/>
        <v>466.40739507893414</v>
      </c>
      <c r="R1115" s="12">
        <f t="shared" si="672"/>
        <v>0.44937816578393863</v>
      </c>
      <c r="S1115" s="24">
        <f t="shared" si="673"/>
        <v>643.13925521797773</v>
      </c>
      <c r="T1115" s="12">
        <f t="shared" si="691"/>
        <v>0.32980680761242598</v>
      </c>
      <c r="W1115" s="24">
        <f t="shared" si="692"/>
        <v>678.96226503119874</v>
      </c>
      <c r="X1115" s="24">
        <f t="shared" si="693"/>
        <v>886.2320262942161</v>
      </c>
      <c r="Y1115" s="13">
        <f t="shared" si="674"/>
        <v>0.36125508573931575</v>
      </c>
      <c r="Z1115" s="24">
        <f t="shared" si="675"/>
        <v>3700.9074592637544</v>
      </c>
      <c r="AA1115" s="24">
        <f t="shared" si="676"/>
        <v>17859.902434532629</v>
      </c>
      <c r="AB1115" s="24">
        <f t="shared" si="694"/>
        <v>582.68532467112107</v>
      </c>
      <c r="AC1115" s="24">
        <f t="shared" si="695"/>
        <v>466.40739507893414</v>
      </c>
      <c r="AD1115" s="123">
        <f t="shared" si="696"/>
        <v>5485</v>
      </c>
      <c r="AE1115" s="14">
        <f t="shared" si="697"/>
        <v>91.416666666666671</v>
      </c>
      <c r="AF1115" s="24">
        <f t="shared" si="677"/>
        <v>408.20369753946704</v>
      </c>
      <c r="AG1115" s="3">
        <f t="shared" si="698"/>
        <v>2.4359260492106585</v>
      </c>
      <c r="AH1115" s="14">
        <f t="shared" si="678"/>
        <v>0</v>
      </c>
      <c r="AI1115" s="14">
        <f t="shared" si="679"/>
        <v>0.83592604921065849</v>
      </c>
      <c r="AJ1115" s="14">
        <f t="shared" si="680"/>
        <v>1.8523334442895927</v>
      </c>
      <c r="AK1115" s="14">
        <f t="shared" si="681"/>
        <v>2.4359260492106585</v>
      </c>
      <c r="AL1115" s="24">
        <f t="shared" si="699"/>
        <v>588.06572973151981</v>
      </c>
      <c r="AM1115" s="14">
        <f t="shared" si="700"/>
        <v>497.16919443184082</v>
      </c>
      <c r="AN1115" s="138" t="str">
        <f t="shared" si="701"/>
        <v>modifiée</v>
      </c>
      <c r="AO1115">
        <f t="shared" si="702"/>
        <v>5485</v>
      </c>
      <c r="AP1115" s="124">
        <f t="shared" si="703"/>
        <v>497.16919443184082</v>
      </c>
      <c r="AQ1115" s="124">
        <f t="shared" si="664"/>
        <v>0.33251934457013022</v>
      </c>
    </row>
    <row r="1116" spans="2:43" x14ac:dyDescent="0.25">
      <c r="B1116" s="3">
        <f t="shared" si="682"/>
        <v>5490</v>
      </c>
      <c r="C1116" s="14">
        <f t="shared" si="683"/>
        <v>91.5</v>
      </c>
      <c r="D1116" s="11">
        <f t="shared" si="684"/>
        <v>1008.4608712511891</v>
      </c>
      <c r="E1116" s="11">
        <f t="shared" si="665"/>
        <v>827.21933882812118</v>
      </c>
      <c r="F1116" s="11">
        <f t="shared" si="685"/>
        <v>335.37587826599002</v>
      </c>
      <c r="G1116" s="11">
        <f t="shared" si="666"/>
        <v>583.03708128976223</v>
      </c>
      <c r="H1116" s="11">
        <f t="shared" si="667"/>
        <v>466.73720188654659</v>
      </c>
      <c r="I1116" s="24">
        <f t="shared" si="686"/>
        <v>335.37587826599002</v>
      </c>
      <c r="J1116" s="12">
        <f t="shared" si="668"/>
        <v>0.2778369156577008</v>
      </c>
      <c r="K1116" s="24">
        <f t="shared" si="669"/>
        <v>577.90244437570061</v>
      </c>
      <c r="L1116" s="12">
        <f t="shared" si="687"/>
        <v>0.26774641972133573</v>
      </c>
      <c r="M1116" s="24">
        <f t="shared" si="688"/>
        <v>583.03708128976223</v>
      </c>
      <c r="N1116" s="12">
        <f t="shared" si="670"/>
        <v>0.64988375052655001</v>
      </c>
      <c r="O1116" s="24">
        <f t="shared" si="671"/>
        <v>741.19086328731555</v>
      </c>
      <c r="P1116" s="12">
        <f t="shared" si="689"/>
        <v>0.35143713807956212</v>
      </c>
      <c r="Q1116" s="24">
        <f t="shared" si="690"/>
        <v>466.73720188654659</v>
      </c>
      <c r="R1116" s="12">
        <f t="shared" si="672"/>
        <v>0.44922939411419388</v>
      </c>
      <c r="S1116" s="24">
        <f t="shared" si="673"/>
        <v>643.35224417669417</v>
      </c>
      <c r="T1116" s="12">
        <f t="shared" si="691"/>
        <v>0.32959791387860082</v>
      </c>
      <c r="W1116" s="24">
        <f t="shared" si="692"/>
        <v>679.32352011693808</v>
      </c>
      <c r="X1116" s="24">
        <f t="shared" si="693"/>
        <v>887.58793482349438</v>
      </c>
      <c r="Y1116" s="13">
        <f t="shared" si="674"/>
        <v>0.36061120113160938</v>
      </c>
      <c r="Z1116" s="24">
        <f t="shared" si="675"/>
        <v>3697.3954677795773</v>
      </c>
      <c r="AA1116" s="24">
        <f t="shared" si="676"/>
        <v>17857.914020578366</v>
      </c>
      <c r="AB1116" s="24">
        <f t="shared" si="694"/>
        <v>583.03708128976223</v>
      </c>
      <c r="AC1116" s="24">
        <f t="shared" si="695"/>
        <v>466.73720188654659</v>
      </c>
      <c r="AD1116" s="123">
        <f t="shared" si="696"/>
        <v>5490</v>
      </c>
      <c r="AE1116" s="14">
        <f t="shared" si="697"/>
        <v>91.5</v>
      </c>
      <c r="AF1116" s="24">
        <f t="shared" si="677"/>
        <v>408.36860094327329</v>
      </c>
      <c r="AG1116" s="3">
        <f t="shared" si="698"/>
        <v>2.4326279811345342</v>
      </c>
      <c r="AH1116" s="14">
        <f t="shared" si="678"/>
        <v>0</v>
      </c>
      <c r="AI1116" s="14">
        <f t="shared" si="679"/>
        <v>0.83262798113453407</v>
      </c>
      <c r="AJ1116" s="14">
        <f t="shared" si="680"/>
        <v>1.8493651830210807</v>
      </c>
      <c r="AK1116" s="14">
        <f t="shared" si="681"/>
        <v>2.4326279811345342</v>
      </c>
      <c r="AL1116" s="24">
        <f t="shared" si="699"/>
        <v>588.4124443581145</v>
      </c>
      <c r="AM1116" s="14">
        <f t="shared" si="700"/>
        <v>497.50136859929086</v>
      </c>
      <c r="AN1116" s="138" t="str">
        <f t="shared" si="701"/>
        <v>modifiée</v>
      </c>
      <c r="AO1116">
        <f t="shared" si="702"/>
        <v>5490</v>
      </c>
      <c r="AP1116" s="124">
        <f t="shared" si="703"/>
        <v>497.50136859929086</v>
      </c>
      <c r="AQ1116" s="124">
        <f t="shared" si="664"/>
        <v>0.33217416745003447</v>
      </c>
    </row>
    <row r="1117" spans="2:43" x14ac:dyDescent="0.25">
      <c r="B1117" s="3">
        <f t="shared" si="682"/>
        <v>5495</v>
      </c>
      <c r="C1117" s="14">
        <f t="shared" si="683"/>
        <v>91.583333333333329</v>
      </c>
      <c r="D1117" s="11">
        <f t="shared" si="684"/>
        <v>1008.5970818026213</v>
      </c>
      <c r="E1117" s="11">
        <f t="shared" si="665"/>
        <v>827.44011425449344</v>
      </c>
      <c r="F1117" s="11">
        <f t="shared" si="685"/>
        <v>335.64362468571136</v>
      </c>
      <c r="G1117" s="11">
        <f t="shared" si="666"/>
        <v>583.38851842784175</v>
      </c>
      <c r="H1117" s="11">
        <f t="shared" si="667"/>
        <v>467.0667998004252</v>
      </c>
      <c r="I1117" s="24">
        <f t="shared" si="686"/>
        <v>335.64362468571136</v>
      </c>
      <c r="J1117" s="12">
        <f t="shared" si="668"/>
        <v>0.2777868933111004</v>
      </c>
      <c r="K1117" s="24">
        <f t="shared" si="669"/>
        <v>578.00650989164046</v>
      </c>
      <c r="L1117" s="12">
        <f t="shared" si="687"/>
        <v>0.26765279334989034</v>
      </c>
      <c r="M1117" s="24">
        <f t="shared" si="688"/>
        <v>583.38851842784175</v>
      </c>
      <c r="N1117" s="12">
        <f t="shared" si="670"/>
        <v>0.64955511073684913</v>
      </c>
      <c r="O1117" s="24">
        <f t="shared" si="671"/>
        <v>741.56586581660463</v>
      </c>
      <c r="P1117" s="12">
        <f t="shared" si="689"/>
        <v>0.35111799278737543</v>
      </c>
      <c r="Q1117" s="24">
        <f t="shared" si="690"/>
        <v>467.0667998004252</v>
      </c>
      <c r="R1117" s="12">
        <f t="shared" si="672"/>
        <v>0.44908059992899957</v>
      </c>
      <c r="S1117" s="24">
        <f t="shared" si="673"/>
        <v>643.5654065198911</v>
      </c>
      <c r="T1117" s="12">
        <f t="shared" si="691"/>
        <v>0.32938910497364365</v>
      </c>
      <c r="W1117" s="24">
        <f t="shared" si="692"/>
        <v>679.68413131806972</v>
      </c>
      <c r="X1117" s="24">
        <f t="shared" si="693"/>
        <v>888.95818091840908</v>
      </c>
      <c r="Y1117" s="13">
        <f t="shared" si="674"/>
        <v>0.3599644468198937</v>
      </c>
      <c r="Z1117" s="24">
        <f t="shared" si="675"/>
        <v>3693.8995734105929</v>
      </c>
      <c r="AA1117" s="24">
        <f t="shared" si="676"/>
        <v>17855.967689361718</v>
      </c>
      <c r="AB1117" s="24">
        <f t="shared" si="694"/>
        <v>583.38851842784175</v>
      </c>
      <c r="AC1117" s="24">
        <f t="shared" si="695"/>
        <v>467.0667998004252</v>
      </c>
      <c r="AD1117" s="123">
        <f t="shared" si="696"/>
        <v>5495</v>
      </c>
      <c r="AE1117" s="14">
        <f t="shared" si="697"/>
        <v>91.583333333333329</v>
      </c>
      <c r="AF1117" s="24">
        <f t="shared" si="677"/>
        <v>408.5333999002126</v>
      </c>
      <c r="AG1117" s="3">
        <f t="shared" si="698"/>
        <v>2.4293320019957481</v>
      </c>
      <c r="AH1117" s="14">
        <f t="shared" si="678"/>
        <v>0</v>
      </c>
      <c r="AI1117" s="14">
        <f t="shared" si="679"/>
        <v>0.82933200199574797</v>
      </c>
      <c r="AJ1117" s="14">
        <f t="shared" si="680"/>
        <v>1.8463988017961732</v>
      </c>
      <c r="AK1117" s="14">
        <f t="shared" si="681"/>
        <v>2.4293320019957481</v>
      </c>
      <c r="AL1117" s="24">
        <f t="shared" si="699"/>
        <v>588.75866439504489</v>
      </c>
      <c r="AM1117" s="14">
        <f t="shared" si="700"/>
        <v>497.83319747202006</v>
      </c>
      <c r="AN1117" s="138" t="str">
        <f t="shared" si="701"/>
        <v>modifiée</v>
      </c>
      <c r="AO1117">
        <f t="shared" si="702"/>
        <v>5495</v>
      </c>
      <c r="AP1117" s="124">
        <f t="shared" si="703"/>
        <v>497.83319747202006</v>
      </c>
      <c r="AQ1117" s="124">
        <f t="shared" si="664"/>
        <v>0.33182887272920425</v>
      </c>
    </row>
    <row r="1118" spans="2:43" x14ac:dyDescent="0.25">
      <c r="B1118" s="3">
        <f t="shared" si="682"/>
        <v>5500</v>
      </c>
      <c r="C1118" s="14">
        <f t="shared" si="683"/>
        <v>91.666666666666671</v>
      </c>
      <c r="D1118" s="11">
        <f t="shared" si="684"/>
        <v>1008.7331686387313</v>
      </c>
      <c r="E1118" s="11">
        <f t="shared" si="665"/>
        <v>827.66088968086569</v>
      </c>
      <c r="F1118" s="11">
        <f t="shared" si="685"/>
        <v>335.91127747906125</v>
      </c>
      <c r="G1118" s="11">
        <f t="shared" si="666"/>
        <v>583.73963642062915</v>
      </c>
      <c r="H1118" s="11">
        <f t="shared" si="667"/>
        <v>467.39618890539884</v>
      </c>
      <c r="I1118" s="24">
        <f t="shared" si="686"/>
        <v>335.91127747906125</v>
      </c>
      <c r="J1118" s="12">
        <f t="shared" si="668"/>
        <v>0.27773686890893579</v>
      </c>
      <c r="K1118" s="24">
        <f t="shared" si="669"/>
        <v>578.11061717209702</v>
      </c>
      <c r="L1118" s="12">
        <f t="shared" si="687"/>
        <v>0.26755916153907072</v>
      </c>
      <c r="M1118" s="24">
        <f t="shared" si="688"/>
        <v>583.73963642062915</v>
      </c>
      <c r="N1118" s="12">
        <f t="shared" si="670"/>
        <v>0.64922662726998981</v>
      </c>
      <c r="O1118" s="24">
        <f t="shared" si="671"/>
        <v>741.94106935305263</v>
      </c>
      <c r="P1118" s="12">
        <f t="shared" si="689"/>
        <v>0.35079918272371069</v>
      </c>
      <c r="Q1118" s="24">
        <f t="shared" si="690"/>
        <v>467.39618890539884</v>
      </c>
      <c r="R1118" s="12">
        <f t="shared" si="672"/>
        <v>0.44893178340895956</v>
      </c>
      <c r="S1118" s="24">
        <f t="shared" si="673"/>
        <v>643.77874219305102</v>
      </c>
      <c r="T1118" s="12">
        <f t="shared" si="691"/>
        <v>0.32918038111149545</v>
      </c>
      <c r="W1118" s="24">
        <f t="shared" si="692"/>
        <v>680.04409576488956</v>
      </c>
      <c r="X1118" s="24">
        <f t="shared" si="693"/>
        <v>890.3429754327467</v>
      </c>
      <c r="Y1118" s="13">
        <f t="shared" si="674"/>
        <v>0.35931479115414405</v>
      </c>
      <c r="Z1118" s="24">
        <f t="shared" si="675"/>
        <v>3690.4198478994031</v>
      </c>
      <c r="AA1118" s="24">
        <f t="shared" si="676"/>
        <v>17854.063905760755</v>
      </c>
      <c r="AB1118" s="24">
        <f t="shared" si="694"/>
        <v>583.73963642062915</v>
      </c>
      <c r="AC1118" s="24">
        <f t="shared" si="695"/>
        <v>467.39618890539884</v>
      </c>
      <c r="AD1118" s="123">
        <f t="shared" si="696"/>
        <v>5500</v>
      </c>
      <c r="AE1118" s="14">
        <f t="shared" si="697"/>
        <v>91.666666666666671</v>
      </c>
      <c r="AF1118" s="24">
        <f t="shared" si="677"/>
        <v>408.69809445269942</v>
      </c>
      <c r="AG1118" s="3">
        <f t="shared" si="698"/>
        <v>2.4260381109460116</v>
      </c>
      <c r="AH1118" s="14">
        <f t="shared" si="678"/>
        <v>0</v>
      </c>
      <c r="AI1118" s="14">
        <f t="shared" si="679"/>
        <v>0.82603811094601154</v>
      </c>
      <c r="AJ1118" s="14">
        <f t="shared" si="680"/>
        <v>1.8434342998514104</v>
      </c>
      <c r="AK1118" s="14">
        <f t="shared" si="681"/>
        <v>2.4260381109460116</v>
      </c>
      <c r="AL1118" s="24">
        <f t="shared" si="699"/>
        <v>589.10438834777062</v>
      </c>
      <c r="AM1118" s="14">
        <f t="shared" si="700"/>
        <v>498.16468093065163</v>
      </c>
      <c r="AN1118" s="138" t="str">
        <f t="shared" si="701"/>
        <v>modifiée</v>
      </c>
      <c r="AO1118">
        <f t="shared" si="702"/>
        <v>5500</v>
      </c>
      <c r="AP1118" s="124">
        <f t="shared" si="703"/>
        <v>498.16468093065163</v>
      </c>
      <c r="AQ1118" s="124">
        <f t="shared" si="664"/>
        <v>0.33148345863156692</v>
      </c>
    </row>
    <row r="1119" spans="2:43" x14ac:dyDescent="0.25">
      <c r="B1119" s="3">
        <f t="shared" si="682"/>
        <v>5505</v>
      </c>
      <c r="C1119" s="14">
        <f t="shared" si="683"/>
        <v>91.75</v>
      </c>
      <c r="D1119" s="11">
        <f t="shared" si="684"/>
        <v>1008.8691319840472</v>
      </c>
      <c r="E1119" s="11">
        <f t="shared" si="665"/>
        <v>827.88166510723784</v>
      </c>
      <c r="F1119" s="11">
        <f t="shared" si="685"/>
        <v>336.17883664060031</v>
      </c>
      <c r="G1119" s="11">
        <f t="shared" si="666"/>
        <v>584.09043560335283</v>
      </c>
      <c r="H1119" s="11">
        <f t="shared" si="667"/>
        <v>467.72536928651033</v>
      </c>
      <c r="I1119" s="24">
        <f t="shared" si="686"/>
        <v>336.17883664060031</v>
      </c>
      <c r="J1119" s="12">
        <f t="shared" si="668"/>
        <v>0.27768684238096464</v>
      </c>
      <c r="K1119" s="24">
        <f t="shared" si="669"/>
        <v>578.21476638821537</v>
      </c>
      <c r="L1119" s="12">
        <f t="shared" si="687"/>
        <v>0.26746552434813464</v>
      </c>
      <c r="M1119" s="24">
        <f t="shared" si="688"/>
        <v>584.09043560335283</v>
      </c>
      <c r="N1119" s="12">
        <f t="shared" si="670"/>
        <v>0.64889830062890841</v>
      </c>
      <c r="O1119" s="24">
        <f t="shared" si="671"/>
        <v>742.31647335541322</v>
      </c>
      <c r="P1119" s="12">
        <f t="shared" si="689"/>
        <v>0.35048070784584828</v>
      </c>
      <c r="Q1119" s="24">
        <f t="shared" si="690"/>
        <v>467.72536928651033</v>
      </c>
      <c r="R1119" s="12">
        <f t="shared" si="672"/>
        <v>0.44878294473510866</v>
      </c>
      <c r="S1119" s="24">
        <f t="shared" si="673"/>
        <v>643.99225114067372</v>
      </c>
      <c r="T1119" s="12">
        <f t="shared" si="691"/>
        <v>0.328971742505552</v>
      </c>
      <c r="W1119" s="24">
        <f t="shared" si="692"/>
        <v>680.4034105560437</v>
      </c>
      <c r="X1119" s="24">
        <f t="shared" si="693"/>
        <v>891.7425331173722</v>
      </c>
      <c r="Y1119" s="13">
        <f t="shared" si="674"/>
        <v>0.35866220209319499</v>
      </c>
      <c r="Z1119" s="24">
        <f t="shared" si="675"/>
        <v>3686.9563637798537</v>
      </c>
      <c r="AA1119" s="24">
        <f t="shared" si="676"/>
        <v>17852.203138883793</v>
      </c>
      <c r="AB1119" s="24">
        <f t="shared" si="694"/>
        <v>584.09043560335283</v>
      </c>
      <c r="AC1119" s="24">
        <f t="shared" si="695"/>
        <v>467.72536928651033</v>
      </c>
      <c r="AD1119" s="123">
        <f t="shared" si="696"/>
        <v>5505</v>
      </c>
      <c r="AE1119" s="14">
        <f t="shared" si="697"/>
        <v>91.75</v>
      </c>
      <c r="AF1119" s="24">
        <f t="shared" si="677"/>
        <v>408.86268464325519</v>
      </c>
      <c r="AG1119" s="3">
        <f t="shared" si="698"/>
        <v>2.4227463071348967</v>
      </c>
      <c r="AH1119" s="14">
        <f t="shared" si="678"/>
        <v>0</v>
      </c>
      <c r="AI1119" s="14">
        <f t="shared" si="679"/>
        <v>0.82274630713489671</v>
      </c>
      <c r="AJ1119" s="14">
        <f t="shared" si="680"/>
        <v>1.8404716764214071</v>
      </c>
      <c r="AK1119" s="14">
        <f t="shared" si="681"/>
        <v>2.4227463071348967</v>
      </c>
      <c r="AL1119" s="24">
        <f t="shared" si="699"/>
        <v>589.4496147050229</v>
      </c>
      <c r="AM1119" s="14">
        <f t="shared" si="700"/>
        <v>498.49581885400221</v>
      </c>
      <c r="AN1119" s="138" t="str">
        <f t="shared" si="701"/>
        <v>modifiée</v>
      </c>
      <c r="AO1119">
        <f t="shared" si="702"/>
        <v>5505</v>
      </c>
      <c r="AP1119" s="124">
        <f t="shared" si="703"/>
        <v>498.49581885400221</v>
      </c>
      <c r="AQ1119" s="124">
        <f t="shared" si="664"/>
        <v>0.33113792335058179</v>
      </c>
    </row>
    <row r="1120" spans="2:43" x14ac:dyDescent="0.25">
      <c r="B1120" s="3">
        <f t="shared" si="682"/>
        <v>5510</v>
      </c>
      <c r="C1120" s="14">
        <f t="shared" si="683"/>
        <v>91.833333333333329</v>
      </c>
      <c r="D1120" s="11">
        <f t="shared" si="684"/>
        <v>1009.0049720624874</v>
      </c>
      <c r="E1120" s="11">
        <f t="shared" si="665"/>
        <v>828.10244053360998</v>
      </c>
      <c r="F1120" s="11">
        <f t="shared" si="685"/>
        <v>336.44630216494846</v>
      </c>
      <c r="G1120" s="11">
        <f t="shared" si="666"/>
        <v>584.44091631119863</v>
      </c>
      <c r="H1120" s="11">
        <f t="shared" si="667"/>
        <v>468.05434102901586</v>
      </c>
      <c r="I1120" s="24">
        <f t="shared" si="686"/>
        <v>336.44630216494846</v>
      </c>
      <c r="J1120" s="12">
        <f t="shared" si="668"/>
        <v>0.27763681365729137</v>
      </c>
      <c r="K1120" s="24">
        <f t="shared" si="669"/>
        <v>578.31895771064978</v>
      </c>
      <c r="L1120" s="12">
        <f t="shared" si="687"/>
        <v>0.26737188183622557</v>
      </c>
      <c r="M1120" s="24">
        <f t="shared" si="688"/>
        <v>584.44091631119863</v>
      </c>
      <c r="N1120" s="12">
        <f t="shared" si="670"/>
        <v>0.64857013131411745</v>
      </c>
      <c r="O1120" s="24">
        <f t="shared" si="671"/>
        <v>742.69207728266383</v>
      </c>
      <c r="P1120" s="12">
        <f t="shared" si="689"/>
        <v>0.3501625681090782</v>
      </c>
      <c r="Q1120" s="24">
        <f t="shared" si="690"/>
        <v>468.05434102901586</v>
      </c>
      <c r="R1120" s="12">
        <f t="shared" si="672"/>
        <v>0.44863408408890842</v>
      </c>
      <c r="S1120" s="24">
        <f t="shared" si="673"/>
        <v>644.20593330627958</v>
      </c>
      <c r="T1120" s="12">
        <f t="shared" si="691"/>
        <v>0.32876318936851334</v>
      </c>
      <c r="W1120" s="24">
        <f t="shared" si="692"/>
        <v>680.76207275813692</v>
      </c>
      <c r="X1120" s="24">
        <f t="shared" si="693"/>
        <v>893.15707270563962</v>
      </c>
      <c r="Y1120" s="13">
        <f t="shared" si="674"/>
        <v>0.35800664720098502</v>
      </c>
      <c r="Z1120" s="24">
        <f t="shared" si="675"/>
        <v>3683.5091943868265</v>
      </c>
      <c r="AA1120" s="24">
        <f t="shared" si="676"/>
        <v>17850.385862119801</v>
      </c>
      <c r="AB1120" s="24">
        <f t="shared" si="694"/>
        <v>584.44091631119863</v>
      </c>
      <c r="AC1120" s="24">
        <f t="shared" si="695"/>
        <v>468.05434102901586</v>
      </c>
      <c r="AD1120" s="123">
        <f t="shared" si="696"/>
        <v>5510</v>
      </c>
      <c r="AE1120" s="14">
        <f t="shared" si="697"/>
        <v>91.833333333333329</v>
      </c>
      <c r="AF1120" s="24">
        <f t="shared" si="677"/>
        <v>409.02717051450793</v>
      </c>
      <c r="AG1120" s="3">
        <f t="shared" si="698"/>
        <v>2.4194565897098417</v>
      </c>
      <c r="AH1120" s="14">
        <f t="shared" si="678"/>
        <v>0</v>
      </c>
      <c r="AI1120" s="14">
        <f t="shared" si="679"/>
        <v>0.81945658970984137</v>
      </c>
      <c r="AJ1120" s="14">
        <f t="shared" si="680"/>
        <v>1.8375109307388573</v>
      </c>
      <c r="AK1120" s="14">
        <f t="shared" si="681"/>
        <v>2.4194565897098417</v>
      </c>
      <c r="AL1120" s="24">
        <f t="shared" si="699"/>
        <v>589.79434193859379</v>
      </c>
      <c r="AM1120" s="14">
        <f t="shared" si="700"/>
        <v>498.8266111190506</v>
      </c>
      <c r="AN1120" s="138" t="str">
        <f t="shared" si="701"/>
        <v>modifiée</v>
      </c>
      <c r="AO1120">
        <f t="shared" si="702"/>
        <v>5510</v>
      </c>
      <c r="AP1120" s="124">
        <f t="shared" si="703"/>
        <v>498.8266111190506</v>
      </c>
      <c r="AQ1120" s="124">
        <f t="shared" si="664"/>
        <v>0.33079226504838743</v>
      </c>
    </row>
    <row r="1121" spans="2:43" x14ac:dyDescent="0.25">
      <c r="B1121" s="3">
        <f t="shared" si="682"/>
        <v>5515</v>
      </c>
      <c r="C1121" s="14">
        <f t="shared" si="683"/>
        <v>91.916666666666671</v>
      </c>
      <c r="D1121" s="11">
        <f t="shared" si="684"/>
        <v>1009.1406890973615</v>
      </c>
      <c r="E1121" s="11">
        <f t="shared" si="665"/>
        <v>828.32321595998224</v>
      </c>
      <c r="F1121" s="11">
        <f t="shared" si="685"/>
        <v>336.71367404678466</v>
      </c>
      <c r="G1121" s="11">
        <f t="shared" si="666"/>
        <v>584.79107887930775</v>
      </c>
      <c r="H1121" s="11">
        <f t="shared" si="667"/>
        <v>468.38310421838435</v>
      </c>
      <c r="I1121" s="24">
        <f t="shared" si="686"/>
        <v>336.71367404678466</v>
      </c>
      <c r="J1121" s="12">
        <f t="shared" si="668"/>
        <v>0.27758678266836556</v>
      </c>
      <c r="K1121" s="24">
        <f t="shared" si="669"/>
        <v>578.42319130956503</v>
      </c>
      <c r="L1121" s="12">
        <f t="shared" si="687"/>
        <v>0.26727823406245771</v>
      </c>
      <c r="M1121" s="24">
        <f t="shared" si="688"/>
        <v>584.79107887930775</v>
      </c>
      <c r="N1121" s="12">
        <f t="shared" si="670"/>
        <v>0.64824211982370727</v>
      </c>
      <c r="O1121" s="24">
        <f t="shared" si="671"/>
        <v>743.06788059401242</v>
      </c>
      <c r="P1121" s="12">
        <f t="shared" si="689"/>
        <v>0.34984476346691257</v>
      </c>
      <c r="Q1121" s="24">
        <f t="shared" si="690"/>
        <v>468.38310421838435</v>
      </c>
      <c r="R1121" s="12">
        <f t="shared" si="672"/>
        <v>0.44848520165224182</v>
      </c>
      <c r="S1121" s="24">
        <f t="shared" si="673"/>
        <v>644.41978863241388</v>
      </c>
      <c r="T1121" s="12">
        <f t="shared" si="691"/>
        <v>0.32855472191252283</v>
      </c>
      <c r="W1121" s="24">
        <f t="shared" si="692"/>
        <v>681.12007940533795</v>
      </c>
      <c r="X1121" s="24">
        <f t="shared" si="693"/>
        <v>894.58681700093973</v>
      </c>
      <c r="Y1121" s="13">
        <f t="shared" si="674"/>
        <v>0.35734809364281539</v>
      </c>
      <c r="Z1121" s="24">
        <f t="shared" si="675"/>
        <v>3680.0784138661074</v>
      </c>
      <c r="AA1121" s="24">
        <f t="shared" si="676"/>
        <v>17848.612553189385</v>
      </c>
      <c r="AB1121" s="24">
        <f t="shared" si="694"/>
        <v>584.79107887930775</v>
      </c>
      <c r="AC1121" s="24">
        <f t="shared" si="695"/>
        <v>468.38310421838435</v>
      </c>
      <c r="AD1121" s="123">
        <f t="shared" si="696"/>
        <v>5515</v>
      </c>
      <c r="AE1121" s="14">
        <f t="shared" si="697"/>
        <v>91.916666666666671</v>
      </c>
      <c r="AF1121" s="24">
        <f t="shared" si="677"/>
        <v>409.19155210919217</v>
      </c>
      <c r="AG1121" s="3">
        <f t="shared" si="698"/>
        <v>2.4161689578161565</v>
      </c>
      <c r="AH1121" s="14">
        <f t="shared" si="678"/>
        <v>0</v>
      </c>
      <c r="AI1121" s="14">
        <f t="shared" si="679"/>
        <v>0.8161689578161565</v>
      </c>
      <c r="AJ1121" s="14">
        <f t="shared" si="680"/>
        <v>1.8345520620345408</v>
      </c>
      <c r="AK1121" s="14">
        <f t="shared" si="681"/>
        <v>2.4161689578161565</v>
      </c>
      <c r="AL1121" s="24">
        <f t="shared" si="699"/>
        <v>590.13856850312231</v>
      </c>
      <c r="AM1121" s="14">
        <f t="shared" si="700"/>
        <v>499.15705760090674</v>
      </c>
      <c r="AN1121" s="138" t="str">
        <f t="shared" si="701"/>
        <v>modifiée</v>
      </c>
      <c r="AO1121">
        <f t="shared" si="702"/>
        <v>5515</v>
      </c>
      <c r="AP1121" s="124">
        <f t="shared" si="703"/>
        <v>499.15705760090674</v>
      </c>
      <c r="AQ1121" s="124">
        <f t="shared" si="664"/>
        <v>0.33044648185614278</v>
      </c>
    </row>
    <row r="1122" spans="2:43" x14ac:dyDescent="0.25">
      <c r="B1122" s="3">
        <f t="shared" si="682"/>
        <v>5520</v>
      </c>
      <c r="C1122" s="14">
        <f t="shared" si="683"/>
        <v>92</v>
      </c>
      <c r="D1122" s="11">
        <f t="shared" si="684"/>
        <v>1009.2762833113726</v>
      </c>
      <c r="E1122" s="11">
        <f t="shared" si="665"/>
        <v>828.54399138635449</v>
      </c>
      <c r="F1122" s="11">
        <f t="shared" si="685"/>
        <v>336.98095228084713</v>
      </c>
      <c r="G1122" s="11">
        <f t="shared" si="666"/>
        <v>585.14092364277462</v>
      </c>
      <c r="H1122" s="11">
        <f t="shared" si="667"/>
        <v>468.71165894029684</v>
      </c>
      <c r="I1122" s="24">
        <f t="shared" si="686"/>
        <v>336.98095228084713</v>
      </c>
      <c r="J1122" s="12">
        <f t="shared" si="668"/>
        <v>0.27753674934498146</v>
      </c>
      <c r="K1122" s="24">
        <f t="shared" si="669"/>
        <v>578.52746735463631</v>
      </c>
      <c r="L1122" s="12">
        <f t="shared" si="687"/>
        <v>0.26718458108588211</v>
      </c>
      <c r="M1122" s="24">
        <f t="shared" si="688"/>
        <v>585.14092364277462</v>
      </c>
      <c r="N1122" s="12">
        <f t="shared" si="670"/>
        <v>0.64791426665334684</v>
      </c>
      <c r="O1122" s="24">
        <f t="shared" si="671"/>
        <v>743.44388274890252</v>
      </c>
      <c r="P1122" s="12">
        <f t="shared" si="689"/>
        <v>0.34952729387101089</v>
      </c>
      <c r="Q1122" s="24">
        <f t="shared" si="690"/>
        <v>468.71165894029684</v>
      </c>
      <c r="R1122" s="12">
        <f t="shared" si="672"/>
        <v>0.44833629760740812</v>
      </c>
      <c r="S1122" s="24">
        <f t="shared" si="673"/>
        <v>644.63381706065024</v>
      </c>
      <c r="T1122" s="12">
        <f t="shared" si="691"/>
        <v>0.32834634034910931</v>
      </c>
      <c r="W1122" s="24">
        <f t="shared" si="692"/>
        <v>681.47742749898077</v>
      </c>
      <c r="X1122" s="24">
        <f t="shared" si="693"/>
        <v>896.031992966448</v>
      </c>
      <c r="Y1122" s="13">
        <f t="shared" si="674"/>
        <v>0.35668650818162162</v>
      </c>
      <c r="Z1122" s="24">
        <f t="shared" si="675"/>
        <v>3676.6640971843431</v>
      </c>
      <c r="AA1122" s="24">
        <f t="shared" si="676"/>
        <v>17846.883694196084</v>
      </c>
      <c r="AB1122" s="24">
        <f t="shared" si="694"/>
        <v>585.14092364277462</v>
      </c>
      <c r="AC1122" s="24">
        <f t="shared" si="695"/>
        <v>468.71165894029684</v>
      </c>
      <c r="AD1122" s="123">
        <f t="shared" si="696"/>
        <v>5520</v>
      </c>
      <c r="AE1122" s="14">
        <f t="shared" si="697"/>
        <v>92</v>
      </c>
      <c r="AF1122" s="24">
        <f t="shared" si="677"/>
        <v>409.35582947014842</v>
      </c>
      <c r="AG1122" s="3">
        <f t="shared" si="698"/>
        <v>2.4128834105970318</v>
      </c>
      <c r="AH1122" s="14">
        <f t="shared" si="678"/>
        <v>0</v>
      </c>
      <c r="AI1122" s="14">
        <f t="shared" si="679"/>
        <v>0.81288341059703151</v>
      </c>
      <c r="AJ1122" s="14">
        <f t="shared" si="680"/>
        <v>1.8315950695373284</v>
      </c>
      <c r="AK1122" s="14">
        <f t="shared" si="681"/>
        <v>2.4128834105970318</v>
      </c>
      <c r="AL1122" s="24">
        <f t="shared" si="699"/>
        <v>590.48229283588091</v>
      </c>
      <c r="AM1122" s="14">
        <f t="shared" si="700"/>
        <v>499.48715817278105</v>
      </c>
      <c r="AN1122" s="138" t="str">
        <f t="shared" si="701"/>
        <v>modifiée</v>
      </c>
      <c r="AO1122">
        <f t="shared" si="702"/>
        <v>5520</v>
      </c>
      <c r="AP1122" s="124">
        <f t="shared" si="703"/>
        <v>499.48715817278105</v>
      </c>
      <c r="AQ1122" s="124">
        <f t="shared" si="664"/>
        <v>0.3301005718743113</v>
      </c>
    </row>
    <row r="1123" spans="2:43" x14ac:dyDescent="0.25">
      <c r="B1123" s="3">
        <f t="shared" si="682"/>
        <v>5525</v>
      </c>
      <c r="C1123" s="14">
        <f t="shared" si="683"/>
        <v>92.083333333333329</v>
      </c>
      <c r="D1123" s="11">
        <f t="shared" si="684"/>
        <v>1009.4117549266202</v>
      </c>
      <c r="E1123" s="11">
        <f t="shared" si="665"/>
        <v>828.76476681272675</v>
      </c>
      <c r="F1123" s="11">
        <f t="shared" si="685"/>
        <v>337.24813686193301</v>
      </c>
      <c r="G1123" s="11">
        <f t="shared" si="666"/>
        <v>585.49045093664563</v>
      </c>
      <c r="H1123" s="11">
        <f t="shared" si="667"/>
        <v>469.04000528064597</v>
      </c>
      <c r="I1123" s="24">
        <f t="shared" si="686"/>
        <v>337.24813686193301</v>
      </c>
      <c r="J1123" s="12">
        <f t="shared" si="668"/>
        <v>0.27748671361827765</v>
      </c>
      <c r="K1123" s="24">
        <f t="shared" si="669"/>
        <v>578.6317860150499</v>
      </c>
      <c r="L1123" s="12">
        <f t="shared" si="687"/>
        <v>0.26709092296546794</v>
      </c>
      <c r="M1123" s="24">
        <f t="shared" si="688"/>
        <v>585.49045093664563</v>
      </c>
      <c r="N1123" s="12">
        <f t="shared" si="670"/>
        <v>0.64758657229628624</v>
      </c>
      <c r="O1123" s="24">
        <f t="shared" si="671"/>
        <v>743.82008320701914</v>
      </c>
      <c r="P1123" s="12">
        <f t="shared" si="689"/>
        <v>0.34921015927114074</v>
      </c>
      <c r="Q1123" s="24">
        <f t="shared" si="690"/>
        <v>469.04000528064597</v>
      </c>
      <c r="R1123" s="12">
        <f t="shared" si="672"/>
        <v>0.44818737213711718</v>
      </c>
      <c r="S1123" s="24">
        <f t="shared" si="673"/>
        <v>644.84801853159638</v>
      </c>
      <c r="T1123" s="12">
        <f t="shared" si="691"/>
        <v>0.32813804488915432</v>
      </c>
      <c r="W1123" s="24">
        <f t="shared" si="692"/>
        <v>681.83411400716238</v>
      </c>
      <c r="X1123" s="24">
        <f t="shared" si="693"/>
        <v>897.49283181712894</v>
      </c>
      <c r="Y1123" s="13">
        <f t="shared" si="674"/>
        <v>0.35602185717427087</v>
      </c>
      <c r="Z1123" s="24">
        <f t="shared" si="675"/>
        <v>3673.2663201391092</v>
      </c>
      <c r="AA1123" s="24">
        <f t="shared" si="676"/>
        <v>17845.199771678432</v>
      </c>
      <c r="AB1123" s="24">
        <f t="shared" si="694"/>
        <v>585.49045093664563</v>
      </c>
      <c r="AC1123" s="24">
        <f t="shared" si="695"/>
        <v>469.04000528064597</v>
      </c>
      <c r="AD1123" s="123">
        <f t="shared" si="696"/>
        <v>5525</v>
      </c>
      <c r="AE1123" s="14">
        <f t="shared" si="697"/>
        <v>92.083333333333329</v>
      </c>
      <c r="AF1123" s="24">
        <f t="shared" si="677"/>
        <v>409.52000264032301</v>
      </c>
      <c r="AG1123" s="3">
        <f t="shared" si="698"/>
        <v>2.4095999471935405</v>
      </c>
      <c r="AH1123" s="14">
        <f t="shared" si="678"/>
        <v>0</v>
      </c>
      <c r="AI1123" s="14">
        <f t="shared" si="679"/>
        <v>0.80959994719354023</v>
      </c>
      <c r="AJ1123" s="14">
        <f t="shared" si="680"/>
        <v>1.8286399524741863</v>
      </c>
      <c r="AK1123" s="14">
        <f t="shared" si="681"/>
        <v>2.4095999471935405</v>
      </c>
      <c r="AL1123" s="24">
        <f t="shared" si="699"/>
        <v>590.82551335655739</v>
      </c>
      <c r="AM1123" s="14">
        <f t="shared" si="700"/>
        <v>499.8169127059524</v>
      </c>
      <c r="AN1123" s="138" t="str">
        <f t="shared" si="701"/>
        <v>modifiée</v>
      </c>
      <c r="AO1123">
        <f t="shared" si="702"/>
        <v>5525</v>
      </c>
      <c r="AP1123" s="124">
        <f t="shared" si="703"/>
        <v>499.8169127059524</v>
      </c>
      <c r="AQ1123" s="124">
        <f t="shared" si="664"/>
        <v>0.32975453317135361</v>
      </c>
    </row>
    <row r="1124" spans="2:43" x14ac:dyDescent="0.25">
      <c r="B1124" s="3">
        <f t="shared" si="682"/>
        <v>5530</v>
      </c>
      <c r="C1124" s="14">
        <f t="shared" si="683"/>
        <v>92.166666666666671</v>
      </c>
      <c r="D1124" s="11">
        <f t="shared" si="684"/>
        <v>1009.5471041646018</v>
      </c>
      <c r="E1124" s="11">
        <f t="shared" si="665"/>
        <v>828.985542239099</v>
      </c>
      <c r="F1124" s="11">
        <f t="shared" si="685"/>
        <v>337.51522778489846</v>
      </c>
      <c r="G1124" s="11">
        <f t="shared" si="666"/>
        <v>585.83966109591677</v>
      </c>
      <c r="H1124" s="11">
        <f t="shared" si="667"/>
        <v>469.36814332553513</v>
      </c>
      <c r="I1124" s="24">
        <f t="shared" si="686"/>
        <v>337.51522778489846</v>
      </c>
      <c r="J1124" s="12">
        <f t="shared" si="668"/>
        <v>0.27743667541973571</v>
      </c>
      <c r="K1124" s="24">
        <f t="shared" si="669"/>
        <v>578.73614745950374</v>
      </c>
      <c r="L1124" s="12">
        <f t="shared" si="687"/>
        <v>0.26699725976014388</v>
      </c>
      <c r="M1124" s="24">
        <f t="shared" si="688"/>
        <v>585.83966109591677</v>
      </c>
      <c r="N1124" s="12">
        <f t="shared" si="670"/>
        <v>0.64725903724335876</v>
      </c>
      <c r="O1124" s="24">
        <f t="shared" si="671"/>
        <v>744.19648142829294</v>
      </c>
      <c r="P1124" s="12">
        <f t="shared" si="689"/>
        <v>0.34889335961528567</v>
      </c>
      <c r="Q1124" s="24">
        <f t="shared" si="690"/>
        <v>469.36814332553513</v>
      </c>
      <c r="R1124" s="12">
        <f t="shared" si="672"/>
        <v>0.44803842542448435</v>
      </c>
      <c r="S1124" s="24">
        <f t="shared" si="673"/>
        <v>645.06239298489709</v>
      </c>
      <c r="T1124" s="12">
        <f t="shared" si="691"/>
        <v>0.3279298357429592</v>
      </c>
      <c r="W1124" s="24">
        <f t="shared" si="692"/>
        <v>682.19013586433664</v>
      </c>
      <c r="X1124" s="24">
        <f t="shared" si="693"/>
        <v>898.96956911406494</v>
      </c>
      <c r="Y1124" s="13">
        <f t="shared" si="674"/>
        <v>0.3553541065678788</v>
      </c>
      <c r="Z1124" s="24">
        <f t="shared" si="675"/>
        <v>3669.8851593690592</v>
      </c>
      <c r="AA1124" s="24">
        <f t="shared" si="676"/>
        <v>17843.561276662396</v>
      </c>
      <c r="AB1124" s="24">
        <f t="shared" si="694"/>
        <v>585.83966109591677</v>
      </c>
      <c r="AC1124" s="24">
        <f t="shared" si="695"/>
        <v>469.36814332553513</v>
      </c>
      <c r="AD1124" s="123">
        <f t="shared" si="696"/>
        <v>5530</v>
      </c>
      <c r="AE1124" s="14">
        <f t="shared" si="697"/>
        <v>92.166666666666671</v>
      </c>
      <c r="AF1124" s="24">
        <f t="shared" si="677"/>
        <v>409.68407166276756</v>
      </c>
      <c r="AG1124" s="3">
        <f t="shared" si="698"/>
        <v>2.4063185667446487</v>
      </c>
      <c r="AH1124" s="14">
        <f t="shared" si="678"/>
        <v>0</v>
      </c>
      <c r="AI1124" s="14">
        <f t="shared" si="679"/>
        <v>0.80631856674464863</v>
      </c>
      <c r="AJ1124" s="14">
        <f t="shared" si="680"/>
        <v>1.8256867100701839</v>
      </c>
      <c r="AK1124" s="14">
        <f t="shared" si="681"/>
        <v>2.4063185667446487</v>
      </c>
      <c r="AL1124" s="24">
        <f t="shared" si="699"/>
        <v>591.16822846703678</v>
      </c>
      <c r="AM1124" s="14">
        <f t="shared" si="700"/>
        <v>500.14632106973698</v>
      </c>
      <c r="AN1124" s="138" t="str">
        <f t="shared" si="701"/>
        <v>modifiée</v>
      </c>
      <c r="AO1124">
        <f t="shared" si="702"/>
        <v>5530</v>
      </c>
      <c r="AP1124" s="124">
        <f t="shared" si="703"/>
        <v>500.14632106973698</v>
      </c>
      <c r="AQ1124" s="124">
        <f t="shared" si="664"/>
        <v>0.32940836378458016</v>
      </c>
    </row>
    <row r="1125" spans="2:43" x14ac:dyDescent="0.25">
      <c r="B1125" s="3">
        <f t="shared" si="682"/>
        <v>5535</v>
      </c>
      <c r="C1125" s="14">
        <f t="shared" si="683"/>
        <v>92.25</v>
      </c>
      <c r="D1125" s="11">
        <f t="shared" si="684"/>
        <v>1009.6823312462149</v>
      </c>
      <c r="E1125" s="11">
        <f t="shared" si="665"/>
        <v>829.20631766547115</v>
      </c>
      <c r="F1125" s="11">
        <f t="shared" si="685"/>
        <v>337.78222504465862</v>
      </c>
      <c r="G1125" s="11">
        <f t="shared" si="666"/>
        <v>586.18855445553208</v>
      </c>
      <c r="H1125" s="11">
        <f t="shared" si="667"/>
        <v>469.69607316127809</v>
      </c>
      <c r="I1125" s="24">
        <f t="shared" si="686"/>
        <v>337.78222504465862</v>
      </c>
      <c r="J1125" s="12">
        <f t="shared" si="668"/>
        <v>0.27738663468118041</v>
      </c>
      <c r="K1125" s="24">
        <f t="shared" si="669"/>
        <v>578.84055185620741</v>
      </c>
      <c r="L1125" s="12">
        <f t="shared" si="687"/>
        <v>0.26690359152877985</v>
      </c>
      <c r="M1125" s="24">
        <f t="shared" si="688"/>
        <v>586.18855445553208</v>
      </c>
      <c r="N1125" s="12">
        <f t="shared" si="670"/>
        <v>0.64693166198298069</v>
      </c>
      <c r="O1125" s="24">
        <f t="shared" si="671"/>
        <v>744.57307687290779</v>
      </c>
      <c r="P1125" s="12">
        <f t="shared" si="689"/>
        <v>0.34857689484960569</v>
      </c>
      <c r="Q1125" s="24">
        <f t="shared" si="690"/>
        <v>469.69607316127809</v>
      </c>
      <c r="R1125" s="12">
        <f t="shared" si="672"/>
        <v>0.44788945765302596</v>
      </c>
      <c r="S1125" s="24">
        <f t="shared" si="673"/>
        <v>645.27694035923821</v>
      </c>
      <c r="T1125" s="12">
        <f t="shared" si="691"/>
        <v>0.32772171312021259</v>
      </c>
      <c r="W1125" s="24">
        <f t="shared" si="692"/>
        <v>682.54548997090455</v>
      </c>
      <c r="X1125" s="24">
        <f t="shared" si="693"/>
        <v>900.46244486117018</v>
      </c>
      <c r="Y1125" s="13">
        <f t="shared" si="674"/>
        <v>0.3546832218961522</v>
      </c>
      <c r="Z1125" s="24">
        <f t="shared" si="675"/>
        <v>3666.5206923641649</v>
      </c>
      <c r="AA1125" s="24">
        <f t="shared" si="676"/>
        <v>17841.968704714265</v>
      </c>
      <c r="AB1125" s="24">
        <f t="shared" si="694"/>
        <v>586.18855445553208</v>
      </c>
      <c r="AC1125" s="24">
        <f t="shared" si="695"/>
        <v>469.69607316127809</v>
      </c>
      <c r="AD1125" s="123">
        <f t="shared" si="696"/>
        <v>5535</v>
      </c>
      <c r="AE1125" s="14">
        <f t="shared" si="697"/>
        <v>92.25</v>
      </c>
      <c r="AF1125" s="24">
        <f t="shared" si="677"/>
        <v>409.84803658063902</v>
      </c>
      <c r="AG1125" s="3">
        <f t="shared" si="698"/>
        <v>2.4030392683872193</v>
      </c>
      <c r="AH1125" s="14">
        <f t="shared" si="678"/>
        <v>0</v>
      </c>
      <c r="AI1125" s="14">
        <f t="shared" si="679"/>
        <v>0.80303926838721906</v>
      </c>
      <c r="AJ1125" s="14">
        <f t="shared" si="680"/>
        <v>1.8227353415484973</v>
      </c>
      <c r="AK1125" s="14">
        <f t="shared" si="681"/>
        <v>2.4030392683872193</v>
      </c>
      <c r="AL1125" s="24">
        <f t="shared" si="699"/>
        <v>591.51043655118042</v>
      </c>
      <c r="AM1125" s="14">
        <f t="shared" si="700"/>
        <v>500.47538313145623</v>
      </c>
      <c r="AN1125" s="138" t="str">
        <f t="shared" si="701"/>
        <v>modifiée</v>
      </c>
      <c r="AO1125">
        <f t="shared" si="702"/>
        <v>5535</v>
      </c>
      <c r="AP1125" s="124">
        <f t="shared" si="703"/>
        <v>500.47538313145623</v>
      </c>
      <c r="AQ1125" s="124">
        <f t="shared" si="664"/>
        <v>0.32906206171924168</v>
      </c>
    </row>
    <row r="1126" spans="2:43" x14ac:dyDescent="0.25">
      <c r="B1126" s="3">
        <f t="shared" si="682"/>
        <v>5540</v>
      </c>
      <c r="C1126" s="14">
        <f t="shared" si="683"/>
        <v>92.333333333333329</v>
      </c>
      <c r="D1126" s="11">
        <f t="shared" si="684"/>
        <v>1009.8174363917592</v>
      </c>
      <c r="E1126" s="11">
        <f t="shared" si="665"/>
        <v>829.42709309184329</v>
      </c>
      <c r="F1126" s="11">
        <f t="shared" si="685"/>
        <v>338.04912863618739</v>
      </c>
      <c r="G1126" s="11">
        <f t="shared" si="666"/>
        <v>586.53713135038174</v>
      </c>
      <c r="H1126" s="11">
        <f t="shared" si="667"/>
        <v>470.02379487439833</v>
      </c>
      <c r="I1126" s="24">
        <f t="shared" si="686"/>
        <v>338.04912863618739</v>
      </c>
      <c r="J1126" s="12">
        <f t="shared" si="668"/>
        <v>0.27733659133477784</v>
      </c>
      <c r="K1126" s="24">
        <f t="shared" si="669"/>
        <v>578.94499937288367</v>
      </c>
      <c r="L1126" s="12">
        <f t="shared" si="687"/>
        <v>0.26680991833018347</v>
      </c>
      <c r="M1126" s="24">
        <f t="shared" si="688"/>
        <v>586.53713135038174</v>
      </c>
      <c r="N1126" s="12">
        <f t="shared" si="670"/>
        <v>0.64660444700115594</v>
      </c>
      <c r="O1126" s="24">
        <f t="shared" si="671"/>
        <v>744.94986900130436</v>
      </c>
      <c r="P1126" s="12">
        <f t="shared" si="689"/>
        <v>0.34826076491843827</v>
      </c>
      <c r="Q1126" s="24">
        <f t="shared" si="690"/>
        <v>470.02379487439833</v>
      </c>
      <c r="R1126" s="12">
        <f t="shared" si="672"/>
        <v>0.44774046900665349</v>
      </c>
      <c r="S1126" s="24">
        <f t="shared" si="673"/>
        <v>645.49166059235176</v>
      </c>
      <c r="T1126" s="12">
        <f t="shared" si="691"/>
        <v>0.32751367722998448</v>
      </c>
      <c r="W1126" s="24">
        <f t="shared" si="692"/>
        <v>682.90017319280071</v>
      </c>
      <c r="X1126" s="24">
        <f t="shared" si="693"/>
        <v>901.97170360435996</v>
      </c>
      <c r="Y1126" s="13">
        <f t="shared" si="674"/>
        <v>0.35400916827576784</v>
      </c>
      <c r="Z1126" s="24">
        <f t="shared" si="675"/>
        <v>3663.1729974760647</v>
      </c>
      <c r="AA1126" s="24">
        <f t="shared" si="676"/>
        <v>17840.422555994366</v>
      </c>
      <c r="AB1126" s="24">
        <f t="shared" si="694"/>
        <v>586.53713135038174</v>
      </c>
      <c r="AC1126" s="24">
        <f t="shared" si="695"/>
        <v>470.02379487439833</v>
      </c>
      <c r="AD1126" s="123">
        <f t="shared" si="696"/>
        <v>5540</v>
      </c>
      <c r="AE1126" s="14">
        <f t="shared" si="697"/>
        <v>92.333333333333329</v>
      </c>
      <c r="AF1126" s="24">
        <f t="shared" si="677"/>
        <v>410.0118974371992</v>
      </c>
      <c r="AG1126" s="3">
        <f t="shared" si="698"/>
        <v>2.3997620512560167</v>
      </c>
      <c r="AH1126" s="14">
        <f t="shared" si="678"/>
        <v>0</v>
      </c>
      <c r="AI1126" s="14">
        <f t="shared" si="679"/>
        <v>0.79976205125601663</v>
      </c>
      <c r="AJ1126" s="14">
        <f t="shared" si="680"/>
        <v>1.8197858461304151</v>
      </c>
      <c r="AK1126" s="14">
        <f t="shared" si="681"/>
        <v>2.3997620512560167</v>
      </c>
      <c r="AL1126" s="24">
        <f t="shared" si="699"/>
        <v>591.85213597460302</v>
      </c>
      <c r="AM1126" s="14">
        <f t="shared" si="700"/>
        <v>500.80409875640527</v>
      </c>
      <c r="AN1126" s="138" t="str">
        <f t="shared" si="701"/>
        <v>modifiée</v>
      </c>
      <c r="AO1126">
        <f t="shared" si="702"/>
        <v>5540</v>
      </c>
      <c r="AP1126" s="124">
        <f t="shared" si="703"/>
        <v>500.80409875640527</v>
      </c>
      <c r="AQ1126" s="124">
        <f t="shared" si="664"/>
        <v>0.32871562494904083</v>
      </c>
    </row>
    <row r="1127" spans="2:43" x14ac:dyDescent="0.25">
      <c r="B1127" s="3">
        <f t="shared" si="682"/>
        <v>5545</v>
      </c>
      <c r="C1127" s="14">
        <f t="shared" si="683"/>
        <v>92.416666666666671</v>
      </c>
      <c r="D1127" s="11">
        <f t="shared" si="684"/>
        <v>1009.9524198209398</v>
      </c>
      <c r="E1127" s="11">
        <f t="shared" si="665"/>
        <v>829.64786851821555</v>
      </c>
      <c r="F1127" s="11">
        <f t="shared" si="685"/>
        <v>338.31593855451757</v>
      </c>
      <c r="G1127" s="11">
        <f t="shared" si="666"/>
        <v>586.88539211530019</v>
      </c>
      <c r="H1127" s="11">
        <f t="shared" si="667"/>
        <v>470.35130855162834</v>
      </c>
      <c r="I1127" s="24">
        <f t="shared" si="686"/>
        <v>338.31593855451757</v>
      </c>
      <c r="J1127" s="12">
        <f t="shared" si="668"/>
        <v>0.27728654531303598</v>
      </c>
      <c r="K1127" s="24">
        <f t="shared" si="669"/>
        <v>579.04949017676756</v>
      </c>
      <c r="L1127" s="12">
        <f t="shared" si="687"/>
        <v>0.26671624022308837</v>
      </c>
      <c r="M1127" s="24">
        <f t="shared" si="688"/>
        <v>586.88539211530019</v>
      </c>
      <c r="N1127" s="12">
        <f t="shared" si="670"/>
        <v>0.646277392781476</v>
      </c>
      <c r="O1127" s="24">
        <f t="shared" si="671"/>
        <v>745.32685727418561</v>
      </c>
      <c r="P1127" s="12">
        <f t="shared" si="689"/>
        <v>0.34794496976427669</v>
      </c>
      <c r="Q1127" s="24">
        <f t="shared" si="690"/>
        <v>470.35130855162834</v>
      </c>
      <c r="R1127" s="12">
        <f t="shared" si="672"/>
        <v>0.44759145966966835</v>
      </c>
      <c r="S1127" s="24">
        <f t="shared" si="673"/>
        <v>645.70655362101968</v>
      </c>
      <c r="T1127" s="12">
        <f t="shared" si="691"/>
        <v>0.32730572828070453</v>
      </c>
      <c r="W1127" s="24">
        <f t="shared" si="692"/>
        <v>683.25418236107646</v>
      </c>
      <c r="X1127" s="24">
        <f t="shared" si="693"/>
        <v>903.49759453324441</v>
      </c>
      <c r="Y1127" s="13">
        <f t="shared" si="674"/>
        <v>0.35333191040277356</v>
      </c>
      <c r="Z1127" s="24">
        <f t="shared" si="675"/>
        <v>3659.8421539284773</v>
      </c>
      <c r="AA1127" s="24">
        <f t="shared" si="676"/>
        <v>17838.923335310737</v>
      </c>
      <c r="AB1127" s="24">
        <f t="shared" si="694"/>
        <v>586.88539211530019</v>
      </c>
      <c r="AC1127" s="24">
        <f t="shared" si="695"/>
        <v>470.35130855162834</v>
      </c>
      <c r="AD1127" s="123">
        <f t="shared" si="696"/>
        <v>5545</v>
      </c>
      <c r="AE1127" s="14">
        <f t="shared" si="697"/>
        <v>92.416666666666671</v>
      </c>
      <c r="AF1127" s="24">
        <f t="shared" si="677"/>
        <v>410.17565427581417</v>
      </c>
      <c r="AG1127" s="3">
        <f t="shared" si="698"/>
        <v>2.3964869144837166</v>
      </c>
      <c r="AH1127" s="14">
        <f t="shared" si="678"/>
        <v>0</v>
      </c>
      <c r="AI1127" s="14">
        <f t="shared" si="679"/>
        <v>0.79648691448371656</v>
      </c>
      <c r="AJ1127" s="14">
        <f t="shared" si="680"/>
        <v>1.816838223035345</v>
      </c>
      <c r="AK1127" s="14">
        <f t="shared" si="681"/>
        <v>2.3964869144837166</v>
      </c>
      <c r="AL1127" s="24">
        <f t="shared" si="699"/>
        <v>592.19332508444847</v>
      </c>
      <c r="AM1127" s="14">
        <f t="shared" si="700"/>
        <v>501.13246780782049</v>
      </c>
      <c r="AN1127" s="138" t="str">
        <f t="shared" si="701"/>
        <v>modifiée</v>
      </c>
      <c r="AO1127">
        <f t="shared" si="702"/>
        <v>5545</v>
      </c>
      <c r="AP1127" s="124">
        <f t="shared" si="703"/>
        <v>501.13246780782049</v>
      </c>
      <c r="AQ1127" s="124">
        <f t="shared" si="664"/>
        <v>0.32836905141522266</v>
      </c>
    </row>
    <row r="1128" spans="2:43" x14ac:dyDescent="0.25">
      <c r="B1128" s="3">
        <f t="shared" si="682"/>
        <v>5550</v>
      </c>
      <c r="C1128" s="14">
        <f t="shared" si="683"/>
        <v>92.5</v>
      </c>
      <c r="D1128" s="11">
        <f t="shared" si="684"/>
        <v>1010.0872817528682</v>
      </c>
      <c r="E1128" s="11">
        <f t="shared" si="665"/>
        <v>829.8686439445878</v>
      </c>
      <c r="F1128" s="11">
        <f t="shared" si="685"/>
        <v>338.58265479474068</v>
      </c>
      <c r="G1128" s="11">
        <f t="shared" si="666"/>
        <v>587.23333708506448</v>
      </c>
      <c r="H1128" s="11">
        <f t="shared" si="667"/>
        <v>470.67861427990903</v>
      </c>
      <c r="I1128" s="24">
        <f t="shared" si="686"/>
        <v>338.58265479474068</v>
      </c>
      <c r="J1128" s="12">
        <f t="shared" si="668"/>
        <v>0.27723649654880295</v>
      </c>
      <c r="K1128" s="24">
        <f t="shared" si="669"/>
        <v>579.15402443460835</v>
      </c>
      <c r="L1128" s="12">
        <f t="shared" si="687"/>
        <v>0.26662255726618644</v>
      </c>
      <c r="M1128" s="24">
        <f t="shared" si="688"/>
        <v>587.23333708506448</v>
      </c>
      <c r="N1128" s="12">
        <f t="shared" si="670"/>
        <v>0.64595049980512198</v>
      </c>
      <c r="O1128" s="24">
        <f t="shared" si="671"/>
        <v>745.7040411525237</v>
      </c>
      <c r="P1128" s="12">
        <f t="shared" si="689"/>
        <v>0.34762950932785136</v>
      </c>
      <c r="Q1128" s="24">
        <f t="shared" si="690"/>
        <v>470.67861427990903</v>
      </c>
      <c r="R1128" s="12">
        <f t="shared" si="672"/>
        <v>0.4474424298267573</v>
      </c>
      <c r="S1128" s="24">
        <f t="shared" si="673"/>
        <v>645.92161938107745</v>
      </c>
      <c r="T1128" s="12">
        <f t="shared" si="691"/>
        <v>0.32709786648021316</v>
      </c>
      <c r="W1128" s="24">
        <f t="shared" si="692"/>
        <v>683.6075142714792</v>
      </c>
      <c r="X1128" s="24">
        <f t="shared" si="693"/>
        <v>905.04037158541519</v>
      </c>
      <c r="Y1128" s="13">
        <f t="shared" si="674"/>
        <v>0.35265141254903687</v>
      </c>
      <c r="Z1128" s="24">
        <f t="shared" si="675"/>
        <v>3656.5282418277147</v>
      </c>
      <c r="AA1128" s="24">
        <f t="shared" si="676"/>
        <v>17837.471552173774</v>
      </c>
      <c r="AB1128" s="24">
        <f t="shared" si="694"/>
        <v>587.23333708506448</v>
      </c>
      <c r="AC1128" s="24">
        <f t="shared" si="695"/>
        <v>470.67861427990903</v>
      </c>
      <c r="AD1128" s="123">
        <f t="shared" si="696"/>
        <v>5550</v>
      </c>
      <c r="AE1128" s="14">
        <f t="shared" si="697"/>
        <v>92.5</v>
      </c>
      <c r="AF1128" s="24">
        <f t="shared" si="677"/>
        <v>410.33930713995449</v>
      </c>
      <c r="AG1128" s="3">
        <f t="shared" si="698"/>
        <v>2.3932138572009096</v>
      </c>
      <c r="AH1128" s="14">
        <f t="shared" si="678"/>
        <v>0</v>
      </c>
      <c r="AI1128" s="14">
        <f t="shared" si="679"/>
        <v>0.79321385720090976</v>
      </c>
      <c r="AJ1128" s="14">
        <f t="shared" si="680"/>
        <v>1.8138924714808189</v>
      </c>
      <c r="AK1128" s="14">
        <f t="shared" si="681"/>
        <v>2.3932138572009096</v>
      </c>
      <c r="AL1128" s="24">
        <f t="shared" si="699"/>
        <v>592.53400220916353</v>
      </c>
      <c r="AM1128" s="14">
        <f t="shared" si="700"/>
        <v>501.46049014684786</v>
      </c>
      <c r="AN1128" s="138" t="str">
        <f t="shared" si="701"/>
        <v>modifiée</v>
      </c>
      <c r="AO1128">
        <f t="shared" si="702"/>
        <v>5550</v>
      </c>
      <c r="AP1128" s="124">
        <f t="shared" si="703"/>
        <v>501.46049014684786</v>
      </c>
      <c r="AQ1128" s="124">
        <f t="shared" si="664"/>
        <v>0.32802233902737044</v>
      </c>
    </row>
    <row r="1129" spans="2:43" x14ac:dyDescent="0.25">
      <c r="B1129" s="3">
        <f t="shared" si="682"/>
        <v>5555</v>
      </c>
      <c r="C1129" s="14">
        <f t="shared" si="683"/>
        <v>92.583333333333329</v>
      </c>
      <c r="D1129" s="11">
        <f t="shared" si="684"/>
        <v>1010.2220224060643</v>
      </c>
      <c r="E1129" s="11">
        <f t="shared" si="665"/>
        <v>830.08941937096006</v>
      </c>
      <c r="F1129" s="11">
        <f t="shared" si="685"/>
        <v>338.84927735200688</v>
      </c>
      <c r="G1129" s="11">
        <f t="shared" si="666"/>
        <v>587.58096659439229</v>
      </c>
      <c r="H1129" s="11">
        <f t="shared" si="667"/>
        <v>471.00571214638921</v>
      </c>
      <c r="I1129" s="24">
        <f t="shared" si="686"/>
        <v>338.84927735200688</v>
      </c>
      <c r="J1129" s="12">
        <f t="shared" si="668"/>
        <v>0.27718644497526695</v>
      </c>
      <c r="K1129" s="24">
        <f t="shared" si="669"/>
        <v>579.25860231266893</v>
      </c>
      <c r="L1129" s="12">
        <f t="shared" si="687"/>
        <v>0.26652886951812743</v>
      </c>
      <c r="M1129" s="24">
        <f t="shared" si="688"/>
        <v>587.58096659439229</v>
      </c>
      <c r="N1129" s="12">
        <f t="shared" si="670"/>
        <v>0.64562376855086789</v>
      </c>
      <c r="O1129" s="24">
        <f t="shared" si="671"/>
        <v>746.08142009756318</v>
      </c>
      <c r="P1129" s="12">
        <f t="shared" si="689"/>
        <v>0.34731438354813887</v>
      </c>
      <c r="Q1129" s="24">
        <f t="shared" si="690"/>
        <v>471.00571214638921</v>
      </c>
      <c r="R1129" s="12">
        <f t="shared" si="672"/>
        <v>0.44729337966298682</v>
      </c>
      <c r="S1129" s="24">
        <f t="shared" si="673"/>
        <v>646.13685780741889</v>
      </c>
      <c r="T1129" s="12">
        <f t="shared" si="691"/>
        <v>0.32689009203575969</v>
      </c>
      <c r="W1129" s="24">
        <f t="shared" si="692"/>
        <v>683.9601656840282</v>
      </c>
      <c r="X1129" s="24">
        <f t="shared" si="693"/>
        <v>906.60029355340157</v>
      </c>
      <c r="Y1129" s="13">
        <f t="shared" si="674"/>
        <v>0.35196763855873031</v>
      </c>
      <c r="Z1129" s="24">
        <f t="shared" si="675"/>
        <v>3653.2313421732965</v>
      </c>
      <c r="AA1129" s="24">
        <f t="shared" si="676"/>
        <v>17836.06772085117</v>
      </c>
      <c r="AB1129" s="24">
        <f t="shared" si="694"/>
        <v>587.58096659439229</v>
      </c>
      <c r="AC1129" s="24">
        <f t="shared" si="695"/>
        <v>471.00571214638921</v>
      </c>
      <c r="AD1129" s="123">
        <f t="shared" si="696"/>
        <v>5555</v>
      </c>
      <c r="AE1129" s="14">
        <f t="shared" si="697"/>
        <v>92.583333333333329</v>
      </c>
      <c r="AF1129" s="24">
        <f t="shared" si="677"/>
        <v>410.50285607319461</v>
      </c>
      <c r="AG1129" s="3">
        <f t="shared" si="698"/>
        <v>2.3899428785361079</v>
      </c>
      <c r="AH1129" s="14">
        <f t="shared" si="678"/>
        <v>0</v>
      </c>
      <c r="AI1129" s="14">
        <f t="shared" si="679"/>
        <v>0.78994287853610778</v>
      </c>
      <c r="AJ1129" s="14">
        <f t="shared" si="680"/>
        <v>1.8109485906824971</v>
      </c>
      <c r="AK1129" s="14">
        <f t="shared" si="681"/>
        <v>2.3899428785361079</v>
      </c>
      <c r="AL1129" s="24">
        <f t="shared" si="699"/>
        <v>592.87416565826902</v>
      </c>
      <c r="AM1129" s="14">
        <f t="shared" si="700"/>
        <v>501.78816563250996</v>
      </c>
      <c r="AN1129" s="138" t="str">
        <f t="shared" si="701"/>
        <v>modifiée</v>
      </c>
      <c r="AO1129">
        <f t="shared" si="702"/>
        <v>5555</v>
      </c>
      <c r="AP1129" s="124">
        <f t="shared" si="703"/>
        <v>501.78816563250996</v>
      </c>
      <c r="AQ1129" s="124">
        <f t="shared" si="664"/>
        <v>0.32767548566209825</v>
      </c>
    </row>
    <row r="1130" spans="2:43" x14ac:dyDescent="0.25">
      <c r="B1130" s="3">
        <f t="shared" si="682"/>
        <v>5560</v>
      </c>
      <c r="C1130" s="14">
        <f t="shared" si="683"/>
        <v>92.666666666666671</v>
      </c>
      <c r="D1130" s="11">
        <f t="shared" si="684"/>
        <v>1010.3566419984595</v>
      </c>
      <c r="E1130" s="11">
        <f t="shared" si="665"/>
        <v>830.31019479733231</v>
      </c>
      <c r="F1130" s="11">
        <f t="shared" si="685"/>
        <v>339.11580622152502</v>
      </c>
      <c r="G1130" s="11">
        <f t="shared" si="666"/>
        <v>587.9282809779404</v>
      </c>
      <c r="H1130" s="11">
        <f t="shared" si="667"/>
        <v>471.33260223842495</v>
      </c>
      <c r="I1130" s="24">
        <f t="shared" si="686"/>
        <v>339.11580622152502</v>
      </c>
      <c r="J1130" s="12">
        <f t="shared" si="668"/>
        <v>0.27713639052595535</v>
      </c>
      <c r="K1130" s="24">
        <f t="shared" si="669"/>
        <v>579.36322397672666</v>
      </c>
      <c r="L1130" s="12">
        <f t="shared" si="687"/>
        <v>0.26643517703747216</v>
      </c>
      <c r="M1130" s="24">
        <f t="shared" si="688"/>
        <v>587.9282809779404</v>
      </c>
      <c r="N1130" s="12">
        <f t="shared" si="670"/>
        <v>0.64529719949508157</v>
      </c>
      <c r="O1130" s="24">
        <f t="shared" si="671"/>
        <v>746.45899357082726</v>
      </c>
      <c r="P1130" s="12">
        <f t="shared" si="689"/>
        <v>0.34699959236225569</v>
      </c>
      <c r="Q1130" s="24">
        <f t="shared" si="690"/>
        <v>471.33260223842495</v>
      </c>
      <c r="R1130" s="12">
        <f t="shared" si="672"/>
        <v>0.44714430936379862</v>
      </c>
      <c r="S1130" s="24">
        <f t="shared" si="673"/>
        <v>646.3522688339998</v>
      </c>
      <c r="T1130" s="12">
        <f t="shared" si="691"/>
        <v>0.32668240515392488</v>
      </c>
      <c r="W1130" s="24">
        <f t="shared" si="692"/>
        <v>684.31213332258687</v>
      </c>
      <c r="X1130" s="24">
        <f t="shared" si="693"/>
        <v>908.17762419437008</v>
      </c>
      <c r="Y1130" s="13">
        <f t="shared" si="674"/>
        <v>0.35128055184486295</v>
      </c>
      <c r="Z1130" s="24">
        <f t="shared" si="675"/>
        <v>3649.9515368686361</v>
      </c>
      <c r="AA1130" s="24">
        <f t="shared" si="676"/>
        <v>17834.712360423371</v>
      </c>
      <c r="AB1130" s="24">
        <f t="shared" si="694"/>
        <v>587.9282809779404</v>
      </c>
      <c r="AC1130" s="24">
        <f t="shared" si="695"/>
        <v>471.33260223842495</v>
      </c>
      <c r="AD1130" s="123">
        <f t="shared" si="696"/>
        <v>5560</v>
      </c>
      <c r="AE1130" s="14">
        <f t="shared" si="697"/>
        <v>92.666666666666671</v>
      </c>
      <c r="AF1130" s="24">
        <f t="shared" si="677"/>
        <v>410.66630111921245</v>
      </c>
      <c r="AG1130" s="3">
        <f t="shared" si="698"/>
        <v>2.3866739776157506</v>
      </c>
      <c r="AH1130" s="14">
        <f t="shared" si="678"/>
        <v>0</v>
      </c>
      <c r="AI1130" s="14">
        <f t="shared" si="679"/>
        <v>0.78667397761575042</v>
      </c>
      <c r="AJ1130" s="14">
        <f t="shared" si="680"/>
        <v>1.8080065798541753</v>
      </c>
      <c r="AK1130" s="14">
        <f t="shared" si="681"/>
        <v>2.3866739776157506</v>
      </c>
      <c r="AL1130" s="24">
        <f t="shared" si="699"/>
        <v>593.21381372213057</v>
      </c>
      <c r="AM1130" s="14">
        <f t="shared" si="700"/>
        <v>502.1154941216742</v>
      </c>
      <c r="AN1130" s="138" t="str">
        <f t="shared" si="701"/>
        <v>modifiée</v>
      </c>
      <c r="AO1130">
        <f t="shared" si="702"/>
        <v>5560</v>
      </c>
      <c r="AP1130" s="124">
        <f t="shared" si="703"/>
        <v>502.1154941216742</v>
      </c>
      <c r="AQ1130" s="124">
        <f t="shared" si="664"/>
        <v>0.32732848916424473</v>
      </c>
    </row>
    <row r="1131" spans="2:43" x14ac:dyDescent="0.25">
      <c r="B1131" s="3">
        <f t="shared" si="682"/>
        <v>5565</v>
      </c>
      <c r="C1131" s="14">
        <f t="shared" si="683"/>
        <v>92.75</v>
      </c>
      <c r="D1131" s="11">
        <f t="shared" si="684"/>
        <v>1010.4911407473984</v>
      </c>
      <c r="E1131" s="11">
        <f t="shared" si="665"/>
        <v>830.53097022370446</v>
      </c>
      <c r="F1131" s="11">
        <f t="shared" si="685"/>
        <v>339.38224139856248</v>
      </c>
      <c r="G1131" s="11">
        <f t="shared" si="666"/>
        <v>588.2752805703027</v>
      </c>
      <c r="H1131" s="11">
        <f t="shared" si="667"/>
        <v>471.65928464357887</v>
      </c>
      <c r="I1131" s="24">
        <f t="shared" si="686"/>
        <v>339.38224139856248</v>
      </c>
      <c r="J1131" s="12">
        <f t="shared" si="668"/>
        <v>0.27708633313473391</v>
      </c>
      <c r="K1131" s="24">
        <f t="shared" si="669"/>
        <v>579.4678895920739</v>
      </c>
      <c r="L1131" s="12">
        <f t="shared" si="687"/>
        <v>0.26634147988274043</v>
      </c>
      <c r="M1131" s="24">
        <f t="shared" si="688"/>
        <v>588.2752805703027</v>
      </c>
      <c r="N1131" s="12">
        <f t="shared" si="670"/>
        <v>0.64497079311172678</v>
      </c>
      <c r="O1131" s="24">
        <f t="shared" si="671"/>
        <v>746.83676103412381</v>
      </c>
      <c r="P1131" s="12">
        <f t="shared" si="689"/>
        <v>0.34668513570557935</v>
      </c>
      <c r="Q1131" s="24">
        <f t="shared" si="690"/>
        <v>471.65928464357887</v>
      </c>
      <c r="R1131" s="12">
        <f t="shared" si="672"/>
        <v>0.44699521911500373</v>
      </c>
      <c r="S1131" s="24">
        <f t="shared" si="673"/>
        <v>646.56785239384294</v>
      </c>
      <c r="T1131" s="12">
        <f t="shared" si="691"/>
        <v>0.32647480604069729</v>
      </c>
      <c r="W1131" s="24">
        <f t="shared" si="692"/>
        <v>684.66341387443174</v>
      </c>
      <c r="X1131" s="24">
        <f t="shared" si="693"/>
        <v>909.77263234264547</v>
      </c>
      <c r="Y1131" s="13">
        <f t="shared" si="674"/>
        <v>0.35059011538586299</v>
      </c>
      <c r="Z1131" s="24">
        <f t="shared" si="675"/>
        <v>3646.6889087318177</v>
      </c>
      <c r="AA1131" s="24">
        <f t="shared" si="676"/>
        <v>17833.405994839562</v>
      </c>
      <c r="AB1131" s="24">
        <f t="shared" si="694"/>
        <v>588.2752805703027</v>
      </c>
      <c r="AC1131" s="24">
        <f t="shared" si="695"/>
        <v>471.65928464357887</v>
      </c>
      <c r="AD1131" s="123">
        <f t="shared" si="696"/>
        <v>5565</v>
      </c>
      <c r="AE1131" s="14">
        <f t="shared" si="697"/>
        <v>92.75</v>
      </c>
      <c r="AF1131" s="24">
        <f t="shared" si="677"/>
        <v>410.82964232178944</v>
      </c>
      <c r="AG1131" s="3">
        <f t="shared" si="698"/>
        <v>2.3834071535642112</v>
      </c>
      <c r="AH1131" s="14">
        <f t="shared" si="678"/>
        <v>0</v>
      </c>
      <c r="AI1131" s="14">
        <f t="shared" si="679"/>
        <v>0.78340715356421131</v>
      </c>
      <c r="AJ1131" s="14">
        <f t="shared" si="680"/>
        <v>1.8050664382077901</v>
      </c>
      <c r="AK1131" s="14">
        <f t="shared" si="681"/>
        <v>2.3834071535642112</v>
      </c>
      <c r="AL1131" s="24">
        <f t="shared" si="699"/>
        <v>593.55294467172564</v>
      </c>
      <c r="AM1131" s="14">
        <f t="shared" si="700"/>
        <v>502.44247546901948</v>
      </c>
      <c r="AN1131" s="138" t="str">
        <f t="shared" si="701"/>
        <v>modifiée</v>
      </c>
      <c r="AO1131">
        <f t="shared" si="702"/>
        <v>5565</v>
      </c>
      <c r="AP1131" s="124">
        <f t="shared" si="703"/>
        <v>502.44247546901948</v>
      </c>
      <c r="AQ1131" s="124">
        <f t="shared" si="664"/>
        <v>0.32698134734528139</v>
      </c>
    </row>
    <row r="1132" spans="2:43" x14ac:dyDescent="0.25">
      <c r="B1132" s="3">
        <f t="shared" si="682"/>
        <v>5570</v>
      </c>
      <c r="C1132" s="14">
        <f t="shared" si="683"/>
        <v>92.833333333333329</v>
      </c>
      <c r="D1132" s="11">
        <f t="shared" si="684"/>
        <v>1010.6255188696402</v>
      </c>
      <c r="E1132" s="11">
        <f t="shared" si="665"/>
        <v>830.7517456500766</v>
      </c>
      <c r="F1132" s="11">
        <f t="shared" si="685"/>
        <v>339.64858287844521</v>
      </c>
      <c r="G1132" s="11">
        <f t="shared" si="666"/>
        <v>588.62196570600827</v>
      </c>
      <c r="H1132" s="11">
        <f t="shared" si="667"/>
        <v>471.98575944961959</v>
      </c>
      <c r="I1132" s="24">
        <f t="shared" si="686"/>
        <v>339.64858287844521</v>
      </c>
      <c r="J1132" s="12">
        <f t="shared" si="668"/>
        <v>0.27703627273580644</v>
      </c>
      <c r="K1132" s="24">
        <f t="shared" si="669"/>
        <v>579.57259932351883</v>
      </c>
      <c r="L1132" s="12">
        <f t="shared" si="687"/>
        <v>0.26624777811241129</v>
      </c>
      <c r="M1132" s="24">
        <f t="shared" si="688"/>
        <v>588.62196570600827</v>
      </c>
      <c r="N1132" s="12">
        <f t="shared" si="670"/>
        <v>0.64464454987236663</v>
      </c>
      <c r="O1132" s="24">
        <f t="shared" si="671"/>
        <v>747.21472194954799</v>
      </c>
      <c r="P1132" s="12">
        <f t="shared" si="689"/>
        <v>0.34637101351175653</v>
      </c>
      <c r="Q1132" s="24">
        <f t="shared" si="690"/>
        <v>471.98575944961959</v>
      </c>
      <c r="R1132" s="12">
        <f t="shared" si="672"/>
        <v>0.44684610910277806</v>
      </c>
      <c r="S1132" s="24">
        <f t="shared" si="673"/>
        <v>646.78360841904077</v>
      </c>
      <c r="T1132" s="12">
        <f t="shared" si="691"/>
        <v>0.32626729490147199</v>
      </c>
      <c r="W1132" s="24">
        <f t="shared" si="692"/>
        <v>685.01400398981764</v>
      </c>
      <c r="X1132" s="24">
        <f t="shared" si="693"/>
        <v>911.3855920251342</v>
      </c>
      <c r="Y1132" s="13">
        <f t="shared" si="674"/>
        <v>0.34989629172221243</v>
      </c>
      <c r="Z1132" s="24">
        <f t="shared" si="675"/>
        <v>3643.443541506474</v>
      </c>
      <c r="AA1132" s="24">
        <f t="shared" si="676"/>
        <v>17832.149152973976</v>
      </c>
      <c r="AB1132" s="24">
        <f t="shared" si="694"/>
        <v>588.62196570600827</v>
      </c>
      <c r="AC1132" s="24">
        <f t="shared" si="695"/>
        <v>471.98575944961959</v>
      </c>
      <c r="AD1132" s="123">
        <f t="shared" si="696"/>
        <v>5570</v>
      </c>
      <c r="AE1132" s="14">
        <f t="shared" si="697"/>
        <v>92.833333333333329</v>
      </c>
      <c r="AF1132" s="24">
        <f t="shared" si="677"/>
        <v>410.99287972480977</v>
      </c>
      <c r="AG1132" s="3">
        <f t="shared" si="698"/>
        <v>2.3801424055038041</v>
      </c>
      <c r="AH1132" s="14">
        <f t="shared" si="678"/>
        <v>0</v>
      </c>
      <c r="AI1132" s="14">
        <f t="shared" si="679"/>
        <v>0.78014240550380398</v>
      </c>
      <c r="AJ1132" s="14">
        <f t="shared" si="680"/>
        <v>1.8021281649534238</v>
      </c>
      <c r="AK1132" s="14">
        <f t="shared" si="681"/>
        <v>2.3801424055038041</v>
      </c>
      <c r="AL1132" s="24">
        <f t="shared" si="699"/>
        <v>593.89155675841096</v>
      </c>
      <c r="AM1132" s="14">
        <f t="shared" si="700"/>
        <v>502.76910952700422</v>
      </c>
      <c r="AN1132" s="138" t="str">
        <f t="shared" si="701"/>
        <v>modifiée</v>
      </c>
      <c r="AO1132">
        <f t="shared" si="702"/>
        <v>5570</v>
      </c>
      <c r="AP1132" s="124">
        <f t="shared" si="703"/>
        <v>502.76910952700422</v>
      </c>
      <c r="AQ1132" s="124">
        <f t="shared" si="664"/>
        <v>0.32663405798473377</v>
      </c>
    </row>
    <row r="1133" spans="2:43" x14ac:dyDescent="0.25">
      <c r="B1133" s="3">
        <f t="shared" si="682"/>
        <v>5575</v>
      </c>
      <c r="C1133" s="14">
        <f t="shared" si="683"/>
        <v>92.916666666666671</v>
      </c>
      <c r="D1133" s="11">
        <f t="shared" si="684"/>
        <v>1010.7597765813623</v>
      </c>
      <c r="E1133" s="11">
        <f t="shared" si="665"/>
        <v>830.97252107644886</v>
      </c>
      <c r="F1133" s="11">
        <f t="shared" si="685"/>
        <v>339.91483065655763</v>
      </c>
      <c r="G1133" s="11">
        <f t="shared" si="666"/>
        <v>588.96833671952004</v>
      </c>
      <c r="H1133" s="11">
        <f t="shared" si="667"/>
        <v>472.31202674452106</v>
      </c>
      <c r="I1133" s="24">
        <f t="shared" si="686"/>
        <v>339.91483065655763</v>
      </c>
      <c r="J1133" s="12">
        <f t="shared" si="668"/>
        <v>0.27698620926371365</v>
      </c>
      <c r="K1133" s="24">
        <f t="shared" si="669"/>
        <v>579.67735333538508</v>
      </c>
      <c r="L1133" s="12">
        <f t="shared" si="687"/>
        <v>0.2661540717848791</v>
      </c>
      <c r="M1133" s="24">
        <f t="shared" si="688"/>
        <v>588.96833671952004</v>
      </c>
      <c r="N1133" s="12">
        <f t="shared" si="670"/>
        <v>0.64431847024616407</v>
      </c>
      <c r="O1133" s="24">
        <f t="shared" si="671"/>
        <v>747.59287577949067</v>
      </c>
      <c r="P1133" s="12">
        <f t="shared" si="689"/>
        <v>0.34605722571260417</v>
      </c>
      <c r="Q1133" s="24">
        <f t="shared" si="690"/>
        <v>472.31202674452106</v>
      </c>
      <c r="R1133" s="12">
        <f t="shared" si="672"/>
        <v>0.44669697951365739</v>
      </c>
      <c r="S1133" s="24">
        <f t="shared" si="673"/>
        <v>646.99953684076081</v>
      </c>
      <c r="T1133" s="12">
        <f t="shared" si="691"/>
        <v>0.32605987194097752</v>
      </c>
      <c r="W1133" s="24">
        <f t="shared" si="692"/>
        <v>685.36390028153983</v>
      </c>
      <c r="X1133" s="24">
        <f t="shared" si="693"/>
        <v>913.01678257973253</v>
      </c>
      <c r="Y1133" s="13">
        <f t="shared" si="674"/>
        <v>0.34919904295314669</v>
      </c>
      <c r="Z1133" s="24">
        <f t="shared" si="675"/>
        <v>3640.215519872726</v>
      </c>
      <c r="AA1133" s="24">
        <f t="shared" si="676"/>
        <v>17830.942368683071</v>
      </c>
      <c r="AB1133" s="24">
        <f t="shared" si="694"/>
        <v>588.96833671952004</v>
      </c>
      <c r="AC1133" s="24">
        <f t="shared" si="695"/>
        <v>472.31202674452106</v>
      </c>
      <c r="AD1133" s="123">
        <f t="shared" si="696"/>
        <v>5575</v>
      </c>
      <c r="AE1133" s="14">
        <f t="shared" si="697"/>
        <v>92.916666666666671</v>
      </c>
      <c r="AF1133" s="24">
        <f t="shared" si="677"/>
        <v>411.15601337226053</v>
      </c>
      <c r="AG1133" s="3">
        <f t="shared" si="698"/>
        <v>2.3768797325547895</v>
      </c>
      <c r="AH1133" s="14">
        <f t="shared" si="678"/>
        <v>0</v>
      </c>
      <c r="AI1133" s="14">
        <f t="shared" si="679"/>
        <v>0.77687973255478937</v>
      </c>
      <c r="AJ1133" s="14">
        <f t="shared" si="680"/>
        <v>1.7991917592993105</v>
      </c>
      <c r="AK1133" s="14">
        <f t="shared" si="681"/>
        <v>2.3768797325547895</v>
      </c>
      <c r="AL1133" s="24">
        <f t="shared" si="699"/>
        <v>594.22964821368635</v>
      </c>
      <c r="AM1133" s="14">
        <f t="shared" si="700"/>
        <v>503.09539614583281</v>
      </c>
      <c r="AN1133" s="138" t="str">
        <f t="shared" si="701"/>
        <v>modifiée</v>
      </c>
      <c r="AO1133">
        <f t="shared" si="702"/>
        <v>5575</v>
      </c>
      <c r="AP1133" s="124">
        <f t="shared" si="703"/>
        <v>503.09539614583281</v>
      </c>
      <c r="AQ1133" s="124">
        <f t="shared" si="664"/>
        <v>0.32628661882858978</v>
      </c>
    </row>
    <row r="1134" spans="2:43" x14ac:dyDescent="0.25">
      <c r="B1134" s="3">
        <f t="shared" si="682"/>
        <v>5580</v>
      </c>
      <c r="C1134" s="14">
        <f t="shared" si="683"/>
        <v>93</v>
      </c>
      <c r="D1134" s="11">
        <f t="shared" si="684"/>
        <v>1010.893914098161</v>
      </c>
      <c r="E1134" s="11">
        <f t="shared" si="665"/>
        <v>831.19329650282111</v>
      </c>
      <c r="F1134" s="11">
        <f t="shared" si="685"/>
        <v>340.18098472834248</v>
      </c>
      <c r="G1134" s="11">
        <f t="shared" si="666"/>
        <v>589.31439394523261</v>
      </c>
      <c r="H1134" s="11">
        <f t="shared" si="667"/>
        <v>472.63808661646203</v>
      </c>
      <c r="I1134" s="24">
        <f t="shared" si="686"/>
        <v>340.18098472834248</v>
      </c>
      <c r="J1134" s="12">
        <f t="shared" si="668"/>
        <v>0.27693614265333255</v>
      </c>
      <c r="K1134" s="24">
        <f t="shared" si="669"/>
        <v>579.78215179151334</v>
      </c>
      <c r="L1134" s="12">
        <f t="shared" si="687"/>
        <v>0.26606036095850755</v>
      </c>
      <c r="M1134" s="24">
        <f t="shared" si="688"/>
        <v>589.31439394523261</v>
      </c>
      <c r="N1134" s="12">
        <f t="shared" si="670"/>
        <v>0.64399255469988581</v>
      </c>
      <c r="O1134" s="24">
        <f t="shared" si="671"/>
        <v>747.97122198664044</v>
      </c>
      <c r="P1134" s="12">
        <f t="shared" si="689"/>
        <v>0.34574377223824582</v>
      </c>
      <c r="Q1134" s="24">
        <f t="shared" si="690"/>
        <v>472.63808661646203</v>
      </c>
      <c r="R1134" s="12">
        <f t="shared" si="672"/>
        <v>0.4465478305345324</v>
      </c>
      <c r="S1134" s="24">
        <f t="shared" si="673"/>
        <v>647.21563758924879</v>
      </c>
      <c r="T1134" s="12">
        <f t="shared" si="691"/>
        <v>0.3258525373633635</v>
      </c>
      <c r="W1134" s="24">
        <f t="shared" si="692"/>
        <v>685.71309932449299</v>
      </c>
      <c r="X1134" s="24">
        <f t="shared" si="693"/>
        <v>914.66648877680723</v>
      </c>
      <c r="Y1134" s="13">
        <f t="shared" si="674"/>
        <v>0.34849833073340858</v>
      </c>
      <c r="Z1134" s="24">
        <f t="shared" si="675"/>
        <v>3637.0049294582032</v>
      </c>
      <c r="AA1134" s="24">
        <f t="shared" si="676"/>
        <v>17829.786180862553</v>
      </c>
      <c r="AB1134" s="24">
        <f t="shared" si="694"/>
        <v>589.31439394523261</v>
      </c>
      <c r="AC1134" s="24">
        <f t="shared" si="695"/>
        <v>472.63808661646203</v>
      </c>
      <c r="AD1134" s="123">
        <f t="shared" si="696"/>
        <v>5580</v>
      </c>
      <c r="AE1134" s="14">
        <f t="shared" si="697"/>
        <v>93</v>
      </c>
      <c r="AF1134" s="24">
        <f t="shared" si="677"/>
        <v>411.31904330823102</v>
      </c>
      <c r="AG1134" s="3">
        <f t="shared" si="698"/>
        <v>2.3736191338353798</v>
      </c>
      <c r="AH1134" s="14">
        <f t="shared" si="678"/>
        <v>0</v>
      </c>
      <c r="AI1134" s="14">
        <f t="shared" si="679"/>
        <v>0.77361913383537961</v>
      </c>
      <c r="AJ1134" s="14">
        <f t="shared" si="680"/>
        <v>1.7962572204518417</v>
      </c>
      <c r="AK1134" s="14">
        <f t="shared" si="681"/>
        <v>2.3736191338353798</v>
      </c>
      <c r="AL1134" s="24">
        <f t="shared" si="699"/>
        <v>594.56721724895806</v>
      </c>
      <c r="AM1134" s="14">
        <f t="shared" si="700"/>
        <v>503.42133517342319</v>
      </c>
      <c r="AN1134" s="138" t="str">
        <f t="shared" si="701"/>
        <v>modifiée</v>
      </c>
      <c r="AO1134">
        <f t="shared" si="702"/>
        <v>5580</v>
      </c>
      <c r="AP1134" s="124">
        <f t="shared" si="703"/>
        <v>503.42133517342319</v>
      </c>
      <c r="AQ1134" s="124">
        <f t="shared" si="664"/>
        <v>0.32593902759037974</v>
      </c>
    </row>
    <row r="1135" spans="2:43" x14ac:dyDescent="0.25">
      <c r="B1135" s="3">
        <f t="shared" si="682"/>
        <v>5585</v>
      </c>
      <c r="C1135" s="14">
        <f t="shared" si="683"/>
        <v>93.083333333333329</v>
      </c>
      <c r="D1135" s="11">
        <f t="shared" si="684"/>
        <v>1011.0279316350535</v>
      </c>
      <c r="E1135" s="11">
        <f t="shared" si="665"/>
        <v>831.41407192919337</v>
      </c>
      <c r="F1135" s="11">
        <f t="shared" si="685"/>
        <v>340.44704508930101</v>
      </c>
      <c r="G1135" s="11">
        <f t="shared" si="666"/>
        <v>589.66013771747089</v>
      </c>
      <c r="H1135" s="11">
        <f t="shared" si="667"/>
        <v>472.96393915382538</v>
      </c>
      <c r="I1135" s="24">
        <f t="shared" si="686"/>
        <v>340.44704508930101</v>
      </c>
      <c r="J1135" s="12">
        <f t="shared" si="668"/>
        <v>0.27688607283987626</v>
      </c>
      <c r="K1135" s="24">
        <f t="shared" si="669"/>
        <v>579.8869948552607</v>
      </c>
      <c r="L1135" s="12">
        <f t="shared" si="687"/>
        <v>0.2659666456916171</v>
      </c>
      <c r="M1135" s="24">
        <f t="shared" si="688"/>
        <v>589.66013771747089</v>
      </c>
      <c r="N1135" s="12">
        <f t="shared" si="670"/>
        <v>0.64366680369790352</v>
      </c>
      <c r="O1135" s="24">
        <f t="shared" si="671"/>
        <v>748.34976003399083</v>
      </c>
      <c r="P1135" s="12">
        <f t="shared" si="689"/>
        <v>0.34543065301708858</v>
      </c>
      <c r="Q1135" s="24">
        <f t="shared" si="690"/>
        <v>472.96393915382538</v>
      </c>
      <c r="R1135" s="12">
        <f t="shared" si="672"/>
        <v>0.44639866235264286</v>
      </c>
      <c r="S1135" s="24">
        <f t="shared" si="673"/>
        <v>647.43191059383355</v>
      </c>
      <c r="T1135" s="12">
        <f t="shared" si="691"/>
        <v>0.32564529137217768</v>
      </c>
      <c r="W1135" s="24">
        <f t="shared" si="692"/>
        <v>686.06159765522636</v>
      </c>
      <c r="X1135" s="24">
        <f t="shared" si="693"/>
        <v>916.33500094383135</v>
      </c>
      <c r="Y1135" s="13">
        <f t="shared" si="674"/>
        <v>0.34779411627008305</v>
      </c>
      <c r="Z1135" s="24">
        <f t="shared" si="675"/>
        <v>3633.811856849175</v>
      </c>
      <c r="AA1135" s="24">
        <f t="shared" si="676"/>
        <v>17828.681133505444</v>
      </c>
      <c r="AB1135" s="24">
        <f t="shared" si="694"/>
        <v>589.66013771747089</v>
      </c>
      <c r="AC1135" s="24">
        <f t="shared" si="695"/>
        <v>472.96393915382538</v>
      </c>
      <c r="AD1135" s="123">
        <f t="shared" si="696"/>
        <v>5585</v>
      </c>
      <c r="AE1135" s="14">
        <f t="shared" si="697"/>
        <v>93.083333333333329</v>
      </c>
      <c r="AF1135" s="24">
        <f t="shared" si="677"/>
        <v>411.48196957691266</v>
      </c>
      <c r="AG1135" s="3">
        <f t="shared" si="698"/>
        <v>2.3703606084617461</v>
      </c>
      <c r="AH1135" s="14">
        <f t="shared" si="678"/>
        <v>0</v>
      </c>
      <c r="AI1135" s="14">
        <f t="shared" si="679"/>
        <v>0.77036060846174614</v>
      </c>
      <c r="AJ1135" s="14">
        <f t="shared" si="680"/>
        <v>1.7933245476155717</v>
      </c>
      <c r="AK1135" s="14">
        <f t="shared" si="681"/>
        <v>2.3703606084617461</v>
      </c>
      <c r="AL1135" s="24">
        <f t="shared" si="699"/>
        <v>594.90426205530002</v>
      </c>
      <c r="AM1135" s="14">
        <f t="shared" si="700"/>
        <v>503.7469264553738</v>
      </c>
      <c r="AN1135" s="138" t="str">
        <f t="shared" si="701"/>
        <v>modifiée</v>
      </c>
      <c r="AO1135">
        <f t="shared" si="702"/>
        <v>5585</v>
      </c>
      <c r="AP1135" s="124">
        <f t="shared" si="703"/>
        <v>503.7469264553738</v>
      </c>
      <c r="AQ1135" s="124">
        <f t="shared" si="664"/>
        <v>0.32559128195060794</v>
      </c>
    </row>
    <row r="1136" spans="2:43" x14ac:dyDescent="0.25">
      <c r="B1136" s="3">
        <f t="shared" si="682"/>
        <v>5590</v>
      </c>
      <c r="C1136" s="14">
        <f t="shared" si="683"/>
        <v>93.166666666666671</v>
      </c>
      <c r="D1136" s="11">
        <f t="shared" si="684"/>
        <v>1011.1618294064818</v>
      </c>
      <c r="E1136" s="11">
        <f t="shared" si="665"/>
        <v>831.63484735556563</v>
      </c>
      <c r="F1136" s="11">
        <f t="shared" si="685"/>
        <v>340.71301173499262</v>
      </c>
      <c r="G1136" s="11">
        <f t="shared" si="666"/>
        <v>590.00556837048794</v>
      </c>
      <c r="H1136" s="11">
        <f t="shared" si="667"/>
        <v>473.28958444519753</v>
      </c>
      <c r="I1136" s="24">
        <f t="shared" si="686"/>
        <v>340.71301173499262</v>
      </c>
      <c r="J1136" s="12">
        <f t="shared" si="668"/>
        <v>0.27683599975889261</v>
      </c>
      <c r="K1136" s="24">
        <f t="shared" si="669"/>
        <v>579.99188268950206</v>
      </c>
      <c r="L1136" s="12">
        <f t="shared" si="687"/>
        <v>0.26587292604242907</v>
      </c>
      <c r="M1136" s="24">
        <f t="shared" si="688"/>
        <v>590.00556837048794</v>
      </c>
      <c r="N1136" s="12">
        <f t="shared" si="670"/>
        <v>0.64334121770219665</v>
      </c>
      <c r="O1136" s="24">
        <f t="shared" si="671"/>
        <v>748.72848938484435</v>
      </c>
      <c r="P1136" s="12">
        <f t="shared" si="689"/>
        <v>0.34511786797569638</v>
      </c>
      <c r="Q1136" s="24">
        <f t="shared" si="690"/>
        <v>473.28958444519753</v>
      </c>
      <c r="R1136" s="12">
        <f t="shared" si="672"/>
        <v>0.44624947515557395</v>
      </c>
      <c r="S1136" s="24">
        <f t="shared" si="673"/>
        <v>647.64835578293059</v>
      </c>
      <c r="T1136" s="12">
        <f t="shared" si="691"/>
        <v>0.32543813417027356</v>
      </c>
      <c r="W1136" s="24">
        <f t="shared" si="692"/>
        <v>686.40939177149642</v>
      </c>
      <c r="X1136" s="24">
        <f t="shared" si="693"/>
        <v>918.02261509327298</v>
      </c>
      <c r="Y1136" s="13">
        <f t="shared" si="674"/>
        <v>0.34708636031949908</v>
      </c>
      <c r="Z1136" s="24">
        <f t="shared" si="675"/>
        <v>3630.6363896017301</v>
      </c>
      <c r="AA1136" s="24">
        <f t="shared" si="676"/>
        <v>17827.627775760291</v>
      </c>
      <c r="AB1136" s="24">
        <f t="shared" si="694"/>
        <v>590.00556837048794</v>
      </c>
      <c r="AC1136" s="24">
        <f t="shared" si="695"/>
        <v>473.28958444519753</v>
      </c>
      <c r="AD1136" s="123">
        <f t="shared" si="696"/>
        <v>5590</v>
      </c>
      <c r="AE1136" s="14">
        <f t="shared" si="697"/>
        <v>93.166666666666671</v>
      </c>
      <c r="AF1136" s="24">
        <f t="shared" si="677"/>
        <v>411.64479222259877</v>
      </c>
      <c r="AG1136" s="3">
        <f t="shared" si="698"/>
        <v>2.3671041555480246</v>
      </c>
      <c r="AH1136" s="14">
        <f t="shared" si="678"/>
        <v>0</v>
      </c>
      <c r="AI1136" s="14">
        <f t="shared" si="679"/>
        <v>0.76710415554802458</v>
      </c>
      <c r="AJ1136" s="14">
        <f t="shared" si="680"/>
        <v>1.7903937399932222</v>
      </c>
      <c r="AK1136" s="14">
        <f t="shared" si="681"/>
        <v>2.3671041555480246</v>
      </c>
      <c r="AL1136" s="24">
        <f t="shared" si="699"/>
        <v>595.24078080321328</v>
      </c>
      <c r="AM1136" s="14">
        <f t="shared" si="700"/>
        <v>504.07216983493015</v>
      </c>
      <c r="AN1136" s="138" t="str">
        <f t="shared" si="701"/>
        <v>modifiée</v>
      </c>
      <c r="AO1136">
        <f t="shared" si="702"/>
        <v>5590</v>
      </c>
      <c r="AP1136" s="124">
        <f t="shared" si="703"/>
        <v>504.07216983493015</v>
      </c>
      <c r="AQ1136" s="124">
        <f t="shared" si="664"/>
        <v>0.32524337955635474</v>
      </c>
    </row>
    <row r="1137" spans="2:43" x14ac:dyDescent="0.25">
      <c r="B1137" s="3">
        <f t="shared" si="682"/>
        <v>5595</v>
      </c>
      <c r="C1137" s="14">
        <f t="shared" si="683"/>
        <v>93.25</v>
      </c>
      <c r="D1137" s="11">
        <f t="shared" si="684"/>
        <v>1011.2956076263125</v>
      </c>
      <c r="E1137" s="11">
        <f t="shared" si="665"/>
        <v>831.85562278193777</v>
      </c>
      <c r="F1137" s="11">
        <f t="shared" si="685"/>
        <v>340.97888466103507</v>
      </c>
      <c r="G1137" s="11">
        <f t="shared" si="666"/>
        <v>590.3506862384636</v>
      </c>
      <c r="H1137" s="11">
        <f t="shared" si="667"/>
        <v>473.6150225793678</v>
      </c>
      <c r="I1137" s="24">
        <f t="shared" si="686"/>
        <v>340.97888466103507</v>
      </c>
      <c r="J1137" s="12">
        <f t="shared" si="668"/>
        <v>0.27678592334626373</v>
      </c>
      <c r="K1137" s="24">
        <f t="shared" si="669"/>
        <v>580.09681545663057</v>
      </c>
      <c r="L1137" s="12">
        <f t="shared" si="687"/>
        <v>0.2657792020691695</v>
      </c>
      <c r="M1137" s="24">
        <f t="shared" si="688"/>
        <v>590.3506862384636</v>
      </c>
      <c r="N1137" s="12">
        <f t="shared" si="670"/>
        <v>0.64301579717235524</v>
      </c>
      <c r="O1137" s="24">
        <f t="shared" si="671"/>
        <v>749.10740950281729</v>
      </c>
      <c r="P1137" s="12">
        <f t="shared" si="689"/>
        <v>0.34480541703904438</v>
      </c>
      <c r="Q1137" s="24">
        <f t="shared" si="690"/>
        <v>473.6150225793678</v>
      </c>
      <c r="R1137" s="12">
        <f t="shared" si="672"/>
        <v>0.44610026913125023</v>
      </c>
      <c r="S1137" s="24">
        <f t="shared" si="673"/>
        <v>647.86497308404614</v>
      </c>
      <c r="T1137" s="12">
        <f t="shared" si="691"/>
        <v>0.32523106595997897</v>
      </c>
      <c r="W1137" s="24">
        <f t="shared" si="692"/>
        <v>686.75647813181592</v>
      </c>
      <c r="X1137" s="24">
        <f t="shared" si="693"/>
        <v>919.72963305382495</v>
      </c>
      <c r="Y1137" s="13">
        <f t="shared" si="674"/>
        <v>0.34637502318421615</v>
      </c>
      <c r="Z1137" s="24">
        <f t="shared" si="675"/>
        <v>3627.4786162530463</v>
      </c>
      <c r="AA1137" s="24">
        <f t="shared" si="676"/>
        <v>17826.626661989896</v>
      </c>
      <c r="AB1137" s="24">
        <f t="shared" si="694"/>
        <v>590.3506862384636</v>
      </c>
      <c r="AC1137" s="24">
        <f t="shared" si="695"/>
        <v>473.6150225793678</v>
      </c>
      <c r="AD1137" s="123">
        <f t="shared" si="696"/>
        <v>5595</v>
      </c>
      <c r="AE1137" s="14">
        <f t="shared" si="697"/>
        <v>93.25</v>
      </c>
      <c r="AF1137" s="24">
        <f t="shared" si="677"/>
        <v>411.80751128968393</v>
      </c>
      <c r="AG1137" s="3">
        <f t="shared" si="698"/>
        <v>2.3638497742063223</v>
      </c>
      <c r="AH1137" s="14">
        <f t="shared" si="678"/>
        <v>0</v>
      </c>
      <c r="AI1137" s="14">
        <f t="shared" si="679"/>
        <v>0.76384977420632194</v>
      </c>
      <c r="AJ1137" s="14">
        <f t="shared" si="680"/>
        <v>1.7874647967856898</v>
      </c>
      <c r="AK1137" s="14">
        <f t="shared" si="681"/>
        <v>2.3638497742063223</v>
      </c>
      <c r="AL1137" s="24">
        <f t="shared" si="699"/>
        <v>595.57677164238396</v>
      </c>
      <c r="AM1137" s="14">
        <f t="shared" si="700"/>
        <v>504.39706515295194</v>
      </c>
      <c r="AN1137" s="138" t="str">
        <f t="shared" si="701"/>
        <v>modifiée</v>
      </c>
      <c r="AO1137">
        <f t="shared" si="702"/>
        <v>5595</v>
      </c>
      <c r="AP1137" s="124">
        <f t="shared" si="703"/>
        <v>504.39706515295194</v>
      </c>
      <c r="AQ1137" s="124">
        <f t="shared" si="664"/>
        <v>0.32489531802178817</v>
      </c>
    </row>
    <row r="1138" spans="2:43" x14ac:dyDescent="0.25">
      <c r="B1138" s="3">
        <f t="shared" si="682"/>
        <v>5600</v>
      </c>
      <c r="C1138" s="14">
        <f t="shared" si="683"/>
        <v>93.333333333333329</v>
      </c>
      <c r="D1138" s="11">
        <f t="shared" si="684"/>
        <v>1011.4292665078403</v>
      </c>
      <c r="E1138" s="11">
        <f t="shared" si="665"/>
        <v>832.07639820830991</v>
      </c>
      <c r="F1138" s="11">
        <f t="shared" si="685"/>
        <v>341.24466386310422</v>
      </c>
      <c r="G1138" s="11">
        <f t="shared" si="666"/>
        <v>590.69549165550268</v>
      </c>
      <c r="H1138" s="11">
        <f t="shared" si="667"/>
        <v>473.9402536453278</v>
      </c>
      <c r="I1138" s="24">
        <f t="shared" si="686"/>
        <v>341.24466386310422</v>
      </c>
      <c r="J1138" s="12">
        <f t="shared" si="668"/>
        <v>0.27673584353820591</v>
      </c>
      <c r="K1138" s="24">
        <f t="shared" si="669"/>
        <v>580.20179331855695</v>
      </c>
      <c r="L1138" s="12">
        <f t="shared" si="687"/>
        <v>0.26568547382996877</v>
      </c>
      <c r="M1138" s="24">
        <f t="shared" si="688"/>
        <v>590.69549165550268</v>
      </c>
      <c r="N1138" s="12">
        <f t="shared" si="670"/>
        <v>0.64269054256558167</v>
      </c>
      <c r="O1138" s="24">
        <f t="shared" si="671"/>
        <v>749.48651985184506</v>
      </c>
      <c r="P1138" s="12">
        <f t="shared" si="689"/>
        <v>0.34449330013028723</v>
      </c>
      <c r="Q1138" s="24">
        <f t="shared" si="690"/>
        <v>473.9402536453278</v>
      </c>
      <c r="R1138" s="12">
        <f t="shared" si="672"/>
        <v>0.44595104446793149</v>
      </c>
      <c r="S1138" s="24">
        <f t="shared" si="673"/>
        <v>648.08176242378158</v>
      </c>
      <c r="T1138" s="12">
        <f t="shared" si="691"/>
        <v>0.32502408694293028</v>
      </c>
      <c r="W1138" s="24">
        <f t="shared" si="692"/>
        <v>687.10285315500016</v>
      </c>
      <c r="X1138" s="24">
        <f t="shared" si="693"/>
        <v>921.45636260507445</v>
      </c>
      <c r="Y1138" s="13">
        <f t="shared" si="674"/>
        <v>0.34566006471009797</v>
      </c>
      <c r="Z1138" s="24">
        <f t="shared" si="675"/>
        <v>3624.3386263327438</v>
      </c>
      <c r="AA1138" s="24">
        <f t="shared" si="676"/>
        <v>17825.678351830593</v>
      </c>
      <c r="AB1138" s="24">
        <f t="shared" si="694"/>
        <v>590.69549165550268</v>
      </c>
      <c r="AC1138" s="24">
        <f t="shared" si="695"/>
        <v>473.9402536453278</v>
      </c>
      <c r="AD1138" s="123">
        <f t="shared" si="696"/>
        <v>5600</v>
      </c>
      <c r="AE1138" s="14">
        <f t="shared" si="697"/>
        <v>93.333333333333329</v>
      </c>
      <c r="AF1138" s="24">
        <f t="shared" si="677"/>
        <v>411.97012682266393</v>
      </c>
      <c r="AG1138" s="3">
        <f t="shared" si="698"/>
        <v>2.3605974635467222</v>
      </c>
      <c r="AH1138" s="14">
        <f t="shared" si="678"/>
        <v>0</v>
      </c>
      <c r="AI1138" s="14">
        <f t="shared" si="679"/>
        <v>0.76059746354672197</v>
      </c>
      <c r="AJ1138" s="14">
        <f t="shared" si="680"/>
        <v>1.7845377171920498</v>
      </c>
      <c r="AK1138" s="14">
        <f t="shared" si="681"/>
        <v>2.3605974635467222</v>
      </c>
      <c r="AL1138" s="24">
        <f t="shared" si="699"/>
        <v>595.91223270144008</v>
      </c>
      <c r="AM1138" s="14">
        <f t="shared" si="700"/>
        <v>504.72161224788005</v>
      </c>
      <c r="AN1138" s="138" t="str">
        <f t="shared" si="701"/>
        <v>modifiée</v>
      </c>
      <c r="AO1138">
        <f t="shared" si="702"/>
        <v>5600</v>
      </c>
      <c r="AP1138" s="124">
        <f t="shared" si="703"/>
        <v>504.72161224788005</v>
      </c>
      <c r="AQ1138" s="124">
        <f t="shared" si="664"/>
        <v>0.32454709492810707</v>
      </c>
    </row>
    <row r="1139" spans="2:43" x14ac:dyDescent="0.25">
      <c r="B1139" s="3">
        <f t="shared" si="682"/>
        <v>5605</v>
      </c>
      <c r="C1139" s="14">
        <f t="shared" si="683"/>
        <v>93.416666666666671</v>
      </c>
      <c r="D1139" s="11">
        <f t="shared" si="684"/>
        <v>1011.5628062637894</v>
      </c>
      <c r="E1139" s="11">
        <f t="shared" si="665"/>
        <v>832.29717363468217</v>
      </c>
      <c r="F1139" s="11">
        <f t="shared" si="685"/>
        <v>341.51034933693421</v>
      </c>
      <c r="G1139" s="11">
        <f t="shared" si="666"/>
        <v>591.03998495563292</v>
      </c>
      <c r="H1139" s="11">
        <f t="shared" si="667"/>
        <v>474.2652777322707</v>
      </c>
      <c r="I1139" s="24">
        <f t="shared" si="686"/>
        <v>341.51034933693421</v>
      </c>
      <c r="J1139" s="12">
        <f t="shared" si="668"/>
        <v>0.27668576027126779</v>
      </c>
      <c r="K1139" s="24">
        <f t="shared" si="669"/>
        <v>580.30681643671176</v>
      </c>
      <c r="L1139" s="12">
        <f t="shared" si="687"/>
        <v>0.26559174138293462</v>
      </c>
      <c r="M1139" s="24">
        <f t="shared" si="688"/>
        <v>591.03998495563292</v>
      </c>
      <c r="N1139" s="12">
        <f t="shared" si="670"/>
        <v>0.64236545433669412</v>
      </c>
      <c r="O1139" s="24">
        <f t="shared" si="671"/>
        <v>749.8658198961873</v>
      </c>
      <c r="P1139" s="12">
        <f t="shared" si="689"/>
        <v>0.34418151717093853</v>
      </c>
      <c r="Q1139" s="24">
        <f t="shared" si="690"/>
        <v>474.2652777322707</v>
      </c>
      <c r="R1139" s="12">
        <f t="shared" si="672"/>
        <v>0.44580180135420694</v>
      </c>
      <c r="S1139" s="24">
        <f t="shared" si="673"/>
        <v>648.29872372783723</v>
      </c>
      <c r="T1139" s="12">
        <f t="shared" si="691"/>
        <v>0.32481719732019088</v>
      </c>
      <c r="W1139" s="24">
        <f t="shared" si="692"/>
        <v>687.44851321971021</v>
      </c>
      <c r="X1139" s="24">
        <f t="shared" si="693"/>
        <v>923.20311761571224</v>
      </c>
      <c r="Y1139" s="13">
        <f t="shared" si="674"/>
        <v>0.34494144428347495</v>
      </c>
      <c r="Z1139" s="24">
        <f t="shared" si="675"/>
        <v>3621.2165103742991</v>
      </c>
      <c r="AA1139" s="24">
        <f t="shared" si="676"/>
        <v>17824.783410251679</v>
      </c>
      <c r="AB1139" s="24">
        <f t="shared" si="694"/>
        <v>591.03998495563292</v>
      </c>
      <c r="AC1139" s="24">
        <f t="shared" si="695"/>
        <v>474.2652777322707</v>
      </c>
      <c r="AD1139" s="123">
        <f t="shared" si="696"/>
        <v>5605</v>
      </c>
      <c r="AE1139" s="14">
        <f t="shared" si="697"/>
        <v>93.416666666666671</v>
      </c>
      <c r="AF1139" s="24">
        <f t="shared" si="677"/>
        <v>412.13263886613538</v>
      </c>
      <c r="AG1139" s="3">
        <f t="shared" si="698"/>
        <v>2.3573472226772929</v>
      </c>
      <c r="AH1139" s="14">
        <f t="shared" si="678"/>
        <v>0</v>
      </c>
      <c r="AI1139" s="14">
        <f t="shared" si="679"/>
        <v>0.75734722267729293</v>
      </c>
      <c r="AJ1139" s="14">
        <f t="shared" si="680"/>
        <v>1.7816125004095638</v>
      </c>
      <c r="AK1139" s="14">
        <f t="shared" si="681"/>
        <v>2.3573472226772929</v>
      </c>
      <c r="AL1139" s="24">
        <f t="shared" si="699"/>
        <v>596.24716208770633</v>
      </c>
      <c r="AM1139" s="14">
        <f t="shared" si="700"/>
        <v>505.04581095570256</v>
      </c>
      <c r="AN1139" s="138" t="str">
        <f t="shared" si="701"/>
        <v>modifiée</v>
      </c>
      <c r="AO1139">
        <f t="shared" si="702"/>
        <v>5605</v>
      </c>
      <c r="AP1139" s="124">
        <f t="shared" si="703"/>
        <v>505.04581095570256</v>
      </c>
      <c r="AQ1139" s="124">
        <f t="shared" si="664"/>
        <v>0.32419870782251792</v>
      </c>
    </row>
    <row r="1140" spans="2:43" x14ac:dyDescent="0.25">
      <c r="B1140" s="3">
        <f t="shared" si="682"/>
        <v>5610</v>
      </c>
      <c r="C1140" s="14">
        <f t="shared" si="683"/>
        <v>93.5</v>
      </c>
      <c r="D1140" s="11">
        <f t="shared" si="684"/>
        <v>1011.6962271063159</v>
      </c>
      <c r="E1140" s="11">
        <f t="shared" si="665"/>
        <v>832.51794906105442</v>
      </c>
      <c r="F1140" s="11">
        <f t="shared" si="685"/>
        <v>341.77594107831715</v>
      </c>
      <c r="G1140" s="11">
        <f t="shared" si="666"/>
        <v>591.38416647280383</v>
      </c>
      <c r="H1140" s="11">
        <f t="shared" si="667"/>
        <v>474.59009492959092</v>
      </c>
      <c r="I1140" s="24">
        <f t="shared" si="686"/>
        <v>341.77594107831715</v>
      </c>
      <c r="J1140" s="12">
        <f t="shared" si="668"/>
        <v>0.27663567348233076</v>
      </c>
      <c r="K1140" s="24">
        <f t="shared" si="669"/>
        <v>580.4118849720445</v>
      </c>
      <c r="L1140" s="12">
        <f t="shared" si="687"/>
        <v>0.26549800478610458</v>
      </c>
      <c r="M1140" s="24">
        <f t="shared" si="688"/>
        <v>591.38416647280383</v>
      </c>
      <c r="N1140" s="12">
        <f t="shared" si="670"/>
        <v>0.64204053293812824</v>
      </c>
      <c r="O1140" s="24">
        <f t="shared" si="671"/>
        <v>750.24530910043177</v>
      </c>
      <c r="P1140" s="12">
        <f t="shared" si="689"/>
        <v>0.34387006808076626</v>
      </c>
      <c r="Q1140" s="24">
        <f t="shared" si="690"/>
        <v>474.59009492959092</v>
      </c>
      <c r="R1140" s="12">
        <f t="shared" si="672"/>
        <v>0.44565253997899151</v>
      </c>
      <c r="S1140" s="24">
        <f t="shared" si="673"/>
        <v>648.51585692101639</v>
      </c>
      <c r="T1140" s="12">
        <f t="shared" si="691"/>
        <v>0.32461039729217178</v>
      </c>
      <c r="W1140" s="24">
        <f t="shared" si="692"/>
        <v>687.79345466399366</v>
      </c>
      <c r="X1140" s="24">
        <f t="shared" si="693"/>
        <v>924.97021818538519</v>
      </c>
      <c r="Y1140" s="13">
        <f t="shared" si="674"/>
        <v>0.34421912082840966</v>
      </c>
      <c r="Z1140" s="24">
        <f t="shared" si="675"/>
        <v>3618.1123599265193</v>
      </c>
      <c r="AA1140" s="24">
        <f t="shared" si="676"/>
        <v>17823.942407615494</v>
      </c>
      <c r="AB1140" s="24">
        <f t="shared" si="694"/>
        <v>591.38416647280383</v>
      </c>
      <c r="AC1140" s="24">
        <f t="shared" si="695"/>
        <v>474.59009492959092</v>
      </c>
      <c r="AD1140" s="123">
        <f t="shared" si="696"/>
        <v>5610</v>
      </c>
      <c r="AE1140" s="14">
        <f t="shared" si="697"/>
        <v>93.5</v>
      </c>
      <c r="AF1140" s="24">
        <f t="shared" si="677"/>
        <v>412.29504746479546</v>
      </c>
      <c r="AG1140" s="3">
        <f t="shared" si="698"/>
        <v>2.3540990507040909</v>
      </c>
      <c r="AH1140" s="14">
        <f t="shared" si="678"/>
        <v>0</v>
      </c>
      <c r="AI1140" s="14">
        <f t="shared" si="679"/>
        <v>0.75409905070409078</v>
      </c>
      <c r="AJ1140" s="14">
        <f t="shared" si="680"/>
        <v>1.7786891456336817</v>
      </c>
      <c r="AK1140" s="14">
        <f t="shared" si="681"/>
        <v>2.3540990507040909</v>
      </c>
      <c r="AL1140" s="24">
        <f t="shared" si="699"/>
        <v>596.58155788695797</v>
      </c>
      <c r="AM1140" s="14">
        <f t="shared" si="700"/>
        <v>505.36966110992222</v>
      </c>
      <c r="AN1140" s="138" t="str">
        <f t="shared" si="701"/>
        <v>modifiée</v>
      </c>
      <c r="AO1140">
        <f t="shared" si="702"/>
        <v>5610</v>
      </c>
      <c r="AP1140" s="124">
        <f t="shared" si="703"/>
        <v>505.36966110992222</v>
      </c>
      <c r="AQ1140" s="124">
        <f t="shared" si="664"/>
        <v>0.32385015421965591</v>
      </c>
    </row>
    <row r="1141" spans="2:43" x14ac:dyDescent="0.25">
      <c r="B1141" s="3">
        <f t="shared" si="682"/>
        <v>5615</v>
      </c>
      <c r="C1141" s="14">
        <f t="shared" si="683"/>
        <v>93.583333333333329</v>
      </c>
      <c r="D1141" s="11">
        <f t="shared" si="684"/>
        <v>1011.8295292470094</v>
      </c>
      <c r="E1141" s="11">
        <f t="shared" si="665"/>
        <v>832.73872448742668</v>
      </c>
      <c r="F1141" s="11">
        <f t="shared" si="685"/>
        <v>342.04143908310323</v>
      </c>
      <c r="G1141" s="11">
        <f t="shared" si="666"/>
        <v>591.72803654088455</v>
      </c>
      <c r="H1141" s="11">
        <f t="shared" si="667"/>
        <v>474.91470532688311</v>
      </c>
      <c r="I1141" s="24">
        <f t="shared" si="686"/>
        <v>342.04143908310323</v>
      </c>
      <c r="J1141" s="12">
        <f t="shared" si="668"/>
        <v>0.27658558310860742</v>
      </c>
      <c r="K1141" s="24">
        <f t="shared" si="669"/>
        <v>580.5169990850253</v>
      </c>
      <c r="L1141" s="12">
        <f t="shared" si="687"/>
        <v>0.26540426409747819</v>
      </c>
      <c r="M1141" s="24">
        <f t="shared" si="688"/>
        <v>591.72803654088455</v>
      </c>
      <c r="N1141" s="12">
        <f t="shared" si="670"/>
        <v>0.64171577881994035</v>
      </c>
      <c r="O1141" s="24">
        <f t="shared" si="671"/>
        <v>750.62498692950044</v>
      </c>
      <c r="P1141" s="12">
        <f t="shared" si="689"/>
        <v>0.34355895277787546</v>
      </c>
      <c r="Q1141" s="24">
        <f t="shared" si="690"/>
        <v>474.91470532688311</v>
      </c>
      <c r="R1141" s="12">
        <f t="shared" si="672"/>
        <v>0.44550326053152006</v>
      </c>
      <c r="S1141" s="24">
        <f t="shared" si="673"/>
        <v>648.73316192722928</v>
      </c>
      <c r="T1141" s="12">
        <f t="shared" si="691"/>
        <v>0.32440368705868355</v>
      </c>
      <c r="W1141" s="24">
        <f t="shared" si="692"/>
        <v>688.13767378482203</v>
      </c>
      <c r="X1141" s="24">
        <f t="shared" si="693"/>
        <v>926.75799079029366</v>
      </c>
      <c r="Y1141" s="13">
        <f t="shared" si="674"/>
        <v>0.34349305280406844</v>
      </c>
      <c r="Z1141" s="24">
        <f t="shared" si="675"/>
        <v>3615.0262675651165</v>
      </c>
      <c r="AA1141" s="24">
        <f t="shared" si="676"/>
        <v>17823.155919737874</v>
      </c>
      <c r="AB1141" s="24">
        <f t="shared" si="694"/>
        <v>591.72803654088455</v>
      </c>
      <c r="AC1141" s="24">
        <f t="shared" si="695"/>
        <v>474.91470532688311</v>
      </c>
      <c r="AD1141" s="123">
        <f t="shared" si="696"/>
        <v>5615</v>
      </c>
      <c r="AE1141" s="14">
        <f t="shared" si="697"/>
        <v>93.583333333333329</v>
      </c>
      <c r="AF1141" s="24">
        <f t="shared" si="677"/>
        <v>412.45735266344155</v>
      </c>
      <c r="AG1141" s="3">
        <f t="shared" si="698"/>
        <v>2.3508529467311692</v>
      </c>
      <c r="AH1141" s="14">
        <f t="shared" si="678"/>
        <v>0</v>
      </c>
      <c r="AI1141" s="14">
        <f t="shared" si="679"/>
        <v>0.75085294673116887</v>
      </c>
      <c r="AJ1141" s="14">
        <f t="shared" si="680"/>
        <v>1.7757676520580521</v>
      </c>
      <c r="AK1141" s="14">
        <f t="shared" si="681"/>
        <v>2.3508529467311692</v>
      </c>
      <c r="AL1141" s="24">
        <f t="shared" si="699"/>
        <v>596.91541816317249</v>
      </c>
      <c r="AM1141" s="14">
        <f t="shared" si="700"/>
        <v>505.6931625415229</v>
      </c>
      <c r="AN1141" s="138" t="str">
        <f t="shared" si="701"/>
        <v>modifiée</v>
      </c>
      <c r="AO1141">
        <f t="shared" si="702"/>
        <v>5615</v>
      </c>
      <c r="AP1141" s="124">
        <f t="shared" si="703"/>
        <v>505.6931625415229</v>
      </c>
      <c r="AQ1141" s="124">
        <f t="shared" si="664"/>
        <v>0.32350143160067546</v>
      </c>
    </row>
    <row r="1142" spans="2:43" x14ac:dyDescent="0.25">
      <c r="B1142" s="3">
        <f t="shared" si="682"/>
        <v>5620</v>
      </c>
      <c r="C1142" s="14">
        <f t="shared" si="683"/>
        <v>93.666666666666671</v>
      </c>
      <c r="D1142" s="11">
        <f t="shared" si="684"/>
        <v>1011.9627128968958</v>
      </c>
      <c r="E1142" s="11">
        <f t="shared" si="665"/>
        <v>832.95949991379894</v>
      </c>
      <c r="F1142" s="11">
        <f t="shared" si="685"/>
        <v>342.3068433472007</v>
      </c>
      <c r="G1142" s="11">
        <f t="shared" si="666"/>
        <v>592.07159549366247</v>
      </c>
      <c r="H1142" s="11">
        <f t="shared" si="667"/>
        <v>475.2391090139418</v>
      </c>
      <c r="I1142" s="24">
        <f t="shared" si="686"/>
        <v>342.3068433472007</v>
      </c>
      <c r="J1142" s="12">
        <f t="shared" si="668"/>
        <v>0.27653548908764153</v>
      </c>
      <c r="K1142" s="24">
        <f t="shared" si="669"/>
        <v>580.62215893564405</v>
      </c>
      <c r="L1142" s="12">
        <f t="shared" si="687"/>
        <v>0.26531051937499556</v>
      </c>
      <c r="M1142" s="24">
        <f t="shared" si="688"/>
        <v>592.07159549366247</v>
      </c>
      <c r="N1142" s="12">
        <f t="shared" si="670"/>
        <v>0.64139119242981046</v>
      </c>
      <c r="O1142" s="24">
        <f t="shared" si="671"/>
        <v>751.00485284865317</v>
      </c>
      <c r="P1142" s="12">
        <f t="shared" si="689"/>
        <v>0.34324817117866302</v>
      </c>
      <c r="Q1142" s="24">
        <f t="shared" si="690"/>
        <v>475.2391090139418</v>
      </c>
      <c r="R1142" s="12">
        <f t="shared" si="672"/>
        <v>0.44535396320134241</v>
      </c>
      <c r="S1142" s="24">
        <f t="shared" si="673"/>
        <v>648.95063866949772</v>
      </c>
      <c r="T1142" s="12">
        <f t="shared" si="691"/>
        <v>0.32419706681889848</v>
      </c>
      <c r="W1142" s="24">
        <f t="shared" si="692"/>
        <v>688.48116683762612</v>
      </c>
      <c r="X1142" s="24">
        <f t="shared" si="693"/>
        <v>928.56676843264893</v>
      </c>
      <c r="Y1142" s="13">
        <f t="shared" si="674"/>
        <v>0.34276319820220419</v>
      </c>
      <c r="Z1142" s="24">
        <f t="shared" si="675"/>
        <v>3611.9583269043205</v>
      </c>
      <c r="AA1142" s="24">
        <f t="shared" si="676"/>
        <v>17822.424527948922</v>
      </c>
      <c r="AB1142" s="24">
        <f t="shared" si="694"/>
        <v>592.07159549366247</v>
      </c>
      <c r="AC1142" s="24">
        <f t="shared" si="695"/>
        <v>475.2391090139418</v>
      </c>
      <c r="AD1142" s="123">
        <f t="shared" si="696"/>
        <v>5620</v>
      </c>
      <c r="AE1142" s="14">
        <f t="shared" si="697"/>
        <v>93.666666666666671</v>
      </c>
      <c r="AF1142" s="24">
        <f t="shared" si="677"/>
        <v>412.61955450697087</v>
      </c>
      <c r="AG1142" s="3">
        <f t="shared" si="698"/>
        <v>2.3476089098605821</v>
      </c>
      <c r="AH1142" s="14">
        <f t="shared" si="678"/>
        <v>0</v>
      </c>
      <c r="AI1142" s="14">
        <f t="shared" si="679"/>
        <v>0.74760890986058193</v>
      </c>
      <c r="AJ1142" s="14">
        <f t="shared" si="680"/>
        <v>1.7728480188745239</v>
      </c>
      <c r="AK1142" s="14">
        <f t="shared" si="681"/>
        <v>2.3476089098605821</v>
      </c>
      <c r="AL1142" s="24">
        <f t="shared" si="699"/>
        <v>597.24874095828102</v>
      </c>
      <c r="AM1142" s="14">
        <f t="shared" si="700"/>
        <v>506.01631507893592</v>
      </c>
      <c r="AN1142" s="138" t="str">
        <f t="shared" si="701"/>
        <v>modifiée</v>
      </c>
      <c r="AO1142">
        <f t="shared" si="702"/>
        <v>5620</v>
      </c>
      <c r="AP1142" s="124">
        <f t="shared" si="703"/>
        <v>506.01631507893592</v>
      </c>
      <c r="AQ1142" s="124">
        <f t="shared" si="664"/>
        <v>0.32315253741302286</v>
      </c>
    </row>
    <row r="1143" spans="2:43" x14ac:dyDescent="0.25">
      <c r="B1143" s="3">
        <f t="shared" si="682"/>
        <v>5625</v>
      </c>
      <c r="C1143" s="14">
        <f t="shared" si="683"/>
        <v>93.75</v>
      </c>
      <c r="D1143" s="11">
        <f t="shared" si="684"/>
        <v>1012.0957782664379</v>
      </c>
      <c r="E1143" s="11">
        <f t="shared" si="665"/>
        <v>833.18027534017108</v>
      </c>
      <c r="F1143" s="11">
        <f t="shared" si="685"/>
        <v>342.57215386657572</v>
      </c>
      <c r="G1143" s="11">
        <f t="shared" si="666"/>
        <v>592.4148436648411</v>
      </c>
      <c r="H1143" s="11">
        <f t="shared" si="667"/>
        <v>475.5633060807607</v>
      </c>
      <c r="I1143" s="24">
        <f t="shared" si="686"/>
        <v>342.57215386657572</v>
      </c>
      <c r="J1143" s="12">
        <f t="shared" si="668"/>
        <v>0.27648539135730693</v>
      </c>
      <c r="K1143" s="24">
        <f t="shared" si="669"/>
        <v>580.72736468341191</v>
      </c>
      <c r="L1143" s="12">
        <f t="shared" si="687"/>
        <v>0.26521677067657151</v>
      </c>
      <c r="M1143" s="24">
        <f t="shared" si="688"/>
        <v>592.4148436648411</v>
      </c>
      <c r="N1143" s="12">
        <f t="shared" si="670"/>
        <v>0.64106677421304392</v>
      </c>
      <c r="O1143" s="24">
        <f t="shared" si="671"/>
        <v>751.38490632349317</v>
      </c>
      <c r="P1143" s="12">
        <f t="shared" si="689"/>
        <v>0.34293772319790783</v>
      </c>
      <c r="Q1143" s="24">
        <f t="shared" si="690"/>
        <v>475.5633060807607</v>
      </c>
      <c r="R1143" s="12">
        <f t="shared" si="672"/>
        <v>0.4452046481783199</v>
      </c>
      <c r="S1143" s="24">
        <f t="shared" si="673"/>
        <v>649.16828706995807</v>
      </c>
      <c r="T1143" s="12">
        <f t="shared" si="691"/>
        <v>0.32399053677140738</v>
      </c>
      <c r="W1143" s="24">
        <f t="shared" si="692"/>
        <v>688.82393003582831</v>
      </c>
      <c r="X1143" s="24">
        <f t="shared" si="693"/>
        <v>930.39689079409754</v>
      </c>
      <c r="Y1143" s="13">
        <f t="shared" si="674"/>
        <v>0.34202951454476233</v>
      </c>
      <c r="Z1143" s="24">
        <f t="shared" si="675"/>
        <v>3608.908632608569</v>
      </c>
      <c r="AA1143" s="24">
        <f t="shared" si="676"/>
        <v>17821.748819154229</v>
      </c>
      <c r="AB1143" s="24">
        <f t="shared" si="694"/>
        <v>592.4148436648411</v>
      </c>
      <c r="AC1143" s="24">
        <f t="shared" si="695"/>
        <v>475.5633060807607</v>
      </c>
      <c r="AD1143" s="123">
        <f t="shared" si="696"/>
        <v>5625</v>
      </c>
      <c r="AE1143" s="14">
        <f t="shared" si="697"/>
        <v>93.75</v>
      </c>
      <c r="AF1143" s="24">
        <f t="shared" si="677"/>
        <v>412.78165304038032</v>
      </c>
      <c r="AG1143" s="3">
        <f t="shared" si="698"/>
        <v>2.3443669391923931</v>
      </c>
      <c r="AH1143" s="14">
        <f t="shared" si="678"/>
        <v>0</v>
      </c>
      <c r="AI1143" s="14">
        <f t="shared" si="679"/>
        <v>0.74436693919239305</v>
      </c>
      <c r="AJ1143" s="14">
        <f t="shared" si="680"/>
        <v>1.7699302452731538</v>
      </c>
      <c r="AK1143" s="14">
        <f t="shared" si="681"/>
        <v>2.3443669391923931</v>
      </c>
      <c r="AL1143" s="24">
        <f t="shared" si="699"/>
        <v>597.58152429191773</v>
      </c>
      <c r="AM1143" s="14">
        <f t="shared" si="700"/>
        <v>506.33911854800721</v>
      </c>
      <c r="AN1143" s="138" t="str">
        <f t="shared" si="701"/>
        <v>modifiée</v>
      </c>
      <c r="AO1143">
        <f t="shared" si="702"/>
        <v>5625</v>
      </c>
      <c r="AP1143" s="124">
        <f t="shared" si="703"/>
        <v>506.33911854800721</v>
      </c>
      <c r="AQ1143" s="124">
        <f t="shared" si="664"/>
        <v>0.32280346907128887</v>
      </c>
    </row>
    <row r="1144" spans="2:43" x14ac:dyDescent="0.25">
      <c r="B1144" s="3">
        <f t="shared" si="682"/>
        <v>5630</v>
      </c>
      <c r="C1144" s="14">
        <f t="shared" si="683"/>
        <v>93.833333333333329</v>
      </c>
      <c r="D1144" s="11">
        <f t="shared" si="684"/>
        <v>1012.2287255655392</v>
      </c>
      <c r="E1144" s="11">
        <f t="shared" si="665"/>
        <v>833.40105076654322</v>
      </c>
      <c r="F1144" s="11">
        <f t="shared" si="685"/>
        <v>342.83737063725226</v>
      </c>
      <c r="G1144" s="11">
        <f t="shared" si="666"/>
        <v>592.75778138803901</v>
      </c>
      <c r="H1144" s="11">
        <f t="shared" si="667"/>
        <v>475.88729661753212</v>
      </c>
      <c r="I1144" s="24">
        <f t="shared" si="686"/>
        <v>342.83737063725226</v>
      </c>
      <c r="J1144" s="12">
        <f t="shared" si="668"/>
        <v>0.27643528985580723</v>
      </c>
      <c r="K1144" s="24">
        <f t="shared" si="669"/>
        <v>580.83261648736141</v>
      </c>
      <c r="L1144" s="12">
        <f t="shared" si="687"/>
        <v>0.26512301806003347</v>
      </c>
      <c r="M1144" s="24">
        <f t="shared" si="688"/>
        <v>592.75778138803901</v>
      </c>
      <c r="N1144" s="12">
        <f t="shared" si="670"/>
        <v>0.64074252461257564</v>
      </c>
      <c r="O1144" s="24">
        <f t="shared" si="671"/>
        <v>751.76514681997116</v>
      </c>
      <c r="P1144" s="12">
        <f t="shared" si="689"/>
        <v>0.34262760874862841</v>
      </c>
      <c r="Q1144" s="24">
        <f t="shared" si="690"/>
        <v>475.88729661753212</v>
      </c>
      <c r="R1144" s="12">
        <f t="shared" si="672"/>
        <v>0.4450553156526183</v>
      </c>
      <c r="S1144" s="24">
        <f t="shared" si="673"/>
        <v>649.38610704986615</v>
      </c>
      <c r="T1144" s="12">
        <f t="shared" si="691"/>
        <v>0.32378409711411477</v>
      </c>
      <c r="W1144" s="24">
        <f t="shared" si="692"/>
        <v>689.16595955037303</v>
      </c>
      <c r="X1144" s="24">
        <f t="shared" si="693"/>
        <v>932.24870439323479</v>
      </c>
      <c r="Y1144" s="13">
        <f t="shared" si="674"/>
        <v>0.34129195888161085</v>
      </c>
      <c r="Z1144" s="24">
        <f t="shared" si="675"/>
        <v>3605.8772804042546</v>
      </c>
      <c r="AA1144" s="24">
        <f t="shared" si="676"/>
        <v>17821.129385896307</v>
      </c>
      <c r="AB1144" s="24">
        <f t="shared" si="694"/>
        <v>592.75778138803901</v>
      </c>
      <c r="AC1144" s="24">
        <f t="shared" si="695"/>
        <v>475.88729661753212</v>
      </c>
      <c r="AD1144" s="123">
        <f t="shared" si="696"/>
        <v>5630</v>
      </c>
      <c r="AE1144" s="14">
        <f t="shared" si="697"/>
        <v>93.833333333333329</v>
      </c>
      <c r="AF1144" s="24">
        <f t="shared" si="677"/>
        <v>412.94364830876606</v>
      </c>
      <c r="AG1144" s="3">
        <f t="shared" si="698"/>
        <v>2.3411270338246788</v>
      </c>
      <c r="AH1144" s="14">
        <f t="shared" si="678"/>
        <v>0</v>
      </c>
      <c r="AI1144" s="14">
        <f t="shared" si="679"/>
        <v>0.74112703382467882</v>
      </c>
      <c r="AJ1144" s="14">
        <f t="shared" si="680"/>
        <v>1.767014330442211</v>
      </c>
      <c r="AK1144" s="14">
        <f t="shared" si="681"/>
        <v>2.3411270338246788</v>
      </c>
      <c r="AL1144" s="24">
        <f t="shared" si="699"/>
        <v>597.91376616116861</v>
      </c>
      <c r="AM1144" s="14">
        <f t="shared" si="700"/>
        <v>506.66157277196419</v>
      </c>
      <c r="AN1144" s="138" t="str">
        <f t="shared" si="701"/>
        <v>modifiée</v>
      </c>
      <c r="AO1144">
        <f t="shared" si="702"/>
        <v>5630</v>
      </c>
      <c r="AP1144" s="124">
        <f t="shared" si="703"/>
        <v>506.66157277196419</v>
      </c>
      <c r="AQ1144" s="124">
        <f t="shared" si="664"/>
        <v>0.32245422395698142</v>
      </c>
    </row>
    <row r="1145" spans="2:43" x14ac:dyDescent="0.25">
      <c r="B1145" s="3">
        <f t="shared" si="682"/>
        <v>5635</v>
      </c>
      <c r="C1145" s="14">
        <f t="shared" si="683"/>
        <v>93.916666666666671</v>
      </c>
      <c r="D1145" s="11">
        <f t="shared" si="684"/>
        <v>1012.3615550035444</v>
      </c>
      <c r="E1145" s="11">
        <f t="shared" si="665"/>
        <v>833.62182619291548</v>
      </c>
      <c r="F1145" s="11">
        <f t="shared" si="685"/>
        <v>343.10249365531229</v>
      </c>
      <c r="G1145" s="11">
        <f t="shared" si="666"/>
        <v>593.10040899678768</v>
      </c>
      <c r="H1145" s="11">
        <f t="shared" si="667"/>
        <v>476.21108071464624</v>
      </c>
      <c r="I1145" s="24">
        <f t="shared" si="686"/>
        <v>343.10249365531229</v>
      </c>
      <c r="J1145" s="12">
        <f t="shared" si="668"/>
        <v>0.27638518452167454</v>
      </c>
      <c r="K1145" s="24">
        <f t="shared" si="669"/>
        <v>580.93791450604726</v>
      </c>
      <c r="L1145" s="12">
        <f t="shared" si="687"/>
        <v>0.26502926158319384</v>
      </c>
      <c r="M1145" s="24">
        <f t="shared" si="688"/>
        <v>593.10040899678768</v>
      </c>
      <c r="N1145" s="12">
        <f t="shared" si="670"/>
        <v>0.64041844406897208</v>
      </c>
      <c r="O1145" s="24">
        <f t="shared" si="671"/>
        <v>752.14557380439055</v>
      </c>
      <c r="P1145" s="12">
        <f t="shared" si="689"/>
        <v>0.34231782774226288</v>
      </c>
      <c r="Q1145" s="24">
        <f t="shared" si="690"/>
        <v>476.21108071464624</v>
      </c>
      <c r="R1145" s="12">
        <f t="shared" si="672"/>
        <v>0.44490596581470548</v>
      </c>
      <c r="S1145" s="24">
        <f t="shared" si="673"/>
        <v>649.60409852960083</v>
      </c>
      <c r="T1145" s="12">
        <f t="shared" si="691"/>
        <v>0.32357774804435729</v>
      </c>
      <c r="W1145" s="24">
        <f t="shared" si="692"/>
        <v>689.50725150925462</v>
      </c>
      <c r="X1145" s="24">
        <f t="shared" si="693"/>
        <v>934.12256274732226</v>
      </c>
      <c r="Y1145" s="13">
        <f t="shared" si="674"/>
        <v>0.34055048778841274</v>
      </c>
      <c r="Z1145" s="24">
        <f t="shared" si="675"/>
        <v>3602.8643670915217</v>
      </c>
      <c r="AA1145" s="24">
        <f t="shared" si="676"/>
        <v>17820.566826416758</v>
      </c>
      <c r="AB1145" s="24">
        <f t="shared" si="694"/>
        <v>593.10040899678768</v>
      </c>
      <c r="AC1145" s="24">
        <f t="shared" si="695"/>
        <v>476.21108071464624</v>
      </c>
      <c r="AD1145" s="123">
        <f t="shared" si="696"/>
        <v>5635</v>
      </c>
      <c r="AE1145" s="14">
        <f t="shared" si="697"/>
        <v>93.916666666666671</v>
      </c>
      <c r="AF1145" s="24">
        <f t="shared" si="677"/>
        <v>413.10554035732309</v>
      </c>
      <c r="AG1145" s="3">
        <f t="shared" si="698"/>
        <v>2.3378891928535377</v>
      </c>
      <c r="AH1145" s="14">
        <f t="shared" si="678"/>
        <v>0</v>
      </c>
      <c r="AI1145" s="14">
        <f t="shared" si="679"/>
        <v>0.73788919285353749</v>
      </c>
      <c r="AJ1145" s="14">
        <f t="shared" si="680"/>
        <v>1.7641002735681839</v>
      </c>
      <c r="AK1145" s="14">
        <f t="shared" si="681"/>
        <v>2.3378891928535377</v>
      </c>
      <c r="AL1145" s="24">
        <f t="shared" si="699"/>
        <v>598.24546454031827</v>
      </c>
      <c r="AM1145" s="14">
        <f t="shared" si="700"/>
        <v>506.98367757138186</v>
      </c>
      <c r="AN1145" s="138" t="str">
        <f t="shared" si="701"/>
        <v>modifiée</v>
      </c>
      <c r="AO1145">
        <f t="shared" si="702"/>
        <v>5635</v>
      </c>
      <c r="AP1145" s="124">
        <f t="shared" si="703"/>
        <v>506.98367757138186</v>
      </c>
      <c r="AQ1145" s="124">
        <f t="shared" si="664"/>
        <v>0.32210479941767289</v>
      </c>
    </row>
    <row r="1146" spans="2:43" x14ac:dyDescent="0.25">
      <c r="B1146" s="3">
        <f t="shared" si="682"/>
        <v>5640</v>
      </c>
      <c r="C1146" s="14">
        <f t="shared" si="683"/>
        <v>94</v>
      </c>
      <c r="D1146" s="11">
        <f t="shared" si="684"/>
        <v>1012.4942667892416</v>
      </c>
      <c r="E1146" s="11">
        <f t="shared" si="665"/>
        <v>833.84260161928773</v>
      </c>
      <c r="F1146" s="11">
        <f t="shared" si="685"/>
        <v>343.3675229168955</v>
      </c>
      <c r="G1146" s="11">
        <f t="shared" si="666"/>
        <v>593.44272682452993</v>
      </c>
      <c r="H1146" s="11">
        <f t="shared" si="667"/>
        <v>476.53465846269057</v>
      </c>
      <c r="I1146" s="24">
        <f t="shared" si="686"/>
        <v>343.3675229168955</v>
      </c>
      <c r="J1146" s="12">
        <f t="shared" si="668"/>
        <v>0.27633507529376933</v>
      </c>
      <c r="K1146" s="24">
        <f t="shared" si="669"/>
        <v>581.04325889754659</v>
      </c>
      <c r="L1146" s="12">
        <f t="shared" si="687"/>
        <v>0.26493550130381599</v>
      </c>
      <c r="M1146" s="24">
        <f t="shared" si="688"/>
        <v>593.44272682452993</v>
      </c>
      <c r="N1146" s="12">
        <f t="shared" si="670"/>
        <v>0.64009453302043384</v>
      </c>
      <c r="O1146" s="24">
        <f t="shared" si="671"/>
        <v>752.5261867434117</v>
      </c>
      <c r="P1146" s="12">
        <f t="shared" si="689"/>
        <v>0.34200838008859386</v>
      </c>
      <c r="Q1146" s="24">
        <f t="shared" si="690"/>
        <v>476.53465846269057</v>
      </c>
      <c r="R1146" s="12">
        <f t="shared" si="672"/>
        <v>0.44475659885534469</v>
      </c>
      <c r="S1146" s="24">
        <f t="shared" si="673"/>
        <v>649.82226142866841</v>
      </c>
      <c r="T1146" s="12">
        <f t="shared" si="691"/>
        <v>0.323371489758846</v>
      </c>
      <c r="W1146" s="24">
        <f t="shared" si="692"/>
        <v>689.84780199704301</v>
      </c>
      <c r="X1146" s="24">
        <f t="shared" si="693"/>
        <v>936.01882653833491</v>
      </c>
      <c r="Y1146" s="13">
        <f t="shared" si="674"/>
        <v>0.3398050573646339</v>
      </c>
      <c r="Z1146" s="24">
        <f t="shared" si="675"/>
        <v>3599.869990556118</v>
      </c>
      <c r="AA1146" s="24">
        <f t="shared" si="676"/>
        <v>17820.061744718176</v>
      </c>
      <c r="AB1146" s="24">
        <f t="shared" si="694"/>
        <v>593.44272682452993</v>
      </c>
      <c r="AC1146" s="24">
        <f t="shared" si="695"/>
        <v>476.53465846269057</v>
      </c>
      <c r="AD1146" s="123">
        <f t="shared" si="696"/>
        <v>5640</v>
      </c>
      <c r="AE1146" s="14">
        <f t="shared" si="697"/>
        <v>94</v>
      </c>
      <c r="AF1146" s="24">
        <f t="shared" si="677"/>
        <v>413.26732923134529</v>
      </c>
      <c r="AG1146" s="3">
        <f t="shared" si="698"/>
        <v>2.3346534153730945</v>
      </c>
      <c r="AH1146" s="14">
        <f t="shared" si="678"/>
        <v>0</v>
      </c>
      <c r="AI1146" s="14">
        <f t="shared" si="679"/>
        <v>0.73465341537309414</v>
      </c>
      <c r="AJ1146" s="14">
        <f t="shared" si="680"/>
        <v>1.7611880738357848</v>
      </c>
      <c r="AK1146" s="14">
        <f t="shared" si="681"/>
        <v>2.3346534153730945</v>
      </c>
      <c r="AL1146" s="24">
        <f t="shared" si="699"/>
        <v>598.57661738059664</v>
      </c>
      <c r="AM1146" s="14">
        <f t="shared" si="700"/>
        <v>507.30543276415017</v>
      </c>
      <c r="AN1146" s="138" t="str">
        <f t="shared" si="701"/>
        <v>modifiée</v>
      </c>
      <c r="AO1146">
        <f t="shared" si="702"/>
        <v>5640</v>
      </c>
      <c r="AP1146" s="124">
        <f t="shared" si="703"/>
        <v>507.30543276415017</v>
      </c>
      <c r="AQ1146" s="124">
        <f t="shared" si="664"/>
        <v>0.32175519276830755</v>
      </c>
    </row>
    <row r="1147" spans="2:43" x14ac:dyDescent="0.25">
      <c r="B1147" s="3">
        <f t="shared" si="682"/>
        <v>5645</v>
      </c>
      <c r="C1147" s="14">
        <f t="shared" si="683"/>
        <v>94.083333333333329</v>
      </c>
      <c r="D1147" s="11">
        <f t="shared" si="684"/>
        <v>1012.6268611308654</v>
      </c>
      <c r="E1147" s="11">
        <f t="shared" si="665"/>
        <v>834.06337704565999</v>
      </c>
      <c r="F1147" s="11">
        <f t="shared" si="685"/>
        <v>343.63245841819929</v>
      </c>
      <c r="G1147" s="11">
        <f t="shared" si="666"/>
        <v>593.78473520461853</v>
      </c>
      <c r="H1147" s="11">
        <f t="shared" si="667"/>
        <v>476.85802995244944</v>
      </c>
      <c r="I1147" s="24">
        <f t="shared" si="686"/>
        <v>343.63245841819929</v>
      </c>
      <c r="J1147" s="12">
        <f t="shared" si="668"/>
        <v>0.27628496211127951</v>
      </c>
      <c r="K1147" s="24">
        <f t="shared" si="669"/>
        <v>581.14864981945971</v>
      </c>
      <c r="L1147" s="12">
        <f t="shared" si="687"/>
        <v>0.26484173727958538</v>
      </c>
      <c r="M1147" s="24">
        <f t="shared" si="688"/>
        <v>593.78473520461853</v>
      </c>
      <c r="N1147" s="12">
        <f t="shared" si="670"/>
        <v>0.63977079190280006</v>
      </c>
      <c r="O1147" s="24">
        <f t="shared" si="671"/>
        <v>752.90698510405662</v>
      </c>
      <c r="P1147" s="12">
        <f t="shared" si="689"/>
        <v>0.3416992656956887</v>
      </c>
      <c r="Q1147" s="24">
        <f t="shared" si="690"/>
        <v>476.85802995244944</v>
      </c>
      <c r="R1147" s="12">
        <f t="shared" si="672"/>
        <v>0.44460721496559075</v>
      </c>
      <c r="S1147" s="24">
        <f t="shared" si="673"/>
        <v>650.04059566570584</v>
      </c>
      <c r="T1147" s="12">
        <f t="shared" si="691"/>
        <v>0.32316532245361956</v>
      </c>
      <c r="W1147" s="24">
        <f t="shared" si="692"/>
        <v>690.18760705440764</v>
      </c>
      <c r="X1147" s="24">
        <f t="shared" si="693"/>
        <v>937.93786378346499</v>
      </c>
      <c r="Y1147" s="13">
        <f t="shared" si="674"/>
        <v>0.3390556232317129</v>
      </c>
      <c r="Z1147" s="24">
        <f t="shared" si="675"/>
        <v>3596.8942497813086</v>
      </c>
      <c r="AA1147" s="24">
        <f t="shared" si="676"/>
        <v>17819.614750626901</v>
      </c>
      <c r="AB1147" s="24">
        <f t="shared" si="694"/>
        <v>593.78473520461853</v>
      </c>
      <c r="AC1147" s="24">
        <f t="shared" si="695"/>
        <v>476.85802995244944</v>
      </c>
      <c r="AD1147" s="123">
        <f t="shared" si="696"/>
        <v>5645</v>
      </c>
      <c r="AE1147" s="14">
        <f t="shared" si="697"/>
        <v>94.083333333333329</v>
      </c>
      <c r="AF1147" s="24">
        <f t="shared" si="677"/>
        <v>413.42901497622472</v>
      </c>
      <c r="AG1147" s="3">
        <f t="shared" si="698"/>
        <v>2.3314197004755055</v>
      </c>
      <c r="AH1147" s="14">
        <f t="shared" si="678"/>
        <v>0</v>
      </c>
      <c r="AI1147" s="14">
        <f t="shared" si="679"/>
        <v>0.73141970047550553</v>
      </c>
      <c r="AJ1147" s="14">
        <f t="shared" si="680"/>
        <v>1.7582777304279551</v>
      </c>
      <c r="AK1147" s="14">
        <f t="shared" si="681"/>
        <v>2.3314197004755055</v>
      </c>
      <c r="AL1147" s="24">
        <f t="shared" si="699"/>
        <v>598.90722260992436</v>
      </c>
      <c r="AM1147" s="14">
        <f t="shared" si="700"/>
        <v>507.62683816544103</v>
      </c>
      <c r="AN1147" s="138" t="str">
        <f t="shared" si="701"/>
        <v>modifiée</v>
      </c>
      <c r="AO1147">
        <f t="shared" si="702"/>
        <v>5645</v>
      </c>
      <c r="AP1147" s="124">
        <f t="shared" si="703"/>
        <v>507.62683816544103</v>
      </c>
      <c r="AQ1147" s="124">
        <f t="shared" si="664"/>
        <v>0.32140540129086048</v>
      </c>
    </row>
    <row r="1148" spans="2:43" x14ac:dyDescent="0.25">
      <c r="B1148" s="3">
        <f t="shared" si="682"/>
        <v>5650</v>
      </c>
      <c r="C1148" s="14">
        <f t="shared" si="683"/>
        <v>94.166666666666671</v>
      </c>
      <c r="D1148" s="11">
        <f t="shared" si="684"/>
        <v>1012.7593382360977</v>
      </c>
      <c r="E1148" s="11">
        <f t="shared" si="665"/>
        <v>834.28415247203225</v>
      </c>
      <c r="F1148" s="11">
        <f t="shared" si="685"/>
        <v>343.89730015547889</v>
      </c>
      <c r="G1148" s="11">
        <f t="shared" si="666"/>
        <v>594.12643447031417</v>
      </c>
      <c r="H1148" s="11">
        <f t="shared" si="667"/>
        <v>477.18119527490308</v>
      </c>
      <c r="I1148" s="24">
        <f t="shared" si="686"/>
        <v>343.89730015547889</v>
      </c>
      <c r="J1148" s="12">
        <f t="shared" si="668"/>
        <v>0.27623484491371986</v>
      </c>
      <c r="K1148" s="24">
        <f t="shared" si="669"/>
        <v>581.25408742890977</v>
      </c>
      <c r="L1148" s="12">
        <f t="shared" si="687"/>
        <v>0.26474796956817737</v>
      </c>
      <c r="M1148" s="24">
        <f t="shared" si="688"/>
        <v>594.12643447031417</v>
      </c>
      <c r="N1148" s="12">
        <f t="shared" si="670"/>
        <v>0.63944722114954944</v>
      </c>
      <c r="O1148" s="24">
        <f t="shared" si="671"/>
        <v>753.28796835371372</v>
      </c>
      <c r="P1148" s="12">
        <f t="shared" si="689"/>
        <v>0.34139048447006459</v>
      </c>
      <c r="Q1148" s="24">
        <f t="shared" si="690"/>
        <v>477.18119527490308</v>
      </c>
      <c r="R1148" s="12">
        <f t="shared" si="672"/>
        <v>0.44445781433678533</v>
      </c>
      <c r="S1148" s="24">
        <f t="shared" si="673"/>
        <v>650.25910115848569</v>
      </c>
      <c r="T1148" s="12">
        <f t="shared" si="691"/>
        <v>0.32295924632415096</v>
      </c>
      <c r="W1148" s="24">
        <f t="shared" si="692"/>
        <v>690.52666267763937</v>
      </c>
      <c r="X1148" s="24">
        <f t="shared" si="693"/>
        <v>939.88005001021634</v>
      </c>
      <c r="Y1148" s="13">
        <f t="shared" si="674"/>
        <v>0.33830214053138741</v>
      </c>
      <c r="Z1148" s="24">
        <f t="shared" si="675"/>
        <v>3593.9372448598219</v>
      </c>
      <c r="AA1148" s="24">
        <f t="shared" si="676"/>
        <v>17819.226459855865</v>
      </c>
      <c r="AB1148" s="24">
        <f t="shared" si="694"/>
        <v>594.12643447031417</v>
      </c>
      <c r="AC1148" s="24">
        <f t="shared" si="695"/>
        <v>477.18119527490308</v>
      </c>
      <c r="AD1148" s="123">
        <f t="shared" si="696"/>
        <v>5650</v>
      </c>
      <c r="AE1148" s="14">
        <f t="shared" si="697"/>
        <v>94.166666666666671</v>
      </c>
      <c r="AF1148" s="24">
        <f t="shared" si="677"/>
        <v>413.59059763745154</v>
      </c>
      <c r="AG1148" s="3">
        <f t="shared" si="698"/>
        <v>2.3281880472509693</v>
      </c>
      <c r="AH1148" s="14">
        <f t="shared" si="678"/>
        <v>0</v>
      </c>
      <c r="AI1148" s="14">
        <f t="shared" si="679"/>
        <v>0.72818804725096919</v>
      </c>
      <c r="AJ1148" s="14">
        <f t="shared" si="680"/>
        <v>1.7553692425258722</v>
      </c>
      <c r="AK1148" s="14">
        <f t="shared" si="681"/>
        <v>2.3281880472509693</v>
      </c>
      <c r="AL1148" s="24">
        <f t="shared" si="699"/>
        <v>599.23727813265714</v>
      </c>
      <c r="AM1148" s="14">
        <f t="shared" si="700"/>
        <v>507.94789358767486</v>
      </c>
      <c r="AN1148" s="138" t="str">
        <f t="shared" si="701"/>
        <v>modifiée</v>
      </c>
      <c r="AO1148">
        <f t="shared" si="702"/>
        <v>5650</v>
      </c>
      <c r="AP1148" s="124">
        <f t="shared" si="703"/>
        <v>507.94789358767486</v>
      </c>
      <c r="AQ1148" s="124">
        <f t="shared" si="664"/>
        <v>0.32105542223382599</v>
      </c>
    </row>
    <row r="1149" spans="2:43" x14ac:dyDescent="0.25">
      <c r="B1149" s="3">
        <f t="shared" si="682"/>
        <v>5655</v>
      </c>
      <c r="C1149" s="14">
        <f t="shared" si="683"/>
        <v>94.25</v>
      </c>
      <c r="D1149" s="11">
        <f t="shared" si="684"/>
        <v>1012.8916983120698</v>
      </c>
      <c r="E1149" s="11">
        <f t="shared" si="665"/>
        <v>834.50492789840439</v>
      </c>
      <c r="F1149" s="11">
        <f t="shared" si="685"/>
        <v>344.16204812504708</v>
      </c>
      <c r="G1149" s="11">
        <f t="shared" si="666"/>
        <v>594.46782495478419</v>
      </c>
      <c r="H1149" s="11">
        <f t="shared" si="667"/>
        <v>477.50415452122724</v>
      </c>
      <c r="I1149" s="24">
        <f t="shared" si="686"/>
        <v>344.16204812504708</v>
      </c>
      <c r="J1149" s="12">
        <f t="shared" si="668"/>
        <v>0.27618472364093111</v>
      </c>
      <c r="K1149" s="24">
        <f t="shared" si="669"/>
        <v>581.35957188254474</v>
      </c>
      <c r="L1149" s="12">
        <f t="shared" si="687"/>
        <v>0.26465419822720565</v>
      </c>
      <c r="M1149" s="24">
        <f t="shared" si="688"/>
        <v>594.46782495478419</v>
      </c>
      <c r="N1149" s="12">
        <f t="shared" si="670"/>
        <v>0.639123821191805</v>
      </c>
      <c r="O1149" s="24">
        <f t="shared" si="671"/>
        <v>753.66913596014206</v>
      </c>
      <c r="P1149" s="12">
        <f t="shared" si="689"/>
        <v>0.34108203631657519</v>
      </c>
      <c r="Q1149" s="24">
        <f t="shared" si="690"/>
        <v>477.50415452122724</v>
      </c>
      <c r="R1149" s="12">
        <f t="shared" si="672"/>
        <v>0.44430839716055198</v>
      </c>
      <c r="S1149" s="24">
        <f t="shared" si="673"/>
        <v>650.47777782391938</v>
      </c>
      <c r="T1149" s="12">
        <f t="shared" si="691"/>
        <v>0.32275326156526513</v>
      </c>
      <c r="W1149" s="24">
        <f t="shared" si="692"/>
        <v>690.86496481817073</v>
      </c>
      <c r="X1149" s="24">
        <f t="shared" si="693"/>
        <v>941.84576843622085</v>
      </c>
      <c r="Y1149" s="13">
        <f t="shared" si="674"/>
        <v>0.33754456392419235</v>
      </c>
      <c r="Z1149" s="24">
        <f t="shared" si="675"/>
        <v>3590.9990770058412</v>
      </c>
      <c r="AA1149" s="24">
        <f t="shared" si="676"/>
        <v>17818.897494067642</v>
      </c>
      <c r="AB1149" s="24">
        <f t="shared" si="694"/>
        <v>594.46782495478419</v>
      </c>
      <c r="AC1149" s="24">
        <f t="shared" si="695"/>
        <v>477.50415452122724</v>
      </c>
      <c r="AD1149" s="123">
        <f t="shared" si="696"/>
        <v>5655</v>
      </c>
      <c r="AE1149" s="14">
        <f t="shared" si="697"/>
        <v>94.25</v>
      </c>
      <c r="AF1149" s="24">
        <f t="shared" si="677"/>
        <v>413.75207726061365</v>
      </c>
      <c r="AG1149" s="3">
        <f t="shared" si="698"/>
        <v>2.3249584547877276</v>
      </c>
      <c r="AH1149" s="14">
        <f t="shared" si="678"/>
        <v>0</v>
      </c>
      <c r="AI1149" s="14">
        <f t="shared" si="679"/>
        <v>0.72495845478772758</v>
      </c>
      <c r="AJ1149" s="14">
        <f t="shared" si="680"/>
        <v>1.7524626093089548</v>
      </c>
      <c r="AK1149" s="14">
        <f t="shared" si="681"/>
        <v>2.3249584547877276</v>
      </c>
      <c r="AL1149" s="24">
        <f t="shared" si="699"/>
        <v>599.56678182932944</v>
      </c>
      <c r="AM1149" s="14">
        <f t="shared" si="700"/>
        <v>508.26859884048821</v>
      </c>
      <c r="AN1149" s="138" t="str">
        <f t="shared" si="701"/>
        <v>modifiée</v>
      </c>
      <c r="AO1149">
        <f t="shared" si="702"/>
        <v>5655</v>
      </c>
      <c r="AP1149" s="124">
        <f t="shared" si="703"/>
        <v>508.26859884048821</v>
      </c>
      <c r="AQ1149" s="124">
        <f t="shared" si="664"/>
        <v>0.32070525281335449</v>
      </c>
    </row>
    <row r="1150" spans="2:43" x14ac:dyDescent="0.25">
      <c r="B1150" s="3">
        <f t="shared" si="682"/>
        <v>5660</v>
      </c>
      <c r="C1150" s="14">
        <f t="shared" si="683"/>
        <v>94.333333333333329</v>
      </c>
      <c r="D1150" s="11">
        <f t="shared" si="684"/>
        <v>1013.0239415653649</v>
      </c>
      <c r="E1150" s="11">
        <f t="shared" si="665"/>
        <v>834.72570332477653</v>
      </c>
      <c r="F1150" s="11">
        <f t="shared" si="685"/>
        <v>344.4267023232743</v>
      </c>
      <c r="G1150" s="11">
        <f t="shared" si="666"/>
        <v>594.8089069911008</v>
      </c>
      <c r="H1150" s="11">
        <f t="shared" si="667"/>
        <v>477.82690778279249</v>
      </c>
      <c r="I1150" s="24">
        <f t="shared" si="686"/>
        <v>344.4267023232743</v>
      </c>
      <c r="J1150" s="12">
        <f t="shared" si="668"/>
        <v>0.27613459823307962</v>
      </c>
      <c r="K1150" s="24">
        <f t="shared" si="669"/>
        <v>581.46510333653657</v>
      </c>
      <c r="L1150" s="12">
        <f t="shared" si="687"/>
        <v>0.26456042331423268</v>
      </c>
      <c r="M1150" s="24">
        <f t="shared" si="688"/>
        <v>594.8089069911008</v>
      </c>
      <c r="N1150" s="12">
        <f t="shared" si="670"/>
        <v>0.6388005924583362</v>
      </c>
      <c r="O1150" s="24">
        <f t="shared" si="671"/>
        <v>754.05048739147583</v>
      </c>
      <c r="P1150" s="12">
        <f t="shared" si="689"/>
        <v>0.34077392113844207</v>
      </c>
      <c r="Q1150" s="24">
        <f t="shared" si="690"/>
        <v>477.82690778279249</v>
      </c>
      <c r="R1150" s="12">
        <f t="shared" si="672"/>
        <v>0.44415896362879109</v>
      </c>
      <c r="S1150" s="24">
        <f t="shared" si="673"/>
        <v>650.69662557806123</v>
      </c>
      <c r="T1150" s="12">
        <f t="shared" si="691"/>
        <v>0.32254736837115344</v>
      </c>
      <c r="W1150" s="24">
        <f t="shared" si="692"/>
        <v>691.20250938209495</v>
      </c>
      <c r="X1150" s="24">
        <f t="shared" si="693"/>
        <v>943.83541015392268</v>
      </c>
      <c r="Y1150" s="13">
        <f t="shared" si="674"/>
        <v>0.33678284758814092</v>
      </c>
      <c r="Z1150" s="24">
        <f t="shared" si="675"/>
        <v>3588.0798485670398</v>
      </c>
      <c r="AA1150" s="24">
        <f t="shared" si="676"/>
        <v>17818.62848093795</v>
      </c>
      <c r="AB1150" s="24">
        <f t="shared" si="694"/>
        <v>594.8089069911008</v>
      </c>
      <c r="AC1150" s="24">
        <f t="shared" si="695"/>
        <v>477.82690778279249</v>
      </c>
      <c r="AD1150" s="123">
        <f t="shared" si="696"/>
        <v>5660</v>
      </c>
      <c r="AE1150" s="14">
        <f t="shared" si="697"/>
        <v>94.333333333333329</v>
      </c>
      <c r="AF1150" s="24">
        <f t="shared" si="677"/>
        <v>413.91345389139622</v>
      </c>
      <c r="AG1150" s="3">
        <f t="shared" si="698"/>
        <v>2.3217309221720752</v>
      </c>
      <c r="AH1150" s="14">
        <f t="shared" si="678"/>
        <v>0</v>
      </c>
      <c r="AI1150" s="14">
        <f t="shared" si="679"/>
        <v>0.72173092217207513</v>
      </c>
      <c r="AJ1150" s="14">
        <f t="shared" si="680"/>
        <v>1.7495578299548677</v>
      </c>
      <c r="AK1150" s="14">
        <f t="shared" si="681"/>
        <v>2.3217309221720752</v>
      </c>
      <c r="AL1150" s="24">
        <f t="shared" si="699"/>
        <v>599.89573155639789</v>
      </c>
      <c r="AM1150" s="14">
        <f t="shared" si="700"/>
        <v>508.58895373070089</v>
      </c>
      <c r="AN1150" s="138" t="str">
        <f t="shared" si="701"/>
        <v>modifiée</v>
      </c>
      <c r="AO1150">
        <f t="shared" si="702"/>
        <v>5660</v>
      </c>
      <c r="AP1150" s="124">
        <f t="shared" si="703"/>
        <v>508.58895373070089</v>
      </c>
      <c r="AQ1150" s="124">
        <f t="shared" si="664"/>
        <v>0.32035489021268404</v>
      </c>
    </row>
    <row r="1151" spans="2:43" x14ac:dyDescent="0.25">
      <c r="B1151" s="3">
        <f t="shared" si="682"/>
        <v>5665</v>
      </c>
      <c r="C1151" s="14">
        <f t="shared" si="683"/>
        <v>94.416666666666671</v>
      </c>
      <c r="D1151" s="11">
        <f t="shared" si="684"/>
        <v>1013.1560682020194</v>
      </c>
      <c r="E1151" s="11">
        <f t="shared" si="665"/>
        <v>834.94647875114879</v>
      </c>
      <c r="F1151" s="11">
        <f t="shared" si="685"/>
        <v>344.69126274658851</v>
      </c>
      <c r="G1151" s="11">
        <f t="shared" si="666"/>
        <v>595.14968091223921</v>
      </c>
      <c r="H1151" s="11">
        <f t="shared" si="667"/>
        <v>478.14945515116364</v>
      </c>
      <c r="I1151" s="24">
        <f t="shared" si="686"/>
        <v>344.69126274658851</v>
      </c>
      <c r="J1151" s="12">
        <f t="shared" si="668"/>
        <v>0.27608446863065628</v>
      </c>
      <c r="K1151" s="24">
        <f t="shared" si="669"/>
        <v>581.57068194658257</v>
      </c>
      <c r="L1151" s="12">
        <f t="shared" si="687"/>
        <v>0.26446664488679178</v>
      </c>
      <c r="M1151" s="24">
        <f t="shared" si="688"/>
        <v>595.14968091223921</v>
      </c>
      <c r="N1151" s="12">
        <f t="shared" si="670"/>
        <v>0.63847753537556273</v>
      </c>
      <c r="O1151" s="24">
        <f t="shared" si="671"/>
        <v>754.43202211622906</v>
      </c>
      <c r="P1151" s="12">
        <f t="shared" si="689"/>
        <v>0.34046613883731358</v>
      </c>
      <c r="Q1151" s="24">
        <f t="shared" si="690"/>
        <v>478.14945515116364</v>
      </c>
      <c r="R1151" s="12">
        <f t="shared" si="672"/>
        <v>0.4440095139336761</v>
      </c>
      <c r="S1151" s="24">
        <f t="shared" si="673"/>
        <v>650.91564433611325</v>
      </c>
      <c r="T1151" s="12">
        <f t="shared" si="691"/>
        <v>0.3223415669354085</v>
      </c>
      <c r="W1151" s="24">
        <f t="shared" si="692"/>
        <v>691.53929222968304</v>
      </c>
      <c r="X1151" s="24">
        <f t="shared" si="693"/>
        <v>945.84937432026777</v>
      </c>
      <c r="Y1151" s="13">
        <f t="shared" si="674"/>
        <v>0.33601694521759479</v>
      </c>
      <c r="Z1151" s="24">
        <f t="shared" si="675"/>
        <v>3585.1796630366434</v>
      </c>
      <c r="AA1151" s="24">
        <f t="shared" si="676"/>
        <v>17818.420054219219</v>
      </c>
      <c r="AB1151" s="24">
        <f t="shared" si="694"/>
        <v>595.14968091223921</v>
      </c>
      <c r="AC1151" s="24">
        <f t="shared" si="695"/>
        <v>478.14945515116364</v>
      </c>
      <c r="AD1151" s="123">
        <f t="shared" si="696"/>
        <v>5665</v>
      </c>
      <c r="AE1151" s="14">
        <f t="shared" si="697"/>
        <v>94.416666666666671</v>
      </c>
      <c r="AF1151" s="24">
        <f t="shared" si="677"/>
        <v>414.07472757558185</v>
      </c>
      <c r="AG1151" s="3">
        <f t="shared" si="698"/>
        <v>2.3185054484883638</v>
      </c>
      <c r="AH1151" s="14">
        <f t="shared" si="678"/>
        <v>0</v>
      </c>
      <c r="AI1151" s="14">
        <f t="shared" si="679"/>
        <v>0.71850544848836351</v>
      </c>
      <c r="AJ1151" s="14">
        <f t="shared" si="680"/>
        <v>1.7466549036395274</v>
      </c>
      <c r="AK1151" s="14">
        <f t="shared" si="681"/>
        <v>2.3185054484883638</v>
      </c>
      <c r="AL1151" s="24">
        <f t="shared" si="699"/>
        <v>600.22412514598307</v>
      </c>
      <c r="AM1151" s="14">
        <f t="shared" si="700"/>
        <v>508.90895806228315</v>
      </c>
      <c r="AN1151" s="138" t="str">
        <f t="shared" si="701"/>
        <v>modifiée</v>
      </c>
      <c r="AO1151">
        <f t="shared" si="702"/>
        <v>5665</v>
      </c>
      <c r="AP1151" s="124">
        <f t="shared" si="703"/>
        <v>508.90895806228315</v>
      </c>
      <c r="AQ1151" s="124">
        <f t="shared" si="664"/>
        <v>0.32000433158225405</v>
      </c>
    </row>
    <row r="1152" spans="2:43" x14ac:dyDescent="0.25">
      <c r="B1152" s="3">
        <f t="shared" si="682"/>
        <v>5670</v>
      </c>
      <c r="C1152" s="14">
        <f t="shared" si="683"/>
        <v>94.5</v>
      </c>
      <c r="D1152" s="11">
        <f t="shared" si="684"/>
        <v>1013.288078427525</v>
      </c>
      <c r="E1152" s="11">
        <f t="shared" si="665"/>
        <v>835.16725417752104</v>
      </c>
      <c r="F1152" s="11">
        <f t="shared" si="685"/>
        <v>344.9557293914753</v>
      </c>
      <c r="G1152" s="11">
        <f t="shared" si="666"/>
        <v>595.49014705107652</v>
      </c>
      <c r="H1152" s="11">
        <f t="shared" si="667"/>
        <v>478.47179671809903</v>
      </c>
      <c r="I1152" s="24">
        <f t="shared" si="686"/>
        <v>344.9557293914753</v>
      </c>
      <c r="J1152" s="12">
        <f t="shared" si="668"/>
        <v>0.2760343347744762</v>
      </c>
      <c r="K1152" s="24">
        <f t="shared" si="669"/>
        <v>581.67630786790517</v>
      </c>
      <c r="L1152" s="12">
        <f t="shared" si="687"/>
        <v>0.26437286300236229</v>
      </c>
      <c r="M1152" s="24">
        <f t="shared" si="688"/>
        <v>595.49014705107652</v>
      </c>
      <c r="N1152" s="12">
        <f t="shared" si="670"/>
        <v>0.63815465036755648</v>
      </c>
      <c r="O1152" s="24">
        <f t="shared" si="671"/>
        <v>754.81373960330041</v>
      </c>
      <c r="P1152" s="12">
        <f t="shared" si="689"/>
        <v>0.34015868931321214</v>
      </c>
      <c r="Q1152" s="24">
        <f t="shared" si="690"/>
        <v>478.47179671809903</v>
      </c>
      <c r="R1152" s="12">
        <f t="shared" si="672"/>
        <v>0.44386004826764813</v>
      </c>
      <c r="S1152" s="24">
        <f t="shared" si="673"/>
        <v>651.13483401242763</v>
      </c>
      <c r="T1152" s="12">
        <f t="shared" si="691"/>
        <v>0.32213585745098305</v>
      </c>
      <c r="W1152" s="24">
        <f t="shared" si="692"/>
        <v>691.87530917490062</v>
      </c>
      <c r="X1152" s="24">
        <f t="shared" si="693"/>
        <v>947.88806835155594</v>
      </c>
      <c r="Y1152" s="13">
        <f t="shared" si="674"/>
        <v>0.33524681002233325</v>
      </c>
      <c r="Z1152" s="24">
        <f t="shared" si="675"/>
        <v>3582.2986250655104</v>
      </c>
      <c r="AA1152" s="24">
        <f t="shared" si="676"/>
        <v>17818.272853804378</v>
      </c>
      <c r="AB1152" s="24">
        <f t="shared" si="694"/>
        <v>595.49014705107652</v>
      </c>
      <c r="AC1152" s="24">
        <f t="shared" si="695"/>
        <v>478.47179671809903</v>
      </c>
      <c r="AD1152" s="123">
        <f t="shared" si="696"/>
        <v>5670</v>
      </c>
      <c r="AE1152" s="14">
        <f t="shared" si="697"/>
        <v>94.5</v>
      </c>
      <c r="AF1152" s="24">
        <f t="shared" si="677"/>
        <v>414.23589835904954</v>
      </c>
      <c r="AG1152" s="3">
        <f t="shared" si="698"/>
        <v>2.3152820328190096</v>
      </c>
      <c r="AH1152" s="14">
        <f t="shared" si="678"/>
        <v>0</v>
      </c>
      <c r="AI1152" s="14">
        <f t="shared" si="679"/>
        <v>0.71528203281900971</v>
      </c>
      <c r="AJ1152" s="14">
        <f t="shared" si="680"/>
        <v>1.7437538295371087</v>
      </c>
      <c r="AK1152" s="14">
        <f t="shared" si="681"/>
        <v>2.3152820328190096</v>
      </c>
      <c r="AL1152" s="24">
        <f t="shared" si="699"/>
        <v>600.55196040561236</v>
      </c>
      <c r="AM1152" s="14">
        <f t="shared" si="700"/>
        <v>509.22861163632399</v>
      </c>
      <c r="AN1152" s="138" t="str">
        <f t="shared" si="701"/>
        <v>modifiée</v>
      </c>
      <c r="AO1152">
        <f t="shared" si="702"/>
        <v>5670</v>
      </c>
      <c r="AP1152" s="124">
        <f t="shared" si="703"/>
        <v>509.22861163632399</v>
      </c>
      <c r="AQ1152" s="124">
        <f t="shared" si="664"/>
        <v>0.31965357404084216</v>
      </c>
    </row>
    <row r="1153" spans="2:43" x14ac:dyDescent="0.25">
      <c r="B1153" s="3">
        <f t="shared" si="682"/>
        <v>5675</v>
      </c>
      <c r="C1153" s="14">
        <f t="shared" si="683"/>
        <v>94.583333333333329</v>
      </c>
      <c r="D1153" s="11">
        <f t="shared" si="684"/>
        <v>1013.4199724468314</v>
      </c>
      <c r="E1153" s="11">
        <f t="shared" si="665"/>
        <v>835.3880296038933</v>
      </c>
      <c r="F1153" s="11">
        <f t="shared" si="685"/>
        <v>345.22010225447764</v>
      </c>
      <c r="G1153" s="11">
        <f t="shared" si="666"/>
        <v>595.83030574038969</v>
      </c>
      <c r="H1153" s="11">
        <f t="shared" si="667"/>
        <v>478.79393257555</v>
      </c>
      <c r="I1153" s="24">
        <f t="shared" si="686"/>
        <v>345.22010225447764</v>
      </c>
      <c r="J1153" s="12">
        <f t="shared" si="668"/>
        <v>0.27598419660567786</v>
      </c>
      <c r="K1153" s="24">
        <f t="shared" si="669"/>
        <v>581.78198125525353</v>
      </c>
      <c r="L1153" s="12">
        <f t="shared" si="687"/>
        <v>0.26427907771836662</v>
      </c>
      <c r="M1153" s="24">
        <f t="shared" si="688"/>
        <v>595.83030574038969</v>
      </c>
      <c r="N1153" s="12">
        <f t="shared" si="670"/>
        <v>0.63783193785604664</v>
      </c>
      <c r="O1153" s="24">
        <f t="shared" si="671"/>
        <v>755.19563932197593</v>
      </c>
      <c r="P1153" s="12">
        <f t="shared" si="689"/>
        <v>0.33985157246453579</v>
      </c>
      <c r="Q1153" s="24">
        <f t="shared" si="690"/>
        <v>478.79393257555</v>
      </c>
      <c r="R1153" s="12">
        <f t="shared" si="672"/>
        <v>0.44371056682341165</v>
      </c>
      <c r="S1153" s="24">
        <f t="shared" si="673"/>
        <v>651.35419452051212</v>
      </c>
      <c r="T1153" s="12">
        <f t="shared" si="691"/>
        <v>0.32193024011018362</v>
      </c>
      <c r="W1153" s="24">
        <f t="shared" si="692"/>
        <v>692.21055598492296</v>
      </c>
      <c r="X1153" s="24">
        <f t="shared" si="693"/>
        <v>949.95190812360261</v>
      </c>
      <c r="Y1153" s="13">
        <f t="shared" si="674"/>
        <v>0.33447239472684026</v>
      </c>
      <c r="Z1153" s="24">
        <f t="shared" si="675"/>
        <v>3579.4368404742586</v>
      </c>
      <c r="AA1153" s="24">
        <f t="shared" si="676"/>
        <v>17818.187525791025</v>
      </c>
      <c r="AB1153" s="24">
        <f t="shared" si="694"/>
        <v>595.83030574038969</v>
      </c>
      <c r="AC1153" s="24">
        <f t="shared" si="695"/>
        <v>478.79393257555</v>
      </c>
      <c r="AD1153" s="123">
        <f t="shared" si="696"/>
        <v>5675</v>
      </c>
      <c r="AE1153" s="14">
        <f t="shared" si="697"/>
        <v>94.583333333333329</v>
      </c>
      <c r="AF1153" s="24">
        <f t="shared" si="677"/>
        <v>414.396966287775</v>
      </c>
      <c r="AG1153" s="3">
        <f t="shared" si="698"/>
        <v>2.3120606742445</v>
      </c>
      <c r="AH1153" s="14">
        <f t="shared" si="678"/>
        <v>0</v>
      </c>
      <c r="AI1153" s="14">
        <f t="shared" si="679"/>
        <v>0.71206067424449992</v>
      </c>
      <c r="AJ1153" s="14">
        <f t="shared" si="680"/>
        <v>1.7408546068200499</v>
      </c>
      <c r="AK1153" s="14">
        <f t="shared" si="681"/>
        <v>2.3120606742445</v>
      </c>
      <c r="AL1153" s="24">
        <f t="shared" si="699"/>
        <v>600.87923511796066</v>
      </c>
      <c r="AM1153" s="14">
        <f t="shared" si="700"/>
        <v>509.54791425099836</v>
      </c>
      <c r="AN1153" s="138" t="str">
        <f t="shared" si="701"/>
        <v>modifiée</v>
      </c>
      <c r="AO1153">
        <f t="shared" si="702"/>
        <v>5675</v>
      </c>
      <c r="AP1153" s="124">
        <f t="shared" si="703"/>
        <v>509.54791425099836</v>
      </c>
      <c r="AQ1153" s="124">
        <f t="shared" si="664"/>
        <v>0.31930261467437049</v>
      </c>
    </row>
    <row r="1154" spans="2:43" x14ac:dyDescent="0.25">
      <c r="B1154" s="3">
        <f t="shared" si="682"/>
        <v>5680</v>
      </c>
      <c r="C1154" s="14">
        <f t="shared" si="683"/>
        <v>94.666666666666671</v>
      </c>
      <c r="D1154" s="11">
        <f t="shared" si="684"/>
        <v>1013.5517504643466</v>
      </c>
      <c r="E1154" s="11">
        <f t="shared" si="665"/>
        <v>835.60880503026556</v>
      </c>
      <c r="F1154" s="11">
        <f t="shared" si="685"/>
        <v>345.48438133219599</v>
      </c>
      <c r="G1154" s="11">
        <f t="shared" si="666"/>
        <v>596.17015731285426</v>
      </c>
      <c r="H1154" s="11">
        <f t="shared" si="667"/>
        <v>479.11586281566019</v>
      </c>
      <c r="I1154" s="24">
        <f t="shared" si="686"/>
        <v>345.48438133219599</v>
      </c>
      <c r="J1154" s="12">
        <f t="shared" si="668"/>
        <v>0.27593405406572225</v>
      </c>
      <c r="K1154" s="24">
        <f t="shared" si="669"/>
        <v>581.88770226290262</v>
      </c>
      <c r="L1154" s="12">
        <f t="shared" si="687"/>
        <v>0.26418528909222083</v>
      </c>
      <c r="M1154" s="24">
        <f t="shared" si="688"/>
        <v>596.17015731285426</v>
      </c>
      <c r="N1154" s="12">
        <f t="shared" si="670"/>
        <v>0.63750939826042152</v>
      </c>
      <c r="O1154" s="24">
        <f t="shared" si="671"/>
        <v>755.57772074193531</v>
      </c>
      <c r="P1154" s="12">
        <f t="shared" si="689"/>
        <v>0.33954478818818329</v>
      </c>
      <c r="Q1154" s="24">
        <f t="shared" si="690"/>
        <v>479.11586281566019</v>
      </c>
      <c r="R1154" s="12">
        <f t="shared" si="672"/>
        <v>0.44356106979392973</v>
      </c>
      <c r="S1154" s="24">
        <f t="shared" si="673"/>
        <v>651.57372577303306</v>
      </c>
      <c r="T1154" s="12">
        <f t="shared" si="691"/>
        <v>0.32172471510475231</v>
      </c>
      <c r="W1154" s="24">
        <f t="shared" si="692"/>
        <v>692.54502837964981</v>
      </c>
      <c r="X1154" s="24">
        <f t="shared" si="693"/>
        <v>952.04131817737198</v>
      </c>
      <c r="Y1154" s="13">
        <f t="shared" si="674"/>
        <v>0.3336936515698099</v>
      </c>
      <c r="Z1154" s="24">
        <f t="shared" si="675"/>
        <v>3576.5944162653936</v>
      </c>
      <c r="AA1154" s="24">
        <f t="shared" si="676"/>
        <v>17818.164722545545</v>
      </c>
      <c r="AB1154" s="24">
        <f t="shared" si="694"/>
        <v>596.17015731285426</v>
      </c>
      <c r="AC1154" s="24">
        <f t="shared" si="695"/>
        <v>479.11586281566019</v>
      </c>
      <c r="AD1154" s="123">
        <f t="shared" si="696"/>
        <v>5680</v>
      </c>
      <c r="AE1154" s="14">
        <f t="shared" si="697"/>
        <v>94.666666666666671</v>
      </c>
      <c r="AF1154" s="24">
        <f t="shared" si="677"/>
        <v>414.5579314078301</v>
      </c>
      <c r="AG1154" s="3">
        <f t="shared" si="698"/>
        <v>2.308841371843398</v>
      </c>
      <c r="AH1154" s="14">
        <f t="shared" si="678"/>
        <v>0</v>
      </c>
      <c r="AI1154" s="14">
        <f t="shared" si="679"/>
        <v>0.70884137184339802</v>
      </c>
      <c r="AJ1154" s="14">
        <f t="shared" si="680"/>
        <v>1.7379572346590582</v>
      </c>
      <c r="AK1154" s="14">
        <f t="shared" si="681"/>
        <v>2.308841371843398</v>
      </c>
      <c r="AL1154" s="24">
        <f t="shared" si="699"/>
        <v>601.2059470405926</v>
      </c>
      <c r="AM1154" s="14">
        <f t="shared" si="700"/>
        <v>509.8668657015354</v>
      </c>
      <c r="AN1154" s="138" t="str">
        <f t="shared" si="701"/>
        <v>modifiée</v>
      </c>
      <c r="AO1154">
        <f t="shared" si="702"/>
        <v>5680</v>
      </c>
      <c r="AP1154" s="124">
        <f t="shared" si="703"/>
        <v>509.8668657015354</v>
      </c>
      <c r="AQ1154" s="124">
        <f t="shared" si="664"/>
        <v>0.31895145053704255</v>
      </c>
    </row>
    <row r="1155" spans="2:43" x14ac:dyDescent="0.25">
      <c r="B1155" s="3">
        <f t="shared" si="682"/>
        <v>5685</v>
      </c>
      <c r="C1155" s="14">
        <f t="shared" si="683"/>
        <v>94.75</v>
      </c>
      <c r="D1155" s="11">
        <f t="shared" si="684"/>
        <v>1013.6834126839407</v>
      </c>
      <c r="E1155" s="11">
        <f t="shared" si="665"/>
        <v>835.8295804566377</v>
      </c>
      <c r="F1155" s="11">
        <f t="shared" si="685"/>
        <v>345.74856662128821</v>
      </c>
      <c r="G1155" s="11">
        <f t="shared" si="666"/>
        <v>596.50970210104242</v>
      </c>
      <c r="H1155" s="11">
        <f t="shared" si="667"/>
        <v>479.43758753076497</v>
      </c>
      <c r="I1155" s="24">
        <f t="shared" si="686"/>
        <v>345.74856662128821</v>
      </c>
      <c r="J1155" s="12">
        <f t="shared" si="668"/>
        <v>0.27588390709639266</v>
      </c>
      <c r="K1155" s="24">
        <f t="shared" si="669"/>
        <v>581.99347104465494</v>
      </c>
      <c r="L1155" s="12">
        <f t="shared" si="687"/>
        <v>0.26409149718124969</v>
      </c>
      <c r="M1155" s="24">
        <f t="shared" si="688"/>
        <v>596.50970210104242</v>
      </c>
      <c r="N1155" s="12">
        <f t="shared" si="670"/>
        <v>0.63718703199773208</v>
      </c>
      <c r="O1155" s="24">
        <f t="shared" si="671"/>
        <v>755.95998333325542</v>
      </c>
      <c r="P1155" s="12">
        <f t="shared" si="689"/>
        <v>0.3392383363793614</v>
      </c>
      <c r="Q1155" s="24">
        <f t="shared" si="690"/>
        <v>479.43758753076497</v>
      </c>
      <c r="R1155" s="12">
        <f t="shared" si="672"/>
        <v>0.44341155737241983</v>
      </c>
      <c r="S1155" s="24">
        <f t="shared" si="673"/>
        <v>651.79342768181937</v>
      </c>
      <c r="T1155" s="12">
        <f t="shared" si="691"/>
        <v>0.32151928262572743</v>
      </c>
      <c r="W1155" s="24">
        <f t="shared" si="692"/>
        <v>692.87872203121958</v>
      </c>
      <c r="X1155" s="24">
        <f t="shared" si="693"/>
        <v>954.15673193024656</v>
      </c>
      <c r="Y1155" s="13">
        <f t="shared" si="674"/>
        <v>0.3329105323038884</v>
      </c>
      <c r="Z1155" s="24">
        <f t="shared" si="675"/>
        <v>3573.771460635453</v>
      </c>
      <c r="AA1155" s="24">
        <f t="shared" si="676"/>
        <v>17818.205102767472</v>
      </c>
      <c r="AB1155" s="24">
        <f t="shared" si="694"/>
        <v>596.50970210104242</v>
      </c>
      <c r="AC1155" s="24">
        <f t="shared" si="695"/>
        <v>479.43758753076497</v>
      </c>
      <c r="AD1155" s="123">
        <f t="shared" si="696"/>
        <v>5685</v>
      </c>
      <c r="AE1155" s="14">
        <f t="shared" si="697"/>
        <v>94.75</v>
      </c>
      <c r="AF1155" s="24">
        <f t="shared" si="677"/>
        <v>414.71879376538249</v>
      </c>
      <c r="AG1155" s="3">
        <f t="shared" si="698"/>
        <v>2.3056241246923506</v>
      </c>
      <c r="AH1155" s="14">
        <f t="shared" si="678"/>
        <v>0</v>
      </c>
      <c r="AI1155" s="14">
        <f t="shared" si="679"/>
        <v>0.70562412469235025</v>
      </c>
      <c r="AJ1155" s="14">
        <f t="shared" si="680"/>
        <v>1.7350617122231153</v>
      </c>
      <c r="AK1155" s="14">
        <f t="shared" si="681"/>
        <v>2.3056241246923506</v>
      </c>
      <c r="AL1155" s="24">
        <f t="shared" si="699"/>
        <v>601.53209390570328</v>
      </c>
      <c r="AM1155" s="14">
        <f t="shared" si="700"/>
        <v>510.18546578018703</v>
      </c>
      <c r="AN1155" s="138" t="str">
        <f t="shared" si="701"/>
        <v>modifiée</v>
      </c>
      <c r="AO1155">
        <f t="shared" si="702"/>
        <v>5685</v>
      </c>
      <c r="AP1155" s="124">
        <f t="shared" si="703"/>
        <v>510.18546578018703</v>
      </c>
      <c r="AQ1155" s="124">
        <f t="shared" si="664"/>
        <v>0.31860007865162743</v>
      </c>
    </row>
    <row r="1156" spans="2:43" x14ac:dyDescent="0.25">
      <c r="B1156" s="3">
        <f t="shared" si="682"/>
        <v>5690</v>
      </c>
      <c r="C1156" s="14">
        <f t="shared" si="683"/>
        <v>94.833333333333329</v>
      </c>
      <c r="D1156" s="11">
        <f t="shared" si="684"/>
        <v>1013.8149593089458</v>
      </c>
      <c r="E1156" s="11">
        <f t="shared" si="665"/>
        <v>836.05035588300984</v>
      </c>
      <c r="F1156" s="11">
        <f t="shared" si="685"/>
        <v>346.01265811846946</v>
      </c>
      <c r="G1156" s="11">
        <f t="shared" si="666"/>
        <v>596.84894043742179</v>
      </c>
      <c r="H1156" s="11">
        <f t="shared" si="667"/>
        <v>479.7591068133907</v>
      </c>
      <c r="I1156" s="24">
        <f t="shared" si="686"/>
        <v>346.01265811846946</v>
      </c>
      <c r="J1156" s="12">
        <f t="shared" si="668"/>
        <v>0.2758337556397934</v>
      </c>
      <c r="K1156" s="24">
        <f t="shared" si="669"/>
        <v>582.0992877538406</v>
      </c>
      <c r="L1156" s="12">
        <f t="shared" si="687"/>
        <v>0.26399770204278483</v>
      </c>
      <c r="M1156" s="24">
        <f t="shared" si="688"/>
        <v>596.84894043742179</v>
      </c>
      <c r="N1156" s="12">
        <f t="shared" si="670"/>
        <v>0.63686483948269557</v>
      </c>
      <c r="O1156" s="24">
        <f t="shared" si="671"/>
        <v>756.34242656641436</v>
      </c>
      <c r="P1156" s="12">
        <f t="shared" si="689"/>
        <v>0.33893221693182268</v>
      </c>
      <c r="Q1156" s="24">
        <f t="shared" si="690"/>
        <v>479.7591068133907</v>
      </c>
      <c r="R1156" s="12">
        <f t="shared" si="672"/>
        <v>0.44326202975234802</v>
      </c>
      <c r="S1156" s="24">
        <f t="shared" si="673"/>
        <v>652.01330015786732</v>
      </c>
      <c r="T1156" s="12">
        <f t="shared" si="691"/>
        <v>0.32131394286360149</v>
      </c>
      <c r="W1156" s="24">
        <f t="shared" si="692"/>
        <v>693.21163256352349</v>
      </c>
      <c r="X1156" s="24">
        <f t="shared" si="693"/>
        <v>956.29859189310218</v>
      </c>
      <c r="Y1156" s="13">
        <f t="shared" si="674"/>
        <v>0.33212298819566249</v>
      </c>
      <c r="Z1156" s="24">
        <f t="shared" si="675"/>
        <v>3570.9680829871586</v>
      </c>
      <c r="AA1156" s="24">
        <f t="shared" si="676"/>
        <v>17818.309331553945</v>
      </c>
      <c r="AB1156" s="24">
        <f t="shared" si="694"/>
        <v>596.84894043742179</v>
      </c>
      <c r="AC1156" s="24">
        <f t="shared" si="695"/>
        <v>479.7591068133907</v>
      </c>
      <c r="AD1156" s="123">
        <f t="shared" si="696"/>
        <v>5690</v>
      </c>
      <c r="AE1156" s="14">
        <f t="shared" si="697"/>
        <v>94.833333333333329</v>
      </c>
      <c r="AF1156" s="24">
        <f t="shared" si="677"/>
        <v>414.87955340669532</v>
      </c>
      <c r="AG1156" s="3">
        <f t="shared" si="698"/>
        <v>2.302408931866093</v>
      </c>
      <c r="AH1156" s="14">
        <f t="shared" si="678"/>
        <v>0</v>
      </c>
      <c r="AI1156" s="14">
        <f t="shared" si="679"/>
        <v>0.70240893186609288</v>
      </c>
      <c r="AJ1156" s="14">
        <f t="shared" si="680"/>
        <v>1.7321680386794838</v>
      </c>
      <c r="AK1156" s="14">
        <f t="shared" si="681"/>
        <v>2.302408931866093</v>
      </c>
      <c r="AL1156" s="24">
        <f t="shared" si="699"/>
        <v>601.85767341985991</v>
      </c>
      <c r="AM1156" s="14">
        <f t="shared" si="700"/>
        <v>510.50371427619638</v>
      </c>
      <c r="AN1156" s="138" t="str">
        <f t="shared" si="701"/>
        <v>modifiée</v>
      </c>
      <c r="AO1156">
        <f t="shared" si="702"/>
        <v>5690</v>
      </c>
      <c r="AP1156" s="124">
        <f t="shared" si="703"/>
        <v>510.50371427619638</v>
      </c>
      <c r="AQ1156" s="124">
        <f t="shared" si="664"/>
        <v>0.31824849600934613</v>
      </c>
    </row>
    <row r="1157" spans="2:43" x14ac:dyDescent="0.25">
      <c r="B1157" s="3">
        <f t="shared" si="682"/>
        <v>5695</v>
      </c>
      <c r="C1157" s="14">
        <f t="shared" si="683"/>
        <v>94.916666666666671</v>
      </c>
      <c r="D1157" s="11">
        <f t="shared" si="684"/>
        <v>1013.9463905421601</v>
      </c>
      <c r="E1157" s="11">
        <f t="shared" si="665"/>
        <v>836.2711313093821</v>
      </c>
      <c r="F1157" s="11">
        <f t="shared" si="685"/>
        <v>346.27665582051225</v>
      </c>
      <c r="G1157" s="11">
        <f t="shared" si="666"/>
        <v>597.18787265435355</v>
      </c>
      <c r="H1157" s="11">
        <f t="shared" si="667"/>
        <v>480.08042075625428</v>
      </c>
      <c r="I1157" s="24">
        <f t="shared" si="686"/>
        <v>346.27665582051225</v>
      </c>
      <c r="J1157" s="12">
        <f t="shared" si="668"/>
        <v>0.27578359963834975</v>
      </c>
      <c r="K1157" s="24">
        <f t="shared" si="669"/>
        <v>582.20515254331747</v>
      </c>
      <c r="L1157" s="12">
        <f t="shared" si="687"/>
        <v>0.26390390373406747</v>
      </c>
      <c r="M1157" s="24">
        <f t="shared" si="688"/>
        <v>597.18787265435355</v>
      </c>
      <c r="N1157" s="12">
        <f t="shared" si="670"/>
        <v>0.63654282112769944</v>
      </c>
      <c r="O1157" s="24">
        <f t="shared" si="671"/>
        <v>756.72504991229584</v>
      </c>
      <c r="P1157" s="12">
        <f t="shared" si="689"/>
        <v>0.33862642973764234</v>
      </c>
      <c r="Q1157" s="24">
        <f t="shared" si="690"/>
        <v>480.08042075625428</v>
      </c>
      <c r="R1157" s="12">
        <f t="shared" si="672"/>
        <v>0.44311248712742596</v>
      </c>
      <c r="S1157" s="24">
        <f t="shared" si="673"/>
        <v>652.2333431113434</v>
      </c>
      <c r="T1157" s="12">
        <f t="shared" si="691"/>
        <v>0.32110869600816228</v>
      </c>
      <c r="W1157" s="24">
        <f t="shared" si="692"/>
        <v>693.54375555171919</v>
      </c>
      <c r="X1157" s="24">
        <f t="shared" si="693"/>
        <v>958.467349893358</v>
      </c>
      <c r="Y1157" s="13">
        <f t="shared" si="674"/>
        <v>0.33133097002591122</v>
      </c>
      <c r="Z1157" s="24">
        <f t="shared" si="675"/>
        <v>3568.184393941573</v>
      </c>
      <c r="AA1157" s="24">
        <f t="shared" si="676"/>
        <v>17818.478080464378</v>
      </c>
      <c r="AB1157" s="24">
        <f t="shared" si="694"/>
        <v>597.18787265435355</v>
      </c>
      <c r="AC1157" s="24">
        <f t="shared" si="695"/>
        <v>480.08042075625428</v>
      </c>
      <c r="AD1157" s="123">
        <f t="shared" si="696"/>
        <v>5695</v>
      </c>
      <c r="AE1157" s="14">
        <f t="shared" si="697"/>
        <v>94.916666666666671</v>
      </c>
      <c r="AF1157" s="24">
        <f t="shared" si="677"/>
        <v>415.04021037812714</v>
      </c>
      <c r="AG1157" s="3">
        <f t="shared" si="698"/>
        <v>2.2991957924374571</v>
      </c>
      <c r="AH1157" s="14">
        <f t="shared" si="678"/>
        <v>0</v>
      </c>
      <c r="AI1157" s="14">
        <f t="shared" si="679"/>
        <v>0.69919579243745711</v>
      </c>
      <c r="AJ1157" s="14">
        <f t="shared" si="680"/>
        <v>1.7292762131937114</v>
      </c>
      <c r="AK1157" s="14">
        <f t="shared" si="681"/>
        <v>2.2991957924374571</v>
      </c>
      <c r="AL1157" s="24">
        <f t="shared" si="699"/>
        <v>602.18268326374323</v>
      </c>
      <c r="AM1157" s="14">
        <f t="shared" si="700"/>
        <v>510.82161097576716</v>
      </c>
      <c r="AN1157" s="138" t="str">
        <f t="shared" si="701"/>
        <v>modifiée</v>
      </c>
      <c r="AO1157">
        <f t="shared" si="702"/>
        <v>5695</v>
      </c>
      <c r="AP1157" s="124">
        <f t="shared" si="703"/>
        <v>510.82161097576716</v>
      </c>
      <c r="AQ1157" s="124">
        <f t="shared" si="664"/>
        <v>0.31789669957078104</v>
      </c>
    </row>
    <row r="1158" spans="2:43" x14ac:dyDescent="0.25">
      <c r="B1158" s="3">
        <f t="shared" si="682"/>
        <v>5700</v>
      </c>
      <c r="C1158" s="14">
        <f t="shared" si="683"/>
        <v>95</v>
      </c>
      <c r="D1158" s="11">
        <f t="shared" si="684"/>
        <v>1014.0777065858476</v>
      </c>
      <c r="E1158" s="11">
        <f t="shared" si="665"/>
        <v>836.49190673575436</v>
      </c>
      <c r="F1158" s="11">
        <f t="shared" si="685"/>
        <v>346.54055972424629</v>
      </c>
      <c r="G1158" s="11">
        <f t="shared" si="666"/>
        <v>597.52649908409114</v>
      </c>
      <c r="H1158" s="11">
        <f t="shared" si="667"/>
        <v>480.40152945226242</v>
      </c>
      <c r="I1158" s="24">
        <f t="shared" si="686"/>
        <v>346.54055972424629</v>
      </c>
      <c r="J1158" s="12">
        <f t="shared" si="668"/>
        <v>0.27573343903480696</v>
      </c>
      <c r="K1158" s="24">
        <f t="shared" si="669"/>
        <v>582.31106556547229</v>
      </c>
      <c r="L1158" s="12">
        <f t="shared" si="687"/>
        <v>0.26381010231233598</v>
      </c>
      <c r="M1158" s="24">
        <f t="shared" si="688"/>
        <v>597.52649908409114</v>
      </c>
      <c r="N1158" s="12">
        <f t="shared" si="670"/>
        <v>0.63622097734280358</v>
      </c>
      <c r="O1158" s="24">
        <f t="shared" si="671"/>
        <v>757.10785284219367</v>
      </c>
      <c r="P1158" s="12">
        <f t="shared" si="689"/>
        <v>0.33832097468743427</v>
      </c>
      <c r="Q1158" s="24">
        <f t="shared" si="690"/>
        <v>480.40152945226242</v>
      </c>
      <c r="R1158" s="12">
        <f t="shared" si="672"/>
        <v>0.44296292969160589</v>
      </c>
      <c r="S1158" s="24">
        <f t="shared" si="673"/>
        <v>652.4535564515885</v>
      </c>
      <c r="T1158" s="12">
        <f t="shared" si="691"/>
        <v>0.32090354224863554</v>
      </c>
      <c r="W1158" s="24">
        <f t="shared" si="692"/>
        <v>693.87508652174506</v>
      </c>
      <c r="X1158" s="24">
        <f t="shared" si="693"/>
        <v>960.66346730419036</v>
      </c>
      <c r="Y1158" s="13">
        <f t="shared" si="674"/>
        <v>0.33053442809012268</v>
      </c>
      <c r="Z1158" s="24">
        <f t="shared" si="675"/>
        <v>3565.4205053502324</v>
      </c>
      <c r="AA1158" s="24">
        <f t="shared" si="676"/>
        <v>17818.712027584836</v>
      </c>
      <c r="AB1158" s="24">
        <f t="shared" si="694"/>
        <v>597.52649908409114</v>
      </c>
      <c r="AC1158" s="24">
        <f t="shared" si="695"/>
        <v>480.40152945226242</v>
      </c>
      <c r="AD1158" s="123">
        <f t="shared" si="696"/>
        <v>5700</v>
      </c>
      <c r="AE1158" s="14">
        <f t="shared" si="697"/>
        <v>95</v>
      </c>
      <c r="AF1158" s="24">
        <f t="shared" si="677"/>
        <v>415.20076472613118</v>
      </c>
      <c r="AG1158" s="3">
        <f t="shared" si="698"/>
        <v>2.2959847054773759</v>
      </c>
      <c r="AH1158" s="14">
        <f t="shared" si="678"/>
        <v>0</v>
      </c>
      <c r="AI1158" s="14">
        <f t="shared" si="679"/>
        <v>0.69598470547737579</v>
      </c>
      <c r="AJ1158" s="14">
        <f t="shared" si="680"/>
        <v>1.7263862349296382</v>
      </c>
      <c r="AK1158" s="14">
        <f t="shared" si="681"/>
        <v>2.2959847054773759</v>
      </c>
      <c r="AL1158" s="24">
        <f t="shared" si="699"/>
        <v>602.50712109188851</v>
      </c>
      <c r="AM1158" s="14">
        <f t="shared" si="700"/>
        <v>511.13915566203201</v>
      </c>
      <c r="AN1158" s="138" t="str">
        <f t="shared" si="701"/>
        <v>modifiée</v>
      </c>
      <c r="AO1158">
        <f t="shared" si="702"/>
        <v>5700</v>
      </c>
      <c r="AP1158" s="124">
        <f t="shared" si="703"/>
        <v>511.13915566203201</v>
      </c>
      <c r="AQ1158" s="124">
        <f t="shared" si="664"/>
        <v>0.31754468626485277</v>
      </c>
    </row>
    <row r="1159" spans="2:43" x14ac:dyDescent="0.25">
      <c r="B1159" s="3">
        <f t="shared" si="682"/>
        <v>5705</v>
      </c>
      <c r="C1159" s="14">
        <f t="shared" si="683"/>
        <v>95.083333333333329</v>
      </c>
      <c r="D1159" s="11">
        <f t="shared" si="684"/>
        <v>1014.2089076417412</v>
      </c>
      <c r="E1159" s="11">
        <f t="shared" si="665"/>
        <v>836.71268216212661</v>
      </c>
      <c r="F1159" s="11">
        <f t="shared" si="685"/>
        <v>346.80436982655863</v>
      </c>
      <c r="G1159" s="11">
        <f t="shared" si="666"/>
        <v>597.86482005877861</v>
      </c>
      <c r="H1159" s="11">
        <f t="shared" si="667"/>
        <v>480.72243299451105</v>
      </c>
      <c r="I1159" s="24">
        <f t="shared" si="686"/>
        <v>346.80436982655863</v>
      </c>
      <c r="J1159" s="12">
        <f t="shared" si="668"/>
        <v>0.27568327377222929</v>
      </c>
      <c r="K1159" s="24">
        <f t="shared" si="669"/>
        <v>582.41702697222092</v>
      </c>
      <c r="L1159" s="12">
        <f t="shared" si="687"/>
        <v>0.26371629783477663</v>
      </c>
      <c r="M1159" s="24">
        <f t="shared" si="688"/>
        <v>597.86482005877861</v>
      </c>
      <c r="N1159" s="12">
        <f t="shared" si="670"/>
        <v>0.63589930853574439</v>
      </c>
      <c r="O1159" s="24">
        <f t="shared" si="671"/>
        <v>757.490834827816</v>
      </c>
      <c r="P1159" s="12">
        <f t="shared" si="689"/>
        <v>0.33801585167023818</v>
      </c>
      <c r="Q1159" s="24">
        <f t="shared" si="690"/>
        <v>480.72243299451105</v>
      </c>
      <c r="R1159" s="12">
        <f t="shared" si="672"/>
        <v>0.44281335763907503</v>
      </c>
      <c r="S1159" s="24">
        <f t="shared" si="673"/>
        <v>652.67394008712233</v>
      </c>
      <c r="T1159" s="12">
        <f t="shared" si="691"/>
        <v>0.32069848177360111</v>
      </c>
      <c r="W1159" s="24">
        <f t="shared" si="692"/>
        <v>694.20562094983518</v>
      </c>
      <c r="X1159" s="24">
        <f t="shared" si="693"/>
        <v>962.88741528009098</v>
      </c>
      <c r="Y1159" s="13">
        <f t="shared" si="674"/>
        <v>0.32973331219930363</v>
      </c>
      <c r="Z1159" s="24">
        <f t="shared" si="675"/>
        <v>3562.6765303072857</v>
      </c>
      <c r="AA1159" s="24">
        <f t="shared" si="676"/>
        <v>17819.011857592788</v>
      </c>
      <c r="AB1159" s="24">
        <f t="shared" si="694"/>
        <v>597.86482005877861</v>
      </c>
      <c r="AC1159" s="24">
        <f t="shared" si="695"/>
        <v>480.72243299451105</v>
      </c>
      <c r="AD1159" s="123">
        <f t="shared" si="696"/>
        <v>5705</v>
      </c>
      <c r="AE1159" s="14">
        <f t="shared" si="697"/>
        <v>95.083333333333329</v>
      </c>
      <c r="AF1159" s="24">
        <f t="shared" si="677"/>
        <v>415.36121649725555</v>
      </c>
      <c r="AG1159" s="3">
        <f t="shared" si="698"/>
        <v>2.2927756700548896</v>
      </c>
      <c r="AH1159" s="14">
        <f t="shared" si="678"/>
        <v>0</v>
      </c>
      <c r="AI1159" s="14">
        <f t="shared" si="679"/>
        <v>0.69277567005488949</v>
      </c>
      <c r="AJ1159" s="14">
        <f t="shared" si="680"/>
        <v>1.7234981030494005</v>
      </c>
      <c r="AK1159" s="14">
        <f t="shared" si="681"/>
        <v>2.2927756700548896</v>
      </c>
      <c r="AL1159" s="24">
        <f t="shared" si="699"/>
        <v>602.83098453242928</v>
      </c>
      <c r="AM1159" s="14">
        <f t="shared" si="700"/>
        <v>511.45634811502333</v>
      </c>
      <c r="AN1159" s="138" t="str">
        <f t="shared" si="701"/>
        <v>modifiée</v>
      </c>
      <c r="AO1159">
        <f t="shared" si="702"/>
        <v>5705</v>
      </c>
      <c r="AP1159" s="124">
        <f t="shared" si="703"/>
        <v>511.45634811502333</v>
      </c>
      <c r="AQ1159" s="124">
        <f t="shared" si="664"/>
        <v>0.31719245299132126</v>
      </c>
    </row>
    <row r="1160" spans="2:43" x14ac:dyDescent="0.25">
      <c r="B1160" s="3">
        <f t="shared" si="682"/>
        <v>5710</v>
      </c>
      <c r="C1160" s="14">
        <f t="shared" si="683"/>
        <v>95.166666666666671</v>
      </c>
      <c r="D1160" s="11">
        <f t="shared" si="684"/>
        <v>1014.3399939110446</v>
      </c>
      <c r="E1160" s="11">
        <f t="shared" si="665"/>
        <v>836.93345758849887</v>
      </c>
      <c r="F1160" s="11">
        <f t="shared" si="685"/>
        <v>347.0680861243934</v>
      </c>
      <c r="G1160" s="11">
        <f t="shared" si="666"/>
        <v>598.20283591044881</v>
      </c>
      <c r="H1160" s="11">
        <f t="shared" si="667"/>
        <v>481.04313147628466</v>
      </c>
      <c r="I1160" s="24">
        <f t="shared" si="686"/>
        <v>347.0680861243934</v>
      </c>
      <c r="J1160" s="12">
        <f t="shared" si="668"/>
        <v>0.27563310379399991</v>
      </c>
      <c r="K1160" s="24">
        <f t="shared" si="669"/>
        <v>582.52303691500879</v>
      </c>
      <c r="L1160" s="12">
        <f t="shared" si="687"/>
        <v>0.26362249035851698</v>
      </c>
      <c r="M1160" s="24">
        <f t="shared" si="688"/>
        <v>598.20283591044881</v>
      </c>
      <c r="N1160" s="12">
        <f t="shared" si="670"/>
        <v>0.635577815111939</v>
      </c>
      <c r="O1160" s="24">
        <f t="shared" si="671"/>
        <v>757.87399534128861</v>
      </c>
      <c r="P1160" s="12">
        <f t="shared" si="689"/>
        <v>0.33771106057351397</v>
      </c>
      <c r="Q1160" s="24">
        <f t="shared" si="690"/>
        <v>481.04313147628466</v>
      </c>
      <c r="R1160" s="12">
        <f t="shared" si="672"/>
        <v>0.44266377116425304</v>
      </c>
      <c r="S1160" s="24">
        <f t="shared" si="673"/>
        <v>652.89449392564654</v>
      </c>
      <c r="T1160" s="12">
        <f t="shared" si="691"/>
        <v>0.32049351477098448</v>
      </c>
      <c r="W1160" s="24">
        <f t="shared" si="692"/>
        <v>694.5353542620345</v>
      </c>
      <c r="X1160" s="24">
        <f t="shared" si="693"/>
        <v>965.1396749989616</v>
      </c>
      <c r="Y1160" s="13">
        <f t="shared" si="674"/>
        <v>0.32892757168108616</v>
      </c>
      <c r="Z1160" s="24">
        <f t="shared" si="675"/>
        <v>3559.9525831616093</v>
      </c>
      <c r="AA1160" s="24">
        <f t="shared" si="676"/>
        <v>17819.378261821661</v>
      </c>
      <c r="AB1160" s="24">
        <f t="shared" si="694"/>
        <v>598.20283591044881</v>
      </c>
      <c r="AC1160" s="24">
        <f t="shared" si="695"/>
        <v>481.04313147628466</v>
      </c>
      <c r="AD1160" s="123">
        <f t="shared" si="696"/>
        <v>5710</v>
      </c>
      <c r="AE1160" s="14">
        <f t="shared" si="697"/>
        <v>95.166666666666671</v>
      </c>
      <c r="AF1160" s="24">
        <f t="shared" si="677"/>
        <v>415.52156573814233</v>
      </c>
      <c r="AG1160" s="3">
        <f t="shared" si="698"/>
        <v>2.2895686852371533</v>
      </c>
      <c r="AH1160" s="14">
        <f t="shared" si="678"/>
        <v>0</v>
      </c>
      <c r="AI1160" s="14">
        <f t="shared" si="679"/>
        <v>0.68956868523715342</v>
      </c>
      <c r="AJ1160" s="14">
        <f t="shared" si="680"/>
        <v>1.7206118167134381</v>
      </c>
      <c r="AK1160" s="14">
        <f t="shared" si="681"/>
        <v>2.2895686852371533</v>
      </c>
      <c r="AL1160" s="24">
        <f t="shared" si="699"/>
        <v>603.15427118683874</v>
      </c>
      <c r="AM1160" s="14">
        <f t="shared" si="700"/>
        <v>511.77318811164287</v>
      </c>
      <c r="AN1160" s="138" t="str">
        <f t="shared" si="701"/>
        <v>modifiée</v>
      </c>
      <c r="AO1160">
        <f t="shared" si="702"/>
        <v>5710</v>
      </c>
      <c r="AP1160" s="124">
        <f t="shared" si="703"/>
        <v>511.77318811164287</v>
      </c>
      <c r="AQ1160" s="124">
        <f t="shared" si="664"/>
        <v>0.31683999661953521</v>
      </c>
    </row>
    <row r="1161" spans="2:43" x14ac:dyDescent="0.25">
      <c r="B1161" s="3">
        <f t="shared" si="682"/>
        <v>5715</v>
      </c>
      <c r="C1161" s="14">
        <f t="shared" si="683"/>
        <v>95.25</v>
      </c>
      <c r="D1161" s="11">
        <f t="shared" si="684"/>
        <v>1014.4709655944337</v>
      </c>
      <c r="E1161" s="11">
        <f t="shared" si="665"/>
        <v>837.15423301487101</v>
      </c>
      <c r="F1161" s="11">
        <f t="shared" si="685"/>
        <v>347.3317086147519</v>
      </c>
      <c r="G1161" s="11">
        <f t="shared" si="666"/>
        <v>598.54054697102231</v>
      </c>
      <c r="H1161" s="11">
        <f t="shared" si="667"/>
        <v>481.36362499105564</v>
      </c>
      <c r="I1161" s="24">
        <f t="shared" si="686"/>
        <v>347.3317086147519</v>
      </c>
      <c r="J1161" s="12">
        <f t="shared" si="668"/>
        <v>0.27558292904381987</v>
      </c>
      <c r="K1161" s="24">
        <f t="shared" si="669"/>
        <v>582.62909554481121</v>
      </c>
      <c r="L1161" s="12">
        <f t="shared" si="687"/>
        <v>0.26352867994066737</v>
      </c>
      <c r="M1161" s="24">
        <f t="shared" si="688"/>
        <v>598.54054697102231</v>
      </c>
      <c r="N1161" s="12">
        <f t="shared" si="670"/>
        <v>0.63525649747448731</v>
      </c>
      <c r="O1161" s="24">
        <f t="shared" si="671"/>
        <v>758.25733385516014</v>
      </c>
      <c r="P1161" s="12">
        <f t="shared" si="689"/>
        <v>0.33740660128324423</v>
      </c>
      <c r="Q1161" s="24">
        <f t="shared" si="690"/>
        <v>481.36362499105564</v>
      </c>
      <c r="R1161" s="12">
        <f t="shared" si="672"/>
        <v>0.44251417046178537</v>
      </c>
      <c r="S1161" s="24">
        <f t="shared" si="673"/>
        <v>653.11521787404945</v>
      </c>
      <c r="T1161" s="12">
        <f t="shared" si="691"/>
        <v>0.32028864142812052</v>
      </c>
      <c r="W1161" s="24">
        <f t="shared" si="692"/>
        <v>694.86428183371561</v>
      </c>
      <c r="X1161" s="24">
        <f t="shared" si="693"/>
        <v>967.42073791094504</v>
      </c>
      <c r="Y1161" s="13">
        <f t="shared" si="674"/>
        <v>0.32811715538114977</v>
      </c>
      <c r="Z1161" s="24">
        <f t="shared" si="675"/>
        <v>3557.2487795288853</v>
      </c>
      <c r="AA1161" s="24">
        <f t="shared" si="676"/>
        <v>17819.811938325394</v>
      </c>
      <c r="AB1161" s="24">
        <f t="shared" si="694"/>
        <v>598.54054697102231</v>
      </c>
      <c r="AC1161" s="24">
        <f t="shared" si="695"/>
        <v>481.36362499105564</v>
      </c>
      <c r="AD1161" s="123">
        <f t="shared" si="696"/>
        <v>5715</v>
      </c>
      <c r="AE1161" s="14">
        <f t="shared" si="697"/>
        <v>95.25</v>
      </c>
      <c r="AF1161" s="24">
        <f t="shared" si="677"/>
        <v>415.68181249552782</v>
      </c>
      <c r="AG1161" s="3">
        <f t="shared" si="698"/>
        <v>2.2863637500894436</v>
      </c>
      <c r="AH1161" s="14">
        <f t="shared" si="678"/>
        <v>0</v>
      </c>
      <c r="AI1161" s="14">
        <f t="shared" si="679"/>
        <v>0.6863637500894435</v>
      </c>
      <c r="AJ1161" s="14">
        <f t="shared" si="680"/>
        <v>1.7177273750804991</v>
      </c>
      <c r="AK1161" s="14">
        <f t="shared" si="681"/>
        <v>2.2863637500894436</v>
      </c>
      <c r="AL1161" s="24">
        <f t="shared" si="699"/>
        <v>603.47697862967368</v>
      </c>
      <c r="AM1161" s="14">
        <f t="shared" si="700"/>
        <v>512.08967542563175</v>
      </c>
      <c r="AN1161" s="138" t="str">
        <f t="shared" si="701"/>
        <v>modifiée</v>
      </c>
      <c r="AO1161">
        <f t="shared" si="702"/>
        <v>5715</v>
      </c>
      <c r="AP1161" s="124">
        <f t="shared" si="703"/>
        <v>512.08967542563175</v>
      </c>
      <c r="AQ1161" s="124">
        <f t="shared" si="664"/>
        <v>0.31648731398888685</v>
      </c>
    </row>
    <row r="1162" spans="2:43" x14ac:dyDescent="0.25">
      <c r="B1162" s="3">
        <f t="shared" si="682"/>
        <v>5720</v>
      </c>
      <c r="C1162" s="14">
        <f t="shared" si="683"/>
        <v>95.333333333333329</v>
      </c>
      <c r="D1162" s="11">
        <f t="shared" si="684"/>
        <v>1014.6018228920585</v>
      </c>
      <c r="E1162" s="11">
        <f t="shared" si="665"/>
        <v>837.37500844124315</v>
      </c>
      <c r="F1162" s="11">
        <f t="shared" si="685"/>
        <v>347.59523729469259</v>
      </c>
      <c r="G1162" s="11">
        <f t="shared" si="666"/>
        <v>598.8779535723055</v>
      </c>
      <c r="H1162" s="11">
        <f t="shared" si="667"/>
        <v>481.68391363248378</v>
      </c>
      <c r="I1162" s="24">
        <f t="shared" si="686"/>
        <v>347.59523729469259</v>
      </c>
      <c r="J1162" s="12">
        <f t="shared" si="668"/>
        <v>0.27553274946570733</v>
      </c>
      <c r="K1162" s="24">
        <f t="shared" si="669"/>
        <v>582.73520301213489</v>
      </c>
      <c r="L1162" s="12">
        <f t="shared" si="687"/>
        <v>0.26343486663828286</v>
      </c>
      <c r="M1162" s="24">
        <f t="shared" si="688"/>
        <v>598.8779535723055</v>
      </c>
      <c r="N1162" s="12">
        <f t="shared" si="670"/>
        <v>0.63493535602417717</v>
      </c>
      <c r="O1162" s="24">
        <f t="shared" si="671"/>
        <v>758.64084984240526</v>
      </c>
      <c r="P1162" s="12">
        <f t="shared" si="689"/>
        <v>0.33710247368385349</v>
      </c>
      <c r="Q1162" s="24">
        <f t="shared" si="690"/>
        <v>481.68391363248378</v>
      </c>
      <c r="R1162" s="12">
        <f t="shared" si="672"/>
        <v>0.44236455572654038</v>
      </c>
      <c r="S1162" s="24">
        <f t="shared" si="673"/>
        <v>653.33611183840912</v>
      </c>
      <c r="T1162" s="12">
        <f t="shared" si="691"/>
        <v>0.32008386193169241</v>
      </c>
      <c r="W1162" s="24">
        <f t="shared" si="692"/>
        <v>695.19239898909677</v>
      </c>
      <c r="X1162" s="24">
        <f t="shared" si="693"/>
        <v>969.73110599419829</v>
      </c>
      <c r="Y1162" s="13">
        <f t="shared" si="674"/>
        <v>0.32730201166497347</v>
      </c>
      <c r="Z1162" s="24">
        <f t="shared" si="675"/>
        <v>3554.5652363036597</v>
      </c>
      <c r="AA1162" s="24">
        <f t="shared" si="676"/>
        <v>17820.313591942981</v>
      </c>
      <c r="AB1162" s="24">
        <f t="shared" si="694"/>
        <v>598.8779535723055</v>
      </c>
      <c r="AC1162" s="24">
        <f t="shared" si="695"/>
        <v>481.68391363248378</v>
      </c>
      <c r="AD1162" s="123">
        <f t="shared" si="696"/>
        <v>5720</v>
      </c>
      <c r="AE1162" s="14">
        <f t="shared" si="697"/>
        <v>95.333333333333329</v>
      </c>
      <c r="AF1162" s="24">
        <f t="shared" si="677"/>
        <v>415.84195681624192</v>
      </c>
      <c r="AG1162" s="3">
        <f t="shared" si="698"/>
        <v>2.2831608636751621</v>
      </c>
      <c r="AH1162" s="14">
        <f t="shared" si="678"/>
        <v>0</v>
      </c>
      <c r="AI1162" s="14">
        <f t="shared" si="679"/>
        <v>0.68316086367516216</v>
      </c>
      <c r="AJ1162" s="14">
        <f t="shared" si="680"/>
        <v>1.7148447773076461</v>
      </c>
      <c r="AK1162" s="14">
        <f t="shared" si="681"/>
        <v>2.2831608636751621</v>
      </c>
      <c r="AL1162" s="24">
        <f t="shared" si="699"/>
        <v>603.79910440831964</v>
      </c>
      <c r="AM1162" s="14">
        <f t="shared" si="700"/>
        <v>512.40580982754261</v>
      </c>
      <c r="AN1162" s="138" t="str">
        <f t="shared" si="701"/>
        <v>modifiée</v>
      </c>
      <c r="AO1162">
        <f t="shared" si="702"/>
        <v>5720</v>
      </c>
      <c r="AP1162" s="124">
        <f t="shared" si="703"/>
        <v>512.40580982754261</v>
      </c>
      <c r="AQ1162" s="124">
        <f t="shared" si="664"/>
        <v>0.31613440191085829</v>
      </c>
    </row>
    <row r="1163" spans="2:43" x14ac:dyDescent="0.25">
      <c r="B1163" s="3">
        <f t="shared" si="682"/>
        <v>5725</v>
      </c>
      <c r="C1163" s="14">
        <f t="shared" si="683"/>
        <v>95.416666666666671</v>
      </c>
      <c r="D1163" s="11">
        <f t="shared" si="684"/>
        <v>1014.7325660035452</v>
      </c>
      <c r="E1163" s="11">
        <f t="shared" si="665"/>
        <v>837.59578386761541</v>
      </c>
      <c r="F1163" s="11">
        <f t="shared" si="685"/>
        <v>347.8586721613309</v>
      </c>
      <c r="G1163" s="11">
        <f t="shared" si="666"/>
        <v>599.2150560459894</v>
      </c>
      <c r="H1163" s="11">
        <f t="shared" si="667"/>
        <v>482.00399749441544</v>
      </c>
      <c r="I1163" s="24">
        <f t="shared" si="686"/>
        <v>347.8586721613309</v>
      </c>
      <c r="J1163" s="12">
        <f t="shared" si="668"/>
        <v>0.2754825650039972</v>
      </c>
      <c r="K1163" s="24">
        <f t="shared" si="669"/>
        <v>582.84135946701713</v>
      </c>
      <c r="L1163" s="12">
        <f t="shared" si="687"/>
        <v>0.26334105050839229</v>
      </c>
      <c r="M1163" s="24">
        <f t="shared" si="688"/>
        <v>599.2150560459894</v>
      </c>
      <c r="N1163" s="12">
        <f t="shared" si="670"/>
        <v>0.63461439115948715</v>
      </c>
      <c r="O1163" s="24">
        <f t="shared" si="671"/>
        <v>759.0245427764296</v>
      </c>
      <c r="P1163" s="12">
        <f t="shared" si="689"/>
        <v>0.33679867765828131</v>
      </c>
      <c r="Q1163" s="24">
        <f t="shared" si="690"/>
        <v>482.00399749441544</v>
      </c>
      <c r="R1163" s="12">
        <f t="shared" si="672"/>
        <v>0.44221492715360466</v>
      </c>
      <c r="S1163" s="24">
        <f t="shared" si="673"/>
        <v>653.5571757239976</v>
      </c>
      <c r="T1163" s="12">
        <f t="shared" si="691"/>
        <v>0.31987917646777703</v>
      </c>
      <c r="W1163" s="24">
        <f t="shared" si="692"/>
        <v>695.51970100076176</v>
      </c>
      <c r="X1163" s="24">
        <f t="shared" si="693"/>
        <v>972.0712920178164</v>
      </c>
      <c r="Y1163" s="13">
        <f t="shared" si="674"/>
        <v>0.32648208841992937</v>
      </c>
      <c r="Z1163" s="24">
        <f t="shared" si="675"/>
        <v>3551.9020716713412</v>
      </c>
      <c r="AA1163" s="24">
        <f t="shared" si="676"/>
        <v>17820.883934362646</v>
      </c>
      <c r="AB1163" s="24">
        <f t="shared" si="694"/>
        <v>599.2150560459894</v>
      </c>
      <c r="AC1163" s="24">
        <f t="shared" si="695"/>
        <v>482.00399749441544</v>
      </c>
      <c r="AD1163" s="123">
        <f t="shared" si="696"/>
        <v>5725</v>
      </c>
      <c r="AE1163" s="14">
        <f t="shared" si="697"/>
        <v>95.416666666666671</v>
      </c>
      <c r="AF1163" s="24">
        <f t="shared" si="677"/>
        <v>416.00199874720772</v>
      </c>
      <c r="AG1163" s="3">
        <f t="shared" si="698"/>
        <v>2.2799600250558458</v>
      </c>
      <c r="AH1163" s="14">
        <f t="shared" si="678"/>
        <v>0</v>
      </c>
      <c r="AI1163" s="14">
        <f t="shared" si="679"/>
        <v>0.67996002505584552</v>
      </c>
      <c r="AJ1163" s="14">
        <f t="shared" si="680"/>
        <v>1.711964022550261</v>
      </c>
      <c r="AK1163" s="14">
        <f t="shared" si="681"/>
        <v>2.2799600250558458</v>
      </c>
      <c r="AL1163" s="24">
        <f t="shared" si="699"/>
        <v>604.12064604273587</v>
      </c>
      <c r="AM1163" s="14">
        <f t="shared" si="700"/>
        <v>512.7215910847101</v>
      </c>
      <c r="AN1163" s="138" t="str">
        <f t="shared" si="701"/>
        <v>modifiée</v>
      </c>
      <c r="AO1163">
        <f t="shared" si="702"/>
        <v>5725</v>
      </c>
      <c r="AP1163" s="124">
        <f t="shared" si="703"/>
        <v>512.7215910847101</v>
      </c>
      <c r="AQ1163" s="124">
        <f t="shared" si="664"/>
        <v>0.31578125716748673</v>
      </c>
    </row>
    <row r="1164" spans="2:43" x14ac:dyDescent="0.25">
      <c r="B1164" s="3">
        <f t="shared" si="682"/>
        <v>5730</v>
      </c>
      <c r="C1164" s="14">
        <f t="shared" si="683"/>
        <v>95.5</v>
      </c>
      <c r="D1164" s="11">
        <f t="shared" si="684"/>
        <v>1014.8631951279979</v>
      </c>
      <c r="E1164" s="11">
        <f t="shared" si="665"/>
        <v>837.81655929398767</v>
      </c>
      <c r="F1164" s="11">
        <f t="shared" si="685"/>
        <v>348.12201321183932</v>
      </c>
      <c r="G1164" s="11">
        <f t="shared" si="666"/>
        <v>599.55185472364769</v>
      </c>
      <c r="H1164" s="11">
        <f t="shared" si="667"/>
        <v>482.32387667088324</v>
      </c>
      <c r="I1164" s="24">
        <f t="shared" si="686"/>
        <v>348.12201321183932</v>
      </c>
      <c r="J1164" s="12">
        <f t="shared" si="668"/>
        <v>0.27543237560334044</v>
      </c>
      <c r="K1164" s="24">
        <f t="shared" si="669"/>
        <v>582.94756505902694</v>
      </c>
      <c r="L1164" s="12">
        <f t="shared" si="687"/>
        <v>0.26324723160797303</v>
      </c>
      <c r="M1164" s="24">
        <f t="shared" si="688"/>
        <v>599.55185472364769</v>
      </c>
      <c r="N1164" s="12">
        <f t="shared" si="670"/>
        <v>0.63429360327659023</v>
      </c>
      <c r="O1164" s="24">
        <f t="shared" si="671"/>
        <v>759.40841213107274</v>
      </c>
      <c r="P1164" s="12">
        <f t="shared" si="689"/>
        <v>0.33649521308793123</v>
      </c>
      <c r="Q1164" s="24">
        <f t="shared" si="690"/>
        <v>482.32387667088324</v>
      </c>
      <c r="R1164" s="12">
        <f t="shared" si="672"/>
        <v>0.4420652849382779</v>
      </c>
      <c r="S1164" s="24">
        <f t="shared" si="673"/>
        <v>653.77840943528463</v>
      </c>
      <c r="T1164" s="12">
        <f t="shared" si="691"/>
        <v>0.31967458522180348</v>
      </c>
      <c r="W1164" s="24">
        <f t="shared" si="692"/>
        <v>695.84618308918164</v>
      </c>
      <c r="X1164" s="24">
        <f t="shared" si="693"/>
        <v>974.44181981212637</v>
      </c>
      <c r="Y1164" s="13">
        <f t="shared" si="674"/>
        <v>0.32565733305774169</v>
      </c>
      <c r="Z1164" s="24">
        <f t="shared" si="675"/>
        <v>3549.2594051201509</v>
      </c>
      <c r="AA1164" s="24">
        <f t="shared" si="676"/>
        <v>17821.523684186082</v>
      </c>
      <c r="AB1164" s="24">
        <f t="shared" si="694"/>
        <v>599.55185472364769</v>
      </c>
      <c r="AC1164" s="24">
        <f t="shared" si="695"/>
        <v>482.32387667088324</v>
      </c>
      <c r="AD1164" s="123">
        <f t="shared" si="696"/>
        <v>5730</v>
      </c>
      <c r="AE1164" s="14">
        <f t="shared" si="697"/>
        <v>95.5</v>
      </c>
      <c r="AF1164" s="24">
        <f t="shared" si="677"/>
        <v>416.16193833544162</v>
      </c>
      <c r="AG1164" s="3">
        <f t="shared" si="698"/>
        <v>2.2767612332911678</v>
      </c>
      <c r="AH1164" s="14">
        <f t="shared" si="678"/>
        <v>0</v>
      </c>
      <c r="AI1164" s="14">
        <f t="shared" si="679"/>
        <v>0.67676123329116755</v>
      </c>
      <c r="AJ1164" s="14">
        <f t="shared" si="680"/>
        <v>1.709085109962051</v>
      </c>
      <c r="AK1164" s="14">
        <f t="shared" si="681"/>
        <v>2.2767612332911678</v>
      </c>
      <c r="AL1164" s="24">
        <f t="shared" si="699"/>
        <v>604.44160102520254</v>
      </c>
      <c r="AM1164" s="14">
        <f t="shared" si="700"/>
        <v>513.03701896122357</v>
      </c>
      <c r="AN1164" s="138" t="str">
        <f t="shared" si="701"/>
        <v>modifiée</v>
      </c>
      <c r="AO1164">
        <f t="shared" si="702"/>
        <v>5730</v>
      </c>
      <c r="AP1164" s="124">
        <f t="shared" si="703"/>
        <v>513.03701896122357</v>
      </c>
      <c r="AQ1164" s="124">
        <f t="shared" si="664"/>
        <v>0.31542787651346771</v>
      </c>
    </row>
    <row r="1165" spans="2:43" x14ac:dyDescent="0.25">
      <c r="B1165" s="3">
        <f t="shared" si="682"/>
        <v>5735</v>
      </c>
      <c r="C1165" s="14">
        <f t="shared" si="683"/>
        <v>95.583333333333329</v>
      </c>
      <c r="D1165" s="11">
        <f t="shared" si="684"/>
        <v>1014.9937104640003</v>
      </c>
      <c r="E1165" s="11">
        <f t="shared" si="665"/>
        <v>838.03733472035992</v>
      </c>
      <c r="F1165" s="11">
        <f t="shared" si="685"/>
        <v>348.38526044344729</v>
      </c>
      <c r="G1165" s="11">
        <f t="shared" si="666"/>
        <v>599.88834993673561</v>
      </c>
      <c r="H1165" s="11">
        <f t="shared" si="667"/>
        <v>482.64355125610501</v>
      </c>
      <c r="I1165" s="24">
        <f t="shared" si="686"/>
        <v>348.38526044344729</v>
      </c>
      <c r="J1165" s="12">
        <f t="shared" si="668"/>
        <v>0.27538218120870289</v>
      </c>
      <c r="K1165" s="24">
        <f t="shared" si="669"/>
        <v>583.05381993726598</v>
      </c>
      <c r="L1165" s="12">
        <f t="shared" si="687"/>
        <v>0.26315340999396675</v>
      </c>
      <c r="M1165" s="24">
        <f t="shared" si="688"/>
        <v>599.88834993673561</v>
      </c>
      <c r="N1165" s="12">
        <f t="shared" si="670"/>
        <v>0.6339729927693577</v>
      </c>
      <c r="O1165" s="24">
        <f t="shared" si="671"/>
        <v>759.79245738061309</v>
      </c>
      <c r="P1165" s="12">
        <f t="shared" si="689"/>
        <v>0.33619207985271476</v>
      </c>
      <c r="Q1165" s="24">
        <f t="shared" si="690"/>
        <v>482.64355125610501</v>
      </c>
      <c r="R1165" s="12">
        <f t="shared" si="672"/>
        <v>0.44191562927606876</v>
      </c>
      <c r="S1165" s="24">
        <f t="shared" si="673"/>
        <v>653.9998128759421</v>
      </c>
      <c r="T1165" s="12">
        <f t="shared" si="691"/>
        <v>0.3194700883785776</v>
      </c>
      <c r="W1165" s="24">
        <f t="shared" si="692"/>
        <v>696.17184042223937</v>
      </c>
      <c r="X1165" s="24">
        <f t="shared" si="693"/>
        <v>976.84322454657934</v>
      </c>
      <c r="Y1165" s="13">
        <f t="shared" si="674"/>
        <v>0.32482769251732024</v>
      </c>
      <c r="Z1165" s="24">
        <f t="shared" si="675"/>
        <v>3546.6373574530139</v>
      </c>
      <c r="AA1165" s="24">
        <f t="shared" si="676"/>
        <v>17822.2335669924</v>
      </c>
      <c r="AB1165" s="24">
        <f t="shared" si="694"/>
        <v>599.88834993673561</v>
      </c>
      <c r="AC1165" s="24">
        <f t="shared" si="695"/>
        <v>482.64355125610501</v>
      </c>
      <c r="AD1165" s="123">
        <f t="shared" si="696"/>
        <v>5735</v>
      </c>
      <c r="AE1165" s="14">
        <f t="shared" si="697"/>
        <v>95.583333333333329</v>
      </c>
      <c r="AF1165" s="24">
        <f t="shared" si="677"/>
        <v>416.32177562805248</v>
      </c>
      <c r="AG1165" s="3">
        <f t="shared" si="698"/>
        <v>2.27356448743895</v>
      </c>
      <c r="AH1165" s="14">
        <f t="shared" si="678"/>
        <v>0</v>
      </c>
      <c r="AI1165" s="14">
        <f t="shared" si="679"/>
        <v>0.67356448743894981</v>
      </c>
      <c r="AJ1165" s="14">
        <f t="shared" si="680"/>
        <v>1.7062080386950549</v>
      </c>
      <c r="AK1165" s="14">
        <f t="shared" si="681"/>
        <v>2.27356448743895</v>
      </c>
      <c r="AL1165" s="24">
        <f t="shared" si="699"/>
        <v>604.76196682006957</v>
      </c>
      <c r="AM1165" s="14">
        <f t="shared" si="700"/>
        <v>513.35209321789978</v>
      </c>
      <c r="AN1165" s="138" t="str">
        <f t="shared" si="701"/>
        <v>modifiée</v>
      </c>
      <c r="AO1165">
        <f t="shared" si="702"/>
        <v>5735</v>
      </c>
      <c r="AP1165" s="124">
        <f t="shared" si="703"/>
        <v>513.35209321789978</v>
      </c>
      <c r="AQ1165" s="124">
        <f t="shared" si="664"/>
        <v>0.31507425667621192</v>
      </c>
    </row>
    <row r="1166" spans="2:43" x14ac:dyDescent="0.25">
      <c r="B1166" s="3">
        <f t="shared" si="682"/>
        <v>5740</v>
      </c>
      <c r="C1166" s="14">
        <f t="shared" si="683"/>
        <v>95.666666666666671</v>
      </c>
      <c r="D1166" s="11">
        <f t="shared" si="684"/>
        <v>1015.1241122096176</v>
      </c>
      <c r="E1166" s="11">
        <f t="shared" si="665"/>
        <v>838.25811014673218</v>
      </c>
      <c r="F1166" s="11">
        <f t="shared" si="685"/>
        <v>348.64841385344124</v>
      </c>
      <c r="G1166" s="11">
        <f t="shared" si="666"/>
        <v>600.22454201658832</v>
      </c>
      <c r="H1166" s="11">
        <f t="shared" si="667"/>
        <v>482.96302134448359</v>
      </c>
      <c r="I1166" s="24">
        <f t="shared" si="686"/>
        <v>348.64841385344124</v>
      </c>
      <c r="J1166" s="12">
        <f t="shared" si="668"/>
        <v>0.27533198176536555</v>
      </c>
      <c r="K1166" s="24">
        <f t="shared" si="669"/>
        <v>583.1601242503682</v>
      </c>
      <c r="L1166" s="12">
        <f t="shared" si="687"/>
        <v>0.2630595857232863</v>
      </c>
      <c r="M1166" s="24">
        <f t="shared" si="688"/>
        <v>600.22454201658832</v>
      </c>
      <c r="N1166" s="12">
        <f t="shared" si="670"/>
        <v>0.63349066929466435</v>
      </c>
      <c r="O1166" s="24">
        <f t="shared" si="671"/>
        <v>760.37094378278493</v>
      </c>
      <c r="P1166" s="12">
        <f t="shared" si="689"/>
        <v>0.33581887360220219</v>
      </c>
      <c r="Q1166" s="24">
        <f t="shared" si="690"/>
        <v>482.96302134448359</v>
      </c>
      <c r="R1166" s="12">
        <f t="shared" si="672"/>
        <v>0.44176596036269128</v>
      </c>
      <c r="S1166" s="24">
        <f t="shared" si="673"/>
        <v>654.22138594884677</v>
      </c>
      <c r="T1166" s="12">
        <f t="shared" si="691"/>
        <v>0.31926568612229239</v>
      </c>
      <c r="W1166" s="24">
        <f t="shared" si="692"/>
        <v>696.49666811475674</v>
      </c>
      <c r="X1166" s="24">
        <f t="shared" si="693"/>
        <v>979.27605301546737</v>
      </c>
      <c r="Y1166" s="13">
        <f t="shared" si="674"/>
        <v>0.32399311326799107</v>
      </c>
      <c r="Z1166" s="24">
        <f t="shared" si="675"/>
        <v>3544.036050799386</v>
      </c>
      <c r="AA1166" s="24">
        <f t="shared" si="676"/>
        <v>17823.014315401833</v>
      </c>
      <c r="AB1166" s="24">
        <f t="shared" si="694"/>
        <v>600.22454201658832</v>
      </c>
      <c r="AC1166" s="24">
        <f t="shared" si="695"/>
        <v>482.96302134448359</v>
      </c>
      <c r="AD1166" s="123">
        <f t="shared" si="696"/>
        <v>5740</v>
      </c>
      <c r="AE1166" s="14">
        <f t="shared" si="697"/>
        <v>95.666666666666671</v>
      </c>
      <c r="AF1166" s="24">
        <f t="shared" si="677"/>
        <v>416.48151067224182</v>
      </c>
      <c r="AG1166" s="3">
        <f t="shared" si="698"/>
        <v>2.2703697865551642</v>
      </c>
      <c r="AH1166" s="14">
        <f t="shared" si="678"/>
        <v>0</v>
      </c>
      <c r="AI1166" s="14">
        <f t="shared" si="679"/>
        <v>0.67036978655516399</v>
      </c>
      <c r="AJ1166" s="14">
        <f t="shared" si="680"/>
        <v>1.7033328078996477</v>
      </c>
      <c r="AK1166" s="14">
        <f t="shared" si="681"/>
        <v>2.2703697865551642</v>
      </c>
      <c r="AL1166" s="24">
        <f t="shared" si="699"/>
        <v>605.08174086350618</v>
      </c>
      <c r="AM1166" s="14">
        <f t="shared" si="700"/>
        <v>513.66681361225574</v>
      </c>
      <c r="AN1166" s="138" t="str">
        <f t="shared" si="701"/>
        <v>modifiée</v>
      </c>
      <c r="AO1166">
        <f t="shared" si="702"/>
        <v>5740</v>
      </c>
      <c r="AP1166" s="124">
        <f t="shared" si="703"/>
        <v>513.66681361225574</v>
      </c>
      <c r="AQ1166" s="124">
        <f t="shared" si="664"/>
        <v>0.31472039435595889</v>
      </c>
    </row>
    <row r="1167" spans="2:43" x14ac:dyDescent="0.25">
      <c r="B1167" s="3">
        <f t="shared" si="682"/>
        <v>5745</v>
      </c>
      <c r="C1167" s="14">
        <f t="shared" si="683"/>
        <v>95.75</v>
      </c>
      <c r="D1167" s="11">
        <f t="shared" si="684"/>
        <v>1015.2544005623984</v>
      </c>
      <c r="E1167" s="11">
        <f t="shared" si="665"/>
        <v>838.47888557310432</v>
      </c>
      <c r="F1167" s="11">
        <f t="shared" si="685"/>
        <v>348.91147343916452</v>
      </c>
      <c r="G1167" s="11">
        <f t="shared" si="666"/>
        <v>600.56036089019051</v>
      </c>
      <c r="H1167" s="11">
        <f t="shared" si="667"/>
        <v>483.28228703060586</v>
      </c>
      <c r="I1167" s="24">
        <f t="shared" si="686"/>
        <v>348.91147343916452</v>
      </c>
      <c r="J1167" s="12">
        <f t="shared" si="668"/>
        <v>0.27528177721892255</v>
      </c>
      <c r="K1167" s="24">
        <f t="shared" si="669"/>
        <v>583.26647814650096</v>
      </c>
      <c r="L1167" s="12">
        <f t="shared" si="687"/>
        <v>0.26296575885279361</v>
      </c>
      <c r="M1167" s="24">
        <f t="shared" si="688"/>
        <v>600.56036089019051</v>
      </c>
      <c r="N1167" s="12">
        <f t="shared" si="670"/>
        <v>0.63329861924612763</v>
      </c>
      <c r="O1167" s="24">
        <f t="shared" si="671"/>
        <v>760.60152896364821</v>
      </c>
      <c r="P1167" s="12">
        <f t="shared" si="689"/>
        <v>0.33557222055802099</v>
      </c>
      <c r="Q1167" s="24">
        <f t="shared" si="690"/>
        <v>483.28228703060586</v>
      </c>
      <c r="R1167" s="12">
        <f t="shared" si="672"/>
        <v>0.4416162783940592</v>
      </c>
      <c r="S1167" s="24">
        <f t="shared" si="673"/>
        <v>654.44312855608507</v>
      </c>
      <c r="T1167" s="12">
        <f t="shared" si="691"/>
        <v>0.31906137863649109</v>
      </c>
      <c r="W1167" s="24">
        <f t="shared" si="692"/>
        <v>696.82066122802473</v>
      </c>
      <c r="X1167" s="24">
        <f t="shared" si="693"/>
        <v>981.74086393170921</v>
      </c>
      <c r="Y1167" s="13">
        <f t="shared" si="674"/>
        <v>0.32315354131313739</v>
      </c>
      <c r="Z1167" s="24">
        <f t="shared" si="675"/>
        <v>3541.4556086269895</v>
      </c>
      <c r="AA1167" s="24">
        <f t="shared" si="676"/>
        <v>17823.866669139061</v>
      </c>
      <c r="AB1167" s="24">
        <f t="shared" si="694"/>
        <v>600.56036089019051</v>
      </c>
      <c r="AC1167" s="24">
        <f t="shared" si="695"/>
        <v>483.28228703060586</v>
      </c>
      <c r="AD1167" s="123">
        <f t="shared" si="696"/>
        <v>5745</v>
      </c>
      <c r="AE1167" s="14">
        <f t="shared" si="697"/>
        <v>95.75</v>
      </c>
      <c r="AF1167" s="24">
        <f t="shared" si="677"/>
        <v>416.64114351530293</v>
      </c>
      <c r="AG1167" s="3">
        <f t="shared" si="698"/>
        <v>2.2671771296939416</v>
      </c>
      <c r="AH1167" s="14">
        <f t="shared" si="678"/>
        <v>0</v>
      </c>
      <c r="AI1167" s="14">
        <f t="shared" si="679"/>
        <v>0.66717712969394138</v>
      </c>
      <c r="AJ1167" s="14">
        <f t="shared" si="680"/>
        <v>1.7004594167245473</v>
      </c>
      <c r="AK1167" s="14">
        <f t="shared" si="681"/>
        <v>2.2671771296939416</v>
      </c>
      <c r="AL1167" s="24">
        <f t="shared" si="699"/>
        <v>605.40092056325375</v>
      </c>
      <c r="AM1167" s="14">
        <f t="shared" si="700"/>
        <v>513.98117989848288</v>
      </c>
      <c r="AN1167" s="138" t="str">
        <f t="shared" si="701"/>
        <v>modifiée</v>
      </c>
      <c r="AO1167">
        <f t="shared" si="702"/>
        <v>5745</v>
      </c>
      <c r="AP1167" s="124">
        <f t="shared" si="703"/>
        <v>513.98117989848288</v>
      </c>
      <c r="AQ1167" s="124">
        <f t="shared" si="664"/>
        <v>0.31436628622714125</v>
      </c>
    </row>
    <row r="1168" spans="2:43" x14ac:dyDescent="0.25">
      <c r="B1168" s="3">
        <f t="shared" si="682"/>
        <v>5750</v>
      </c>
      <c r="C1168" s="14">
        <f t="shared" si="683"/>
        <v>95.833333333333329</v>
      </c>
      <c r="D1168" s="11">
        <f t="shared" si="684"/>
        <v>1015.384575719376</v>
      </c>
      <c r="E1168" s="11">
        <f t="shared" si="665"/>
        <v>838.69966099947646</v>
      </c>
      <c r="F1168" s="11">
        <f t="shared" si="685"/>
        <v>349.1744391980173</v>
      </c>
      <c r="G1168" s="11">
        <f t="shared" si="666"/>
        <v>600.8959331107485</v>
      </c>
      <c r="H1168" s="11">
        <f t="shared" si="667"/>
        <v>483.60134840924235</v>
      </c>
      <c r="I1168" s="24">
        <f t="shared" si="686"/>
        <v>349.1744391980173</v>
      </c>
      <c r="J1168" s="12">
        <f t="shared" si="668"/>
        <v>0.27523156751528194</v>
      </c>
      <c r="K1168" s="24">
        <f t="shared" si="669"/>
        <v>583.37288177336563</v>
      </c>
      <c r="L1168" s="12">
        <f t="shared" si="687"/>
        <v>0.26287192943932797</v>
      </c>
      <c r="M1168" s="24">
        <f t="shared" si="688"/>
        <v>600.8959331107485</v>
      </c>
      <c r="N1168" s="12">
        <f t="shared" si="670"/>
        <v>0.63310588762333064</v>
      </c>
      <c r="O1168" s="24">
        <f t="shared" si="671"/>
        <v>760.83307311739065</v>
      </c>
      <c r="P1168" s="12">
        <f t="shared" si="689"/>
        <v>0.33532544074765414</v>
      </c>
      <c r="Q1168" s="24">
        <f t="shared" si="690"/>
        <v>483.60134840924235</v>
      </c>
      <c r="R1168" s="12">
        <f t="shared" si="672"/>
        <v>0.44146658356628288</v>
      </c>
      <c r="S1168" s="24">
        <f t="shared" si="673"/>
        <v>654.66504059895647</v>
      </c>
      <c r="T1168" s="12">
        <f t="shared" si="691"/>
        <v>0.31885716610411269</v>
      </c>
      <c r="W1168" s="24">
        <f t="shared" si="692"/>
        <v>697.14381476933784</v>
      </c>
      <c r="X1168" s="24">
        <f t="shared" si="693"/>
        <v>984.23822822895681</v>
      </c>
      <c r="Y1168" s="13">
        <f t="shared" si="674"/>
        <v>0.32230892219427121</v>
      </c>
      <c r="Z1168" s="24">
        <f t="shared" si="675"/>
        <v>3538.8961557534658</v>
      </c>
      <c r="AA1168" s="24">
        <f t="shared" si="676"/>
        <v>17824.7913750962</v>
      </c>
      <c r="AB1168" s="24">
        <f t="shared" si="694"/>
        <v>600.8959331107485</v>
      </c>
      <c r="AC1168" s="24">
        <f t="shared" si="695"/>
        <v>483.60134840924235</v>
      </c>
      <c r="AD1168" s="123">
        <f t="shared" si="696"/>
        <v>5750</v>
      </c>
      <c r="AE1168" s="14">
        <f t="shared" si="697"/>
        <v>95.833333333333329</v>
      </c>
      <c r="AF1168" s="24">
        <f t="shared" si="677"/>
        <v>416.80067420462115</v>
      </c>
      <c r="AG1168" s="3">
        <f t="shared" si="698"/>
        <v>2.2639865159075767</v>
      </c>
      <c r="AH1168" s="14">
        <f t="shared" si="678"/>
        <v>0</v>
      </c>
      <c r="AI1168" s="14">
        <f t="shared" si="679"/>
        <v>0.6639865159075764</v>
      </c>
      <c r="AJ1168" s="14">
        <f t="shared" si="680"/>
        <v>1.697587864316819</v>
      </c>
      <c r="AK1168" s="14">
        <f t="shared" si="681"/>
        <v>2.2639865159075767</v>
      </c>
      <c r="AL1168" s="24">
        <f t="shared" si="699"/>
        <v>605.71950329838023</v>
      </c>
      <c r="AM1168" s="14">
        <f t="shared" si="700"/>
        <v>514.29519182742251</v>
      </c>
      <c r="AN1168" s="138" t="str">
        <f t="shared" si="701"/>
        <v>modifiée</v>
      </c>
      <c r="AO1168">
        <f t="shared" si="702"/>
        <v>5750</v>
      </c>
      <c r="AP1168" s="124">
        <f t="shared" si="703"/>
        <v>514.29519182742251</v>
      </c>
      <c r="AQ1168" s="124">
        <f t="shared" si="664"/>
        <v>0.31401192893963525</v>
      </c>
    </row>
    <row r="1169" spans="2:43" x14ac:dyDescent="0.25">
      <c r="B1169" s="3">
        <f t="shared" si="682"/>
        <v>5755</v>
      </c>
      <c r="C1169" s="14">
        <f t="shared" si="683"/>
        <v>95.916666666666671</v>
      </c>
      <c r="D1169" s="11">
        <f t="shared" si="684"/>
        <v>1015.5146378770714</v>
      </c>
      <c r="E1169" s="11">
        <f t="shared" si="665"/>
        <v>838.92043642584872</v>
      </c>
      <c r="F1169" s="11">
        <f t="shared" si="685"/>
        <v>349.43731112745661</v>
      </c>
      <c r="G1169" s="11">
        <f t="shared" si="666"/>
        <v>601.23125855149613</v>
      </c>
      <c r="H1169" s="11">
        <f t="shared" si="667"/>
        <v>483.92020557534647</v>
      </c>
      <c r="I1169" s="24">
        <f t="shared" si="686"/>
        <v>349.43731112745661</v>
      </c>
      <c r="J1169" s="12">
        <f t="shared" si="668"/>
        <v>0.27518135260066373</v>
      </c>
      <c r="K1169" s="24">
        <f t="shared" si="669"/>
        <v>583.47933527819782</v>
      </c>
      <c r="L1169" s="12">
        <f t="shared" si="687"/>
        <v>0.26277809753966558</v>
      </c>
      <c r="M1169" s="24">
        <f t="shared" si="688"/>
        <v>601.23125855149613</v>
      </c>
      <c r="N1169" s="12">
        <f t="shared" si="670"/>
        <v>0.63291247102182024</v>
      </c>
      <c r="O1169" s="24">
        <f t="shared" si="671"/>
        <v>761.06558196190986</v>
      </c>
      <c r="P1169" s="12">
        <f t="shared" si="689"/>
        <v>0.33507853326655473</v>
      </c>
      <c r="Q1169" s="24">
        <f t="shared" si="690"/>
        <v>483.92020557534647</v>
      </c>
      <c r="R1169" s="12">
        <f t="shared" si="672"/>
        <v>0.44131687607566372</v>
      </c>
      <c r="S1169" s="24">
        <f t="shared" si="673"/>
        <v>654.8871219779777</v>
      </c>
      <c r="T1169" s="12">
        <f t="shared" si="691"/>
        <v>0.31865304870742467</v>
      </c>
      <c r="W1169" s="24">
        <f t="shared" si="692"/>
        <v>697.46612369153206</v>
      </c>
      <c r="X1169" s="24">
        <f t="shared" si="693"/>
        <v>986.76872937226949</v>
      </c>
      <c r="Y1169" s="13">
        <f t="shared" si="674"/>
        <v>0.32145920099555786</v>
      </c>
      <c r="Z1169" s="24">
        <f t="shared" si="675"/>
        <v>3536.3578183579166</v>
      </c>
      <c r="AA1169" s="24">
        <f t="shared" si="676"/>
        <v>17825.7891873956</v>
      </c>
      <c r="AB1169" s="24">
        <f t="shared" si="694"/>
        <v>601.23125855149613</v>
      </c>
      <c r="AC1169" s="24">
        <f t="shared" si="695"/>
        <v>483.92020557534647</v>
      </c>
      <c r="AD1169" s="123">
        <f t="shared" si="696"/>
        <v>5755</v>
      </c>
      <c r="AE1169" s="14">
        <f t="shared" si="697"/>
        <v>95.916666666666671</v>
      </c>
      <c r="AF1169" s="24">
        <f t="shared" si="677"/>
        <v>416.96010278767324</v>
      </c>
      <c r="AG1169" s="3">
        <f t="shared" si="698"/>
        <v>2.2607979442465354</v>
      </c>
      <c r="AH1169" s="14">
        <f t="shared" si="678"/>
        <v>0</v>
      </c>
      <c r="AI1169" s="14">
        <f t="shared" si="679"/>
        <v>0.66079794424653526</v>
      </c>
      <c r="AJ1169" s="14">
        <f t="shared" si="680"/>
        <v>1.6947181498218817</v>
      </c>
      <c r="AK1169" s="14">
        <f t="shared" si="681"/>
        <v>2.2607979442465354</v>
      </c>
      <c r="AL1169" s="24">
        <f t="shared" si="699"/>
        <v>606.03748641903599</v>
      </c>
      <c r="AM1169" s="14">
        <f t="shared" si="700"/>
        <v>514.60884914654002</v>
      </c>
      <c r="AN1169" s="138" t="str">
        <f t="shared" si="701"/>
        <v>modifiée</v>
      </c>
      <c r="AO1169">
        <f t="shared" si="702"/>
        <v>5755</v>
      </c>
      <c r="AP1169" s="124">
        <f t="shared" si="703"/>
        <v>514.60884914654002</v>
      </c>
      <c r="AQ1169" s="124">
        <f t="shared" ref="AQ1169:AQ1232" si="704">AP1169-AP1168</f>
        <v>0.31365731911751027</v>
      </c>
    </row>
    <row r="1170" spans="2:43" x14ac:dyDescent="0.25">
      <c r="B1170" s="3">
        <f t="shared" si="682"/>
        <v>5760</v>
      </c>
      <c r="C1170" s="14">
        <f t="shared" si="683"/>
        <v>96</v>
      </c>
      <c r="D1170" s="11">
        <f t="shared" si="684"/>
        <v>1015.6445872314937</v>
      </c>
      <c r="E1170" s="11">
        <f t="shared" ref="E1170:E1233" si="705">IF(B1170&lt;=40*60,20+345*CRed_1*LOG(8*C1170+1,10),ThetaG40+(ThetaG120-ThetaG40)/80*(C1170-40))</f>
        <v>839.14121185222098</v>
      </c>
      <c r="F1170" s="11">
        <f t="shared" si="685"/>
        <v>349.70008922499625</v>
      </c>
      <c r="G1170" s="11">
        <f t="shared" ref="G1170:G1233" si="706">M1170</f>
        <v>601.56633708476272</v>
      </c>
      <c r="H1170" s="11">
        <f t="shared" ref="H1170:H1233" si="707">Q1170</f>
        <v>484.23885862405388</v>
      </c>
      <c r="I1170" s="24">
        <f t="shared" si="686"/>
        <v>349.70008922499625</v>
      </c>
      <c r="J1170" s="12">
        <f t="shared" ref="J1170:J1233" si="708">Cp*RhoP/(K1170*RhoA)*dP/1000*MassivSS</f>
        <v>0.27513113242160053</v>
      </c>
      <c r="K1170" s="24">
        <f t="shared" ref="K1170:K1233" si="709">IF(I1170&lt;600,425+0.773*I1170-1.69/1000*I1170^2+2.22/1000^2*I1170^3,IF(I1170&lt;735,666+13002/(738-I1170),IF(I1170&lt;900,545+17820/(I1170-731),650)))</f>
        <v>583.58583880776746</v>
      </c>
      <c r="L1170" s="12">
        <f t="shared" si="687"/>
        <v>0.26268426321057692</v>
      </c>
      <c r="M1170" s="24">
        <f t="shared" si="688"/>
        <v>601.56633708476272</v>
      </c>
      <c r="N1170" s="12">
        <f t="shared" ref="N1170:N1233" si="710">Cp*RhoP/(O1170*RhoA)*dP/1000*MassivW</f>
        <v>0.63271836601550879</v>
      </c>
      <c r="O1170" s="24">
        <f t="shared" ref="O1170:O1233" si="711">IF(M1170&lt;600,425+0.773*M1170-1.69/1000*M1170^2+2.22/1000^2*M1170^3,IF(M1170&lt;735,666+13002/(738-M1170),IF(M1170&lt;900,545+17820/(M1170-731),650)))</f>
        <v>761.29906125937418</v>
      </c>
      <c r="P1170" s="12">
        <f t="shared" si="689"/>
        <v>0.33483149720224892</v>
      </c>
      <c r="Q1170" s="24">
        <f t="shared" si="690"/>
        <v>484.23885862405388</v>
      </c>
      <c r="R1170" s="12">
        <f t="shared" ref="R1170:R1233" si="712">Cp*RhoP/(S1170*RhoA)*dP/1000*MassivSI</f>
        <v>0.44116715611869078</v>
      </c>
      <c r="S1170" s="24">
        <f t="shared" ref="S1170:S1233" si="713">IF(Q1170&lt;600,425+0.773*Q1170-1.69/1000*Q1170^2+2.22/1000^2*Q1170^3,IF(Q1170&lt;735,666+13002/(738-Q1170),IF(Q1170&lt;900,545+17820/(Q1170-731),650)))</f>
        <v>655.10937259288573</v>
      </c>
      <c r="T1170" s="12">
        <f t="shared" si="691"/>
        <v>0.31844902662811564</v>
      </c>
      <c r="W1170" s="24">
        <f t="shared" si="692"/>
        <v>697.78758289252767</v>
      </c>
      <c r="X1170" s="24">
        <f t="shared" si="693"/>
        <v>989.33296367762853</v>
      </c>
      <c r="Y1170" s="13">
        <f t="shared" ref="Y1170:Y1233" si="714">MAX(MassivSSCO/(X1170*RhoA)*DeltaT*(Z1170+AA1170),L1170)</f>
        <v>0.32060432234880393</v>
      </c>
      <c r="Z1170" s="24">
        <f t="shared" ref="Z1170:Z1233" si="715">AlphaC*(E1170-W1170)</f>
        <v>3533.8407239923326</v>
      </c>
      <c r="AA1170" s="24">
        <f t="shared" ref="AA1170:AA1233" si="716">Phi*EpsilonF*0.7*Botzman/10^8*EpsilonA*((E1170+273)^4-(W1170+273)^4)</f>
        <v>17826.860867451731</v>
      </c>
      <c r="AB1170" s="24">
        <f t="shared" si="694"/>
        <v>601.56633708476272</v>
      </c>
      <c r="AC1170" s="24">
        <f t="shared" si="695"/>
        <v>484.23885862405388</v>
      </c>
      <c r="AD1170" s="123">
        <f t="shared" si="696"/>
        <v>5760</v>
      </c>
      <c r="AE1170" s="14">
        <f t="shared" si="697"/>
        <v>96</v>
      </c>
      <c r="AF1170" s="24">
        <f t="shared" ref="AF1170:AF1233" si="717">IF(AC1170&lt;=450,Thetha0_0,IF(AC1170&gt;=650,Thetha0_2,(IF(AC1170&lt;=550,Thetha0_0+(Thetha0_1-Thetha0_0)/100*(AC1170-450),Thetha0_1+(Thetha0_2-Thetha0_1)/100*(AC1170-550)))))</f>
        <v>417.11942931202691</v>
      </c>
      <c r="AG1170" s="3">
        <f t="shared" si="698"/>
        <v>2.2576114137594612</v>
      </c>
      <c r="AH1170" s="14">
        <f t="shared" ref="AH1170:AH1233" si="718">IF(AC1170&lt;=450,AthetaR30_0,IF(AC1170&gt;=650,AthetaR30_2,(IF(AC1170&lt;=550,AthetaR30_0+(AthetaR30_1-AthetaR30_0)/100*(AC1170-450),AthetaR30_1+(AthetaR30_2-AthetaR30_1)/100*(AC1170-450)))))</f>
        <v>0</v>
      </c>
      <c r="AI1170" s="14">
        <f t="shared" ref="AI1170:AI1233" si="719">IF(AC1170&lt;=450,AthetaR60_0,IF(AC1170&gt;=650,AthetaR60_2,(IF(AC1170&lt;=550,AthetaR60_0+(AthetaR60_1-AthetaR60_0)/100*(AC1170-450),AthetaR60_1+(AthetaR60_2-AthetaR60_1)/100*(AC1170-450)))))</f>
        <v>0.65761141375946119</v>
      </c>
      <c r="AJ1170" s="14">
        <f t="shared" ref="AJ1170:AJ1233" si="720">IF(AC1170&lt;=450,AthetaR90_0,IF(AC1170&gt;=650,AthetaR90_2,(IF(AC1170&lt;=550,AthetaR90_0+(AthetaR90_1-AthetaR90_0)/100*(AC1170-450),AthetaR90_1+(AthetaR90_2-AthetaR90_1)/100*(AC1170-450)))))</f>
        <v>1.6918502723835152</v>
      </c>
      <c r="AK1170" s="14">
        <f t="shared" ref="AK1170:AK1233" si="721">IF(AC1170&lt;=450,AthetaR120_0,IF(AC1170&gt;=650,AthetaR120_2,(IF(AC1170&lt;=550,AthetaR120_0+(AthetaR120_1-AthetaR120_0)/100*(AC1170-450),AthetaR120_1+(AthetaR120_2-AthetaR120_1)/100*(AC1170-450)))))</f>
        <v>2.2576114137594612</v>
      </c>
      <c r="AL1170" s="24">
        <f t="shared" si="699"/>
        <v>606.35486724621501</v>
      </c>
      <c r="AM1170" s="14">
        <f t="shared" si="700"/>
        <v>514.92215159990224</v>
      </c>
      <c r="AN1170" s="138" t="str">
        <f t="shared" si="701"/>
        <v>modifiée</v>
      </c>
      <c r="AO1170">
        <f t="shared" si="702"/>
        <v>5760</v>
      </c>
      <c r="AP1170" s="124">
        <f t="shared" si="703"/>
        <v>514.92215159990224</v>
      </c>
      <c r="AQ1170" s="124">
        <f t="shared" si="704"/>
        <v>0.31330245336221196</v>
      </c>
    </row>
    <row r="1171" spans="2:43" x14ac:dyDescent="0.25">
      <c r="B1171" s="3">
        <f t="shared" ref="B1171:B1234" si="722">B1170+DeltaT</f>
        <v>5765</v>
      </c>
      <c r="C1171" s="14">
        <f t="shared" ref="C1171:C1234" si="723">B1171/60</f>
        <v>96.083333333333329</v>
      </c>
      <c r="D1171" s="11">
        <f t="shared" ref="D1171:D1234" si="724">20+345*LOG(8*C1171+1,10)</f>
        <v>1015.7744239781423</v>
      </c>
      <c r="E1171" s="11">
        <f t="shared" si="705"/>
        <v>839.36198727859323</v>
      </c>
      <c r="F1171" s="11">
        <f t="shared" ref="F1171:F1234" si="725">I1171</f>
        <v>349.96277348820684</v>
      </c>
      <c r="G1171" s="11">
        <f t="shared" si="706"/>
        <v>601.90116858196495</v>
      </c>
      <c r="H1171" s="11">
        <f t="shared" si="707"/>
        <v>484.55730765068199</v>
      </c>
      <c r="I1171" s="24">
        <f t="shared" ref="I1171:I1234" si="726">I1170+IF(Limit=Oui,MAX(0,L1170),L1170)</f>
        <v>349.96277348820684</v>
      </c>
      <c r="J1171" s="12">
        <f t="shared" si="708"/>
        <v>0.27508090692493525</v>
      </c>
      <c r="K1171" s="24">
        <f t="shared" si="709"/>
        <v>583.69239250838064</v>
      </c>
      <c r="L1171" s="12">
        <f t="shared" ref="L1171:L1234" si="727">LambdaP*MassivSS/(dP/1000)/(K1171*RhoA)/(1+J1171/3)*(D1171-I1171)*DeltaT-(EXP(J1171/10)-1)*(D1171-D1170)</f>
        <v>0.26259042650878117</v>
      </c>
      <c r="M1171" s="24">
        <f t="shared" ref="M1171:M1234" si="728">M1170+IF(Limit=Oui,MAX(0,P1170),P1170)</f>
        <v>601.90116858196495</v>
      </c>
      <c r="N1171" s="12">
        <f t="shared" si="710"/>
        <v>0.63252356915651164</v>
      </c>
      <c r="O1171" s="24">
        <f t="shared" si="711"/>
        <v>761.53351681664071</v>
      </c>
      <c r="P1171" s="12">
        <f t="shared" ref="P1171:P1234" si="729">LambdaP*MassivW/(dP/1000)/(O1171*RhoA)/(1+N1171/3)*(D1171-M1171)*DeltaT-(EXP(N1171/10)-1)*(D1171-D1170)</f>
        <v>0.33458433163417617</v>
      </c>
      <c r="Q1171" s="24">
        <f t="shared" ref="Q1171:Q1234" si="730">Q1170+IF(Limit=Oui,MAX(0,T1170),T1170)</f>
        <v>484.55730765068199</v>
      </c>
      <c r="R1171" s="12">
        <f t="shared" si="712"/>
        <v>0.44101742389203646</v>
      </c>
      <c r="S1171" s="24">
        <f t="shared" si="713"/>
        <v>655.33179234264253</v>
      </c>
      <c r="T1171" s="12">
        <f t="shared" ref="T1171:T1234" si="731">LambdaP*MassivSI/(dP/1000)/(S1171*RhoA)/(1+R1171/3)*(D1171-Q1171)*DeltaT-(EXP(R1171/10)-1)*(D1171-D1170)</f>
        <v>0.31824510004722179</v>
      </c>
      <c r="W1171" s="24">
        <f t="shared" ref="W1171:W1234" si="732">W1170+IF(Limit=Oui,MAX(0,Y1170),Y1170)</f>
        <v>698.10818721487647</v>
      </c>
      <c r="X1171" s="24">
        <f t="shared" ref="X1171:X1234" si="733">IF(W1171&lt;600,425+0.773*W1171-1.69/1000*W1171^2+2.22/1000^2*W1171^3,IF(W1171&lt;735,666+13002/(738-W1171),IF(W1171&lt;900,545+17820/(W1171-731),650)))</f>
        <v>991.93154064055739</v>
      </c>
      <c r="Y1171" s="13">
        <f t="shared" si="714"/>
        <v>0.31974423043894062</v>
      </c>
      <c r="Z1171" s="24">
        <f t="shared" si="715"/>
        <v>3531.3450015929193</v>
      </c>
      <c r="AA1171" s="24">
        <f t="shared" si="716"/>
        <v>17828.007184032973</v>
      </c>
      <c r="AB1171" s="24">
        <f t="shared" ref="AB1171:AB1234" si="734">MAX(M1171,AVERAGE(W1171,AC1171))</f>
        <v>601.90116858196495</v>
      </c>
      <c r="AC1171" s="24">
        <f t="shared" ref="AC1171:AC1234" si="735">Q1171</f>
        <v>484.55730765068199</v>
      </c>
      <c r="AD1171" s="123">
        <f t="shared" ref="AD1171:AD1234" si="736">B1171</f>
        <v>5765</v>
      </c>
      <c r="AE1171" s="14">
        <f t="shared" ref="AE1171:AE1234" si="737">C1171</f>
        <v>96.083333333333329</v>
      </c>
      <c r="AF1171" s="24">
        <f t="shared" si="717"/>
        <v>417.278653825341</v>
      </c>
      <c r="AG1171" s="3">
        <f t="shared" ref="AG1171:AG1234" si="738">IF(C1171&lt;=30,AH1171,IF(C1171&lt;=60,AI1171,IF(C1171&lt;=90,AJ1171,IF(C1171&lt;=120,AK1171,-1))))</f>
        <v>2.2544269234931802</v>
      </c>
      <c r="AH1171" s="14">
        <f t="shared" si="718"/>
        <v>0</v>
      </c>
      <c r="AI1171" s="14">
        <f t="shared" si="719"/>
        <v>0.65442692349317999</v>
      </c>
      <c r="AJ1171" s="14">
        <f t="shared" si="720"/>
        <v>1.6889842311438621</v>
      </c>
      <c r="AK1171" s="14">
        <f t="shared" si="721"/>
        <v>2.2544269234931802</v>
      </c>
      <c r="AL1171" s="24">
        <f t="shared" ref="AL1171:AL1234" si="739">MAX(M1171,AVERAGE(W1171,AM1171))</f>
        <v>606.67164307151518</v>
      </c>
      <c r="AM1171" s="14">
        <f t="shared" ref="AM1171:AM1234" si="740">IF(W1171&gt;=AF1171,(1+(W1171-AF1171)*AG1171/10000)*AC1171,AC1171)</f>
        <v>515.23509892815389</v>
      </c>
      <c r="AN1171" s="138" t="str">
        <f t="shared" ref="AN1171:AN1234" si="741">IF(AM1171=AC1171,"","modifiée")</f>
        <v>modifiée</v>
      </c>
      <c r="AO1171">
        <f t="shared" ref="AO1171:AO1234" si="742">AD1171</f>
        <v>5765</v>
      </c>
      <c r="AP1171" s="124">
        <f t="shared" ref="AP1171:AP1234" si="743">AM1171</f>
        <v>515.23509892815389</v>
      </c>
      <c r="AQ1171" s="124">
        <f t="shared" si="704"/>
        <v>0.31294732825165283</v>
      </c>
    </row>
    <row r="1172" spans="2:43" x14ac:dyDescent="0.25">
      <c r="B1172" s="3">
        <f t="shared" si="722"/>
        <v>5770</v>
      </c>
      <c r="C1172" s="14">
        <f t="shared" si="723"/>
        <v>96.166666666666671</v>
      </c>
      <c r="D1172" s="11">
        <f t="shared" si="724"/>
        <v>1015.9041483120091</v>
      </c>
      <c r="E1172" s="11">
        <f t="shared" si="705"/>
        <v>839.58276270496549</v>
      </c>
      <c r="F1172" s="11">
        <f t="shared" si="725"/>
        <v>350.22536391471562</v>
      </c>
      <c r="G1172" s="11">
        <f t="shared" si="706"/>
        <v>602.23575291359919</v>
      </c>
      <c r="H1172" s="11">
        <f t="shared" si="707"/>
        <v>484.87555275072924</v>
      </c>
      <c r="I1172" s="24">
        <f t="shared" si="726"/>
        <v>350.22536391471562</v>
      </c>
      <c r="J1172" s="12">
        <f t="shared" si="708"/>
        <v>0.27503067605782233</v>
      </c>
      <c r="K1172" s="24">
        <f t="shared" si="709"/>
        <v>583.79899652587858</v>
      </c>
      <c r="L1172" s="12">
        <f t="shared" si="727"/>
        <v>0.26249658749096122</v>
      </c>
      <c r="M1172" s="24">
        <f t="shared" si="728"/>
        <v>602.23575291359919</v>
      </c>
      <c r="N1172" s="12">
        <f t="shared" si="710"/>
        <v>0.63232807697498195</v>
      </c>
      <c r="O1172" s="24">
        <f t="shared" si="711"/>
        <v>761.76895448567905</v>
      </c>
      <c r="P1172" s="12">
        <f t="shared" si="729"/>
        <v>0.33433703563366096</v>
      </c>
      <c r="Q1172" s="24">
        <f t="shared" si="730"/>
        <v>484.87555275072924</v>
      </c>
      <c r="R1172" s="12">
        <f t="shared" si="712"/>
        <v>0.44086767959255169</v>
      </c>
      <c r="S1172" s="24">
        <f t="shared" si="713"/>
        <v>655.55438112543811</v>
      </c>
      <c r="T1172" s="12">
        <f t="shared" si="731"/>
        <v>0.31804126914514763</v>
      </c>
      <c r="W1172" s="24">
        <f t="shared" si="732"/>
        <v>698.42793144531538</v>
      </c>
      <c r="X1172" s="24">
        <f t="shared" si="733"/>
        <v>994.56508327414178</v>
      </c>
      <c r="Y1172" s="13">
        <f t="shared" si="714"/>
        <v>0.31887886901001306</v>
      </c>
      <c r="Z1172" s="24">
        <f t="shared" si="715"/>
        <v>3528.8707814912527</v>
      </c>
      <c r="AA1172" s="24">
        <f t="shared" si="716"/>
        <v>17829.228913322633</v>
      </c>
      <c r="AB1172" s="24">
        <f t="shared" si="734"/>
        <v>602.23575291359919</v>
      </c>
      <c r="AC1172" s="24">
        <f t="shared" si="735"/>
        <v>484.87555275072924</v>
      </c>
      <c r="AD1172" s="123">
        <f t="shared" si="736"/>
        <v>5770</v>
      </c>
      <c r="AE1172" s="14">
        <f t="shared" si="737"/>
        <v>96.166666666666671</v>
      </c>
      <c r="AF1172" s="24">
        <f t="shared" si="717"/>
        <v>417.43777637536459</v>
      </c>
      <c r="AG1172" s="3">
        <f t="shared" si="738"/>
        <v>2.2512444724927079</v>
      </c>
      <c r="AH1172" s="14">
        <f t="shared" si="718"/>
        <v>0</v>
      </c>
      <c r="AI1172" s="14">
        <f t="shared" si="719"/>
        <v>0.65124447249270756</v>
      </c>
      <c r="AJ1172" s="14">
        <f t="shared" si="720"/>
        <v>1.686120025243437</v>
      </c>
      <c r="AK1172" s="14">
        <f t="shared" si="721"/>
        <v>2.2512444724927079</v>
      </c>
      <c r="AL1172" s="24">
        <f t="shared" si="739"/>
        <v>606.98781115690588</v>
      </c>
      <c r="AM1172" s="14">
        <f t="shared" si="740"/>
        <v>515.54769086849637</v>
      </c>
      <c r="AN1172" s="138" t="str">
        <f t="shared" si="741"/>
        <v>modifiée</v>
      </c>
      <c r="AO1172">
        <f t="shared" si="742"/>
        <v>5770</v>
      </c>
      <c r="AP1172" s="124">
        <f t="shared" si="743"/>
        <v>515.54769086849637</v>
      </c>
      <c r="AQ1172" s="124">
        <f t="shared" si="704"/>
        <v>0.31259194034248594</v>
      </c>
    </row>
    <row r="1173" spans="2:43" x14ac:dyDescent="0.25">
      <c r="B1173" s="3">
        <f t="shared" si="722"/>
        <v>5775</v>
      </c>
      <c r="C1173" s="14">
        <f t="shared" si="723"/>
        <v>96.25</v>
      </c>
      <c r="D1173" s="11">
        <f t="shared" si="724"/>
        <v>1016.0337604275801</v>
      </c>
      <c r="E1173" s="11">
        <f t="shared" si="705"/>
        <v>839.80353813133763</v>
      </c>
      <c r="F1173" s="11">
        <f t="shared" si="725"/>
        <v>350.48786050220656</v>
      </c>
      <c r="G1173" s="11">
        <f t="shared" si="706"/>
        <v>602.57008994923285</v>
      </c>
      <c r="H1173" s="11">
        <f t="shared" si="707"/>
        <v>485.19359401987441</v>
      </c>
      <c r="I1173" s="24">
        <f t="shared" si="726"/>
        <v>350.48786050220656</v>
      </c>
      <c r="J1173" s="12">
        <f t="shared" si="708"/>
        <v>0.27498043976772529</v>
      </c>
      <c r="K1173" s="24">
        <f t="shared" si="709"/>
        <v>583.90565100563947</v>
      </c>
      <c r="L1173" s="12">
        <f t="shared" si="727"/>
        <v>0.26240274621375559</v>
      </c>
      <c r="M1173" s="24">
        <f t="shared" si="728"/>
        <v>602.57008994923285</v>
      </c>
      <c r="N1173" s="12">
        <f t="shared" si="710"/>
        <v>0.63213188597894598</v>
      </c>
      <c r="O1173" s="24">
        <f t="shared" si="711"/>
        <v>762.00538016399832</v>
      </c>
      <c r="P1173" s="12">
        <f t="shared" si="729"/>
        <v>0.33408960826384132</v>
      </c>
      <c r="Q1173" s="24">
        <f t="shared" si="730"/>
        <v>485.19359401987441</v>
      </c>
      <c r="R1173" s="12">
        <f t="shared" si="712"/>
        <v>0.44071792341726196</v>
      </c>
      <c r="S1173" s="24">
        <f t="shared" si="713"/>
        <v>655.77713883869501</v>
      </c>
      <c r="T1173" s="12">
        <f t="shared" si="731"/>
        <v>0.31783753410165511</v>
      </c>
      <c r="W1173" s="24">
        <f t="shared" si="732"/>
        <v>698.74681031432544</v>
      </c>
      <c r="X1173" s="24">
        <f t="shared" si="733"/>
        <v>997.23422845672781</v>
      </c>
      <c r="Y1173" s="13">
        <f t="shared" si="714"/>
        <v>0.318008181371701</v>
      </c>
      <c r="Z1173" s="24">
        <f t="shared" si="715"/>
        <v>3526.4181954253045</v>
      </c>
      <c r="AA1173" s="24">
        <f t="shared" si="716"/>
        <v>17830.52683897924</v>
      </c>
      <c r="AB1173" s="24">
        <f t="shared" si="734"/>
        <v>602.57008994923285</v>
      </c>
      <c r="AC1173" s="24">
        <f t="shared" si="735"/>
        <v>485.19359401987441</v>
      </c>
      <c r="AD1173" s="123">
        <f t="shared" si="736"/>
        <v>5775</v>
      </c>
      <c r="AE1173" s="14">
        <f t="shared" si="737"/>
        <v>96.25</v>
      </c>
      <c r="AF1173" s="24">
        <f t="shared" si="717"/>
        <v>417.59679700993718</v>
      </c>
      <c r="AG1173" s="3">
        <f t="shared" si="738"/>
        <v>2.2480640598012558</v>
      </c>
      <c r="AH1173" s="14">
        <f t="shared" si="718"/>
        <v>0</v>
      </c>
      <c r="AI1173" s="14">
        <f t="shared" si="719"/>
        <v>0.64806405980125581</v>
      </c>
      <c r="AJ1173" s="14">
        <f t="shared" si="720"/>
        <v>1.6832576538211304</v>
      </c>
      <c r="AK1173" s="14">
        <f t="shared" si="721"/>
        <v>2.2480640598012558</v>
      </c>
      <c r="AL1173" s="24">
        <f t="shared" si="739"/>
        <v>607.30336873449573</v>
      </c>
      <c r="AM1173" s="14">
        <f t="shared" si="740"/>
        <v>515.85992715466591</v>
      </c>
      <c r="AN1173" s="138" t="str">
        <f t="shared" si="741"/>
        <v>modifiée</v>
      </c>
      <c r="AO1173">
        <f t="shared" si="742"/>
        <v>5775</v>
      </c>
      <c r="AP1173" s="124">
        <f t="shared" si="743"/>
        <v>515.85992715466591</v>
      </c>
      <c r="AQ1173" s="124">
        <f t="shared" si="704"/>
        <v>0.31223628616953647</v>
      </c>
    </row>
    <row r="1174" spans="2:43" x14ac:dyDescent="0.25">
      <c r="B1174" s="3">
        <f t="shared" si="722"/>
        <v>5780</v>
      </c>
      <c r="C1174" s="14">
        <f t="shared" si="723"/>
        <v>96.333333333333329</v>
      </c>
      <c r="D1174" s="11">
        <f t="shared" si="724"/>
        <v>1016.1632605188366</v>
      </c>
      <c r="E1174" s="11">
        <f t="shared" si="705"/>
        <v>840.02431355770977</v>
      </c>
      <c r="F1174" s="11">
        <f t="shared" si="725"/>
        <v>350.75026324842031</v>
      </c>
      <c r="G1174" s="11">
        <f t="shared" si="706"/>
        <v>602.90417955749672</v>
      </c>
      <c r="H1174" s="11">
        <f t="shared" si="707"/>
        <v>485.51143155397608</v>
      </c>
      <c r="I1174" s="24">
        <f t="shared" si="726"/>
        <v>350.75026324842031</v>
      </c>
      <c r="J1174" s="12">
        <f t="shared" si="708"/>
        <v>0.27493019800241714</v>
      </c>
      <c r="K1174" s="24">
        <f t="shared" si="709"/>
        <v>584.01235609257822</v>
      </c>
      <c r="L1174" s="12">
        <f t="shared" si="727"/>
        <v>0.26230890273379426</v>
      </c>
      <c r="M1174" s="24">
        <f t="shared" si="728"/>
        <v>602.90417955749672</v>
      </c>
      <c r="N1174" s="12">
        <f t="shared" si="710"/>
        <v>0.63193499265413555</v>
      </c>
      <c r="O1174" s="24">
        <f t="shared" si="711"/>
        <v>762.2427997950806</v>
      </c>
      <c r="P1174" s="12">
        <f t="shared" si="729"/>
        <v>0.33384204857969141</v>
      </c>
      <c r="Q1174" s="24">
        <f t="shared" si="730"/>
        <v>485.51143155397608</v>
      </c>
      <c r="R1174" s="12">
        <f t="shared" si="712"/>
        <v>0.44056815556336321</v>
      </c>
      <c r="S1174" s="24">
        <f t="shared" si="713"/>
        <v>656.00006537907143</v>
      </c>
      <c r="T1174" s="12">
        <f t="shared" si="731"/>
        <v>0.31763389509591922</v>
      </c>
      <c r="W1174" s="24">
        <f t="shared" si="732"/>
        <v>699.06481849569718</v>
      </c>
      <c r="X1174" s="24">
        <f t="shared" si="733"/>
        <v>999.93962728960491</v>
      </c>
      <c r="Y1174" s="13">
        <f t="shared" si="714"/>
        <v>0.31713211040639888</v>
      </c>
      <c r="Z1174" s="24">
        <f t="shared" si="715"/>
        <v>3523.9873765503148</v>
      </c>
      <c r="AA1174" s="24">
        <f t="shared" si="716"/>
        <v>17831.901752196474</v>
      </c>
      <c r="AB1174" s="24">
        <f t="shared" si="734"/>
        <v>602.90417955749672</v>
      </c>
      <c r="AC1174" s="24">
        <f t="shared" si="735"/>
        <v>485.51143155397608</v>
      </c>
      <c r="AD1174" s="123">
        <f t="shared" si="736"/>
        <v>5780</v>
      </c>
      <c r="AE1174" s="14">
        <f t="shared" si="737"/>
        <v>96.333333333333329</v>
      </c>
      <c r="AF1174" s="24">
        <f t="shared" si="717"/>
        <v>417.75571577698804</v>
      </c>
      <c r="AG1174" s="3">
        <f t="shared" si="738"/>
        <v>2.2448856844602392</v>
      </c>
      <c r="AH1174" s="14">
        <f t="shared" si="718"/>
        <v>0</v>
      </c>
      <c r="AI1174" s="14">
        <f t="shared" si="719"/>
        <v>0.64488568446023908</v>
      </c>
      <c r="AJ1174" s="14">
        <f t="shared" si="720"/>
        <v>1.6803971160142153</v>
      </c>
      <c r="AK1174" s="14">
        <f t="shared" si="721"/>
        <v>2.2448856844602392</v>
      </c>
      <c r="AL1174" s="24">
        <f t="shared" si="739"/>
        <v>607.61831300630581</v>
      </c>
      <c r="AM1174" s="14">
        <f t="shared" si="740"/>
        <v>516.17180751691444</v>
      </c>
      <c r="AN1174" s="138" t="str">
        <f t="shared" si="741"/>
        <v>modifiée</v>
      </c>
      <c r="AO1174">
        <f t="shared" si="742"/>
        <v>5780</v>
      </c>
      <c r="AP1174" s="124">
        <f t="shared" si="743"/>
        <v>516.17180751691444</v>
      </c>
      <c r="AQ1174" s="124">
        <f t="shared" si="704"/>
        <v>0.31188036224853022</v>
      </c>
    </row>
    <row r="1175" spans="2:43" x14ac:dyDescent="0.25">
      <c r="B1175" s="3">
        <f t="shared" si="722"/>
        <v>5785</v>
      </c>
      <c r="C1175" s="14">
        <f t="shared" si="723"/>
        <v>96.416666666666671</v>
      </c>
      <c r="D1175" s="11">
        <f t="shared" si="724"/>
        <v>1016.2926487792579</v>
      </c>
      <c r="E1175" s="11">
        <f t="shared" si="705"/>
        <v>840.24508898408203</v>
      </c>
      <c r="F1175" s="11">
        <f t="shared" si="725"/>
        <v>351.01257215115413</v>
      </c>
      <c r="G1175" s="11">
        <f t="shared" si="706"/>
        <v>603.23802160607636</v>
      </c>
      <c r="H1175" s="11">
        <f t="shared" si="707"/>
        <v>485.829065449072</v>
      </c>
      <c r="I1175" s="24">
        <f t="shared" si="726"/>
        <v>351.01257215115413</v>
      </c>
      <c r="J1175" s="12">
        <f t="shared" si="708"/>
        <v>0.27487995070997939</v>
      </c>
      <c r="K1175" s="24">
        <f t="shared" si="709"/>
        <v>584.11911193114713</v>
      </c>
      <c r="L1175" s="12">
        <f t="shared" si="727"/>
        <v>0.26221505710764192</v>
      </c>
      <c r="M1175" s="24">
        <f t="shared" si="728"/>
        <v>603.23802160607636</v>
      </c>
      <c r="N1175" s="12">
        <f t="shared" si="710"/>
        <v>0.63173739346381996</v>
      </c>
      <c r="O1175" s="24">
        <f t="shared" si="711"/>
        <v>762.48121936881762</v>
      </c>
      <c r="P1175" s="12">
        <f t="shared" si="729"/>
        <v>0.3335943556278298</v>
      </c>
      <c r="Q1175" s="24">
        <f t="shared" si="730"/>
        <v>485.829065449072</v>
      </c>
      <c r="R1175" s="12">
        <f t="shared" si="712"/>
        <v>0.44041837622821733</v>
      </c>
      <c r="S1175" s="24">
        <f t="shared" si="713"/>
        <v>656.22316064246525</v>
      </c>
      <c r="T1175" s="12">
        <f t="shared" si="731"/>
        <v>0.31743035230643579</v>
      </c>
      <c r="W1175" s="24">
        <f t="shared" si="732"/>
        <v>699.3819506061036</v>
      </c>
      <c r="X1175" s="24">
        <f t="shared" si="733"/>
        <v>1002.6819454649869</v>
      </c>
      <c r="Y1175" s="13">
        <f t="shared" si="714"/>
        <v>0.31625059857686305</v>
      </c>
      <c r="Z1175" s="24">
        <f t="shared" si="715"/>
        <v>3521.5784594494608</v>
      </c>
      <c r="AA1175" s="24">
        <f t="shared" si="716"/>
        <v>17833.354451761803</v>
      </c>
      <c r="AB1175" s="24">
        <f t="shared" si="734"/>
        <v>603.23802160607636</v>
      </c>
      <c r="AC1175" s="24">
        <f t="shared" si="735"/>
        <v>485.829065449072</v>
      </c>
      <c r="AD1175" s="123">
        <f t="shared" si="736"/>
        <v>5785</v>
      </c>
      <c r="AE1175" s="14">
        <f t="shared" si="737"/>
        <v>96.416666666666671</v>
      </c>
      <c r="AF1175" s="24">
        <f t="shared" si="717"/>
        <v>417.914532724536</v>
      </c>
      <c r="AG1175" s="3">
        <f t="shared" si="738"/>
        <v>2.24170934550928</v>
      </c>
      <c r="AH1175" s="14">
        <f t="shared" si="718"/>
        <v>0</v>
      </c>
      <c r="AI1175" s="14">
        <f t="shared" si="719"/>
        <v>0.64170934550927994</v>
      </c>
      <c r="AJ1175" s="14">
        <f t="shared" si="720"/>
        <v>1.677538410958352</v>
      </c>
      <c r="AK1175" s="14">
        <f t="shared" si="721"/>
        <v>2.24170934550928</v>
      </c>
      <c r="AL1175" s="24">
        <f t="shared" si="739"/>
        <v>607.93264114404701</v>
      </c>
      <c r="AM1175" s="14">
        <f t="shared" si="740"/>
        <v>516.48333168199042</v>
      </c>
      <c r="AN1175" s="138" t="str">
        <f t="shared" si="741"/>
        <v>modifiée</v>
      </c>
      <c r="AO1175">
        <f t="shared" si="742"/>
        <v>5785</v>
      </c>
      <c r="AP1175" s="124">
        <f t="shared" si="743"/>
        <v>516.48333168199042</v>
      </c>
      <c r="AQ1175" s="124">
        <f t="shared" si="704"/>
        <v>0.31152416507597991</v>
      </c>
    </row>
    <row r="1176" spans="2:43" x14ac:dyDescent="0.25">
      <c r="B1176" s="3">
        <f t="shared" si="722"/>
        <v>5790</v>
      </c>
      <c r="C1176" s="14">
        <f t="shared" si="723"/>
        <v>96.5</v>
      </c>
      <c r="D1176" s="11">
        <f t="shared" si="724"/>
        <v>1016.4219254018221</v>
      </c>
      <c r="E1176" s="11">
        <f t="shared" si="705"/>
        <v>840.46586441045429</v>
      </c>
      <c r="F1176" s="11">
        <f t="shared" si="725"/>
        <v>351.27478720826178</v>
      </c>
      <c r="G1176" s="11">
        <f t="shared" si="706"/>
        <v>603.5716159617042</v>
      </c>
      <c r="H1176" s="11">
        <f t="shared" si="707"/>
        <v>486.14649580137842</v>
      </c>
      <c r="I1176" s="24">
        <f t="shared" si="726"/>
        <v>351.27478720826178</v>
      </c>
      <c r="J1176" s="12">
        <f t="shared" si="708"/>
        <v>0.27482969783880151</v>
      </c>
      <c r="K1176" s="24">
        <f t="shared" si="709"/>
        <v>584.22591866533651</v>
      </c>
      <c r="L1176" s="12">
        <f t="shared" si="727"/>
        <v>0.26212120939184519</v>
      </c>
      <c r="M1176" s="24">
        <f t="shared" si="728"/>
        <v>603.5716159617042</v>
      </c>
      <c r="N1176" s="12">
        <f t="shared" si="710"/>
        <v>0.63153908484863608</v>
      </c>
      <c r="O1176" s="24">
        <f t="shared" si="711"/>
        <v>762.72064492195341</v>
      </c>
      <c r="P1176" s="12">
        <f t="shared" si="729"/>
        <v>0.33334652844657103</v>
      </c>
      <c r="Q1176" s="24">
        <f t="shared" si="730"/>
        <v>486.14649580137842</v>
      </c>
      <c r="R1176" s="12">
        <f t="shared" si="712"/>
        <v>0.44026858560934834</v>
      </c>
      <c r="S1176" s="24">
        <f t="shared" si="713"/>
        <v>656.44642452401774</v>
      </c>
      <c r="T1176" s="12">
        <f t="shared" si="731"/>
        <v>0.31722690591109731</v>
      </c>
      <c r="W1176" s="24">
        <f t="shared" si="732"/>
        <v>699.69820120468046</v>
      </c>
      <c r="X1176" s="24">
        <f t="shared" si="733"/>
        <v>1005.4618636446087</v>
      </c>
      <c r="Y1176" s="13">
        <f t="shared" si="714"/>
        <v>0.31536358793446578</v>
      </c>
      <c r="Z1176" s="24">
        <f t="shared" si="715"/>
        <v>3519.1915801443456</v>
      </c>
      <c r="AA1176" s="24">
        <f t="shared" si="716"/>
        <v>17834.885744114734</v>
      </c>
      <c r="AB1176" s="24">
        <f t="shared" si="734"/>
        <v>603.5716159617042</v>
      </c>
      <c r="AC1176" s="24">
        <f t="shared" si="735"/>
        <v>486.14649580137842</v>
      </c>
      <c r="AD1176" s="123">
        <f t="shared" si="736"/>
        <v>5790</v>
      </c>
      <c r="AE1176" s="14">
        <f t="shared" si="737"/>
        <v>96.5</v>
      </c>
      <c r="AF1176" s="24">
        <f t="shared" si="717"/>
        <v>418.07324790068924</v>
      </c>
      <c r="AG1176" s="3">
        <f t="shared" si="738"/>
        <v>2.238535041986216</v>
      </c>
      <c r="AH1176" s="14">
        <f t="shared" si="718"/>
        <v>0</v>
      </c>
      <c r="AI1176" s="14">
        <f t="shared" si="719"/>
        <v>0.63853504198621569</v>
      </c>
      <c r="AJ1176" s="14">
        <f t="shared" si="720"/>
        <v>1.6746815377875941</v>
      </c>
      <c r="AK1176" s="14">
        <f t="shared" si="721"/>
        <v>2.238535041986216</v>
      </c>
      <c r="AL1176" s="24">
        <f t="shared" si="739"/>
        <v>608.24635028890089</v>
      </c>
      <c r="AM1176" s="14">
        <f t="shared" si="740"/>
        <v>516.7944993731212</v>
      </c>
      <c r="AN1176" s="138" t="str">
        <f t="shared" si="741"/>
        <v>modifiée</v>
      </c>
      <c r="AO1176">
        <f t="shared" si="742"/>
        <v>5790</v>
      </c>
      <c r="AP1176" s="124">
        <f t="shared" si="743"/>
        <v>516.7944993731212</v>
      </c>
      <c r="AQ1176" s="124">
        <f t="shared" si="704"/>
        <v>0.3111676911307768</v>
      </c>
    </row>
    <row r="1177" spans="2:43" x14ac:dyDescent="0.25">
      <c r="B1177" s="3">
        <f t="shared" si="722"/>
        <v>5795</v>
      </c>
      <c r="C1177" s="14">
        <f t="shared" si="723"/>
        <v>96.583333333333329</v>
      </c>
      <c r="D1177" s="11">
        <f t="shared" si="724"/>
        <v>1016.5510905790079</v>
      </c>
      <c r="E1177" s="11">
        <f t="shared" si="705"/>
        <v>840.68663983682654</v>
      </c>
      <c r="F1177" s="11">
        <f t="shared" si="725"/>
        <v>351.53690841765365</v>
      </c>
      <c r="G1177" s="11">
        <f t="shared" si="706"/>
        <v>603.90496249015075</v>
      </c>
      <c r="H1177" s="11">
        <f t="shared" si="707"/>
        <v>486.46372270728949</v>
      </c>
      <c r="I1177" s="24">
        <f t="shared" si="726"/>
        <v>351.53690841765365</v>
      </c>
      <c r="J1177" s="12">
        <f t="shared" si="708"/>
        <v>0.27477943933757998</v>
      </c>
      <c r="K1177" s="24">
        <f t="shared" si="709"/>
        <v>584.33277643867518</v>
      </c>
      <c r="L1177" s="12">
        <f t="shared" si="727"/>
        <v>0.26202735964293311</v>
      </c>
      <c r="M1177" s="24">
        <f t="shared" si="728"/>
        <v>603.90496249015075</v>
      </c>
      <c r="N1177" s="12">
        <f t="shared" si="710"/>
        <v>0.63134006322641678</v>
      </c>
      <c r="O1177" s="24">
        <f t="shared" si="711"/>
        <v>762.96108253853174</v>
      </c>
      <c r="P1177" s="12">
        <f t="shared" si="729"/>
        <v>0.33309856606586558</v>
      </c>
      <c r="Q1177" s="24">
        <f t="shared" si="730"/>
        <v>486.46372270728949</v>
      </c>
      <c r="R1177" s="12">
        <f t="shared" si="712"/>
        <v>0.44011878390443804</v>
      </c>
      <c r="S1177" s="24">
        <f t="shared" si="713"/>
        <v>656.66985691811749</v>
      </c>
      <c r="T1177" s="12">
        <f t="shared" si="731"/>
        <v>0.31702355608719263</v>
      </c>
      <c r="W1177" s="24">
        <f t="shared" si="732"/>
        <v>700.01356479261494</v>
      </c>
      <c r="X1177" s="24">
        <f t="shared" si="733"/>
        <v>1008.2800778492698</v>
      </c>
      <c r="Y1177" s="13">
        <f t="shared" si="714"/>
        <v>0.31447102012806993</v>
      </c>
      <c r="Z1177" s="24">
        <f t="shared" si="715"/>
        <v>3516.82687610529</v>
      </c>
      <c r="AA1177" s="24">
        <f t="shared" si="716"/>
        <v>17836.496443403863</v>
      </c>
      <c r="AB1177" s="24">
        <f t="shared" si="734"/>
        <v>603.90496249015075</v>
      </c>
      <c r="AC1177" s="24">
        <f t="shared" si="735"/>
        <v>486.46372270728949</v>
      </c>
      <c r="AD1177" s="123">
        <f t="shared" si="736"/>
        <v>5795</v>
      </c>
      <c r="AE1177" s="14">
        <f t="shared" si="737"/>
        <v>96.583333333333329</v>
      </c>
      <c r="AF1177" s="24">
        <f t="shared" si="717"/>
        <v>418.23186135364472</v>
      </c>
      <c r="AG1177" s="3">
        <f t="shared" si="738"/>
        <v>2.2353627729271053</v>
      </c>
      <c r="AH1177" s="14">
        <f t="shared" si="718"/>
        <v>0</v>
      </c>
      <c r="AI1177" s="14">
        <f t="shared" si="719"/>
        <v>0.63536277292710497</v>
      </c>
      <c r="AJ1177" s="14">
        <f t="shared" si="720"/>
        <v>1.6718264956343947</v>
      </c>
      <c r="AK1177" s="14">
        <f t="shared" si="721"/>
        <v>2.2353627729271053</v>
      </c>
      <c r="AL1177" s="24">
        <f t="shared" si="739"/>
        <v>608.55943755130556</v>
      </c>
      <c r="AM1177" s="14">
        <f t="shared" si="740"/>
        <v>517.10531030999607</v>
      </c>
      <c r="AN1177" s="138" t="str">
        <f t="shared" si="741"/>
        <v>modifiée</v>
      </c>
      <c r="AO1177">
        <f t="shared" si="742"/>
        <v>5795</v>
      </c>
      <c r="AP1177" s="124">
        <f t="shared" si="743"/>
        <v>517.10531030999607</v>
      </c>
      <c r="AQ1177" s="124">
        <f t="shared" si="704"/>
        <v>0.31081093687487282</v>
      </c>
    </row>
    <row r="1178" spans="2:43" x14ac:dyDescent="0.25">
      <c r="B1178" s="3">
        <f t="shared" si="722"/>
        <v>5800</v>
      </c>
      <c r="C1178" s="14">
        <f t="shared" si="723"/>
        <v>96.666666666666671</v>
      </c>
      <c r="D1178" s="11">
        <f t="shared" si="724"/>
        <v>1016.6801445027976</v>
      </c>
      <c r="E1178" s="11">
        <f t="shared" si="705"/>
        <v>840.9074152631988</v>
      </c>
      <c r="F1178" s="11">
        <f t="shared" si="725"/>
        <v>351.79893577729661</v>
      </c>
      <c r="G1178" s="11">
        <f t="shared" si="706"/>
        <v>604.23806105621657</v>
      </c>
      <c r="H1178" s="11">
        <f t="shared" si="707"/>
        <v>486.78074626337667</v>
      </c>
      <c r="I1178" s="24">
        <f t="shared" si="726"/>
        <v>351.79893577729661</v>
      </c>
      <c r="J1178" s="12">
        <f t="shared" si="708"/>
        <v>0.27472917515531803</v>
      </c>
      <c r="K1178" s="24">
        <f t="shared" si="709"/>
        <v>584.43968539423099</v>
      </c>
      <c r="L1178" s="12">
        <f t="shared" si="727"/>
        <v>0.26193350791734732</v>
      </c>
      <c r="M1178" s="24">
        <f t="shared" si="728"/>
        <v>604.23806105621657</v>
      </c>
      <c r="N1178" s="12">
        <f t="shared" si="710"/>
        <v>0.63114032499201844</v>
      </c>
      <c r="O1178" s="24">
        <f t="shared" si="711"/>
        <v>763.20253835034782</v>
      </c>
      <c r="P1178" s="12">
        <f t="shared" si="729"/>
        <v>0.33285046750707731</v>
      </c>
      <c r="Q1178" s="24">
        <f t="shared" si="730"/>
        <v>486.78074626337667</v>
      </c>
      <c r="R1178" s="12">
        <f t="shared" si="712"/>
        <v>0.43996897131132118</v>
      </c>
      <c r="S1178" s="24">
        <f t="shared" si="713"/>
        <v>656.89345771840431</v>
      </c>
      <c r="T1178" s="12">
        <f t="shared" si="731"/>
        <v>0.31682030301129371</v>
      </c>
      <c r="W1178" s="24">
        <f t="shared" si="732"/>
        <v>700.328035812743</v>
      </c>
      <c r="X1178" s="24">
        <f t="shared" si="733"/>
        <v>1011.1372998596681</v>
      </c>
      <c r="Y1178" s="13">
        <f t="shared" si="714"/>
        <v>0.3135728364135546</v>
      </c>
      <c r="Z1178" s="24">
        <f t="shared" si="715"/>
        <v>3514.484486261395</v>
      </c>
      <c r="AA1178" s="24">
        <f t="shared" si="716"/>
        <v>17838.187371543121</v>
      </c>
      <c r="AB1178" s="24">
        <f t="shared" si="734"/>
        <v>604.23806105621657</v>
      </c>
      <c r="AC1178" s="24">
        <f t="shared" si="735"/>
        <v>486.78074626337667</v>
      </c>
      <c r="AD1178" s="123">
        <f t="shared" si="736"/>
        <v>5800</v>
      </c>
      <c r="AE1178" s="14">
        <f t="shared" si="737"/>
        <v>96.666666666666671</v>
      </c>
      <c r="AF1178" s="24">
        <f t="shared" si="717"/>
        <v>418.39037313168831</v>
      </c>
      <c r="AG1178" s="3">
        <f t="shared" si="738"/>
        <v>2.2321925373662332</v>
      </c>
      <c r="AH1178" s="14">
        <f t="shared" si="718"/>
        <v>0</v>
      </c>
      <c r="AI1178" s="14">
        <f t="shared" si="719"/>
        <v>0.63219253736623315</v>
      </c>
      <c r="AJ1178" s="14">
        <f t="shared" si="720"/>
        <v>1.6689732836296101</v>
      </c>
      <c r="AK1178" s="14">
        <f t="shared" si="721"/>
        <v>2.2321925373662332</v>
      </c>
      <c r="AL1178" s="24">
        <f t="shared" si="739"/>
        <v>608.87190001074737</v>
      </c>
      <c r="AM1178" s="14">
        <f t="shared" si="740"/>
        <v>517.41576420875185</v>
      </c>
      <c r="AN1178" s="138" t="str">
        <f t="shared" si="741"/>
        <v>modifiée</v>
      </c>
      <c r="AO1178">
        <f t="shared" si="742"/>
        <v>5800</v>
      </c>
      <c r="AP1178" s="124">
        <f t="shared" si="743"/>
        <v>517.41576420875185</v>
      </c>
      <c r="AQ1178" s="124">
        <f t="shared" si="704"/>
        <v>0.31045389875578167</v>
      </c>
    </row>
    <row r="1179" spans="2:43" x14ac:dyDescent="0.25">
      <c r="B1179" s="3">
        <f t="shared" si="722"/>
        <v>5805</v>
      </c>
      <c r="C1179" s="14">
        <f t="shared" si="723"/>
        <v>96.75</v>
      </c>
      <c r="D1179" s="11">
        <f t="shared" si="724"/>
        <v>1016.809087364677</v>
      </c>
      <c r="E1179" s="11">
        <f t="shared" si="705"/>
        <v>841.12819068957094</v>
      </c>
      <c r="F1179" s="11">
        <f t="shared" si="725"/>
        <v>352.06086928521393</v>
      </c>
      <c r="G1179" s="11">
        <f t="shared" si="706"/>
        <v>604.57091152372368</v>
      </c>
      <c r="H1179" s="11">
        <f t="shared" si="707"/>
        <v>487.09756656638797</v>
      </c>
      <c r="I1179" s="24">
        <f t="shared" si="726"/>
        <v>352.06086928521393</v>
      </c>
      <c r="J1179" s="12">
        <f t="shared" si="708"/>
        <v>0.2746789052413246</v>
      </c>
      <c r="K1179" s="24">
        <f t="shared" si="709"/>
        <v>584.54664567461111</v>
      </c>
      <c r="L1179" s="12">
        <f t="shared" si="727"/>
        <v>0.26183965427155687</v>
      </c>
      <c r="M1179" s="24">
        <f t="shared" si="728"/>
        <v>604.57091152372368</v>
      </c>
      <c r="N1179" s="12">
        <f t="shared" si="710"/>
        <v>0.63093986651714695</v>
      </c>
      <c r="O1179" s="24">
        <f t="shared" si="711"/>
        <v>763.44501853740655</v>
      </c>
      <c r="P1179" s="12">
        <f t="shared" si="729"/>
        <v>0.33260223178318793</v>
      </c>
      <c r="Q1179" s="24">
        <f t="shared" si="730"/>
        <v>487.09756656638797</v>
      </c>
      <c r="R1179" s="12">
        <f t="shared" si="712"/>
        <v>0.43981914802798261</v>
      </c>
      <c r="S1179" s="24">
        <f t="shared" si="713"/>
        <v>657.11722681777235</v>
      </c>
      <c r="T1179" s="12">
        <f t="shared" si="731"/>
        <v>0.31661714685944031</v>
      </c>
      <c r="W1179" s="24">
        <f t="shared" si="732"/>
        <v>700.64160864915652</v>
      </c>
      <c r="X1179" s="24">
        <f t="shared" si="733"/>
        <v>1014.0342576288806</v>
      </c>
      <c r="Y1179" s="13">
        <f t="shared" si="714"/>
        <v>0.31266897766401269</v>
      </c>
      <c r="Z1179" s="24">
        <f t="shared" si="715"/>
        <v>3512.1645510103604</v>
      </c>
      <c r="AA1179" s="24">
        <f t="shared" si="716"/>
        <v>17839.959358266817</v>
      </c>
      <c r="AB1179" s="24">
        <f t="shared" si="734"/>
        <v>604.57091152372368</v>
      </c>
      <c r="AC1179" s="24">
        <f t="shared" si="735"/>
        <v>487.09756656638797</v>
      </c>
      <c r="AD1179" s="123">
        <f t="shared" si="736"/>
        <v>5805</v>
      </c>
      <c r="AE1179" s="14">
        <f t="shared" si="737"/>
        <v>96.75</v>
      </c>
      <c r="AF1179" s="24">
        <f t="shared" si="717"/>
        <v>418.54878328319398</v>
      </c>
      <c r="AG1179" s="3">
        <f t="shared" si="738"/>
        <v>2.2290243343361205</v>
      </c>
      <c r="AH1179" s="14">
        <f t="shared" si="718"/>
        <v>0</v>
      </c>
      <c r="AI1179" s="14">
        <f t="shared" si="719"/>
        <v>0.62902433433612026</v>
      </c>
      <c r="AJ1179" s="14">
        <f t="shared" si="720"/>
        <v>1.6661219009025083</v>
      </c>
      <c r="AK1179" s="14">
        <f t="shared" si="721"/>
        <v>2.2290243343361205</v>
      </c>
      <c r="AL1179" s="24">
        <f t="shared" si="739"/>
        <v>609.18373471555742</v>
      </c>
      <c r="AM1179" s="14">
        <f t="shared" si="740"/>
        <v>517.72586078195832</v>
      </c>
      <c r="AN1179" s="138" t="str">
        <f t="shared" si="741"/>
        <v>modifiée</v>
      </c>
      <c r="AO1179">
        <f t="shared" si="742"/>
        <v>5805</v>
      </c>
      <c r="AP1179" s="124">
        <f t="shared" si="743"/>
        <v>517.72586078195832</v>
      </c>
      <c r="AQ1179" s="124">
        <f t="shared" si="704"/>
        <v>0.31009657320646511</v>
      </c>
    </row>
    <row r="1180" spans="2:43" x14ac:dyDescent="0.25">
      <c r="B1180" s="3">
        <f t="shared" si="722"/>
        <v>5810</v>
      </c>
      <c r="C1180" s="14">
        <f t="shared" si="723"/>
        <v>96.833333333333329</v>
      </c>
      <c r="D1180" s="11">
        <f t="shared" si="724"/>
        <v>1016.9379193556382</v>
      </c>
      <c r="E1180" s="11">
        <f t="shared" si="705"/>
        <v>841.34896611594309</v>
      </c>
      <c r="F1180" s="11">
        <f t="shared" si="725"/>
        <v>352.32270893948549</v>
      </c>
      <c r="G1180" s="11">
        <f t="shared" si="706"/>
        <v>604.90351375550688</v>
      </c>
      <c r="H1180" s="11">
        <f t="shared" si="707"/>
        <v>487.41418371324738</v>
      </c>
      <c r="I1180" s="24">
        <f t="shared" si="726"/>
        <v>352.32270893948549</v>
      </c>
      <c r="J1180" s="12">
        <f t="shared" si="708"/>
        <v>0.27462862954521366</v>
      </c>
      <c r="K1180" s="24">
        <f t="shared" si="709"/>
        <v>584.65365742196343</v>
      </c>
      <c r="L1180" s="12">
        <f t="shared" si="727"/>
        <v>0.26174579876196519</v>
      </c>
      <c r="M1180" s="24">
        <f t="shared" si="728"/>
        <v>604.90351375550688</v>
      </c>
      <c r="N1180" s="12">
        <f t="shared" si="710"/>
        <v>0.63073868415018131</v>
      </c>
      <c r="O1180" s="24">
        <f t="shared" si="711"/>
        <v>763.68852932838377</v>
      </c>
      <c r="P1180" s="12">
        <f t="shared" si="729"/>
        <v>0.33235385789852112</v>
      </c>
      <c r="Q1180" s="24">
        <f t="shared" si="730"/>
        <v>487.41418371324738</v>
      </c>
      <c r="R1180" s="12">
        <f t="shared" si="712"/>
        <v>0.43966931425255223</v>
      </c>
      <c r="S1180" s="24">
        <f t="shared" si="713"/>
        <v>657.34116410837396</v>
      </c>
      <c r="T1180" s="12">
        <f t="shared" si="731"/>
        <v>0.31641408780698965</v>
      </c>
      <c r="W1180" s="24">
        <f t="shared" si="732"/>
        <v>700.9542776268205</v>
      </c>
      <c r="X1180" s="24">
        <f t="shared" si="733"/>
        <v>1016.9716957068499</v>
      </c>
      <c r="Y1180" s="13">
        <f t="shared" si="714"/>
        <v>0.31175938438064882</v>
      </c>
      <c r="Z1180" s="24">
        <f t="shared" si="715"/>
        <v>3509.8672122280645</v>
      </c>
      <c r="AA1180" s="24">
        <f t="shared" si="716"/>
        <v>17841.813241183496</v>
      </c>
      <c r="AB1180" s="24">
        <f t="shared" si="734"/>
        <v>604.90351375550688</v>
      </c>
      <c r="AC1180" s="24">
        <f t="shared" si="735"/>
        <v>487.41418371324738</v>
      </c>
      <c r="AD1180" s="123">
        <f t="shared" si="736"/>
        <v>5810</v>
      </c>
      <c r="AE1180" s="14">
        <f t="shared" si="737"/>
        <v>96.833333333333329</v>
      </c>
      <c r="AF1180" s="24">
        <f t="shared" si="717"/>
        <v>418.70709185662372</v>
      </c>
      <c r="AG1180" s="3">
        <f t="shared" si="738"/>
        <v>2.2258581628675262</v>
      </c>
      <c r="AH1180" s="14">
        <f t="shared" si="718"/>
        <v>0</v>
      </c>
      <c r="AI1180" s="14">
        <f t="shared" si="719"/>
        <v>0.62585816286752616</v>
      </c>
      <c r="AJ1180" s="14">
        <f t="shared" si="720"/>
        <v>1.6632723465807735</v>
      </c>
      <c r="AK1180" s="14">
        <f t="shared" si="721"/>
        <v>2.2258581628675262</v>
      </c>
      <c r="AL1180" s="24">
        <f t="shared" si="739"/>
        <v>609.49493868271327</v>
      </c>
      <c r="AM1180" s="14">
        <f t="shared" si="740"/>
        <v>518.03559973860604</v>
      </c>
      <c r="AN1180" s="138" t="str">
        <f t="shared" si="741"/>
        <v>modifiée</v>
      </c>
      <c r="AO1180">
        <f t="shared" si="742"/>
        <v>5810</v>
      </c>
      <c r="AP1180" s="124">
        <f t="shared" si="743"/>
        <v>518.03559973860604</v>
      </c>
      <c r="AQ1180" s="124">
        <f t="shared" si="704"/>
        <v>0.30973895664772044</v>
      </c>
    </row>
    <row r="1181" spans="2:43" x14ac:dyDescent="0.25">
      <c r="B1181" s="3">
        <f t="shared" si="722"/>
        <v>5815</v>
      </c>
      <c r="C1181" s="14">
        <f t="shared" si="723"/>
        <v>96.916666666666671</v>
      </c>
      <c r="D1181" s="11">
        <f t="shared" si="724"/>
        <v>1017.0666406661811</v>
      </c>
      <c r="E1181" s="11">
        <f t="shared" si="705"/>
        <v>841.56974154231534</v>
      </c>
      <c r="F1181" s="11">
        <f t="shared" si="725"/>
        <v>352.58445473824747</v>
      </c>
      <c r="G1181" s="11">
        <f t="shared" si="706"/>
        <v>605.23586761340539</v>
      </c>
      <c r="H1181" s="11">
        <f t="shared" si="707"/>
        <v>487.73059780105439</v>
      </c>
      <c r="I1181" s="24">
        <f t="shared" si="726"/>
        <v>352.58445473824747</v>
      </c>
      <c r="J1181" s="12">
        <f t="shared" si="708"/>
        <v>0.27457834801690401</v>
      </c>
      <c r="K1181" s="24">
        <f t="shared" si="709"/>
        <v>584.76072077797585</v>
      </c>
      <c r="L1181" s="12">
        <f t="shared" si="727"/>
        <v>0.26165194144494658</v>
      </c>
      <c r="M1181" s="24">
        <f t="shared" si="728"/>
        <v>605.23586761340539</v>
      </c>
      <c r="N1181" s="12">
        <f t="shared" si="710"/>
        <v>0.63053677421599752</v>
      </c>
      <c r="O1181" s="24">
        <f t="shared" si="711"/>
        <v>763.9330770010954</v>
      </c>
      <c r="P1181" s="12">
        <f t="shared" si="729"/>
        <v>0.33210534484876142</v>
      </c>
      <c r="Q1181" s="24">
        <f t="shared" si="730"/>
        <v>487.73059780105439</v>
      </c>
      <c r="R1181" s="12">
        <f t="shared" si="712"/>
        <v>0.43951947018330162</v>
      </c>
      <c r="S1181" s="24">
        <f t="shared" si="713"/>
        <v>657.56526948162377</v>
      </c>
      <c r="T1181" s="12">
        <f t="shared" si="731"/>
        <v>0.31621112602867346</v>
      </c>
      <c r="W1181" s="24">
        <f t="shared" si="732"/>
        <v>701.26603701120109</v>
      </c>
      <c r="X1181" s="24">
        <f t="shared" si="733"/>
        <v>1019.9503756772617</v>
      </c>
      <c r="Y1181" s="13">
        <f t="shared" si="714"/>
        <v>0.31084399670440771</v>
      </c>
      <c r="Z1181" s="24">
        <f t="shared" si="715"/>
        <v>3507.5926132778563</v>
      </c>
      <c r="AA1181" s="24">
        <f t="shared" si="716"/>
        <v>17843.74986582878</v>
      </c>
      <c r="AB1181" s="24">
        <f t="shared" si="734"/>
        <v>605.23586761340539</v>
      </c>
      <c r="AC1181" s="24">
        <f t="shared" si="735"/>
        <v>487.73059780105439</v>
      </c>
      <c r="AD1181" s="123">
        <f t="shared" si="736"/>
        <v>5815</v>
      </c>
      <c r="AE1181" s="14">
        <f t="shared" si="737"/>
        <v>96.916666666666671</v>
      </c>
      <c r="AF1181" s="24">
        <f t="shared" si="717"/>
        <v>418.86529890052719</v>
      </c>
      <c r="AG1181" s="3">
        <f t="shared" si="738"/>
        <v>2.2226940219894562</v>
      </c>
      <c r="AH1181" s="14">
        <f t="shared" si="718"/>
        <v>0</v>
      </c>
      <c r="AI1181" s="14">
        <f t="shared" si="719"/>
        <v>0.62269402198945611</v>
      </c>
      <c r="AJ1181" s="14">
        <f t="shared" si="720"/>
        <v>1.6604246197905106</v>
      </c>
      <c r="AK1181" s="14">
        <f t="shared" si="721"/>
        <v>2.2226940219894562</v>
      </c>
      <c r="AL1181" s="24">
        <f t="shared" si="739"/>
        <v>609.80550889764811</v>
      </c>
      <c r="AM1181" s="14">
        <f t="shared" si="740"/>
        <v>518.34498078409513</v>
      </c>
      <c r="AN1181" s="138" t="str">
        <f t="shared" si="741"/>
        <v>modifiée</v>
      </c>
      <c r="AO1181">
        <f t="shared" si="742"/>
        <v>5815</v>
      </c>
      <c r="AP1181" s="124">
        <f t="shared" si="743"/>
        <v>518.34498078409513</v>
      </c>
      <c r="AQ1181" s="124">
        <f t="shared" si="704"/>
        <v>0.30938104548908996</v>
      </c>
    </row>
    <row r="1182" spans="2:43" x14ac:dyDescent="0.25">
      <c r="B1182" s="3">
        <f t="shared" si="722"/>
        <v>5820</v>
      </c>
      <c r="C1182" s="14">
        <f t="shared" si="723"/>
        <v>97</v>
      </c>
      <c r="D1182" s="11">
        <f t="shared" si="724"/>
        <v>1017.1952514863153</v>
      </c>
      <c r="E1182" s="11">
        <f t="shared" si="705"/>
        <v>841.7905169686876</v>
      </c>
      <c r="F1182" s="11">
        <f t="shared" si="725"/>
        <v>352.84610667969241</v>
      </c>
      <c r="G1182" s="11">
        <f t="shared" si="706"/>
        <v>605.56797295825413</v>
      </c>
      <c r="H1182" s="11">
        <f t="shared" si="707"/>
        <v>488.04680892708308</v>
      </c>
      <c r="I1182" s="24">
        <f t="shared" si="726"/>
        <v>352.84610667969241</v>
      </c>
      <c r="J1182" s="12">
        <f t="shared" si="708"/>
        <v>0.27452806060661794</v>
      </c>
      <c r="K1182" s="24">
        <f t="shared" si="709"/>
        <v>584.86783588387766</v>
      </c>
      <c r="L1182" s="12">
        <f t="shared" si="727"/>
        <v>0.26155808237683903</v>
      </c>
      <c r="M1182" s="24">
        <f t="shared" si="728"/>
        <v>605.56797295825413</v>
      </c>
      <c r="N1182" s="12">
        <f t="shared" si="710"/>
        <v>0.63033413301578889</v>
      </c>
      <c r="O1182" s="24">
        <f t="shared" si="711"/>
        <v>764.17866788296942</v>
      </c>
      <c r="P1182" s="12">
        <f t="shared" si="729"/>
        <v>0.33185669162087733</v>
      </c>
      <c r="Q1182" s="24">
        <f t="shared" si="730"/>
        <v>488.04680892708308</v>
      </c>
      <c r="R1182" s="12">
        <f t="shared" si="712"/>
        <v>0.43936961601863855</v>
      </c>
      <c r="S1182" s="24">
        <f t="shared" si="713"/>
        <v>657.78954282820257</v>
      </c>
      <c r="T1182" s="12">
        <f t="shared" si="731"/>
        <v>0.31600826169858703</v>
      </c>
      <c r="W1182" s="24">
        <f t="shared" si="732"/>
        <v>701.57688100790551</v>
      </c>
      <c r="X1182" s="24">
        <f t="shared" si="733"/>
        <v>1022.9710766071967</v>
      </c>
      <c r="Y1182" s="13">
        <f t="shared" si="714"/>
        <v>0.30992275442835227</v>
      </c>
      <c r="Z1182" s="24">
        <f t="shared" si="715"/>
        <v>3505.3408990195521</v>
      </c>
      <c r="AA1182" s="24">
        <f t="shared" si="716"/>
        <v>17845.770085716507</v>
      </c>
      <c r="AB1182" s="24">
        <f t="shared" si="734"/>
        <v>605.56797295825413</v>
      </c>
      <c r="AC1182" s="24">
        <f t="shared" si="735"/>
        <v>488.04680892708308</v>
      </c>
      <c r="AD1182" s="123">
        <f t="shared" si="736"/>
        <v>5820</v>
      </c>
      <c r="AE1182" s="14">
        <f t="shared" si="737"/>
        <v>97</v>
      </c>
      <c r="AF1182" s="24">
        <f t="shared" si="717"/>
        <v>419.02340446354151</v>
      </c>
      <c r="AG1182" s="3">
        <f t="shared" si="738"/>
        <v>2.2195319107291693</v>
      </c>
      <c r="AH1182" s="14">
        <f t="shared" si="718"/>
        <v>0</v>
      </c>
      <c r="AI1182" s="14">
        <f t="shared" si="719"/>
        <v>0.61953191072916913</v>
      </c>
      <c r="AJ1182" s="14">
        <f t="shared" si="720"/>
        <v>1.6575787196562524</v>
      </c>
      <c r="AK1182" s="14">
        <f t="shared" si="721"/>
        <v>2.2195319107291693</v>
      </c>
      <c r="AL1182" s="24">
        <f t="shared" si="739"/>
        <v>610.1154423140656</v>
      </c>
      <c r="AM1182" s="14">
        <f t="shared" si="740"/>
        <v>518.65400362022581</v>
      </c>
      <c r="AN1182" s="138" t="str">
        <f t="shared" si="741"/>
        <v>modifiée</v>
      </c>
      <c r="AO1182">
        <f t="shared" si="742"/>
        <v>5820</v>
      </c>
      <c r="AP1182" s="124">
        <f t="shared" si="743"/>
        <v>518.65400362022581</v>
      </c>
      <c r="AQ1182" s="124">
        <f t="shared" si="704"/>
        <v>0.30902283613067993</v>
      </c>
    </row>
    <row r="1183" spans="2:43" x14ac:dyDescent="0.25">
      <c r="B1183" s="3">
        <f t="shared" si="722"/>
        <v>5825</v>
      </c>
      <c r="C1183" s="14">
        <f t="shared" si="723"/>
        <v>97.083333333333329</v>
      </c>
      <c r="D1183" s="11">
        <f t="shared" si="724"/>
        <v>1017.3237520055609</v>
      </c>
      <c r="E1183" s="11">
        <f t="shared" si="705"/>
        <v>842.01129239505985</v>
      </c>
      <c r="F1183" s="11">
        <f t="shared" si="725"/>
        <v>353.10766476206925</v>
      </c>
      <c r="G1183" s="11">
        <f t="shared" si="706"/>
        <v>605.89982964987496</v>
      </c>
      <c r="H1183" s="11">
        <f t="shared" si="707"/>
        <v>488.36281718878166</v>
      </c>
      <c r="I1183" s="24">
        <f t="shared" si="726"/>
        <v>353.10766476206925</v>
      </c>
      <c r="J1183" s="12">
        <f t="shared" si="708"/>
        <v>0.27447776726488138</v>
      </c>
      <c r="K1183" s="24">
        <f t="shared" si="709"/>
        <v>584.97500288043966</v>
      </c>
      <c r="L1183" s="12">
        <f t="shared" si="727"/>
        <v>0.26146422161397298</v>
      </c>
      <c r="M1183" s="24">
        <f t="shared" si="728"/>
        <v>605.89982964987496</v>
      </c>
      <c r="N1183" s="12">
        <f t="shared" si="710"/>
        <v>0.63013075682688602</v>
      </c>
      <c r="O1183" s="24">
        <f t="shared" si="711"/>
        <v>764.42530835152468</v>
      </c>
      <c r="P1183" s="12">
        <f t="shared" si="729"/>
        <v>0.33160789719312322</v>
      </c>
      <c r="Q1183" s="24">
        <f t="shared" si="730"/>
        <v>488.36281718878166</v>
      </c>
      <c r="R1183" s="12">
        <f t="shared" si="712"/>
        <v>0.43921975195710483</v>
      </c>
      <c r="S1183" s="24">
        <f t="shared" si="713"/>
        <v>658.01398403806036</v>
      </c>
      <c r="T1183" s="12">
        <f t="shared" si="731"/>
        <v>0.31580549499023436</v>
      </c>
      <c r="W1183" s="24">
        <f t="shared" si="732"/>
        <v>701.8868037623339</v>
      </c>
      <c r="X1183" s="24">
        <f t="shared" si="733"/>
        <v>1026.0345955099622</v>
      </c>
      <c r="Y1183" s="13">
        <f t="shared" si="714"/>
        <v>0.30899559701083074</v>
      </c>
      <c r="Z1183" s="24">
        <f t="shared" si="715"/>
        <v>3503.1122158181488</v>
      </c>
      <c r="AA1183" s="24">
        <f t="shared" si="716"/>
        <v>17847.874762388834</v>
      </c>
      <c r="AB1183" s="24">
        <f t="shared" si="734"/>
        <v>605.89982964987496</v>
      </c>
      <c r="AC1183" s="24">
        <f t="shared" si="735"/>
        <v>488.36281718878166</v>
      </c>
      <c r="AD1183" s="123">
        <f t="shared" si="736"/>
        <v>5825</v>
      </c>
      <c r="AE1183" s="14">
        <f t="shared" si="737"/>
        <v>97.083333333333329</v>
      </c>
      <c r="AF1183" s="24">
        <f t="shared" si="717"/>
        <v>419.18140859439086</v>
      </c>
      <c r="AG1183" s="3">
        <f t="shared" si="738"/>
        <v>2.2163718281121834</v>
      </c>
      <c r="AH1183" s="14">
        <f t="shared" si="718"/>
        <v>0</v>
      </c>
      <c r="AI1183" s="14">
        <f t="shared" si="719"/>
        <v>0.61637182811218327</v>
      </c>
      <c r="AJ1183" s="14">
        <f t="shared" si="720"/>
        <v>1.654734645300965</v>
      </c>
      <c r="AK1183" s="14">
        <f t="shared" si="721"/>
        <v>2.2163718281121834</v>
      </c>
      <c r="AL1183" s="24">
        <f t="shared" si="739"/>
        <v>610.42473585376217</v>
      </c>
      <c r="AM1183" s="14">
        <f t="shared" si="740"/>
        <v>518.96266794519045</v>
      </c>
      <c r="AN1183" s="138" t="str">
        <f t="shared" si="741"/>
        <v>modifiée</v>
      </c>
      <c r="AO1183">
        <f t="shared" si="742"/>
        <v>5825</v>
      </c>
      <c r="AP1183" s="124">
        <f t="shared" si="743"/>
        <v>518.96266794519045</v>
      </c>
      <c r="AQ1183" s="124">
        <f t="shared" si="704"/>
        <v>0.30866432496463858</v>
      </c>
    </row>
    <row r="1184" spans="2:43" x14ac:dyDescent="0.25">
      <c r="B1184" s="3">
        <f t="shared" si="722"/>
        <v>5830</v>
      </c>
      <c r="C1184" s="14">
        <f t="shared" si="723"/>
        <v>97.166666666666671</v>
      </c>
      <c r="D1184" s="11">
        <f t="shared" si="724"/>
        <v>1017.4521424129516</v>
      </c>
      <c r="E1184" s="11">
        <f t="shared" si="705"/>
        <v>842.23206782143211</v>
      </c>
      <c r="F1184" s="11">
        <f t="shared" si="725"/>
        <v>353.3691289836832</v>
      </c>
      <c r="G1184" s="11">
        <f t="shared" si="706"/>
        <v>606.23143754706803</v>
      </c>
      <c r="H1184" s="11">
        <f t="shared" si="707"/>
        <v>488.67862268377189</v>
      </c>
      <c r="I1184" s="24">
        <f t="shared" si="726"/>
        <v>353.3691289836832</v>
      </c>
      <c r="J1184" s="12">
        <f t="shared" si="708"/>
        <v>0.27442746794252237</v>
      </c>
      <c r="K1184" s="24">
        <f t="shared" si="709"/>
        <v>585.08222190797517</v>
      </c>
      <c r="L1184" s="12">
        <f t="shared" si="727"/>
        <v>0.26137035921260227</v>
      </c>
      <c r="M1184" s="24">
        <f t="shared" si="728"/>
        <v>606.23143754706803</v>
      </c>
      <c r="N1184" s="12">
        <f t="shared" si="710"/>
        <v>0.62992664190257575</v>
      </c>
      <c r="O1184" s="24">
        <f t="shared" si="711"/>
        <v>764.67300483485462</v>
      </c>
      <c r="P1184" s="12">
        <f t="shared" si="729"/>
        <v>0.33135896053481345</v>
      </c>
      <c r="Q1184" s="24">
        <f t="shared" si="730"/>
        <v>488.67862268377189</v>
      </c>
      <c r="R1184" s="12">
        <f t="shared" si="712"/>
        <v>0.4390698781973707</v>
      </c>
      <c r="S1184" s="24">
        <f t="shared" si="713"/>
        <v>658.23859300042034</v>
      </c>
      <c r="T1184" s="12">
        <f t="shared" si="731"/>
        <v>0.31560282607641599</v>
      </c>
      <c r="W1184" s="24">
        <f t="shared" si="732"/>
        <v>702.19579935934473</v>
      </c>
      <c r="X1184" s="24">
        <f t="shared" si="733"/>
        <v>1029.1417478215217</v>
      </c>
      <c r="Y1184" s="13">
        <f t="shared" si="714"/>
        <v>0.30806246358945255</v>
      </c>
      <c r="Z1184" s="24">
        <f t="shared" si="715"/>
        <v>3500.9067115521843</v>
      </c>
      <c r="AA1184" s="24">
        <f t="shared" si="716"/>
        <v>17850.064765464576</v>
      </c>
      <c r="AB1184" s="24">
        <f t="shared" si="734"/>
        <v>606.23143754706803</v>
      </c>
      <c r="AC1184" s="24">
        <f t="shared" si="735"/>
        <v>488.67862268377189</v>
      </c>
      <c r="AD1184" s="123">
        <f t="shared" si="736"/>
        <v>5830</v>
      </c>
      <c r="AE1184" s="14">
        <f t="shared" si="737"/>
        <v>97.166666666666671</v>
      </c>
      <c r="AF1184" s="24">
        <f t="shared" si="717"/>
        <v>419.33931134188595</v>
      </c>
      <c r="AG1184" s="3">
        <f t="shared" si="738"/>
        <v>2.2132137731622814</v>
      </c>
      <c r="AH1184" s="14">
        <f t="shared" si="718"/>
        <v>0</v>
      </c>
      <c r="AI1184" s="14">
        <f t="shared" si="719"/>
        <v>0.61321377316228098</v>
      </c>
      <c r="AJ1184" s="14">
        <f t="shared" si="720"/>
        <v>1.651892395846053</v>
      </c>
      <c r="AK1184" s="14">
        <f t="shared" si="721"/>
        <v>2.2132137731622814</v>
      </c>
      <c r="AL1184" s="24">
        <f t="shared" si="739"/>
        <v>610.73338640645625</v>
      </c>
      <c r="AM1184" s="14">
        <f t="shared" si="740"/>
        <v>519.27097345356776</v>
      </c>
      <c r="AN1184" s="138" t="str">
        <f t="shared" si="741"/>
        <v>modifiée</v>
      </c>
      <c r="AO1184">
        <f t="shared" si="742"/>
        <v>5830</v>
      </c>
      <c r="AP1184" s="124">
        <f t="shared" si="743"/>
        <v>519.27097345356776</v>
      </c>
      <c r="AQ1184" s="124">
        <f t="shared" si="704"/>
        <v>0.30830550837731607</v>
      </c>
    </row>
    <row r="1185" spans="2:43" x14ac:dyDescent="0.25">
      <c r="B1185" s="3">
        <f t="shared" si="722"/>
        <v>5835</v>
      </c>
      <c r="C1185" s="14">
        <f t="shared" si="723"/>
        <v>97.25</v>
      </c>
      <c r="D1185" s="11">
        <f t="shared" si="724"/>
        <v>1017.5804228970347</v>
      </c>
      <c r="E1185" s="11">
        <f t="shared" si="705"/>
        <v>842.45284324780425</v>
      </c>
      <c r="F1185" s="11">
        <f t="shared" si="725"/>
        <v>353.6304993428958</v>
      </c>
      <c r="G1185" s="11">
        <f t="shared" si="706"/>
        <v>606.5627965076028</v>
      </c>
      <c r="H1185" s="11">
        <f t="shared" si="707"/>
        <v>488.99422550984832</v>
      </c>
      <c r="I1185" s="24">
        <f t="shared" si="726"/>
        <v>353.6304993428958</v>
      </c>
      <c r="J1185" s="12">
        <f t="shared" si="708"/>
        <v>0.27437716259067113</v>
      </c>
      <c r="K1185" s="24">
        <f t="shared" si="709"/>
        <v>585.18949310633991</v>
      </c>
      <c r="L1185" s="12">
        <f t="shared" si="727"/>
        <v>0.26127649522900465</v>
      </c>
      <c r="M1185" s="24">
        <f t="shared" si="728"/>
        <v>606.5627965076028</v>
      </c>
      <c r="N1185" s="12">
        <f t="shared" si="710"/>
        <v>0.62972178447191673</v>
      </c>
      <c r="O1185" s="24">
        <f t="shared" si="711"/>
        <v>764.92176381211641</v>
      </c>
      <c r="P1185" s="12">
        <f t="shared" si="729"/>
        <v>0.33110988060649355</v>
      </c>
      <c r="Q1185" s="24">
        <f t="shared" si="730"/>
        <v>488.99422550984832</v>
      </c>
      <c r="R1185" s="12">
        <f t="shared" si="712"/>
        <v>0.43891999493823147</v>
      </c>
      <c r="S1185" s="24">
        <f t="shared" si="713"/>
        <v>658.46336960378278</v>
      </c>
      <c r="T1185" s="12">
        <f t="shared" si="731"/>
        <v>0.31540025512939124</v>
      </c>
      <c r="W1185" s="24">
        <f t="shared" si="732"/>
        <v>702.50386182293414</v>
      </c>
      <c r="X1185" s="24">
        <f t="shared" si="733"/>
        <v>1032.2933678909505</v>
      </c>
      <c r="Y1185" s="13">
        <f t="shared" si="714"/>
        <v>0.30712329299590602</v>
      </c>
      <c r="Z1185" s="24">
        <f t="shared" si="715"/>
        <v>3498.7245356217527</v>
      </c>
      <c r="AA1185" s="24">
        <f t="shared" si="716"/>
        <v>17852.340972685917</v>
      </c>
      <c r="AB1185" s="24">
        <f t="shared" si="734"/>
        <v>606.5627965076028</v>
      </c>
      <c r="AC1185" s="24">
        <f t="shared" si="735"/>
        <v>488.99422550984832</v>
      </c>
      <c r="AD1185" s="123">
        <f t="shared" si="736"/>
        <v>5835</v>
      </c>
      <c r="AE1185" s="14">
        <f t="shared" si="737"/>
        <v>97.25</v>
      </c>
      <c r="AF1185" s="24">
        <f t="shared" si="717"/>
        <v>419.49711275492416</v>
      </c>
      <c r="AG1185" s="3">
        <f t="shared" si="738"/>
        <v>2.2100577449015169</v>
      </c>
      <c r="AH1185" s="14">
        <f t="shared" si="718"/>
        <v>0</v>
      </c>
      <c r="AI1185" s="14">
        <f t="shared" si="719"/>
        <v>0.61005774490151676</v>
      </c>
      <c r="AJ1185" s="14">
        <f t="shared" si="720"/>
        <v>1.6490519704113651</v>
      </c>
      <c r="AK1185" s="14">
        <f t="shared" si="721"/>
        <v>2.2100577449015169</v>
      </c>
      <c r="AL1185" s="24">
        <f t="shared" si="739"/>
        <v>611.04139082962615</v>
      </c>
      <c r="AM1185" s="14">
        <f t="shared" si="740"/>
        <v>519.57891983631805</v>
      </c>
      <c r="AN1185" s="138" t="str">
        <f t="shared" si="741"/>
        <v>modifiée</v>
      </c>
      <c r="AO1185">
        <f t="shared" si="742"/>
        <v>5835</v>
      </c>
      <c r="AP1185" s="124">
        <f t="shared" si="743"/>
        <v>519.57891983631805</v>
      </c>
      <c r="AQ1185" s="124">
        <f t="shared" si="704"/>
        <v>0.30794638275028774</v>
      </c>
    </row>
    <row r="1186" spans="2:43" x14ac:dyDescent="0.25">
      <c r="B1186" s="3">
        <f t="shared" si="722"/>
        <v>5840</v>
      </c>
      <c r="C1186" s="14">
        <f t="shared" si="723"/>
        <v>97.333333333333329</v>
      </c>
      <c r="D1186" s="11">
        <f t="shared" si="724"/>
        <v>1017.7085936458741</v>
      </c>
      <c r="E1186" s="11">
        <f t="shared" si="705"/>
        <v>842.6736186741764</v>
      </c>
      <c r="F1186" s="11">
        <f t="shared" si="725"/>
        <v>353.89177583812483</v>
      </c>
      <c r="G1186" s="11">
        <f t="shared" si="706"/>
        <v>606.8939063882093</v>
      </c>
      <c r="H1186" s="11">
        <f t="shared" si="707"/>
        <v>489.30962576497774</v>
      </c>
      <c r="I1186" s="24">
        <f t="shared" si="726"/>
        <v>353.89177583812483</v>
      </c>
      <c r="J1186" s="12">
        <f t="shared" si="708"/>
        <v>0.27432685116075867</v>
      </c>
      <c r="K1186" s="24">
        <f t="shared" si="709"/>
        <v>585.29681661493316</v>
      </c>
      <c r="L1186" s="12">
        <f t="shared" si="727"/>
        <v>0.26118262971938488</v>
      </c>
      <c r="M1186" s="24">
        <f t="shared" si="728"/>
        <v>606.8939063882093</v>
      </c>
      <c r="N1186" s="12">
        <f t="shared" si="710"/>
        <v>0.62951618073955573</v>
      </c>
      <c r="O1186" s="24">
        <f t="shared" si="711"/>
        <v>765.1715918140261</v>
      </c>
      <c r="P1186" s="12">
        <f t="shared" si="729"/>
        <v>0.33086065635964618</v>
      </c>
      <c r="Q1186" s="24">
        <f t="shared" si="730"/>
        <v>489.30962576497774</v>
      </c>
      <c r="R1186" s="12">
        <f t="shared" si="712"/>
        <v>0.43877010237860398</v>
      </c>
      <c r="S1186" s="24">
        <f t="shared" si="713"/>
        <v>658.6883137359282</v>
      </c>
      <c r="T1186" s="12">
        <f t="shared" si="731"/>
        <v>0.31519778232072049</v>
      </c>
      <c r="W1186" s="24">
        <f t="shared" si="732"/>
        <v>702.81098511593007</v>
      </c>
      <c r="X1186" s="24">
        <f t="shared" si="733"/>
        <v>1035.4903094853616</v>
      </c>
      <c r="Y1186" s="13">
        <f t="shared" si="714"/>
        <v>0.30617802377165215</v>
      </c>
      <c r="Z1186" s="24">
        <f t="shared" si="715"/>
        <v>3496.5658389561581</v>
      </c>
      <c r="AA1186" s="24">
        <f t="shared" si="716"/>
        <v>17854.704269963662</v>
      </c>
      <c r="AB1186" s="24">
        <f t="shared" si="734"/>
        <v>606.8939063882093</v>
      </c>
      <c r="AC1186" s="24">
        <f t="shared" si="735"/>
        <v>489.30962576497774</v>
      </c>
      <c r="AD1186" s="123">
        <f t="shared" si="736"/>
        <v>5840</v>
      </c>
      <c r="AE1186" s="14">
        <f t="shared" si="737"/>
        <v>97.333333333333329</v>
      </c>
      <c r="AF1186" s="24">
        <f t="shared" si="717"/>
        <v>419.65481288248884</v>
      </c>
      <c r="AG1186" s="3">
        <f t="shared" si="738"/>
        <v>2.2069037423502227</v>
      </c>
      <c r="AH1186" s="14">
        <f t="shared" si="718"/>
        <v>0</v>
      </c>
      <c r="AI1186" s="14">
        <f t="shared" si="719"/>
        <v>0.6069037423502226</v>
      </c>
      <c r="AJ1186" s="14">
        <f t="shared" si="720"/>
        <v>1.6462133681152005</v>
      </c>
      <c r="AK1186" s="14">
        <f t="shared" si="721"/>
        <v>2.2069037423502227</v>
      </c>
      <c r="AL1186" s="24">
        <f t="shared" si="739"/>
        <v>611.34874594835526</v>
      </c>
      <c r="AM1186" s="14">
        <f t="shared" si="740"/>
        <v>519.88650678078045</v>
      </c>
      <c r="AN1186" s="138" t="str">
        <f t="shared" si="741"/>
        <v>modifiée</v>
      </c>
      <c r="AO1186">
        <f t="shared" si="742"/>
        <v>5840</v>
      </c>
      <c r="AP1186" s="124">
        <f t="shared" si="743"/>
        <v>519.88650678078045</v>
      </c>
      <c r="AQ1186" s="124">
        <f t="shared" si="704"/>
        <v>0.30758694446240042</v>
      </c>
    </row>
    <row r="1187" spans="2:43" x14ac:dyDescent="0.25">
      <c r="B1187" s="3">
        <f t="shared" si="722"/>
        <v>5845</v>
      </c>
      <c r="C1187" s="14">
        <f t="shared" si="723"/>
        <v>97.416666666666671</v>
      </c>
      <c r="D1187" s="11">
        <f t="shared" si="724"/>
        <v>1017.8366548470518</v>
      </c>
      <c r="E1187" s="11">
        <f t="shared" si="705"/>
        <v>842.89439410054865</v>
      </c>
      <c r="F1187" s="11">
        <f t="shared" si="725"/>
        <v>354.1529584678442</v>
      </c>
      <c r="G1187" s="11">
        <f t="shared" si="706"/>
        <v>607.22476704456892</v>
      </c>
      <c r="H1187" s="11">
        <f t="shared" si="707"/>
        <v>489.62482354729843</v>
      </c>
      <c r="I1187" s="24">
        <f t="shared" si="726"/>
        <v>354.1529584678442</v>
      </c>
      <c r="J1187" s="12">
        <f t="shared" si="708"/>
        <v>0.27427653360451693</v>
      </c>
      <c r="K1187" s="24">
        <f t="shared" si="709"/>
        <v>585.40419257269775</v>
      </c>
      <c r="L1187" s="12">
        <f t="shared" si="727"/>
        <v>0.26108876273991521</v>
      </c>
      <c r="M1187" s="24">
        <f t="shared" si="728"/>
        <v>607.22476704456892</v>
      </c>
      <c r="N1187" s="12">
        <f t="shared" si="710"/>
        <v>0.62930982688554016</v>
      </c>
      <c r="O1187" s="24">
        <f t="shared" si="711"/>
        <v>765.42249542335855</v>
      </c>
      <c r="P1187" s="12">
        <f t="shared" si="729"/>
        <v>0.33061128673672152</v>
      </c>
      <c r="Q1187" s="24">
        <f t="shared" si="730"/>
        <v>489.62482354729843</v>
      </c>
      <c r="R1187" s="12">
        <f t="shared" si="712"/>
        <v>0.43862020071752117</v>
      </c>
      <c r="S1187" s="24">
        <f t="shared" si="713"/>
        <v>658.9134252839217</v>
      </c>
      <c r="T1187" s="12">
        <f t="shared" si="731"/>
        <v>0.31499540782133051</v>
      </c>
      <c r="W1187" s="24">
        <f t="shared" si="732"/>
        <v>703.11716313970169</v>
      </c>
      <c r="X1187" s="24">
        <f t="shared" si="733"/>
        <v>1038.7334463097566</v>
      </c>
      <c r="Y1187" s="13">
        <f t="shared" si="714"/>
        <v>0.30522659418451936</v>
      </c>
      <c r="Z1187" s="24">
        <f t="shared" si="715"/>
        <v>3494.4307740211743</v>
      </c>
      <c r="AA1187" s="24">
        <f t="shared" si="716"/>
        <v>17857.155551420256</v>
      </c>
      <c r="AB1187" s="24">
        <f t="shared" si="734"/>
        <v>607.22476704456892</v>
      </c>
      <c r="AC1187" s="24">
        <f t="shared" si="735"/>
        <v>489.62482354729843</v>
      </c>
      <c r="AD1187" s="123">
        <f t="shared" si="736"/>
        <v>5845</v>
      </c>
      <c r="AE1187" s="14">
        <f t="shared" si="737"/>
        <v>97.416666666666671</v>
      </c>
      <c r="AF1187" s="24">
        <f t="shared" si="717"/>
        <v>419.81241177364922</v>
      </c>
      <c r="AG1187" s="3">
        <f t="shared" si="738"/>
        <v>2.2037517645270159</v>
      </c>
      <c r="AH1187" s="14">
        <f t="shared" si="718"/>
        <v>0</v>
      </c>
      <c r="AI1187" s="14">
        <f t="shared" si="719"/>
        <v>0.60375176452701562</v>
      </c>
      <c r="AJ1187" s="14">
        <f t="shared" si="720"/>
        <v>1.6433765880743141</v>
      </c>
      <c r="AK1187" s="14">
        <f t="shared" si="721"/>
        <v>2.2037517645270159</v>
      </c>
      <c r="AL1187" s="24">
        <f t="shared" si="739"/>
        <v>611.65544855518715</v>
      </c>
      <c r="AM1187" s="14">
        <f t="shared" si="740"/>
        <v>520.19373397067272</v>
      </c>
      <c r="AN1187" s="138" t="str">
        <f t="shared" si="741"/>
        <v>modifiée</v>
      </c>
      <c r="AO1187">
        <f t="shared" si="742"/>
        <v>5845</v>
      </c>
      <c r="AP1187" s="124">
        <f t="shared" si="743"/>
        <v>520.19373397067272</v>
      </c>
      <c r="AQ1187" s="124">
        <f t="shared" si="704"/>
        <v>0.3072271898922736</v>
      </c>
    </row>
    <row r="1188" spans="2:43" x14ac:dyDescent="0.25">
      <c r="B1188" s="3">
        <f t="shared" si="722"/>
        <v>5850</v>
      </c>
      <c r="C1188" s="14">
        <f t="shared" si="723"/>
        <v>97.5</v>
      </c>
      <c r="D1188" s="11">
        <f t="shared" si="724"/>
        <v>1017.9646066876685</v>
      </c>
      <c r="E1188" s="11">
        <f t="shared" si="705"/>
        <v>843.11516952692091</v>
      </c>
      <c r="F1188" s="11">
        <f t="shared" si="725"/>
        <v>354.41404723058412</v>
      </c>
      <c r="G1188" s="11">
        <f t="shared" si="706"/>
        <v>607.55537833130563</v>
      </c>
      <c r="H1188" s="11">
        <f t="shared" si="707"/>
        <v>489.93981895511979</v>
      </c>
      <c r="I1188" s="24">
        <f t="shared" si="726"/>
        <v>354.41404723058412</v>
      </c>
      <c r="J1188" s="12">
        <f t="shared" si="708"/>
        <v>0.2742262098739775</v>
      </c>
      <c r="K1188" s="24">
        <f t="shared" si="709"/>
        <v>585.51162111812084</v>
      </c>
      <c r="L1188" s="12">
        <f t="shared" si="727"/>
        <v>0.26099489434677986</v>
      </c>
      <c r="M1188" s="24">
        <f t="shared" si="728"/>
        <v>607.55537833130563</v>
      </c>
      <c r="N1188" s="12">
        <f t="shared" si="710"/>
        <v>0.62910271906513082</v>
      </c>
      <c r="O1188" s="24">
        <f t="shared" si="711"/>
        <v>765.67448127545435</v>
      </c>
      <c r="P1188" s="12">
        <f t="shared" si="729"/>
        <v>0.33036177067117262</v>
      </c>
      <c r="Q1188" s="24">
        <f t="shared" si="730"/>
        <v>489.93981895511979</v>
      </c>
      <c r="R1188" s="12">
        <f t="shared" si="712"/>
        <v>0.43847029015412992</v>
      </c>
      <c r="S1188" s="24">
        <f t="shared" si="713"/>
        <v>659.13870413411632</v>
      </c>
      <c r="T1188" s="12">
        <f t="shared" si="731"/>
        <v>0.31479313180158547</v>
      </c>
      <c r="W1188" s="24">
        <f t="shared" si="732"/>
        <v>703.42238973388623</v>
      </c>
      <c r="X1188" s="24">
        <f t="shared" si="733"/>
        <v>1042.0236725422874</v>
      </c>
      <c r="Y1188" s="13">
        <f t="shared" si="714"/>
        <v>0.3042689422462338</v>
      </c>
      <c r="Z1188" s="24">
        <f t="shared" si="715"/>
        <v>3492.319494825867</v>
      </c>
      <c r="AA1188" s="24">
        <f t="shared" si="716"/>
        <v>17859.695719431154</v>
      </c>
      <c r="AB1188" s="24">
        <f t="shared" si="734"/>
        <v>607.55537833130563</v>
      </c>
      <c r="AC1188" s="24">
        <f t="shared" si="735"/>
        <v>489.93981895511979</v>
      </c>
      <c r="AD1188" s="123">
        <f t="shared" si="736"/>
        <v>5850</v>
      </c>
      <c r="AE1188" s="14">
        <f t="shared" si="737"/>
        <v>97.5</v>
      </c>
      <c r="AF1188" s="24">
        <f t="shared" si="717"/>
        <v>419.9699094775599</v>
      </c>
      <c r="AG1188" s="3">
        <f t="shared" si="738"/>
        <v>2.2006018104488021</v>
      </c>
      <c r="AH1188" s="14">
        <f t="shared" si="718"/>
        <v>0</v>
      </c>
      <c r="AI1188" s="14">
        <f t="shared" si="719"/>
        <v>0.60060181044880201</v>
      </c>
      <c r="AJ1188" s="14">
        <f t="shared" si="720"/>
        <v>1.6405416294039219</v>
      </c>
      <c r="AK1188" s="14">
        <f t="shared" si="721"/>
        <v>2.2006018104488021</v>
      </c>
      <c r="AL1188" s="24">
        <f t="shared" si="739"/>
        <v>611.96149540998965</v>
      </c>
      <c r="AM1188" s="14">
        <f t="shared" si="740"/>
        <v>520.50060108609307</v>
      </c>
      <c r="AN1188" s="138" t="str">
        <f t="shared" si="741"/>
        <v>modifiée</v>
      </c>
      <c r="AO1188">
        <f t="shared" si="742"/>
        <v>5850</v>
      </c>
      <c r="AP1188" s="124">
        <f t="shared" si="743"/>
        <v>520.50060108609307</v>
      </c>
      <c r="AQ1188" s="124">
        <f t="shared" si="704"/>
        <v>0.30686711542034573</v>
      </c>
    </row>
    <row r="1189" spans="2:43" x14ac:dyDescent="0.25">
      <c r="B1189" s="3">
        <f t="shared" si="722"/>
        <v>5855</v>
      </c>
      <c r="C1189" s="14">
        <f t="shared" si="723"/>
        <v>97.583333333333329</v>
      </c>
      <c r="D1189" s="11">
        <f t="shared" si="724"/>
        <v>1018.0924493543465</v>
      </c>
      <c r="E1189" s="11">
        <f t="shared" si="705"/>
        <v>843.33594495329316</v>
      </c>
      <c r="F1189" s="11">
        <f t="shared" si="725"/>
        <v>354.67504212493088</v>
      </c>
      <c r="G1189" s="11">
        <f t="shared" si="706"/>
        <v>607.88574010197681</v>
      </c>
      <c r="H1189" s="11">
        <f t="shared" si="707"/>
        <v>490.25461208692138</v>
      </c>
      <c r="I1189" s="24">
        <f t="shared" si="726"/>
        <v>354.67504212493088</v>
      </c>
      <c r="J1189" s="12">
        <f t="shared" si="708"/>
        <v>0.27417587992147147</v>
      </c>
      <c r="K1189" s="24">
        <f t="shared" si="709"/>
        <v>585.61910238923463</v>
      </c>
      <c r="L1189" s="12">
        <f t="shared" si="727"/>
        <v>0.260901024596084</v>
      </c>
      <c r="M1189" s="24">
        <f t="shared" si="728"/>
        <v>607.88574010197681</v>
      </c>
      <c r="N1189" s="12">
        <f t="shared" si="710"/>
        <v>0.62889485340861195</v>
      </c>
      <c r="O1189" s="24">
        <f t="shared" si="711"/>
        <v>765.92755605873094</v>
      </c>
      <c r="P1189" s="12">
        <f t="shared" si="729"/>
        <v>0.33011210708717603</v>
      </c>
      <c r="Q1189" s="24">
        <f t="shared" si="730"/>
        <v>490.25461208692138</v>
      </c>
      <c r="R1189" s="12">
        <f t="shared" si="712"/>
        <v>0.43832037088768572</v>
      </c>
      <c r="S1189" s="24">
        <f t="shared" si="713"/>
        <v>659.36415017215609</v>
      </c>
      <c r="T1189" s="12">
        <f t="shared" si="731"/>
        <v>0.31459095443113932</v>
      </c>
      <c r="W1189" s="24">
        <f t="shared" si="732"/>
        <v>703.7266586761325</v>
      </c>
      <c r="X1189" s="24">
        <f t="shared" si="733"/>
        <v>1045.361903385404</v>
      </c>
      <c r="Y1189" s="13">
        <f t="shared" si="714"/>
        <v>0.30330500573092217</v>
      </c>
      <c r="Z1189" s="24">
        <f t="shared" si="715"/>
        <v>3490.2321569290166</v>
      </c>
      <c r="AA1189" s="24">
        <f t="shared" si="716"/>
        <v>17862.325684664102</v>
      </c>
      <c r="AB1189" s="24">
        <f t="shared" si="734"/>
        <v>607.88574010197681</v>
      </c>
      <c r="AC1189" s="24">
        <f t="shared" si="735"/>
        <v>490.25461208692138</v>
      </c>
      <c r="AD1189" s="123">
        <f t="shared" si="736"/>
        <v>5855</v>
      </c>
      <c r="AE1189" s="14">
        <f t="shared" si="737"/>
        <v>97.583333333333329</v>
      </c>
      <c r="AF1189" s="24">
        <f t="shared" si="717"/>
        <v>420.12730604346069</v>
      </c>
      <c r="AG1189" s="3">
        <f t="shared" si="738"/>
        <v>2.1974538791307863</v>
      </c>
      <c r="AH1189" s="14">
        <f t="shared" si="718"/>
        <v>0</v>
      </c>
      <c r="AI1189" s="14">
        <f t="shared" si="719"/>
        <v>0.59745387913078607</v>
      </c>
      <c r="AJ1189" s="14">
        <f t="shared" si="720"/>
        <v>1.6377084912177076</v>
      </c>
      <c r="AK1189" s="14">
        <f t="shared" si="721"/>
        <v>2.1974538791307863</v>
      </c>
      <c r="AL1189" s="24">
        <f t="shared" si="739"/>
        <v>612.26688323982762</v>
      </c>
      <c r="AM1189" s="14">
        <f t="shared" si="740"/>
        <v>520.80710780352263</v>
      </c>
      <c r="AN1189" s="138" t="str">
        <f t="shared" si="741"/>
        <v>modifiée</v>
      </c>
      <c r="AO1189">
        <f t="shared" si="742"/>
        <v>5855</v>
      </c>
      <c r="AP1189" s="124">
        <f t="shared" si="743"/>
        <v>520.80710780352263</v>
      </c>
      <c r="AQ1189" s="124">
        <f t="shared" si="704"/>
        <v>0.30650671742955637</v>
      </c>
    </row>
    <row r="1190" spans="2:43" x14ac:dyDescent="0.25">
      <c r="B1190" s="3">
        <f t="shared" si="722"/>
        <v>5860</v>
      </c>
      <c r="C1190" s="14">
        <f t="shared" si="723"/>
        <v>97.666666666666671</v>
      </c>
      <c r="D1190" s="11">
        <f t="shared" si="724"/>
        <v>1018.2201830332308</v>
      </c>
      <c r="E1190" s="11">
        <f t="shared" si="705"/>
        <v>843.55672037966542</v>
      </c>
      <c r="F1190" s="11">
        <f t="shared" si="725"/>
        <v>354.93594314952696</v>
      </c>
      <c r="G1190" s="11">
        <f t="shared" si="706"/>
        <v>608.215852209064</v>
      </c>
      <c r="H1190" s="11">
        <f t="shared" si="707"/>
        <v>490.56920304135252</v>
      </c>
      <c r="I1190" s="24">
        <f t="shared" si="726"/>
        <v>354.93594314952696</v>
      </c>
      <c r="J1190" s="12">
        <f t="shared" si="708"/>
        <v>0.27412554369962772</v>
      </c>
      <c r="K1190" s="24">
        <f t="shared" si="709"/>
        <v>585.72663652361666</v>
      </c>
      <c r="L1190" s="12">
        <f t="shared" si="727"/>
        <v>0.26080715354392847</v>
      </c>
      <c r="M1190" s="24">
        <f t="shared" si="728"/>
        <v>608.215852209064</v>
      </c>
      <c r="N1190" s="12">
        <f t="shared" si="710"/>
        <v>0.62868622602109947</v>
      </c>
      <c r="O1190" s="24">
        <f t="shared" si="711"/>
        <v>766.18172651520115</v>
      </c>
      <c r="P1190" s="12">
        <f t="shared" si="729"/>
        <v>0.32986229489973901</v>
      </c>
      <c r="Q1190" s="24">
        <f t="shared" si="730"/>
        <v>490.56920304135252</v>
      </c>
      <c r="R1190" s="12">
        <f t="shared" si="712"/>
        <v>0.43817044311754921</v>
      </c>
      <c r="S1190" s="24">
        <f t="shared" si="713"/>
        <v>659.58976328298104</v>
      </c>
      <c r="T1190" s="12">
        <f t="shared" si="731"/>
        <v>0.31438887587905706</v>
      </c>
      <c r="W1190" s="24">
        <f t="shared" si="732"/>
        <v>704.02996368186348</v>
      </c>
      <c r="X1190" s="24">
        <f t="shared" si="733"/>
        <v>1048.7490756334064</v>
      </c>
      <c r="Y1190" s="13">
        <f t="shared" si="714"/>
        <v>0.3023347221946121</v>
      </c>
      <c r="Z1190" s="24">
        <f t="shared" si="715"/>
        <v>3488.1689174450485</v>
      </c>
      <c r="AA1190" s="24">
        <f t="shared" si="716"/>
        <v>17865.046366116116</v>
      </c>
      <c r="AB1190" s="24">
        <f t="shared" si="734"/>
        <v>608.215852209064</v>
      </c>
      <c r="AC1190" s="24">
        <f t="shared" si="735"/>
        <v>490.56920304135252</v>
      </c>
      <c r="AD1190" s="123">
        <f t="shared" si="736"/>
        <v>5860</v>
      </c>
      <c r="AE1190" s="14">
        <f t="shared" si="737"/>
        <v>97.666666666666671</v>
      </c>
      <c r="AF1190" s="24">
        <f t="shared" si="717"/>
        <v>420.28460152067623</v>
      </c>
      <c r="AG1190" s="3">
        <f t="shared" si="738"/>
        <v>2.1943079695864749</v>
      </c>
      <c r="AH1190" s="14">
        <f t="shared" si="718"/>
        <v>0</v>
      </c>
      <c r="AI1190" s="14">
        <f t="shared" si="719"/>
        <v>0.59430796958647469</v>
      </c>
      <c r="AJ1190" s="14">
        <f t="shared" si="720"/>
        <v>1.6348771726278273</v>
      </c>
      <c r="AK1190" s="14">
        <f t="shared" si="721"/>
        <v>2.1943079695864749</v>
      </c>
      <c r="AL1190" s="24">
        <f t="shared" si="739"/>
        <v>612.57160873884777</v>
      </c>
      <c r="AM1190" s="14">
        <f t="shared" si="740"/>
        <v>521.11325379583195</v>
      </c>
      <c r="AN1190" s="138" t="str">
        <f t="shared" si="741"/>
        <v>modifiée</v>
      </c>
      <c r="AO1190">
        <f t="shared" si="742"/>
        <v>5860</v>
      </c>
      <c r="AP1190" s="124">
        <f t="shared" si="743"/>
        <v>521.11325379583195</v>
      </c>
      <c r="AQ1190" s="124">
        <f t="shared" si="704"/>
        <v>0.30614599230932527</v>
      </c>
    </row>
    <row r="1191" spans="2:43" x14ac:dyDescent="0.25">
      <c r="B1191" s="3">
        <f t="shared" si="722"/>
        <v>5865</v>
      </c>
      <c r="C1191" s="14">
        <f t="shared" si="723"/>
        <v>97.75</v>
      </c>
      <c r="D1191" s="11">
        <f t="shared" si="724"/>
        <v>1018.3478079099904</v>
      </c>
      <c r="E1191" s="11">
        <f t="shared" si="705"/>
        <v>843.77749580603756</v>
      </c>
      <c r="F1191" s="11">
        <f t="shared" si="725"/>
        <v>355.19675030307087</v>
      </c>
      <c r="G1191" s="11">
        <f t="shared" si="706"/>
        <v>608.54571450396372</v>
      </c>
      <c r="H1191" s="11">
        <f t="shared" si="707"/>
        <v>490.88359191723157</v>
      </c>
      <c r="I1191" s="24">
        <f t="shared" si="726"/>
        <v>355.19675030307087</v>
      </c>
      <c r="J1191" s="12">
        <f t="shared" si="708"/>
        <v>0.2740752011613739</v>
      </c>
      <c r="K1191" s="24">
        <f t="shared" si="709"/>
        <v>585.83422365839044</v>
      </c>
      <c r="L1191" s="12">
        <f t="shared" si="727"/>
        <v>0.26071328124638604</v>
      </c>
      <c r="M1191" s="24">
        <f t="shared" si="728"/>
        <v>608.54571450396372</v>
      </c>
      <c r="N1191" s="12">
        <f t="shared" si="710"/>
        <v>0.62847683298234913</v>
      </c>
      <c r="O1191" s="24">
        <f t="shared" si="711"/>
        <v>766.43699944099649</v>
      </c>
      <c r="P1191" s="12">
        <f t="shared" si="729"/>
        <v>0.32961233301457316</v>
      </c>
      <c r="Q1191" s="24">
        <f t="shared" si="730"/>
        <v>490.88359191723157</v>
      </c>
      <c r="R1191" s="12">
        <f t="shared" si="712"/>
        <v>0.43802050704318241</v>
      </c>
      <c r="S1191" s="24">
        <f t="shared" si="713"/>
        <v>659.81554335082933</v>
      </c>
      <c r="T1191" s="12">
        <f t="shared" si="731"/>
        <v>0.31418689631377378</v>
      </c>
      <c r="W1191" s="24">
        <f t="shared" si="732"/>
        <v>704.33229840405806</v>
      </c>
      <c r="X1191" s="24">
        <f t="shared" si="733"/>
        <v>1052.1861482569147</v>
      </c>
      <c r="Y1191" s="13">
        <f t="shared" si="714"/>
        <v>0.30135802899577141</v>
      </c>
      <c r="Z1191" s="24">
        <f t="shared" si="715"/>
        <v>3486.1299350494874</v>
      </c>
      <c r="AA1191" s="24">
        <f t="shared" si="716"/>
        <v>17867.85869114826</v>
      </c>
      <c r="AB1191" s="24">
        <f t="shared" si="734"/>
        <v>608.54571450396372</v>
      </c>
      <c r="AC1191" s="24">
        <f t="shared" si="735"/>
        <v>490.88359191723157</v>
      </c>
      <c r="AD1191" s="123">
        <f t="shared" si="736"/>
        <v>5865</v>
      </c>
      <c r="AE1191" s="14">
        <f t="shared" si="737"/>
        <v>97.75</v>
      </c>
      <c r="AF1191" s="24">
        <f t="shared" si="717"/>
        <v>420.44179595861578</v>
      </c>
      <c r="AG1191" s="3">
        <f t="shared" si="738"/>
        <v>2.1911640808276842</v>
      </c>
      <c r="AH1191" s="14">
        <f t="shared" si="718"/>
        <v>0</v>
      </c>
      <c r="AI1191" s="14">
        <f t="shared" si="719"/>
        <v>0.59116408082768424</v>
      </c>
      <c r="AJ1191" s="14">
        <f t="shared" si="720"/>
        <v>1.6320476727449158</v>
      </c>
      <c r="AK1191" s="14">
        <f t="shared" si="721"/>
        <v>2.1911640808276842</v>
      </c>
      <c r="AL1191" s="24">
        <f t="shared" si="739"/>
        <v>612.87566856817352</v>
      </c>
      <c r="AM1191" s="14">
        <f t="shared" si="740"/>
        <v>521.4190387322891</v>
      </c>
      <c r="AN1191" s="138" t="str">
        <f t="shared" si="741"/>
        <v>modifiée</v>
      </c>
      <c r="AO1191">
        <f t="shared" si="742"/>
        <v>5865</v>
      </c>
      <c r="AP1191" s="124">
        <f t="shared" si="743"/>
        <v>521.4190387322891</v>
      </c>
      <c r="AQ1191" s="124">
        <f t="shared" si="704"/>
        <v>0.30578493645714389</v>
      </c>
    </row>
    <row r="1192" spans="2:43" x14ac:dyDescent="0.25">
      <c r="B1192" s="3">
        <f t="shared" si="722"/>
        <v>5870</v>
      </c>
      <c r="C1192" s="14">
        <f t="shared" si="723"/>
        <v>97.833333333333329</v>
      </c>
      <c r="D1192" s="11">
        <f t="shared" si="724"/>
        <v>1018.4753241698205</v>
      </c>
      <c r="E1192" s="11">
        <f t="shared" si="705"/>
        <v>843.99827123240971</v>
      </c>
      <c r="F1192" s="11">
        <f t="shared" si="725"/>
        <v>355.45746358431728</v>
      </c>
      <c r="G1192" s="11">
        <f t="shared" si="706"/>
        <v>608.87532683697827</v>
      </c>
      <c r="H1192" s="11">
        <f t="shared" si="707"/>
        <v>491.19777881354537</v>
      </c>
      <c r="I1192" s="24">
        <f t="shared" si="726"/>
        <v>355.45746358431728</v>
      </c>
      <c r="J1192" s="12">
        <f t="shared" si="708"/>
        <v>0.27402485225993423</v>
      </c>
      <c r="K1192" s="24">
        <f t="shared" si="709"/>
        <v>585.94186393022596</v>
      </c>
      <c r="L1192" s="12">
        <f t="shared" si="727"/>
        <v>0.26061940775948494</v>
      </c>
      <c r="M1192" s="24">
        <f t="shared" si="728"/>
        <v>608.87532683697827</v>
      </c>
      <c r="N1192" s="12">
        <f t="shared" si="710"/>
        <v>0.62826667034656103</v>
      </c>
      <c r="O1192" s="24">
        <f t="shared" si="711"/>
        <v>766.69338168689717</v>
      </c>
      <c r="P1192" s="12">
        <f t="shared" si="729"/>
        <v>0.32936222032798779</v>
      </c>
      <c r="Q1192" s="24">
        <f t="shared" si="730"/>
        <v>491.19777881354537</v>
      </c>
      <c r="R1192" s="12">
        <f t="shared" si="712"/>
        <v>0.43787056286414472</v>
      </c>
      <c r="S1192" s="24">
        <f t="shared" si="713"/>
        <v>660.0414902592421</v>
      </c>
      <c r="T1192" s="12">
        <f t="shared" si="731"/>
        <v>0.31398501590306949</v>
      </c>
      <c r="W1192" s="24">
        <f t="shared" si="732"/>
        <v>704.63365643305383</v>
      </c>
      <c r="X1192" s="24">
        <f t="shared" si="733"/>
        <v>1055.6741030048081</v>
      </c>
      <c r="Y1192" s="13">
        <f t="shared" si="714"/>
        <v>0.3003748633169156</v>
      </c>
      <c r="Z1192" s="24">
        <f t="shared" si="715"/>
        <v>3484.1153699838969</v>
      </c>
      <c r="AA1192" s="24">
        <f t="shared" si="716"/>
        <v>17870.763595517965</v>
      </c>
      <c r="AB1192" s="24">
        <f t="shared" si="734"/>
        <v>608.87532683697827</v>
      </c>
      <c r="AC1192" s="24">
        <f t="shared" si="735"/>
        <v>491.19777881354537</v>
      </c>
      <c r="AD1192" s="123">
        <f t="shared" si="736"/>
        <v>5870</v>
      </c>
      <c r="AE1192" s="14">
        <f t="shared" si="737"/>
        <v>97.833333333333329</v>
      </c>
      <c r="AF1192" s="24">
        <f t="shared" si="717"/>
        <v>420.59888940677268</v>
      </c>
      <c r="AG1192" s="3">
        <f t="shared" si="738"/>
        <v>2.1880222118645465</v>
      </c>
      <c r="AH1192" s="14">
        <f t="shared" si="718"/>
        <v>0</v>
      </c>
      <c r="AI1192" s="14">
        <f t="shared" si="719"/>
        <v>0.58802221186454617</v>
      </c>
      <c r="AJ1192" s="14">
        <f t="shared" si="720"/>
        <v>1.6292199906780918</v>
      </c>
      <c r="AK1192" s="14">
        <f t="shared" si="721"/>
        <v>2.1880222118645465</v>
      </c>
      <c r="AL1192" s="24">
        <f t="shared" si="739"/>
        <v>613.17905935581189</v>
      </c>
      <c r="AM1192" s="14">
        <f t="shared" si="740"/>
        <v>521.72446227856994</v>
      </c>
      <c r="AN1192" s="138" t="str">
        <f t="shared" si="741"/>
        <v>modifiée</v>
      </c>
      <c r="AO1192">
        <f t="shared" si="742"/>
        <v>5870</v>
      </c>
      <c r="AP1192" s="124">
        <f t="shared" si="743"/>
        <v>521.72446227856994</v>
      </c>
      <c r="AQ1192" s="124">
        <f t="shared" si="704"/>
        <v>0.30542354628084922</v>
      </c>
    </row>
    <row r="1193" spans="2:43" x14ac:dyDescent="0.25">
      <c r="B1193" s="3">
        <f t="shared" si="722"/>
        <v>5875</v>
      </c>
      <c r="C1193" s="14">
        <f t="shared" si="723"/>
        <v>97.916666666666671</v>
      </c>
      <c r="D1193" s="11">
        <f t="shared" si="724"/>
        <v>1018.6027319974438</v>
      </c>
      <c r="E1193" s="11">
        <f t="shared" si="705"/>
        <v>844.21904665878196</v>
      </c>
      <c r="F1193" s="11">
        <f t="shared" si="725"/>
        <v>355.71808299207675</v>
      </c>
      <c r="G1193" s="11">
        <f t="shared" si="706"/>
        <v>609.20468905730627</v>
      </c>
      <c r="H1193" s="11">
        <f t="shared" si="707"/>
        <v>491.51176382944845</v>
      </c>
      <c r="I1193" s="24">
        <f t="shared" si="726"/>
        <v>355.71808299207675</v>
      </c>
      <c r="J1193" s="12">
        <f t="shared" si="708"/>
        <v>0.27397449694882986</v>
      </c>
      <c r="K1193" s="24">
        <f t="shared" si="709"/>
        <v>586.04955747534007</v>
      </c>
      <c r="L1193" s="12">
        <f t="shared" si="727"/>
        <v>0.26052553313924048</v>
      </c>
      <c r="M1193" s="24">
        <f t="shared" si="728"/>
        <v>609.20468905730627</v>
      </c>
      <c r="N1193" s="12">
        <f t="shared" si="710"/>
        <v>0.62805573414218396</v>
      </c>
      <c r="O1193" s="24">
        <f t="shared" si="711"/>
        <v>766.9508801588679</v>
      </c>
      <c r="P1193" s="12">
        <f t="shared" si="729"/>
        <v>0.32911195572689361</v>
      </c>
      <c r="Q1193" s="24">
        <f t="shared" si="730"/>
        <v>491.51176382944845</v>
      </c>
      <c r="R1193" s="12">
        <f t="shared" si="712"/>
        <v>0.43772061078008884</v>
      </c>
      <c r="S1193" s="24">
        <f t="shared" si="713"/>
        <v>660.26760389106607</v>
      </c>
      <c r="T1193" s="12">
        <f t="shared" si="731"/>
        <v>0.31378323481411868</v>
      </c>
      <c r="W1193" s="24">
        <f t="shared" si="732"/>
        <v>704.93403129637079</v>
      </c>
      <c r="X1193" s="24">
        <f t="shared" si="733"/>
        <v>1059.2139450241766</v>
      </c>
      <c r="Y1193" s="13">
        <f t="shared" si="714"/>
        <v>0.29938516218732547</v>
      </c>
      <c r="Z1193" s="24">
        <f t="shared" si="715"/>
        <v>3482.1253840602794</v>
      </c>
      <c r="AA1193" s="24">
        <f t="shared" si="716"/>
        <v>17873.762023408886</v>
      </c>
      <c r="AB1193" s="24">
        <f t="shared" si="734"/>
        <v>609.20468905730627</v>
      </c>
      <c r="AC1193" s="24">
        <f t="shared" si="735"/>
        <v>491.51176382944845</v>
      </c>
      <c r="AD1193" s="123">
        <f t="shared" si="736"/>
        <v>5875</v>
      </c>
      <c r="AE1193" s="14">
        <f t="shared" si="737"/>
        <v>97.916666666666671</v>
      </c>
      <c r="AF1193" s="24">
        <f t="shared" si="717"/>
        <v>420.75588191472423</v>
      </c>
      <c r="AG1193" s="3">
        <f t="shared" si="738"/>
        <v>2.1848823617055153</v>
      </c>
      <c r="AH1193" s="14">
        <f t="shared" si="718"/>
        <v>0</v>
      </c>
      <c r="AI1193" s="14">
        <f t="shared" si="719"/>
        <v>0.58488236170551544</v>
      </c>
      <c r="AJ1193" s="14">
        <f t="shared" si="720"/>
        <v>1.6263941255349639</v>
      </c>
      <c r="AK1193" s="14">
        <f t="shared" si="721"/>
        <v>2.1848823617055153</v>
      </c>
      <c r="AL1193" s="24">
        <f t="shared" si="739"/>
        <v>613.48177769657104</v>
      </c>
      <c r="AM1193" s="14">
        <f t="shared" si="740"/>
        <v>522.02952409677141</v>
      </c>
      <c r="AN1193" s="138" t="str">
        <f t="shared" si="741"/>
        <v>modifiée</v>
      </c>
      <c r="AO1193">
        <f t="shared" si="742"/>
        <v>5875</v>
      </c>
      <c r="AP1193" s="124">
        <f t="shared" si="743"/>
        <v>522.02952409677141</v>
      </c>
      <c r="AQ1193" s="124">
        <f t="shared" si="704"/>
        <v>0.30506181820146594</v>
      </c>
    </row>
    <row r="1194" spans="2:43" x14ac:dyDescent="0.25">
      <c r="B1194" s="3">
        <f t="shared" si="722"/>
        <v>5880</v>
      </c>
      <c r="C1194" s="14">
        <f t="shared" si="723"/>
        <v>98</v>
      </c>
      <c r="D1194" s="11">
        <f t="shared" si="724"/>
        <v>1018.7300315771121</v>
      </c>
      <c r="E1194" s="11">
        <f t="shared" si="705"/>
        <v>844.43982208515422</v>
      </c>
      <c r="F1194" s="11">
        <f t="shared" si="725"/>
        <v>355.97860852521598</v>
      </c>
      <c r="G1194" s="11">
        <f t="shared" si="706"/>
        <v>609.53380101303321</v>
      </c>
      <c r="H1194" s="11">
        <f t="shared" si="707"/>
        <v>491.82554706426259</v>
      </c>
      <c r="I1194" s="24">
        <f t="shared" si="726"/>
        <v>355.97860852521598</v>
      </c>
      <c r="J1194" s="12">
        <f t="shared" si="708"/>
        <v>0.27392413518187775</v>
      </c>
      <c r="K1194" s="24">
        <f t="shared" si="709"/>
        <v>586.15730442949723</v>
      </c>
      <c r="L1194" s="12">
        <f t="shared" si="727"/>
        <v>0.26043165744163016</v>
      </c>
      <c r="M1194" s="24">
        <f t="shared" si="728"/>
        <v>609.53380101303321</v>
      </c>
      <c r="N1194" s="12">
        <f t="shared" si="710"/>
        <v>0.62784402037171727</v>
      </c>
      <c r="O1194" s="24">
        <f t="shared" si="711"/>
        <v>767.20950181859962</v>
      </c>
      <c r="P1194" s="12">
        <f t="shared" si="729"/>
        <v>0.32886153808867319</v>
      </c>
      <c r="Q1194" s="24">
        <f t="shared" si="730"/>
        <v>491.82554706426259</v>
      </c>
      <c r="R1194" s="12">
        <f t="shared" si="712"/>
        <v>0.43757065099075731</v>
      </c>
      <c r="S1194" s="24">
        <f t="shared" si="713"/>
        <v>660.49388412845792</v>
      </c>
      <c r="T1194" s="12">
        <f t="shared" si="731"/>
        <v>0.31358155321345027</v>
      </c>
      <c r="W1194" s="24">
        <f t="shared" si="732"/>
        <v>705.23341645855817</v>
      </c>
      <c r="X1194" s="24">
        <f t="shared" si="733"/>
        <v>1062.8067034988742</v>
      </c>
      <c r="Y1194" s="13">
        <f t="shared" si="714"/>
        <v>0.29838886250690144</v>
      </c>
      <c r="Z1194" s="24">
        <f t="shared" si="715"/>
        <v>3480.1601406649015</v>
      </c>
      <c r="AA1194" s="24">
        <f t="shared" si="716"/>
        <v>17876.854927457771</v>
      </c>
      <c r="AB1194" s="24">
        <f t="shared" si="734"/>
        <v>609.53380101303321</v>
      </c>
      <c r="AC1194" s="24">
        <f t="shared" si="735"/>
        <v>491.82554706426259</v>
      </c>
      <c r="AD1194" s="123">
        <f t="shared" si="736"/>
        <v>5880</v>
      </c>
      <c r="AE1194" s="14">
        <f t="shared" si="737"/>
        <v>98</v>
      </c>
      <c r="AF1194" s="24">
        <f t="shared" si="717"/>
        <v>420.91277353213127</v>
      </c>
      <c r="AG1194" s="3">
        <f t="shared" si="738"/>
        <v>2.1817445293573741</v>
      </c>
      <c r="AH1194" s="14">
        <f t="shared" si="718"/>
        <v>0</v>
      </c>
      <c r="AI1194" s="14">
        <f t="shared" si="719"/>
        <v>0.58174452935737397</v>
      </c>
      <c r="AJ1194" s="14">
        <f t="shared" si="720"/>
        <v>1.6235700764216368</v>
      </c>
      <c r="AK1194" s="14">
        <f t="shared" si="721"/>
        <v>2.1817445293573741</v>
      </c>
      <c r="AL1194" s="24">
        <f t="shared" si="739"/>
        <v>613.78382015199259</v>
      </c>
      <c r="AM1194" s="14">
        <f t="shared" si="740"/>
        <v>522.334223845427</v>
      </c>
      <c r="AN1194" s="138" t="str">
        <f t="shared" si="741"/>
        <v>modifiée</v>
      </c>
      <c r="AO1194">
        <f t="shared" si="742"/>
        <v>5880</v>
      </c>
      <c r="AP1194" s="124">
        <f t="shared" si="743"/>
        <v>522.334223845427</v>
      </c>
      <c r="AQ1194" s="124">
        <f t="shared" si="704"/>
        <v>0.30469974865559379</v>
      </c>
    </row>
    <row r="1195" spans="2:43" x14ac:dyDescent="0.25">
      <c r="B1195" s="3">
        <f t="shared" si="722"/>
        <v>5885</v>
      </c>
      <c r="C1195" s="14">
        <f t="shared" si="723"/>
        <v>98.083333333333329</v>
      </c>
      <c r="D1195" s="11">
        <f t="shared" si="724"/>
        <v>1018.8572230926081</v>
      </c>
      <c r="E1195" s="11">
        <f t="shared" si="705"/>
        <v>844.66059751152648</v>
      </c>
      <c r="F1195" s="11">
        <f t="shared" si="725"/>
        <v>356.23904018265762</v>
      </c>
      <c r="G1195" s="11">
        <f t="shared" si="706"/>
        <v>609.86266255112184</v>
      </c>
      <c r="H1195" s="11">
        <f t="shared" si="707"/>
        <v>492.13912861747605</v>
      </c>
      <c r="I1195" s="24">
        <f t="shared" si="726"/>
        <v>356.23904018265762</v>
      </c>
      <c r="J1195" s="12">
        <f t="shared" si="708"/>
        <v>0.27387376691318993</v>
      </c>
      <c r="K1195" s="24">
        <f t="shared" si="709"/>
        <v>586.26510492801003</v>
      </c>
      <c r="L1195" s="12">
        <f t="shared" si="727"/>
        <v>0.26033778072259667</v>
      </c>
      <c r="M1195" s="24">
        <f t="shared" si="728"/>
        <v>609.86266255112184</v>
      </c>
      <c r="N1195" s="12">
        <f t="shared" si="710"/>
        <v>0.62763152501151143</v>
      </c>
      <c r="O1195" s="24">
        <f t="shared" si="711"/>
        <v>767.46925368405823</v>
      </c>
      <c r="P1195" s="12">
        <f t="shared" si="729"/>
        <v>0.32861096628111747</v>
      </c>
      <c r="Q1195" s="24">
        <f t="shared" si="730"/>
        <v>492.13912861747605</v>
      </c>
      <c r="R1195" s="12">
        <f t="shared" si="712"/>
        <v>0.43742068369597831</v>
      </c>
      <c r="S1195" s="24">
        <f t="shared" si="713"/>
        <v>660.72033085288774</v>
      </c>
      <c r="T1195" s="12">
        <f t="shared" si="731"/>
        <v>0.31337997126695161</v>
      </c>
      <c r="W1195" s="24">
        <f t="shared" si="732"/>
        <v>705.53180532106512</v>
      </c>
      <c r="X1195" s="24">
        <f t="shared" si="733"/>
        <v>1066.4534323072667</v>
      </c>
      <c r="Y1195" s="13">
        <f t="shared" si="714"/>
        <v>0.29738590107120133</v>
      </c>
      <c r="Z1195" s="24">
        <f t="shared" si="715"/>
        <v>3478.2198047615339</v>
      </c>
      <c r="AA1195" s="24">
        <f t="shared" si="716"/>
        <v>17880.043268778853</v>
      </c>
      <c r="AB1195" s="24">
        <f t="shared" si="734"/>
        <v>609.86266255112184</v>
      </c>
      <c r="AC1195" s="24">
        <f t="shared" si="735"/>
        <v>492.13912861747605</v>
      </c>
      <c r="AD1195" s="123">
        <f t="shared" si="736"/>
        <v>5885</v>
      </c>
      <c r="AE1195" s="14">
        <f t="shared" si="737"/>
        <v>98.083333333333329</v>
      </c>
      <c r="AF1195" s="24">
        <f t="shared" si="717"/>
        <v>421.06956430873799</v>
      </c>
      <c r="AG1195" s="3">
        <f t="shared" si="738"/>
        <v>2.1786087138252395</v>
      </c>
      <c r="AH1195" s="14">
        <f t="shared" si="718"/>
        <v>0</v>
      </c>
      <c r="AI1195" s="14">
        <f t="shared" si="719"/>
        <v>0.57860871382523937</v>
      </c>
      <c r="AJ1195" s="14">
        <f t="shared" si="720"/>
        <v>1.6207478424427157</v>
      </c>
      <c r="AK1195" s="14">
        <f t="shared" si="721"/>
        <v>2.1786087138252395</v>
      </c>
      <c r="AL1195" s="24">
        <f t="shared" si="739"/>
        <v>614.0851832502949</v>
      </c>
      <c r="AM1195" s="14">
        <f t="shared" si="740"/>
        <v>522.6385611795248</v>
      </c>
      <c r="AN1195" s="138" t="str">
        <f t="shared" si="741"/>
        <v>modifiée</v>
      </c>
      <c r="AO1195">
        <f t="shared" si="742"/>
        <v>5885</v>
      </c>
      <c r="AP1195" s="124">
        <f t="shared" si="743"/>
        <v>522.6385611795248</v>
      </c>
      <c r="AQ1195" s="124">
        <f t="shared" si="704"/>
        <v>0.30433733409779506</v>
      </c>
    </row>
    <row r="1196" spans="2:43" x14ac:dyDescent="0.25">
      <c r="B1196" s="3">
        <f t="shared" si="722"/>
        <v>5890</v>
      </c>
      <c r="C1196" s="14">
        <f t="shared" si="723"/>
        <v>98.166666666666671</v>
      </c>
      <c r="D1196" s="11">
        <f t="shared" si="724"/>
        <v>1018.9843067272467</v>
      </c>
      <c r="E1196" s="11">
        <f t="shared" si="705"/>
        <v>844.88137293789873</v>
      </c>
      <c r="F1196" s="11">
        <f t="shared" si="725"/>
        <v>356.4993779633802</v>
      </c>
      <c r="G1196" s="11">
        <f t="shared" si="706"/>
        <v>610.19127351740292</v>
      </c>
      <c r="H1196" s="11">
        <f t="shared" si="707"/>
        <v>492.452508588743</v>
      </c>
      <c r="I1196" s="24">
        <f t="shared" si="726"/>
        <v>356.4993779633802</v>
      </c>
      <c r="J1196" s="12">
        <f t="shared" si="708"/>
        <v>0.2738233920971731</v>
      </c>
      <c r="K1196" s="24">
        <f t="shared" si="709"/>
        <v>586.37295910573982</v>
      </c>
      <c r="L1196" s="12">
        <f t="shared" si="727"/>
        <v>0.26024390303807654</v>
      </c>
      <c r="M1196" s="24">
        <f t="shared" si="728"/>
        <v>610.19127351740292</v>
      </c>
      <c r="N1196" s="12">
        <f t="shared" si="710"/>
        <v>0.6274182440115661</v>
      </c>
      <c r="O1196" s="24">
        <f t="shared" si="711"/>
        <v>767.73014283003909</v>
      </c>
      <c r="P1196" s="12">
        <f t="shared" si="729"/>
        <v>0.32836023916241885</v>
      </c>
      <c r="Q1196" s="24">
        <f t="shared" si="730"/>
        <v>492.452508588743</v>
      </c>
      <c r="R1196" s="12">
        <f t="shared" si="712"/>
        <v>0.43727070909566229</v>
      </c>
      <c r="S1196" s="24">
        <f t="shared" si="713"/>
        <v>660.94694394514204</v>
      </c>
      <c r="T1196" s="12">
        <f t="shared" si="731"/>
        <v>0.31317848913991436</v>
      </c>
      <c r="W1196" s="24">
        <f t="shared" si="732"/>
        <v>705.82919122213627</v>
      </c>
      <c r="X1196" s="24">
        <f t="shared" si="733"/>
        <v>1070.1552106997847</v>
      </c>
      <c r="Y1196" s="13">
        <f t="shared" si="714"/>
        <v>0.2963762145976932</v>
      </c>
      <c r="Z1196" s="24">
        <f t="shared" si="715"/>
        <v>3476.3045428940613</v>
      </c>
      <c r="AA1196" s="24">
        <f t="shared" si="716"/>
        <v>17883.328016985099</v>
      </c>
      <c r="AB1196" s="24">
        <f t="shared" si="734"/>
        <v>610.19127351740292</v>
      </c>
      <c r="AC1196" s="24">
        <f t="shared" si="735"/>
        <v>492.452508588743</v>
      </c>
      <c r="AD1196" s="123">
        <f t="shared" si="736"/>
        <v>5890</v>
      </c>
      <c r="AE1196" s="14">
        <f t="shared" si="737"/>
        <v>98.166666666666671</v>
      </c>
      <c r="AF1196" s="24">
        <f t="shared" si="717"/>
        <v>421.22625429437153</v>
      </c>
      <c r="AG1196" s="3">
        <f t="shared" si="738"/>
        <v>2.17547491411257</v>
      </c>
      <c r="AH1196" s="14">
        <f t="shared" si="718"/>
        <v>0</v>
      </c>
      <c r="AI1196" s="14">
        <f t="shared" si="719"/>
        <v>0.5754749141125699</v>
      </c>
      <c r="AJ1196" s="14">
        <f t="shared" si="720"/>
        <v>1.617927422701313</v>
      </c>
      <c r="AK1196" s="14">
        <f t="shared" si="721"/>
        <v>2.17547491411257</v>
      </c>
      <c r="AL1196" s="24">
        <f t="shared" si="739"/>
        <v>614.38586348633294</v>
      </c>
      <c r="AM1196" s="14">
        <f t="shared" si="740"/>
        <v>522.94253575052949</v>
      </c>
      <c r="AN1196" s="138" t="str">
        <f t="shared" si="741"/>
        <v>modifiée</v>
      </c>
      <c r="AO1196">
        <f t="shared" si="742"/>
        <v>5890</v>
      </c>
      <c r="AP1196" s="124">
        <f t="shared" si="743"/>
        <v>522.94253575052949</v>
      </c>
      <c r="AQ1196" s="124">
        <f t="shared" si="704"/>
        <v>0.30397457100468728</v>
      </c>
    </row>
    <row r="1197" spans="2:43" x14ac:dyDescent="0.25">
      <c r="B1197" s="3">
        <f t="shared" si="722"/>
        <v>5895</v>
      </c>
      <c r="C1197" s="14">
        <f t="shared" si="723"/>
        <v>98.25</v>
      </c>
      <c r="D1197" s="11">
        <f t="shared" si="724"/>
        <v>1019.1112826638772</v>
      </c>
      <c r="E1197" s="11">
        <f t="shared" si="705"/>
        <v>845.10214836427087</v>
      </c>
      <c r="F1197" s="11">
        <f t="shared" si="725"/>
        <v>356.75962186641829</v>
      </c>
      <c r="G1197" s="11">
        <f t="shared" si="706"/>
        <v>610.51963375656533</v>
      </c>
      <c r="H1197" s="11">
        <f t="shared" si="707"/>
        <v>492.76568707788289</v>
      </c>
      <c r="I1197" s="24">
        <f t="shared" si="726"/>
        <v>356.75962186641829</v>
      </c>
      <c r="J1197" s="12">
        <f t="shared" si="708"/>
        <v>0.27377301068852805</v>
      </c>
      <c r="K1197" s="24">
        <f t="shared" si="709"/>
        <v>586.48086709709662</v>
      </c>
      <c r="L1197" s="12">
        <f t="shared" si="727"/>
        <v>0.26015002444394075</v>
      </c>
      <c r="M1197" s="24">
        <f t="shared" si="728"/>
        <v>610.51963375656533</v>
      </c>
      <c r="N1197" s="12">
        <f t="shared" si="710"/>
        <v>0.6272041732953284</v>
      </c>
      <c r="O1197" s="24">
        <f t="shared" si="711"/>
        <v>767.99217638872767</v>
      </c>
      <c r="P1197" s="12">
        <f t="shared" si="729"/>
        <v>0.32810935558096038</v>
      </c>
      <c r="Q1197" s="24">
        <f t="shared" si="730"/>
        <v>492.76568707788289</v>
      </c>
      <c r="R1197" s="12">
        <f t="shared" si="712"/>
        <v>0.43712072738979724</v>
      </c>
      <c r="S1197" s="24">
        <f t="shared" si="713"/>
        <v>661.17372328532826</v>
      </c>
      <c r="T1197" s="12">
        <f t="shared" si="731"/>
        <v>0.31297710699693787</v>
      </c>
      <c r="W1197" s="24">
        <f t="shared" si="732"/>
        <v>706.12556743673395</v>
      </c>
      <c r="X1197" s="24">
        <f t="shared" si="733"/>
        <v>1073.9131439969306</v>
      </c>
      <c r="Y1197" s="13">
        <f t="shared" si="714"/>
        <v>0.29535973975325663</v>
      </c>
      <c r="Z1197" s="24">
        <f t="shared" si="715"/>
        <v>3474.4145231884231</v>
      </c>
      <c r="AA1197" s="24">
        <f t="shared" si="716"/>
        <v>17886.71015020616</v>
      </c>
      <c r="AB1197" s="24">
        <f t="shared" si="734"/>
        <v>610.51963375656533</v>
      </c>
      <c r="AC1197" s="24">
        <f t="shared" si="735"/>
        <v>492.76568707788289</v>
      </c>
      <c r="AD1197" s="123">
        <f t="shared" si="736"/>
        <v>5895</v>
      </c>
      <c r="AE1197" s="14">
        <f t="shared" si="737"/>
        <v>98.25</v>
      </c>
      <c r="AF1197" s="24">
        <f t="shared" si="717"/>
        <v>421.38284353894142</v>
      </c>
      <c r="AG1197" s="3">
        <f t="shared" si="738"/>
        <v>2.1723431292211712</v>
      </c>
      <c r="AH1197" s="14">
        <f t="shared" si="718"/>
        <v>0</v>
      </c>
      <c r="AI1197" s="14">
        <f t="shared" si="719"/>
        <v>0.57234312922117103</v>
      </c>
      <c r="AJ1197" s="14">
        <f t="shared" si="720"/>
        <v>1.6151088162990541</v>
      </c>
      <c r="AK1197" s="14">
        <f t="shared" si="721"/>
        <v>2.1723431292211712</v>
      </c>
      <c r="AL1197" s="24">
        <f t="shared" si="739"/>
        <v>614.6858573215701</v>
      </c>
      <c r="AM1197" s="14">
        <f t="shared" si="740"/>
        <v>523.24614720640625</v>
      </c>
      <c r="AN1197" s="138" t="str">
        <f t="shared" si="741"/>
        <v>modifiée</v>
      </c>
      <c r="AO1197">
        <f t="shared" si="742"/>
        <v>5895</v>
      </c>
      <c r="AP1197" s="124">
        <f t="shared" si="743"/>
        <v>523.24614720640625</v>
      </c>
      <c r="AQ1197" s="124">
        <f t="shared" si="704"/>
        <v>0.30361145587676219</v>
      </c>
    </row>
    <row r="1198" spans="2:43" x14ac:dyDescent="0.25">
      <c r="B1198" s="3">
        <f t="shared" si="722"/>
        <v>5900</v>
      </c>
      <c r="C1198" s="14">
        <f t="shared" si="723"/>
        <v>98.333333333333329</v>
      </c>
      <c r="D1198" s="11">
        <f t="shared" si="724"/>
        <v>1019.2381510848837</v>
      </c>
      <c r="E1198" s="11">
        <f t="shared" si="705"/>
        <v>845.32292379064302</v>
      </c>
      <c r="F1198" s="11">
        <f t="shared" si="725"/>
        <v>357.01977189086222</v>
      </c>
      <c r="G1198" s="11">
        <f t="shared" si="706"/>
        <v>610.8477431121463</v>
      </c>
      <c r="H1198" s="11">
        <f t="shared" si="707"/>
        <v>493.07866418487981</v>
      </c>
      <c r="I1198" s="24">
        <f t="shared" si="726"/>
        <v>357.01977189086222</v>
      </c>
      <c r="J1198" s="12">
        <f t="shared" si="708"/>
        <v>0.27372262264224856</v>
      </c>
      <c r="K1198" s="24">
        <f t="shared" si="709"/>
        <v>586.58882903604081</v>
      </c>
      <c r="L1198" s="12">
        <f t="shared" si="727"/>
        <v>0.26005614499608171</v>
      </c>
      <c r="M1198" s="24">
        <f t="shared" si="728"/>
        <v>610.8477431121463</v>
      </c>
      <c r="N1198" s="12">
        <f t="shared" si="710"/>
        <v>0.62698930875948677</v>
      </c>
      <c r="O1198" s="24">
        <f t="shared" si="711"/>
        <v>768.25536155026771</v>
      </c>
      <c r="P1198" s="12">
        <f t="shared" si="729"/>
        <v>0.32785831437544594</v>
      </c>
      <c r="Q1198" s="24">
        <f t="shared" si="730"/>
        <v>493.07866418487981</v>
      </c>
      <c r="R1198" s="12">
        <f t="shared" si="712"/>
        <v>0.43697073877844606</v>
      </c>
      <c r="S1198" s="24">
        <f t="shared" si="713"/>
        <v>661.40066875287755</v>
      </c>
      <c r="T1198" s="12">
        <f t="shared" si="731"/>
        <v>0.31277582500207041</v>
      </c>
      <c r="W1198" s="24">
        <f t="shared" si="732"/>
        <v>706.42092717648723</v>
      </c>
      <c r="X1198" s="24">
        <f t="shared" si="733"/>
        <v>1077.7283643083758</v>
      </c>
      <c r="Y1198" s="13">
        <f t="shared" si="714"/>
        <v>0.29433641318298709</v>
      </c>
      <c r="Z1198" s="24">
        <f t="shared" si="715"/>
        <v>3472.5499153538949</v>
      </c>
      <c r="AA1198" s="24">
        <f t="shared" si="716"/>
        <v>17890.190655103492</v>
      </c>
      <c r="AB1198" s="24">
        <f t="shared" si="734"/>
        <v>610.8477431121463</v>
      </c>
      <c r="AC1198" s="24">
        <f t="shared" si="735"/>
        <v>493.07866418487981</v>
      </c>
      <c r="AD1198" s="123">
        <f t="shared" si="736"/>
        <v>5900</v>
      </c>
      <c r="AE1198" s="14">
        <f t="shared" si="737"/>
        <v>98.333333333333329</v>
      </c>
      <c r="AF1198" s="24">
        <f t="shared" si="717"/>
        <v>421.53933209243991</v>
      </c>
      <c r="AG1198" s="3">
        <f t="shared" si="738"/>
        <v>2.1692133581512021</v>
      </c>
      <c r="AH1198" s="14">
        <f t="shared" si="718"/>
        <v>0</v>
      </c>
      <c r="AI1198" s="14">
        <f t="shared" si="719"/>
        <v>0.56921335815120178</v>
      </c>
      <c r="AJ1198" s="14">
        <f t="shared" si="720"/>
        <v>1.6122920223360817</v>
      </c>
      <c r="AK1198" s="14">
        <f t="shared" si="721"/>
        <v>2.1692133581512021</v>
      </c>
      <c r="AL1198" s="24">
        <f t="shared" si="739"/>
        <v>614.98516118406724</v>
      </c>
      <c r="AM1198" s="14">
        <f t="shared" si="740"/>
        <v>523.54939519164736</v>
      </c>
      <c r="AN1198" s="138" t="str">
        <f t="shared" si="741"/>
        <v>modifiée</v>
      </c>
      <c r="AO1198">
        <f t="shared" si="742"/>
        <v>5900</v>
      </c>
      <c r="AP1198" s="124">
        <f t="shared" si="743"/>
        <v>523.54939519164736</v>
      </c>
      <c r="AQ1198" s="124">
        <f t="shared" si="704"/>
        <v>0.30324798524111429</v>
      </c>
    </row>
    <row r="1199" spans="2:43" x14ac:dyDescent="0.25">
      <c r="B1199" s="3">
        <f t="shared" si="722"/>
        <v>5905</v>
      </c>
      <c r="C1199" s="14">
        <f t="shared" si="723"/>
        <v>98.416666666666671</v>
      </c>
      <c r="D1199" s="11">
        <f t="shared" si="724"/>
        <v>1019.3649121721878</v>
      </c>
      <c r="E1199" s="11">
        <f t="shared" si="705"/>
        <v>845.54369921701527</v>
      </c>
      <c r="F1199" s="11">
        <f t="shared" si="725"/>
        <v>357.27982803585832</v>
      </c>
      <c r="G1199" s="11">
        <f t="shared" si="706"/>
        <v>611.17560142652178</v>
      </c>
      <c r="H1199" s="11">
        <f t="shared" si="707"/>
        <v>493.39144000988188</v>
      </c>
      <c r="I1199" s="24">
        <f t="shared" si="726"/>
        <v>357.27982803585832</v>
      </c>
      <c r="J1199" s="12">
        <f t="shared" si="708"/>
        <v>0.27367222791362117</v>
      </c>
      <c r="K1199" s="24">
        <f t="shared" si="709"/>
        <v>586.69684505608245</v>
      </c>
      <c r="L1199" s="12">
        <f t="shared" si="727"/>
        <v>0.25996226475032658</v>
      </c>
      <c r="M1199" s="24">
        <f t="shared" si="728"/>
        <v>611.17560142652178</v>
      </c>
      <c r="N1199" s="12">
        <f t="shared" si="710"/>
        <v>0.62677364627376542</v>
      </c>
      <c r="O1199" s="24">
        <f t="shared" si="711"/>
        <v>768.51970556333481</v>
      </c>
      <c r="P1199" s="12">
        <f t="shared" si="729"/>
        <v>0.3276071143746222</v>
      </c>
      <c r="Q1199" s="24">
        <f t="shared" si="730"/>
        <v>493.39144000988188</v>
      </c>
      <c r="R1199" s="12">
        <f t="shared" si="712"/>
        <v>0.43682074346174227</v>
      </c>
      <c r="S1199" s="24">
        <f t="shared" si="713"/>
        <v>661.62778022654868</v>
      </c>
      <c r="T1199" s="12">
        <f t="shared" si="731"/>
        <v>0.31257464331866724</v>
      </c>
      <c r="W1199" s="24">
        <f t="shared" si="732"/>
        <v>706.71526358967026</v>
      </c>
      <c r="X1199" s="24">
        <f t="shared" si="733"/>
        <v>1081.6020312738494</v>
      </c>
      <c r="Y1199" s="13">
        <f t="shared" si="714"/>
        <v>0.29330617154031879</v>
      </c>
      <c r="Z1199" s="24">
        <f t="shared" si="715"/>
        <v>3470.7108906836256</v>
      </c>
      <c r="AA1199" s="24">
        <f t="shared" si="716"/>
        <v>17893.77052688141</v>
      </c>
      <c r="AB1199" s="24">
        <f t="shared" si="734"/>
        <v>611.17560142652178</v>
      </c>
      <c r="AC1199" s="24">
        <f t="shared" si="735"/>
        <v>493.39144000988188</v>
      </c>
      <c r="AD1199" s="123">
        <f t="shared" si="736"/>
        <v>5905</v>
      </c>
      <c r="AE1199" s="14">
        <f t="shared" si="737"/>
        <v>98.416666666666671</v>
      </c>
      <c r="AF1199" s="24">
        <f t="shared" si="717"/>
        <v>421.69572000494094</v>
      </c>
      <c r="AG1199" s="3">
        <f t="shared" si="738"/>
        <v>2.1660855999011814</v>
      </c>
      <c r="AH1199" s="14">
        <f t="shared" si="718"/>
        <v>0</v>
      </c>
      <c r="AI1199" s="14">
        <f t="shared" si="719"/>
        <v>0.56608559990118112</v>
      </c>
      <c r="AJ1199" s="14">
        <f t="shared" si="720"/>
        <v>1.6094770399110632</v>
      </c>
      <c r="AK1199" s="14">
        <f t="shared" si="721"/>
        <v>2.1660855999011814</v>
      </c>
      <c r="AL1199" s="24">
        <f t="shared" si="739"/>
        <v>615.28377146848709</v>
      </c>
      <c r="AM1199" s="14">
        <f t="shared" si="740"/>
        <v>523.85227934730392</v>
      </c>
      <c r="AN1199" s="138" t="str">
        <f t="shared" si="741"/>
        <v>modifiée</v>
      </c>
      <c r="AO1199">
        <f t="shared" si="742"/>
        <v>5905</v>
      </c>
      <c r="AP1199" s="124">
        <f t="shared" si="743"/>
        <v>523.85227934730392</v>
      </c>
      <c r="AQ1199" s="124">
        <f t="shared" si="704"/>
        <v>0.30288415565655669</v>
      </c>
    </row>
    <row r="1200" spans="2:43" x14ac:dyDescent="0.25">
      <c r="B1200" s="3">
        <f t="shared" si="722"/>
        <v>5910</v>
      </c>
      <c r="C1200" s="14">
        <f t="shared" si="723"/>
        <v>98.5</v>
      </c>
      <c r="D1200" s="11">
        <f t="shared" si="724"/>
        <v>1019.4915661072498</v>
      </c>
      <c r="E1200" s="11">
        <f t="shared" si="705"/>
        <v>845.76447464338753</v>
      </c>
      <c r="F1200" s="11">
        <f t="shared" si="725"/>
        <v>357.53979030060862</v>
      </c>
      <c r="G1200" s="11">
        <f t="shared" si="706"/>
        <v>611.50320854089637</v>
      </c>
      <c r="H1200" s="11">
        <f t="shared" si="707"/>
        <v>493.70401465320055</v>
      </c>
      <c r="I1200" s="24">
        <f t="shared" si="726"/>
        <v>357.53979030060862</v>
      </c>
      <c r="J1200" s="12">
        <f t="shared" si="708"/>
        <v>0.27362182645822414</v>
      </c>
      <c r="K1200" s="24">
        <f t="shared" si="709"/>
        <v>586.80491529028268</v>
      </c>
      <c r="L1200" s="12">
        <f t="shared" si="727"/>
        <v>0.25986838376248372</v>
      </c>
      <c r="M1200" s="24">
        <f t="shared" si="728"/>
        <v>611.50320854089637</v>
      </c>
      <c r="N1200" s="12">
        <f t="shared" si="710"/>
        <v>0.62655718168071572</v>
      </c>
      <c r="O1200" s="24">
        <f t="shared" si="711"/>
        <v>768.7852157357172</v>
      </c>
      <c r="P1200" s="12">
        <f t="shared" si="729"/>
        <v>0.32735575439731363</v>
      </c>
      <c r="Q1200" s="24">
        <f t="shared" si="730"/>
        <v>493.70401465320055</v>
      </c>
      <c r="R1200" s="12">
        <f t="shared" si="712"/>
        <v>0.43667074163988578</v>
      </c>
      <c r="S1200" s="24">
        <f t="shared" si="713"/>
        <v>661.85505758443196</v>
      </c>
      <c r="T1200" s="12">
        <f t="shared" si="731"/>
        <v>0.31237356210946632</v>
      </c>
      <c r="W1200" s="24">
        <f t="shared" si="732"/>
        <v>707.00856976121054</v>
      </c>
      <c r="X1200" s="24">
        <f t="shared" si="733"/>
        <v>1085.5353328265066</v>
      </c>
      <c r="Y1200" s="13">
        <f t="shared" si="714"/>
        <v>0.29226895151852739</v>
      </c>
      <c r="Z1200" s="24">
        <f t="shared" si="715"/>
        <v>3468.8976220544246</v>
      </c>
      <c r="AA1200" s="24">
        <f t="shared" si="716"/>
        <v>17897.450769295123</v>
      </c>
      <c r="AB1200" s="24">
        <f t="shared" si="734"/>
        <v>611.50320854089637</v>
      </c>
      <c r="AC1200" s="24">
        <f t="shared" si="735"/>
        <v>493.70401465320055</v>
      </c>
      <c r="AD1200" s="123">
        <f t="shared" si="736"/>
        <v>5910</v>
      </c>
      <c r="AE1200" s="14">
        <f t="shared" si="737"/>
        <v>98.5</v>
      </c>
      <c r="AF1200" s="24">
        <f t="shared" si="717"/>
        <v>421.8520073266003</v>
      </c>
      <c r="AG1200" s="3">
        <f t="shared" si="738"/>
        <v>2.1629598534679948</v>
      </c>
      <c r="AH1200" s="14">
        <f t="shared" si="718"/>
        <v>0</v>
      </c>
      <c r="AI1200" s="14">
        <f t="shared" si="719"/>
        <v>0.56295985346799449</v>
      </c>
      <c r="AJ1200" s="14">
        <f t="shared" si="720"/>
        <v>1.6066638681211951</v>
      </c>
      <c r="AK1200" s="14">
        <f t="shared" si="721"/>
        <v>2.1629598534679948</v>
      </c>
      <c r="AL1200" s="24">
        <f t="shared" si="739"/>
        <v>615.58168453611438</v>
      </c>
      <c r="AM1200" s="14">
        <f t="shared" si="740"/>
        <v>524.15479931101822</v>
      </c>
      <c r="AN1200" s="138" t="str">
        <f t="shared" si="741"/>
        <v>modifiée</v>
      </c>
      <c r="AO1200">
        <f t="shared" si="742"/>
        <v>5910</v>
      </c>
      <c r="AP1200" s="124">
        <f t="shared" si="743"/>
        <v>524.15479931101822</v>
      </c>
      <c r="AQ1200" s="124">
        <f t="shared" si="704"/>
        <v>0.30251996371430323</v>
      </c>
    </row>
    <row r="1201" spans="2:43" x14ac:dyDescent="0.25">
      <c r="B1201" s="3">
        <f t="shared" si="722"/>
        <v>5915</v>
      </c>
      <c r="C1201" s="14">
        <f t="shared" si="723"/>
        <v>98.583333333333329</v>
      </c>
      <c r="D1201" s="11">
        <f t="shared" si="724"/>
        <v>1019.6181130710703</v>
      </c>
      <c r="E1201" s="11">
        <f t="shared" si="705"/>
        <v>845.98525006975979</v>
      </c>
      <c r="F1201" s="11">
        <f t="shared" si="725"/>
        <v>357.79965868437108</v>
      </c>
      <c r="G1201" s="11">
        <f t="shared" si="706"/>
        <v>611.8305642952937</v>
      </c>
      <c r="H1201" s="11">
        <f t="shared" si="707"/>
        <v>494.01638821531003</v>
      </c>
      <c r="I1201" s="24">
        <f t="shared" si="726"/>
        <v>357.79965868437108</v>
      </c>
      <c r="J1201" s="12">
        <f t="shared" si="708"/>
        <v>0.27357141823192743</v>
      </c>
      <c r="K1201" s="24">
        <f t="shared" si="709"/>
        <v>586.91303987125377</v>
      </c>
      <c r="L1201" s="12">
        <f t="shared" si="727"/>
        <v>0.25977450208833686</v>
      </c>
      <c r="M1201" s="24">
        <f t="shared" si="728"/>
        <v>611.8305642952937</v>
      </c>
      <c r="N1201" s="12">
        <f t="shared" si="710"/>
        <v>0.62633991079550544</v>
      </c>
      <c r="O1201" s="24">
        <f t="shared" si="711"/>
        <v>769.05189943490416</v>
      </c>
      <c r="P1201" s="12">
        <f t="shared" si="729"/>
        <v>0.32710423325233107</v>
      </c>
      <c r="Q1201" s="24">
        <f t="shared" si="730"/>
        <v>494.01638821531003</v>
      </c>
      <c r="R1201" s="12">
        <f t="shared" si="712"/>
        <v>0.43652073351314047</v>
      </c>
      <c r="S1201" s="24">
        <f t="shared" si="713"/>
        <v>662.08250070395138</v>
      </c>
      <c r="T1201" s="12">
        <f t="shared" si="731"/>
        <v>0.31217258153657856</v>
      </c>
      <c r="W1201" s="24">
        <f t="shared" si="732"/>
        <v>707.30083871272905</v>
      </c>
      <c r="X1201" s="24">
        <f t="shared" si="733"/>
        <v>1089.5294859795119</v>
      </c>
      <c r="Y1201" s="13">
        <f t="shared" si="714"/>
        <v>0.29122468988363481</v>
      </c>
      <c r="Z1201" s="24">
        <f t="shared" si="715"/>
        <v>3467.1102839257683</v>
      </c>
      <c r="AA1201" s="24">
        <f t="shared" si="716"/>
        <v>17901.232394654497</v>
      </c>
      <c r="AB1201" s="24">
        <f t="shared" si="734"/>
        <v>611.8305642952937</v>
      </c>
      <c r="AC1201" s="24">
        <f t="shared" si="735"/>
        <v>494.01638821531003</v>
      </c>
      <c r="AD1201" s="123">
        <f t="shared" si="736"/>
        <v>5915</v>
      </c>
      <c r="AE1201" s="14">
        <f t="shared" si="737"/>
        <v>98.583333333333329</v>
      </c>
      <c r="AF1201" s="24">
        <f t="shared" si="717"/>
        <v>422.00819410765502</v>
      </c>
      <c r="AG1201" s="3">
        <f t="shared" si="738"/>
        <v>2.1598361178468997</v>
      </c>
      <c r="AH1201" s="14">
        <f t="shared" si="718"/>
        <v>0</v>
      </c>
      <c r="AI1201" s="14">
        <f t="shared" si="719"/>
        <v>0.55983611784689957</v>
      </c>
      <c r="AJ1201" s="14">
        <f t="shared" si="720"/>
        <v>1.6038525060622097</v>
      </c>
      <c r="AK1201" s="14">
        <f t="shared" si="721"/>
        <v>2.1598361178468997</v>
      </c>
      <c r="AL1201" s="24">
        <f t="shared" si="739"/>
        <v>615.87889671489563</v>
      </c>
      <c r="AM1201" s="14">
        <f t="shared" si="740"/>
        <v>524.45695471706222</v>
      </c>
      <c r="AN1201" s="138" t="str">
        <f t="shared" si="741"/>
        <v>modifiée</v>
      </c>
      <c r="AO1201">
        <f t="shared" si="742"/>
        <v>5915</v>
      </c>
      <c r="AP1201" s="124">
        <f t="shared" si="743"/>
        <v>524.45695471706222</v>
      </c>
      <c r="AQ1201" s="124">
        <f t="shared" si="704"/>
        <v>0.30215540604399393</v>
      </c>
    </row>
    <row r="1202" spans="2:43" x14ac:dyDescent="0.25">
      <c r="B1202" s="3">
        <f t="shared" si="722"/>
        <v>5920</v>
      </c>
      <c r="C1202" s="14">
        <f t="shared" si="723"/>
        <v>98.666666666666671</v>
      </c>
      <c r="D1202" s="11">
        <f t="shared" si="724"/>
        <v>1019.7445532441913</v>
      </c>
      <c r="E1202" s="11">
        <f t="shared" si="705"/>
        <v>846.20602549613204</v>
      </c>
      <c r="F1202" s="11">
        <f t="shared" si="725"/>
        <v>358.05943318645944</v>
      </c>
      <c r="G1202" s="11">
        <f t="shared" si="706"/>
        <v>612.15766852854608</v>
      </c>
      <c r="H1202" s="11">
        <f t="shared" si="707"/>
        <v>494.3285607968466</v>
      </c>
      <c r="I1202" s="24">
        <f t="shared" si="726"/>
        <v>358.05943318645944</v>
      </c>
      <c r="J1202" s="12">
        <f t="shared" si="708"/>
        <v>0.27352100319089118</v>
      </c>
      <c r="K1202" s="24">
        <f t="shared" si="709"/>
        <v>587.02121893116009</v>
      </c>
      <c r="L1202" s="12">
        <f t="shared" si="727"/>
        <v>0.25968061978365437</v>
      </c>
      <c r="M1202" s="24">
        <f t="shared" si="728"/>
        <v>612.15766852854608</v>
      </c>
      <c r="N1202" s="12">
        <f t="shared" si="710"/>
        <v>0.62612182940570849</v>
      </c>
      <c r="O1202" s="24">
        <f t="shared" si="711"/>
        <v>769.31976408867934</v>
      </c>
      <c r="P1202" s="12">
        <f t="shared" si="729"/>
        <v>0.32685254973841821</v>
      </c>
      <c r="Q1202" s="24">
        <f t="shared" si="730"/>
        <v>494.3285607968466</v>
      </c>
      <c r="R1202" s="12">
        <f t="shared" si="712"/>
        <v>0.43637071928182875</v>
      </c>
      <c r="S1202" s="24">
        <f t="shared" si="713"/>
        <v>662.31010946187052</v>
      </c>
      <c r="T1202" s="12">
        <f t="shared" si="731"/>
        <v>0.3119717017615013</v>
      </c>
      <c r="W1202" s="24">
        <f t="shared" si="732"/>
        <v>707.59206340261267</v>
      </c>
      <c r="X1202" s="24">
        <f t="shared" si="733"/>
        <v>1093.5857376365727</v>
      </c>
      <c r="Y1202" s="13">
        <f t="shared" si="714"/>
        <v>0.29017332350877062</v>
      </c>
      <c r="Z1202" s="24">
        <f t="shared" si="715"/>
        <v>3465.3490523379842</v>
      </c>
      <c r="AA1202" s="24">
        <f t="shared" si="716"/>
        <v>17905.116423824278</v>
      </c>
      <c r="AB1202" s="24">
        <f t="shared" si="734"/>
        <v>612.15766852854608</v>
      </c>
      <c r="AC1202" s="24">
        <f t="shared" si="735"/>
        <v>494.3285607968466</v>
      </c>
      <c r="AD1202" s="123">
        <f t="shared" si="736"/>
        <v>5920</v>
      </c>
      <c r="AE1202" s="14">
        <f t="shared" si="737"/>
        <v>98.666666666666671</v>
      </c>
      <c r="AF1202" s="24">
        <f t="shared" si="717"/>
        <v>422.16428039842333</v>
      </c>
      <c r="AG1202" s="3">
        <f t="shared" si="738"/>
        <v>2.1567143920315339</v>
      </c>
      <c r="AH1202" s="14">
        <f t="shared" si="718"/>
        <v>0</v>
      </c>
      <c r="AI1202" s="14">
        <f t="shared" si="719"/>
        <v>0.55671439203153383</v>
      </c>
      <c r="AJ1202" s="14">
        <f t="shared" si="720"/>
        <v>1.6010429528283807</v>
      </c>
      <c r="AK1202" s="14">
        <f t="shared" si="721"/>
        <v>2.1567143920315339</v>
      </c>
      <c r="AL1202" s="24">
        <f t="shared" si="739"/>
        <v>616.17540429949509</v>
      </c>
      <c r="AM1202" s="14">
        <f t="shared" si="740"/>
        <v>524.75874519637762</v>
      </c>
      <c r="AN1202" s="138" t="str">
        <f t="shared" si="741"/>
        <v>modifiée</v>
      </c>
      <c r="AO1202">
        <f t="shared" si="742"/>
        <v>5920</v>
      </c>
      <c r="AP1202" s="124">
        <f t="shared" si="743"/>
        <v>524.75874519637762</v>
      </c>
      <c r="AQ1202" s="124">
        <f t="shared" si="704"/>
        <v>0.30179047931540026</v>
      </c>
    </row>
    <row r="1203" spans="2:43" x14ac:dyDescent="0.25">
      <c r="B1203" s="3">
        <f t="shared" si="722"/>
        <v>5925</v>
      </c>
      <c r="C1203" s="14">
        <f t="shared" si="723"/>
        <v>98.75</v>
      </c>
      <c r="D1203" s="11">
        <f t="shared" si="724"/>
        <v>1019.8708868066984</v>
      </c>
      <c r="E1203" s="11">
        <f t="shared" si="705"/>
        <v>846.42680092250419</v>
      </c>
      <c r="F1203" s="11">
        <f t="shared" si="725"/>
        <v>358.31911380624308</v>
      </c>
      <c r="G1203" s="11">
        <f t="shared" si="706"/>
        <v>612.4845210782845</v>
      </c>
      <c r="H1203" s="11">
        <f t="shared" si="707"/>
        <v>494.64053249860808</v>
      </c>
      <c r="I1203" s="24">
        <f t="shared" si="726"/>
        <v>358.31911380624308</v>
      </c>
      <c r="J1203" s="12">
        <f t="shared" si="708"/>
        <v>0.27347058129156571</v>
      </c>
      <c r="K1203" s="24">
        <f t="shared" si="709"/>
        <v>587.12945260171819</v>
      </c>
      <c r="L1203" s="12">
        <f t="shared" si="727"/>
        <v>0.25958673690415468</v>
      </c>
      <c r="M1203" s="24">
        <f t="shared" si="728"/>
        <v>612.4845210782845</v>
      </c>
      <c r="N1203" s="12">
        <f t="shared" si="710"/>
        <v>0.62590293327108948</v>
      </c>
      <c r="O1203" s="24">
        <f t="shared" si="711"/>
        <v>769.58881718572252</v>
      </c>
      <c r="P1203" s="12">
        <f t="shared" si="729"/>
        <v>0.32660070264409424</v>
      </c>
      <c r="Q1203" s="24">
        <f t="shared" si="730"/>
        <v>494.64053249860808</v>
      </c>
      <c r="R1203" s="12">
        <f t="shared" si="712"/>
        <v>0.43622069914632949</v>
      </c>
      <c r="S1203" s="24">
        <f t="shared" si="713"/>
        <v>662.53788373429381</v>
      </c>
      <c r="T1203" s="12">
        <f t="shared" si="731"/>
        <v>0.3117709229450637</v>
      </c>
      <c r="W1203" s="24">
        <f t="shared" si="732"/>
        <v>707.88223672612139</v>
      </c>
      <c r="X1203" s="24">
        <f t="shared" si="733"/>
        <v>1097.7053654272111</v>
      </c>
      <c r="Y1203" s="13">
        <f t="shared" si="714"/>
        <v>0.28911478941001795</v>
      </c>
      <c r="Z1203" s="24">
        <f t="shared" si="715"/>
        <v>3463.61410490957</v>
      </c>
      <c r="AA1203" s="24">
        <f t="shared" si="716"/>
        <v>17909.10388621984</v>
      </c>
      <c r="AB1203" s="24">
        <f t="shared" si="734"/>
        <v>612.4845210782845</v>
      </c>
      <c r="AC1203" s="24">
        <f t="shared" si="735"/>
        <v>494.64053249860808</v>
      </c>
      <c r="AD1203" s="123">
        <f t="shared" si="736"/>
        <v>5925</v>
      </c>
      <c r="AE1203" s="14">
        <f t="shared" si="737"/>
        <v>98.75</v>
      </c>
      <c r="AF1203" s="24">
        <f t="shared" si="717"/>
        <v>422.32026624930404</v>
      </c>
      <c r="AG1203" s="3">
        <f t="shared" si="738"/>
        <v>2.1535946750139194</v>
      </c>
      <c r="AH1203" s="14">
        <f t="shared" si="718"/>
        <v>0</v>
      </c>
      <c r="AI1203" s="14">
        <f t="shared" si="719"/>
        <v>0.55359467501391912</v>
      </c>
      <c r="AJ1203" s="14">
        <f t="shared" si="720"/>
        <v>1.5982352075125272</v>
      </c>
      <c r="AK1203" s="14">
        <f t="shared" si="721"/>
        <v>2.1535946750139194</v>
      </c>
      <c r="AL1203" s="24">
        <f t="shared" si="739"/>
        <v>616.47120355137099</v>
      </c>
      <c r="AM1203" s="14">
        <f t="shared" si="740"/>
        <v>525.0601703766207</v>
      </c>
      <c r="AN1203" s="138" t="str">
        <f t="shared" si="741"/>
        <v>modifiée</v>
      </c>
      <c r="AO1203">
        <f t="shared" si="742"/>
        <v>5925</v>
      </c>
      <c r="AP1203" s="124">
        <f t="shared" si="743"/>
        <v>525.0601703766207</v>
      </c>
      <c r="AQ1203" s="124">
        <f t="shared" si="704"/>
        <v>0.30142518024308629</v>
      </c>
    </row>
    <row r="1204" spans="2:43" x14ac:dyDescent="0.25">
      <c r="B1204" s="3">
        <f t="shared" si="722"/>
        <v>5930</v>
      </c>
      <c r="C1204" s="14">
        <f t="shared" si="723"/>
        <v>98.833333333333329</v>
      </c>
      <c r="D1204" s="11">
        <f t="shared" si="724"/>
        <v>1019.9971139382218</v>
      </c>
      <c r="E1204" s="11">
        <f t="shared" si="705"/>
        <v>846.64757634887633</v>
      </c>
      <c r="F1204" s="11">
        <f t="shared" si="725"/>
        <v>358.57870054314725</v>
      </c>
      <c r="G1204" s="11">
        <f t="shared" si="706"/>
        <v>612.8111217809286</v>
      </c>
      <c r="H1204" s="11">
        <f t="shared" si="707"/>
        <v>494.95230342155315</v>
      </c>
      <c r="I1204" s="24">
        <f t="shared" si="726"/>
        <v>358.57870054314725</v>
      </c>
      <c r="J1204" s="12">
        <f t="shared" si="708"/>
        <v>0.27342015249069063</v>
      </c>
      <c r="K1204" s="24">
        <f t="shared" si="709"/>
        <v>587.23774101419781</v>
      </c>
      <c r="L1204" s="12">
        <f t="shared" si="727"/>
        <v>0.25949285350556012</v>
      </c>
      <c r="M1204" s="24">
        <f t="shared" si="728"/>
        <v>612.8111217809286</v>
      </c>
      <c r="N1204" s="12">
        <f t="shared" si="710"/>
        <v>0.62568321812338901</v>
      </c>
      <c r="O1204" s="24">
        <f t="shared" si="711"/>
        <v>769.85906627621864</v>
      </c>
      <c r="P1204" s="12">
        <f t="shared" si="729"/>
        <v>0.32634869074769934</v>
      </c>
      <c r="Q1204" s="24">
        <f t="shared" si="730"/>
        <v>494.95230342155315</v>
      </c>
      <c r="R1204" s="12">
        <f t="shared" si="712"/>
        <v>0.43607067330707316</v>
      </c>
      <c r="S1204" s="24">
        <f t="shared" si="713"/>
        <v>662.76582339667129</v>
      </c>
      <c r="T1204" s="12">
        <f t="shared" si="731"/>
        <v>0.31157024524751198</v>
      </c>
      <c r="W1204" s="24">
        <f t="shared" si="732"/>
        <v>708.17135151553146</v>
      </c>
      <c r="X1204" s="24">
        <f t="shared" si="733"/>
        <v>1101.889678567569</v>
      </c>
      <c r="Y1204" s="13">
        <f t="shared" si="714"/>
        <v>0.28804902478379218</v>
      </c>
      <c r="Z1204" s="24">
        <f t="shared" si="715"/>
        <v>3461.9056208336219</v>
      </c>
      <c r="AA1204" s="24">
        <f t="shared" si="716"/>
        <v>17913.195819798781</v>
      </c>
      <c r="AB1204" s="24">
        <f t="shared" si="734"/>
        <v>612.8111217809286</v>
      </c>
      <c r="AC1204" s="24">
        <f t="shared" si="735"/>
        <v>494.95230342155315</v>
      </c>
      <c r="AD1204" s="123">
        <f t="shared" si="736"/>
        <v>5930</v>
      </c>
      <c r="AE1204" s="14">
        <f t="shared" si="737"/>
        <v>98.833333333333329</v>
      </c>
      <c r="AF1204" s="24">
        <f t="shared" si="717"/>
        <v>422.47615171077655</v>
      </c>
      <c r="AG1204" s="3">
        <f t="shared" si="738"/>
        <v>2.1504769657844687</v>
      </c>
      <c r="AH1204" s="14">
        <f t="shared" si="718"/>
        <v>0</v>
      </c>
      <c r="AI1204" s="14">
        <f t="shared" si="719"/>
        <v>0.55047696578446836</v>
      </c>
      <c r="AJ1204" s="14">
        <f t="shared" si="720"/>
        <v>1.5954292692060217</v>
      </c>
      <c r="AK1204" s="14">
        <f t="shared" si="721"/>
        <v>2.1504769657844687</v>
      </c>
      <c r="AL1204" s="24">
        <f t="shared" si="739"/>
        <v>616.76629069887099</v>
      </c>
      <c r="AM1204" s="14">
        <f t="shared" si="740"/>
        <v>525.36122988221064</v>
      </c>
      <c r="AN1204" s="138" t="str">
        <f t="shared" si="741"/>
        <v>modifiée</v>
      </c>
      <c r="AO1204">
        <f t="shared" si="742"/>
        <v>5930</v>
      </c>
      <c r="AP1204" s="124">
        <f t="shared" si="743"/>
        <v>525.36122988221064</v>
      </c>
      <c r="AQ1204" s="124">
        <f t="shared" si="704"/>
        <v>0.301059505589933</v>
      </c>
    </row>
    <row r="1205" spans="2:43" x14ac:dyDescent="0.25">
      <c r="B1205" s="3">
        <f t="shared" si="722"/>
        <v>5935</v>
      </c>
      <c r="C1205" s="14">
        <f t="shared" si="723"/>
        <v>98.916666666666671</v>
      </c>
      <c r="D1205" s="11">
        <f t="shared" si="724"/>
        <v>1020.1232348179385</v>
      </c>
      <c r="E1205" s="11">
        <f t="shared" si="705"/>
        <v>846.86835177524858</v>
      </c>
      <c r="F1205" s="11">
        <f t="shared" si="725"/>
        <v>358.8381933966528</v>
      </c>
      <c r="G1205" s="11">
        <f t="shared" si="706"/>
        <v>613.13747047167635</v>
      </c>
      <c r="H1205" s="11">
        <f t="shared" si="707"/>
        <v>495.26387366680069</v>
      </c>
      <c r="I1205" s="24">
        <f t="shared" si="726"/>
        <v>358.8381933966528</v>
      </c>
      <c r="J1205" s="12">
        <f t="shared" si="708"/>
        <v>0.27336971674529426</v>
      </c>
      <c r="K1205" s="24">
        <f t="shared" si="709"/>
        <v>587.3460842994217</v>
      </c>
      <c r="L1205" s="12">
        <f t="shared" si="727"/>
        <v>0.25939896964352777</v>
      </c>
      <c r="M1205" s="24">
        <f t="shared" si="728"/>
        <v>613.13747047167635</v>
      </c>
      <c r="N1205" s="12">
        <f t="shared" si="710"/>
        <v>0.62546267966610669</v>
      </c>
      <c r="O1205" s="24">
        <f t="shared" si="711"/>
        <v>770.13051897247237</v>
      </c>
      <c r="P1205" s="12">
        <f t="shared" si="729"/>
        <v>0.32609651281715585</v>
      </c>
      <c r="Q1205" s="24">
        <f t="shared" si="730"/>
        <v>495.26387366680069</v>
      </c>
      <c r="R1205" s="12">
        <f t="shared" si="712"/>
        <v>0.43592064196453906</v>
      </c>
      <c r="S1205" s="24">
        <f t="shared" si="713"/>
        <v>662.99392832380158</v>
      </c>
      <c r="T1205" s="12">
        <f t="shared" si="731"/>
        <v>0.31136966882839828</v>
      </c>
      <c r="W1205" s="24">
        <f t="shared" si="732"/>
        <v>708.4594005403153</v>
      </c>
      <c r="X1205" s="24">
        <f t="shared" si="733"/>
        <v>1106.1400187475674</v>
      </c>
      <c r="Y1205" s="13">
        <f t="shared" si="714"/>
        <v>0.28697596704579426</v>
      </c>
      <c r="Z1205" s="24">
        <f t="shared" si="715"/>
        <v>3460.2237808733321</v>
      </c>
      <c r="AA1205" s="24">
        <f t="shared" si="716"/>
        <v>17917.393271048168</v>
      </c>
      <c r="AB1205" s="24">
        <f t="shared" si="734"/>
        <v>613.13747047167635</v>
      </c>
      <c r="AC1205" s="24">
        <f t="shared" si="735"/>
        <v>495.26387366680069</v>
      </c>
      <c r="AD1205" s="123">
        <f t="shared" si="736"/>
        <v>5935</v>
      </c>
      <c r="AE1205" s="14">
        <f t="shared" si="737"/>
        <v>98.916666666666671</v>
      </c>
      <c r="AF1205" s="24">
        <f t="shared" si="717"/>
        <v>422.63193683340035</v>
      </c>
      <c r="AG1205" s="3">
        <f t="shared" si="738"/>
        <v>2.1473612633319932</v>
      </c>
      <c r="AH1205" s="14">
        <f t="shared" si="718"/>
        <v>0</v>
      </c>
      <c r="AI1205" s="14">
        <f t="shared" si="719"/>
        <v>0.54736126333199298</v>
      </c>
      <c r="AJ1205" s="14">
        <f t="shared" si="720"/>
        <v>1.5926251369987938</v>
      </c>
      <c r="AK1205" s="14">
        <f t="shared" si="721"/>
        <v>2.1473612633319932</v>
      </c>
      <c r="AL1205" s="24">
        <f t="shared" si="739"/>
        <v>617.06066193734841</v>
      </c>
      <c r="AM1205" s="14">
        <f t="shared" si="740"/>
        <v>525.66192333438164</v>
      </c>
      <c r="AN1205" s="138" t="str">
        <f t="shared" si="741"/>
        <v>modifiée</v>
      </c>
      <c r="AO1205">
        <f t="shared" si="742"/>
        <v>5935</v>
      </c>
      <c r="AP1205" s="124">
        <f t="shared" si="743"/>
        <v>525.66192333438164</v>
      </c>
      <c r="AQ1205" s="124">
        <f t="shared" si="704"/>
        <v>0.30069345217100363</v>
      </c>
    </row>
    <row r="1206" spans="2:43" x14ac:dyDescent="0.25">
      <c r="B1206" s="3">
        <f t="shared" si="722"/>
        <v>5940</v>
      </c>
      <c r="C1206" s="14">
        <f t="shared" si="723"/>
        <v>99</v>
      </c>
      <c r="D1206" s="11">
        <f t="shared" si="724"/>
        <v>1020.2492496245731</v>
      </c>
      <c r="E1206" s="11">
        <f t="shared" si="705"/>
        <v>847.08912720162084</v>
      </c>
      <c r="F1206" s="11">
        <f t="shared" si="725"/>
        <v>359.09759236629634</v>
      </c>
      <c r="G1206" s="11">
        <f t="shared" si="706"/>
        <v>613.46356698449347</v>
      </c>
      <c r="H1206" s="11">
        <f t="shared" si="707"/>
        <v>495.57524333562907</v>
      </c>
      <c r="I1206" s="24">
        <f t="shared" si="726"/>
        <v>359.09759236629634</v>
      </c>
      <c r="J1206" s="12">
        <f t="shared" si="708"/>
        <v>0.27331927401269301</v>
      </c>
      <c r="K1206" s="24">
        <f t="shared" si="709"/>
        <v>587.45448258776696</v>
      </c>
      <c r="L1206" s="12">
        <f t="shared" si="727"/>
        <v>0.25930508537372754</v>
      </c>
      <c r="M1206" s="24">
        <f t="shared" si="728"/>
        <v>613.46356698449347</v>
      </c>
      <c r="N1206" s="12">
        <f t="shared" si="710"/>
        <v>0.6252413135742807</v>
      </c>
      <c r="O1206" s="24">
        <f t="shared" si="711"/>
        <v>770.40318294953147</v>
      </c>
      <c r="P1206" s="12">
        <f t="shared" si="729"/>
        <v>0.32584416761007196</v>
      </c>
      <c r="Q1206" s="24">
        <f t="shared" si="730"/>
        <v>495.57524333562907</v>
      </c>
      <c r="R1206" s="12">
        <f t="shared" si="712"/>
        <v>0.4357706053192511</v>
      </c>
      <c r="S1206" s="24">
        <f t="shared" si="713"/>
        <v>663.22219838983574</v>
      </c>
      <c r="T1206" s="12">
        <f t="shared" si="731"/>
        <v>0.31116919384670627</v>
      </c>
      <c r="W1206" s="24">
        <f t="shared" si="732"/>
        <v>708.74637650736111</v>
      </c>
      <c r="X1206" s="24">
        <f t="shared" si="733"/>
        <v>1110.4577610452839</v>
      </c>
      <c r="Y1206" s="13">
        <f t="shared" si="714"/>
        <v>0.28589555387156773</v>
      </c>
      <c r="Z1206" s="24">
        <f t="shared" si="715"/>
        <v>3458.5687673564935</v>
      </c>
      <c r="AA1206" s="24">
        <f t="shared" si="716"/>
        <v>17921.697294966583</v>
      </c>
      <c r="AB1206" s="24">
        <f t="shared" si="734"/>
        <v>613.46356698449347</v>
      </c>
      <c r="AC1206" s="24">
        <f t="shared" si="735"/>
        <v>495.57524333562907</v>
      </c>
      <c r="AD1206" s="123">
        <f t="shared" si="736"/>
        <v>5940</v>
      </c>
      <c r="AE1206" s="14">
        <f t="shared" si="737"/>
        <v>99</v>
      </c>
      <c r="AF1206" s="24">
        <f t="shared" si="717"/>
        <v>422.78762166781451</v>
      </c>
      <c r="AG1206" s="3">
        <f t="shared" si="738"/>
        <v>2.1442475666437093</v>
      </c>
      <c r="AH1206" s="14">
        <f t="shared" si="718"/>
        <v>0</v>
      </c>
      <c r="AI1206" s="14">
        <f t="shared" si="719"/>
        <v>0.54424756664370921</v>
      </c>
      <c r="AJ1206" s="14">
        <f t="shared" si="720"/>
        <v>1.5898228099793383</v>
      </c>
      <c r="AK1206" s="14">
        <f t="shared" si="721"/>
        <v>2.1442475666437093</v>
      </c>
      <c r="AL1206" s="24">
        <f t="shared" si="739"/>
        <v>617.35431342930053</v>
      </c>
      <c r="AM1206" s="14">
        <f t="shared" si="740"/>
        <v>525.96225035123996</v>
      </c>
      <c r="AN1206" s="138" t="str">
        <f t="shared" si="741"/>
        <v>modifiée</v>
      </c>
      <c r="AO1206">
        <f t="shared" si="742"/>
        <v>5940</v>
      </c>
      <c r="AP1206" s="124">
        <f t="shared" si="743"/>
        <v>525.96225035123996</v>
      </c>
      <c r="AQ1206" s="124">
        <f t="shared" si="704"/>
        <v>0.30032701685831853</v>
      </c>
    </row>
    <row r="1207" spans="2:43" x14ac:dyDescent="0.25">
      <c r="B1207" s="3">
        <f t="shared" si="722"/>
        <v>5945</v>
      </c>
      <c r="C1207" s="14">
        <f t="shared" si="723"/>
        <v>99.083333333333329</v>
      </c>
      <c r="D1207" s="11">
        <f t="shared" si="724"/>
        <v>1020.3751585363999</v>
      </c>
      <c r="E1207" s="11">
        <f t="shared" si="705"/>
        <v>847.3099026279931</v>
      </c>
      <c r="F1207" s="11">
        <f t="shared" si="725"/>
        <v>359.35689745167008</v>
      </c>
      <c r="G1207" s="11">
        <f t="shared" si="706"/>
        <v>613.78941115210353</v>
      </c>
      <c r="H1207" s="11">
        <f t="shared" si="707"/>
        <v>495.88641252947576</v>
      </c>
      <c r="I1207" s="24">
        <f t="shared" si="726"/>
        <v>359.35689745167008</v>
      </c>
      <c r="J1207" s="12">
        <f t="shared" si="708"/>
        <v>0.27326882425049026</v>
      </c>
      <c r="K1207" s="24">
        <f t="shared" si="709"/>
        <v>587.56293600916536</v>
      </c>
      <c r="L1207" s="12">
        <f t="shared" si="727"/>
        <v>0.25921120075177068</v>
      </c>
      <c r="M1207" s="24">
        <f t="shared" si="728"/>
        <v>613.78941115210353</v>
      </c>
      <c r="N1207" s="12">
        <f t="shared" si="710"/>
        <v>0.62501911549426781</v>
      </c>
      <c r="O1207" s="24">
        <f t="shared" si="711"/>
        <v>770.67706594581682</v>
      </c>
      <c r="P1207" s="12">
        <f t="shared" si="729"/>
        <v>0.32559165387349254</v>
      </c>
      <c r="Q1207" s="24">
        <f t="shared" si="730"/>
        <v>495.88641252947576</v>
      </c>
      <c r="R1207" s="12">
        <f t="shared" si="712"/>
        <v>0.43562056357177448</v>
      </c>
      <c r="S1207" s="24">
        <f t="shared" si="713"/>
        <v>663.45063346828067</v>
      </c>
      <c r="T1207" s="12">
        <f t="shared" si="731"/>
        <v>0.31096882046073571</v>
      </c>
      <c r="W1207" s="24">
        <f t="shared" si="732"/>
        <v>709.03227206123267</v>
      </c>
      <c r="X1207" s="24">
        <f t="shared" si="733"/>
        <v>1114.8443148694278</v>
      </c>
      <c r="Y1207" s="13">
        <f t="shared" si="714"/>
        <v>0.28480772323871545</v>
      </c>
      <c r="Z1207" s="24">
        <f t="shared" si="715"/>
        <v>3456.9407641690104</v>
      </c>
      <c r="AA1207" s="24">
        <f t="shared" si="716"/>
        <v>17926.108955041735</v>
      </c>
      <c r="AB1207" s="24">
        <f t="shared" si="734"/>
        <v>613.78941115210353</v>
      </c>
      <c r="AC1207" s="24">
        <f t="shared" si="735"/>
        <v>495.88641252947576</v>
      </c>
      <c r="AD1207" s="123">
        <f t="shared" si="736"/>
        <v>5945</v>
      </c>
      <c r="AE1207" s="14">
        <f t="shared" si="737"/>
        <v>99.083333333333329</v>
      </c>
      <c r="AF1207" s="24">
        <f t="shared" si="717"/>
        <v>422.94320626473791</v>
      </c>
      <c r="AG1207" s="3">
        <f t="shared" si="738"/>
        <v>2.1411358747052427</v>
      </c>
      <c r="AH1207" s="14">
        <f t="shared" si="718"/>
        <v>0</v>
      </c>
      <c r="AI1207" s="14">
        <f t="shared" si="719"/>
        <v>0.54113587470524227</v>
      </c>
      <c r="AJ1207" s="14">
        <f t="shared" si="720"/>
        <v>1.5870222872347182</v>
      </c>
      <c r="AK1207" s="14">
        <f t="shared" si="721"/>
        <v>2.1411358747052427</v>
      </c>
      <c r="AL1207" s="24">
        <f t="shared" si="739"/>
        <v>617.64724130452828</v>
      </c>
      <c r="AM1207" s="14">
        <f t="shared" si="740"/>
        <v>526.262210547824</v>
      </c>
      <c r="AN1207" s="138" t="str">
        <f t="shared" si="741"/>
        <v>modifiée</v>
      </c>
      <c r="AO1207">
        <f t="shared" si="742"/>
        <v>5945</v>
      </c>
      <c r="AP1207" s="124">
        <f t="shared" si="743"/>
        <v>526.262210547824</v>
      </c>
      <c r="AQ1207" s="124">
        <f t="shared" si="704"/>
        <v>0.29996019658403839</v>
      </c>
    </row>
    <row r="1208" spans="2:43" x14ac:dyDescent="0.25">
      <c r="B1208" s="3">
        <f t="shared" si="722"/>
        <v>5950</v>
      </c>
      <c r="C1208" s="14">
        <f t="shared" si="723"/>
        <v>99.166666666666671</v>
      </c>
      <c r="D1208" s="11">
        <f t="shared" si="724"/>
        <v>1020.5009617312437</v>
      </c>
      <c r="E1208" s="11">
        <f t="shared" si="705"/>
        <v>847.53067805436535</v>
      </c>
      <c r="F1208" s="11">
        <f t="shared" si="725"/>
        <v>359.61610865242187</v>
      </c>
      <c r="G1208" s="11">
        <f t="shared" si="706"/>
        <v>614.11500280597704</v>
      </c>
      <c r="H1208" s="11">
        <f t="shared" si="707"/>
        <v>496.19738134993651</v>
      </c>
      <c r="I1208" s="24">
        <f t="shared" si="726"/>
        <v>359.61610865242187</v>
      </c>
      <c r="J1208" s="12">
        <f t="shared" si="708"/>
        <v>0.27321836741657646</v>
      </c>
      <c r="K1208" s="24">
        <f t="shared" si="709"/>
        <v>587.67144469310358</v>
      </c>
      <c r="L1208" s="12">
        <f t="shared" si="727"/>
        <v>0.2591173158332814</v>
      </c>
      <c r="M1208" s="24">
        <f t="shared" si="728"/>
        <v>614.11500280597704</v>
      </c>
      <c r="N1208" s="12">
        <f t="shared" si="710"/>
        <v>0.62479608104351969</v>
      </c>
      <c r="O1208" s="24">
        <f t="shared" si="711"/>
        <v>770.9521757637599</v>
      </c>
      <c r="P1208" s="12">
        <f t="shared" si="729"/>
        <v>0.3253389703439869</v>
      </c>
      <c r="Q1208" s="24">
        <f t="shared" si="730"/>
        <v>496.19738134993651</v>
      </c>
      <c r="R1208" s="12">
        <f t="shared" si="712"/>
        <v>0.43547051692271149</v>
      </c>
      <c r="S1208" s="24">
        <f t="shared" si="713"/>
        <v>663.67923343200289</v>
      </c>
      <c r="T1208" s="12">
        <f t="shared" si="731"/>
        <v>0.31076854882821675</v>
      </c>
      <c r="W1208" s="24">
        <f t="shared" si="732"/>
        <v>709.31707978447139</v>
      </c>
      <c r="X1208" s="24">
        <f t="shared" si="733"/>
        <v>1119.3011249308174</v>
      </c>
      <c r="Y1208" s="13">
        <f t="shared" si="714"/>
        <v>0.28371241347080894</v>
      </c>
      <c r="Z1208" s="24">
        <f t="shared" si="715"/>
        <v>3455.3399567473489</v>
      </c>
      <c r="AA1208" s="24">
        <f t="shared" si="716"/>
        <v>17930.629323222853</v>
      </c>
      <c r="AB1208" s="24">
        <f t="shared" si="734"/>
        <v>614.11500280597704</v>
      </c>
      <c r="AC1208" s="24">
        <f t="shared" si="735"/>
        <v>496.19738134993651</v>
      </c>
      <c r="AD1208" s="123">
        <f t="shared" si="736"/>
        <v>5950</v>
      </c>
      <c r="AE1208" s="14">
        <f t="shared" si="737"/>
        <v>99.166666666666671</v>
      </c>
      <c r="AF1208" s="24">
        <f t="shared" si="717"/>
        <v>423.09869067496822</v>
      </c>
      <c r="AG1208" s="3">
        <f t="shared" si="738"/>
        <v>2.1380261865006349</v>
      </c>
      <c r="AH1208" s="14">
        <f t="shared" si="718"/>
        <v>0</v>
      </c>
      <c r="AI1208" s="14">
        <f t="shared" si="719"/>
        <v>0.53802618650063483</v>
      </c>
      <c r="AJ1208" s="14">
        <f t="shared" si="720"/>
        <v>1.5842235678505714</v>
      </c>
      <c r="AK1208" s="14">
        <f t="shared" si="721"/>
        <v>2.1380261865006349</v>
      </c>
      <c r="AL1208" s="24">
        <f t="shared" si="739"/>
        <v>617.93944166032088</v>
      </c>
      <c r="AM1208" s="14">
        <f t="shared" si="740"/>
        <v>526.56180353617037</v>
      </c>
      <c r="AN1208" s="138" t="str">
        <f t="shared" si="741"/>
        <v>modifiée</v>
      </c>
      <c r="AO1208">
        <f t="shared" si="742"/>
        <v>5950</v>
      </c>
      <c r="AP1208" s="124">
        <f t="shared" si="743"/>
        <v>526.56180353617037</v>
      </c>
      <c r="AQ1208" s="124">
        <f t="shared" si="704"/>
        <v>0.29959298834637593</v>
      </c>
    </row>
    <row r="1209" spans="2:43" x14ac:dyDescent="0.25">
      <c r="B1209" s="3">
        <f t="shared" si="722"/>
        <v>5955</v>
      </c>
      <c r="C1209" s="14">
        <f t="shared" si="723"/>
        <v>99.25</v>
      </c>
      <c r="D1209" s="11">
        <f t="shared" si="724"/>
        <v>1020.6266593864822</v>
      </c>
      <c r="E1209" s="11">
        <f t="shared" si="705"/>
        <v>847.7514534807375</v>
      </c>
      <c r="F1209" s="11">
        <f t="shared" si="725"/>
        <v>359.87522596825517</v>
      </c>
      <c r="G1209" s="11">
        <f t="shared" si="706"/>
        <v>614.44034177632102</v>
      </c>
      <c r="H1209" s="11">
        <f t="shared" si="707"/>
        <v>496.50814989876471</v>
      </c>
      <c r="I1209" s="24">
        <f t="shared" si="726"/>
        <v>359.87522596825517</v>
      </c>
      <c r="J1209" s="12">
        <f t="shared" si="708"/>
        <v>0.27316790346912789</v>
      </c>
      <c r="K1209" s="24">
        <f t="shared" si="709"/>
        <v>587.78000876862416</v>
      </c>
      <c r="L1209" s="12">
        <f t="shared" si="727"/>
        <v>0.259023430673819</v>
      </c>
      <c r="M1209" s="24">
        <f t="shared" si="728"/>
        <v>614.44034177632102</v>
      </c>
      <c r="N1209" s="12">
        <f t="shared" si="710"/>
        <v>0.62457220581035799</v>
      </c>
      <c r="O1209" s="24">
        <f t="shared" si="711"/>
        <v>771.2285202704478</v>
      </c>
      <c r="P1209" s="12">
        <f t="shared" si="729"/>
        <v>0.32508611574738416</v>
      </c>
      <c r="Q1209" s="24">
        <f t="shared" si="730"/>
        <v>496.50814989876471</v>
      </c>
      <c r="R1209" s="12">
        <f t="shared" si="712"/>
        <v>0.43532046557269921</v>
      </c>
      <c r="S1209" s="24">
        <f t="shared" si="713"/>
        <v>663.90799815323089</v>
      </c>
      <c r="T1209" s="12">
        <f t="shared" si="731"/>
        <v>0.31056837910618534</v>
      </c>
      <c r="W1209" s="24">
        <f t="shared" si="732"/>
        <v>709.60079219794216</v>
      </c>
      <c r="X1209" s="24">
        <f t="shared" si="733"/>
        <v>1123.8296722438101</v>
      </c>
      <c r="Y1209" s="13">
        <f t="shared" si="714"/>
        <v>0.28260956328302861</v>
      </c>
      <c r="Z1209" s="24">
        <f t="shared" si="715"/>
        <v>3453.7665320698834</v>
      </c>
      <c r="AA1209" s="24">
        <f t="shared" si="716"/>
        <v>17935.259479887514</v>
      </c>
      <c r="AB1209" s="24">
        <f t="shared" si="734"/>
        <v>614.44034177632102</v>
      </c>
      <c r="AC1209" s="24">
        <f t="shared" si="735"/>
        <v>496.50814989876471</v>
      </c>
      <c r="AD1209" s="123">
        <f t="shared" si="736"/>
        <v>5955</v>
      </c>
      <c r="AE1209" s="14">
        <f t="shared" si="737"/>
        <v>99.25</v>
      </c>
      <c r="AF1209" s="24">
        <f t="shared" si="717"/>
        <v>423.25407494938236</v>
      </c>
      <c r="AG1209" s="3">
        <f t="shared" si="738"/>
        <v>2.1349185010123528</v>
      </c>
      <c r="AH1209" s="14">
        <f t="shared" si="718"/>
        <v>0</v>
      </c>
      <c r="AI1209" s="14">
        <f t="shared" si="719"/>
        <v>0.53491850101235272</v>
      </c>
      <c r="AJ1209" s="14">
        <f t="shared" si="720"/>
        <v>1.5814266509111177</v>
      </c>
      <c r="AK1209" s="14">
        <f t="shared" si="721"/>
        <v>2.1349185010123528</v>
      </c>
      <c r="AL1209" s="24">
        <f t="shared" si="739"/>
        <v>618.23091056166254</v>
      </c>
      <c r="AM1209" s="14">
        <f t="shared" si="740"/>
        <v>526.86102892538281</v>
      </c>
      <c r="AN1209" s="138" t="str">
        <f t="shared" si="741"/>
        <v>modifiée</v>
      </c>
      <c r="AO1209">
        <f t="shared" si="742"/>
        <v>5955</v>
      </c>
      <c r="AP1209" s="124">
        <f t="shared" si="743"/>
        <v>526.86102892538281</v>
      </c>
      <c r="AQ1209" s="124">
        <f t="shared" si="704"/>
        <v>0.29922538921243813</v>
      </c>
    </row>
    <row r="1210" spans="2:43" x14ac:dyDescent="0.25">
      <c r="B1210" s="3">
        <f t="shared" si="722"/>
        <v>5960</v>
      </c>
      <c r="C1210" s="14">
        <f t="shared" si="723"/>
        <v>99.333333333333329</v>
      </c>
      <c r="D1210" s="11">
        <f t="shared" si="724"/>
        <v>1020.7522516790467</v>
      </c>
      <c r="E1210" s="11">
        <f t="shared" si="705"/>
        <v>847.97222890710964</v>
      </c>
      <c r="F1210" s="11">
        <f t="shared" si="725"/>
        <v>360.134249398929</v>
      </c>
      <c r="G1210" s="11">
        <f t="shared" si="706"/>
        <v>614.76542789206837</v>
      </c>
      <c r="H1210" s="11">
        <f t="shared" si="707"/>
        <v>496.81871827787091</v>
      </c>
      <c r="I1210" s="24">
        <f t="shared" si="726"/>
        <v>360.134249398929</v>
      </c>
      <c r="J1210" s="12">
        <f t="shared" si="708"/>
        <v>0.27311743236660629</v>
      </c>
      <c r="K1210" s="24">
        <f t="shared" si="709"/>
        <v>587.88862836432554</v>
      </c>
      <c r="L1210" s="12">
        <f t="shared" si="727"/>
        <v>0.25892954532894374</v>
      </c>
      <c r="M1210" s="24">
        <f t="shared" si="728"/>
        <v>614.76542789206837</v>
      </c>
      <c r="N1210" s="12">
        <f t="shared" si="710"/>
        <v>0.62434748535374773</v>
      </c>
      <c r="O1210" s="24">
        <f t="shared" si="711"/>
        <v>771.50610739827584</v>
      </c>
      <c r="P1210" s="12">
        <f t="shared" si="729"/>
        <v>0.32483308879884415</v>
      </c>
      <c r="Q1210" s="24">
        <f t="shared" si="730"/>
        <v>496.81871827787091</v>
      </c>
      <c r="R1210" s="12">
        <f t="shared" si="712"/>
        <v>0.43517040972240456</v>
      </c>
      <c r="S1210" s="24">
        <f t="shared" si="713"/>
        <v>664.13692750356017</v>
      </c>
      <c r="T1210" s="12">
        <f t="shared" si="731"/>
        <v>0.31036831145108795</v>
      </c>
      <c r="W1210" s="24">
        <f t="shared" si="732"/>
        <v>709.88340176122517</v>
      </c>
      <c r="X1210" s="24">
        <f t="shared" si="733"/>
        <v>1128.4314751586592</v>
      </c>
      <c r="Y1210" s="13">
        <f t="shared" si="714"/>
        <v>0.28149911182958265</v>
      </c>
      <c r="Z1210" s="24">
        <f t="shared" si="715"/>
        <v>3452.2206786471115</v>
      </c>
      <c r="AA1210" s="24">
        <f t="shared" si="716"/>
        <v>17940.000513803345</v>
      </c>
      <c r="AB1210" s="24">
        <f t="shared" si="734"/>
        <v>614.76542789206837</v>
      </c>
      <c r="AC1210" s="24">
        <f t="shared" si="735"/>
        <v>496.81871827787091</v>
      </c>
      <c r="AD1210" s="123">
        <f t="shared" si="736"/>
        <v>5960</v>
      </c>
      <c r="AE1210" s="14">
        <f t="shared" si="737"/>
        <v>99.333333333333329</v>
      </c>
      <c r="AF1210" s="24">
        <f t="shared" si="717"/>
        <v>423.40935913893543</v>
      </c>
      <c r="AG1210" s="3">
        <f t="shared" si="738"/>
        <v>2.1318128172212911</v>
      </c>
      <c r="AH1210" s="14">
        <f t="shared" si="718"/>
        <v>0</v>
      </c>
      <c r="AI1210" s="14">
        <f t="shared" si="719"/>
        <v>0.53181281722129081</v>
      </c>
      <c r="AJ1210" s="14">
        <f t="shared" si="720"/>
        <v>1.5786315354991618</v>
      </c>
      <c r="AK1210" s="14">
        <f t="shared" si="721"/>
        <v>2.1318128172212911</v>
      </c>
      <c r="AL1210" s="24">
        <f t="shared" si="739"/>
        <v>618.52164404146629</v>
      </c>
      <c r="AM1210" s="14">
        <f t="shared" si="740"/>
        <v>527.15988632170752</v>
      </c>
      <c r="AN1210" s="138" t="str">
        <f t="shared" si="741"/>
        <v>modifiée</v>
      </c>
      <c r="AO1210">
        <f t="shared" si="742"/>
        <v>5960</v>
      </c>
      <c r="AP1210" s="124">
        <f t="shared" si="743"/>
        <v>527.15988632170752</v>
      </c>
      <c r="AQ1210" s="124">
        <f t="shared" si="704"/>
        <v>0.29885739632470631</v>
      </c>
    </row>
    <row r="1211" spans="2:43" x14ac:dyDescent="0.25">
      <c r="B1211" s="3">
        <f t="shared" si="722"/>
        <v>5965</v>
      </c>
      <c r="C1211" s="14">
        <f t="shared" si="723"/>
        <v>99.416666666666671</v>
      </c>
      <c r="D1211" s="11">
        <f t="shared" si="724"/>
        <v>1020.8777387854243</v>
      </c>
      <c r="E1211" s="11">
        <f t="shared" si="705"/>
        <v>848.19300433348189</v>
      </c>
      <c r="F1211" s="11">
        <f t="shared" si="725"/>
        <v>360.39317894425795</v>
      </c>
      <c r="G1211" s="11">
        <f t="shared" si="706"/>
        <v>615.09026098086724</v>
      </c>
      <c r="H1211" s="11">
        <f t="shared" si="707"/>
        <v>497.12908658932201</v>
      </c>
      <c r="I1211" s="24">
        <f t="shared" si="726"/>
        <v>360.39317894425795</v>
      </c>
      <c r="J1211" s="12">
        <f t="shared" si="708"/>
        <v>0.27306695406775822</v>
      </c>
      <c r="K1211" s="24">
        <f t="shared" si="709"/>
        <v>587.99730360836338</v>
      </c>
      <c r="L1211" s="12">
        <f t="shared" si="727"/>
        <v>0.2588356598541785</v>
      </c>
      <c r="M1211" s="24">
        <f t="shared" si="728"/>
        <v>615.09026098086724</v>
      </c>
      <c r="N1211" s="12">
        <f t="shared" si="710"/>
        <v>0.62412191520306814</v>
      </c>
      <c r="O1211" s="24">
        <f t="shared" si="711"/>
        <v>771.78494514560839</v>
      </c>
      <c r="P1211" s="12">
        <f t="shared" si="729"/>
        <v>0.32457988820268618</v>
      </c>
      <c r="Q1211" s="24">
        <f t="shared" si="730"/>
        <v>497.12908658932201</v>
      </c>
      <c r="R1211" s="12">
        <f t="shared" si="712"/>
        <v>0.43502034957252156</v>
      </c>
      <c r="S1211" s="24">
        <f t="shared" si="713"/>
        <v>664.36602135395583</v>
      </c>
      <c r="T1211" s="12">
        <f t="shared" si="731"/>
        <v>0.31016834601872123</v>
      </c>
      <c r="W1211" s="24">
        <f t="shared" si="732"/>
        <v>710.16490087305476</v>
      </c>
      <c r="X1211" s="24">
        <f t="shared" si="733"/>
        <v>1133.1080904257913</v>
      </c>
      <c r="Y1211" s="13">
        <f t="shared" si="714"/>
        <v>0.28038099875293765</v>
      </c>
      <c r="Z1211" s="24">
        <f t="shared" si="715"/>
        <v>3450.7025865106784</v>
      </c>
      <c r="AA1211" s="24">
        <f t="shared" si="716"/>
        <v>17944.853522083547</v>
      </c>
      <c r="AB1211" s="24">
        <f t="shared" si="734"/>
        <v>615.09026098086724</v>
      </c>
      <c r="AC1211" s="24">
        <f t="shared" si="735"/>
        <v>497.12908658932201</v>
      </c>
      <c r="AD1211" s="123">
        <f t="shared" si="736"/>
        <v>5965</v>
      </c>
      <c r="AE1211" s="14">
        <f t="shared" si="737"/>
        <v>99.416666666666671</v>
      </c>
      <c r="AF1211" s="24">
        <f t="shared" si="717"/>
        <v>423.56454329466101</v>
      </c>
      <c r="AG1211" s="3">
        <f t="shared" si="738"/>
        <v>2.1287091341067801</v>
      </c>
      <c r="AH1211" s="14">
        <f t="shared" si="718"/>
        <v>0</v>
      </c>
      <c r="AI1211" s="14">
        <f t="shared" si="719"/>
        <v>0.52870913410677978</v>
      </c>
      <c r="AJ1211" s="14">
        <f t="shared" si="720"/>
        <v>1.5758382206961019</v>
      </c>
      <c r="AK1211" s="14">
        <f t="shared" si="721"/>
        <v>2.1287091341067801</v>
      </c>
      <c r="AL1211" s="24">
        <f t="shared" si="739"/>
        <v>618.81163810083342</v>
      </c>
      <c r="AM1211" s="14">
        <f t="shared" si="740"/>
        <v>527.45837532861208</v>
      </c>
      <c r="AN1211" s="138" t="str">
        <f t="shared" si="741"/>
        <v>modifiée</v>
      </c>
      <c r="AO1211">
        <f t="shared" si="742"/>
        <v>5965</v>
      </c>
      <c r="AP1211" s="124">
        <f t="shared" si="743"/>
        <v>527.45837532861208</v>
      </c>
      <c r="AQ1211" s="124">
        <f t="shared" si="704"/>
        <v>0.29848900690456048</v>
      </c>
    </row>
    <row r="1212" spans="2:43" x14ac:dyDescent="0.25">
      <c r="B1212" s="3">
        <f t="shared" si="722"/>
        <v>5970</v>
      </c>
      <c r="C1212" s="14">
        <f t="shared" si="723"/>
        <v>99.5</v>
      </c>
      <c r="D1212" s="11">
        <f t="shared" si="724"/>
        <v>1021.0031208816587</v>
      </c>
      <c r="E1212" s="11">
        <f t="shared" si="705"/>
        <v>848.41377975985415</v>
      </c>
      <c r="F1212" s="11">
        <f t="shared" si="725"/>
        <v>360.65201460411214</v>
      </c>
      <c r="G1212" s="11">
        <f t="shared" si="706"/>
        <v>615.41484086906996</v>
      </c>
      <c r="H1212" s="11">
        <f t="shared" si="707"/>
        <v>497.43925493534073</v>
      </c>
      <c r="I1212" s="24">
        <f t="shared" si="726"/>
        <v>360.65201460411214</v>
      </c>
      <c r="J1212" s="12">
        <f t="shared" si="708"/>
        <v>0.27301646853161432</v>
      </c>
      <c r="K1212" s="24">
        <f t="shared" si="709"/>
        <v>588.10603462844983</v>
      </c>
      <c r="L1212" s="12">
        <f t="shared" si="727"/>
        <v>0.25874177430503187</v>
      </c>
      <c r="M1212" s="24">
        <f t="shared" si="728"/>
        <v>615.41484086906996</v>
      </c>
      <c r="N1212" s="12">
        <f t="shared" si="710"/>
        <v>0.62389549085788187</v>
      </c>
      <c r="O1212" s="24">
        <f t="shared" si="711"/>
        <v>772.06504157744655</v>
      </c>
      <c r="P1212" s="12">
        <f t="shared" si="729"/>
        <v>0.32432651265235624</v>
      </c>
      <c r="Q1212" s="24">
        <f t="shared" si="730"/>
        <v>497.43925493534073</v>
      </c>
      <c r="R1212" s="12">
        <f t="shared" si="712"/>
        <v>0.43487028532376787</v>
      </c>
      <c r="S1212" s="24">
        <f t="shared" si="713"/>
        <v>664.59527957475552</v>
      </c>
      <c r="T1212" s="12">
        <f t="shared" si="731"/>
        <v>0.30996848296426738</v>
      </c>
      <c r="W1212" s="24">
        <f t="shared" si="732"/>
        <v>710.44528187180765</v>
      </c>
      <c r="X1212" s="24">
        <f t="shared" si="733"/>
        <v>1137.8611142930592</v>
      </c>
      <c r="Y1212" s="13">
        <f t="shared" si="714"/>
        <v>0.27925516423490365</v>
      </c>
      <c r="Z1212" s="24">
        <f t="shared" si="715"/>
        <v>3449.2124472011624</v>
      </c>
      <c r="AA1212" s="24">
        <f t="shared" si="716"/>
        <v>17949.819610136688</v>
      </c>
      <c r="AB1212" s="24">
        <f t="shared" si="734"/>
        <v>615.41484086906996</v>
      </c>
      <c r="AC1212" s="24">
        <f t="shared" si="735"/>
        <v>497.43925493534073</v>
      </c>
      <c r="AD1212" s="123">
        <f t="shared" si="736"/>
        <v>5970</v>
      </c>
      <c r="AE1212" s="14">
        <f t="shared" si="737"/>
        <v>99.5</v>
      </c>
      <c r="AF1212" s="24">
        <f t="shared" si="717"/>
        <v>423.71962746767036</v>
      </c>
      <c r="AG1212" s="3">
        <f t="shared" si="738"/>
        <v>2.125607450646593</v>
      </c>
      <c r="AH1212" s="14">
        <f t="shared" si="718"/>
        <v>0</v>
      </c>
      <c r="AI1212" s="14">
        <f t="shared" si="719"/>
        <v>0.52560745064659264</v>
      </c>
      <c r="AJ1212" s="14">
        <f t="shared" si="720"/>
        <v>1.5730467055819335</v>
      </c>
      <c r="AK1212" s="14">
        <f t="shared" si="721"/>
        <v>2.125607450646593</v>
      </c>
      <c r="AL1212" s="24">
        <f t="shared" si="739"/>
        <v>619.10088870933873</v>
      </c>
      <c r="AM1212" s="14">
        <f t="shared" si="740"/>
        <v>527.75649554686981</v>
      </c>
      <c r="AN1212" s="138" t="str">
        <f t="shared" si="741"/>
        <v>modifiée</v>
      </c>
      <c r="AO1212">
        <f t="shared" si="742"/>
        <v>5970</v>
      </c>
      <c r="AP1212" s="124">
        <f t="shared" si="743"/>
        <v>527.75649554686981</v>
      </c>
      <c r="AQ1212" s="124">
        <f t="shared" si="704"/>
        <v>0.29812021825773627</v>
      </c>
    </row>
    <row r="1213" spans="2:43" x14ac:dyDescent="0.25">
      <c r="B1213" s="3">
        <f t="shared" si="722"/>
        <v>5975</v>
      </c>
      <c r="C1213" s="14">
        <f t="shared" si="723"/>
        <v>99.583333333333329</v>
      </c>
      <c r="D1213" s="11">
        <f t="shared" si="724"/>
        <v>1021.1283981433522</v>
      </c>
      <c r="E1213" s="11">
        <f t="shared" si="705"/>
        <v>848.63455518622641</v>
      </c>
      <c r="F1213" s="11">
        <f t="shared" si="725"/>
        <v>360.91075637841715</v>
      </c>
      <c r="G1213" s="11">
        <f t="shared" si="706"/>
        <v>615.73916738172227</v>
      </c>
      <c r="H1213" s="11">
        <f t="shared" si="707"/>
        <v>497.74922341830501</v>
      </c>
      <c r="I1213" s="24">
        <f t="shared" si="726"/>
        <v>360.91075637841715</v>
      </c>
      <c r="J1213" s="12">
        <f t="shared" si="708"/>
        <v>0.27296597571748848</v>
      </c>
      <c r="K1213" s="24">
        <f t="shared" si="709"/>
        <v>588.21482155185572</v>
      </c>
      <c r="L1213" s="12">
        <f t="shared" si="727"/>
        <v>0.2586478887369757</v>
      </c>
      <c r="M1213" s="24">
        <f t="shared" si="728"/>
        <v>615.73916738172227</v>
      </c>
      <c r="N1213" s="12">
        <f t="shared" si="710"/>
        <v>0.62366820778770227</v>
      </c>
      <c r="O1213" s="24">
        <f t="shared" si="711"/>
        <v>772.34640482610484</v>
      </c>
      <c r="P1213" s="12">
        <f t="shared" si="729"/>
        <v>0.32407296083029113</v>
      </c>
      <c r="Q1213" s="24">
        <f t="shared" si="730"/>
        <v>497.74922341830501</v>
      </c>
      <c r="R1213" s="12">
        <f t="shared" si="712"/>
        <v>0.43472021717688059</v>
      </c>
      <c r="S1213" s="24">
        <f t="shared" si="713"/>
        <v>664.82470203567414</v>
      </c>
      <c r="T1213" s="12">
        <f t="shared" si="731"/>
        <v>0.30976872244225795</v>
      </c>
      <c r="W1213" s="24">
        <f t="shared" si="732"/>
        <v>710.72453703604253</v>
      </c>
      <c r="X1213" s="24">
        <f t="shared" si="733"/>
        <v>1142.6921836370366</v>
      </c>
      <c r="Y1213" s="13">
        <f t="shared" si="714"/>
        <v>0.27812154904961334</v>
      </c>
      <c r="Z1213" s="24">
        <f t="shared" si="715"/>
        <v>3447.7504537545969</v>
      </c>
      <c r="AA1213" s="24">
        <f t="shared" si="716"/>
        <v>17954.899891610283</v>
      </c>
      <c r="AB1213" s="24">
        <f t="shared" si="734"/>
        <v>615.73916738172227</v>
      </c>
      <c r="AC1213" s="24">
        <f t="shared" si="735"/>
        <v>497.74922341830501</v>
      </c>
      <c r="AD1213" s="123">
        <f t="shared" si="736"/>
        <v>5975</v>
      </c>
      <c r="AE1213" s="14">
        <f t="shared" si="737"/>
        <v>99.583333333333329</v>
      </c>
      <c r="AF1213" s="24">
        <f t="shared" si="717"/>
        <v>423.87461170915253</v>
      </c>
      <c r="AG1213" s="3">
        <f t="shared" si="738"/>
        <v>2.12250776581695</v>
      </c>
      <c r="AH1213" s="14">
        <f t="shared" si="718"/>
        <v>0</v>
      </c>
      <c r="AI1213" s="14">
        <f t="shared" si="719"/>
        <v>0.52250776581694991</v>
      </c>
      <c r="AJ1213" s="14">
        <f t="shared" si="720"/>
        <v>1.5702569892352549</v>
      </c>
      <c r="AK1213" s="14">
        <f t="shared" si="721"/>
        <v>2.12250776581695</v>
      </c>
      <c r="AL1213" s="24">
        <f t="shared" si="739"/>
        <v>619.38939180534612</v>
      </c>
      <c r="AM1213" s="14">
        <f t="shared" si="740"/>
        <v>528.05424657464982</v>
      </c>
      <c r="AN1213" s="138" t="str">
        <f t="shared" si="741"/>
        <v>modifiée</v>
      </c>
      <c r="AO1213">
        <f t="shared" si="742"/>
        <v>5975</v>
      </c>
      <c r="AP1213" s="124">
        <f t="shared" si="743"/>
        <v>528.05424657464982</v>
      </c>
      <c r="AQ1213" s="124">
        <f t="shared" si="704"/>
        <v>0.29775102778000928</v>
      </c>
    </row>
    <row r="1214" spans="2:43" x14ac:dyDescent="0.25">
      <c r="B1214" s="3">
        <f t="shared" si="722"/>
        <v>5980</v>
      </c>
      <c r="C1214" s="14">
        <f t="shared" si="723"/>
        <v>99.666666666666671</v>
      </c>
      <c r="D1214" s="11">
        <f t="shared" si="724"/>
        <v>1021.2535707456672</v>
      </c>
      <c r="E1214" s="11">
        <f t="shared" si="705"/>
        <v>848.85533061259866</v>
      </c>
      <c r="F1214" s="11">
        <f t="shared" si="725"/>
        <v>361.16940426715411</v>
      </c>
      <c r="G1214" s="11">
        <f t="shared" si="706"/>
        <v>616.0632403425526</v>
      </c>
      <c r="H1214" s="11">
        <f t="shared" si="707"/>
        <v>498.05899214074725</v>
      </c>
      <c r="I1214" s="24">
        <f t="shared" si="726"/>
        <v>361.16940426715411</v>
      </c>
      <c r="J1214" s="12">
        <f t="shared" si="708"/>
        <v>0.27291547558497736</v>
      </c>
      <c r="K1214" s="24">
        <f t="shared" si="709"/>
        <v>588.32366450541008</v>
      </c>
      <c r="L1214" s="12">
        <f t="shared" si="727"/>
        <v>0.25855400320546656</v>
      </c>
      <c r="M1214" s="24">
        <f t="shared" si="728"/>
        <v>616.0632403425526</v>
      </c>
      <c r="N1214" s="12">
        <f t="shared" si="710"/>
        <v>0.62344006143175867</v>
      </c>
      <c r="O1214" s="24">
        <f t="shared" si="711"/>
        <v>772.62904309189503</v>
      </c>
      <c r="P1214" s="12">
        <f t="shared" si="729"/>
        <v>0.3238192314078831</v>
      </c>
      <c r="Q1214" s="24">
        <f t="shared" si="730"/>
        <v>498.05899214074725</v>
      </c>
      <c r="R1214" s="12">
        <f t="shared" si="712"/>
        <v>0.43457014533261323</v>
      </c>
      <c r="S1214" s="24">
        <f t="shared" si="713"/>
        <v>665.05428860580673</v>
      </c>
      <c r="T1214" s="12">
        <f t="shared" si="731"/>
        <v>0.30956906460660971</v>
      </c>
      <c r="W1214" s="24">
        <f t="shared" si="732"/>
        <v>711.00265858509215</v>
      </c>
      <c r="X1214" s="24">
        <f t="shared" si="733"/>
        <v>1147.6029771294566</v>
      </c>
      <c r="Y1214" s="13">
        <f t="shared" si="714"/>
        <v>0.27698009461843021</v>
      </c>
      <c r="Z1214" s="24">
        <f t="shared" si="715"/>
        <v>3446.3168006876631</v>
      </c>
      <c r="AA1214" s="24">
        <f t="shared" si="716"/>
        <v>17960.095488327719</v>
      </c>
      <c r="AB1214" s="24">
        <f t="shared" si="734"/>
        <v>616.0632403425526</v>
      </c>
      <c r="AC1214" s="24">
        <f t="shared" si="735"/>
        <v>498.05899214074725</v>
      </c>
      <c r="AD1214" s="123">
        <f t="shared" si="736"/>
        <v>5980</v>
      </c>
      <c r="AE1214" s="14">
        <f t="shared" si="737"/>
        <v>99.666666666666671</v>
      </c>
      <c r="AF1214" s="24">
        <f t="shared" si="717"/>
        <v>424.02949607037363</v>
      </c>
      <c r="AG1214" s="3">
        <f t="shared" si="738"/>
        <v>2.1194100785925274</v>
      </c>
      <c r="AH1214" s="14">
        <f t="shared" si="718"/>
        <v>0</v>
      </c>
      <c r="AI1214" s="14">
        <f t="shared" si="719"/>
        <v>0.51941007859252741</v>
      </c>
      <c r="AJ1214" s="14">
        <f t="shared" si="720"/>
        <v>1.5674690707332748</v>
      </c>
      <c r="AK1214" s="14">
        <f t="shared" si="721"/>
        <v>2.1194100785925274</v>
      </c>
      <c r="AL1214" s="24">
        <f t="shared" si="739"/>
        <v>619.67714329635214</v>
      </c>
      <c r="AM1214" s="14">
        <f t="shared" si="740"/>
        <v>528.35162800761225</v>
      </c>
      <c r="AN1214" s="138" t="str">
        <f t="shared" si="741"/>
        <v>modifiée</v>
      </c>
      <c r="AO1214">
        <f t="shared" si="742"/>
        <v>5980</v>
      </c>
      <c r="AP1214" s="124">
        <f t="shared" si="743"/>
        <v>528.35162800761225</v>
      </c>
      <c r="AQ1214" s="124">
        <f t="shared" si="704"/>
        <v>0.2973814329624247</v>
      </c>
    </row>
    <row r="1215" spans="2:43" x14ac:dyDescent="0.25">
      <c r="B1215" s="3">
        <f t="shared" si="722"/>
        <v>5985</v>
      </c>
      <c r="C1215" s="14">
        <f t="shared" si="723"/>
        <v>99.75</v>
      </c>
      <c r="D1215" s="11">
        <f t="shared" si="724"/>
        <v>1021.378638863327</v>
      </c>
      <c r="E1215" s="11">
        <f t="shared" si="705"/>
        <v>849.07610603897081</v>
      </c>
      <c r="F1215" s="11">
        <f t="shared" si="725"/>
        <v>361.42795827035957</v>
      </c>
      <c r="G1215" s="11">
        <f t="shared" si="706"/>
        <v>616.38705957396053</v>
      </c>
      <c r="H1215" s="11">
        <f t="shared" si="707"/>
        <v>498.36856120535384</v>
      </c>
      <c r="I1215" s="24">
        <f t="shared" si="726"/>
        <v>361.42795827035957</v>
      </c>
      <c r="J1215" s="12">
        <f t="shared" si="708"/>
        <v>0.27286496809396005</v>
      </c>
      <c r="K1215" s="24">
        <f t="shared" si="709"/>
        <v>588.43256361550038</v>
      </c>
      <c r="L1215" s="12">
        <f t="shared" si="727"/>
        <v>0.25846011776593758</v>
      </c>
      <c r="M1215" s="24">
        <f t="shared" si="728"/>
        <v>616.38705957396053</v>
      </c>
      <c r="N1215" s="12">
        <f t="shared" si="710"/>
        <v>0.6232110471987593</v>
      </c>
      <c r="O1215" s="24">
        <f t="shared" si="711"/>
        <v>772.91296464381878</v>
      </c>
      <c r="P1215" s="12">
        <f t="shared" si="729"/>
        <v>0.32356532304537178</v>
      </c>
      <c r="Q1215" s="24">
        <f t="shared" si="730"/>
        <v>498.36856120535384</v>
      </c>
      <c r="R1215" s="12">
        <f t="shared" si="712"/>
        <v>0.43442006999173277</v>
      </c>
      <c r="S1215" s="24">
        <f t="shared" si="713"/>
        <v>665.28403915363128</v>
      </c>
      <c r="T1215" s="12">
        <f t="shared" si="731"/>
        <v>0.30936950961060944</v>
      </c>
      <c r="W1215" s="24">
        <f t="shared" si="732"/>
        <v>711.27963867971062</v>
      </c>
      <c r="X1215" s="24">
        <f t="shared" si="733"/>
        <v>1152.5952164399544</v>
      </c>
      <c r="Y1215" s="13">
        <f t="shared" si="714"/>
        <v>0.27583074306682809</v>
      </c>
      <c r="Z1215" s="24">
        <f t="shared" si="715"/>
        <v>3444.9116839815047</v>
      </c>
      <c r="AA1215" s="24">
        <f t="shared" si="716"/>
        <v>17965.407530218741</v>
      </c>
      <c r="AB1215" s="24">
        <f t="shared" si="734"/>
        <v>616.38705957396053</v>
      </c>
      <c r="AC1215" s="24">
        <f t="shared" si="735"/>
        <v>498.36856120535384</v>
      </c>
      <c r="AD1215" s="123">
        <f t="shared" si="736"/>
        <v>5985</v>
      </c>
      <c r="AE1215" s="14">
        <f t="shared" si="737"/>
        <v>99.75</v>
      </c>
      <c r="AF1215" s="24">
        <f t="shared" si="717"/>
        <v>424.18428060267695</v>
      </c>
      <c r="AG1215" s="3">
        <f t="shared" si="738"/>
        <v>2.1163143879464617</v>
      </c>
      <c r="AH1215" s="14">
        <f t="shared" si="718"/>
        <v>0</v>
      </c>
      <c r="AI1215" s="14">
        <f t="shared" si="719"/>
        <v>0.51631438794646156</v>
      </c>
      <c r="AJ1215" s="14">
        <f t="shared" si="720"/>
        <v>1.5646829491518155</v>
      </c>
      <c r="AK1215" s="14">
        <f t="shared" si="721"/>
        <v>2.1163143879464617</v>
      </c>
      <c r="AL1215" s="24">
        <f t="shared" si="739"/>
        <v>619.96413905935958</v>
      </c>
      <c r="AM1215" s="14">
        <f t="shared" si="740"/>
        <v>528.64863943900855</v>
      </c>
      <c r="AN1215" s="138" t="str">
        <f t="shared" si="741"/>
        <v>modifiée</v>
      </c>
      <c r="AO1215">
        <f t="shared" si="742"/>
        <v>5985</v>
      </c>
      <c r="AP1215" s="124">
        <f t="shared" si="743"/>
        <v>528.64863943900855</v>
      </c>
      <c r="AQ1215" s="124">
        <f t="shared" si="704"/>
        <v>0.29701143139629949</v>
      </c>
    </row>
    <row r="1216" spans="2:43" x14ac:dyDescent="0.25">
      <c r="B1216" s="3">
        <f t="shared" si="722"/>
        <v>5990</v>
      </c>
      <c r="C1216" s="14">
        <f t="shared" si="723"/>
        <v>99.833333333333329</v>
      </c>
      <c r="D1216" s="11">
        <f t="shared" si="724"/>
        <v>1021.5036026706179</v>
      </c>
      <c r="E1216" s="11">
        <f t="shared" si="705"/>
        <v>849.29688146534295</v>
      </c>
      <c r="F1216" s="11">
        <f t="shared" si="725"/>
        <v>361.6864183881255</v>
      </c>
      <c r="G1216" s="11">
        <f t="shared" si="706"/>
        <v>616.71062489700591</v>
      </c>
      <c r="H1216" s="11">
        <f t="shared" si="707"/>
        <v>498.67793071496448</v>
      </c>
      <c r="I1216" s="24">
        <f t="shared" si="726"/>
        <v>361.6864183881255</v>
      </c>
      <c r="J1216" s="12">
        <f t="shared" si="708"/>
        <v>0.27281445320459691</v>
      </c>
      <c r="K1216" s="24">
        <f t="shared" si="709"/>
        <v>588.54151900807415</v>
      </c>
      <c r="L1216" s="12">
        <f t="shared" si="727"/>
        <v>0.25836623247379709</v>
      </c>
      <c r="M1216" s="24">
        <f t="shared" si="728"/>
        <v>616.71062489700591</v>
      </c>
      <c r="N1216" s="12">
        <f t="shared" si="710"/>
        <v>0.62298116046665242</v>
      </c>
      <c r="O1216" s="24">
        <f t="shared" si="711"/>
        <v>773.19817782026848</v>
      </c>
      <c r="P1216" s="12">
        <f t="shared" si="729"/>
        <v>0.32331123439175596</v>
      </c>
      <c r="Q1216" s="24">
        <f t="shared" si="730"/>
        <v>498.67793071496448</v>
      </c>
      <c r="R1216" s="12">
        <f t="shared" si="712"/>
        <v>0.43426999135501504</v>
      </c>
      <c r="S1216" s="24">
        <f t="shared" si="713"/>
        <v>665.51395354701299</v>
      </c>
      <c r="T1216" s="12">
        <f t="shared" si="731"/>
        <v>0.3091700576069128</v>
      </c>
      <c r="W1216" s="24">
        <f t="shared" si="732"/>
        <v>711.55546942277749</v>
      </c>
      <c r="X1216" s="24">
        <f t="shared" si="733"/>
        <v>1157.6706674762843</v>
      </c>
      <c r="Y1216" s="13">
        <f t="shared" si="714"/>
        <v>0.27467343728327348</v>
      </c>
      <c r="Z1216" s="24">
        <f t="shared" si="715"/>
        <v>3443.5353010641365</v>
      </c>
      <c r="AA1216" s="24">
        <f t="shared" si="716"/>
        <v>17970.837155242843</v>
      </c>
      <c r="AB1216" s="24">
        <f t="shared" si="734"/>
        <v>616.71062489700591</v>
      </c>
      <c r="AC1216" s="24">
        <f t="shared" si="735"/>
        <v>498.67793071496448</v>
      </c>
      <c r="AD1216" s="123">
        <f t="shared" si="736"/>
        <v>5990</v>
      </c>
      <c r="AE1216" s="14">
        <f t="shared" si="737"/>
        <v>99.833333333333329</v>
      </c>
      <c r="AF1216" s="24">
        <f t="shared" si="717"/>
        <v>424.33896535748227</v>
      </c>
      <c r="AG1216" s="3">
        <f t="shared" si="738"/>
        <v>2.1132206928503554</v>
      </c>
      <c r="AH1216" s="14">
        <f t="shared" si="718"/>
        <v>0</v>
      </c>
      <c r="AI1216" s="14">
        <f t="shared" si="719"/>
        <v>0.5132206928503551</v>
      </c>
      <c r="AJ1216" s="14">
        <f t="shared" si="720"/>
        <v>1.5618986235653198</v>
      </c>
      <c r="AK1216" s="14">
        <f t="shared" si="721"/>
        <v>2.1132206928503554</v>
      </c>
      <c r="AL1216" s="24">
        <f t="shared" si="739"/>
        <v>620.25037494128253</v>
      </c>
      <c r="AM1216" s="14">
        <f t="shared" si="740"/>
        <v>528.94528045978757</v>
      </c>
      <c r="AN1216" s="138" t="str">
        <f t="shared" si="741"/>
        <v>modifiée</v>
      </c>
      <c r="AO1216">
        <f t="shared" si="742"/>
        <v>5990</v>
      </c>
      <c r="AP1216" s="124">
        <f t="shared" si="743"/>
        <v>528.94528045978757</v>
      </c>
      <c r="AQ1216" s="124">
        <f t="shared" si="704"/>
        <v>0.29664102077902044</v>
      </c>
    </row>
    <row r="1217" spans="2:43" x14ac:dyDescent="0.25">
      <c r="B1217" s="3">
        <f t="shared" si="722"/>
        <v>5995</v>
      </c>
      <c r="C1217" s="14">
        <f t="shared" si="723"/>
        <v>99.916666666666671</v>
      </c>
      <c r="D1217" s="11">
        <f t="shared" si="724"/>
        <v>1021.6284623413908</v>
      </c>
      <c r="E1217" s="11">
        <f t="shared" si="705"/>
        <v>849.51765689171521</v>
      </c>
      <c r="F1217" s="11">
        <f t="shared" si="725"/>
        <v>361.94478462059931</v>
      </c>
      <c r="G1217" s="11">
        <f t="shared" si="706"/>
        <v>617.0339361313977</v>
      </c>
      <c r="H1217" s="11">
        <f t="shared" si="707"/>
        <v>498.98710077257141</v>
      </c>
      <c r="I1217" s="24">
        <f t="shared" si="726"/>
        <v>361.94478462059931</v>
      </c>
      <c r="J1217" s="12">
        <f t="shared" si="708"/>
        <v>0.27276393087732909</v>
      </c>
      <c r="K1217" s="24">
        <f t="shared" si="709"/>
        <v>588.65053080863879</v>
      </c>
      <c r="L1217" s="12">
        <f t="shared" si="727"/>
        <v>0.25827234738441723</v>
      </c>
      <c r="M1217" s="24">
        <f t="shared" si="728"/>
        <v>617.0339361313977</v>
      </c>
      <c r="N1217" s="12">
        <f t="shared" si="710"/>
        <v>0.62275039658238562</v>
      </c>
      <c r="O1217" s="24">
        <f t="shared" si="711"/>
        <v>773.48469102973581</v>
      </c>
      <c r="P1217" s="12">
        <f t="shared" si="729"/>
        <v>0.32305696408467727</v>
      </c>
      <c r="Q1217" s="24">
        <f t="shared" si="730"/>
        <v>498.98710077257141</v>
      </c>
      <c r="R1217" s="12">
        <f t="shared" si="712"/>
        <v>0.4341199096232421</v>
      </c>
      <c r="S1217" s="24">
        <f t="shared" si="713"/>
        <v>665.74403165320734</v>
      </c>
      <c r="T1217" s="12">
        <f t="shared" si="731"/>
        <v>0.30897070874752564</v>
      </c>
      <c r="W1217" s="24">
        <f t="shared" si="732"/>
        <v>711.83014286006073</v>
      </c>
      <c r="X1217" s="24">
        <f t="shared" si="733"/>
        <v>1162.8311416632432</v>
      </c>
      <c r="Y1217" s="13">
        <f t="shared" si="714"/>
        <v>0.27350812098014948</v>
      </c>
      <c r="Z1217" s="24">
        <f t="shared" si="715"/>
        <v>3442.1878507913616</v>
      </c>
      <c r="AA1217" s="24">
        <f t="shared" si="716"/>
        <v>17976.385509305586</v>
      </c>
      <c r="AB1217" s="24">
        <f t="shared" si="734"/>
        <v>617.0339361313977</v>
      </c>
      <c r="AC1217" s="24">
        <f t="shared" si="735"/>
        <v>498.98710077257141</v>
      </c>
      <c r="AD1217" s="123">
        <f t="shared" si="736"/>
        <v>5995</v>
      </c>
      <c r="AE1217" s="14">
        <f t="shared" si="737"/>
        <v>99.916666666666671</v>
      </c>
      <c r="AF1217" s="24">
        <f t="shared" si="717"/>
        <v>424.49355038628573</v>
      </c>
      <c r="AG1217" s="3">
        <f t="shared" si="738"/>
        <v>2.1101289922742859</v>
      </c>
      <c r="AH1217" s="14">
        <f t="shared" si="718"/>
        <v>0</v>
      </c>
      <c r="AI1217" s="14">
        <f t="shared" si="719"/>
        <v>0.51012899227428576</v>
      </c>
      <c r="AJ1217" s="14">
        <f t="shared" si="720"/>
        <v>1.5591160930468573</v>
      </c>
      <c r="AK1217" s="14">
        <f t="shared" si="721"/>
        <v>2.1101289922742859</v>
      </c>
      <c r="AL1217" s="24">
        <f t="shared" si="739"/>
        <v>620.53584675938464</v>
      </c>
      <c r="AM1217" s="14">
        <f t="shared" si="740"/>
        <v>529.24155065870855</v>
      </c>
      <c r="AN1217" s="138" t="str">
        <f t="shared" si="741"/>
        <v>modifiée</v>
      </c>
      <c r="AO1217">
        <f t="shared" si="742"/>
        <v>5995</v>
      </c>
      <c r="AP1217" s="124">
        <f t="shared" si="743"/>
        <v>529.24155065870855</v>
      </c>
      <c r="AQ1217" s="124">
        <f t="shared" si="704"/>
        <v>0.29627019892097906</v>
      </c>
    </row>
    <row r="1218" spans="2:43" x14ac:dyDescent="0.25">
      <c r="B1218" s="3">
        <f t="shared" si="722"/>
        <v>6000</v>
      </c>
      <c r="C1218" s="14">
        <f t="shared" si="723"/>
        <v>100</v>
      </c>
      <c r="D1218" s="11">
        <f t="shared" si="724"/>
        <v>1021.753218049062</v>
      </c>
      <c r="E1218" s="11">
        <f t="shared" si="705"/>
        <v>849.73843231808746</v>
      </c>
      <c r="F1218" s="11">
        <f t="shared" si="725"/>
        <v>362.20305696798374</v>
      </c>
      <c r="G1218" s="11">
        <f t="shared" si="706"/>
        <v>617.35699309548238</v>
      </c>
      <c r="H1218" s="11">
        <f t="shared" si="707"/>
        <v>499.29607148131896</v>
      </c>
      <c r="I1218" s="24">
        <f t="shared" si="726"/>
        <v>362.20305696798374</v>
      </c>
      <c r="J1218" s="12">
        <f t="shared" si="708"/>
        <v>0.27271340107287811</v>
      </c>
      <c r="K1218" s="24">
        <f t="shared" si="709"/>
        <v>588.759599142262</v>
      </c>
      <c r="L1218" s="12">
        <f t="shared" si="727"/>
        <v>0.25817846255317128</v>
      </c>
      <c r="M1218" s="24">
        <f t="shared" si="728"/>
        <v>617.35699309548238</v>
      </c>
      <c r="N1218" s="12">
        <f t="shared" si="710"/>
        <v>0.62251875086166242</v>
      </c>
      <c r="O1218" s="24">
        <f t="shared" si="711"/>
        <v>773.77251275152958</v>
      </c>
      <c r="P1218" s="12">
        <f t="shared" si="729"/>
        <v>0.32280251075041733</v>
      </c>
      <c r="Q1218" s="24">
        <f t="shared" si="730"/>
        <v>499.29607148131896</v>
      </c>
      <c r="R1218" s="12">
        <f t="shared" si="712"/>
        <v>0.43396982499719866</v>
      </c>
      <c r="S1218" s="24">
        <f t="shared" si="713"/>
        <v>665.97427333886367</v>
      </c>
      <c r="T1218" s="12">
        <f t="shared" si="731"/>
        <v>0.30877146318386295</v>
      </c>
      <c r="W1218" s="24">
        <f t="shared" si="732"/>
        <v>712.10365098104091</v>
      </c>
      <c r="X1218" s="24">
        <f t="shared" si="733"/>
        <v>1168.0784972615656</v>
      </c>
      <c r="Y1218" s="13">
        <f t="shared" si="714"/>
        <v>0.27233473875674841</v>
      </c>
      <c r="Z1218" s="24">
        <f t="shared" si="715"/>
        <v>3440.8695334261638</v>
      </c>
      <c r="AA1218" s="24">
        <f t="shared" si="716"/>
        <v>17982.053746167159</v>
      </c>
      <c r="AB1218" s="24">
        <f t="shared" si="734"/>
        <v>617.35699309548238</v>
      </c>
      <c r="AC1218" s="24">
        <f t="shared" si="735"/>
        <v>499.29607148131896</v>
      </c>
      <c r="AD1218" s="123">
        <f t="shared" si="736"/>
        <v>6000</v>
      </c>
      <c r="AE1218" s="14">
        <f t="shared" si="737"/>
        <v>100</v>
      </c>
      <c r="AF1218" s="24">
        <f t="shared" si="717"/>
        <v>424.64803574065945</v>
      </c>
      <c r="AG1218" s="3">
        <f t="shared" si="738"/>
        <v>2.1070392851868105</v>
      </c>
      <c r="AH1218" s="14">
        <f t="shared" si="718"/>
        <v>0</v>
      </c>
      <c r="AI1218" s="14">
        <f t="shared" si="719"/>
        <v>0.5070392851868103</v>
      </c>
      <c r="AJ1218" s="14">
        <f t="shared" si="720"/>
        <v>1.5563353566681295</v>
      </c>
      <c r="AK1218" s="14">
        <f t="shared" si="721"/>
        <v>2.1070392851868105</v>
      </c>
      <c r="AL1218" s="24">
        <f t="shared" si="739"/>
        <v>620.82055030175002</v>
      </c>
      <c r="AM1218" s="14">
        <f t="shared" si="740"/>
        <v>529.53744962245912</v>
      </c>
      <c r="AN1218" s="138" t="str">
        <f t="shared" si="741"/>
        <v>modifiée</v>
      </c>
      <c r="AO1218">
        <f t="shared" si="742"/>
        <v>6000</v>
      </c>
      <c r="AP1218" s="124">
        <f t="shared" si="743"/>
        <v>529.53744962245912</v>
      </c>
      <c r="AQ1218" s="124">
        <f t="shared" si="704"/>
        <v>0.29589896375057378</v>
      </c>
    </row>
    <row r="1219" spans="2:43" x14ac:dyDescent="0.25">
      <c r="B1219" s="3">
        <f t="shared" si="722"/>
        <v>6005</v>
      </c>
      <c r="C1219" s="14">
        <f t="shared" si="723"/>
        <v>100.08333333333333</v>
      </c>
      <c r="D1219" s="11">
        <f t="shared" si="724"/>
        <v>1021.8778699666148</v>
      </c>
      <c r="E1219" s="11">
        <f t="shared" si="705"/>
        <v>849.95920774445972</v>
      </c>
      <c r="F1219" s="11">
        <f t="shared" si="725"/>
        <v>362.46123543053693</v>
      </c>
      <c r="G1219" s="11">
        <f t="shared" si="706"/>
        <v>617.6797956062328</v>
      </c>
      <c r="H1219" s="11">
        <f t="shared" si="707"/>
        <v>499.60484294450282</v>
      </c>
      <c r="I1219" s="24">
        <f t="shared" si="726"/>
        <v>362.46123543053693</v>
      </c>
      <c r="J1219" s="12">
        <f t="shared" si="708"/>
        <v>0.27266286375224486</v>
      </c>
      <c r="K1219" s="24">
        <f t="shared" si="709"/>
        <v>588.86872413357298</v>
      </c>
      <c r="L1219" s="12">
        <f t="shared" si="727"/>
        <v>0.25808457803539536</v>
      </c>
      <c r="M1219" s="24">
        <f t="shared" si="728"/>
        <v>617.6797956062328</v>
      </c>
      <c r="N1219" s="12">
        <f t="shared" si="710"/>
        <v>0.62228621858869737</v>
      </c>
      <c r="O1219" s="24">
        <f t="shared" si="711"/>
        <v>774.06165153650227</v>
      </c>
      <c r="P1219" s="12">
        <f t="shared" si="729"/>
        <v>0.32254787300372001</v>
      </c>
      <c r="Q1219" s="24">
        <f t="shared" si="730"/>
        <v>499.60484294450282</v>
      </c>
      <c r="R1219" s="12">
        <f t="shared" si="712"/>
        <v>0.43381973767766874</v>
      </c>
      <c r="S1219" s="24">
        <f t="shared" si="713"/>
        <v>666.20467847002806</v>
      </c>
      <c r="T1219" s="12">
        <f t="shared" si="731"/>
        <v>0.30857232106668903</v>
      </c>
      <c r="W1219" s="24">
        <f t="shared" si="732"/>
        <v>712.37598571979765</v>
      </c>
      <c r="X1219" s="24">
        <f t="shared" si="733"/>
        <v>1173.4146407280775</v>
      </c>
      <c r="Y1219" s="13">
        <f t="shared" si="714"/>
        <v>0.2711532361643797</v>
      </c>
      <c r="Z1219" s="24">
        <f t="shared" si="715"/>
        <v>3439.5805506165516</v>
      </c>
      <c r="AA1219" s="24">
        <f t="shared" si="716"/>
        <v>17987.843027343744</v>
      </c>
      <c r="AB1219" s="24">
        <f t="shared" si="734"/>
        <v>617.6797956062328</v>
      </c>
      <c r="AC1219" s="24">
        <f t="shared" si="735"/>
        <v>499.60484294450282</v>
      </c>
      <c r="AD1219" s="123">
        <f t="shared" si="736"/>
        <v>6005</v>
      </c>
      <c r="AE1219" s="14">
        <f t="shared" si="737"/>
        <v>100.08333333333333</v>
      </c>
      <c r="AF1219" s="24">
        <f t="shared" si="717"/>
        <v>424.80242147225141</v>
      </c>
      <c r="AG1219" s="3">
        <f t="shared" si="738"/>
        <v>2.1039515705549721</v>
      </c>
      <c r="AH1219" s="14">
        <f t="shared" si="718"/>
        <v>0</v>
      </c>
      <c r="AI1219" s="14">
        <f t="shared" si="719"/>
        <v>0.50395157055497175</v>
      </c>
      <c r="AJ1219" s="14">
        <f t="shared" si="720"/>
        <v>1.5535564134994746</v>
      </c>
      <c r="AK1219" s="14">
        <f t="shared" si="721"/>
        <v>2.1039515705549721</v>
      </c>
      <c r="AL1219" s="24">
        <f t="shared" si="739"/>
        <v>621.10448132778856</v>
      </c>
      <c r="AM1219" s="14">
        <f t="shared" si="740"/>
        <v>529.83297693577958</v>
      </c>
      <c r="AN1219" s="138" t="str">
        <f t="shared" si="741"/>
        <v>modifiée</v>
      </c>
      <c r="AO1219">
        <f t="shared" si="742"/>
        <v>6005</v>
      </c>
      <c r="AP1219" s="124">
        <f t="shared" si="743"/>
        <v>529.83297693577958</v>
      </c>
      <c r="AQ1219" s="124">
        <f t="shared" si="704"/>
        <v>0.29552731332046278</v>
      </c>
    </row>
    <row r="1220" spans="2:43" x14ac:dyDescent="0.25">
      <c r="B1220" s="3">
        <f t="shared" si="722"/>
        <v>6010</v>
      </c>
      <c r="C1220" s="14">
        <f t="shared" si="723"/>
        <v>100.16666666666667</v>
      </c>
      <c r="D1220" s="11">
        <f t="shared" si="724"/>
        <v>1022.0024182666017</v>
      </c>
      <c r="E1220" s="11">
        <f t="shared" si="705"/>
        <v>850.17998317083197</v>
      </c>
      <c r="F1220" s="11">
        <f t="shared" si="725"/>
        <v>362.71932000857231</v>
      </c>
      <c r="G1220" s="11">
        <f t="shared" si="706"/>
        <v>618.00234347923652</v>
      </c>
      <c r="H1220" s="11">
        <f t="shared" si="707"/>
        <v>499.91341526556948</v>
      </c>
      <c r="I1220" s="24">
        <f t="shared" si="726"/>
        <v>362.71932000857231</v>
      </c>
      <c r="J1220" s="12">
        <f t="shared" si="708"/>
        <v>0.27261231887670906</v>
      </c>
      <c r="K1220" s="24">
        <f t="shared" si="709"/>
        <v>588.97790590676243</v>
      </c>
      <c r="L1220" s="12">
        <f t="shared" si="727"/>
        <v>0.25799069388638962</v>
      </c>
      <c r="M1220" s="24">
        <f t="shared" si="728"/>
        <v>618.00234347923652</v>
      </c>
      <c r="N1220" s="12">
        <f t="shared" si="710"/>
        <v>0.622052795015969</v>
      </c>
      <c r="O1220" s="24">
        <f t="shared" si="711"/>
        <v>774.35211600778416</v>
      </c>
      <c r="P1220" s="12">
        <f t="shared" si="729"/>
        <v>0.32229304944770149</v>
      </c>
      <c r="Q1220" s="24">
        <f t="shared" si="730"/>
        <v>499.91341526556948</v>
      </c>
      <c r="R1220" s="12">
        <f t="shared" si="712"/>
        <v>0.43366964786543183</v>
      </c>
      <c r="S1220" s="24">
        <f t="shared" si="713"/>
        <v>666.43524691214759</v>
      </c>
      <c r="T1220" s="12">
        <f t="shared" si="731"/>
        <v>0.30837328254611712</v>
      </c>
      <c r="W1220" s="24">
        <f t="shared" si="732"/>
        <v>712.64713895596208</v>
      </c>
      <c r="X1220" s="24">
        <f t="shared" si="733"/>
        <v>1178.8415281184843</v>
      </c>
      <c r="Y1220" s="13">
        <f t="shared" si="714"/>
        <v>0.26996355977360709</v>
      </c>
      <c r="Z1220" s="24">
        <f t="shared" si="715"/>
        <v>3438.3211053717473</v>
      </c>
      <c r="AA1220" s="24">
        <f t="shared" si="716"/>
        <v>17993.754522000505</v>
      </c>
      <c r="AB1220" s="24">
        <f t="shared" si="734"/>
        <v>618.00234347923652</v>
      </c>
      <c r="AC1220" s="24">
        <f t="shared" si="735"/>
        <v>499.91341526556948</v>
      </c>
      <c r="AD1220" s="123">
        <f t="shared" si="736"/>
        <v>6010</v>
      </c>
      <c r="AE1220" s="14">
        <f t="shared" si="737"/>
        <v>100.16666666666667</v>
      </c>
      <c r="AF1220" s="24">
        <f t="shared" si="717"/>
        <v>424.95670763278474</v>
      </c>
      <c r="AG1220" s="3">
        <f t="shared" si="738"/>
        <v>2.1008658473443051</v>
      </c>
      <c r="AH1220" s="14">
        <f t="shared" si="718"/>
        <v>0</v>
      </c>
      <c r="AI1220" s="14">
        <f t="shared" si="719"/>
        <v>0.50086584734430506</v>
      </c>
      <c r="AJ1220" s="14">
        <f t="shared" si="720"/>
        <v>1.5507792626098746</v>
      </c>
      <c r="AK1220" s="14">
        <f t="shared" si="721"/>
        <v>2.1008658473443051</v>
      </c>
      <c r="AL1220" s="24">
        <f t="shared" si="739"/>
        <v>621.38763556877825</v>
      </c>
      <c r="AM1220" s="14">
        <f t="shared" si="740"/>
        <v>530.12813218159442</v>
      </c>
      <c r="AN1220" s="138" t="str">
        <f t="shared" si="741"/>
        <v>modifiée</v>
      </c>
      <c r="AO1220">
        <f t="shared" si="742"/>
        <v>6010</v>
      </c>
      <c r="AP1220" s="124">
        <f t="shared" si="743"/>
        <v>530.12813218159442</v>
      </c>
      <c r="AQ1220" s="124">
        <f t="shared" si="704"/>
        <v>0.29515524581483987</v>
      </c>
    </row>
    <row r="1221" spans="2:43" x14ac:dyDescent="0.25">
      <c r="B1221" s="3">
        <f t="shared" si="722"/>
        <v>6015</v>
      </c>
      <c r="C1221" s="14">
        <f t="shared" si="723"/>
        <v>100.25</v>
      </c>
      <c r="D1221" s="11">
        <f t="shared" si="724"/>
        <v>1022.1268631211449</v>
      </c>
      <c r="E1221" s="11">
        <f t="shared" si="705"/>
        <v>850.40075859720412</v>
      </c>
      <c r="F1221" s="11">
        <f t="shared" si="725"/>
        <v>362.97731070245868</v>
      </c>
      <c r="G1221" s="11">
        <f t="shared" si="706"/>
        <v>618.32463652868421</v>
      </c>
      <c r="H1221" s="11">
        <f t="shared" si="707"/>
        <v>500.22178854811563</v>
      </c>
      <c r="I1221" s="24">
        <f t="shared" si="726"/>
        <v>362.97731070245868</v>
      </c>
      <c r="J1221" s="12">
        <f t="shared" si="708"/>
        <v>0.27256176640782881</v>
      </c>
      <c r="K1221" s="24">
        <f t="shared" si="709"/>
        <v>589.08714458558336</v>
      </c>
      <c r="L1221" s="12">
        <f t="shared" si="727"/>
        <v>0.25789681016145793</v>
      </c>
      <c r="M1221" s="24">
        <f t="shared" si="728"/>
        <v>618.32463652868421</v>
      </c>
      <c r="N1221" s="12">
        <f t="shared" si="710"/>
        <v>0.62181847536396995</v>
      </c>
      <c r="O1221" s="24">
        <f t="shared" si="711"/>
        <v>774.64391486152761</v>
      </c>
      <c r="P1221" s="12">
        <f t="shared" si="729"/>
        <v>0.3220380386738525</v>
      </c>
      <c r="Q1221" s="24">
        <f t="shared" si="730"/>
        <v>500.22178854811563</v>
      </c>
      <c r="R1221" s="12">
        <f t="shared" si="712"/>
        <v>0.43351955576126044</v>
      </c>
      <c r="S1221" s="24">
        <f t="shared" si="713"/>
        <v>666.66597853007295</v>
      </c>
      <c r="T1221" s="12">
        <f t="shared" si="731"/>
        <v>0.30817434777167513</v>
      </c>
      <c r="W1221" s="24">
        <f t="shared" si="732"/>
        <v>712.91710251573568</v>
      </c>
      <c r="X1221" s="24">
        <f t="shared" si="733"/>
        <v>1184.36116653416</v>
      </c>
      <c r="Y1221" s="13">
        <f t="shared" si="714"/>
        <v>0.26876565724365498</v>
      </c>
      <c r="Z1221" s="24">
        <f t="shared" si="715"/>
        <v>3437.0914020367109</v>
      </c>
      <c r="AA1221" s="24">
        <f t="shared" si="716"/>
        <v>17999.789406836444</v>
      </c>
      <c r="AB1221" s="24">
        <f t="shared" si="734"/>
        <v>618.32463652868421</v>
      </c>
      <c r="AC1221" s="24">
        <f t="shared" si="735"/>
        <v>500.22178854811563</v>
      </c>
      <c r="AD1221" s="123">
        <f t="shared" si="736"/>
        <v>6015</v>
      </c>
      <c r="AE1221" s="14">
        <f t="shared" si="737"/>
        <v>100.25</v>
      </c>
      <c r="AF1221" s="24">
        <f t="shared" si="717"/>
        <v>425.11089427405784</v>
      </c>
      <c r="AG1221" s="3">
        <f t="shared" si="738"/>
        <v>2.0977821145188438</v>
      </c>
      <c r="AH1221" s="14">
        <f t="shared" si="718"/>
        <v>0</v>
      </c>
      <c r="AI1221" s="14">
        <f t="shared" si="719"/>
        <v>0.49778211451884369</v>
      </c>
      <c r="AJ1221" s="14">
        <f t="shared" si="720"/>
        <v>1.5480039030669595</v>
      </c>
      <c r="AK1221" s="14">
        <f t="shared" si="721"/>
        <v>2.0977821145188438</v>
      </c>
      <c r="AL1221" s="24">
        <f t="shared" si="739"/>
        <v>621.67000872844267</v>
      </c>
      <c r="AM1221" s="14">
        <f t="shared" si="740"/>
        <v>530.42291494114966</v>
      </c>
      <c r="AN1221" s="138" t="str">
        <f t="shared" si="741"/>
        <v>modifiée</v>
      </c>
      <c r="AO1221">
        <f t="shared" si="742"/>
        <v>6015</v>
      </c>
      <c r="AP1221" s="124">
        <f t="shared" si="743"/>
        <v>530.42291494114966</v>
      </c>
      <c r="AQ1221" s="124">
        <f t="shared" si="704"/>
        <v>0.29478275955523259</v>
      </c>
    </row>
    <row r="1222" spans="2:43" x14ac:dyDescent="0.25">
      <c r="B1222" s="3">
        <f t="shared" si="722"/>
        <v>6020</v>
      </c>
      <c r="C1222" s="14">
        <f t="shared" si="723"/>
        <v>100.33333333333333</v>
      </c>
      <c r="D1222" s="11">
        <f t="shared" si="724"/>
        <v>1022.2512047019379</v>
      </c>
      <c r="E1222" s="11">
        <f t="shared" si="705"/>
        <v>850.62153402357626</v>
      </c>
      <c r="F1222" s="11">
        <f t="shared" si="725"/>
        <v>363.23520751262015</v>
      </c>
      <c r="G1222" s="11">
        <f t="shared" si="706"/>
        <v>618.6466745673581</v>
      </c>
      <c r="H1222" s="11">
        <f t="shared" si="707"/>
        <v>500.52996289588731</v>
      </c>
      <c r="I1222" s="24">
        <f t="shared" si="726"/>
        <v>363.23520751262015</v>
      </c>
      <c r="J1222" s="12">
        <f t="shared" si="708"/>
        <v>0.27251120630743969</v>
      </c>
      <c r="K1222" s="24">
        <f t="shared" si="709"/>
        <v>589.19644029335177</v>
      </c>
      <c r="L1222" s="12">
        <f t="shared" si="727"/>
        <v>0.25780292691586792</v>
      </c>
      <c r="M1222" s="24">
        <f t="shared" si="728"/>
        <v>618.6466745673581</v>
      </c>
      <c r="N1222" s="12">
        <f t="shared" si="710"/>
        <v>0.62158325482095578</v>
      </c>
      <c r="O1222" s="24">
        <f t="shared" si="711"/>
        <v>774.93705686765963</v>
      </c>
      <c r="P1222" s="12">
        <f t="shared" si="729"/>
        <v>0.32178283926184997</v>
      </c>
      <c r="Q1222" s="24">
        <f t="shared" si="730"/>
        <v>500.52996289588731</v>
      </c>
      <c r="R1222" s="12">
        <f t="shared" si="712"/>
        <v>0.43336946156591577</v>
      </c>
      <c r="S1222" s="24">
        <f t="shared" si="713"/>
        <v>666.89687318806182</v>
      </c>
      <c r="T1222" s="12">
        <f t="shared" si="731"/>
        <v>0.30797551689223979</v>
      </c>
      <c r="W1222" s="24">
        <f t="shared" si="732"/>
        <v>713.18586817297933</v>
      </c>
      <c r="X1222" s="24">
        <f t="shared" si="733"/>
        <v>1189.9756156143985</v>
      </c>
      <c r="Y1222" s="13">
        <f t="shared" si="714"/>
        <v>0.26755947739400804</v>
      </c>
      <c r="Z1222" s="24">
        <f t="shared" si="715"/>
        <v>3435.8916462649231</v>
      </c>
      <c r="AA1222" s="24">
        <f t="shared" si="716"/>
        <v>18005.948865960989</v>
      </c>
      <c r="AB1222" s="24">
        <f t="shared" si="734"/>
        <v>618.6466745673581</v>
      </c>
      <c r="AC1222" s="24">
        <f t="shared" si="735"/>
        <v>500.52996289588731</v>
      </c>
      <c r="AD1222" s="123">
        <f t="shared" si="736"/>
        <v>6020</v>
      </c>
      <c r="AE1222" s="14">
        <f t="shared" si="737"/>
        <v>100.33333333333333</v>
      </c>
      <c r="AF1222" s="24">
        <f t="shared" si="717"/>
        <v>425.26498144794368</v>
      </c>
      <c r="AG1222" s="3">
        <f t="shared" si="738"/>
        <v>2.0947003710411272</v>
      </c>
      <c r="AH1222" s="14">
        <f t="shared" si="718"/>
        <v>0</v>
      </c>
      <c r="AI1222" s="14">
        <f t="shared" si="719"/>
        <v>0.49470037104112685</v>
      </c>
      <c r="AJ1222" s="14">
        <f t="shared" si="720"/>
        <v>1.5452303339370141</v>
      </c>
      <c r="AK1222" s="14">
        <f t="shared" si="721"/>
        <v>2.0947003710411272</v>
      </c>
      <c r="AL1222" s="24">
        <f t="shared" si="739"/>
        <v>621.95159648356821</v>
      </c>
      <c r="AM1222" s="14">
        <f t="shared" si="740"/>
        <v>530.71732479415721</v>
      </c>
      <c r="AN1222" s="138" t="str">
        <f t="shared" si="741"/>
        <v>modifiée</v>
      </c>
      <c r="AO1222">
        <f t="shared" si="742"/>
        <v>6020</v>
      </c>
      <c r="AP1222" s="124">
        <f t="shared" si="743"/>
        <v>530.71732479415721</v>
      </c>
      <c r="AQ1222" s="124">
        <f t="shared" si="704"/>
        <v>0.29440985300755074</v>
      </c>
    </row>
    <row r="1223" spans="2:43" x14ac:dyDescent="0.25">
      <c r="B1223" s="3">
        <f t="shared" si="722"/>
        <v>6025</v>
      </c>
      <c r="C1223" s="14">
        <f t="shared" si="723"/>
        <v>100.41666666666667</v>
      </c>
      <c r="D1223" s="11">
        <f t="shared" si="724"/>
        <v>1022.3754431802474</v>
      </c>
      <c r="E1223" s="11">
        <f t="shared" si="705"/>
        <v>850.84230944994852</v>
      </c>
      <c r="F1223" s="11">
        <f t="shared" si="725"/>
        <v>363.49301043953602</v>
      </c>
      <c r="G1223" s="11">
        <f t="shared" si="706"/>
        <v>618.9684574066199</v>
      </c>
      <c r="H1223" s="11">
        <f t="shared" si="707"/>
        <v>500.83793841277952</v>
      </c>
      <c r="I1223" s="24">
        <f t="shared" si="726"/>
        <v>363.49301043953602</v>
      </c>
      <c r="J1223" s="12">
        <f t="shared" si="708"/>
        <v>0.2724606385376544</v>
      </c>
      <c r="K1223" s="24">
        <f t="shared" si="709"/>
        <v>589.30579315294619</v>
      </c>
      <c r="L1223" s="12">
        <f t="shared" si="727"/>
        <v>0.25770904420486312</v>
      </c>
      <c r="M1223" s="24">
        <f t="shared" si="728"/>
        <v>618.9684574066199</v>
      </c>
      <c r="N1223" s="12">
        <f t="shared" si="710"/>
        <v>0.62134712854269147</v>
      </c>
      <c r="O1223" s="24">
        <f t="shared" si="711"/>
        <v>775.23155087064379</v>
      </c>
      <c r="P1223" s="12">
        <f t="shared" si="729"/>
        <v>0.32152744977949432</v>
      </c>
      <c r="Q1223" s="24">
        <f t="shared" si="730"/>
        <v>500.83793841277952</v>
      </c>
      <c r="R1223" s="12">
        <f t="shared" si="712"/>
        <v>0.43321936548014522</v>
      </c>
      <c r="S1223" s="24">
        <f t="shared" si="713"/>
        <v>667.12793074978276</v>
      </c>
      <c r="T1223" s="12">
        <f t="shared" si="731"/>
        <v>0.30777679005605701</v>
      </c>
      <c r="W1223" s="24">
        <f t="shared" si="732"/>
        <v>713.45342765037333</v>
      </c>
      <c r="X1223" s="24">
        <f t="shared" si="733"/>
        <v>1195.6869890755947</v>
      </c>
      <c r="Y1223" s="13">
        <f t="shared" si="714"/>
        <v>0.26634497027822318</v>
      </c>
      <c r="Z1223" s="24">
        <f t="shared" si="715"/>
        <v>3434.7220449893798</v>
      </c>
      <c r="AA1223" s="24">
        <f t="shared" si="716"/>
        <v>18012.234090761325</v>
      </c>
      <c r="AB1223" s="24">
        <f t="shared" si="734"/>
        <v>618.9684574066199</v>
      </c>
      <c r="AC1223" s="24">
        <f t="shared" si="735"/>
        <v>500.83793841277952</v>
      </c>
      <c r="AD1223" s="123">
        <f t="shared" si="736"/>
        <v>6025</v>
      </c>
      <c r="AE1223" s="14">
        <f t="shared" si="737"/>
        <v>100.41666666666667</v>
      </c>
      <c r="AF1223" s="24">
        <f t="shared" si="717"/>
        <v>425.41896920638976</v>
      </c>
      <c r="AG1223" s="3">
        <f t="shared" si="738"/>
        <v>2.0916206158722046</v>
      </c>
      <c r="AH1223" s="14">
        <f t="shared" si="718"/>
        <v>0</v>
      </c>
      <c r="AI1223" s="14">
        <f t="shared" si="719"/>
        <v>0.49162061587220474</v>
      </c>
      <c r="AJ1223" s="14">
        <f t="shared" si="720"/>
        <v>1.5424585542849845</v>
      </c>
      <c r="AK1223" s="14">
        <f t="shared" si="721"/>
        <v>2.0916206158722046</v>
      </c>
      <c r="AL1223" s="24">
        <f t="shared" si="739"/>
        <v>622.23239448465984</v>
      </c>
      <c r="AM1223" s="14">
        <f t="shared" si="740"/>
        <v>531.01136131894646</v>
      </c>
      <c r="AN1223" s="138" t="str">
        <f t="shared" si="741"/>
        <v>modifiée</v>
      </c>
      <c r="AO1223">
        <f t="shared" si="742"/>
        <v>6025</v>
      </c>
      <c r="AP1223" s="124">
        <f t="shared" si="743"/>
        <v>531.01136131894646</v>
      </c>
      <c r="AQ1223" s="124">
        <f t="shared" si="704"/>
        <v>0.29403652478924869</v>
      </c>
    </row>
    <row r="1224" spans="2:43" x14ac:dyDescent="0.25">
      <c r="B1224" s="3">
        <f t="shared" si="722"/>
        <v>6030</v>
      </c>
      <c r="C1224" s="14">
        <f t="shared" si="723"/>
        <v>100.5</v>
      </c>
      <c r="D1224" s="11">
        <f t="shared" si="724"/>
        <v>1022.4995787269146</v>
      </c>
      <c r="E1224" s="11">
        <f t="shared" si="705"/>
        <v>851.06308487632077</v>
      </c>
      <c r="F1224" s="11">
        <f t="shared" si="725"/>
        <v>363.75071948374091</v>
      </c>
      <c r="G1224" s="11">
        <f t="shared" si="706"/>
        <v>619.28998485639943</v>
      </c>
      <c r="H1224" s="11">
        <f t="shared" si="707"/>
        <v>501.14571520283556</v>
      </c>
      <c r="I1224" s="24">
        <f t="shared" si="726"/>
        <v>363.75071948374091</v>
      </c>
      <c r="J1224" s="12">
        <f t="shared" si="708"/>
        <v>0.27241006306086191</v>
      </c>
      <c r="K1224" s="24">
        <f t="shared" si="709"/>
        <v>589.41520328681008</v>
      </c>
      <c r="L1224" s="12">
        <f t="shared" si="727"/>
        <v>0.25761516208365987</v>
      </c>
      <c r="M1224" s="24">
        <f t="shared" si="728"/>
        <v>619.28998485639943</v>
      </c>
      <c r="N1224" s="12">
        <f t="shared" si="710"/>
        <v>0.62111009165219511</v>
      </c>
      <c r="O1224" s="24">
        <f t="shared" si="711"/>
        <v>775.52740579025112</v>
      </c>
      <c r="P1224" s="12">
        <f t="shared" si="729"/>
        <v>0.32127186878260572</v>
      </c>
      <c r="Q1224" s="24">
        <f t="shared" si="730"/>
        <v>501.14571520283556</v>
      </c>
      <c r="R1224" s="12">
        <f t="shared" si="712"/>
        <v>0.43306926770467818</v>
      </c>
      <c r="S1224" s="24">
        <f t="shared" si="713"/>
        <v>667.35915107831875</v>
      </c>
      <c r="T1224" s="12">
        <f t="shared" si="731"/>
        <v>0.30757816741073618</v>
      </c>
      <c r="W1224" s="24">
        <f t="shared" si="732"/>
        <v>713.7197726206515</v>
      </c>
      <c r="X1224" s="24">
        <f t="shared" si="733"/>
        <v>1201.4974562988987</v>
      </c>
      <c r="Y1224" s="13">
        <f t="shared" si="714"/>
        <v>0.26512208725998665</v>
      </c>
      <c r="Z1224" s="24">
        <f t="shared" si="715"/>
        <v>3433.582806391732</v>
      </c>
      <c r="AA1224" s="24">
        <f t="shared" si="716"/>
        <v>18018.646279761084</v>
      </c>
      <c r="AB1224" s="24">
        <f t="shared" si="734"/>
        <v>619.28998485639943</v>
      </c>
      <c r="AC1224" s="24">
        <f t="shared" si="735"/>
        <v>501.14571520283556</v>
      </c>
      <c r="AD1224" s="123">
        <f t="shared" si="736"/>
        <v>6030</v>
      </c>
      <c r="AE1224" s="14">
        <f t="shared" si="737"/>
        <v>100.5</v>
      </c>
      <c r="AF1224" s="24">
        <f t="shared" si="717"/>
        <v>425.57285760141781</v>
      </c>
      <c r="AG1224" s="3">
        <f t="shared" si="738"/>
        <v>2.0885428479716444</v>
      </c>
      <c r="AH1224" s="14">
        <f t="shared" si="718"/>
        <v>0</v>
      </c>
      <c r="AI1224" s="14">
        <f t="shared" si="719"/>
        <v>0.48854284797164427</v>
      </c>
      <c r="AJ1224" s="14">
        <f t="shared" si="720"/>
        <v>1.5396885631744799</v>
      </c>
      <c r="AK1224" s="14">
        <f t="shared" si="721"/>
        <v>2.0885428479716444</v>
      </c>
      <c r="AL1224" s="24">
        <f t="shared" si="739"/>
        <v>622.51239835663705</v>
      </c>
      <c r="AM1224" s="14">
        <f t="shared" si="740"/>
        <v>531.30502409262272</v>
      </c>
      <c r="AN1224" s="138" t="str">
        <f t="shared" si="741"/>
        <v>modifiée</v>
      </c>
      <c r="AO1224">
        <f t="shared" si="742"/>
        <v>6030</v>
      </c>
      <c r="AP1224" s="124">
        <f t="shared" si="743"/>
        <v>531.30502409262272</v>
      </c>
      <c r="AQ1224" s="124">
        <f t="shared" si="704"/>
        <v>0.29366277367626026</v>
      </c>
    </row>
    <row r="1225" spans="2:43" x14ac:dyDescent="0.25">
      <c r="B1225" s="3">
        <f t="shared" si="722"/>
        <v>6035</v>
      </c>
      <c r="C1225" s="14">
        <f t="shared" si="723"/>
        <v>100.58333333333333</v>
      </c>
      <c r="D1225" s="11">
        <f t="shared" si="724"/>
        <v>1022.6236115123558</v>
      </c>
      <c r="E1225" s="11">
        <f t="shared" si="705"/>
        <v>851.28386030269303</v>
      </c>
      <c r="F1225" s="11">
        <f t="shared" si="725"/>
        <v>364.00833464582456</v>
      </c>
      <c r="G1225" s="11">
        <f t="shared" si="706"/>
        <v>619.61125672518199</v>
      </c>
      <c r="H1225" s="11">
        <f t="shared" si="707"/>
        <v>501.45329337024629</v>
      </c>
      <c r="I1225" s="24">
        <f t="shared" si="726"/>
        <v>364.00833464582456</v>
      </c>
      <c r="J1225" s="12">
        <f t="shared" si="708"/>
        <v>0.27235947983972641</v>
      </c>
      <c r="K1225" s="24">
        <f t="shared" si="709"/>
        <v>589.52467081695067</v>
      </c>
      <c r="L1225" s="12">
        <f t="shared" si="727"/>
        <v>0.25752128060747564</v>
      </c>
      <c r="M1225" s="24">
        <f t="shared" si="728"/>
        <v>619.61125672518199</v>
      </c>
      <c r="N1225" s="12">
        <f t="shared" si="710"/>
        <v>0.62087213923948004</v>
      </c>
      <c r="O1225" s="24">
        <f t="shared" si="711"/>
        <v>775.82463062234058</v>
      </c>
      <c r="P1225" s="12">
        <f t="shared" si="729"/>
        <v>0.32101609481499488</v>
      </c>
      <c r="Q1225" s="24">
        <f t="shared" si="730"/>
        <v>501.45329337024629</v>
      </c>
      <c r="R1225" s="12">
        <f t="shared" si="712"/>
        <v>0.43291916844022355</v>
      </c>
      <c r="S1225" s="24">
        <f t="shared" si="713"/>
        <v>667.5905340361694</v>
      </c>
      <c r="T1225" s="12">
        <f t="shared" si="731"/>
        <v>0.30737964910329585</v>
      </c>
      <c r="W1225" s="24">
        <f t="shared" si="732"/>
        <v>713.98489470791151</v>
      </c>
      <c r="X1225" s="24">
        <f t="shared" si="733"/>
        <v>1207.4092439679357</v>
      </c>
      <c r="Y1225" s="13">
        <f t="shared" si="714"/>
        <v>0.26389078109142494</v>
      </c>
      <c r="Z1225" s="24">
        <f t="shared" si="715"/>
        <v>3432.4741398695378</v>
      </c>
      <c r="AA1225" s="24">
        <f t="shared" si="716"/>
        <v>18025.186638469593</v>
      </c>
      <c r="AB1225" s="24">
        <f t="shared" si="734"/>
        <v>619.61125672518199</v>
      </c>
      <c r="AC1225" s="24">
        <f t="shared" si="735"/>
        <v>501.45329337024629</v>
      </c>
      <c r="AD1225" s="123">
        <f t="shared" si="736"/>
        <v>6035</v>
      </c>
      <c r="AE1225" s="14">
        <f t="shared" si="737"/>
        <v>100.58333333333333</v>
      </c>
      <c r="AF1225" s="24">
        <f t="shared" si="717"/>
        <v>425.72664668512311</v>
      </c>
      <c r="AG1225" s="3">
        <f t="shared" si="738"/>
        <v>2.0854670662975372</v>
      </c>
      <c r="AH1225" s="14">
        <f t="shared" si="718"/>
        <v>0</v>
      </c>
      <c r="AI1225" s="14">
        <f t="shared" si="719"/>
        <v>0.485467066297537</v>
      </c>
      <c r="AJ1225" s="14">
        <f t="shared" si="720"/>
        <v>1.5369203596677834</v>
      </c>
      <c r="AK1225" s="14">
        <f t="shared" si="721"/>
        <v>2.0854670662975372</v>
      </c>
      <c r="AL1225" s="24">
        <f t="shared" si="739"/>
        <v>622.79160369957253</v>
      </c>
      <c r="AM1225" s="14">
        <f t="shared" si="740"/>
        <v>531.59831269123345</v>
      </c>
      <c r="AN1225" s="138" t="str">
        <f t="shared" si="741"/>
        <v>modifiée</v>
      </c>
      <c r="AO1225">
        <f t="shared" si="742"/>
        <v>6035</v>
      </c>
      <c r="AP1225" s="124">
        <f t="shared" si="743"/>
        <v>531.59831269123345</v>
      </c>
      <c r="AQ1225" s="124">
        <f t="shared" si="704"/>
        <v>0.29328859861072942</v>
      </c>
    </row>
    <row r="1226" spans="2:43" x14ac:dyDescent="0.25">
      <c r="B1226" s="3">
        <f t="shared" si="722"/>
        <v>6040</v>
      </c>
      <c r="C1226" s="14">
        <f t="shared" si="723"/>
        <v>100.66666666666667</v>
      </c>
      <c r="D1226" s="11">
        <f t="shared" si="724"/>
        <v>1022.7475417065649</v>
      </c>
      <c r="E1226" s="11">
        <f t="shared" si="705"/>
        <v>851.50463572906528</v>
      </c>
      <c r="F1226" s="11">
        <f t="shared" si="725"/>
        <v>364.26585592643204</v>
      </c>
      <c r="G1226" s="11">
        <f t="shared" si="706"/>
        <v>619.93227281999702</v>
      </c>
      <c r="H1226" s="11">
        <f t="shared" si="707"/>
        <v>501.76067301934955</v>
      </c>
      <c r="I1226" s="24">
        <f t="shared" si="726"/>
        <v>364.26585592643204</v>
      </c>
      <c r="J1226" s="12">
        <f t="shared" si="708"/>
        <v>0.27230888883718773</v>
      </c>
      <c r="K1226" s="24">
        <f t="shared" si="709"/>
        <v>589.63419586494047</v>
      </c>
      <c r="L1226" s="12">
        <f t="shared" si="727"/>
        <v>0.25742739983147572</v>
      </c>
      <c r="M1226" s="24">
        <f t="shared" si="728"/>
        <v>619.93227281999702</v>
      </c>
      <c r="N1226" s="12">
        <f t="shared" si="710"/>
        <v>0.62063326636129423</v>
      </c>
      <c r="O1226" s="24">
        <f t="shared" si="711"/>
        <v>776.12323443964908</v>
      </c>
      <c r="P1226" s="12">
        <f t="shared" si="729"/>
        <v>0.32076012640824259</v>
      </c>
      <c r="Q1226" s="24">
        <f t="shared" si="730"/>
        <v>501.76067301934955</v>
      </c>
      <c r="R1226" s="12">
        <f t="shared" si="712"/>
        <v>0.43276906788746622</v>
      </c>
      <c r="S1226" s="24">
        <f t="shared" si="713"/>
        <v>667.82207948525502</v>
      </c>
      <c r="T1226" s="12">
        <f t="shared" si="731"/>
        <v>0.30718123528007885</v>
      </c>
      <c r="W1226" s="24">
        <f t="shared" si="732"/>
        <v>714.2487854890029</v>
      </c>
      <c r="X1226" s="24">
        <f t="shared" si="733"/>
        <v>1213.4246377582044</v>
      </c>
      <c r="Y1226" s="13">
        <f t="shared" si="714"/>
        <v>0.26265100599369268</v>
      </c>
      <c r="Z1226" s="24">
        <f t="shared" si="715"/>
        <v>3431.3962560015598</v>
      </c>
      <c r="AA1226" s="24">
        <f t="shared" si="716"/>
        <v>18031.856379221346</v>
      </c>
      <c r="AB1226" s="24">
        <f t="shared" si="734"/>
        <v>619.93227281999702</v>
      </c>
      <c r="AC1226" s="24">
        <f t="shared" si="735"/>
        <v>501.76067301934955</v>
      </c>
      <c r="AD1226" s="123">
        <f t="shared" si="736"/>
        <v>6040</v>
      </c>
      <c r="AE1226" s="14">
        <f t="shared" si="737"/>
        <v>100.66666666666667</v>
      </c>
      <c r="AF1226" s="24">
        <f t="shared" si="717"/>
        <v>425.88033650967475</v>
      </c>
      <c r="AG1226" s="3">
        <f t="shared" si="738"/>
        <v>2.0823932698065044</v>
      </c>
      <c r="AH1226" s="14">
        <f t="shared" si="718"/>
        <v>0</v>
      </c>
      <c r="AI1226" s="14">
        <f t="shared" si="719"/>
        <v>0.48239326980650432</v>
      </c>
      <c r="AJ1226" s="14">
        <f t="shared" si="720"/>
        <v>1.5341539428258542</v>
      </c>
      <c r="AK1226" s="14">
        <f t="shared" si="721"/>
        <v>2.0823932698065044</v>
      </c>
      <c r="AL1226" s="24">
        <f t="shared" si="739"/>
        <v>623.07000608947169</v>
      </c>
      <c r="AM1226" s="14">
        <f t="shared" si="740"/>
        <v>531.89122668994048</v>
      </c>
      <c r="AN1226" s="138" t="str">
        <f t="shared" si="741"/>
        <v>modifiée</v>
      </c>
      <c r="AO1226">
        <f t="shared" si="742"/>
        <v>6040</v>
      </c>
      <c r="AP1226" s="124">
        <f t="shared" si="743"/>
        <v>531.89122668994048</v>
      </c>
      <c r="AQ1226" s="124">
        <f t="shared" si="704"/>
        <v>0.29291399870703572</v>
      </c>
    </row>
    <row r="1227" spans="2:43" x14ac:dyDescent="0.25">
      <c r="B1227" s="3">
        <f t="shared" si="722"/>
        <v>6045</v>
      </c>
      <c r="C1227" s="14">
        <f t="shared" si="723"/>
        <v>100.75</v>
      </c>
      <c r="D1227" s="11">
        <f t="shared" si="724"/>
        <v>1022.8713694791143</v>
      </c>
      <c r="E1227" s="11">
        <f t="shared" si="705"/>
        <v>851.72541115543743</v>
      </c>
      <c r="F1227" s="11">
        <f t="shared" si="725"/>
        <v>364.52328332626354</v>
      </c>
      <c r="G1227" s="11">
        <f t="shared" si="706"/>
        <v>620.25303294640526</v>
      </c>
      <c r="H1227" s="11">
        <f t="shared" si="707"/>
        <v>502.06785425462965</v>
      </c>
      <c r="I1227" s="24">
        <f t="shared" si="726"/>
        <v>364.52328332626354</v>
      </c>
      <c r="J1227" s="12">
        <f t="shared" si="708"/>
        <v>0.27225829001645951</v>
      </c>
      <c r="K1227" s="24">
        <f t="shared" si="709"/>
        <v>589.74377855191744</v>
      </c>
      <c r="L1227" s="12">
        <f t="shared" si="727"/>
        <v>0.25733351981082631</v>
      </c>
      <c r="M1227" s="24">
        <f t="shared" si="728"/>
        <v>620.25303294640526</v>
      </c>
      <c r="N1227" s="12">
        <f t="shared" si="710"/>
        <v>0.62039346804085871</v>
      </c>
      <c r="O1227" s="24">
        <f t="shared" si="711"/>
        <v>776.42322639259055</v>
      </c>
      <c r="P1227" s="12">
        <f t="shared" si="729"/>
        <v>0.3205039620817266</v>
      </c>
      <c r="Q1227" s="24">
        <f t="shared" si="730"/>
        <v>502.06785425462965</v>
      </c>
      <c r="R1227" s="12">
        <f t="shared" si="712"/>
        <v>0.43261896624706375</v>
      </c>
      <c r="S1227" s="24">
        <f t="shared" si="713"/>
        <v>668.05378728692006</v>
      </c>
      <c r="T1227" s="12">
        <f t="shared" si="731"/>
        <v>0.30698292608683664</v>
      </c>
      <c r="W1227" s="24">
        <f t="shared" si="732"/>
        <v>714.51143649499659</v>
      </c>
      <c r="X1227" s="24">
        <f t="shared" si="733"/>
        <v>1219.5459840798856</v>
      </c>
      <c r="Y1227" s="13">
        <f t="shared" si="714"/>
        <v>0.26140271773984436</v>
      </c>
      <c r="Z1227" s="24">
        <f t="shared" si="715"/>
        <v>3430.3493665110209</v>
      </c>
      <c r="AA1227" s="24">
        <f t="shared" si="716"/>
        <v>18038.656721005733</v>
      </c>
      <c r="AB1227" s="24">
        <f t="shared" si="734"/>
        <v>620.25303294640526</v>
      </c>
      <c r="AC1227" s="24">
        <f t="shared" si="735"/>
        <v>502.06785425462965</v>
      </c>
      <c r="AD1227" s="123">
        <f t="shared" si="736"/>
        <v>6045</v>
      </c>
      <c r="AE1227" s="14">
        <f t="shared" si="737"/>
        <v>100.75</v>
      </c>
      <c r="AF1227" s="24">
        <f t="shared" si="717"/>
        <v>426.03392712731483</v>
      </c>
      <c r="AG1227" s="3">
        <f t="shared" si="738"/>
        <v>2.0793214574537036</v>
      </c>
      <c r="AH1227" s="14">
        <f t="shared" si="718"/>
        <v>0</v>
      </c>
      <c r="AI1227" s="14">
        <f t="shared" si="719"/>
        <v>0.47932145745370336</v>
      </c>
      <c r="AJ1227" s="14">
        <f t="shared" si="720"/>
        <v>1.5313893117083333</v>
      </c>
      <c r="AK1227" s="14">
        <f t="shared" si="721"/>
        <v>2.0793214574537036</v>
      </c>
      <c r="AL1227" s="24">
        <f t="shared" si="739"/>
        <v>623.34760107909983</v>
      </c>
      <c r="AM1227" s="14">
        <f t="shared" si="740"/>
        <v>532.18376566320308</v>
      </c>
      <c r="AN1227" s="138" t="str">
        <f t="shared" si="741"/>
        <v>modifiée</v>
      </c>
      <c r="AO1227">
        <f t="shared" si="742"/>
        <v>6045</v>
      </c>
      <c r="AP1227" s="124">
        <f t="shared" si="743"/>
        <v>532.18376566320308</v>
      </c>
      <c r="AQ1227" s="124">
        <f t="shared" si="704"/>
        <v>0.29253897326259448</v>
      </c>
    </row>
    <row r="1228" spans="2:43" x14ac:dyDescent="0.25">
      <c r="B1228" s="3">
        <f t="shared" si="722"/>
        <v>6050</v>
      </c>
      <c r="C1228" s="14">
        <f t="shared" si="723"/>
        <v>100.83333333333333</v>
      </c>
      <c r="D1228" s="11">
        <f t="shared" si="724"/>
        <v>1022.995094999156</v>
      </c>
      <c r="E1228" s="11">
        <f t="shared" si="705"/>
        <v>851.94618658180957</v>
      </c>
      <c r="F1228" s="11">
        <f t="shared" si="725"/>
        <v>364.78061684607434</v>
      </c>
      <c r="G1228" s="11">
        <f t="shared" si="706"/>
        <v>620.57353690848697</v>
      </c>
      <c r="H1228" s="11">
        <f t="shared" si="707"/>
        <v>502.3748371807165</v>
      </c>
      <c r="I1228" s="24">
        <f t="shared" si="726"/>
        <v>364.78061684607434</v>
      </c>
      <c r="J1228" s="12">
        <f t="shared" si="708"/>
        <v>0.27220768334102968</v>
      </c>
      <c r="K1228" s="24">
        <f t="shared" si="709"/>
        <v>589.85341899858543</v>
      </c>
      <c r="L1228" s="12">
        <f t="shared" si="727"/>
        <v>0.25723964060066384</v>
      </c>
      <c r="M1228" s="24">
        <f t="shared" si="728"/>
        <v>620.57353690848697</v>
      </c>
      <c r="N1228" s="12">
        <f t="shared" si="710"/>
        <v>0.62015273926760095</v>
      </c>
      <c r="O1228" s="24">
        <f t="shared" si="711"/>
        <v>776.72461571006579</v>
      </c>
      <c r="P1228" s="12">
        <f t="shared" si="729"/>
        <v>0.32024760034244909</v>
      </c>
      <c r="Q1228" s="24">
        <f t="shared" si="730"/>
        <v>502.3748371807165</v>
      </c>
      <c r="R1228" s="12">
        <f t="shared" si="712"/>
        <v>0.43246886371964299</v>
      </c>
      <c r="S1228" s="24">
        <f t="shared" si="713"/>
        <v>668.28565730193645</v>
      </c>
      <c r="T1228" s="12">
        <f t="shared" si="731"/>
        <v>0.30678472166867909</v>
      </c>
      <c r="W1228" s="24">
        <f t="shared" si="732"/>
        <v>714.77283921273647</v>
      </c>
      <c r="X1228" s="24">
        <f t="shared" si="733"/>
        <v>1225.7756918757616</v>
      </c>
      <c r="Y1228" s="13">
        <f t="shared" si="714"/>
        <v>0.26014587374000697</v>
      </c>
      <c r="Z1228" s="24">
        <f t="shared" si="715"/>
        <v>3429.3336842268272</v>
      </c>
      <c r="AA1228" s="24">
        <f t="shared" si="716"/>
        <v>18045.588889286479</v>
      </c>
      <c r="AB1228" s="24">
        <f t="shared" si="734"/>
        <v>620.57353690848697</v>
      </c>
      <c r="AC1228" s="24">
        <f t="shared" si="735"/>
        <v>502.3748371807165</v>
      </c>
      <c r="AD1228" s="123">
        <f t="shared" si="736"/>
        <v>6050</v>
      </c>
      <c r="AE1228" s="14">
        <f t="shared" si="737"/>
        <v>100.83333333333333</v>
      </c>
      <c r="AF1228" s="24">
        <f t="shared" si="717"/>
        <v>426.18741859035822</v>
      </c>
      <c r="AG1228" s="3">
        <f t="shared" si="738"/>
        <v>2.0762516281928352</v>
      </c>
      <c r="AH1228" s="14">
        <f t="shared" si="718"/>
        <v>0</v>
      </c>
      <c r="AI1228" s="14">
        <f t="shared" si="719"/>
        <v>0.47625162819283495</v>
      </c>
      <c r="AJ1228" s="14">
        <f t="shared" si="720"/>
        <v>1.5286264653735515</v>
      </c>
      <c r="AK1228" s="14">
        <f t="shared" si="721"/>
        <v>2.0762516281928352</v>
      </c>
      <c r="AL1228" s="24">
        <f t="shared" si="739"/>
        <v>623.62438419885075</v>
      </c>
      <c r="AM1228" s="14">
        <f t="shared" si="740"/>
        <v>532.47592918496503</v>
      </c>
      <c r="AN1228" s="138" t="str">
        <f t="shared" si="741"/>
        <v>modifiée</v>
      </c>
      <c r="AO1228">
        <f t="shared" si="742"/>
        <v>6050</v>
      </c>
      <c r="AP1228" s="124">
        <f t="shared" si="743"/>
        <v>532.47592918496503</v>
      </c>
      <c r="AQ1228" s="124">
        <f t="shared" si="704"/>
        <v>0.2921635217619496</v>
      </c>
    </row>
    <row r="1229" spans="2:43" x14ac:dyDescent="0.25">
      <c r="B1229" s="3">
        <f t="shared" si="722"/>
        <v>6055</v>
      </c>
      <c r="C1229" s="14">
        <f t="shared" si="723"/>
        <v>100.91666666666667</v>
      </c>
      <c r="D1229" s="11">
        <f t="shared" si="724"/>
        <v>1023.1187184354238</v>
      </c>
      <c r="E1229" s="11">
        <f t="shared" si="705"/>
        <v>852.16696200818183</v>
      </c>
      <c r="F1229" s="11">
        <f t="shared" si="725"/>
        <v>365.03785648667503</v>
      </c>
      <c r="G1229" s="11">
        <f t="shared" si="706"/>
        <v>620.89378450882941</v>
      </c>
      <c r="H1229" s="11">
        <f t="shared" si="707"/>
        <v>502.68162190238519</v>
      </c>
      <c r="I1229" s="24">
        <f t="shared" si="726"/>
        <v>365.03785648667503</v>
      </c>
      <c r="J1229" s="12">
        <f t="shared" si="708"/>
        <v>0.27215706877465862</v>
      </c>
      <c r="K1229" s="24">
        <f t="shared" si="709"/>
        <v>589.96311732521542</v>
      </c>
      <c r="L1229" s="12">
        <f t="shared" si="727"/>
        <v>0.25714576225609359</v>
      </c>
      <c r="M1229" s="24">
        <f t="shared" si="728"/>
        <v>620.89378450882941</v>
      </c>
      <c r="N1229" s="12">
        <f t="shared" si="710"/>
        <v>0.6199110749968898</v>
      </c>
      <c r="O1229" s="24">
        <f t="shared" si="711"/>
        <v>777.02741170028082</v>
      </c>
      <c r="P1229" s="12">
        <f t="shared" si="729"/>
        <v>0.31999103968493869</v>
      </c>
      <c r="Q1229" s="24">
        <f t="shared" si="730"/>
        <v>502.68162190238519</v>
      </c>
      <c r="R1229" s="12">
        <f t="shared" si="712"/>
        <v>0.43231876050579715</v>
      </c>
      <c r="S1229" s="24">
        <f t="shared" si="713"/>
        <v>668.51768939050635</v>
      </c>
      <c r="T1229" s="12">
        <f t="shared" si="731"/>
        <v>0.30658662217007532</v>
      </c>
      <c r="W1229" s="24">
        <f t="shared" si="732"/>
        <v>715.03298508647651</v>
      </c>
      <c r="X1229" s="24">
        <f t="shared" si="733"/>
        <v>1232.1162344760849</v>
      </c>
      <c r="Y1229" s="13">
        <f t="shared" si="714"/>
        <v>0.25888043312885384</v>
      </c>
      <c r="Z1229" s="24">
        <f t="shared" si="715"/>
        <v>3428.3494230426327</v>
      </c>
      <c r="AA1229" s="24">
        <f t="shared" si="716"/>
        <v>18052.654115810714</v>
      </c>
      <c r="AB1229" s="24">
        <f t="shared" si="734"/>
        <v>620.89378450882941</v>
      </c>
      <c r="AC1229" s="24">
        <f t="shared" si="735"/>
        <v>502.68162190238519</v>
      </c>
      <c r="AD1229" s="123">
        <f t="shared" si="736"/>
        <v>6055</v>
      </c>
      <c r="AE1229" s="14">
        <f t="shared" si="737"/>
        <v>100.91666666666667</v>
      </c>
      <c r="AF1229" s="24">
        <f t="shared" si="717"/>
        <v>426.34081095119257</v>
      </c>
      <c r="AG1229" s="3">
        <f t="shared" si="738"/>
        <v>2.073183780976148</v>
      </c>
      <c r="AH1229" s="14">
        <f t="shared" si="718"/>
        <v>0</v>
      </c>
      <c r="AI1229" s="14">
        <f t="shared" si="719"/>
        <v>0.47318378097614799</v>
      </c>
      <c r="AJ1229" s="14">
        <f t="shared" si="720"/>
        <v>1.5258654028785332</v>
      </c>
      <c r="AK1229" s="14">
        <f t="shared" si="721"/>
        <v>2.073183780976148</v>
      </c>
      <c r="AL1229" s="24">
        <f t="shared" si="739"/>
        <v>623.90035095766473</v>
      </c>
      <c r="AM1229" s="14">
        <f t="shared" si="740"/>
        <v>532.76771682885294</v>
      </c>
      <c r="AN1229" s="138" t="str">
        <f t="shared" si="741"/>
        <v>modifiée</v>
      </c>
      <c r="AO1229">
        <f t="shared" si="742"/>
        <v>6055</v>
      </c>
      <c r="AP1229" s="124">
        <f t="shared" si="743"/>
        <v>532.76771682885294</v>
      </c>
      <c r="AQ1229" s="124">
        <f t="shared" si="704"/>
        <v>0.29178764388791478</v>
      </c>
    </row>
    <row r="1230" spans="2:43" x14ac:dyDescent="0.25">
      <c r="B1230" s="3">
        <f t="shared" si="722"/>
        <v>6060</v>
      </c>
      <c r="C1230" s="14">
        <f t="shared" si="723"/>
        <v>101</v>
      </c>
      <c r="D1230" s="11">
        <f t="shared" si="724"/>
        <v>1023.2422399562338</v>
      </c>
      <c r="E1230" s="11">
        <f t="shared" si="705"/>
        <v>852.38773743455408</v>
      </c>
      <c r="F1230" s="11">
        <f t="shared" si="725"/>
        <v>365.2950022489311</v>
      </c>
      <c r="G1230" s="11">
        <f t="shared" si="706"/>
        <v>621.21377554851438</v>
      </c>
      <c r="H1230" s="11">
        <f t="shared" si="707"/>
        <v>502.98820852455526</v>
      </c>
      <c r="I1230" s="24">
        <f t="shared" si="726"/>
        <v>365.2950022489311</v>
      </c>
      <c r="J1230" s="12">
        <f t="shared" si="708"/>
        <v>0.27210644628137959</v>
      </c>
      <c r="K1230" s="24">
        <f t="shared" si="709"/>
        <v>590.07287365164518</v>
      </c>
      <c r="L1230" s="12">
        <f t="shared" si="727"/>
        <v>0.25705188483222274</v>
      </c>
      <c r="M1230" s="24">
        <f t="shared" si="728"/>
        <v>621.21377554851438</v>
      </c>
      <c r="N1230" s="12">
        <f t="shared" si="710"/>
        <v>0.61966847014976456</v>
      </c>
      <c r="O1230" s="24">
        <f t="shared" si="711"/>
        <v>777.33162375157679</v>
      </c>
      <c r="P1230" s="12">
        <f t="shared" si="729"/>
        <v>0.31973427859122205</v>
      </c>
      <c r="Q1230" s="24">
        <f t="shared" si="730"/>
        <v>502.98820852455526</v>
      </c>
      <c r="R1230" s="12">
        <f t="shared" si="712"/>
        <v>0.43216865680608224</v>
      </c>
      <c r="S1230" s="24">
        <f t="shared" si="713"/>
        <v>668.74988341226617</v>
      </c>
      <c r="T1230" s="12">
        <f t="shared" si="731"/>
        <v>0.30638862773490322</v>
      </c>
      <c r="W1230" s="24">
        <f t="shared" si="732"/>
        <v>715.29186551960538</v>
      </c>
      <c r="X1230" s="24">
        <f t="shared" si="733"/>
        <v>1238.5701515122457</v>
      </c>
      <c r="Y1230" s="13">
        <f t="shared" si="714"/>
        <v>0.25760635685537908</v>
      </c>
      <c r="Z1230" s="24">
        <f t="shared" si="715"/>
        <v>3427.3967978737173</v>
      </c>
      <c r="AA1230" s="24">
        <f t="shared" si="716"/>
        <v>18059.85363840701</v>
      </c>
      <c r="AB1230" s="24">
        <f t="shared" si="734"/>
        <v>621.21377554851438</v>
      </c>
      <c r="AC1230" s="24">
        <f t="shared" si="735"/>
        <v>502.98820852455526</v>
      </c>
      <c r="AD1230" s="123">
        <f t="shared" si="736"/>
        <v>6060</v>
      </c>
      <c r="AE1230" s="14">
        <f t="shared" si="737"/>
        <v>101</v>
      </c>
      <c r="AF1230" s="24">
        <f t="shared" si="717"/>
        <v>426.49410426227763</v>
      </c>
      <c r="AG1230" s="3">
        <f t="shared" si="738"/>
        <v>2.0701179147544475</v>
      </c>
      <c r="AH1230" s="14">
        <f t="shared" si="718"/>
        <v>0</v>
      </c>
      <c r="AI1230" s="14">
        <f t="shared" si="719"/>
        <v>0.47011791475444731</v>
      </c>
      <c r="AJ1230" s="14">
        <f t="shared" si="720"/>
        <v>1.5231061232790026</v>
      </c>
      <c r="AK1230" s="14">
        <f t="shared" si="721"/>
        <v>2.0701179147544475</v>
      </c>
      <c r="AL1230" s="24">
        <f t="shared" si="739"/>
        <v>624.17549684399341</v>
      </c>
      <c r="AM1230" s="14">
        <f t="shared" si="740"/>
        <v>533.05912816838156</v>
      </c>
      <c r="AN1230" s="138" t="str">
        <f t="shared" si="741"/>
        <v>modifiée</v>
      </c>
      <c r="AO1230">
        <f t="shared" si="742"/>
        <v>6060</v>
      </c>
      <c r="AP1230" s="124">
        <f t="shared" si="743"/>
        <v>533.05912816838156</v>
      </c>
      <c r="AQ1230" s="124">
        <f t="shared" si="704"/>
        <v>0.29141133952862219</v>
      </c>
    </row>
    <row r="1231" spans="2:43" x14ac:dyDescent="0.25">
      <c r="B1231" s="3">
        <f t="shared" si="722"/>
        <v>6065</v>
      </c>
      <c r="C1231" s="14">
        <f t="shared" si="723"/>
        <v>101.08333333333333</v>
      </c>
      <c r="D1231" s="11">
        <f t="shared" si="724"/>
        <v>1023.3656597294864</v>
      </c>
      <c r="E1231" s="11">
        <f t="shared" si="705"/>
        <v>852.60851286092634</v>
      </c>
      <c r="F1231" s="11">
        <f t="shared" si="725"/>
        <v>365.55205413376331</v>
      </c>
      <c r="G1231" s="11">
        <f t="shared" si="706"/>
        <v>621.5335098271056</v>
      </c>
      <c r="H1231" s="11">
        <f t="shared" si="707"/>
        <v>503.29459715229018</v>
      </c>
      <c r="I1231" s="24">
        <f t="shared" si="726"/>
        <v>365.55205413376331</v>
      </c>
      <c r="J1231" s="12">
        <f t="shared" si="708"/>
        <v>0.27205581582549726</v>
      </c>
      <c r="K1231" s="24">
        <f t="shared" si="709"/>
        <v>590.18268809728067</v>
      </c>
      <c r="L1231" s="12">
        <f t="shared" si="727"/>
        <v>0.25695800838410887</v>
      </c>
      <c r="M1231" s="24">
        <f t="shared" si="728"/>
        <v>621.5335098271056</v>
      </c>
      <c r="N1231" s="12">
        <f t="shared" si="710"/>
        <v>0.61942491961266366</v>
      </c>
      <c r="O1231" s="24">
        <f t="shared" si="711"/>
        <v>777.63726133326884</v>
      </c>
      <c r="P1231" s="12">
        <f t="shared" si="729"/>
        <v>0.31947731553060627</v>
      </c>
      <c r="Q1231" s="24">
        <f t="shared" si="730"/>
        <v>503.29459715229018</v>
      </c>
      <c r="R1231" s="12">
        <f t="shared" si="712"/>
        <v>0.43201855282101459</v>
      </c>
      <c r="S1231" s="24">
        <f t="shared" si="713"/>
        <v>668.98223922628904</v>
      </c>
      <c r="T1231" s="12">
        <f t="shared" si="731"/>
        <v>0.30619073850636958</v>
      </c>
      <c r="W1231" s="24">
        <f t="shared" si="732"/>
        <v>715.54947187646076</v>
      </c>
      <c r="X1231" s="24">
        <f t="shared" si="733"/>
        <v>1245.1400508911629</v>
      </c>
      <c r="Y1231" s="13">
        <f t="shared" si="714"/>
        <v>0.25695800838410887</v>
      </c>
      <c r="Z1231" s="24">
        <f t="shared" si="715"/>
        <v>3426.4760246116393</v>
      </c>
      <c r="AA1231" s="24">
        <f t="shared" si="716"/>
        <v>18067.188700772647</v>
      </c>
      <c r="AB1231" s="24">
        <f t="shared" si="734"/>
        <v>621.5335098271056</v>
      </c>
      <c r="AC1231" s="24">
        <f t="shared" si="735"/>
        <v>503.29459715229018</v>
      </c>
      <c r="AD1231" s="123">
        <f t="shared" si="736"/>
        <v>6065</v>
      </c>
      <c r="AE1231" s="14">
        <f t="shared" si="737"/>
        <v>101.08333333333333</v>
      </c>
      <c r="AF1231" s="24">
        <f t="shared" si="717"/>
        <v>426.64729857614509</v>
      </c>
      <c r="AG1231" s="3">
        <f t="shared" si="738"/>
        <v>2.0670540284770982</v>
      </c>
      <c r="AH1231" s="14">
        <f t="shared" si="718"/>
        <v>0</v>
      </c>
      <c r="AI1231" s="14">
        <f t="shared" si="719"/>
        <v>0.46705402847709809</v>
      </c>
      <c r="AJ1231" s="14">
        <f t="shared" si="720"/>
        <v>1.5203486256293886</v>
      </c>
      <c r="AK1231" s="14">
        <f t="shared" si="721"/>
        <v>2.0670540284770982</v>
      </c>
      <c r="AL1231" s="24">
        <f t="shared" si="739"/>
        <v>624.44981732681379</v>
      </c>
      <c r="AM1231" s="14">
        <f t="shared" si="740"/>
        <v>533.35016277716682</v>
      </c>
      <c r="AN1231" s="138" t="str">
        <f t="shared" si="741"/>
        <v>modifiée</v>
      </c>
      <c r="AO1231">
        <f t="shared" si="742"/>
        <v>6065</v>
      </c>
      <c r="AP1231" s="124">
        <f t="shared" si="743"/>
        <v>533.35016277716682</v>
      </c>
      <c r="AQ1231" s="124">
        <f t="shared" si="704"/>
        <v>0.29103460878525311</v>
      </c>
    </row>
    <row r="1232" spans="2:43" x14ac:dyDescent="0.25">
      <c r="B1232" s="3">
        <f t="shared" si="722"/>
        <v>6070</v>
      </c>
      <c r="C1232" s="14">
        <f t="shared" si="723"/>
        <v>101.16666666666667</v>
      </c>
      <c r="D1232" s="11">
        <f t="shared" si="724"/>
        <v>1023.4889779226673</v>
      </c>
      <c r="E1232" s="11">
        <f t="shared" si="705"/>
        <v>852.8292882872986</v>
      </c>
      <c r="F1232" s="11">
        <f t="shared" si="725"/>
        <v>365.80901214214742</v>
      </c>
      <c r="G1232" s="11">
        <f t="shared" si="706"/>
        <v>621.85298714263627</v>
      </c>
      <c r="H1232" s="11">
        <f t="shared" si="707"/>
        <v>503.60078789079654</v>
      </c>
      <c r="I1232" s="24">
        <f t="shared" si="726"/>
        <v>365.80901214214742</v>
      </c>
      <c r="J1232" s="12">
        <f t="shared" si="708"/>
        <v>0.2720051773715878</v>
      </c>
      <c r="K1232" s="24">
        <f t="shared" si="709"/>
        <v>590.29256078109552</v>
      </c>
      <c r="L1232" s="12">
        <f t="shared" si="727"/>
        <v>0.25686413296681404</v>
      </c>
      <c r="M1232" s="24">
        <f t="shared" si="728"/>
        <v>621.85298714263627</v>
      </c>
      <c r="N1232" s="12">
        <f t="shared" si="710"/>
        <v>0.61918041823715086</v>
      </c>
      <c r="O1232" s="24">
        <f t="shared" si="711"/>
        <v>777.94433399649563</v>
      </c>
      <c r="P1232" s="12">
        <f t="shared" si="729"/>
        <v>0.31922014895970041</v>
      </c>
      <c r="Q1232" s="24">
        <f t="shared" si="730"/>
        <v>503.60078789079654</v>
      </c>
      <c r="R1232" s="12">
        <f t="shared" si="712"/>
        <v>0.43186844875106672</v>
      </c>
      <c r="S1232" s="24">
        <f t="shared" si="713"/>
        <v>669.21475669108906</v>
      </c>
      <c r="T1232" s="12">
        <f t="shared" si="731"/>
        <v>0.30599295462709486</v>
      </c>
      <c r="W1232" s="24">
        <f t="shared" si="732"/>
        <v>715.80642988484487</v>
      </c>
      <c r="X1232" s="24">
        <f t="shared" si="733"/>
        <v>1251.8453566747894</v>
      </c>
      <c r="Y1232" s="13">
        <f t="shared" si="714"/>
        <v>0.25686413296681404</v>
      </c>
      <c r="Z1232" s="24">
        <f t="shared" si="715"/>
        <v>3425.5714600613428</v>
      </c>
      <c r="AA1232" s="24">
        <f t="shared" si="716"/>
        <v>18074.592391218612</v>
      </c>
      <c r="AB1232" s="24">
        <f t="shared" si="734"/>
        <v>621.85298714263627</v>
      </c>
      <c r="AC1232" s="24">
        <f t="shared" si="735"/>
        <v>503.60078789079654</v>
      </c>
      <c r="AD1232" s="123">
        <f t="shared" si="736"/>
        <v>6070</v>
      </c>
      <c r="AE1232" s="14">
        <f t="shared" si="737"/>
        <v>101.16666666666667</v>
      </c>
      <c r="AF1232" s="24">
        <f t="shared" si="717"/>
        <v>426.80039394539824</v>
      </c>
      <c r="AG1232" s="3">
        <f t="shared" si="738"/>
        <v>2.0639921210920349</v>
      </c>
      <c r="AH1232" s="14">
        <f t="shared" si="718"/>
        <v>0</v>
      </c>
      <c r="AI1232" s="14">
        <f t="shared" si="719"/>
        <v>0.46399212109203447</v>
      </c>
      <c r="AJ1232" s="14">
        <f t="shared" si="720"/>
        <v>1.5175929089828313</v>
      </c>
      <c r="AK1232" s="14">
        <f t="shared" si="721"/>
        <v>2.0639921210920349</v>
      </c>
      <c r="AL1232" s="24">
        <f t="shared" si="739"/>
        <v>624.7236580276865</v>
      </c>
      <c r="AM1232" s="14">
        <f t="shared" si="740"/>
        <v>533.64088617052823</v>
      </c>
      <c r="AN1232" s="138" t="str">
        <f t="shared" si="741"/>
        <v>modifiée</v>
      </c>
      <c r="AO1232">
        <f t="shared" si="742"/>
        <v>6070</v>
      </c>
      <c r="AP1232" s="124">
        <f t="shared" si="743"/>
        <v>533.64088617052823</v>
      </c>
      <c r="AQ1232" s="124">
        <f t="shared" si="704"/>
        <v>0.29072339336141795</v>
      </c>
    </row>
    <row r="1233" spans="2:43" x14ac:dyDescent="0.25">
      <c r="B1233" s="3">
        <f t="shared" si="722"/>
        <v>6075</v>
      </c>
      <c r="C1233" s="14">
        <f t="shared" si="723"/>
        <v>101.25</v>
      </c>
      <c r="D1233" s="11">
        <f t="shared" si="724"/>
        <v>1023.6121947028488</v>
      </c>
      <c r="E1233" s="11">
        <f t="shared" si="705"/>
        <v>853.05006371367074</v>
      </c>
      <c r="F1233" s="11">
        <f t="shared" si="725"/>
        <v>366.06587627511425</v>
      </c>
      <c r="G1233" s="11">
        <f t="shared" si="706"/>
        <v>622.17220729159601</v>
      </c>
      <c r="H1233" s="11">
        <f t="shared" si="707"/>
        <v>503.90678084542361</v>
      </c>
      <c r="I1233" s="24">
        <f t="shared" si="726"/>
        <v>366.06587627511425</v>
      </c>
      <c r="J1233" s="12">
        <f t="shared" si="708"/>
        <v>0.27195453088449761</v>
      </c>
      <c r="K1233" s="24">
        <f t="shared" si="709"/>
        <v>590.40249182163291</v>
      </c>
      <c r="L1233" s="12">
        <f t="shared" si="727"/>
        <v>0.25677025863537278</v>
      </c>
      <c r="M1233" s="24">
        <f t="shared" si="728"/>
        <v>622.17220729159601</v>
      </c>
      <c r="N1233" s="12">
        <f t="shared" si="710"/>
        <v>0.61893496083963861</v>
      </c>
      <c r="O1233" s="24">
        <f t="shared" si="711"/>
        <v>778.25285137507956</v>
      </c>
      <c r="P1233" s="12">
        <f t="shared" si="729"/>
        <v>0.31896277732223871</v>
      </c>
      <c r="Q1233" s="24">
        <f t="shared" si="730"/>
        <v>503.90678084542361</v>
      </c>
      <c r="R1233" s="12">
        <f t="shared" si="712"/>
        <v>0.43171834479666499</v>
      </c>
      <c r="S1233" s="24">
        <f t="shared" si="713"/>
        <v>669.44743566462353</v>
      </c>
      <c r="T1233" s="12">
        <f t="shared" si="731"/>
        <v>0.30579527623906344</v>
      </c>
      <c r="W1233" s="24">
        <f t="shared" si="732"/>
        <v>716.0632940178117</v>
      </c>
      <c r="X1233" s="24">
        <f t="shared" si="733"/>
        <v>1258.7052133787583</v>
      </c>
      <c r="Y1233" s="13">
        <f t="shared" si="714"/>
        <v>0.25677025863537278</v>
      </c>
      <c r="Z1233" s="24">
        <f t="shared" si="715"/>
        <v>3424.669242396476</v>
      </c>
      <c r="AA1233" s="24">
        <f t="shared" si="716"/>
        <v>18082.005249584738</v>
      </c>
      <c r="AB1233" s="24">
        <f t="shared" si="734"/>
        <v>622.17220729159601</v>
      </c>
      <c r="AC1233" s="24">
        <f t="shared" si="735"/>
        <v>503.90678084542361</v>
      </c>
      <c r="AD1233" s="123">
        <f t="shared" si="736"/>
        <v>6075</v>
      </c>
      <c r="AE1233" s="14">
        <f t="shared" si="737"/>
        <v>101.25</v>
      </c>
      <c r="AF1233" s="24">
        <f t="shared" si="717"/>
        <v>426.95339042271178</v>
      </c>
      <c r="AG1233" s="3">
        <f t="shared" si="738"/>
        <v>2.0609321915457639</v>
      </c>
      <c r="AH1233" s="14">
        <f t="shared" si="718"/>
        <v>0</v>
      </c>
      <c r="AI1233" s="14">
        <f t="shared" si="719"/>
        <v>0.46093219154576381</v>
      </c>
      <c r="AJ1233" s="14">
        <f t="shared" si="720"/>
        <v>1.5148389723911875</v>
      </c>
      <c r="AK1233" s="14">
        <f t="shared" si="721"/>
        <v>2.0609321915457639</v>
      </c>
      <c r="AL1233" s="24">
        <f t="shared" si="739"/>
        <v>624.99732512742935</v>
      </c>
      <c r="AM1233" s="14">
        <f t="shared" si="740"/>
        <v>533.93135623704711</v>
      </c>
      <c r="AN1233" s="138" t="str">
        <f t="shared" si="741"/>
        <v>modifiée</v>
      </c>
      <c r="AO1233">
        <f t="shared" si="742"/>
        <v>6075</v>
      </c>
      <c r="AP1233" s="124">
        <f t="shared" si="743"/>
        <v>533.93135623704711</v>
      </c>
      <c r="AQ1233" s="124">
        <f t="shared" ref="AQ1233:AQ1296" si="744">AP1233-AP1232</f>
        <v>0.29047006651887841</v>
      </c>
    </row>
    <row r="1234" spans="2:43" x14ac:dyDescent="0.25">
      <c r="B1234" s="3">
        <f t="shared" si="722"/>
        <v>6080</v>
      </c>
      <c r="C1234" s="14">
        <f t="shared" si="723"/>
        <v>101.33333333333333</v>
      </c>
      <c r="D1234" s="11">
        <f t="shared" si="724"/>
        <v>1023.7353102366916</v>
      </c>
      <c r="E1234" s="11">
        <f t="shared" ref="E1234:E1297" si="745">IF(B1234&lt;=40*60,20+345*CRed_1*LOG(8*C1234+1,10),ThetaG40+(ThetaG120-ThetaG40)/80*(C1234-40))</f>
        <v>853.27083914004288</v>
      </c>
      <c r="F1234" s="11">
        <f t="shared" si="725"/>
        <v>366.32264653374961</v>
      </c>
      <c r="G1234" s="11">
        <f t="shared" ref="G1234:G1297" si="746">M1234</f>
        <v>622.49117006891822</v>
      </c>
      <c r="H1234" s="11">
        <f t="shared" ref="H1234:H1297" si="747">Q1234</f>
        <v>504.21257612166266</v>
      </c>
      <c r="I1234" s="24">
        <f t="shared" si="726"/>
        <v>366.32264653374961</v>
      </c>
      <c r="J1234" s="12">
        <f t="shared" ref="J1234:J1297" si="748">Cp*RhoP/(K1234*RhoA)*dP/1000*MassivSS</f>
        <v>0.27190387632934332</v>
      </c>
      <c r="K1234" s="24">
        <f t="shared" ref="K1234:K1297" si="749">IF(I1234&lt;600,425+0.773*I1234-1.69/1000*I1234^2+2.22/1000^2*I1234^3,IF(I1234&lt;735,666+13002/(738-I1234),IF(I1234&lt;900,545+17820/(I1234-731),650)))</f>
        <v>590.51248133700494</v>
      </c>
      <c r="L1234" s="12">
        <f t="shared" si="727"/>
        <v>0.25667638544478316</v>
      </c>
      <c r="M1234" s="24">
        <f t="shared" si="728"/>
        <v>622.49117006891822</v>
      </c>
      <c r="N1234" s="12">
        <f t="shared" ref="N1234:N1297" si="750">Cp*RhoP/(O1234*RhoA)*dP/1000*MassivW</f>
        <v>0.61868854220110903</v>
      </c>
      <c r="O1234" s="24">
        <f t="shared" ref="O1234:O1297" si="751">IF(M1234&lt;600,425+0.773*M1234-1.69/1000*M1234^2+2.22/1000^2*M1234^3,IF(M1234&lt;735,666+13002/(738-M1234),IF(M1234&lt;900,545+17820/(M1234-731),650)))</f>
        <v>778.5628231863974</v>
      </c>
      <c r="P1234" s="12">
        <f t="shared" si="729"/>
        <v>0.31870519904895561</v>
      </c>
      <c r="Q1234" s="24">
        <f t="shared" si="730"/>
        <v>504.21257612166266</v>
      </c>
      <c r="R1234" s="12">
        <f t="shared" ref="R1234:R1297" si="752">Cp*RhoP/(S1234*RhoA)*dP/1000*MassivSI</f>
        <v>0.43156824115818593</v>
      </c>
      <c r="S1234" s="24">
        <f t="shared" ref="S1234:S1297" si="753">IF(Q1234&lt;600,425+0.773*Q1234-1.69/1000*Q1234^2+2.22/1000^2*Q1234^3,IF(Q1234&lt;735,666+13002/(738-Q1234),IF(Q1234&lt;900,545+17820/(Q1234-731),650)))</f>
        <v>669.68027600429764</v>
      </c>
      <c r="T1234" s="12">
        <f t="shared" si="731"/>
        <v>0.30559770348360843</v>
      </c>
      <c r="W1234" s="24">
        <f t="shared" si="732"/>
        <v>716.32006427644706</v>
      </c>
      <c r="X1234" s="24">
        <f t="shared" si="733"/>
        <v>1265.7250252856934</v>
      </c>
      <c r="Y1234" s="13">
        <f t="shared" ref="Y1234:Y1297" si="754">MAX(MassivSSCO/(X1234*RhoA)*DeltaT*(Z1234+AA1234),L1234)</f>
        <v>0.25667638544478316</v>
      </c>
      <c r="Z1234" s="24">
        <f t="shared" ref="Z1234:Z1297" si="755">AlphaC*(E1234-W1234)</f>
        <v>3423.7693715898959</v>
      </c>
      <c r="AA1234" s="24">
        <f t="shared" ref="AA1234:AA1297" si="756">Phi*EpsilonF*0.7*Botzman/10^8*EpsilonA*((E1234+273)^4-(W1234+273)^4)</f>
        <v>18089.42729624471</v>
      </c>
      <c r="AB1234" s="24">
        <f t="shared" si="734"/>
        <v>622.49117006891822</v>
      </c>
      <c r="AC1234" s="24">
        <f t="shared" si="735"/>
        <v>504.21257612166266</v>
      </c>
      <c r="AD1234" s="123">
        <f t="shared" si="736"/>
        <v>6080</v>
      </c>
      <c r="AE1234" s="14">
        <f t="shared" si="737"/>
        <v>101.33333333333333</v>
      </c>
      <c r="AF1234" s="24">
        <f t="shared" ref="AF1234:AF1297" si="757">IF(AC1234&lt;=450,Thetha0_0,IF(AC1234&gt;=650,Thetha0_2,(IF(AC1234&lt;=550,Thetha0_0+(Thetha0_1-Thetha0_0)/100*(AC1234-450),Thetha0_1+(Thetha0_2-Thetha0_1)/100*(AC1234-550)))))</f>
        <v>427.10628806083133</v>
      </c>
      <c r="AG1234" s="3">
        <f t="shared" si="738"/>
        <v>2.0578742387833735</v>
      </c>
      <c r="AH1234" s="14">
        <f t="shared" ref="AH1234:AH1297" si="758">IF(AC1234&lt;=450,AthetaR30_0,IF(AC1234&gt;=650,AthetaR30_2,(IF(AC1234&lt;=550,AthetaR30_0+(AthetaR30_1-AthetaR30_0)/100*(AC1234-450),AthetaR30_1+(AthetaR30_2-AthetaR30_1)/100*(AC1234-450)))))</f>
        <v>0</v>
      </c>
      <c r="AI1234" s="14">
        <f t="shared" ref="AI1234:AI1297" si="759">IF(AC1234&lt;=450,AthetaR60_0,IF(AC1234&gt;=650,AthetaR60_2,(IF(AC1234&lt;=550,AthetaR60_0+(AthetaR60_1-AthetaR60_0)/100*(AC1234-450),AthetaR60_1+(AthetaR60_2-AthetaR60_1)/100*(AC1234-450)))))</f>
        <v>0.4578742387833733</v>
      </c>
      <c r="AJ1234" s="14">
        <f t="shared" ref="AJ1234:AJ1297" si="760">IF(AC1234&lt;=450,AthetaR90_0,IF(AC1234&gt;=650,AthetaR90_2,(IF(AC1234&lt;=550,AthetaR90_0+(AthetaR90_1-AthetaR90_0)/100*(AC1234-450),AthetaR90_1+(AthetaR90_2-AthetaR90_1)/100*(AC1234-450)))))</f>
        <v>1.5120868149050359</v>
      </c>
      <c r="AK1234" s="14">
        <f t="shared" ref="AK1234:AK1297" si="761">IF(AC1234&lt;=450,AthetaR120_0,IF(AC1234&gt;=650,AthetaR120_2,(IF(AC1234&lt;=550,AthetaR120_0+(AthetaR120_1-AthetaR120_0)/100*(AC1234-450),AthetaR120_1+(AthetaR120_2-AthetaR120_1)/100*(AC1234-450)))))</f>
        <v>2.0578742387833735</v>
      </c>
      <c r="AL1234" s="24">
        <f t="shared" si="739"/>
        <v>625.27081870388702</v>
      </c>
      <c r="AM1234" s="14">
        <f t="shared" si="740"/>
        <v>534.22157313132686</v>
      </c>
      <c r="AN1234" s="138" t="str">
        <f t="shared" si="741"/>
        <v>modifiée</v>
      </c>
      <c r="AO1234">
        <f t="shared" si="742"/>
        <v>6080</v>
      </c>
      <c r="AP1234" s="124">
        <f t="shared" si="743"/>
        <v>534.22157313132686</v>
      </c>
      <c r="AQ1234" s="124">
        <f t="shared" si="744"/>
        <v>0.29021689427975161</v>
      </c>
    </row>
    <row r="1235" spans="2:43" x14ac:dyDescent="0.25">
      <c r="B1235" s="3">
        <f t="shared" ref="B1235:B1298" si="762">B1234+DeltaT</f>
        <v>6085</v>
      </c>
      <c r="C1235" s="14">
        <f t="shared" ref="C1235:C1298" si="763">B1235/60</f>
        <v>101.41666666666667</v>
      </c>
      <c r="D1235" s="11">
        <f t="shared" ref="D1235:D1298" si="764">20+345*LOG(8*C1235+1,10)</f>
        <v>1023.8583246904462</v>
      </c>
      <c r="E1235" s="11">
        <f t="shared" si="745"/>
        <v>853.49161456641514</v>
      </c>
      <c r="F1235" s="11">
        <f t="shared" ref="F1235:F1298" si="765">I1235</f>
        <v>366.5793229191944</v>
      </c>
      <c r="G1235" s="11">
        <f t="shared" si="746"/>
        <v>622.80987526796719</v>
      </c>
      <c r="H1235" s="11">
        <f t="shared" si="747"/>
        <v>504.51817382514628</v>
      </c>
      <c r="I1235" s="24">
        <f t="shared" ref="I1235:I1298" si="766">I1234+IF(Limit=Oui,MAX(0,L1234),L1234)</f>
        <v>366.5793229191944</v>
      </c>
      <c r="J1235" s="12">
        <f t="shared" si="748"/>
        <v>0.27185321367151016</v>
      </c>
      <c r="K1235" s="24">
        <f t="shared" si="749"/>
        <v>590.62252944489421</v>
      </c>
      <c r="L1235" s="12">
        <f t="shared" ref="L1235:L1298" si="767">LambdaP*MassivSS/(dP/1000)/(K1235*RhoA)/(1+J1235/3)*(D1235-I1235)*DeltaT-(EXP(J1235/10)-1)*(D1235-D1234)</f>
        <v>0.2565825134500288</v>
      </c>
      <c r="M1235" s="24">
        <f t="shared" ref="M1235:M1298" si="768">M1234+IF(Limit=Oui,MAX(0,P1234),P1234)</f>
        <v>622.80987526796719</v>
      </c>
      <c r="N1235" s="12">
        <f t="shared" si="750"/>
        <v>0.61844115706683267</v>
      </c>
      <c r="O1235" s="24">
        <f t="shared" si="751"/>
        <v>778.87425923226147</v>
      </c>
      <c r="P1235" s="12">
        <f t="shared" ref="P1235:P1298" si="769">LambdaP*MassivW/(dP/1000)/(O1235*RhoA)/(1+N1235/3)*(D1235-M1235)*DeltaT-(EXP(N1235/10)-1)*(D1235-D1234)</f>
        <v>0.31844741255753028</v>
      </c>
      <c r="Q1235" s="24">
        <f t="shared" ref="Q1235:Q1298" si="770">Q1234+IF(Limit=Oui,MAX(0,T1234),T1234)</f>
        <v>504.51817382514628</v>
      </c>
      <c r="R1235" s="12">
        <f t="shared" si="752"/>
        <v>0.43141813803595336</v>
      </c>
      <c r="S1235" s="24">
        <f t="shared" si="753"/>
        <v>669.9132775669658</v>
      </c>
      <c r="T1235" s="12">
        <f t="shared" ref="T1235:T1298" si="771">LambdaP*MassivSI/(dP/1000)/(S1235*RhoA)/(1+R1235/3)*(D1235-Q1235)*DeltaT-(EXP(R1235/10)-1)*(D1235-D1234)</f>
        <v>0.30540023650144743</v>
      </c>
      <c r="W1235" s="24">
        <f t="shared" ref="W1235:W1298" si="772">W1234+IF(Limit=Oui,MAX(0,Y1234),Y1234)</f>
        <v>716.57674066189179</v>
      </c>
      <c r="X1235" s="24">
        <f t="shared" ref="X1235:X1298" si="773">IF(W1235&lt;600,425+0.773*W1235-1.69/1000*W1235^2+2.22/1000^2*W1235^3,IF(W1235&lt;735,666+13002/(738-W1235),IF(W1235&lt;900,545+17820/(W1235-731),650)))</f>
        <v>1272.9104516170296</v>
      </c>
      <c r="Y1235" s="13">
        <f t="shared" si="754"/>
        <v>0.2565825134500288</v>
      </c>
      <c r="Z1235" s="24">
        <f t="shared" si="755"/>
        <v>3422.8718476130834</v>
      </c>
      <c r="AA1235" s="24">
        <f t="shared" si="756"/>
        <v>18096.858551580361</v>
      </c>
      <c r="AB1235" s="24">
        <f t="shared" ref="AB1235:AB1298" si="774">MAX(M1235,AVERAGE(W1235,AC1235))</f>
        <v>622.80987526796719</v>
      </c>
      <c r="AC1235" s="24">
        <f t="shared" ref="AC1235:AC1298" si="775">Q1235</f>
        <v>504.51817382514628</v>
      </c>
      <c r="AD1235" s="123">
        <f t="shared" ref="AD1235:AD1298" si="776">B1235</f>
        <v>6085</v>
      </c>
      <c r="AE1235" s="14">
        <f t="shared" ref="AE1235:AE1298" si="777">C1235</f>
        <v>101.41666666666667</v>
      </c>
      <c r="AF1235" s="24">
        <f t="shared" si="757"/>
        <v>427.25908691257314</v>
      </c>
      <c r="AG1235" s="3">
        <f t="shared" ref="AG1235:AG1298" si="778">IF(C1235&lt;=30,AH1235,IF(C1235&lt;=60,AI1235,IF(C1235&lt;=90,AJ1235,IF(C1235&lt;=120,AK1235,-1))))</f>
        <v>2.0548182617485375</v>
      </c>
      <c r="AH1235" s="14">
        <f t="shared" si="758"/>
        <v>0</v>
      </c>
      <c r="AI1235" s="14">
        <f t="shared" si="759"/>
        <v>0.45481826174853712</v>
      </c>
      <c r="AJ1235" s="14">
        <f t="shared" si="760"/>
        <v>1.5093364355736836</v>
      </c>
      <c r="AK1235" s="14">
        <f t="shared" si="761"/>
        <v>2.0548182617485375</v>
      </c>
      <c r="AL1235" s="24">
        <f t="shared" ref="AL1235:AL1298" si="779">MAX(M1235,AVERAGE(W1235,AM1235))</f>
        <v>625.54413883500013</v>
      </c>
      <c r="AM1235" s="14">
        <f t="shared" ref="AM1235:AM1298" si="780">IF(W1235&gt;=AF1235,(1+(W1235-AF1235)*AG1235/10000)*AC1235,AC1235)</f>
        <v>534.51153700810846</v>
      </c>
      <c r="AN1235" s="138" t="str">
        <f t="shared" ref="AN1235:AN1298" si="781">IF(AM1235=AC1235,"","modifiée")</f>
        <v>modifiée</v>
      </c>
      <c r="AO1235">
        <f t="shared" ref="AO1235:AO1298" si="782">AD1235</f>
        <v>6085</v>
      </c>
      <c r="AP1235" s="124">
        <f t="shared" ref="AP1235:AP1298" si="783">AM1235</f>
        <v>534.51153700810846</v>
      </c>
      <c r="AQ1235" s="124">
        <f t="shared" si="744"/>
        <v>0.28996387678159863</v>
      </c>
    </row>
    <row r="1236" spans="2:43" x14ac:dyDescent="0.25">
      <c r="B1236" s="3">
        <f t="shared" si="762"/>
        <v>6090</v>
      </c>
      <c r="C1236" s="14">
        <f t="shared" si="763"/>
        <v>101.5</v>
      </c>
      <c r="D1236" s="11">
        <f t="shared" si="764"/>
        <v>1023.9812382299533</v>
      </c>
      <c r="E1236" s="11">
        <f t="shared" si="745"/>
        <v>853.71238999278739</v>
      </c>
      <c r="F1236" s="11">
        <f t="shared" si="765"/>
        <v>366.83590543264444</v>
      </c>
      <c r="G1236" s="11">
        <f t="shared" si="746"/>
        <v>623.12832268052466</v>
      </c>
      <c r="H1236" s="11">
        <f t="shared" si="747"/>
        <v>504.82357406164772</v>
      </c>
      <c r="I1236" s="24">
        <f t="shared" si="766"/>
        <v>366.83590543264444</v>
      </c>
      <c r="J1236" s="12">
        <f t="shared" si="748"/>
        <v>0.27180254287665251</v>
      </c>
      <c r="K1236" s="24">
        <f t="shared" si="749"/>
        <v>590.73263626255346</v>
      </c>
      <c r="L1236" s="12">
        <f t="shared" si="767"/>
        <v>0.25648864270609989</v>
      </c>
      <c r="M1236" s="24">
        <f t="shared" si="768"/>
        <v>623.12832268052466</v>
      </c>
      <c r="N1236" s="12">
        <f t="shared" si="750"/>
        <v>0.61819280014608546</v>
      </c>
      <c r="O1236" s="24">
        <f t="shared" si="751"/>
        <v>779.18716939981198</v>
      </c>
      <c r="P1236" s="12">
        <f t="shared" si="769"/>
        <v>0.31818941625253111</v>
      </c>
      <c r="Q1236" s="24">
        <f t="shared" si="770"/>
        <v>504.82357406164772</v>
      </c>
      <c r="R1236" s="12">
        <f t="shared" si="752"/>
        <v>0.43126803563023552</v>
      </c>
      <c r="S1236" s="24">
        <f t="shared" si="753"/>
        <v>670.14644020893661</v>
      </c>
      <c r="T1236" s="12">
        <f t="shared" si="771"/>
        <v>0.3052028754327164</v>
      </c>
      <c r="W1236" s="24">
        <f t="shared" si="772"/>
        <v>716.83332317534177</v>
      </c>
      <c r="X1236" s="24">
        <f t="shared" si="773"/>
        <v>1280.2674217453566</v>
      </c>
      <c r="Y1236" s="13">
        <f t="shared" si="754"/>
        <v>0.25648864270609989</v>
      </c>
      <c r="Z1236" s="24">
        <f t="shared" si="755"/>
        <v>3421.9766704361405</v>
      </c>
      <c r="AA1236" s="24">
        <f t="shared" si="756"/>
        <v>18104.299035981796</v>
      </c>
      <c r="AB1236" s="24">
        <f t="shared" si="774"/>
        <v>623.12832268052466</v>
      </c>
      <c r="AC1236" s="24">
        <f t="shared" si="775"/>
        <v>504.82357406164772</v>
      </c>
      <c r="AD1236" s="123">
        <f t="shared" si="776"/>
        <v>6090</v>
      </c>
      <c r="AE1236" s="14">
        <f t="shared" si="777"/>
        <v>101.5</v>
      </c>
      <c r="AF1236" s="24">
        <f t="shared" si="757"/>
        <v>427.41178703082386</v>
      </c>
      <c r="AG1236" s="3">
        <f t="shared" si="778"/>
        <v>2.051764259383523</v>
      </c>
      <c r="AH1236" s="14">
        <f t="shared" si="758"/>
        <v>0</v>
      </c>
      <c r="AI1236" s="14">
        <f t="shared" si="759"/>
        <v>0.45176425938352271</v>
      </c>
      <c r="AJ1236" s="14">
        <f t="shared" si="760"/>
        <v>1.5065878334451706</v>
      </c>
      <c r="AK1236" s="14">
        <f t="shared" si="761"/>
        <v>2.051764259383523</v>
      </c>
      <c r="AL1236" s="24">
        <f t="shared" si="779"/>
        <v>625.81728559880594</v>
      </c>
      <c r="AM1236" s="14">
        <f t="shared" si="780"/>
        <v>534.80124802226999</v>
      </c>
      <c r="AN1236" s="138" t="str">
        <f t="shared" si="781"/>
        <v>modifiée</v>
      </c>
      <c r="AO1236">
        <f t="shared" si="782"/>
        <v>6090</v>
      </c>
      <c r="AP1236" s="124">
        <f t="shared" si="783"/>
        <v>534.80124802226999</v>
      </c>
      <c r="AQ1236" s="124">
        <f t="shared" si="744"/>
        <v>0.28971101416152578</v>
      </c>
    </row>
    <row r="1237" spans="2:43" x14ac:dyDescent="0.25">
      <c r="B1237" s="3">
        <f t="shared" si="762"/>
        <v>6095</v>
      </c>
      <c r="C1237" s="14">
        <f t="shared" si="763"/>
        <v>101.58333333333333</v>
      </c>
      <c r="D1237" s="11">
        <f t="shared" si="764"/>
        <v>1024.1040510206462</v>
      </c>
      <c r="E1237" s="11">
        <f t="shared" si="745"/>
        <v>853.93316541915965</v>
      </c>
      <c r="F1237" s="11">
        <f t="shared" si="765"/>
        <v>367.09239407535051</v>
      </c>
      <c r="G1237" s="11">
        <f t="shared" si="746"/>
        <v>623.44651209677716</v>
      </c>
      <c r="H1237" s="11">
        <f t="shared" si="747"/>
        <v>505.12877693708043</v>
      </c>
      <c r="I1237" s="24">
        <f t="shared" si="766"/>
        <v>367.09239407535051</v>
      </c>
      <c r="J1237" s="12">
        <f t="shared" si="748"/>
        <v>0.27175186391069245</v>
      </c>
      <c r="K1237" s="24">
        <f t="shared" si="749"/>
        <v>590.84280190680636</v>
      </c>
      <c r="L1237" s="12">
        <f t="shared" si="767"/>
        <v>0.25639477326792576</v>
      </c>
      <c r="M1237" s="24">
        <f t="shared" si="768"/>
        <v>623.44651209677716</v>
      </c>
      <c r="N1237" s="12">
        <f t="shared" si="750"/>
        <v>0.61794346611186124</v>
      </c>
      <c r="O1237" s="24">
        <f t="shared" si="751"/>
        <v>779.50156366242084</v>
      </c>
      <c r="P1237" s="12">
        <f t="shared" si="769"/>
        <v>0.31793120852514872</v>
      </c>
      <c r="Q1237" s="24">
        <f t="shared" si="770"/>
        <v>505.12877693708043</v>
      </c>
      <c r="R1237" s="12">
        <f t="shared" si="752"/>
        <v>0.43111793414124178</v>
      </c>
      <c r="S1237" s="24">
        <f t="shared" si="753"/>
        <v>670.379763785975</v>
      </c>
      <c r="T1237" s="12">
        <f t="shared" si="771"/>
        <v>0.30500562041686063</v>
      </c>
      <c r="W1237" s="24">
        <f t="shared" si="772"/>
        <v>717.08981181804791</v>
      </c>
      <c r="X1237" s="24">
        <f t="shared" si="773"/>
        <v>1287.8021515091973</v>
      </c>
      <c r="Y1237" s="13">
        <f t="shared" si="754"/>
        <v>0.25639477326792576</v>
      </c>
      <c r="Z1237" s="24">
        <f t="shared" si="755"/>
        <v>3421.0838400277935</v>
      </c>
      <c r="AA1237" s="24">
        <f t="shared" si="756"/>
        <v>18111.748769847334</v>
      </c>
      <c r="AB1237" s="24">
        <f t="shared" si="774"/>
        <v>623.44651209677716</v>
      </c>
      <c r="AC1237" s="24">
        <f t="shared" si="775"/>
        <v>505.12877693708043</v>
      </c>
      <c r="AD1237" s="123">
        <f t="shared" si="776"/>
        <v>6095</v>
      </c>
      <c r="AE1237" s="14">
        <f t="shared" si="777"/>
        <v>101.58333333333333</v>
      </c>
      <c r="AF1237" s="24">
        <f t="shared" si="757"/>
        <v>427.56438846854019</v>
      </c>
      <c r="AG1237" s="3">
        <f t="shared" si="778"/>
        <v>2.0487122306291958</v>
      </c>
      <c r="AH1237" s="14">
        <f t="shared" si="758"/>
        <v>0</v>
      </c>
      <c r="AI1237" s="14">
        <f t="shared" si="759"/>
        <v>0.44871223062919563</v>
      </c>
      <c r="AJ1237" s="14">
        <f t="shared" si="760"/>
        <v>1.503841007566276</v>
      </c>
      <c r="AK1237" s="14">
        <f t="shared" si="761"/>
        <v>2.0487122306291958</v>
      </c>
      <c r="AL1237" s="24">
        <f t="shared" si="779"/>
        <v>626.09025907343675</v>
      </c>
      <c r="AM1237" s="14">
        <f t="shared" si="780"/>
        <v>535.09070632882572</v>
      </c>
      <c r="AN1237" s="138" t="str">
        <f t="shared" si="781"/>
        <v>modifiée</v>
      </c>
      <c r="AO1237">
        <f t="shared" si="782"/>
        <v>6095</v>
      </c>
      <c r="AP1237" s="124">
        <f t="shared" si="783"/>
        <v>535.09070632882572</v>
      </c>
      <c r="AQ1237" s="124">
        <f t="shared" si="744"/>
        <v>0.28945830655572991</v>
      </c>
    </row>
    <row r="1238" spans="2:43" x14ac:dyDescent="0.25">
      <c r="B1238" s="3">
        <f t="shared" si="762"/>
        <v>6100</v>
      </c>
      <c r="C1238" s="14">
        <f t="shared" si="763"/>
        <v>101.66666666666667</v>
      </c>
      <c r="D1238" s="11">
        <f t="shared" si="764"/>
        <v>1024.2267632275521</v>
      </c>
      <c r="E1238" s="11">
        <f t="shared" si="745"/>
        <v>854.15394084553191</v>
      </c>
      <c r="F1238" s="11">
        <f t="shared" si="765"/>
        <v>367.34878884861843</v>
      </c>
      <c r="G1238" s="11">
        <f t="shared" si="746"/>
        <v>623.76444330530228</v>
      </c>
      <c r="H1238" s="11">
        <f t="shared" si="747"/>
        <v>505.4337825574973</v>
      </c>
      <c r="I1238" s="24">
        <f t="shared" si="766"/>
        <v>367.34878884861843</v>
      </c>
      <c r="J1238" s="12">
        <f t="shared" si="748"/>
        <v>0.27170117673981919</v>
      </c>
      <c r="K1238" s="24">
        <f t="shared" si="749"/>
        <v>590.95302649404903</v>
      </c>
      <c r="L1238" s="12">
        <f t="shared" si="767"/>
        <v>0.25630090519043286</v>
      </c>
      <c r="M1238" s="24">
        <f t="shared" si="768"/>
        <v>623.76444330530228</v>
      </c>
      <c r="N1238" s="12">
        <f t="shared" si="750"/>
        <v>0.61769314960058463</v>
      </c>
      <c r="O1238" s="24">
        <f t="shared" si="751"/>
        <v>779.81745208060511</v>
      </c>
      <c r="P1238" s="12">
        <f t="shared" si="769"/>
        <v>0.31767278775322555</v>
      </c>
      <c r="Q1238" s="24">
        <f t="shared" si="770"/>
        <v>505.4337825574973</v>
      </c>
      <c r="R1238" s="12">
        <f t="shared" si="752"/>
        <v>0.43096783376911896</v>
      </c>
      <c r="S1238" s="24">
        <f t="shared" si="753"/>
        <v>670.61324815330659</v>
      </c>
      <c r="T1238" s="12">
        <f t="shared" si="771"/>
        <v>0.30480847159272939</v>
      </c>
      <c r="W1238" s="24">
        <f t="shared" si="772"/>
        <v>717.34620659131588</v>
      </c>
      <c r="X1238" s="24">
        <f t="shared" si="773"/>
        <v>1295.5211607245553</v>
      </c>
      <c r="Y1238" s="13">
        <f t="shared" si="754"/>
        <v>0.25630090519043286</v>
      </c>
      <c r="Z1238" s="24">
        <f t="shared" si="755"/>
        <v>3420.1933563554007</v>
      </c>
      <c r="AA1238" s="24">
        <f t="shared" si="756"/>
        <v>18119.207773583454</v>
      </c>
      <c r="AB1238" s="24">
        <f t="shared" si="774"/>
        <v>623.76444330530228</v>
      </c>
      <c r="AC1238" s="24">
        <f t="shared" si="775"/>
        <v>505.4337825574973</v>
      </c>
      <c r="AD1238" s="123">
        <f t="shared" si="776"/>
        <v>6100</v>
      </c>
      <c r="AE1238" s="14">
        <f t="shared" si="777"/>
        <v>101.66666666666667</v>
      </c>
      <c r="AF1238" s="24">
        <f t="shared" si="757"/>
        <v>427.71689127874868</v>
      </c>
      <c r="AG1238" s="3">
        <f t="shared" si="778"/>
        <v>2.045662174425027</v>
      </c>
      <c r="AH1238" s="14">
        <f t="shared" si="758"/>
        <v>0</v>
      </c>
      <c r="AI1238" s="14">
        <f t="shared" si="759"/>
        <v>0.44566217442502698</v>
      </c>
      <c r="AJ1238" s="14">
        <f t="shared" si="760"/>
        <v>1.5010959569825244</v>
      </c>
      <c r="AK1238" s="14">
        <f t="shared" si="761"/>
        <v>2.045662174425027</v>
      </c>
      <c r="AL1238" s="24">
        <f t="shared" si="779"/>
        <v>626.36305933712083</v>
      </c>
      <c r="AM1238" s="14">
        <f t="shared" si="780"/>
        <v>535.37991208292567</v>
      </c>
      <c r="AN1238" s="138" t="str">
        <f t="shared" si="781"/>
        <v>modifiée</v>
      </c>
      <c r="AO1238">
        <f t="shared" si="782"/>
        <v>6100</v>
      </c>
      <c r="AP1238" s="124">
        <f t="shared" si="783"/>
        <v>535.37991208292567</v>
      </c>
      <c r="AQ1238" s="124">
        <f t="shared" si="744"/>
        <v>0.28920575409995308</v>
      </c>
    </row>
    <row r="1239" spans="2:43" x14ac:dyDescent="0.25">
      <c r="B1239" s="3">
        <f t="shared" si="762"/>
        <v>6105</v>
      </c>
      <c r="C1239" s="14">
        <f t="shared" si="763"/>
        <v>101.75</v>
      </c>
      <c r="D1239" s="11">
        <f t="shared" si="764"/>
        <v>1024.349375015292</v>
      </c>
      <c r="E1239" s="11">
        <f t="shared" si="745"/>
        <v>854.37471627190405</v>
      </c>
      <c r="F1239" s="11">
        <f t="shared" si="765"/>
        <v>367.60508975380884</v>
      </c>
      <c r="G1239" s="11">
        <f t="shared" si="746"/>
        <v>624.08211609305556</v>
      </c>
      <c r="H1239" s="11">
        <f t="shared" si="747"/>
        <v>505.73859102909</v>
      </c>
      <c r="I1239" s="24">
        <f t="shared" si="766"/>
        <v>367.60508975380884</v>
      </c>
      <c r="J1239" s="12">
        <f t="shared" si="748"/>
        <v>0.2716504813304888</v>
      </c>
      <c r="K1239" s="24">
        <f t="shared" si="749"/>
        <v>591.06331014024909</v>
      </c>
      <c r="L1239" s="12">
        <f t="shared" si="767"/>
        <v>0.25620703852854532</v>
      </c>
      <c r="M1239" s="24">
        <f t="shared" si="768"/>
        <v>624.08211609305556</v>
      </c>
      <c r="N1239" s="12">
        <f t="shared" si="750"/>
        <v>0.61744184521181933</v>
      </c>
      <c r="O1239" s="24">
        <f t="shared" si="751"/>
        <v>780.13484480295369</v>
      </c>
      <c r="P1239" s="12">
        <f t="shared" si="769"/>
        <v>0.31741415230114567</v>
      </c>
      <c r="Q1239" s="24">
        <f t="shared" si="770"/>
        <v>505.73859102909</v>
      </c>
      <c r="R1239" s="12">
        <f t="shared" si="752"/>
        <v>0.4308177347139498</v>
      </c>
      <c r="S1239" s="24">
        <f t="shared" si="753"/>
        <v>670.84689316561935</v>
      </c>
      <c r="T1239" s="12">
        <f t="shared" si="771"/>
        <v>0.30461142909857641</v>
      </c>
      <c r="W1239" s="24">
        <f t="shared" si="772"/>
        <v>717.60250749650629</v>
      </c>
      <c r="X1239" s="24">
        <f t="shared" si="773"/>
        <v>1303.4312919969452</v>
      </c>
      <c r="Y1239" s="13">
        <f t="shared" si="754"/>
        <v>0.25620703852854532</v>
      </c>
      <c r="Z1239" s="24">
        <f t="shared" si="755"/>
        <v>3419.3052193849439</v>
      </c>
      <c r="AA1239" s="24">
        <f t="shared" si="756"/>
        <v>18126.676067604822</v>
      </c>
      <c r="AB1239" s="24">
        <f t="shared" si="774"/>
        <v>624.08211609305556</v>
      </c>
      <c r="AC1239" s="24">
        <f t="shared" si="775"/>
        <v>505.73859102909</v>
      </c>
      <c r="AD1239" s="123">
        <f t="shared" si="776"/>
        <v>6105</v>
      </c>
      <c r="AE1239" s="14">
        <f t="shared" si="777"/>
        <v>101.75</v>
      </c>
      <c r="AF1239" s="24">
        <f t="shared" si="757"/>
        <v>427.869295514545</v>
      </c>
      <c r="AG1239" s="3">
        <f t="shared" si="778"/>
        <v>2.0426140897091001</v>
      </c>
      <c r="AH1239" s="14">
        <f t="shared" si="758"/>
        <v>0</v>
      </c>
      <c r="AI1239" s="14">
        <f t="shared" si="759"/>
        <v>0.44261408970909988</v>
      </c>
      <c r="AJ1239" s="14">
        <f t="shared" si="760"/>
        <v>1.4983526807381899</v>
      </c>
      <c r="AK1239" s="14">
        <f t="shared" si="761"/>
        <v>2.0426140897091001</v>
      </c>
      <c r="AL1239" s="24">
        <f t="shared" si="779"/>
        <v>626.63568646818044</v>
      </c>
      <c r="AM1239" s="14">
        <f t="shared" si="780"/>
        <v>535.6688654398547</v>
      </c>
      <c r="AN1239" s="138" t="str">
        <f t="shared" si="781"/>
        <v>modifiée</v>
      </c>
      <c r="AO1239">
        <f t="shared" si="782"/>
        <v>6105</v>
      </c>
      <c r="AP1239" s="124">
        <f t="shared" si="783"/>
        <v>535.6688654398547</v>
      </c>
      <c r="AQ1239" s="124">
        <f t="shared" si="744"/>
        <v>0.2889533569290279</v>
      </c>
    </row>
    <row r="1240" spans="2:43" x14ac:dyDescent="0.25">
      <c r="B1240" s="3">
        <f t="shared" si="762"/>
        <v>6110</v>
      </c>
      <c r="C1240" s="14">
        <f t="shared" si="763"/>
        <v>101.83333333333333</v>
      </c>
      <c r="D1240" s="11">
        <f t="shared" si="764"/>
        <v>1024.4718865480836</v>
      </c>
      <c r="E1240" s="11">
        <f t="shared" si="745"/>
        <v>854.59549169827619</v>
      </c>
      <c r="F1240" s="11">
        <f t="shared" si="765"/>
        <v>367.86129679233738</v>
      </c>
      <c r="G1240" s="11">
        <f t="shared" si="746"/>
        <v>624.39953024535669</v>
      </c>
      <c r="H1240" s="11">
        <f t="shared" si="747"/>
        <v>506.0432024581886</v>
      </c>
      <c r="I1240" s="24">
        <f t="shared" si="766"/>
        <v>367.86129679233738</v>
      </c>
      <c r="J1240" s="12">
        <f t="shared" si="748"/>
        <v>0.27159977764942339</v>
      </c>
      <c r="K1240" s="24">
        <f t="shared" si="749"/>
        <v>591.17365296094715</v>
      </c>
      <c r="L1240" s="12">
        <f t="shared" si="767"/>
        <v>0.25611317333715078</v>
      </c>
      <c r="M1240" s="24">
        <f t="shared" si="768"/>
        <v>624.39953024535669</v>
      </c>
      <c r="N1240" s="12">
        <f t="shared" si="750"/>
        <v>0.61718954750797395</v>
      </c>
      <c r="O1240" s="24">
        <f t="shared" si="751"/>
        <v>780.45375206706444</v>
      </c>
      <c r="P1240" s="12">
        <f t="shared" si="769"/>
        <v>0.31715530051964397</v>
      </c>
      <c r="Q1240" s="24">
        <f t="shared" si="770"/>
        <v>506.0432024581886</v>
      </c>
      <c r="R1240" s="12">
        <f t="shared" si="752"/>
        <v>0.4306676371757483</v>
      </c>
      <c r="S1240" s="24">
        <f t="shared" si="753"/>
        <v>671.08069867706809</v>
      </c>
      <c r="T1240" s="12">
        <f t="shared" si="771"/>
        <v>0.30441449307200391</v>
      </c>
      <c r="W1240" s="24">
        <f t="shared" si="772"/>
        <v>717.85871453503489</v>
      </c>
      <c r="X1240" s="24">
        <f t="shared" si="773"/>
        <v>1311.5397309479781</v>
      </c>
      <c r="Y1240" s="13">
        <f t="shared" si="754"/>
        <v>0.25611317333715078</v>
      </c>
      <c r="Z1240" s="24">
        <f t="shared" si="755"/>
        <v>3418.4194290810324</v>
      </c>
      <c r="AA1240" s="24">
        <f t="shared" si="756"/>
        <v>18134.153672334112</v>
      </c>
      <c r="AB1240" s="24">
        <f t="shared" si="774"/>
        <v>624.39953024535669</v>
      </c>
      <c r="AC1240" s="24">
        <f t="shared" si="775"/>
        <v>506.0432024581886</v>
      </c>
      <c r="AD1240" s="123">
        <f t="shared" si="776"/>
        <v>6110</v>
      </c>
      <c r="AE1240" s="14">
        <f t="shared" si="777"/>
        <v>101.83333333333333</v>
      </c>
      <c r="AF1240" s="24">
        <f t="shared" si="757"/>
        <v>428.0216012290943</v>
      </c>
      <c r="AG1240" s="3">
        <f t="shared" si="778"/>
        <v>2.0395679754181142</v>
      </c>
      <c r="AH1240" s="14">
        <f t="shared" si="758"/>
        <v>0</v>
      </c>
      <c r="AI1240" s="14">
        <f t="shared" si="759"/>
        <v>0.43956797541811388</v>
      </c>
      <c r="AJ1240" s="14">
        <f t="shared" si="760"/>
        <v>1.4956111778763026</v>
      </c>
      <c r="AK1240" s="14">
        <f t="shared" si="761"/>
        <v>2.0395679754181142</v>
      </c>
      <c r="AL1240" s="24">
        <f t="shared" si="779"/>
        <v>626.90814054503323</v>
      </c>
      <c r="AM1240" s="14">
        <f t="shared" si="780"/>
        <v>535.95756655503158</v>
      </c>
      <c r="AN1240" s="138" t="str">
        <f t="shared" si="781"/>
        <v>modifiée</v>
      </c>
      <c r="AO1240">
        <f t="shared" si="782"/>
        <v>6110</v>
      </c>
      <c r="AP1240" s="124">
        <f t="shared" si="783"/>
        <v>535.95756655503158</v>
      </c>
      <c r="AQ1240" s="124">
        <f t="shared" si="744"/>
        <v>0.28870111517687747</v>
      </c>
    </row>
    <row r="1241" spans="2:43" x14ac:dyDescent="0.25">
      <c r="B1241" s="3">
        <f t="shared" si="762"/>
        <v>6115</v>
      </c>
      <c r="C1241" s="14">
        <f t="shared" si="763"/>
        <v>101.91666666666667</v>
      </c>
      <c r="D1241" s="11">
        <f t="shared" si="764"/>
        <v>1024.5942979897427</v>
      </c>
      <c r="E1241" s="11">
        <f t="shared" si="745"/>
        <v>854.81626712464845</v>
      </c>
      <c r="F1241" s="11">
        <f t="shared" si="765"/>
        <v>368.11740996567454</v>
      </c>
      <c r="G1241" s="11">
        <f t="shared" si="746"/>
        <v>624.71668554587632</v>
      </c>
      <c r="H1241" s="11">
        <f t="shared" si="747"/>
        <v>506.34761695126059</v>
      </c>
      <c r="I1241" s="24">
        <f t="shared" si="766"/>
        <v>368.11740996567454</v>
      </c>
      <c r="J1241" s="12">
        <f t="shared" si="748"/>
        <v>0.27154906566361037</v>
      </c>
      <c r="K1241" s="24">
        <f t="shared" si="749"/>
        <v>591.28405507125728</v>
      </c>
      <c r="L1241" s="12">
        <f t="shared" si="767"/>
        <v>0.2560193096710906</v>
      </c>
      <c r="M1241" s="24">
        <f t="shared" si="768"/>
        <v>624.71668554587632</v>
      </c>
      <c r="N1241" s="12">
        <f t="shared" si="750"/>
        <v>0.61693625101400684</v>
      </c>
      <c r="O1241" s="24">
        <f t="shared" si="751"/>
        <v>780.77418420049332</v>
      </c>
      <c r="P1241" s="12">
        <f t="shared" si="769"/>
        <v>0.31689623074567475</v>
      </c>
      <c r="Q1241" s="24">
        <f t="shared" si="770"/>
        <v>506.34761695126059</v>
      </c>
      <c r="R1241" s="12">
        <f t="shared" si="752"/>
        <v>0.43051754135445758</v>
      </c>
      <c r="S1241" s="24">
        <f t="shared" si="753"/>
        <v>671.31466454127735</v>
      </c>
      <c r="T1241" s="12">
        <f t="shared" si="771"/>
        <v>0.30421766364994934</v>
      </c>
      <c r="W1241" s="24">
        <f t="shared" si="772"/>
        <v>718.11482770837199</v>
      </c>
      <c r="X1241" s="24">
        <f t="shared" si="773"/>
        <v>1319.8540279821493</v>
      </c>
      <c r="Y1241" s="13">
        <f t="shared" si="754"/>
        <v>0.2560193096710906</v>
      </c>
      <c r="Z1241" s="24">
        <f t="shared" si="755"/>
        <v>3417.5359854069115</v>
      </c>
      <c r="AA1241" s="24">
        <f t="shared" si="756"/>
        <v>18141.640608202219</v>
      </c>
      <c r="AB1241" s="24">
        <f t="shared" si="774"/>
        <v>624.71668554587632</v>
      </c>
      <c r="AC1241" s="24">
        <f t="shared" si="775"/>
        <v>506.34761695126059</v>
      </c>
      <c r="AD1241" s="123">
        <f t="shared" si="776"/>
        <v>6115</v>
      </c>
      <c r="AE1241" s="14">
        <f t="shared" si="777"/>
        <v>101.91666666666667</v>
      </c>
      <c r="AF1241" s="24">
        <f t="shared" si="757"/>
        <v>428.17380847563027</v>
      </c>
      <c r="AG1241" s="3">
        <f t="shared" si="778"/>
        <v>2.0365238304873943</v>
      </c>
      <c r="AH1241" s="14">
        <f t="shared" si="758"/>
        <v>0</v>
      </c>
      <c r="AI1241" s="14">
        <f t="shared" si="759"/>
        <v>0.43652383048739396</v>
      </c>
      <c r="AJ1241" s="14">
        <f t="shared" si="760"/>
        <v>1.4928714474386546</v>
      </c>
      <c r="AK1241" s="14">
        <f t="shared" si="761"/>
        <v>2.0365238304873943</v>
      </c>
      <c r="AL1241" s="24">
        <f t="shared" si="779"/>
        <v>627.18042164619033</v>
      </c>
      <c r="AM1241" s="14">
        <f t="shared" si="780"/>
        <v>536.24601558400855</v>
      </c>
      <c r="AN1241" s="138" t="str">
        <f t="shared" si="781"/>
        <v>modifiée</v>
      </c>
      <c r="AO1241">
        <f t="shared" si="782"/>
        <v>6115</v>
      </c>
      <c r="AP1241" s="124">
        <f t="shared" si="783"/>
        <v>536.24601558400855</v>
      </c>
      <c r="AQ1241" s="124">
        <f t="shared" si="744"/>
        <v>0.28844902897697011</v>
      </c>
    </row>
    <row r="1242" spans="2:43" x14ac:dyDescent="0.25">
      <c r="B1242" s="3">
        <f t="shared" si="762"/>
        <v>6120</v>
      </c>
      <c r="C1242" s="14">
        <f t="shared" si="763"/>
        <v>102</v>
      </c>
      <c r="D1242" s="11">
        <f t="shared" si="764"/>
        <v>1024.7166095036832</v>
      </c>
      <c r="E1242" s="11">
        <f t="shared" si="745"/>
        <v>855.0370425510207</v>
      </c>
      <c r="F1242" s="11">
        <f t="shared" si="765"/>
        <v>368.37342927534564</v>
      </c>
      <c r="G1242" s="11">
        <f t="shared" si="746"/>
        <v>625.03358177662199</v>
      </c>
      <c r="H1242" s="11">
        <f t="shared" si="747"/>
        <v>506.65183461491051</v>
      </c>
      <c r="I1242" s="24">
        <f t="shared" si="766"/>
        <v>368.37342927534564</v>
      </c>
      <c r="J1242" s="12">
        <f t="shared" si="748"/>
        <v>0.27149834534030187</v>
      </c>
      <c r="K1242" s="24">
        <f t="shared" si="749"/>
        <v>591.39451658586734</v>
      </c>
      <c r="L1242" s="12">
        <f t="shared" si="767"/>
        <v>0.25592544758523522</v>
      </c>
      <c r="M1242" s="24">
        <f t="shared" si="768"/>
        <v>625.03358177662199</v>
      </c>
      <c r="N1242" s="12">
        <f t="shared" si="750"/>
        <v>0.61668195021712702</v>
      </c>
      <c r="O1242" s="24">
        <f t="shared" si="751"/>
        <v>781.09615162171508</v>
      </c>
      <c r="P1242" s="12">
        <f t="shared" si="769"/>
        <v>0.31663694130247011</v>
      </c>
      <c r="Q1242" s="24">
        <f t="shared" si="770"/>
        <v>506.65183461491051</v>
      </c>
      <c r="R1242" s="12">
        <f t="shared" si="752"/>
        <v>0.43036744744994698</v>
      </c>
      <c r="S1242" s="24">
        <f t="shared" si="753"/>
        <v>671.54879061134443</v>
      </c>
      <c r="T1242" s="12">
        <f t="shared" si="771"/>
        <v>0.30402094096880394</v>
      </c>
      <c r="W1242" s="24">
        <f t="shared" si="772"/>
        <v>718.37084701804304</v>
      </c>
      <c r="X1242" s="24">
        <f t="shared" si="773"/>
        <v>1328.3821217324753</v>
      </c>
      <c r="Y1242" s="13">
        <f t="shared" si="754"/>
        <v>0.25592544758523522</v>
      </c>
      <c r="Z1242" s="24">
        <f t="shared" si="755"/>
        <v>3416.6548883244418</v>
      </c>
      <c r="AA1242" s="24">
        <f t="shared" si="756"/>
        <v>18149.136895647989</v>
      </c>
      <c r="AB1242" s="24">
        <f t="shared" si="774"/>
        <v>625.03358177662199</v>
      </c>
      <c r="AC1242" s="24">
        <f t="shared" si="775"/>
        <v>506.65183461491051</v>
      </c>
      <c r="AD1242" s="123">
        <f t="shared" si="776"/>
        <v>6120</v>
      </c>
      <c r="AE1242" s="14">
        <f t="shared" si="777"/>
        <v>102</v>
      </c>
      <c r="AF1242" s="24">
        <f t="shared" si="757"/>
        <v>428.32591730745526</v>
      </c>
      <c r="AG1242" s="3">
        <f t="shared" si="778"/>
        <v>2.0334816538508949</v>
      </c>
      <c r="AH1242" s="14">
        <f t="shared" si="758"/>
        <v>0</v>
      </c>
      <c r="AI1242" s="14">
        <f t="shared" si="759"/>
        <v>0.43348165385089477</v>
      </c>
      <c r="AJ1242" s="14">
        <f t="shared" si="760"/>
        <v>1.4901334884658053</v>
      </c>
      <c r="AK1242" s="14">
        <f t="shared" si="761"/>
        <v>2.0334816538508949</v>
      </c>
      <c r="AL1242" s="24">
        <f t="shared" si="779"/>
        <v>627.45252985025695</v>
      </c>
      <c r="AM1242" s="14">
        <f t="shared" si="780"/>
        <v>536.53421268247075</v>
      </c>
      <c r="AN1242" s="138" t="str">
        <f t="shared" si="781"/>
        <v>modifiée</v>
      </c>
      <c r="AO1242">
        <f t="shared" si="782"/>
        <v>6120</v>
      </c>
      <c r="AP1242" s="124">
        <f t="shared" si="783"/>
        <v>536.53421268247075</v>
      </c>
      <c r="AQ1242" s="124">
        <f t="shared" si="744"/>
        <v>0.28819709846220576</v>
      </c>
    </row>
    <row r="1243" spans="2:43" x14ac:dyDescent="0.25">
      <c r="B1243" s="3">
        <f t="shared" si="762"/>
        <v>6125</v>
      </c>
      <c r="C1243" s="14">
        <f t="shared" si="763"/>
        <v>102.08333333333333</v>
      </c>
      <c r="D1243" s="11">
        <f t="shared" si="764"/>
        <v>1024.8388212529194</v>
      </c>
      <c r="E1243" s="11">
        <f t="shared" si="745"/>
        <v>855.25781797739296</v>
      </c>
      <c r="F1243" s="11">
        <f t="shared" si="765"/>
        <v>368.62935472293088</v>
      </c>
      <c r="G1243" s="11">
        <f t="shared" si="746"/>
        <v>625.35021871792446</v>
      </c>
      <c r="H1243" s="11">
        <f t="shared" si="747"/>
        <v>506.95585555587934</v>
      </c>
      <c r="I1243" s="24">
        <f t="shared" si="766"/>
        <v>368.62935472293088</v>
      </c>
      <c r="J1243" s="12">
        <f t="shared" si="748"/>
        <v>0.271447616647014</v>
      </c>
      <c r="K1243" s="24">
        <f t="shared" si="749"/>
        <v>591.50503761903963</v>
      </c>
      <c r="L1243" s="12">
        <f t="shared" si="767"/>
        <v>0.25583158713440862</v>
      </c>
      <c r="M1243" s="24">
        <f t="shared" si="768"/>
        <v>625.35021871792446</v>
      </c>
      <c r="N1243" s="12">
        <f t="shared" si="750"/>
        <v>0.61642663956649246</v>
      </c>
      <c r="O1243" s="24">
        <f t="shared" si="751"/>
        <v>781.41966484109662</v>
      </c>
      <c r="P1243" s="12">
        <f t="shared" si="769"/>
        <v>0.31637743049925338</v>
      </c>
      <c r="Q1243" s="24">
        <f t="shared" si="770"/>
        <v>506.95585555587934</v>
      </c>
      <c r="R1243" s="12">
        <f t="shared" si="752"/>
        <v>0.43021735566200869</v>
      </c>
      <c r="S1243" s="24">
        <f t="shared" si="753"/>
        <v>671.78307673984216</v>
      </c>
      <c r="T1243" s="12">
        <f t="shared" si="771"/>
        <v>0.30382432516429403</v>
      </c>
      <c r="W1243" s="24">
        <f t="shared" si="772"/>
        <v>718.62677246562828</v>
      </c>
      <c r="X1243" s="24">
        <f t="shared" si="773"/>
        <v>1337.1323643379517</v>
      </c>
      <c r="Y1243" s="13">
        <f t="shared" si="754"/>
        <v>0.25583158713440862</v>
      </c>
      <c r="Z1243" s="24">
        <f t="shared" si="755"/>
        <v>3415.7761377941169</v>
      </c>
      <c r="AA1243" s="24">
        <f t="shared" si="756"/>
        <v>18156.64255511828</v>
      </c>
      <c r="AB1243" s="24">
        <f t="shared" si="774"/>
        <v>625.35021871792446</v>
      </c>
      <c r="AC1243" s="24">
        <f t="shared" si="775"/>
        <v>506.95585555587934</v>
      </c>
      <c r="AD1243" s="123">
        <f t="shared" si="776"/>
        <v>6125</v>
      </c>
      <c r="AE1243" s="14">
        <f t="shared" si="777"/>
        <v>102.08333333333333</v>
      </c>
      <c r="AF1243" s="24">
        <f t="shared" si="757"/>
        <v>428.47792777793967</v>
      </c>
      <c r="AG1243" s="3">
        <f t="shared" si="778"/>
        <v>2.0304414444412067</v>
      </c>
      <c r="AH1243" s="14">
        <f t="shared" si="758"/>
        <v>0</v>
      </c>
      <c r="AI1243" s="14">
        <f t="shared" si="759"/>
        <v>0.43044144444120647</v>
      </c>
      <c r="AJ1243" s="14">
        <f t="shared" si="760"/>
        <v>1.4873972999970859</v>
      </c>
      <c r="AK1243" s="14">
        <f t="shared" si="761"/>
        <v>2.0304414444412067</v>
      </c>
      <c r="AL1243" s="24">
        <f t="shared" si="779"/>
        <v>627.72446523593158</v>
      </c>
      <c r="AM1243" s="14">
        <f t="shared" si="780"/>
        <v>536.82215800623476</v>
      </c>
      <c r="AN1243" s="138" t="str">
        <f t="shared" si="781"/>
        <v>modifiée</v>
      </c>
      <c r="AO1243">
        <f t="shared" si="782"/>
        <v>6125</v>
      </c>
      <c r="AP1243" s="124">
        <f t="shared" si="783"/>
        <v>536.82215800623476</v>
      </c>
      <c r="AQ1243" s="124">
        <f t="shared" si="744"/>
        <v>0.28794532376400639</v>
      </c>
    </row>
    <row r="1244" spans="2:43" x14ac:dyDescent="0.25">
      <c r="B1244" s="3">
        <f t="shared" si="762"/>
        <v>6130</v>
      </c>
      <c r="C1244" s="14">
        <f t="shared" si="763"/>
        <v>102.16666666666667</v>
      </c>
      <c r="D1244" s="11">
        <f t="shared" si="764"/>
        <v>1024.960933400067</v>
      </c>
      <c r="E1244" s="11">
        <f t="shared" si="745"/>
        <v>855.47859340376522</v>
      </c>
      <c r="F1244" s="11">
        <f t="shared" si="765"/>
        <v>368.88518631006531</v>
      </c>
      <c r="G1244" s="11">
        <f t="shared" si="746"/>
        <v>625.66659614842376</v>
      </c>
      <c r="H1244" s="11">
        <f t="shared" si="747"/>
        <v>507.25967988104361</v>
      </c>
      <c r="I1244" s="24">
        <f t="shared" si="766"/>
        <v>368.88518631006531</v>
      </c>
      <c r="J1244" s="12">
        <f t="shared" si="748"/>
        <v>0.27139687955152658</v>
      </c>
      <c r="K1244" s="24">
        <f t="shared" si="749"/>
        <v>591.61561828461151</v>
      </c>
      <c r="L1244" s="12">
        <f t="shared" si="767"/>
        <v>0.25573772837341341</v>
      </c>
      <c r="M1244" s="24">
        <f t="shared" si="768"/>
        <v>625.66659614842376</v>
      </c>
      <c r="N1244" s="12">
        <f t="shared" si="750"/>
        <v>0.61617031347290696</v>
      </c>
      <c r="O1244" s="24">
        <f t="shared" si="751"/>
        <v>781.74473446188165</v>
      </c>
      <c r="P1244" s="12">
        <f t="shared" si="769"/>
        <v>0.31611769663118217</v>
      </c>
      <c r="Q1244" s="24">
        <f t="shared" si="770"/>
        <v>507.25967988104361</v>
      </c>
      <c r="R1244" s="12">
        <f t="shared" si="752"/>
        <v>0.43006726619035479</v>
      </c>
      <c r="S1244" s="24">
        <f t="shared" si="753"/>
        <v>672.0175227788236</v>
      </c>
      <c r="T1244" s="12">
        <f t="shared" si="771"/>
        <v>0.30362781637151992</v>
      </c>
      <c r="W1244" s="24">
        <f t="shared" si="772"/>
        <v>718.88260405276264</v>
      </c>
      <c r="X1244" s="24">
        <f t="shared" si="773"/>
        <v>1346.1135487220431</v>
      </c>
      <c r="Y1244" s="13">
        <f t="shared" si="754"/>
        <v>0.25573772837341341</v>
      </c>
      <c r="Z1244" s="24">
        <f t="shared" si="755"/>
        <v>3414.8997337750643</v>
      </c>
      <c r="AA1244" s="24">
        <f t="shared" si="756"/>
        <v>18164.157607067955</v>
      </c>
      <c r="AB1244" s="24">
        <f t="shared" si="774"/>
        <v>625.66659614842376</v>
      </c>
      <c r="AC1244" s="24">
        <f t="shared" si="775"/>
        <v>507.25967988104361</v>
      </c>
      <c r="AD1244" s="123">
        <f t="shared" si="776"/>
        <v>6130</v>
      </c>
      <c r="AE1244" s="14">
        <f t="shared" si="777"/>
        <v>102.16666666666667</v>
      </c>
      <c r="AF1244" s="24">
        <f t="shared" si="757"/>
        <v>428.62983994052183</v>
      </c>
      <c r="AG1244" s="3">
        <f t="shared" si="778"/>
        <v>2.0274032011895642</v>
      </c>
      <c r="AH1244" s="14">
        <f t="shared" si="758"/>
        <v>0</v>
      </c>
      <c r="AI1244" s="14">
        <f t="shared" si="759"/>
        <v>0.42740320118956376</v>
      </c>
      <c r="AJ1244" s="14">
        <f t="shared" si="760"/>
        <v>1.4846628810706075</v>
      </c>
      <c r="AK1244" s="14">
        <f t="shared" si="761"/>
        <v>2.0274032011895642</v>
      </c>
      <c r="AL1244" s="24">
        <f t="shared" si="779"/>
        <v>627.99622788200577</v>
      </c>
      <c r="AM1244" s="14">
        <f t="shared" si="780"/>
        <v>537.10985171124878</v>
      </c>
      <c r="AN1244" s="138" t="str">
        <f t="shared" si="781"/>
        <v>modifiée</v>
      </c>
      <c r="AO1244">
        <f t="shared" si="782"/>
        <v>6130</v>
      </c>
      <c r="AP1244" s="124">
        <f t="shared" si="783"/>
        <v>537.10985171124878</v>
      </c>
      <c r="AQ1244" s="124">
        <f t="shared" si="744"/>
        <v>0.28769370501402136</v>
      </c>
    </row>
    <row r="1245" spans="2:43" x14ac:dyDescent="0.25">
      <c r="B1245" s="3">
        <f t="shared" si="762"/>
        <v>6135</v>
      </c>
      <c r="C1245" s="14">
        <f t="shared" si="763"/>
        <v>102.25</v>
      </c>
      <c r="D1245" s="11">
        <f t="shared" si="764"/>
        <v>1025.0829461073442</v>
      </c>
      <c r="E1245" s="11">
        <f t="shared" si="745"/>
        <v>855.69936883013736</v>
      </c>
      <c r="F1245" s="11">
        <f t="shared" si="765"/>
        <v>369.1409240384387</v>
      </c>
      <c r="G1245" s="11">
        <f t="shared" si="746"/>
        <v>625.98271384505495</v>
      </c>
      <c r="H1245" s="11">
        <f t="shared" si="747"/>
        <v>507.56330769741515</v>
      </c>
      <c r="I1245" s="24">
        <f t="shared" si="766"/>
        <v>369.1409240384387</v>
      </c>
      <c r="J1245" s="12">
        <f t="shared" si="748"/>
        <v>0.27134613402188218</v>
      </c>
      <c r="K1245" s="24">
        <f t="shared" si="749"/>
        <v>591.72625869599608</v>
      </c>
      <c r="L1245" s="12">
        <f t="shared" si="767"/>
        <v>0.25564387135705008</v>
      </c>
      <c r="M1245" s="24">
        <f t="shared" si="768"/>
        <v>625.98271384505495</v>
      </c>
      <c r="N1245" s="12">
        <f t="shared" si="750"/>
        <v>0.61591296630851333</v>
      </c>
      <c r="O1245" s="24">
        <f t="shared" si="751"/>
        <v>782.07137118118817</v>
      </c>
      <c r="P1245" s="12">
        <f t="shared" si="769"/>
        <v>0.31585773797927474</v>
      </c>
      <c r="Q1245" s="24">
        <f t="shared" si="770"/>
        <v>507.56330769741515</v>
      </c>
      <c r="R1245" s="12">
        <f t="shared" si="752"/>
        <v>0.42991717923461481</v>
      </c>
      <c r="S1245" s="24">
        <f t="shared" si="753"/>
        <v>672.25212857982319</v>
      </c>
      <c r="T1245" s="12">
        <f t="shared" si="771"/>
        <v>0.30343141472498703</v>
      </c>
      <c r="W1245" s="24">
        <f t="shared" si="772"/>
        <v>719.13834178113609</v>
      </c>
      <c r="X1245" s="24">
        <f t="shared" si="773"/>
        <v>1355.3349380594993</v>
      </c>
      <c r="Y1245" s="13">
        <f t="shared" si="754"/>
        <v>0.25564387135705008</v>
      </c>
      <c r="Z1245" s="24">
        <f t="shared" si="755"/>
        <v>3414.0256762250319</v>
      </c>
      <c r="AA1245" s="24">
        <f t="shared" si="756"/>
        <v>18171.682071959738</v>
      </c>
      <c r="AB1245" s="24">
        <f t="shared" si="774"/>
        <v>625.98271384505495</v>
      </c>
      <c r="AC1245" s="24">
        <f t="shared" si="775"/>
        <v>507.56330769741515</v>
      </c>
      <c r="AD1245" s="123">
        <f t="shared" si="776"/>
        <v>6135</v>
      </c>
      <c r="AE1245" s="14">
        <f t="shared" si="777"/>
        <v>102.25</v>
      </c>
      <c r="AF1245" s="24">
        <f t="shared" si="757"/>
        <v>428.78165384870761</v>
      </c>
      <c r="AG1245" s="3">
        <f t="shared" si="778"/>
        <v>2.0243669230258483</v>
      </c>
      <c r="AH1245" s="14">
        <f t="shared" si="758"/>
        <v>0</v>
      </c>
      <c r="AI1245" s="14">
        <f t="shared" si="759"/>
        <v>0.42436692302584833</v>
      </c>
      <c r="AJ1245" s="14">
        <f t="shared" si="760"/>
        <v>1.4819302307232638</v>
      </c>
      <c r="AK1245" s="14">
        <f t="shared" si="761"/>
        <v>2.0243669230258483</v>
      </c>
      <c r="AL1245" s="24">
        <f t="shared" si="779"/>
        <v>628.26781786736365</v>
      </c>
      <c r="AM1245" s="14">
        <f t="shared" si="780"/>
        <v>537.39729395359132</v>
      </c>
      <c r="AN1245" s="138" t="str">
        <f t="shared" si="781"/>
        <v>modifiée</v>
      </c>
      <c r="AO1245">
        <f t="shared" si="782"/>
        <v>6135</v>
      </c>
      <c r="AP1245" s="124">
        <f t="shared" si="783"/>
        <v>537.39729395359132</v>
      </c>
      <c r="AQ1245" s="124">
        <f t="shared" si="744"/>
        <v>0.28744224234253579</v>
      </c>
    </row>
    <row r="1246" spans="2:43" x14ac:dyDescent="0.25">
      <c r="B1246" s="3">
        <f t="shared" si="762"/>
        <v>6140</v>
      </c>
      <c r="C1246" s="14">
        <f t="shared" si="763"/>
        <v>102.33333333333333</v>
      </c>
      <c r="D1246" s="11">
        <f t="shared" si="764"/>
        <v>1025.2048595365738</v>
      </c>
      <c r="E1246" s="11">
        <f t="shared" si="745"/>
        <v>855.9201442565095</v>
      </c>
      <c r="F1246" s="11">
        <f t="shared" si="765"/>
        <v>369.39656790979575</v>
      </c>
      <c r="G1246" s="11">
        <f t="shared" si="746"/>
        <v>626.29857158303423</v>
      </c>
      <c r="H1246" s="11">
        <f t="shared" si="747"/>
        <v>507.86673911214012</v>
      </c>
      <c r="I1246" s="24">
        <f t="shared" si="766"/>
        <v>369.39656790979575</v>
      </c>
      <c r="J1246" s="12">
        <f t="shared" si="748"/>
        <v>0.27129538002638542</v>
      </c>
      <c r="K1246" s="24">
        <f t="shared" si="749"/>
        <v>591.83695896618212</v>
      </c>
      <c r="L1246" s="12">
        <f t="shared" si="767"/>
        <v>0.25555001614007244</v>
      </c>
      <c r="M1246" s="24">
        <f t="shared" si="768"/>
        <v>626.29857158303423</v>
      </c>
      <c r="N1246" s="12">
        <f t="shared" si="750"/>
        <v>0.61565459240648412</v>
      </c>
      <c r="O1246" s="24">
        <f t="shared" si="751"/>
        <v>782.39958579101926</v>
      </c>
      <c r="P1246" s="12">
        <f t="shared" si="769"/>
        <v>0.31559755281019214</v>
      </c>
      <c r="Q1246" s="24">
        <f t="shared" si="770"/>
        <v>507.86673911214012</v>
      </c>
      <c r="R1246" s="12">
        <f t="shared" si="752"/>
        <v>0.42976709499433219</v>
      </c>
      <c r="S1246" s="24">
        <f t="shared" si="753"/>
        <v>672.48689399386126</v>
      </c>
      <c r="T1246" s="12">
        <f t="shared" si="771"/>
        <v>0.30323512035853578</v>
      </c>
      <c r="W1246" s="24">
        <f t="shared" si="772"/>
        <v>719.39398565249314</v>
      </c>
      <c r="X1246" s="24">
        <f t="shared" si="773"/>
        <v>1364.8062976390333</v>
      </c>
      <c r="Y1246" s="13">
        <f t="shared" si="754"/>
        <v>0.25555001614007244</v>
      </c>
      <c r="Z1246" s="24">
        <f t="shared" si="755"/>
        <v>3413.1539651004091</v>
      </c>
      <c r="AA1246" s="24">
        <f t="shared" si="756"/>
        <v>18179.215970264439</v>
      </c>
      <c r="AB1246" s="24">
        <f t="shared" si="774"/>
        <v>626.29857158303423</v>
      </c>
      <c r="AC1246" s="24">
        <f t="shared" si="775"/>
        <v>507.86673911214012</v>
      </c>
      <c r="AD1246" s="123">
        <f t="shared" si="776"/>
        <v>6140</v>
      </c>
      <c r="AE1246" s="14">
        <f t="shared" si="777"/>
        <v>102.33333333333333</v>
      </c>
      <c r="AF1246" s="24">
        <f t="shared" si="757"/>
        <v>428.93336955607003</v>
      </c>
      <c r="AG1246" s="3">
        <f t="shared" si="778"/>
        <v>2.0213326088785988</v>
      </c>
      <c r="AH1246" s="14">
        <f t="shared" si="758"/>
        <v>0</v>
      </c>
      <c r="AI1246" s="14">
        <f t="shared" si="759"/>
        <v>0.42133260887859869</v>
      </c>
      <c r="AJ1246" s="14">
        <f t="shared" si="760"/>
        <v>1.4791993479907388</v>
      </c>
      <c r="AK1246" s="14">
        <f t="shared" si="761"/>
        <v>2.0213326088785988</v>
      </c>
      <c r="AL1246" s="24">
        <f t="shared" si="779"/>
        <v>628.53923527098186</v>
      </c>
      <c r="AM1246" s="14">
        <f t="shared" si="780"/>
        <v>537.68448488947058</v>
      </c>
      <c r="AN1246" s="138" t="str">
        <f t="shared" si="781"/>
        <v>modifiée</v>
      </c>
      <c r="AO1246">
        <f t="shared" si="782"/>
        <v>6140</v>
      </c>
      <c r="AP1246" s="124">
        <f t="shared" si="783"/>
        <v>537.68448488947058</v>
      </c>
      <c r="AQ1246" s="124">
        <f t="shared" si="744"/>
        <v>0.28719093587926636</v>
      </c>
    </row>
    <row r="1247" spans="2:43" x14ac:dyDescent="0.25">
      <c r="B1247" s="3">
        <f t="shared" si="762"/>
        <v>6145</v>
      </c>
      <c r="C1247" s="14">
        <f t="shared" si="763"/>
        <v>102.41666666666667</v>
      </c>
      <c r="D1247" s="11">
        <f t="shared" si="764"/>
        <v>1025.3266738491832</v>
      </c>
      <c r="E1247" s="11">
        <f t="shared" si="745"/>
        <v>856.14091968288176</v>
      </c>
      <c r="F1247" s="11">
        <f t="shared" si="765"/>
        <v>369.65211792593584</v>
      </c>
      <c r="G1247" s="11">
        <f t="shared" si="746"/>
        <v>626.61416913584446</v>
      </c>
      <c r="H1247" s="11">
        <f t="shared" si="747"/>
        <v>508.16997423249865</v>
      </c>
      <c r="I1247" s="24">
        <f t="shared" si="766"/>
        <v>369.65211792593584</v>
      </c>
      <c r="J1247" s="12">
        <f t="shared" si="748"/>
        <v>0.27124461753360263</v>
      </c>
      <c r="K1247" s="24">
        <f t="shared" si="749"/>
        <v>591.94771920773564</v>
      </c>
      <c r="L1247" s="12">
        <f t="shared" si="767"/>
        <v>0.25545616277725058</v>
      </c>
      <c r="M1247" s="24">
        <f t="shared" si="768"/>
        <v>626.61416913584446</v>
      </c>
      <c r="N1247" s="12">
        <f t="shared" si="750"/>
        <v>0.6153951860607102</v>
      </c>
      <c r="O1247" s="24">
        <f t="shared" si="751"/>
        <v>782.72938917928479</v>
      </c>
      <c r="P1247" s="12">
        <f t="shared" si="769"/>
        <v>0.31533713937626345</v>
      </c>
      <c r="Q1247" s="24">
        <f t="shared" si="770"/>
        <v>508.16997423249865</v>
      </c>
      <c r="R1247" s="12">
        <f t="shared" si="752"/>
        <v>0.42961701366896166</v>
      </c>
      <c r="S1247" s="24">
        <f t="shared" si="753"/>
        <v>672.721818871447</v>
      </c>
      <c r="T1247" s="12">
        <f t="shared" si="771"/>
        <v>0.30303893340544102</v>
      </c>
      <c r="W1247" s="24">
        <f t="shared" si="772"/>
        <v>719.64953566863323</v>
      </c>
      <c r="X1247" s="24">
        <f t="shared" si="773"/>
        <v>1374.5379293523083</v>
      </c>
      <c r="Y1247" s="13">
        <f t="shared" si="754"/>
        <v>0.25545616277725058</v>
      </c>
      <c r="Z1247" s="24">
        <f t="shared" si="755"/>
        <v>3412.2846003562131</v>
      </c>
      <c r="AA1247" s="24">
        <f t="shared" si="756"/>
        <v>18186.759322460584</v>
      </c>
      <c r="AB1247" s="24">
        <f t="shared" si="774"/>
        <v>626.61416913584446</v>
      </c>
      <c r="AC1247" s="24">
        <f t="shared" si="775"/>
        <v>508.16997423249865</v>
      </c>
      <c r="AD1247" s="123">
        <f t="shared" si="776"/>
        <v>6145</v>
      </c>
      <c r="AE1247" s="14">
        <f t="shared" si="777"/>
        <v>102.41666666666667</v>
      </c>
      <c r="AF1247" s="24">
        <f t="shared" si="757"/>
        <v>429.08498711624929</v>
      </c>
      <c r="AG1247" s="3">
        <f t="shared" si="778"/>
        <v>2.0183002576750138</v>
      </c>
      <c r="AH1247" s="14">
        <f t="shared" si="758"/>
        <v>0</v>
      </c>
      <c r="AI1247" s="14">
        <f t="shared" si="759"/>
        <v>0.41830025767501344</v>
      </c>
      <c r="AJ1247" s="14">
        <f t="shared" si="760"/>
        <v>1.4764702319075123</v>
      </c>
      <c r="AK1247" s="14">
        <f t="shared" si="761"/>
        <v>2.0183002576750138</v>
      </c>
      <c r="AL1247" s="24">
        <f t="shared" si="779"/>
        <v>628.81048017192848</v>
      </c>
      <c r="AM1247" s="14">
        <f t="shared" si="780"/>
        <v>537.97142467522383</v>
      </c>
      <c r="AN1247" s="138" t="str">
        <f t="shared" si="781"/>
        <v>modifiée</v>
      </c>
      <c r="AO1247">
        <f t="shared" si="782"/>
        <v>6145</v>
      </c>
      <c r="AP1247" s="124">
        <f t="shared" si="783"/>
        <v>537.97142467522383</v>
      </c>
      <c r="AQ1247" s="124">
        <f t="shared" si="744"/>
        <v>0.28693978575324763</v>
      </c>
    </row>
    <row r="1248" spans="2:43" x14ac:dyDescent="0.25">
      <c r="B1248" s="3">
        <f t="shared" si="762"/>
        <v>6150</v>
      </c>
      <c r="C1248" s="14">
        <f t="shared" si="763"/>
        <v>102.5</v>
      </c>
      <c r="D1248" s="11">
        <f t="shared" si="764"/>
        <v>1025.4483892062069</v>
      </c>
      <c r="E1248" s="11">
        <f t="shared" si="745"/>
        <v>856.36169510925401</v>
      </c>
      <c r="F1248" s="11">
        <f t="shared" si="765"/>
        <v>369.90757408871309</v>
      </c>
      <c r="G1248" s="11">
        <f t="shared" si="746"/>
        <v>626.92950627522077</v>
      </c>
      <c r="H1248" s="11">
        <f t="shared" si="747"/>
        <v>508.47301316590409</v>
      </c>
      <c r="I1248" s="24">
        <f t="shared" si="766"/>
        <v>369.90757408871309</v>
      </c>
      <c r="J1248" s="12">
        <f t="shared" si="748"/>
        <v>0.27119384651236084</v>
      </c>
      <c r="K1248" s="24">
        <f t="shared" si="749"/>
        <v>592.05853953279995</v>
      </c>
      <c r="L1248" s="12">
        <f t="shared" si="767"/>
        <v>0.25536231132329545</v>
      </c>
      <c r="M1248" s="24">
        <f t="shared" si="768"/>
        <v>626.92950627522077</v>
      </c>
      <c r="N1248" s="12">
        <f t="shared" si="750"/>
        <v>0.61513474152548575</v>
      </c>
      <c r="O1248" s="24">
        <f t="shared" si="751"/>
        <v>783.06079233083778</v>
      </c>
      <c r="P1248" s="12">
        <f t="shared" si="769"/>
        <v>0.31507649591519321</v>
      </c>
      <c r="Q1248" s="24">
        <f t="shared" si="770"/>
        <v>508.47301316590409</v>
      </c>
      <c r="R1248" s="12">
        <f t="shared" si="752"/>
        <v>0.42946693545786635</v>
      </c>
      <c r="S1248" s="24">
        <f t="shared" si="753"/>
        <v>672.9569030625812</v>
      </c>
      <c r="T1248" s="12">
        <f t="shared" si="771"/>
        <v>0.30284285399829342</v>
      </c>
      <c r="W1248" s="24">
        <f t="shared" si="772"/>
        <v>719.90499183141048</v>
      </c>
      <c r="X1248" s="24">
        <f t="shared" si="773"/>
        <v>1384.5407090652611</v>
      </c>
      <c r="Y1248" s="13">
        <f t="shared" si="754"/>
        <v>0.25536231132329545</v>
      </c>
      <c r="Z1248" s="24">
        <f t="shared" si="755"/>
        <v>3411.4175819460884</v>
      </c>
      <c r="AA1248" s="24">
        <f t="shared" si="756"/>
        <v>18194.312149034631</v>
      </c>
      <c r="AB1248" s="24">
        <f t="shared" si="774"/>
        <v>626.92950627522077</v>
      </c>
      <c r="AC1248" s="24">
        <f t="shared" si="775"/>
        <v>508.47301316590409</v>
      </c>
      <c r="AD1248" s="123">
        <f t="shared" si="776"/>
        <v>6150</v>
      </c>
      <c r="AE1248" s="14">
        <f t="shared" si="777"/>
        <v>102.5</v>
      </c>
      <c r="AF1248" s="24">
        <f t="shared" si="757"/>
        <v>429.23650658295207</v>
      </c>
      <c r="AG1248" s="3">
        <f t="shared" si="778"/>
        <v>2.0152698683409591</v>
      </c>
      <c r="AH1248" s="14">
        <f t="shared" si="758"/>
        <v>0</v>
      </c>
      <c r="AI1248" s="14">
        <f t="shared" si="759"/>
        <v>0.41526986834095891</v>
      </c>
      <c r="AJ1248" s="14">
        <f t="shared" si="760"/>
        <v>1.4737428815068632</v>
      </c>
      <c r="AK1248" s="14">
        <f t="shared" si="761"/>
        <v>2.0152698683409591</v>
      </c>
      <c r="AL1248" s="24">
        <f t="shared" si="779"/>
        <v>629.08155264936363</v>
      </c>
      <c r="AM1248" s="14">
        <f t="shared" si="780"/>
        <v>538.25811346731666</v>
      </c>
      <c r="AN1248" s="138" t="str">
        <f t="shared" si="781"/>
        <v>modifiée</v>
      </c>
      <c r="AO1248">
        <f t="shared" si="782"/>
        <v>6150</v>
      </c>
      <c r="AP1248" s="124">
        <f t="shared" si="783"/>
        <v>538.25811346731666</v>
      </c>
      <c r="AQ1248" s="124">
        <f t="shared" si="744"/>
        <v>0.28668879209283205</v>
      </c>
    </row>
    <row r="1249" spans="2:43" x14ac:dyDescent="0.25">
      <c r="B1249" s="3">
        <f t="shared" si="762"/>
        <v>6155</v>
      </c>
      <c r="C1249" s="14">
        <f t="shared" si="763"/>
        <v>102.58333333333333</v>
      </c>
      <c r="D1249" s="11">
        <f t="shared" si="764"/>
        <v>1025.570005768287</v>
      </c>
      <c r="E1249" s="11">
        <f t="shared" si="745"/>
        <v>856.58247053562627</v>
      </c>
      <c r="F1249" s="11">
        <f t="shared" si="765"/>
        <v>370.16293640003636</v>
      </c>
      <c r="G1249" s="11">
        <f t="shared" si="746"/>
        <v>627.24458277113592</v>
      </c>
      <c r="H1249" s="11">
        <f t="shared" si="747"/>
        <v>508.77585601990239</v>
      </c>
      <c r="I1249" s="24">
        <f t="shared" si="766"/>
        <v>370.16293640003636</v>
      </c>
      <c r="J1249" s="12">
        <f t="shared" si="748"/>
        <v>0.27114306693174767</v>
      </c>
      <c r="K1249" s="24">
        <f t="shared" si="749"/>
        <v>592.16942005309534</v>
      </c>
      <c r="L1249" s="12">
        <f t="shared" si="767"/>
        <v>0.25526846183293428</v>
      </c>
      <c r="M1249" s="24">
        <f t="shared" si="768"/>
        <v>627.24458277113592</v>
      </c>
      <c r="N1249" s="12">
        <f t="shared" si="750"/>
        <v>0.61487325301519191</v>
      </c>
      <c r="O1249" s="24">
        <f t="shared" si="751"/>
        <v>783.39380632852271</v>
      </c>
      <c r="P1249" s="12">
        <f t="shared" si="769"/>
        <v>0.31481562065011393</v>
      </c>
      <c r="Q1249" s="24">
        <f t="shared" si="770"/>
        <v>508.77585601990239</v>
      </c>
      <c r="R1249" s="12">
        <f t="shared" si="752"/>
        <v>0.42931686056031515</v>
      </c>
      <c r="S1249" s="24">
        <f t="shared" si="753"/>
        <v>673.19214641675944</v>
      </c>
      <c r="T1249" s="12">
        <f t="shared" si="771"/>
        <v>0.30264688226911851</v>
      </c>
      <c r="W1249" s="24">
        <f t="shared" si="772"/>
        <v>720.16035414273381</v>
      </c>
      <c r="X1249" s="24">
        <f t="shared" si="773"/>
        <v>1394.8261271567903</v>
      </c>
      <c r="Y1249" s="13">
        <f t="shared" si="754"/>
        <v>0.25526846183293428</v>
      </c>
      <c r="Z1249" s="24">
        <f t="shared" si="755"/>
        <v>3410.5529098223114</v>
      </c>
      <c r="AA1249" s="24">
        <f t="shared" si="756"/>
        <v>18201.87447048079</v>
      </c>
      <c r="AB1249" s="24">
        <f t="shared" si="774"/>
        <v>627.24458277113592</v>
      </c>
      <c r="AC1249" s="24">
        <f t="shared" si="775"/>
        <v>508.77585601990239</v>
      </c>
      <c r="AD1249" s="123">
        <f t="shared" si="776"/>
        <v>6155</v>
      </c>
      <c r="AE1249" s="14">
        <f t="shared" si="777"/>
        <v>102.58333333333333</v>
      </c>
      <c r="AF1249" s="24">
        <f t="shared" si="757"/>
        <v>429.38792800995122</v>
      </c>
      <c r="AG1249" s="3">
        <f t="shared" si="778"/>
        <v>2.012241439800976</v>
      </c>
      <c r="AH1249" s="14">
        <f t="shared" si="758"/>
        <v>0</v>
      </c>
      <c r="AI1249" s="14">
        <f t="shared" si="759"/>
        <v>0.41224143980097594</v>
      </c>
      <c r="AJ1249" s="14">
        <f t="shared" si="760"/>
        <v>1.4710172958208785</v>
      </c>
      <c r="AK1249" s="14">
        <f t="shared" si="761"/>
        <v>2.012241439800976</v>
      </c>
      <c r="AL1249" s="24">
        <f t="shared" si="779"/>
        <v>629.35245278253797</v>
      </c>
      <c r="AM1249" s="14">
        <f t="shared" si="780"/>
        <v>538.54455142234224</v>
      </c>
      <c r="AN1249" s="138" t="str">
        <f t="shared" si="781"/>
        <v>modifiée</v>
      </c>
      <c r="AO1249">
        <f t="shared" si="782"/>
        <v>6155</v>
      </c>
      <c r="AP1249" s="124">
        <f t="shared" si="783"/>
        <v>538.54455142234224</v>
      </c>
      <c r="AQ1249" s="124">
        <f t="shared" si="744"/>
        <v>0.28643795502557623</v>
      </c>
    </row>
    <row r="1250" spans="2:43" x14ac:dyDescent="0.25">
      <c r="B1250" s="3">
        <f t="shared" si="762"/>
        <v>6160</v>
      </c>
      <c r="C1250" s="14">
        <f t="shared" si="763"/>
        <v>102.66666666666667</v>
      </c>
      <c r="D1250" s="11">
        <f t="shared" si="764"/>
        <v>1025.6915236956752</v>
      </c>
      <c r="E1250" s="11">
        <f t="shared" si="745"/>
        <v>856.80324596199853</v>
      </c>
      <c r="F1250" s="11">
        <f t="shared" si="765"/>
        <v>370.4182048618693</v>
      </c>
      <c r="G1250" s="11">
        <f t="shared" si="746"/>
        <v>627.55939839178609</v>
      </c>
      <c r="H1250" s="11">
        <f t="shared" si="747"/>
        <v>509.07850290217152</v>
      </c>
      <c r="I1250" s="24">
        <f t="shared" si="766"/>
        <v>370.4182048618693</v>
      </c>
      <c r="J1250" s="12">
        <f t="shared" si="748"/>
        <v>0.27109227876111014</v>
      </c>
      <c r="K1250" s="24">
        <f t="shared" si="749"/>
        <v>592.28036087992177</v>
      </c>
      <c r="L1250" s="12">
        <f t="shared" si="767"/>
        <v>0.25517461436084765</v>
      </c>
      <c r="M1250" s="24">
        <f t="shared" si="768"/>
        <v>627.55939839178609</v>
      </c>
      <c r="N1250" s="12">
        <f t="shared" si="750"/>
        <v>0.61461071470397566</v>
      </c>
      <c r="O1250" s="24">
        <f t="shared" si="751"/>
        <v>783.72844235423827</v>
      </c>
      <c r="P1250" s="12">
        <f t="shared" si="769"/>
        <v>0.31455451178931898</v>
      </c>
      <c r="Q1250" s="24">
        <f t="shared" si="770"/>
        <v>509.07850290217152</v>
      </c>
      <c r="R1250" s="12">
        <f t="shared" si="752"/>
        <v>0.42916678917547918</v>
      </c>
      <c r="S1250" s="24">
        <f t="shared" si="753"/>
        <v>673.42754878297592</v>
      </c>
      <c r="T1250" s="12">
        <f t="shared" si="771"/>
        <v>0.30245101834927768</v>
      </c>
      <c r="W1250" s="24">
        <f t="shared" si="772"/>
        <v>720.41562260456669</v>
      </c>
      <c r="X1250" s="24">
        <f t="shared" si="773"/>
        <v>1405.406332542467</v>
      </c>
      <c r="Y1250" s="13">
        <f t="shared" si="754"/>
        <v>0.25517461436084765</v>
      </c>
      <c r="Z1250" s="24">
        <f t="shared" si="755"/>
        <v>3409.690583935796</v>
      </c>
      <c r="AA1250" s="24">
        <f t="shared" si="756"/>
        <v>18209.446307301121</v>
      </c>
      <c r="AB1250" s="24">
        <f t="shared" si="774"/>
        <v>627.55939839178609</v>
      </c>
      <c r="AC1250" s="24">
        <f t="shared" si="775"/>
        <v>509.07850290217152</v>
      </c>
      <c r="AD1250" s="123">
        <f t="shared" si="776"/>
        <v>6160</v>
      </c>
      <c r="AE1250" s="14">
        <f t="shared" si="777"/>
        <v>102.66666666666667</v>
      </c>
      <c r="AF1250" s="24">
        <f t="shared" si="757"/>
        <v>429.53925145108576</v>
      </c>
      <c r="AG1250" s="3">
        <f t="shared" si="778"/>
        <v>2.0092149709782849</v>
      </c>
      <c r="AH1250" s="14">
        <f t="shared" si="758"/>
        <v>0</v>
      </c>
      <c r="AI1250" s="14">
        <f t="shared" si="759"/>
        <v>0.40921497097828463</v>
      </c>
      <c r="AJ1250" s="14">
        <f t="shared" si="760"/>
        <v>1.4682934738804563</v>
      </c>
      <c r="AK1250" s="14">
        <f t="shared" si="761"/>
        <v>2.0092149709782849</v>
      </c>
      <c r="AL1250" s="24">
        <f t="shared" si="779"/>
        <v>629.62318065079353</v>
      </c>
      <c r="AM1250" s="14">
        <f t="shared" si="780"/>
        <v>538.83073869702048</v>
      </c>
      <c r="AN1250" s="138" t="str">
        <f t="shared" si="781"/>
        <v>modifiée</v>
      </c>
      <c r="AO1250">
        <f t="shared" si="782"/>
        <v>6160</v>
      </c>
      <c r="AP1250" s="124">
        <f t="shared" si="783"/>
        <v>538.83073869702048</v>
      </c>
      <c r="AQ1250" s="124">
        <f t="shared" si="744"/>
        <v>0.28618727467824101</v>
      </c>
    </row>
    <row r="1251" spans="2:43" x14ac:dyDescent="0.25">
      <c r="B1251" s="3">
        <f t="shared" si="762"/>
        <v>6165</v>
      </c>
      <c r="C1251" s="14">
        <f t="shared" si="763"/>
        <v>102.75</v>
      </c>
      <c r="D1251" s="11">
        <f t="shared" si="764"/>
        <v>1025.812943148233</v>
      </c>
      <c r="E1251" s="11">
        <f t="shared" si="745"/>
        <v>857.02402138837067</v>
      </c>
      <c r="F1251" s="11">
        <f t="shared" si="765"/>
        <v>370.67337947623014</v>
      </c>
      <c r="G1251" s="11">
        <f t="shared" si="746"/>
        <v>627.8739529035754</v>
      </c>
      <c r="H1251" s="11">
        <f t="shared" si="747"/>
        <v>509.38095392052082</v>
      </c>
      <c r="I1251" s="24">
        <f t="shared" si="766"/>
        <v>370.67337947623014</v>
      </c>
      <c r="J1251" s="12">
        <f t="shared" si="748"/>
        <v>0.27104148197005445</v>
      </c>
      <c r="K1251" s="24">
        <f t="shared" si="749"/>
        <v>592.3913621241569</v>
      </c>
      <c r="L1251" s="12">
        <f t="shared" si="767"/>
        <v>0.25508076896171977</v>
      </c>
      <c r="M1251" s="24">
        <f t="shared" si="768"/>
        <v>627.8739529035754</v>
      </c>
      <c r="N1251" s="12">
        <f t="shared" si="750"/>
        <v>0.61434712072542863</v>
      </c>
      <c r="O1251" s="24">
        <f t="shared" si="751"/>
        <v>784.06471169001156</v>
      </c>
      <c r="P1251" s="12">
        <f t="shared" si="769"/>
        <v>0.31429316752625541</v>
      </c>
      <c r="Q1251" s="24">
        <f t="shared" si="770"/>
        <v>509.38095392052082</v>
      </c>
      <c r="R1251" s="12">
        <f t="shared" si="752"/>
        <v>0.42901672150242981</v>
      </c>
      <c r="S1251" s="24">
        <f t="shared" si="753"/>
        <v>673.66311000972564</v>
      </c>
      <c r="T1251" s="12">
        <f t="shared" si="771"/>
        <v>0.3022552623695472</v>
      </c>
      <c r="W1251" s="24">
        <f t="shared" si="772"/>
        <v>720.67079721892753</v>
      </c>
      <c r="X1251" s="24">
        <f t="shared" si="773"/>
        <v>1416.2941805379078</v>
      </c>
      <c r="Y1251" s="13">
        <f t="shared" si="754"/>
        <v>0.25508076896171977</v>
      </c>
      <c r="Z1251" s="24">
        <f t="shared" si="755"/>
        <v>3408.8306042360782</v>
      </c>
      <c r="AA1251" s="24">
        <f t="shared" si="756"/>
        <v>18217.027680005351</v>
      </c>
      <c r="AB1251" s="24">
        <f t="shared" si="774"/>
        <v>627.8739529035754</v>
      </c>
      <c r="AC1251" s="24">
        <f t="shared" si="775"/>
        <v>509.38095392052082</v>
      </c>
      <c r="AD1251" s="123">
        <f t="shared" si="776"/>
        <v>6165</v>
      </c>
      <c r="AE1251" s="14">
        <f t="shared" si="777"/>
        <v>102.75</v>
      </c>
      <c r="AF1251" s="24">
        <f t="shared" si="757"/>
        <v>429.69047696026041</v>
      </c>
      <c r="AG1251" s="3">
        <f t="shared" si="778"/>
        <v>2.0061904607947918</v>
      </c>
      <c r="AH1251" s="14">
        <f t="shared" si="758"/>
        <v>0</v>
      </c>
      <c r="AI1251" s="14">
        <f t="shared" si="759"/>
        <v>0.4061904607947916</v>
      </c>
      <c r="AJ1251" s="14">
        <f t="shared" si="760"/>
        <v>1.4655714147153125</v>
      </c>
      <c r="AK1251" s="14">
        <f t="shared" si="761"/>
        <v>2.0061904607947918</v>
      </c>
      <c r="AL1251" s="24">
        <f t="shared" si="779"/>
        <v>629.89373633356252</v>
      </c>
      <c r="AM1251" s="14">
        <f t="shared" si="780"/>
        <v>539.1166754481975</v>
      </c>
      <c r="AN1251" s="138" t="str">
        <f t="shared" si="781"/>
        <v>modifiée</v>
      </c>
      <c r="AO1251">
        <f t="shared" si="782"/>
        <v>6165</v>
      </c>
      <c r="AP1251" s="124">
        <f t="shared" si="783"/>
        <v>539.1166754481975</v>
      </c>
      <c r="AQ1251" s="124">
        <f t="shared" si="744"/>
        <v>0.28593675117701878</v>
      </c>
    </row>
    <row r="1252" spans="2:43" x14ac:dyDescent="0.25">
      <c r="B1252" s="3">
        <f t="shared" si="762"/>
        <v>6170</v>
      </c>
      <c r="C1252" s="14">
        <f t="shared" si="763"/>
        <v>102.83333333333333</v>
      </c>
      <c r="D1252" s="11">
        <f t="shared" si="764"/>
        <v>1025.9342642854338</v>
      </c>
      <c r="E1252" s="11">
        <f t="shared" si="745"/>
        <v>857.24479681474281</v>
      </c>
      <c r="F1252" s="11">
        <f t="shared" si="765"/>
        <v>370.92846024519184</v>
      </c>
      <c r="G1252" s="11">
        <f t="shared" si="746"/>
        <v>628.18824607110162</v>
      </c>
      <c r="H1252" s="11">
        <f t="shared" si="747"/>
        <v>509.68320918289038</v>
      </c>
      <c r="I1252" s="24">
        <f t="shared" si="766"/>
        <v>370.92846024519184</v>
      </c>
      <c r="J1252" s="12">
        <f t="shared" si="748"/>
        <v>0.27099067652844483</v>
      </c>
      <c r="K1252" s="24">
        <f t="shared" si="749"/>
        <v>592.50242389625907</v>
      </c>
      <c r="L1252" s="12">
        <f t="shared" si="767"/>
        <v>0.2549869256902062</v>
      </c>
      <c r="M1252" s="24">
        <f t="shared" si="768"/>
        <v>628.18824607110162</v>
      </c>
      <c r="N1252" s="12">
        <f t="shared" si="750"/>
        <v>0.61408246517226062</v>
      </c>
      <c r="O1252" s="24">
        <f t="shared" si="751"/>
        <v>784.40262571908852</v>
      </c>
      <c r="P1252" s="12">
        <f t="shared" si="769"/>
        <v>0.31403158603932657</v>
      </c>
      <c r="Q1252" s="24">
        <f t="shared" si="770"/>
        <v>509.68320918289038</v>
      </c>
      <c r="R1252" s="12">
        <f t="shared" si="752"/>
        <v>0.4288666577401351</v>
      </c>
      <c r="S1252" s="24">
        <f t="shared" si="753"/>
        <v>673.89882994500783</v>
      </c>
      <c r="T1252" s="12">
        <f t="shared" si="771"/>
        <v>0.30205961446006979</v>
      </c>
      <c r="W1252" s="24">
        <f t="shared" si="772"/>
        <v>720.92587798788929</v>
      </c>
      <c r="X1252" s="24">
        <f t="shared" si="773"/>
        <v>1427.5032849582344</v>
      </c>
      <c r="Y1252" s="13">
        <f t="shared" si="754"/>
        <v>0.2549869256902062</v>
      </c>
      <c r="Z1252" s="24">
        <f t="shared" si="755"/>
        <v>3407.9729706713379</v>
      </c>
      <c r="AA1252" s="24">
        <f t="shared" si="756"/>
        <v>18224.618609110967</v>
      </c>
      <c r="AB1252" s="24">
        <f t="shared" si="774"/>
        <v>628.18824607110162</v>
      </c>
      <c r="AC1252" s="24">
        <f t="shared" si="775"/>
        <v>509.68320918289038</v>
      </c>
      <c r="AD1252" s="123">
        <f t="shared" si="776"/>
        <v>6170</v>
      </c>
      <c r="AE1252" s="14">
        <f t="shared" si="777"/>
        <v>102.83333333333333</v>
      </c>
      <c r="AF1252" s="24">
        <f t="shared" si="757"/>
        <v>429.84160459144516</v>
      </c>
      <c r="AG1252" s="3">
        <f t="shared" si="778"/>
        <v>2.003167908171096</v>
      </c>
      <c r="AH1252" s="14">
        <f t="shared" si="758"/>
        <v>0</v>
      </c>
      <c r="AI1252" s="14">
        <f t="shared" si="759"/>
        <v>0.40316790817109605</v>
      </c>
      <c r="AJ1252" s="14">
        <f t="shared" si="760"/>
        <v>1.4628511173539867</v>
      </c>
      <c r="AK1252" s="14">
        <f t="shared" si="761"/>
        <v>2.003167908171096</v>
      </c>
      <c r="AL1252" s="24">
        <f t="shared" si="779"/>
        <v>630.16411991036705</v>
      </c>
      <c r="AM1252" s="14">
        <f t="shared" si="780"/>
        <v>539.4023618328448</v>
      </c>
      <c r="AN1252" s="138" t="str">
        <f t="shared" si="781"/>
        <v>modifiée</v>
      </c>
      <c r="AO1252">
        <f t="shared" si="782"/>
        <v>6170</v>
      </c>
      <c r="AP1252" s="124">
        <f t="shared" si="783"/>
        <v>539.4023618328448</v>
      </c>
      <c r="AQ1252" s="124">
        <f t="shared" si="744"/>
        <v>0.28568638464730611</v>
      </c>
    </row>
    <row r="1253" spans="2:43" x14ac:dyDescent="0.25">
      <c r="B1253" s="3">
        <f t="shared" si="762"/>
        <v>6175</v>
      </c>
      <c r="C1253" s="14">
        <f t="shared" si="763"/>
        <v>102.91666666666667</v>
      </c>
      <c r="D1253" s="11">
        <f t="shared" si="764"/>
        <v>1026.0554872663638</v>
      </c>
      <c r="E1253" s="11">
        <f t="shared" si="745"/>
        <v>857.46557224111507</v>
      </c>
      <c r="F1253" s="11">
        <f t="shared" si="765"/>
        <v>371.18344717088206</v>
      </c>
      <c r="G1253" s="11">
        <f t="shared" si="746"/>
        <v>628.50227765714089</v>
      </c>
      <c r="H1253" s="11">
        <f t="shared" si="747"/>
        <v>509.98526879735044</v>
      </c>
      <c r="I1253" s="24">
        <f t="shared" si="766"/>
        <v>371.18344717088206</v>
      </c>
      <c r="J1253" s="12">
        <f t="shared" si="748"/>
        <v>0.27093986240640378</v>
      </c>
      <c r="K1253" s="24">
        <f t="shared" si="749"/>
        <v>592.61354630626579</v>
      </c>
      <c r="L1253" s="12">
        <f t="shared" si="767"/>
        <v>0.25489308460094179</v>
      </c>
      <c r="M1253" s="24">
        <f t="shared" si="768"/>
        <v>628.50227765714089</v>
      </c>
      <c r="N1253" s="12">
        <f t="shared" si="750"/>
        <v>0.61381674209597137</v>
      </c>
      <c r="O1253" s="24">
        <f t="shared" si="751"/>
        <v>784.74219592703639</v>
      </c>
      <c r="P1253" s="12">
        <f t="shared" si="769"/>
        <v>0.31376976549178165</v>
      </c>
      <c r="Q1253" s="24">
        <f t="shared" si="770"/>
        <v>509.98526879735044</v>
      </c>
      <c r="R1253" s="12">
        <f t="shared" si="752"/>
        <v>0.42871659808745732</v>
      </c>
      <c r="S1253" s="24">
        <f t="shared" si="753"/>
        <v>674.13470843632967</v>
      </c>
      <c r="T1253" s="12">
        <f t="shared" si="771"/>
        <v>0.30186407475036359</v>
      </c>
      <c r="W1253" s="24">
        <f t="shared" si="772"/>
        <v>721.18086491357951</v>
      </c>
      <c r="X1253" s="24">
        <f t="shared" si="773"/>
        <v>1439.0480748975979</v>
      </c>
      <c r="Y1253" s="13">
        <f t="shared" si="754"/>
        <v>0.25489308460094179</v>
      </c>
      <c r="Z1253" s="24">
        <f t="shared" si="755"/>
        <v>3407.117683188389</v>
      </c>
      <c r="AA1253" s="24">
        <f t="shared" si="756"/>
        <v>18232.219115143154</v>
      </c>
      <c r="AB1253" s="24">
        <f t="shared" si="774"/>
        <v>628.50227765714089</v>
      </c>
      <c r="AC1253" s="24">
        <f t="shared" si="775"/>
        <v>509.98526879735044</v>
      </c>
      <c r="AD1253" s="123">
        <f t="shared" si="776"/>
        <v>6175</v>
      </c>
      <c r="AE1253" s="14">
        <f t="shared" si="777"/>
        <v>102.91666666666667</v>
      </c>
      <c r="AF1253" s="24">
        <f t="shared" si="757"/>
        <v>429.99263439867525</v>
      </c>
      <c r="AG1253" s="3">
        <f t="shared" si="778"/>
        <v>2.0001473120264954</v>
      </c>
      <c r="AH1253" s="14">
        <f t="shared" si="758"/>
        <v>0</v>
      </c>
      <c r="AI1253" s="14">
        <f t="shared" si="759"/>
        <v>0.40014731202649545</v>
      </c>
      <c r="AJ1253" s="14">
        <f t="shared" si="760"/>
        <v>1.4601325808238461</v>
      </c>
      <c r="AK1253" s="14">
        <f t="shared" si="761"/>
        <v>2.0001473120264954</v>
      </c>
      <c r="AL1253" s="24">
        <f t="shared" si="779"/>
        <v>630.43433146081907</v>
      </c>
      <c r="AM1253" s="14">
        <f t="shared" si="780"/>
        <v>539.68779800805862</v>
      </c>
      <c r="AN1253" s="138" t="str">
        <f t="shared" si="781"/>
        <v>modifiée</v>
      </c>
      <c r="AO1253">
        <f t="shared" si="782"/>
        <v>6175</v>
      </c>
      <c r="AP1253" s="124">
        <f t="shared" si="783"/>
        <v>539.68779800805862</v>
      </c>
      <c r="AQ1253" s="124">
        <f t="shared" si="744"/>
        <v>0.28543617521381748</v>
      </c>
    </row>
    <row r="1254" spans="2:43" x14ac:dyDescent="0.25">
      <c r="B1254" s="3">
        <f t="shared" si="762"/>
        <v>6180</v>
      </c>
      <c r="C1254" s="14">
        <f t="shared" si="763"/>
        <v>103</v>
      </c>
      <c r="D1254" s="11">
        <f t="shared" si="764"/>
        <v>1026.176612249724</v>
      </c>
      <c r="E1254" s="11">
        <f t="shared" si="745"/>
        <v>857.68634766748733</v>
      </c>
      <c r="F1254" s="11">
        <f t="shared" si="765"/>
        <v>371.43834025548301</v>
      </c>
      <c r="G1254" s="11">
        <f t="shared" si="746"/>
        <v>628.81604742263266</v>
      </c>
      <c r="H1254" s="11">
        <f t="shared" si="747"/>
        <v>510.28713287210081</v>
      </c>
      <c r="I1254" s="24">
        <f t="shared" si="766"/>
        <v>371.43834025548301</v>
      </c>
      <c r="J1254" s="12">
        <f t="shared" si="748"/>
        <v>0.2708890395743106</v>
      </c>
      <c r="K1254" s="24">
        <f t="shared" si="749"/>
        <v>592.7247294637956</v>
      </c>
      <c r="L1254" s="12">
        <f t="shared" si="767"/>
        <v>0.25479924574853297</v>
      </c>
      <c r="M1254" s="24">
        <f t="shared" si="768"/>
        <v>628.81604742263266</v>
      </c>
      <c r="N1254" s="12">
        <f t="shared" si="750"/>
        <v>0.61354994550652031</v>
      </c>
      <c r="O1254" s="24">
        <f t="shared" si="751"/>
        <v>785.08343390286063</v>
      </c>
      <c r="P1254" s="12">
        <f t="shared" si="769"/>
        <v>0.31350770403157374</v>
      </c>
      <c r="Q1254" s="24">
        <f t="shared" si="770"/>
        <v>510.28713287210081</v>
      </c>
      <c r="R1254" s="12">
        <f t="shared" si="752"/>
        <v>0.42856654274315042</v>
      </c>
      <c r="S1254" s="24">
        <f t="shared" si="753"/>
        <v>674.37074533070825</v>
      </c>
      <c r="T1254" s="12">
        <f t="shared" si="771"/>
        <v>0.3016686433693137</v>
      </c>
      <c r="W1254" s="24">
        <f t="shared" si="772"/>
        <v>721.43575799818041</v>
      </c>
      <c r="X1254" s="24">
        <f t="shared" si="773"/>
        <v>1450.9438566866943</v>
      </c>
      <c r="Y1254" s="13">
        <f t="shared" si="754"/>
        <v>0.25479924574853297</v>
      </c>
      <c r="Z1254" s="24">
        <f t="shared" si="755"/>
        <v>3406.264741732673</v>
      </c>
      <c r="AA1254" s="24">
        <f t="shared" si="756"/>
        <v>18239.829218634728</v>
      </c>
      <c r="AB1254" s="24">
        <f t="shared" si="774"/>
        <v>628.81604742263266</v>
      </c>
      <c r="AC1254" s="24">
        <f t="shared" si="775"/>
        <v>510.28713287210081</v>
      </c>
      <c r="AD1254" s="123">
        <f t="shared" si="776"/>
        <v>6180</v>
      </c>
      <c r="AE1254" s="14">
        <f t="shared" si="777"/>
        <v>103</v>
      </c>
      <c r="AF1254" s="24">
        <f t="shared" si="757"/>
        <v>430.14356643605038</v>
      </c>
      <c r="AG1254" s="3">
        <f t="shared" si="778"/>
        <v>1.997128671278992</v>
      </c>
      <c r="AH1254" s="14">
        <f t="shared" si="758"/>
        <v>0</v>
      </c>
      <c r="AI1254" s="14">
        <f t="shared" si="759"/>
        <v>0.39712867127899176</v>
      </c>
      <c r="AJ1254" s="14">
        <f t="shared" si="760"/>
        <v>1.4574158041510927</v>
      </c>
      <c r="AK1254" s="14">
        <f t="shared" si="761"/>
        <v>1.997128671278992</v>
      </c>
      <c r="AL1254" s="24">
        <f t="shared" si="779"/>
        <v>630.70437106461975</v>
      </c>
      <c r="AM1254" s="14">
        <f t="shared" si="780"/>
        <v>539.97298413105909</v>
      </c>
      <c r="AN1254" s="138" t="str">
        <f t="shared" si="781"/>
        <v>modifiée</v>
      </c>
      <c r="AO1254">
        <f t="shared" si="782"/>
        <v>6180</v>
      </c>
      <c r="AP1254" s="124">
        <f t="shared" si="783"/>
        <v>539.97298413105909</v>
      </c>
      <c r="AQ1254" s="124">
        <f t="shared" si="744"/>
        <v>0.28518612300047153</v>
      </c>
    </row>
    <row r="1255" spans="2:43" x14ac:dyDescent="0.25">
      <c r="B1255" s="3">
        <f t="shared" si="762"/>
        <v>6185</v>
      </c>
      <c r="C1255" s="14">
        <f t="shared" si="763"/>
        <v>103.08333333333333</v>
      </c>
      <c r="D1255" s="11">
        <f t="shared" si="764"/>
        <v>1026.2976393938302</v>
      </c>
      <c r="E1255" s="11">
        <f t="shared" si="745"/>
        <v>857.90712309385958</v>
      </c>
      <c r="F1255" s="11">
        <f t="shared" si="765"/>
        <v>371.69313950123154</v>
      </c>
      <c r="G1255" s="11">
        <f t="shared" si="746"/>
        <v>629.12955512666429</v>
      </c>
      <c r="H1255" s="11">
        <f t="shared" si="747"/>
        <v>510.58880151547015</v>
      </c>
      <c r="I1255" s="24">
        <f t="shared" si="766"/>
        <v>371.69313950123154</v>
      </c>
      <c r="J1255" s="12">
        <f t="shared" si="748"/>
        <v>0.27083820800280095</v>
      </c>
      <c r="K1255" s="24">
        <f t="shared" si="749"/>
        <v>592.83597347804823</v>
      </c>
      <c r="L1255" s="12">
        <f t="shared" si="767"/>
        <v>0.25470540918759527</v>
      </c>
      <c r="M1255" s="24">
        <f t="shared" si="768"/>
        <v>629.12955512666429</v>
      </c>
      <c r="N1255" s="12">
        <f t="shared" si="750"/>
        <v>0.61328206937199137</v>
      </c>
      <c r="O1255" s="24">
        <f t="shared" si="751"/>
        <v>785.42635134013699</v>
      </c>
      <c r="P1255" s="12">
        <f t="shared" si="769"/>
        <v>0.31324539979131794</v>
      </c>
      <c r="Q1255" s="24">
        <f t="shared" si="770"/>
        <v>510.58880151547015</v>
      </c>
      <c r="R1255" s="12">
        <f t="shared" si="752"/>
        <v>0.42841649190585673</v>
      </c>
      <c r="S1255" s="24">
        <f t="shared" si="753"/>
        <v>674.6069404746745</v>
      </c>
      <c r="T1255" s="12">
        <f t="shared" si="771"/>
        <v>0.30147332044523067</v>
      </c>
      <c r="W1255" s="24">
        <f t="shared" si="772"/>
        <v>721.69055724392899</v>
      </c>
      <c r="X1255" s="24">
        <f t="shared" si="773"/>
        <v>1463.206881587671</v>
      </c>
      <c r="Y1255" s="13">
        <f t="shared" si="754"/>
        <v>0.25470540918759527</v>
      </c>
      <c r="Z1255" s="24">
        <f t="shared" si="755"/>
        <v>3405.4141462482648</v>
      </c>
      <c r="AA1255" s="24">
        <f t="shared" si="756"/>
        <v>18247.448940126091</v>
      </c>
      <c r="AB1255" s="24">
        <f t="shared" si="774"/>
        <v>629.12955512666429</v>
      </c>
      <c r="AC1255" s="24">
        <f t="shared" si="775"/>
        <v>510.58880151547015</v>
      </c>
      <c r="AD1255" s="123">
        <f t="shared" si="776"/>
        <v>6185</v>
      </c>
      <c r="AE1255" s="14">
        <f t="shared" si="777"/>
        <v>103.08333333333333</v>
      </c>
      <c r="AF1255" s="24">
        <f t="shared" si="757"/>
        <v>430.29440075773505</v>
      </c>
      <c r="AG1255" s="3">
        <f t="shared" si="778"/>
        <v>1.9941119848452984</v>
      </c>
      <c r="AH1255" s="14">
        <f t="shared" si="758"/>
        <v>0</v>
      </c>
      <c r="AI1255" s="14">
        <f t="shared" si="759"/>
        <v>0.39411198484529841</v>
      </c>
      <c r="AJ1255" s="14">
        <f t="shared" si="760"/>
        <v>1.4547007863607688</v>
      </c>
      <c r="AK1255" s="14">
        <f t="shared" si="761"/>
        <v>1.9941119848452984</v>
      </c>
      <c r="AL1255" s="24">
        <f t="shared" si="779"/>
        <v>630.97423880155918</v>
      </c>
      <c r="AM1255" s="14">
        <f t="shared" si="780"/>
        <v>540.25792035918937</v>
      </c>
      <c r="AN1255" s="138" t="str">
        <f t="shared" si="781"/>
        <v>modifiée</v>
      </c>
      <c r="AO1255">
        <f t="shared" si="782"/>
        <v>6185</v>
      </c>
      <c r="AP1255" s="124">
        <f t="shared" si="783"/>
        <v>540.25792035918937</v>
      </c>
      <c r="AQ1255" s="124">
        <f t="shared" si="744"/>
        <v>0.28493622813027741</v>
      </c>
    </row>
    <row r="1256" spans="2:43" x14ac:dyDescent="0.25">
      <c r="B1256" s="3">
        <f t="shared" si="762"/>
        <v>6190</v>
      </c>
      <c r="C1256" s="14">
        <f t="shared" si="763"/>
        <v>103.16666666666667</v>
      </c>
      <c r="D1256" s="11">
        <f t="shared" si="764"/>
        <v>1026.4185688566147</v>
      </c>
      <c r="E1256" s="11">
        <f t="shared" si="745"/>
        <v>858.12789852023184</v>
      </c>
      <c r="F1256" s="11">
        <f t="shared" si="765"/>
        <v>371.94784491041912</v>
      </c>
      <c r="G1256" s="11">
        <f t="shared" si="746"/>
        <v>629.44280052645558</v>
      </c>
      <c r="H1256" s="11">
        <f t="shared" si="747"/>
        <v>510.89027483591536</v>
      </c>
      <c r="I1256" s="24">
        <f t="shared" si="766"/>
        <v>371.94784491041912</v>
      </c>
      <c r="J1256" s="12">
        <f t="shared" si="748"/>
        <v>0.27078736766276668</v>
      </c>
      <c r="K1256" s="24">
        <f t="shared" si="749"/>
        <v>592.9472784578054</v>
      </c>
      <c r="L1256" s="12">
        <f t="shared" si="767"/>
        <v>0.25461157497271014</v>
      </c>
      <c r="M1256" s="24">
        <f t="shared" si="768"/>
        <v>629.44280052645558</v>
      </c>
      <c r="N1256" s="12">
        <f t="shared" si="750"/>
        <v>0.613013107618258</v>
      </c>
      <c r="O1256" s="24">
        <f t="shared" si="751"/>
        <v>785.77096003815586</v>
      </c>
      <c r="P1256" s="12">
        <f t="shared" si="769"/>
        <v>0.31298285088806149</v>
      </c>
      <c r="Q1256" s="24">
        <f t="shared" si="770"/>
        <v>510.89027483591536</v>
      </c>
      <c r="R1256" s="12">
        <f t="shared" si="752"/>
        <v>0.42826644577410455</v>
      </c>
      <c r="S1256" s="24">
        <f t="shared" si="753"/>
        <v>674.84329371427623</v>
      </c>
      <c r="T1256" s="12">
        <f t="shared" si="771"/>
        <v>0.30127810610578176</v>
      </c>
      <c r="W1256" s="24">
        <f t="shared" si="772"/>
        <v>721.94526265311663</v>
      </c>
      <c r="X1256" s="24">
        <f t="shared" si="773"/>
        <v>1475.8544198559571</v>
      </c>
      <c r="Y1256" s="13">
        <f t="shared" si="754"/>
        <v>0.25461157497271014</v>
      </c>
      <c r="Z1256" s="24">
        <f t="shared" si="755"/>
        <v>3404.5658966778801</v>
      </c>
      <c r="AA1256" s="24">
        <f t="shared" si="756"/>
        <v>18255.078300165234</v>
      </c>
      <c r="AB1256" s="24">
        <f t="shared" si="774"/>
        <v>629.44280052645558</v>
      </c>
      <c r="AC1256" s="24">
        <f t="shared" si="775"/>
        <v>510.89027483591536</v>
      </c>
      <c r="AD1256" s="123">
        <f t="shared" si="776"/>
        <v>6190</v>
      </c>
      <c r="AE1256" s="14">
        <f t="shared" si="777"/>
        <v>103.16666666666667</v>
      </c>
      <c r="AF1256" s="24">
        <f t="shared" si="757"/>
        <v>430.44513741795765</v>
      </c>
      <c r="AG1256" s="3">
        <f t="shared" si="778"/>
        <v>1.9910972516408463</v>
      </c>
      <c r="AH1256" s="14">
        <f t="shared" si="758"/>
        <v>0</v>
      </c>
      <c r="AI1256" s="14">
        <f t="shared" si="759"/>
        <v>0.3910972516408463</v>
      </c>
      <c r="AJ1256" s="14">
        <f t="shared" si="760"/>
        <v>1.4519875264767617</v>
      </c>
      <c r="AK1256" s="14">
        <f t="shared" si="761"/>
        <v>1.9910972516408463</v>
      </c>
      <c r="AL1256" s="24">
        <f t="shared" si="779"/>
        <v>631.24393475151612</v>
      </c>
      <c r="AM1256" s="14">
        <f t="shared" si="780"/>
        <v>540.54260684991561</v>
      </c>
      <c r="AN1256" s="138" t="str">
        <f t="shared" si="781"/>
        <v>modifiée</v>
      </c>
      <c r="AO1256">
        <f t="shared" si="782"/>
        <v>6190</v>
      </c>
      <c r="AP1256" s="124">
        <f t="shared" si="783"/>
        <v>540.54260684991561</v>
      </c>
      <c r="AQ1256" s="124">
        <f t="shared" si="744"/>
        <v>0.2846864907262443</v>
      </c>
    </row>
    <row r="1257" spans="2:43" x14ac:dyDescent="0.25">
      <c r="B1257" s="3">
        <f t="shared" si="762"/>
        <v>6195</v>
      </c>
      <c r="C1257" s="14">
        <f t="shared" si="763"/>
        <v>103.25</v>
      </c>
      <c r="D1257" s="11">
        <f t="shared" si="764"/>
        <v>1026.5394007956284</v>
      </c>
      <c r="E1257" s="11">
        <f t="shared" si="745"/>
        <v>858.34867394660398</v>
      </c>
      <c r="F1257" s="11">
        <f t="shared" si="765"/>
        <v>372.20245648539185</v>
      </c>
      <c r="G1257" s="11">
        <f t="shared" si="746"/>
        <v>629.75578337734362</v>
      </c>
      <c r="H1257" s="11">
        <f t="shared" si="747"/>
        <v>511.19155294202113</v>
      </c>
      <c r="I1257" s="24">
        <f t="shared" si="766"/>
        <v>372.20245648539185</v>
      </c>
      <c r="J1257" s="12">
        <f t="shared" si="748"/>
        <v>0.27073651852535457</v>
      </c>
      <c r="K1257" s="24">
        <f t="shared" si="749"/>
        <v>593.05864451143077</v>
      </c>
      <c r="L1257" s="12">
        <f t="shared" si="767"/>
        <v>0.25451774315842463</v>
      </c>
      <c r="M1257" s="24">
        <f t="shared" si="768"/>
        <v>629.75578337734362</v>
      </c>
      <c r="N1257" s="12">
        <f t="shared" si="750"/>
        <v>0.61274305412864183</v>
      </c>
      <c r="O1257" s="24">
        <f t="shared" si="751"/>
        <v>786.11727190308454</v>
      </c>
      <c r="P1257" s="12">
        <f t="shared" si="769"/>
        <v>0.31272005542315273</v>
      </c>
      <c r="Q1257" s="24">
        <f t="shared" si="770"/>
        <v>511.19155294202113</v>
      </c>
      <c r="R1257" s="12">
        <f t="shared" si="752"/>
        <v>0.4281164045463054</v>
      </c>
      <c r="S1257" s="24">
        <f t="shared" si="753"/>
        <v>675.07980489508054</v>
      </c>
      <c r="T1257" s="12">
        <f t="shared" si="771"/>
        <v>0.3010830004779913</v>
      </c>
      <c r="W1257" s="24">
        <f t="shared" si="772"/>
        <v>722.19987422808936</v>
      </c>
      <c r="X1257" s="24">
        <f t="shared" si="773"/>
        <v>1488.9048418788457</v>
      </c>
      <c r="Y1257" s="13">
        <f t="shared" si="754"/>
        <v>0.25451774315842463</v>
      </c>
      <c r="Z1257" s="24">
        <f t="shared" si="755"/>
        <v>3403.7199929628655</v>
      </c>
      <c r="AA1257" s="24">
        <f t="shared" si="756"/>
        <v>18262.717319307711</v>
      </c>
      <c r="AB1257" s="24">
        <f t="shared" si="774"/>
        <v>629.75578337734362</v>
      </c>
      <c r="AC1257" s="24">
        <f t="shared" si="775"/>
        <v>511.19155294202113</v>
      </c>
      <c r="AD1257" s="123">
        <f t="shared" si="776"/>
        <v>6195</v>
      </c>
      <c r="AE1257" s="14">
        <f t="shared" si="777"/>
        <v>103.25</v>
      </c>
      <c r="AF1257" s="24">
        <f t="shared" si="757"/>
        <v>430.59577647101059</v>
      </c>
      <c r="AG1257" s="3">
        <f t="shared" si="778"/>
        <v>1.9880844705797887</v>
      </c>
      <c r="AH1257" s="14">
        <f t="shared" si="758"/>
        <v>0</v>
      </c>
      <c r="AI1257" s="14">
        <f t="shared" si="759"/>
        <v>0.38808447057978857</v>
      </c>
      <c r="AJ1257" s="14">
        <f t="shared" si="760"/>
        <v>1.4492760235218098</v>
      </c>
      <c r="AK1257" s="14">
        <f t="shared" si="761"/>
        <v>1.9880844705797887</v>
      </c>
      <c r="AL1257" s="24">
        <f t="shared" si="779"/>
        <v>631.51345899445744</v>
      </c>
      <c r="AM1257" s="14">
        <f t="shared" si="780"/>
        <v>540.82704376082552</v>
      </c>
      <c r="AN1257" s="138" t="str">
        <f t="shared" si="781"/>
        <v>modifiée</v>
      </c>
      <c r="AO1257">
        <f t="shared" si="782"/>
        <v>6195</v>
      </c>
      <c r="AP1257" s="124">
        <f t="shared" si="783"/>
        <v>540.82704376082552</v>
      </c>
      <c r="AQ1257" s="124">
        <f t="shared" si="744"/>
        <v>0.28443691090990342</v>
      </c>
    </row>
    <row r="1258" spans="2:43" x14ac:dyDescent="0.25">
      <c r="B1258" s="3">
        <f t="shared" si="762"/>
        <v>6200</v>
      </c>
      <c r="C1258" s="14">
        <f t="shared" si="763"/>
        <v>103.33333333333333</v>
      </c>
      <c r="D1258" s="11">
        <f t="shared" si="764"/>
        <v>1026.660135368041</v>
      </c>
      <c r="E1258" s="11">
        <f t="shared" si="745"/>
        <v>858.56944937297612</v>
      </c>
      <c r="F1258" s="11">
        <f t="shared" si="765"/>
        <v>372.45697422855028</v>
      </c>
      <c r="G1258" s="11">
        <f t="shared" si="746"/>
        <v>630.06850343276676</v>
      </c>
      <c r="H1258" s="11">
        <f t="shared" si="747"/>
        <v>511.49263594249913</v>
      </c>
      <c r="I1258" s="24">
        <f t="shared" si="766"/>
        <v>372.45697422855028</v>
      </c>
      <c r="J1258" s="12">
        <f t="shared" si="748"/>
        <v>0.27068566056196613</v>
      </c>
      <c r="K1258" s="24">
        <f t="shared" si="749"/>
        <v>593.17007174687114</v>
      </c>
      <c r="L1258" s="12">
        <f t="shared" si="767"/>
        <v>0.25442391379928886</v>
      </c>
      <c r="M1258" s="24">
        <f t="shared" si="768"/>
        <v>630.06850343276676</v>
      </c>
      <c r="N1258" s="12">
        <f t="shared" si="750"/>
        <v>0.61247190274357077</v>
      </c>
      <c r="O1258" s="24">
        <f t="shared" si="751"/>
        <v>786.46529894914158</v>
      </c>
      <c r="P1258" s="12">
        <f t="shared" si="769"/>
        <v>0.31245701148219551</v>
      </c>
      <c r="Q1258" s="24">
        <f t="shared" si="770"/>
        <v>511.49263594249913</v>
      </c>
      <c r="R1258" s="12">
        <f t="shared" si="752"/>
        <v>0.42796636842075098</v>
      </c>
      <c r="S1258" s="24">
        <f t="shared" si="753"/>
        <v>675.31647386217776</v>
      </c>
      <c r="T1258" s="12">
        <f t="shared" si="771"/>
        <v>0.30088800368830054</v>
      </c>
      <c r="W1258" s="24">
        <f t="shared" si="772"/>
        <v>722.45439197124779</v>
      </c>
      <c r="X1258" s="24">
        <f t="shared" si="773"/>
        <v>1502.3777071924296</v>
      </c>
      <c r="Y1258" s="13">
        <f t="shared" si="754"/>
        <v>0.25442391379928886</v>
      </c>
      <c r="Z1258" s="24">
        <f t="shared" si="755"/>
        <v>3402.8764350432084</v>
      </c>
      <c r="AA1258" s="24">
        <f t="shared" si="756"/>
        <v>18270.366018116634</v>
      </c>
      <c r="AB1258" s="24">
        <f t="shared" si="774"/>
        <v>630.06850343276676</v>
      </c>
      <c r="AC1258" s="24">
        <f t="shared" si="775"/>
        <v>511.49263594249913</v>
      </c>
      <c r="AD1258" s="123">
        <f t="shared" si="776"/>
        <v>6200</v>
      </c>
      <c r="AE1258" s="14">
        <f t="shared" si="777"/>
        <v>103.33333333333333</v>
      </c>
      <c r="AF1258" s="24">
        <f t="shared" si="757"/>
        <v>430.7463179712496</v>
      </c>
      <c r="AG1258" s="3">
        <f t="shared" si="778"/>
        <v>1.9850736405750087</v>
      </c>
      <c r="AH1258" s="14">
        <f t="shared" si="758"/>
        <v>0</v>
      </c>
      <c r="AI1258" s="14">
        <f t="shared" si="759"/>
        <v>0.38507364057500848</v>
      </c>
      <c r="AJ1258" s="14">
        <f t="shared" si="760"/>
        <v>1.4465662765175078</v>
      </c>
      <c r="AK1258" s="14">
        <f t="shared" si="761"/>
        <v>1.9850736405750087</v>
      </c>
      <c r="AL1258" s="24">
        <f t="shared" si="779"/>
        <v>631.78281161043788</v>
      </c>
      <c r="AM1258" s="14">
        <f t="shared" si="780"/>
        <v>541.11123124962785</v>
      </c>
      <c r="AN1258" s="138" t="str">
        <f t="shared" si="781"/>
        <v>modifiée</v>
      </c>
      <c r="AO1258">
        <f t="shared" si="782"/>
        <v>6200</v>
      </c>
      <c r="AP1258" s="124">
        <f t="shared" si="783"/>
        <v>541.11123124962785</v>
      </c>
      <c r="AQ1258" s="124">
        <f t="shared" si="744"/>
        <v>0.28418748880233125</v>
      </c>
    </row>
    <row r="1259" spans="2:43" x14ac:dyDescent="0.25">
      <c r="B1259" s="3">
        <f t="shared" si="762"/>
        <v>6205</v>
      </c>
      <c r="C1259" s="14">
        <f t="shared" si="763"/>
        <v>103.41666666666667</v>
      </c>
      <c r="D1259" s="11">
        <f t="shared" si="764"/>
        <v>1026.7807727306424</v>
      </c>
      <c r="E1259" s="11">
        <f t="shared" si="745"/>
        <v>858.79022479934838</v>
      </c>
      <c r="F1259" s="11">
        <f t="shared" si="765"/>
        <v>372.71139814234959</v>
      </c>
      <c r="G1259" s="11">
        <f t="shared" si="746"/>
        <v>630.38096044424901</v>
      </c>
      <c r="H1259" s="11">
        <f t="shared" si="747"/>
        <v>511.79352394618746</v>
      </c>
      <c r="I1259" s="24">
        <f t="shared" si="766"/>
        <v>372.71139814234959</v>
      </c>
      <c r="J1259" s="12">
        <f t="shared" si="748"/>
        <v>0.2706347937442567</v>
      </c>
      <c r="K1259" s="24">
        <f t="shared" si="749"/>
        <v>593.28156027165687</v>
      </c>
      <c r="L1259" s="12">
        <f t="shared" si="767"/>
        <v>0.2543300869498365</v>
      </c>
      <c r="M1259" s="24">
        <f t="shared" si="768"/>
        <v>630.38096044424901</v>
      </c>
      <c r="N1259" s="12">
        <f t="shared" si="750"/>
        <v>0.61219964726023379</v>
      </c>
      <c r="O1259" s="24">
        <f t="shared" si="751"/>
        <v>786.81505329978756</v>
      </c>
      <c r="P1259" s="12">
        <f t="shared" si="769"/>
        <v>0.31219371713487204</v>
      </c>
      <c r="Q1259" s="24">
        <f t="shared" si="770"/>
        <v>511.79352394618746</v>
      </c>
      <c r="R1259" s="12">
        <f t="shared" si="752"/>
        <v>0.42781633759561088</v>
      </c>
      <c r="S1259" s="24">
        <f t="shared" si="753"/>
        <v>675.55330046018389</v>
      </c>
      <c r="T1259" s="12">
        <f t="shared" si="771"/>
        <v>0.30069311586253783</v>
      </c>
      <c r="W1259" s="24">
        <f t="shared" si="772"/>
        <v>722.7088158850471</v>
      </c>
      <c r="X1259" s="24">
        <f t="shared" si="773"/>
        <v>1516.2938622840622</v>
      </c>
      <c r="Y1259" s="13">
        <f t="shared" si="754"/>
        <v>0.2543300869498365</v>
      </c>
      <c r="Z1259" s="24">
        <f t="shared" si="755"/>
        <v>3402.0352228575321</v>
      </c>
      <c r="AA1259" s="24">
        <f t="shared" si="756"/>
        <v>18278.02441716252</v>
      </c>
      <c r="AB1259" s="24">
        <f t="shared" si="774"/>
        <v>630.38096044424901</v>
      </c>
      <c r="AC1259" s="24">
        <f t="shared" si="775"/>
        <v>511.79352394618746</v>
      </c>
      <c r="AD1259" s="123">
        <f t="shared" si="776"/>
        <v>6205</v>
      </c>
      <c r="AE1259" s="14">
        <f t="shared" si="777"/>
        <v>103.41666666666667</v>
      </c>
      <c r="AF1259" s="24">
        <f t="shared" si="757"/>
        <v>430.8967619730937</v>
      </c>
      <c r="AG1259" s="3">
        <f t="shared" si="778"/>
        <v>1.9820647605381254</v>
      </c>
      <c r="AH1259" s="14">
        <f t="shared" si="758"/>
        <v>0</v>
      </c>
      <c r="AI1259" s="14">
        <f t="shared" si="759"/>
        <v>0.38206476053812521</v>
      </c>
      <c r="AJ1259" s="14">
        <f t="shared" si="760"/>
        <v>1.4438582844843129</v>
      </c>
      <c r="AK1259" s="14">
        <f t="shared" si="761"/>
        <v>1.9820647605381254</v>
      </c>
      <c r="AL1259" s="24">
        <f t="shared" si="779"/>
        <v>632.05199267959938</v>
      </c>
      <c r="AM1259" s="14">
        <f t="shared" si="780"/>
        <v>541.39516947415166</v>
      </c>
      <c r="AN1259" s="138" t="str">
        <f t="shared" si="781"/>
        <v>modifiée</v>
      </c>
      <c r="AO1259">
        <f t="shared" si="782"/>
        <v>6205</v>
      </c>
      <c r="AP1259" s="124">
        <f t="shared" si="783"/>
        <v>541.39516947415166</v>
      </c>
      <c r="AQ1259" s="124">
        <f t="shared" si="744"/>
        <v>0.28393822452380846</v>
      </c>
    </row>
    <row r="1260" spans="2:43" x14ac:dyDescent="0.25">
      <c r="B1260" s="3">
        <f t="shared" si="762"/>
        <v>6210</v>
      </c>
      <c r="C1260" s="14">
        <f t="shared" si="763"/>
        <v>103.5</v>
      </c>
      <c r="D1260" s="11">
        <f t="shared" si="764"/>
        <v>1026.9013130398444</v>
      </c>
      <c r="E1260" s="11">
        <f t="shared" si="745"/>
        <v>859.01100022572064</v>
      </c>
      <c r="F1260" s="11">
        <f t="shared" si="765"/>
        <v>372.96572822929943</v>
      </c>
      <c r="G1260" s="11">
        <f t="shared" si="746"/>
        <v>630.69315416138386</v>
      </c>
      <c r="H1260" s="11">
        <f t="shared" si="747"/>
        <v>512.09421706205001</v>
      </c>
      <c r="I1260" s="24">
        <f t="shared" si="766"/>
        <v>372.96572822929943</v>
      </c>
      <c r="J1260" s="12">
        <f t="shared" si="748"/>
        <v>0.27058391804413501</v>
      </c>
      <c r="K1260" s="24">
        <f t="shared" si="749"/>
        <v>593.39311019290221</v>
      </c>
      <c r="L1260" s="12">
        <f t="shared" si="767"/>
        <v>0.25423626266456739</v>
      </c>
      <c r="M1260" s="24">
        <f t="shared" si="768"/>
        <v>630.69315416138386</v>
      </c>
      <c r="N1260" s="12">
        <f t="shared" si="750"/>
        <v>0.61192628143223204</v>
      </c>
      <c r="O1260" s="24">
        <f t="shared" si="751"/>
        <v>787.16654718893074</v>
      </c>
      <c r="P1260" s="12">
        <f t="shared" si="769"/>
        <v>0.31193017043476634</v>
      </c>
      <c r="Q1260" s="24">
        <f t="shared" si="770"/>
        <v>512.09421706205001</v>
      </c>
      <c r="R1260" s="12">
        <f t="shared" si="752"/>
        <v>0.42766631226892987</v>
      </c>
      <c r="S1260" s="24">
        <f t="shared" si="753"/>
        <v>675.79028453324372</v>
      </c>
      <c r="T1260" s="12">
        <f t="shared" si="771"/>
        <v>0.30049833712588836</v>
      </c>
      <c r="W1260" s="24">
        <f t="shared" si="772"/>
        <v>722.96314597199694</v>
      </c>
      <c r="X1260" s="24">
        <f t="shared" si="773"/>
        <v>1530.6755482088497</v>
      </c>
      <c r="Y1260" s="13">
        <f t="shared" si="754"/>
        <v>0.25423626266456739</v>
      </c>
      <c r="Z1260" s="24">
        <f t="shared" si="755"/>
        <v>3401.1963563430927</v>
      </c>
      <c r="AA1260" s="24">
        <f t="shared" si="756"/>
        <v>18285.69253702338</v>
      </c>
      <c r="AB1260" s="24">
        <f t="shared" si="774"/>
        <v>630.69315416138386</v>
      </c>
      <c r="AC1260" s="24">
        <f t="shared" si="775"/>
        <v>512.09421706205001</v>
      </c>
      <c r="AD1260" s="123">
        <f t="shared" si="776"/>
        <v>6210</v>
      </c>
      <c r="AE1260" s="14">
        <f t="shared" si="777"/>
        <v>103.5</v>
      </c>
      <c r="AF1260" s="24">
        <f t="shared" si="757"/>
        <v>431.047108531025</v>
      </c>
      <c r="AG1260" s="3">
        <f t="shared" si="778"/>
        <v>1.9790578293795</v>
      </c>
      <c r="AH1260" s="14">
        <f t="shared" si="758"/>
        <v>0</v>
      </c>
      <c r="AI1260" s="14">
        <f t="shared" si="759"/>
        <v>0.37905782937949983</v>
      </c>
      <c r="AJ1260" s="14">
        <f t="shared" si="760"/>
        <v>1.4411520464415499</v>
      </c>
      <c r="AK1260" s="14">
        <f t="shared" si="761"/>
        <v>1.9790578293795</v>
      </c>
      <c r="AL1260" s="24">
        <f t="shared" si="779"/>
        <v>632.32100228217143</v>
      </c>
      <c r="AM1260" s="14">
        <f t="shared" si="780"/>
        <v>541.67885859234593</v>
      </c>
      <c r="AN1260" s="138" t="str">
        <f t="shared" si="781"/>
        <v>modifiée</v>
      </c>
      <c r="AO1260">
        <f t="shared" si="782"/>
        <v>6210</v>
      </c>
      <c r="AP1260" s="124">
        <f t="shared" si="783"/>
        <v>541.67885859234593</v>
      </c>
      <c r="AQ1260" s="124">
        <f t="shared" si="744"/>
        <v>0.28368911819427467</v>
      </c>
    </row>
    <row r="1261" spans="2:43" x14ac:dyDescent="0.25">
      <c r="B1261" s="3">
        <f t="shared" si="762"/>
        <v>6215</v>
      </c>
      <c r="C1261" s="14">
        <f t="shared" si="763"/>
        <v>103.58333333333333</v>
      </c>
      <c r="D1261" s="11">
        <f t="shared" si="764"/>
        <v>1027.0217564516811</v>
      </c>
      <c r="E1261" s="11">
        <f t="shared" si="745"/>
        <v>859.23177565209289</v>
      </c>
      <c r="F1261" s="11">
        <f t="shared" si="765"/>
        <v>373.21996449196399</v>
      </c>
      <c r="G1261" s="11">
        <f t="shared" si="746"/>
        <v>631.00508433181858</v>
      </c>
      <c r="H1261" s="11">
        <f t="shared" si="747"/>
        <v>512.39471539917588</v>
      </c>
      <c r="I1261" s="24">
        <f t="shared" si="766"/>
        <v>373.21996449196399</v>
      </c>
      <c r="J1261" s="12">
        <f t="shared" si="748"/>
        <v>0.27053303343376267</v>
      </c>
      <c r="K1261" s="24">
        <f t="shared" si="749"/>
        <v>593.50472161730602</v>
      </c>
      <c r="L1261" s="12">
        <f t="shared" si="767"/>
        <v>0.25414244099797728</v>
      </c>
      <c r="M1261" s="24">
        <f t="shared" si="768"/>
        <v>631.00508433181858</v>
      </c>
      <c r="N1261" s="12">
        <f t="shared" si="750"/>
        <v>0.61165179896922739</v>
      </c>
      <c r="O1261" s="24">
        <f t="shared" si="751"/>
        <v>787.51979296214904</v>
      </c>
      <c r="P1261" s="12">
        <f t="shared" si="769"/>
        <v>0.31166636941929848</v>
      </c>
      <c r="Q1261" s="24">
        <f t="shared" si="770"/>
        <v>512.39471539917588</v>
      </c>
      <c r="R1261" s="12">
        <f t="shared" si="752"/>
        <v>0.4275162926386249</v>
      </c>
      <c r="S1261" s="24">
        <f t="shared" si="753"/>
        <v>676.02742592503409</v>
      </c>
      <c r="T1261" s="12">
        <f t="shared" si="771"/>
        <v>0.30030366760294575</v>
      </c>
      <c r="W1261" s="24">
        <f t="shared" si="772"/>
        <v>723.2173822346615</v>
      </c>
      <c r="X1261" s="24">
        <f t="shared" si="773"/>
        <v>1545.5465191886651</v>
      </c>
      <c r="Y1261" s="13">
        <f t="shared" si="754"/>
        <v>0.25414244099797728</v>
      </c>
      <c r="Z1261" s="24">
        <f t="shared" si="755"/>
        <v>3400.3598354357846</v>
      </c>
      <c r="AA1261" s="24">
        <f t="shared" si="756"/>
        <v>18293.370398284587</v>
      </c>
      <c r="AB1261" s="24">
        <f t="shared" si="774"/>
        <v>631.00508433181858</v>
      </c>
      <c r="AC1261" s="24">
        <f t="shared" si="775"/>
        <v>512.39471539917588</v>
      </c>
      <c r="AD1261" s="123">
        <f t="shared" si="776"/>
        <v>6215</v>
      </c>
      <c r="AE1261" s="14">
        <f t="shared" si="777"/>
        <v>103.58333333333333</v>
      </c>
      <c r="AF1261" s="24">
        <f t="shared" si="757"/>
        <v>431.19735769958794</v>
      </c>
      <c r="AG1261" s="3">
        <f t="shared" si="778"/>
        <v>1.9760528460082414</v>
      </c>
      <c r="AH1261" s="14">
        <f t="shared" si="758"/>
        <v>0</v>
      </c>
      <c r="AI1261" s="14">
        <f t="shared" si="759"/>
        <v>0.37605284600824107</v>
      </c>
      <c r="AJ1261" s="14">
        <f t="shared" si="760"/>
        <v>1.438447561407417</v>
      </c>
      <c r="AK1261" s="14">
        <f t="shared" si="761"/>
        <v>1.9760528460082414</v>
      </c>
      <c r="AL1261" s="24">
        <f t="shared" si="779"/>
        <v>632.58984049847004</v>
      </c>
      <c r="AM1261" s="14">
        <f t="shared" si="780"/>
        <v>541.96229876227858</v>
      </c>
      <c r="AN1261" s="138" t="str">
        <f t="shared" si="781"/>
        <v>modifiée</v>
      </c>
      <c r="AO1261">
        <f t="shared" si="782"/>
        <v>6215</v>
      </c>
      <c r="AP1261" s="124">
        <f t="shared" si="783"/>
        <v>541.96229876227858</v>
      </c>
      <c r="AQ1261" s="124">
        <f t="shared" si="744"/>
        <v>0.28344016993264631</v>
      </c>
    </row>
    <row r="1262" spans="2:43" x14ac:dyDescent="0.25">
      <c r="B1262" s="3">
        <f t="shared" si="762"/>
        <v>6220</v>
      </c>
      <c r="C1262" s="14">
        <f t="shared" si="763"/>
        <v>103.66666666666667</v>
      </c>
      <c r="D1262" s="11">
        <f t="shared" si="764"/>
        <v>1027.142103121811</v>
      </c>
      <c r="E1262" s="11">
        <f t="shared" si="745"/>
        <v>859.45255107846515</v>
      </c>
      <c r="F1262" s="11">
        <f t="shared" si="765"/>
        <v>373.47410693296194</v>
      </c>
      <c r="G1262" s="11">
        <f t="shared" si="746"/>
        <v>631.31675070123788</v>
      </c>
      <c r="H1262" s="11">
        <f t="shared" si="747"/>
        <v>512.69501906677885</v>
      </c>
      <c r="I1262" s="24">
        <f t="shared" si="766"/>
        <v>373.47410693296194</v>
      </c>
      <c r="J1262" s="12">
        <f t="shared" si="748"/>
        <v>0.27048213988555297</v>
      </c>
      <c r="K1262" s="24">
        <f t="shared" si="749"/>
        <v>593.61639465115252</v>
      </c>
      <c r="L1262" s="12">
        <f t="shared" si="767"/>
        <v>0.25404862200453343</v>
      </c>
      <c r="M1262" s="24">
        <f t="shared" si="768"/>
        <v>631.31675070123788</v>
      </c>
      <c r="N1262" s="12">
        <f t="shared" si="750"/>
        <v>0.61137619353658834</v>
      </c>
      <c r="O1262" s="24">
        <f t="shared" si="751"/>
        <v>787.8748030779268</v>
      </c>
      <c r="P1262" s="12">
        <f t="shared" si="769"/>
        <v>0.31140231210953112</v>
      </c>
      <c r="Q1262" s="24">
        <f t="shared" si="770"/>
        <v>512.69501906677885</v>
      </c>
      <c r="R1262" s="12">
        <f t="shared" si="752"/>
        <v>0.42736627890248258</v>
      </c>
      <c r="S1262" s="24">
        <f t="shared" si="753"/>
        <v>676.26472447876677</v>
      </c>
      <c r="T1262" s="12">
        <f t="shared" si="771"/>
        <v>0.30010910741767111</v>
      </c>
      <c r="W1262" s="24">
        <f t="shared" si="772"/>
        <v>723.47152467565945</v>
      </c>
      <c r="X1262" s="24">
        <f t="shared" si="773"/>
        <v>1560.93217352387</v>
      </c>
      <c r="Y1262" s="13">
        <f t="shared" si="754"/>
        <v>0.25404862200453343</v>
      </c>
      <c r="Z1262" s="24">
        <f t="shared" si="755"/>
        <v>3399.5256600701423</v>
      </c>
      <c r="AA1262" s="24">
        <f t="shared" si="756"/>
        <v>18301.058021538989</v>
      </c>
      <c r="AB1262" s="24">
        <f t="shared" si="774"/>
        <v>631.31675070123788</v>
      </c>
      <c r="AC1262" s="24">
        <f t="shared" si="775"/>
        <v>512.69501906677885</v>
      </c>
      <c r="AD1262" s="123">
        <f t="shared" si="776"/>
        <v>6220</v>
      </c>
      <c r="AE1262" s="14">
        <f t="shared" si="777"/>
        <v>103.66666666666667</v>
      </c>
      <c r="AF1262" s="24">
        <f t="shared" si="757"/>
        <v>431.34750953338943</v>
      </c>
      <c r="AG1262" s="3">
        <f t="shared" si="778"/>
        <v>1.9730498093322115</v>
      </c>
      <c r="AH1262" s="14">
        <f t="shared" si="758"/>
        <v>0</v>
      </c>
      <c r="AI1262" s="14">
        <f t="shared" si="759"/>
        <v>0.37304980933221132</v>
      </c>
      <c r="AJ1262" s="14">
        <f t="shared" si="760"/>
        <v>1.4357448283989904</v>
      </c>
      <c r="AK1262" s="14">
        <f t="shared" si="761"/>
        <v>1.9730498093322115</v>
      </c>
      <c r="AL1262" s="24">
        <f t="shared" si="779"/>
        <v>632.85850740889737</v>
      </c>
      <c r="AM1262" s="14">
        <f t="shared" si="780"/>
        <v>542.24549014213517</v>
      </c>
      <c r="AN1262" s="138" t="str">
        <f t="shared" si="781"/>
        <v>modifiée</v>
      </c>
      <c r="AO1262">
        <f t="shared" si="782"/>
        <v>6220</v>
      </c>
      <c r="AP1262" s="124">
        <f t="shared" si="783"/>
        <v>542.24549014213517</v>
      </c>
      <c r="AQ1262" s="124">
        <f t="shared" si="744"/>
        <v>0.28319137985658926</v>
      </c>
    </row>
    <row r="1263" spans="2:43" x14ac:dyDescent="0.25">
      <c r="B1263" s="3">
        <f t="shared" si="762"/>
        <v>6225</v>
      </c>
      <c r="C1263" s="14">
        <f t="shared" si="763"/>
        <v>103.75</v>
      </c>
      <c r="D1263" s="11">
        <f t="shared" si="764"/>
        <v>1027.2623532055181</v>
      </c>
      <c r="E1263" s="11">
        <f t="shared" si="745"/>
        <v>859.67332650483729</v>
      </c>
      <c r="F1263" s="11">
        <f t="shared" si="765"/>
        <v>373.72815555496646</v>
      </c>
      <c r="G1263" s="11">
        <f t="shared" si="746"/>
        <v>631.6281530133474</v>
      </c>
      <c r="H1263" s="11">
        <f t="shared" si="747"/>
        <v>512.99512817419657</v>
      </c>
      <c r="I1263" s="24">
        <f t="shared" si="766"/>
        <v>373.72815555496646</v>
      </c>
      <c r="J1263" s="12">
        <f t="shared" si="748"/>
        <v>0.2704312373721709</v>
      </c>
      <c r="K1263" s="24">
        <f t="shared" si="749"/>
        <v>593.72812940031156</v>
      </c>
      <c r="L1263" s="12">
        <f t="shared" si="767"/>
        <v>0.25395480573868096</v>
      </c>
      <c r="M1263" s="24">
        <f t="shared" si="768"/>
        <v>631.6281530133474</v>
      </c>
      <c r="N1263" s="12">
        <f t="shared" si="750"/>
        <v>0.61109945875503202</v>
      </c>
      <c r="O1263" s="24">
        <f t="shared" si="751"/>
        <v>788.23159010890799</v>
      </c>
      <c r="P1263" s="12">
        <f t="shared" si="769"/>
        <v>0.3111379965100447</v>
      </c>
      <c r="Q1263" s="24">
        <f t="shared" si="770"/>
        <v>512.99512817419657</v>
      </c>
      <c r="R1263" s="12">
        <f t="shared" si="752"/>
        <v>0.42721627125815664</v>
      </c>
      <c r="S1263" s="24">
        <f t="shared" si="753"/>
        <v>676.50218003719169</v>
      </c>
      <c r="T1263" s="12">
        <f t="shared" si="771"/>
        <v>0.29991465669340395</v>
      </c>
      <c r="W1263" s="24">
        <f t="shared" si="772"/>
        <v>723.72557329766403</v>
      </c>
      <c r="X1263" s="24">
        <f t="shared" si="773"/>
        <v>1576.8596983353634</v>
      </c>
      <c r="Y1263" s="13">
        <f t="shared" si="754"/>
        <v>0.25395480573868096</v>
      </c>
      <c r="Z1263" s="24">
        <f t="shared" si="755"/>
        <v>3398.6938301793316</v>
      </c>
      <c r="AA1263" s="24">
        <f t="shared" si="756"/>
        <v>18308.755427386659</v>
      </c>
      <c r="AB1263" s="24">
        <f t="shared" si="774"/>
        <v>631.6281530133474</v>
      </c>
      <c r="AC1263" s="24">
        <f t="shared" si="775"/>
        <v>512.99512817419657</v>
      </c>
      <c r="AD1263" s="123">
        <f t="shared" si="776"/>
        <v>6225</v>
      </c>
      <c r="AE1263" s="14">
        <f t="shared" si="777"/>
        <v>103.75</v>
      </c>
      <c r="AF1263" s="24">
        <f t="shared" si="757"/>
        <v>431.49756408709828</v>
      </c>
      <c r="AG1263" s="3">
        <f t="shared" si="778"/>
        <v>1.9700487182580344</v>
      </c>
      <c r="AH1263" s="14">
        <f t="shared" si="758"/>
        <v>0</v>
      </c>
      <c r="AI1263" s="14">
        <f t="shared" si="759"/>
        <v>0.3700487182580342</v>
      </c>
      <c r="AJ1263" s="14">
        <f t="shared" si="760"/>
        <v>1.433043846432231</v>
      </c>
      <c r="AK1263" s="14">
        <f t="shared" si="761"/>
        <v>1.9700487182580344</v>
      </c>
      <c r="AL1263" s="24">
        <f t="shared" si="779"/>
        <v>633.12700309394177</v>
      </c>
      <c r="AM1263" s="14">
        <f t="shared" si="780"/>
        <v>542.52843289021962</v>
      </c>
      <c r="AN1263" s="138" t="str">
        <f t="shared" si="781"/>
        <v>modifiée</v>
      </c>
      <c r="AO1263">
        <f t="shared" si="782"/>
        <v>6225</v>
      </c>
      <c r="AP1263" s="124">
        <f t="shared" si="783"/>
        <v>542.52843289021962</v>
      </c>
      <c r="AQ1263" s="124">
        <f t="shared" si="744"/>
        <v>0.28294274808445152</v>
      </c>
    </row>
    <row r="1264" spans="2:43" x14ac:dyDescent="0.25">
      <c r="B1264" s="3">
        <f t="shared" si="762"/>
        <v>6230</v>
      </c>
      <c r="C1264" s="14">
        <f t="shared" si="763"/>
        <v>103.83333333333333</v>
      </c>
      <c r="D1264" s="11">
        <f t="shared" si="764"/>
        <v>1027.3825068577123</v>
      </c>
      <c r="E1264" s="11">
        <f t="shared" si="745"/>
        <v>859.89410193120943</v>
      </c>
      <c r="F1264" s="11">
        <f t="shared" si="765"/>
        <v>373.98211036070512</v>
      </c>
      <c r="G1264" s="11">
        <f t="shared" si="746"/>
        <v>631.93929100985747</v>
      </c>
      <c r="H1264" s="11">
        <f t="shared" si="747"/>
        <v>513.29504283089</v>
      </c>
      <c r="I1264" s="24">
        <f t="shared" si="766"/>
        <v>373.98211036070512</v>
      </c>
      <c r="J1264" s="12">
        <f t="shared" si="748"/>
        <v>0.27038032586653221</v>
      </c>
      <c r="K1264" s="24">
        <f t="shared" si="749"/>
        <v>593.83992597023916</v>
      </c>
      <c r="L1264" s="12">
        <f t="shared" si="767"/>
        <v>0.25386099225486752</v>
      </c>
      <c r="M1264" s="24">
        <f t="shared" si="768"/>
        <v>631.93929100985747</v>
      </c>
      <c r="N1264" s="12">
        <f t="shared" si="750"/>
        <v>0.61082158820026422</v>
      </c>
      <c r="O1264" s="24">
        <f t="shared" si="751"/>
        <v>788.59016674316626</v>
      </c>
      <c r="P1264" s="12">
        <f t="shared" si="769"/>
        <v>0.31087342060885426</v>
      </c>
      <c r="Q1264" s="24">
        <f t="shared" si="770"/>
        <v>513.29504283089</v>
      </c>
      <c r="R1264" s="12">
        <f t="shared" si="752"/>
        <v>0.42706626990316543</v>
      </c>
      <c r="S1264" s="24">
        <f t="shared" si="753"/>
        <v>676.73979244259908</v>
      </c>
      <c r="T1264" s="12">
        <f t="shared" si="771"/>
        <v>0.29972031555290185</v>
      </c>
      <c r="W1264" s="24">
        <f t="shared" si="772"/>
        <v>723.97952810340269</v>
      </c>
      <c r="X1264" s="24">
        <f t="shared" si="773"/>
        <v>1593.3582298720994</v>
      </c>
      <c r="Y1264" s="13">
        <f t="shared" si="754"/>
        <v>0.25386099225486752</v>
      </c>
      <c r="Z1264" s="24">
        <f t="shared" si="755"/>
        <v>3397.8643456951686</v>
      </c>
      <c r="AA1264" s="24">
        <f t="shared" si="756"/>
        <v>18316.462636435081</v>
      </c>
      <c r="AB1264" s="24">
        <f t="shared" si="774"/>
        <v>631.93929100985747</v>
      </c>
      <c r="AC1264" s="24">
        <f t="shared" si="775"/>
        <v>513.29504283089</v>
      </c>
      <c r="AD1264" s="123">
        <f t="shared" si="776"/>
        <v>6230</v>
      </c>
      <c r="AE1264" s="14">
        <f t="shared" si="777"/>
        <v>103.83333333333333</v>
      </c>
      <c r="AF1264" s="24">
        <f t="shared" si="757"/>
        <v>431.647521415445</v>
      </c>
      <c r="AG1264" s="3">
        <f t="shared" si="778"/>
        <v>1.9670495716911001</v>
      </c>
      <c r="AH1264" s="14">
        <f t="shared" si="758"/>
        <v>0</v>
      </c>
      <c r="AI1264" s="14">
        <f t="shared" si="759"/>
        <v>0.36704957169109986</v>
      </c>
      <c r="AJ1264" s="14">
        <f t="shared" si="760"/>
        <v>1.43034461452199</v>
      </c>
      <c r="AK1264" s="14">
        <f t="shared" si="761"/>
        <v>1.9670495716911001</v>
      </c>
      <c r="AL1264" s="24">
        <f t="shared" si="779"/>
        <v>633.39532763417742</v>
      </c>
      <c r="AM1264" s="14">
        <f t="shared" si="780"/>
        <v>542.81112716495204</v>
      </c>
      <c r="AN1264" s="138" t="str">
        <f t="shared" si="781"/>
        <v>modifiée</v>
      </c>
      <c r="AO1264">
        <f t="shared" si="782"/>
        <v>6230</v>
      </c>
      <c r="AP1264" s="124">
        <f t="shared" si="783"/>
        <v>542.81112716495204</v>
      </c>
      <c r="AQ1264" s="124">
        <f t="shared" si="744"/>
        <v>0.28269427473242104</v>
      </c>
    </row>
    <row r="1265" spans="2:43" x14ac:dyDescent="0.25">
      <c r="B1265" s="3">
        <f t="shared" si="762"/>
        <v>6235</v>
      </c>
      <c r="C1265" s="14">
        <f t="shared" si="763"/>
        <v>103.91666666666667</v>
      </c>
      <c r="D1265" s="11">
        <f t="shared" si="764"/>
        <v>1027.5025642329315</v>
      </c>
      <c r="E1265" s="11">
        <f t="shared" si="745"/>
        <v>860.11487735758169</v>
      </c>
      <c r="F1265" s="11">
        <f t="shared" si="765"/>
        <v>374.23597135296001</v>
      </c>
      <c r="G1265" s="11">
        <f t="shared" si="746"/>
        <v>632.25016443046627</v>
      </c>
      <c r="H1265" s="11">
        <f t="shared" si="747"/>
        <v>513.59476314644292</v>
      </c>
      <c r="I1265" s="24">
        <f t="shared" si="766"/>
        <v>374.23597135296001</v>
      </c>
      <c r="J1265" s="12">
        <f t="shared" si="748"/>
        <v>0.27032940534180294</v>
      </c>
      <c r="K1265" s="24">
        <f t="shared" si="749"/>
        <v>593.95178446597845</v>
      </c>
      <c r="L1265" s="12">
        <f t="shared" si="767"/>
        <v>0.25376718160749928</v>
      </c>
      <c r="M1265" s="24">
        <f t="shared" si="768"/>
        <v>632.25016443046627</v>
      </c>
      <c r="N1265" s="12">
        <f t="shared" si="750"/>
        <v>0.61054257540261525</v>
      </c>
      <c r="O1265" s="24">
        <f t="shared" si="751"/>
        <v>788.95054578549002</v>
      </c>
      <c r="P1265" s="12">
        <f t="shared" si="769"/>
        <v>0.31060858237716893</v>
      </c>
      <c r="Q1265" s="24">
        <f t="shared" si="770"/>
        <v>513.59476314644292</v>
      </c>
      <c r="R1265" s="12">
        <f t="shared" si="752"/>
        <v>0.42691627503488905</v>
      </c>
      <c r="S1265" s="24">
        <f t="shared" si="753"/>
        <v>676.97756153682383</v>
      </c>
      <c r="T1265" s="12">
        <f t="shared" si="771"/>
        <v>0.29952608411827136</v>
      </c>
      <c r="W1265" s="24">
        <f t="shared" si="772"/>
        <v>724.23338909565757</v>
      </c>
      <c r="X1265" s="24">
        <f t="shared" si="773"/>
        <v>1610.4590313726926</v>
      </c>
      <c r="Y1265" s="13">
        <f t="shared" si="754"/>
        <v>0.25376718160749928</v>
      </c>
      <c r="Z1265" s="24">
        <f t="shared" si="755"/>
        <v>3397.0372065481029</v>
      </c>
      <c r="AA1265" s="24">
        <f t="shared" si="756"/>
        <v>18324.179669299032</v>
      </c>
      <c r="AB1265" s="24">
        <f t="shared" si="774"/>
        <v>632.25016443046627</v>
      </c>
      <c r="AC1265" s="24">
        <f t="shared" si="775"/>
        <v>513.59476314644292</v>
      </c>
      <c r="AD1265" s="123">
        <f t="shared" si="776"/>
        <v>6235</v>
      </c>
      <c r="AE1265" s="14">
        <f t="shared" si="777"/>
        <v>103.91666666666667</v>
      </c>
      <c r="AF1265" s="24">
        <f t="shared" si="757"/>
        <v>431.79738157322146</v>
      </c>
      <c r="AG1265" s="3">
        <f t="shared" si="778"/>
        <v>1.9640523685355711</v>
      </c>
      <c r="AH1265" s="14">
        <f t="shared" si="758"/>
        <v>0</v>
      </c>
      <c r="AI1265" s="14">
        <f t="shared" si="759"/>
        <v>0.36405236853557077</v>
      </c>
      <c r="AJ1265" s="14">
        <f t="shared" si="760"/>
        <v>1.4276471316820138</v>
      </c>
      <c r="AK1265" s="14">
        <f t="shared" si="761"/>
        <v>1.9640523685355711</v>
      </c>
      <c r="AL1265" s="24">
        <f t="shared" si="779"/>
        <v>633.66348111026332</v>
      </c>
      <c r="AM1265" s="14">
        <f t="shared" si="780"/>
        <v>543.09357312486907</v>
      </c>
      <c r="AN1265" s="138" t="str">
        <f t="shared" si="781"/>
        <v>modifiée</v>
      </c>
      <c r="AO1265">
        <f t="shared" si="782"/>
        <v>6235</v>
      </c>
      <c r="AP1265" s="124">
        <f t="shared" si="783"/>
        <v>543.09357312486907</v>
      </c>
      <c r="AQ1265" s="124">
        <f t="shared" si="744"/>
        <v>0.28244595991702681</v>
      </c>
    </row>
    <row r="1266" spans="2:43" x14ac:dyDescent="0.25">
      <c r="B1266" s="3">
        <f t="shared" si="762"/>
        <v>6240</v>
      </c>
      <c r="C1266" s="14">
        <f t="shared" si="763"/>
        <v>104</v>
      </c>
      <c r="D1266" s="11">
        <f t="shared" si="764"/>
        <v>1027.6225254853416</v>
      </c>
      <c r="E1266" s="11">
        <f t="shared" si="745"/>
        <v>860.33565278395395</v>
      </c>
      <c r="F1266" s="11">
        <f t="shared" si="765"/>
        <v>374.48973853456749</v>
      </c>
      <c r="G1266" s="11">
        <f t="shared" si="746"/>
        <v>632.56077301284347</v>
      </c>
      <c r="H1266" s="11">
        <f t="shared" si="747"/>
        <v>513.89428923056118</v>
      </c>
      <c r="I1266" s="24">
        <f t="shared" si="766"/>
        <v>374.48973853456749</v>
      </c>
      <c r="J1266" s="12">
        <f t="shared" si="748"/>
        <v>0.2702784757713983</v>
      </c>
      <c r="K1266" s="24">
        <f t="shared" si="749"/>
        <v>594.06370499216007</v>
      </c>
      <c r="L1266" s="12">
        <f t="shared" si="767"/>
        <v>0.25367337385099692</v>
      </c>
      <c r="M1266" s="24">
        <f t="shared" si="768"/>
        <v>632.56077301284347</v>
      </c>
      <c r="N1266" s="12">
        <f t="shared" si="750"/>
        <v>0.61026241384667324</v>
      </c>
      <c r="O1266" s="24">
        <f t="shared" si="751"/>
        <v>789.31274015868655</v>
      </c>
      <c r="P1266" s="12">
        <f t="shared" si="769"/>
        <v>0.31034347976937543</v>
      </c>
      <c r="Q1266" s="24">
        <f t="shared" si="770"/>
        <v>513.89428923056118</v>
      </c>
      <c r="R1266" s="12">
        <f t="shared" si="752"/>
        <v>0.4267662868505665</v>
      </c>
      <c r="S1266" s="24">
        <f t="shared" si="753"/>
        <v>677.21548716124767</v>
      </c>
      <c r="T1266" s="12">
        <f t="shared" si="771"/>
        <v>0.29933196251105715</v>
      </c>
      <c r="W1266" s="24">
        <f t="shared" si="772"/>
        <v>724.48715627726506</v>
      </c>
      <c r="X1266" s="24">
        <f t="shared" si="773"/>
        <v>1628.1956907652634</v>
      </c>
      <c r="Y1266" s="13">
        <f t="shared" si="754"/>
        <v>0.25367337385099692</v>
      </c>
      <c r="Z1266" s="24">
        <f t="shared" si="755"/>
        <v>3396.2124126672225</v>
      </c>
      <c r="AA1266" s="24">
        <f t="shared" si="756"/>
        <v>18331.906546600461</v>
      </c>
      <c r="AB1266" s="24">
        <f t="shared" si="774"/>
        <v>632.56077301284347</v>
      </c>
      <c r="AC1266" s="24">
        <f t="shared" si="775"/>
        <v>513.89428923056118</v>
      </c>
      <c r="AD1266" s="123">
        <f t="shared" si="776"/>
        <v>6240</v>
      </c>
      <c r="AE1266" s="14">
        <f t="shared" si="777"/>
        <v>104</v>
      </c>
      <c r="AF1266" s="24">
        <f t="shared" si="757"/>
        <v>431.94714461528059</v>
      </c>
      <c r="AG1266" s="3">
        <f t="shared" si="778"/>
        <v>1.9610571076943883</v>
      </c>
      <c r="AH1266" s="14">
        <f t="shared" si="758"/>
        <v>0</v>
      </c>
      <c r="AI1266" s="14">
        <f t="shared" si="759"/>
        <v>0.36105710769438804</v>
      </c>
      <c r="AJ1266" s="14">
        <f t="shared" si="760"/>
        <v>1.4249513969249494</v>
      </c>
      <c r="AK1266" s="14">
        <f t="shared" si="761"/>
        <v>1.9610571076943883</v>
      </c>
      <c r="AL1266" s="24">
        <f t="shared" si="779"/>
        <v>633.93146360294361</v>
      </c>
      <c r="AM1266" s="14">
        <f t="shared" si="780"/>
        <v>543.37577092862216</v>
      </c>
      <c r="AN1266" s="138" t="str">
        <f t="shared" si="781"/>
        <v>modifiée</v>
      </c>
      <c r="AO1266">
        <f t="shared" si="782"/>
        <v>6240</v>
      </c>
      <c r="AP1266" s="124">
        <f t="shared" si="783"/>
        <v>543.37577092862216</v>
      </c>
      <c r="AQ1266" s="124">
        <f t="shared" si="744"/>
        <v>0.28219780375309256</v>
      </c>
    </row>
    <row r="1267" spans="2:43" x14ac:dyDescent="0.25">
      <c r="B1267" s="3">
        <f t="shared" si="762"/>
        <v>6245</v>
      </c>
      <c r="C1267" s="14">
        <f t="shared" si="763"/>
        <v>104.08333333333333</v>
      </c>
      <c r="D1267" s="11">
        <f t="shared" si="764"/>
        <v>1027.7423907687398</v>
      </c>
      <c r="E1267" s="11">
        <f t="shared" si="745"/>
        <v>860.5564282103262</v>
      </c>
      <c r="F1267" s="11">
        <f t="shared" si="765"/>
        <v>374.74341190841847</v>
      </c>
      <c r="G1267" s="11">
        <f t="shared" si="746"/>
        <v>632.87111649261283</v>
      </c>
      <c r="H1267" s="11">
        <f t="shared" si="747"/>
        <v>514.1936211930722</v>
      </c>
      <c r="I1267" s="24">
        <f t="shared" si="766"/>
        <v>374.74341190841847</v>
      </c>
      <c r="J1267" s="12">
        <f t="shared" si="748"/>
        <v>0.27022753712898284</v>
      </c>
      <c r="K1267" s="24">
        <f t="shared" si="749"/>
        <v>594.17568765300246</v>
      </c>
      <c r="L1267" s="12">
        <f t="shared" si="767"/>
        <v>0.2535795690397093</v>
      </c>
      <c r="M1267" s="24">
        <f t="shared" si="768"/>
        <v>632.87111649261283</v>
      </c>
      <c r="N1267" s="12">
        <f t="shared" si="750"/>
        <v>0.60998109697091474</v>
      </c>
      <c r="O1267" s="24">
        <f t="shared" si="751"/>
        <v>789.67676290490022</v>
      </c>
      <c r="P1267" s="12">
        <f t="shared" si="769"/>
        <v>0.31007811072269698</v>
      </c>
      <c r="Q1267" s="24">
        <f t="shared" si="770"/>
        <v>514.1936211930722</v>
      </c>
      <c r="R1267" s="12">
        <f t="shared" si="752"/>
        <v>0.42661630554729429</v>
      </c>
      <c r="S1267" s="24">
        <f t="shared" si="753"/>
        <v>677.45356915680168</v>
      </c>
      <c r="T1267" s="12">
        <f t="shared" si="771"/>
        <v>0.29913795085210465</v>
      </c>
      <c r="W1267" s="24">
        <f t="shared" si="772"/>
        <v>724.74082965111609</v>
      </c>
      <c r="X1267" s="24">
        <f t="shared" si="773"/>
        <v>1646.6043408360342</v>
      </c>
      <c r="Y1267" s="13">
        <f t="shared" si="754"/>
        <v>0.2535795690397093</v>
      </c>
      <c r="Z1267" s="24">
        <f t="shared" si="755"/>
        <v>3395.389963980253</v>
      </c>
      <c r="AA1267" s="24">
        <f t="shared" si="756"/>
        <v>18339.643288968589</v>
      </c>
      <c r="AB1267" s="24">
        <f t="shared" si="774"/>
        <v>632.87111649261283</v>
      </c>
      <c r="AC1267" s="24">
        <f t="shared" si="775"/>
        <v>514.1936211930722</v>
      </c>
      <c r="AD1267" s="123">
        <f t="shared" si="776"/>
        <v>6245</v>
      </c>
      <c r="AE1267" s="14">
        <f t="shared" si="777"/>
        <v>104.08333333333333</v>
      </c>
      <c r="AF1267" s="24">
        <f t="shared" si="757"/>
        <v>432.0968105965361</v>
      </c>
      <c r="AG1267" s="3">
        <f t="shared" si="778"/>
        <v>1.9580637880692779</v>
      </c>
      <c r="AH1267" s="14">
        <f t="shared" si="758"/>
        <v>0</v>
      </c>
      <c r="AI1267" s="14">
        <f t="shared" si="759"/>
        <v>0.35806378806927786</v>
      </c>
      <c r="AJ1267" s="14">
        <f t="shared" si="760"/>
        <v>1.4222574092623503</v>
      </c>
      <c r="AK1267" s="14">
        <f t="shared" si="761"/>
        <v>1.9580637880692779</v>
      </c>
      <c r="AL1267" s="24">
        <f t="shared" si="779"/>
        <v>634.19927519304701</v>
      </c>
      <c r="AM1267" s="14">
        <f t="shared" si="780"/>
        <v>543.65772073497794</v>
      </c>
      <c r="AN1267" s="138" t="str">
        <f t="shared" si="781"/>
        <v>modifiée</v>
      </c>
      <c r="AO1267">
        <f t="shared" si="782"/>
        <v>6245</v>
      </c>
      <c r="AP1267" s="124">
        <f t="shared" si="783"/>
        <v>543.65772073497794</v>
      </c>
      <c r="AQ1267" s="124">
        <f t="shared" si="744"/>
        <v>0.28194980635578304</v>
      </c>
    </row>
    <row r="1268" spans="2:43" x14ac:dyDescent="0.25">
      <c r="B1268" s="3">
        <f t="shared" si="762"/>
        <v>6250</v>
      </c>
      <c r="C1268" s="14">
        <f t="shared" si="763"/>
        <v>104.16666666666667</v>
      </c>
      <c r="D1268" s="11">
        <f t="shared" si="764"/>
        <v>1027.8621602365533</v>
      </c>
      <c r="E1268" s="11">
        <f t="shared" si="745"/>
        <v>860.77720363669846</v>
      </c>
      <c r="F1268" s="11">
        <f t="shared" si="765"/>
        <v>374.99699147745815</v>
      </c>
      <c r="G1268" s="11">
        <f t="shared" si="746"/>
        <v>633.18119460333548</v>
      </c>
      <c r="H1268" s="11">
        <f t="shared" si="747"/>
        <v>514.49275914392433</v>
      </c>
      <c r="I1268" s="24">
        <f t="shared" si="766"/>
        <v>374.99699147745815</v>
      </c>
      <c r="J1268" s="12">
        <f t="shared" si="748"/>
        <v>0.27017658938846928</v>
      </c>
      <c r="K1268" s="24">
        <f t="shared" si="749"/>
        <v>594.28773255231272</v>
      </c>
      <c r="L1268" s="12">
        <f t="shared" si="767"/>
        <v>0.25348576722803046</v>
      </c>
      <c r="M1268" s="24">
        <f t="shared" si="768"/>
        <v>633.18119460333548</v>
      </c>
      <c r="N1268" s="12">
        <f t="shared" si="750"/>
        <v>0.60969861816733129</v>
      </c>
      <c r="O1268" s="24">
        <f t="shared" si="751"/>
        <v>790.04262718695077</v>
      </c>
      <c r="P1268" s="12">
        <f t="shared" si="769"/>
        <v>0.30981247315731614</v>
      </c>
      <c r="Q1268" s="24">
        <f t="shared" si="770"/>
        <v>514.49275914392433</v>
      </c>
      <c r="R1268" s="12">
        <f t="shared" si="752"/>
        <v>0.42646633132202227</v>
      </c>
      <c r="S1268" s="24">
        <f t="shared" si="753"/>
        <v>677.69180736397061</v>
      </c>
      <c r="T1268" s="12">
        <f t="shared" si="771"/>
        <v>0.29894404926174706</v>
      </c>
      <c r="W1268" s="24">
        <f t="shared" si="772"/>
        <v>724.99440922015583</v>
      </c>
      <c r="X1268" s="24">
        <f t="shared" si="773"/>
        <v>1665.7239049032871</v>
      </c>
      <c r="Y1268" s="13">
        <f t="shared" si="754"/>
        <v>0.25348576722803046</v>
      </c>
      <c r="Z1268" s="24">
        <f t="shared" si="755"/>
        <v>3394.5698604135659</v>
      </c>
      <c r="AA1268" s="24">
        <f t="shared" si="756"/>
        <v>18347.389917039793</v>
      </c>
      <c r="AB1268" s="24">
        <f t="shared" si="774"/>
        <v>633.18119460333548</v>
      </c>
      <c r="AC1268" s="24">
        <f t="shared" si="775"/>
        <v>514.49275914392433</v>
      </c>
      <c r="AD1268" s="123">
        <f t="shared" si="776"/>
        <v>6250</v>
      </c>
      <c r="AE1268" s="14">
        <f t="shared" si="777"/>
        <v>104.16666666666667</v>
      </c>
      <c r="AF1268" s="24">
        <f t="shared" si="757"/>
        <v>432.24637957196217</v>
      </c>
      <c r="AG1268" s="3">
        <f t="shared" si="778"/>
        <v>1.9550724085607567</v>
      </c>
      <c r="AH1268" s="14">
        <f t="shared" si="758"/>
        <v>0</v>
      </c>
      <c r="AI1268" s="14">
        <f t="shared" si="759"/>
        <v>0.35507240856075661</v>
      </c>
      <c r="AJ1268" s="14">
        <f t="shared" si="760"/>
        <v>1.4195651677046812</v>
      </c>
      <c r="AK1268" s="14">
        <f t="shared" si="761"/>
        <v>1.9550724085607567</v>
      </c>
      <c r="AL1268" s="24">
        <f t="shared" si="779"/>
        <v>634.46691596148639</v>
      </c>
      <c r="AM1268" s="14">
        <f t="shared" si="780"/>
        <v>543.93942270281707</v>
      </c>
      <c r="AN1268" s="138" t="str">
        <f t="shared" si="781"/>
        <v>modifiée</v>
      </c>
      <c r="AO1268">
        <f t="shared" si="782"/>
        <v>6250</v>
      </c>
      <c r="AP1268" s="124">
        <f t="shared" si="783"/>
        <v>543.93942270281707</v>
      </c>
      <c r="AQ1268" s="124">
        <f t="shared" si="744"/>
        <v>0.28170196783912616</v>
      </c>
    </row>
    <row r="1269" spans="2:43" x14ac:dyDescent="0.25">
      <c r="B1269" s="3">
        <f t="shared" si="762"/>
        <v>6255</v>
      </c>
      <c r="C1269" s="14">
        <f t="shared" si="763"/>
        <v>104.25</v>
      </c>
      <c r="D1269" s="11">
        <f t="shared" si="764"/>
        <v>1027.9818340418426</v>
      </c>
      <c r="E1269" s="11">
        <f t="shared" si="745"/>
        <v>860.9979790630706</v>
      </c>
      <c r="F1269" s="11">
        <f t="shared" si="765"/>
        <v>375.25047724468618</v>
      </c>
      <c r="G1269" s="11">
        <f t="shared" si="746"/>
        <v>633.49100707649279</v>
      </c>
      <c r="H1269" s="11">
        <f t="shared" si="747"/>
        <v>514.79170319318609</v>
      </c>
      <c r="I1269" s="24">
        <f t="shared" si="766"/>
        <v>375.25047724468618</v>
      </c>
      <c r="J1269" s="12">
        <f t="shared" si="748"/>
        <v>0.27012563252401794</v>
      </c>
      <c r="K1269" s="24">
        <f t="shared" si="749"/>
        <v>594.39983979348722</v>
      </c>
      <c r="L1269" s="12">
        <f t="shared" si="767"/>
        <v>0.25339196847028189</v>
      </c>
      <c r="M1269" s="24">
        <f t="shared" si="768"/>
        <v>633.49100707649279</v>
      </c>
      <c r="N1269" s="12">
        <f t="shared" si="750"/>
        <v>0.60941497078105344</v>
      </c>
      <c r="O1269" s="24">
        <f t="shared" si="751"/>
        <v>790.41034628968714</v>
      </c>
      <c r="P1269" s="12">
        <f t="shared" si="769"/>
        <v>0.30954656497595817</v>
      </c>
      <c r="Q1269" s="24">
        <f t="shared" si="770"/>
        <v>514.79170319318609</v>
      </c>
      <c r="R1269" s="12">
        <f t="shared" si="752"/>
        <v>0.42631636437155201</v>
      </c>
      <c r="S1269" s="24">
        <f t="shared" si="753"/>
        <v>677.93020162279493</v>
      </c>
      <c r="T1269" s="12">
        <f t="shared" si="771"/>
        <v>0.29875025785961862</v>
      </c>
      <c r="W1269" s="24">
        <f t="shared" si="772"/>
        <v>725.24789498738392</v>
      </c>
      <c r="X1269" s="24">
        <f t="shared" si="773"/>
        <v>1685.5963715117375</v>
      </c>
      <c r="Y1269" s="13">
        <f t="shared" si="754"/>
        <v>0.25339196847028189</v>
      </c>
      <c r="Z1269" s="24">
        <f t="shared" si="755"/>
        <v>3393.752101892167</v>
      </c>
      <c r="AA1269" s="24">
        <f t="shared" si="756"/>
        <v>18355.146451457542</v>
      </c>
      <c r="AB1269" s="24">
        <f t="shared" si="774"/>
        <v>633.49100707649279</v>
      </c>
      <c r="AC1269" s="24">
        <f t="shared" si="775"/>
        <v>514.79170319318609</v>
      </c>
      <c r="AD1269" s="123">
        <f t="shared" si="776"/>
        <v>6255</v>
      </c>
      <c r="AE1269" s="14">
        <f t="shared" si="777"/>
        <v>104.25</v>
      </c>
      <c r="AF1269" s="24">
        <f t="shared" si="757"/>
        <v>432.39585159659305</v>
      </c>
      <c r="AG1269" s="3">
        <f t="shared" si="778"/>
        <v>1.9520829680681391</v>
      </c>
      <c r="AH1269" s="14">
        <f t="shared" si="758"/>
        <v>0</v>
      </c>
      <c r="AI1269" s="14">
        <f t="shared" si="759"/>
        <v>0.35208296806813888</v>
      </c>
      <c r="AJ1269" s="14">
        <f t="shared" si="760"/>
        <v>1.4168746712613252</v>
      </c>
      <c r="AK1269" s="14">
        <f t="shared" si="761"/>
        <v>1.9520829680681391</v>
      </c>
      <c r="AL1269" s="24">
        <f t="shared" si="779"/>
        <v>634.7343859892585</v>
      </c>
      <c r="AM1269" s="14">
        <f t="shared" si="780"/>
        <v>544.22087699113297</v>
      </c>
      <c r="AN1269" s="138" t="str">
        <f t="shared" si="781"/>
        <v>modifiée</v>
      </c>
      <c r="AO1269">
        <f t="shared" si="782"/>
        <v>6255</v>
      </c>
      <c r="AP1269" s="124">
        <f t="shared" si="783"/>
        <v>544.22087699113297</v>
      </c>
      <c r="AQ1269" s="124">
        <f t="shared" si="744"/>
        <v>0.28145428831589925</v>
      </c>
    </row>
    <row r="1270" spans="2:43" x14ac:dyDescent="0.25">
      <c r="B1270" s="3">
        <f t="shared" si="762"/>
        <v>6260</v>
      </c>
      <c r="C1270" s="14">
        <f t="shared" si="763"/>
        <v>104.33333333333333</v>
      </c>
      <c r="D1270" s="11">
        <f t="shared" si="764"/>
        <v>1028.1014123373011</v>
      </c>
      <c r="E1270" s="11">
        <f t="shared" si="745"/>
        <v>861.21875448944274</v>
      </c>
      <c r="F1270" s="11">
        <f t="shared" si="765"/>
        <v>375.50386921315646</v>
      </c>
      <c r="G1270" s="11">
        <f t="shared" si="746"/>
        <v>633.8005536414687</v>
      </c>
      <c r="H1270" s="11">
        <f t="shared" si="747"/>
        <v>515.09045345104573</v>
      </c>
      <c r="I1270" s="24">
        <f t="shared" si="766"/>
        <v>375.50386921315646</v>
      </c>
      <c r="J1270" s="12">
        <f t="shared" si="748"/>
        <v>0.27007466651003625</v>
      </c>
      <c r="K1270" s="24">
        <f t="shared" si="749"/>
        <v>594.51200947951179</v>
      </c>
      <c r="L1270" s="12">
        <f t="shared" si="767"/>
        <v>0.25329817282080591</v>
      </c>
      <c r="M1270" s="24">
        <f t="shared" si="768"/>
        <v>633.8005536414687</v>
      </c>
      <c r="N1270" s="12">
        <f t="shared" si="750"/>
        <v>0.6091301481099709</v>
      </c>
      <c r="O1270" s="24">
        <f t="shared" si="751"/>
        <v>790.77993362135999</v>
      </c>
      <c r="P1270" s="12">
        <f t="shared" si="769"/>
        <v>0.30928038406395597</v>
      </c>
      <c r="Q1270" s="24">
        <f t="shared" si="770"/>
        <v>515.09045345104573</v>
      </c>
      <c r="R1270" s="12">
        <f t="shared" si="752"/>
        <v>0.42616640489253454</v>
      </c>
      <c r="S1270" s="24">
        <f t="shared" si="753"/>
        <v>678.16875177287352</v>
      </c>
      <c r="T1270" s="12">
        <f t="shared" si="771"/>
        <v>0.29855657676480313</v>
      </c>
      <c r="W1270" s="24">
        <f t="shared" si="772"/>
        <v>725.5012869558542</v>
      </c>
      <c r="X1270" s="24">
        <f t="shared" si="773"/>
        <v>1706.2671022269712</v>
      </c>
      <c r="Y1270" s="13">
        <f t="shared" si="754"/>
        <v>0.25329817282080591</v>
      </c>
      <c r="Z1270" s="24">
        <f t="shared" si="755"/>
        <v>3392.9366883397138</v>
      </c>
      <c r="AA1270" s="24">
        <f t="shared" si="756"/>
        <v>18362.912912872609</v>
      </c>
      <c r="AB1270" s="24">
        <f t="shared" si="774"/>
        <v>633.8005536414687</v>
      </c>
      <c r="AC1270" s="24">
        <f t="shared" si="775"/>
        <v>515.09045345104573</v>
      </c>
      <c r="AD1270" s="123">
        <f t="shared" si="776"/>
        <v>6260</v>
      </c>
      <c r="AE1270" s="14">
        <f t="shared" si="777"/>
        <v>104.33333333333333</v>
      </c>
      <c r="AF1270" s="24">
        <f t="shared" si="757"/>
        <v>432.54522672552287</v>
      </c>
      <c r="AG1270" s="3">
        <f t="shared" si="778"/>
        <v>1.9490954654895427</v>
      </c>
      <c r="AH1270" s="14">
        <f t="shared" si="758"/>
        <v>0</v>
      </c>
      <c r="AI1270" s="14">
        <f t="shared" si="759"/>
        <v>0.34909546548954251</v>
      </c>
      <c r="AJ1270" s="14">
        <f t="shared" si="760"/>
        <v>1.4141859189405883</v>
      </c>
      <c r="AK1270" s="14">
        <f t="shared" si="761"/>
        <v>1.9490954654895427</v>
      </c>
      <c r="AL1270" s="24">
        <f t="shared" si="779"/>
        <v>635.00168535744319</v>
      </c>
      <c r="AM1270" s="14">
        <f t="shared" si="780"/>
        <v>544.50208375903219</v>
      </c>
      <c r="AN1270" s="138" t="str">
        <f t="shared" si="781"/>
        <v>modifiée</v>
      </c>
      <c r="AO1270">
        <f t="shared" si="782"/>
        <v>6260</v>
      </c>
      <c r="AP1270" s="124">
        <f t="shared" si="783"/>
        <v>544.50208375903219</v>
      </c>
      <c r="AQ1270" s="124">
        <f t="shared" si="744"/>
        <v>0.28120676789922072</v>
      </c>
    </row>
    <row r="1271" spans="2:43" x14ac:dyDescent="0.25">
      <c r="B1271" s="3">
        <f t="shared" si="762"/>
        <v>6265</v>
      </c>
      <c r="C1271" s="14">
        <f t="shared" si="763"/>
        <v>104.41666666666667</v>
      </c>
      <c r="D1271" s="11">
        <f t="shared" si="764"/>
        <v>1028.2208952752571</v>
      </c>
      <c r="E1271" s="11">
        <f t="shared" si="745"/>
        <v>861.439529915815</v>
      </c>
      <c r="F1271" s="11">
        <f t="shared" si="765"/>
        <v>375.75716738597725</v>
      </c>
      <c r="G1271" s="11">
        <f t="shared" si="746"/>
        <v>634.10983402553268</v>
      </c>
      <c r="H1271" s="11">
        <f t="shared" si="747"/>
        <v>515.38901002781051</v>
      </c>
      <c r="I1271" s="24">
        <f t="shared" si="766"/>
        <v>375.75716738597725</v>
      </c>
      <c r="J1271" s="12">
        <f t="shared" si="748"/>
        <v>0.27002369132117798</v>
      </c>
      <c r="K1271" s="24">
        <f t="shared" si="749"/>
        <v>594.624241712963</v>
      </c>
      <c r="L1271" s="12">
        <f t="shared" si="767"/>
        <v>0.25320438033390907</v>
      </c>
      <c r="M1271" s="24">
        <f t="shared" si="768"/>
        <v>634.10983402553268</v>
      </c>
      <c r="N1271" s="12">
        <f t="shared" si="750"/>
        <v>0.60884414340435056</v>
      </c>
      <c r="O1271" s="24">
        <f t="shared" si="751"/>
        <v>791.15140271501207</v>
      </c>
      <c r="P1271" s="12">
        <f t="shared" si="769"/>
        <v>0.30901392828897112</v>
      </c>
      <c r="Q1271" s="24">
        <f t="shared" si="770"/>
        <v>515.38901002781051</v>
      </c>
      <c r="R1271" s="12">
        <f t="shared" si="752"/>
        <v>0.42601645308146718</v>
      </c>
      <c r="S1271" s="24">
        <f t="shared" si="753"/>
        <v>678.40745765336737</v>
      </c>
      <c r="T1271" s="12">
        <f t="shared" si="771"/>
        <v>0.29836300609574462</v>
      </c>
      <c r="W1271" s="24">
        <f t="shared" si="772"/>
        <v>725.75458512867499</v>
      </c>
      <c r="X1271" s="24">
        <f t="shared" si="773"/>
        <v>1727.7851772786137</v>
      </c>
      <c r="Y1271" s="13">
        <f t="shared" si="754"/>
        <v>0.25320438033390907</v>
      </c>
      <c r="Z1271" s="24">
        <f t="shared" si="755"/>
        <v>3392.1236196785003</v>
      </c>
      <c r="AA1271" s="24">
        <f t="shared" si="756"/>
        <v>18370.689321942667</v>
      </c>
      <c r="AB1271" s="24">
        <f t="shared" si="774"/>
        <v>634.10983402553268</v>
      </c>
      <c r="AC1271" s="24">
        <f t="shared" si="775"/>
        <v>515.38901002781051</v>
      </c>
      <c r="AD1271" s="123">
        <f t="shared" si="776"/>
        <v>6265</v>
      </c>
      <c r="AE1271" s="14">
        <f t="shared" si="777"/>
        <v>104.41666666666667</v>
      </c>
      <c r="AF1271" s="24">
        <f t="shared" si="757"/>
        <v>432.69450501390526</v>
      </c>
      <c r="AG1271" s="3">
        <f t="shared" si="778"/>
        <v>1.9461098997218951</v>
      </c>
      <c r="AH1271" s="14">
        <f t="shared" si="758"/>
        <v>0</v>
      </c>
      <c r="AI1271" s="14">
        <f t="shared" si="759"/>
        <v>0.34610989972189476</v>
      </c>
      <c r="AJ1271" s="14">
        <f t="shared" si="760"/>
        <v>1.4114989097497053</v>
      </c>
      <c r="AK1271" s="14">
        <f t="shared" si="761"/>
        <v>1.9461098997218951</v>
      </c>
      <c r="AL1271" s="24">
        <f t="shared" si="779"/>
        <v>635.26881414720378</v>
      </c>
      <c r="AM1271" s="14">
        <f t="shared" si="780"/>
        <v>544.78304316573258</v>
      </c>
      <c r="AN1271" s="138" t="str">
        <f t="shared" si="781"/>
        <v>modifiée</v>
      </c>
      <c r="AO1271">
        <f t="shared" si="782"/>
        <v>6265</v>
      </c>
      <c r="AP1271" s="124">
        <f t="shared" si="783"/>
        <v>544.78304316573258</v>
      </c>
      <c r="AQ1271" s="124">
        <f t="shared" si="744"/>
        <v>0.28095940670038999</v>
      </c>
    </row>
    <row r="1272" spans="2:43" x14ac:dyDescent="0.25">
      <c r="B1272" s="3">
        <f t="shared" si="762"/>
        <v>6270</v>
      </c>
      <c r="C1272" s="14">
        <f t="shared" si="763"/>
        <v>104.5</v>
      </c>
      <c r="D1272" s="11">
        <f t="shared" si="764"/>
        <v>1028.3402830076745</v>
      </c>
      <c r="E1272" s="11">
        <f t="shared" si="745"/>
        <v>861.66030534218726</v>
      </c>
      <c r="F1272" s="11">
        <f t="shared" si="765"/>
        <v>376.01037176631115</v>
      </c>
      <c r="G1272" s="11">
        <f t="shared" si="746"/>
        <v>634.41884795382168</v>
      </c>
      <c r="H1272" s="11">
        <f t="shared" si="747"/>
        <v>515.68737303390628</v>
      </c>
      <c r="I1272" s="24">
        <f t="shared" si="766"/>
        <v>376.01037176631115</v>
      </c>
      <c r="J1272" s="12">
        <f t="shared" si="748"/>
        <v>0.26997270693234282</v>
      </c>
      <c r="K1272" s="24">
        <f t="shared" si="749"/>
        <v>594.73653659600802</v>
      </c>
      <c r="L1272" s="12">
        <f t="shared" si="767"/>
        <v>0.25311059106389328</v>
      </c>
      <c r="M1272" s="24">
        <f t="shared" si="768"/>
        <v>634.41884795382168</v>
      </c>
      <c r="N1272" s="12">
        <f t="shared" si="750"/>
        <v>0.60855694986645059</v>
      </c>
      <c r="O1272" s="24">
        <f t="shared" si="751"/>
        <v>791.52476722988638</v>
      </c>
      <c r="P1272" s="12">
        <f t="shared" si="769"/>
        <v>0.3087471955009144</v>
      </c>
      <c r="Q1272" s="24">
        <f t="shared" si="770"/>
        <v>515.68737303390628</v>
      </c>
      <c r="R1272" s="12">
        <f t="shared" si="752"/>
        <v>0.42586650913469126</v>
      </c>
      <c r="S1272" s="24">
        <f t="shared" si="753"/>
        <v>678.64631910300204</v>
      </c>
      <c r="T1272" s="12">
        <f t="shared" si="771"/>
        <v>0.29816954597029793</v>
      </c>
      <c r="W1272" s="24">
        <f t="shared" si="772"/>
        <v>726.00778950900894</v>
      </c>
      <c r="X1272" s="24">
        <f t="shared" si="773"/>
        <v>1750.2037845956365</v>
      </c>
      <c r="Y1272" s="13">
        <f t="shared" si="754"/>
        <v>0.25311059106389328</v>
      </c>
      <c r="Z1272" s="24">
        <f t="shared" si="755"/>
        <v>3391.3128958294578</v>
      </c>
      <c r="AA1272" s="24">
        <f t="shared" si="756"/>
        <v>18378.475699332463</v>
      </c>
      <c r="AB1272" s="24">
        <f t="shared" si="774"/>
        <v>634.41884795382168</v>
      </c>
      <c r="AC1272" s="24">
        <f t="shared" si="775"/>
        <v>515.68737303390628</v>
      </c>
      <c r="AD1272" s="123">
        <f t="shared" si="776"/>
        <v>6270</v>
      </c>
      <c r="AE1272" s="14">
        <f t="shared" si="777"/>
        <v>104.5</v>
      </c>
      <c r="AF1272" s="24">
        <f t="shared" si="757"/>
        <v>432.84368651695314</v>
      </c>
      <c r="AG1272" s="3">
        <f t="shared" si="778"/>
        <v>1.9431262696609373</v>
      </c>
      <c r="AH1272" s="14">
        <f t="shared" si="758"/>
        <v>0</v>
      </c>
      <c r="AI1272" s="14">
        <f t="shared" si="759"/>
        <v>0.34312626966093707</v>
      </c>
      <c r="AJ1272" s="14">
        <f t="shared" si="760"/>
        <v>1.4088136426948434</v>
      </c>
      <c r="AK1272" s="14">
        <f t="shared" si="761"/>
        <v>1.9431262696609373</v>
      </c>
      <c r="AL1272" s="24">
        <f t="shared" si="779"/>
        <v>635.53577243978611</v>
      </c>
      <c r="AM1272" s="14">
        <f t="shared" si="780"/>
        <v>545.0637553705634</v>
      </c>
      <c r="AN1272" s="138" t="str">
        <f t="shared" si="781"/>
        <v>modifiée</v>
      </c>
      <c r="AO1272">
        <f t="shared" si="782"/>
        <v>6270</v>
      </c>
      <c r="AP1272" s="124">
        <f t="shared" si="783"/>
        <v>545.0637553705634</v>
      </c>
      <c r="AQ1272" s="124">
        <f t="shared" si="744"/>
        <v>0.28071220483082016</v>
      </c>
    </row>
    <row r="1273" spans="2:43" x14ac:dyDescent="0.25">
      <c r="B1273" s="3">
        <f t="shared" si="762"/>
        <v>6275</v>
      </c>
      <c r="C1273" s="14">
        <f t="shared" si="763"/>
        <v>104.58333333333333</v>
      </c>
      <c r="D1273" s="11">
        <f t="shared" si="764"/>
        <v>1028.4595756861549</v>
      </c>
      <c r="E1273" s="11">
        <f t="shared" si="745"/>
        <v>861.88108076855951</v>
      </c>
      <c r="F1273" s="11">
        <f t="shared" si="765"/>
        <v>376.26348235737504</v>
      </c>
      <c r="G1273" s="11">
        <f t="shared" si="746"/>
        <v>634.72759514932261</v>
      </c>
      <c r="H1273" s="11">
        <f t="shared" si="747"/>
        <v>515.98554257987655</v>
      </c>
      <c r="I1273" s="24">
        <f t="shared" si="766"/>
        <v>376.26348235737504</v>
      </c>
      <c r="J1273" s="12">
        <f t="shared" si="748"/>
        <v>0.26992171331867554</v>
      </c>
      <c r="K1273" s="24">
        <f t="shared" si="749"/>
        <v>594.84889423040556</v>
      </c>
      <c r="L1273" s="12">
        <f t="shared" si="767"/>
        <v>0.25301680506501284</v>
      </c>
      <c r="M1273" s="24">
        <f t="shared" si="768"/>
        <v>634.72759514932261</v>
      </c>
      <c r="N1273" s="12">
        <f t="shared" si="750"/>
        <v>0.60826856065013069</v>
      </c>
      <c r="O1273" s="24">
        <f t="shared" si="751"/>
        <v>791.90004095285394</v>
      </c>
      <c r="P1273" s="12">
        <f t="shared" si="769"/>
        <v>0.3084801835316931</v>
      </c>
      <c r="Q1273" s="24">
        <f t="shared" si="770"/>
        <v>515.98554257987655</v>
      </c>
      <c r="R1273" s="12">
        <f t="shared" si="752"/>
        <v>0.42571657324838985</v>
      </c>
      <c r="S1273" s="24">
        <f t="shared" si="753"/>
        <v>678.88533596007073</v>
      </c>
      <c r="T1273" s="12">
        <f t="shared" si="771"/>
        <v>0.29797619650565965</v>
      </c>
      <c r="W1273" s="24">
        <f t="shared" si="772"/>
        <v>726.26090010007283</v>
      </c>
      <c r="X1273" s="24">
        <f t="shared" si="773"/>
        <v>1773.5806587250072</v>
      </c>
      <c r="Y1273" s="13">
        <f t="shared" si="754"/>
        <v>0.25301680506501284</v>
      </c>
      <c r="Z1273" s="24">
        <f t="shared" si="755"/>
        <v>3390.5045167121671</v>
      </c>
      <c r="AA1273" s="24">
        <f t="shared" si="756"/>
        <v>18386.272065713845</v>
      </c>
      <c r="AB1273" s="24">
        <f t="shared" si="774"/>
        <v>634.72759514932261</v>
      </c>
      <c r="AC1273" s="24">
        <f t="shared" si="775"/>
        <v>515.98554257987655</v>
      </c>
      <c r="AD1273" s="123">
        <f t="shared" si="776"/>
        <v>6275</v>
      </c>
      <c r="AE1273" s="14">
        <f t="shared" si="777"/>
        <v>104.58333333333333</v>
      </c>
      <c r="AF1273" s="24">
        <f t="shared" si="757"/>
        <v>432.99277128993828</v>
      </c>
      <c r="AG1273" s="3">
        <f t="shared" si="778"/>
        <v>1.9401445742012347</v>
      </c>
      <c r="AH1273" s="14">
        <f t="shared" si="758"/>
        <v>0</v>
      </c>
      <c r="AI1273" s="14">
        <f t="shared" si="759"/>
        <v>0.34014457420123434</v>
      </c>
      <c r="AJ1273" s="14">
        <f t="shared" si="760"/>
        <v>1.4061301167811111</v>
      </c>
      <c r="AK1273" s="14">
        <f t="shared" si="761"/>
        <v>1.9401445742012347</v>
      </c>
      <c r="AL1273" s="24">
        <f t="shared" si="779"/>
        <v>635.80256031651857</v>
      </c>
      <c r="AM1273" s="14">
        <f t="shared" si="780"/>
        <v>545.34422053296441</v>
      </c>
      <c r="AN1273" s="138" t="str">
        <f t="shared" si="781"/>
        <v>modifiée</v>
      </c>
      <c r="AO1273">
        <f t="shared" si="782"/>
        <v>6275</v>
      </c>
      <c r="AP1273" s="124">
        <f t="shared" si="783"/>
        <v>545.34422053296441</v>
      </c>
      <c r="AQ1273" s="124">
        <f t="shared" si="744"/>
        <v>0.28046516240101482</v>
      </c>
    </row>
    <row r="1274" spans="2:43" x14ac:dyDescent="0.25">
      <c r="B1274" s="3">
        <f t="shared" si="762"/>
        <v>6280</v>
      </c>
      <c r="C1274" s="14">
        <f t="shared" si="763"/>
        <v>104.66666666666667</v>
      </c>
      <c r="D1274" s="11">
        <f t="shared" si="764"/>
        <v>1028.5787734619378</v>
      </c>
      <c r="E1274" s="11">
        <f t="shared" si="745"/>
        <v>862.10185619493177</v>
      </c>
      <c r="F1274" s="11">
        <f t="shared" si="765"/>
        <v>376.51649916244003</v>
      </c>
      <c r="G1274" s="11">
        <f t="shared" si="746"/>
        <v>635.03607533285435</v>
      </c>
      <c r="H1274" s="11">
        <f t="shared" si="747"/>
        <v>516.28351877638227</v>
      </c>
      <c r="I1274" s="24">
        <f t="shared" si="766"/>
        <v>376.51649916244003</v>
      </c>
      <c r="J1274" s="12">
        <f t="shared" si="748"/>
        <v>0.26987071045556543</v>
      </c>
      <c r="K1274" s="24">
        <f t="shared" si="749"/>
        <v>594.96131471750618</v>
      </c>
      <c r="L1274" s="12">
        <f t="shared" si="767"/>
        <v>0.25292302239153586</v>
      </c>
      <c r="M1274" s="24">
        <f t="shared" si="768"/>
        <v>635.03607533285435</v>
      </c>
      <c r="N1274" s="12">
        <f t="shared" si="750"/>
        <v>0.60797896886045977</v>
      </c>
      <c r="O1274" s="24">
        <f t="shared" si="751"/>
        <v>792.27723779985979</v>
      </c>
      <c r="P1274" s="12">
        <f t="shared" si="769"/>
        <v>0.30821289019519837</v>
      </c>
      <c r="Q1274" s="24">
        <f t="shared" si="770"/>
        <v>516.28351877638227</v>
      </c>
      <c r="R1274" s="12">
        <f t="shared" si="752"/>
        <v>0.42556664561858515</v>
      </c>
      <c r="S1274" s="24">
        <f t="shared" si="753"/>
        <v>679.12450806243726</v>
      </c>
      <c r="T1274" s="12">
        <f t="shared" si="771"/>
        <v>0.29778295781846698</v>
      </c>
      <c r="W1274" s="24">
        <f t="shared" si="772"/>
        <v>726.51391690513788</v>
      </c>
      <c r="X1274" s="24">
        <f t="shared" si="773"/>
        <v>1797.978577258941</v>
      </c>
      <c r="Y1274" s="13">
        <f t="shared" si="754"/>
        <v>0.25292302239153586</v>
      </c>
      <c r="Z1274" s="24">
        <f t="shared" si="755"/>
        <v>3389.6984822448476</v>
      </c>
      <c r="AA1274" s="24">
        <f t="shared" si="756"/>
        <v>18394.078441765552</v>
      </c>
      <c r="AB1274" s="24">
        <f t="shared" si="774"/>
        <v>635.03607533285435</v>
      </c>
      <c r="AC1274" s="24">
        <f t="shared" si="775"/>
        <v>516.28351877638227</v>
      </c>
      <c r="AD1274" s="123">
        <f t="shared" si="776"/>
        <v>6280</v>
      </c>
      <c r="AE1274" s="14">
        <f t="shared" si="777"/>
        <v>104.66666666666667</v>
      </c>
      <c r="AF1274" s="24">
        <f t="shared" si="757"/>
        <v>433.14175938819113</v>
      </c>
      <c r="AG1274" s="3">
        <f t="shared" si="778"/>
        <v>1.9371648122361775</v>
      </c>
      <c r="AH1274" s="14">
        <f t="shared" si="758"/>
        <v>0</v>
      </c>
      <c r="AI1274" s="14">
        <f t="shared" si="759"/>
        <v>0.33716481223617722</v>
      </c>
      <c r="AJ1274" s="14">
        <f t="shared" si="760"/>
        <v>1.4034483310125596</v>
      </c>
      <c r="AK1274" s="14">
        <f t="shared" si="761"/>
        <v>1.9371648122361775</v>
      </c>
      <c r="AL1274" s="24">
        <f t="shared" si="779"/>
        <v>636.06917785881137</v>
      </c>
      <c r="AM1274" s="14">
        <f t="shared" si="780"/>
        <v>545.62443881248498</v>
      </c>
      <c r="AN1274" s="138" t="str">
        <f t="shared" si="781"/>
        <v>modifiée</v>
      </c>
      <c r="AO1274">
        <f t="shared" si="782"/>
        <v>6280</v>
      </c>
      <c r="AP1274" s="124">
        <f t="shared" si="783"/>
        <v>545.62443881248498</v>
      </c>
      <c r="AQ1274" s="124">
        <f t="shared" si="744"/>
        <v>0.2802182795205681</v>
      </c>
    </row>
    <row r="1275" spans="2:43" x14ac:dyDescent="0.25">
      <c r="B1275" s="3">
        <f t="shared" si="762"/>
        <v>6285</v>
      </c>
      <c r="C1275" s="14">
        <f t="shared" si="763"/>
        <v>104.75</v>
      </c>
      <c r="D1275" s="11">
        <f t="shared" si="764"/>
        <v>1028.6978764859014</v>
      </c>
      <c r="E1275" s="11">
        <f t="shared" si="745"/>
        <v>862.32263162130391</v>
      </c>
      <c r="F1275" s="11">
        <f t="shared" si="765"/>
        <v>376.76942218483157</v>
      </c>
      <c r="G1275" s="11">
        <f t="shared" si="746"/>
        <v>635.3442882230496</v>
      </c>
      <c r="H1275" s="11">
        <f t="shared" si="747"/>
        <v>516.58130173420068</v>
      </c>
      <c r="I1275" s="24">
        <f t="shared" si="766"/>
        <v>376.76942218483157</v>
      </c>
      <c r="J1275" s="12">
        <f t="shared" si="748"/>
        <v>0.26981969831864588</v>
      </c>
      <c r="K1275" s="24">
        <f t="shared" si="749"/>
        <v>595.07379815825323</v>
      </c>
      <c r="L1275" s="12">
        <f t="shared" si="767"/>
        <v>0.25282924309771293</v>
      </c>
      <c r="M1275" s="24">
        <f t="shared" si="768"/>
        <v>635.3442882230496</v>
      </c>
      <c r="N1275" s="12">
        <f t="shared" si="750"/>
        <v>0.60768816755332078</v>
      </c>
      <c r="O1275" s="24">
        <f t="shared" si="751"/>
        <v>792.65637181738759</v>
      </c>
      <c r="P1275" s="12">
        <f t="shared" si="769"/>
        <v>0.30794531328707819</v>
      </c>
      <c r="Q1275" s="24">
        <f t="shared" si="770"/>
        <v>516.58130173420068</v>
      </c>
      <c r="R1275" s="12">
        <f t="shared" si="752"/>
        <v>0.42541672644113593</v>
      </c>
      <c r="S1275" s="24">
        <f t="shared" si="753"/>
        <v>679.36383524753887</v>
      </c>
      <c r="T1275" s="12">
        <f t="shared" si="771"/>
        <v>0.29758983002474843</v>
      </c>
      <c r="W1275" s="24">
        <f t="shared" si="772"/>
        <v>726.76683992752942</v>
      </c>
      <c r="X1275" s="24">
        <f t="shared" si="773"/>
        <v>1823.4659237576755</v>
      </c>
      <c r="Y1275" s="13">
        <f t="shared" si="754"/>
        <v>0.25282924309771293</v>
      </c>
      <c r="Z1275" s="24">
        <f t="shared" si="755"/>
        <v>3388.8947923443625</v>
      </c>
      <c r="AA1275" s="24">
        <f t="shared" si="756"/>
        <v>18401.894848173328</v>
      </c>
      <c r="AB1275" s="24">
        <f t="shared" si="774"/>
        <v>635.3442882230496</v>
      </c>
      <c r="AC1275" s="24">
        <f t="shared" si="775"/>
        <v>516.58130173420068</v>
      </c>
      <c r="AD1275" s="123">
        <f t="shared" si="776"/>
        <v>6285</v>
      </c>
      <c r="AE1275" s="14">
        <f t="shared" si="777"/>
        <v>104.75</v>
      </c>
      <c r="AF1275" s="24">
        <f t="shared" si="757"/>
        <v>433.29065086710034</v>
      </c>
      <c r="AG1275" s="3">
        <f t="shared" si="778"/>
        <v>1.9341869826579932</v>
      </c>
      <c r="AH1275" s="14">
        <f t="shared" si="758"/>
        <v>0</v>
      </c>
      <c r="AI1275" s="14">
        <f t="shared" si="759"/>
        <v>0.33418698265799307</v>
      </c>
      <c r="AJ1275" s="14">
        <f t="shared" si="760"/>
        <v>1.400768284392194</v>
      </c>
      <c r="AK1275" s="14">
        <f t="shared" si="761"/>
        <v>1.9341869826579932</v>
      </c>
      <c r="AL1275" s="24">
        <f t="shared" si="779"/>
        <v>636.33562514815651</v>
      </c>
      <c r="AM1275" s="14">
        <f t="shared" si="780"/>
        <v>545.9044103687836</v>
      </c>
      <c r="AN1275" s="138" t="str">
        <f t="shared" si="781"/>
        <v>modifiée</v>
      </c>
      <c r="AO1275">
        <f t="shared" si="782"/>
        <v>6285</v>
      </c>
      <c r="AP1275" s="124">
        <f t="shared" si="783"/>
        <v>545.9044103687836</v>
      </c>
      <c r="AQ1275" s="124">
        <f t="shared" si="744"/>
        <v>0.27997155629861936</v>
      </c>
    </row>
    <row r="1276" spans="2:43" x14ac:dyDescent="0.25">
      <c r="B1276" s="3">
        <f t="shared" si="762"/>
        <v>6290</v>
      </c>
      <c r="C1276" s="14">
        <f t="shared" si="763"/>
        <v>104.83333333333333</v>
      </c>
      <c r="D1276" s="11">
        <f t="shared" si="764"/>
        <v>1028.8168849085655</v>
      </c>
      <c r="E1276" s="11">
        <f t="shared" si="745"/>
        <v>862.54340704767606</v>
      </c>
      <c r="F1276" s="11">
        <f t="shared" si="765"/>
        <v>377.02225142792929</v>
      </c>
      <c r="G1276" s="11">
        <f t="shared" si="746"/>
        <v>635.65223353633667</v>
      </c>
      <c r="H1276" s="11">
        <f t="shared" si="747"/>
        <v>516.87889156422546</v>
      </c>
      <c r="I1276" s="24">
        <f t="shared" si="766"/>
        <v>377.02225142792929</v>
      </c>
      <c r="J1276" s="12">
        <f t="shared" si="748"/>
        <v>0.26976867688379336</v>
      </c>
      <c r="K1276" s="24">
        <f t="shared" si="749"/>
        <v>595.18634465318314</v>
      </c>
      <c r="L1276" s="12">
        <f t="shared" si="767"/>
        <v>0.25273546723774054</v>
      </c>
      <c r="M1276" s="24">
        <f t="shared" si="768"/>
        <v>635.65223353633667</v>
      </c>
      <c r="N1276" s="12">
        <f t="shared" si="750"/>
        <v>0.60739614973501155</v>
      </c>
      <c r="O1276" s="24">
        <f t="shared" si="751"/>
        <v>793.03745718394464</v>
      </c>
      <c r="P1276" s="12">
        <f t="shared" si="769"/>
        <v>0.30767745058449503</v>
      </c>
      <c r="Q1276" s="24">
        <f t="shared" si="770"/>
        <v>516.87889156422546</v>
      </c>
      <c r="R1276" s="12">
        <f t="shared" si="752"/>
        <v>0.42526681591173526</v>
      </c>
      <c r="S1276" s="24">
        <f t="shared" si="753"/>
        <v>679.60331735238947</v>
      </c>
      <c r="T1276" s="12">
        <f t="shared" si="771"/>
        <v>0.29739681323986589</v>
      </c>
      <c r="W1276" s="24">
        <f t="shared" si="772"/>
        <v>727.01966917062714</v>
      </c>
      <c r="X1276" s="24">
        <f t="shared" si="773"/>
        <v>1850.117327796635</v>
      </c>
      <c r="Y1276" s="13">
        <f t="shared" si="754"/>
        <v>0.25273546723774054</v>
      </c>
      <c r="Z1276" s="24">
        <f t="shared" si="755"/>
        <v>3388.0934469262229</v>
      </c>
      <c r="AA1276" s="24">
        <f t="shared" si="756"/>
        <v>18409.721305629766</v>
      </c>
      <c r="AB1276" s="24">
        <f t="shared" si="774"/>
        <v>635.65223353633667</v>
      </c>
      <c r="AC1276" s="24">
        <f t="shared" si="775"/>
        <v>516.87889156422546</v>
      </c>
      <c r="AD1276" s="123">
        <f t="shared" si="776"/>
        <v>6290</v>
      </c>
      <c r="AE1276" s="14">
        <f t="shared" si="777"/>
        <v>104.83333333333333</v>
      </c>
      <c r="AF1276" s="24">
        <f t="shared" si="757"/>
        <v>433.43944578211273</v>
      </c>
      <c r="AG1276" s="3">
        <f t="shared" si="778"/>
        <v>1.9312110843577455</v>
      </c>
      <c r="AH1276" s="14">
        <f t="shared" si="758"/>
        <v>0</v>
      </c>
      <c r="AI1276" s="14">
        <f t="shared" si="759"/>
        <v>0.33121108435774527</v>
      </c>
      <c r="AJ1276" s="14">
        <f t="shared" si="760"/>
        <v>1.3980899759219709</v>
      </c>
      <c r="AK1276" s="14">
        <f t="shared" si="761"/>
        <v>1.9312110843577455</v>
      </c>
      <c r="AL1276" s="24">
        <f t="shared" si="779"/>
        <v>636.60190226612713</v>
      </c>
      <c r="AM1276" s="14">
        <f t="shared" si="780"/>
        <v>546.18413536162711</v>
      </c>
      <c r="AN1276" s="138" t="str">
        <f t="shared" si="781"/>
        <v>modifiée</v>
      </c>
      <c r="AO1276">
        <f t="shared" si="782"/>
        <v>6290</v>
      </c>
      <c r="AP1276" s="124">
        <f t="shared" si="783"/>
        <v>546.18413536162711</v>
      </c>
      <c r="AQ1276" s="124">
        <f t="shared" si="744"/>
        <v>0.27972499284351215</v>
      </c>
    </row>
    <row r="1277" spans="2:43" x14ac:dyDescent="0.25">
      <c r="B1277" s="3">
        <f t="shared" si="762"/>
        <v>6295</v>
      </c>
      <c r="C1277" s="14">
        <f t="shared" si="763"/>
        <v>104.91666666666667</v>
      </c>
      <c r="D1277" s="11">
        <f t="shared" si="764"/>
        <v>1028.9357988800903</v>
      </c>
      <c r="E1277" s="11">
        <f t="shared" si="745"/>
        <v>862.76418247404831</v>
      </c>
      <c r="F1277" s="11">
        <f t="shared" si="765"/>
        <v>377.27498689516705</v>
      </c>
      <c r="G1277" s="11">
        <f t="shared" si="746"/>
        <v>635.95991098692116</v>
      </c>
      <c r="H1277" s="11">
        <f t="shared" si="747"/>
        <v>517.17628837746531</v>
      </c>
      <c r="I1277" s="24">
        <f t="shared" si="766"/>
        <v>377.27498689516705</v>
      </c>
      <c r="J1277" s="12">
        <f t="shared" si="748"/>
        <v>0.26971764612712723</v>
      </c>
      <c r="K1277" s="24">
        <f t="shared" si="749"/>
        <v>595.29895430242607</v>
      </c>
      <c r="L1277" s="12">
        <f t="shared" si="767"/>
        <v>0.25264169486585952</v>
      </c>
      <c r="M1277" s="24">
        <f t="shared" si="768"/>
        <v>635.95991098692116</v>
      </c>
      <c r="N1277" s="12">
        <f t="shared" si="750"/>
        <v>0.60710290836184089</v>
      </c>
      <c r="O1277" s="24">
        <f t="shared" si="751"/>
        <v>793.42050821156658</v>
      </c>
      <c r="P1277" s="12">
        <f t="shared" si="769"/>
        <v>0.30740929984619253</v>
      </c>
      <c r="Q1277" s="24">
        <f t="shared" si="770"/>
        <v>517.17628837746531</v>
      </c>
      <c r="R1277" s="12">
        <f t="shared" si="752"/>
        <v>0.42511691422590814</v>
      </c>
      <c r="S1277" s="24">
        <f t="shared" si="753"/>
        <v>679.84295421358172</v>
      </c>
      <c r="T1277" s="12">
        <f t="shared" si="771"/>
        <v>0.29720390757867171</v>
      </c>
      <c r="W1277" s="24">
        <f t="shared" si="772"/>
        <v>727.27240463786484</v>
      </c>
      <c r="X1277" s="24">
        <f t="shared" si="773"/>
        <v>1878.014394753621</v>
      </c>
      <c r="Y1277" s="13">
        <f t="shared" si="754"/>
        <v>0.25264169486585952</v>
      </c>
      <c r="Z1277" s="24">
        <f t="shared" si="755"/>
        <v>3387.2944459045866</v>
      </c>
      <c r="AA1277" s="24">
        <f t="shared" si="756"/>
        <v>18417.557834834486</v>
      </c>
      <c r="AB1277" s="24">
        <f t="shared" si="774"/>
        <v>635.95991098692116</v>
      </c>
      <c r="AC1277" s="24">
        <f t="shared" si="775"/>
        <v>517.17628837746531</v>
      </c>
      <c r="AD1277" s="123">
        <f t="shared" si="776"/>
        <v>6295</v>
      </c>
      <c r="AE1277" s="14">
        <f t="shared" si="777"/>
        <v>104.91666666666667</v>
      </c>
      <c r="AF1277" s="24">
        <f t="shared" si="757"/>
        <v>433.58814418873266</v>
      </c>
      <c r="AG1277" s="3">
        <f t="shared" si="778"/>
        <v>1.9282371162253469</v>
      </c>
      <c r="AH1277" s="14">
        <f t="shared" si="758"/>
        <v>0</v>
      </c>
      <c r="AI1277" s="14">
        <f t="shared" si="759"/>
        <v>0.32823711622534679</v>
      </c>
      <c r="AJ1277" s="14">
        <f t="shared" si="760"/>
        <v>1.3954134046028122</v>
      </c>
      <c r="AK1277" s="14">
        <f t="shared" si="761"/>
        <v>1.9282371162253469</v>
      </c>
      <c r="AL1277" s="24">
        <f t="shared" si="779"/>
        <v>636.86800929437732</v>
      </c>
      <c r="AM1277" s="14">
        <f t="shared" si="780"/>
        <v>546.46361395088979</v>
      </c>
      <c r="AN1277" s="138" t="str">
        <f t="shared" si="781"/>
        <v>modifiée</v>
      </c>
      <c r="AO1277">
        <f t="shared" si="782"/>
        <v>6295</v>
      </c>
      <c r="AP1277" s="124">
        <f t="shared" si="783"/>
        <v>546.46361395088979</v>
      </c>
      <c r="AQ1277" s="124">
        <f t="shared" si="744"/>
        <v>0.27947858926268054</v>
      </c>
    </row>
    <row r="1278" spans="2:43" x14ac:dyDescent="0.25">
      <c r="B1278" s="3">
        <f t="shared" si="762"/>
        <v>6300</v>
      </c>
      <c r="C1278" s="14">
        <f t="shared" si="763"/>
        <v>105</v>
      </c>
      <c r="D1278" s="11">
        <f t="shared" si="764"/>
        <v>1029.0546185502797</v>
      </c>
      <c r="E1278" s="11">
        <f t="shared" si="745"/>
        <v>862.98495790042057</v>
      </c>
      <c r="F1278" s="11">
        <f t="shared" si="765"/>
        <v>377.52762859003292</v>
      </c>
      <c r="G1278" s="11">
        <f t="shared" si="746"/>
        <v>636.26732028676736</v>
      </c>
      <c r="H1278" s="11">
        <f t="shared" si="747"/>
        <v>517.47349228504402</v>
      </c>
      <c r="I1278" s="24">
        <f t="shared" si="766"/>
        <v>377.52762859003292</v>
      </c>
      <c r="J1278" s="12">
        <f t="shared" si="748"/>
        <v>0.2696666060250088</v>
      </c>
      <c r="K1278" s="24">
        <f t="shared" si="749"/>
        <v>595.4116272057064</v>
      </c>
      <c r="L1278" s="12">
        <f t="shared" si="767"/>
        <v>0.252547926036225</v>
      </c>
      <c r="M1278" s="24">
        <f t="shared" si="768"/>
        <v>636.26732028676736</v>
      </c>
      <c r="N1278" s="12">
        <f t="shared" si="750"/>
        <v>0.60680843633972481</v>
      </c>
      <c r="O1278" s="24">
        <f t="shared" si="751"/>
        <v>793.8055393473411</v>
      </c>
      <c r="P1278" s="12">
        <f t="shared" si="769"/>
        <v>0.30714085881203856</v>
      </c>
      <c r="Q1278" s="24">
        <f t="shared" si="770"/>
        <v>517.47349228504402</v>
      </c>
      <c r="R1278" s="12">
        <f t="shared" si="752"/>
        <v>0.42496702157900901</v>
      </c>
      <c r="S1278" s="24">
        <f t="shared" si="753"/>
        <v>680.08274566729062</v>
      </c>
      <c r="T1278" s="12">
        <f t="shared" si="771"/>
        <v>0.2970111131553031</v>
      </c>
      <c r="W1278" s="24">
        <f t="shared" si="772"/>
        <v>727.52504633273065</v>
      </c>
      <c r="X1278" s="24">
        <f t="shared" si="773"/>
        <v>1907.2465403667427</v>
      </c>
      <c r="Y1278" s="13">
        <f t="shared" si="754"/>
        <v>0.252547926036225</v>
      </c>
      <c r="Z1278" s="24">
        <f t="shared" si="755"/>
        <v>3386.4977891922481</v>
      </c>
      <c r="AA1278" s="24">
        <f t="shared" si="756"/>
        <v>18425.404456493779</v>
      </c>
      <c r="AB1278" s="24">
        <f t="shared" si="774"/>
        <v>636.26732028676736</v>
      </c>
      <c r="AC1278" s="24">
        <f t="shared" si="775"/>
        <v>517.47349228504402</v>
      </c>
      <c r="AD1278" s="123">
        <f t="shared" si="776"/>
        <v>6300</v>
      </c>
      <c r="AE1278" s="14">
        <f t="shared" si="777"/>
        <v>105</v>
      </c>
      <c r="AF1278" s="24">
        <f t="shared" si="757"/>
        <v>433.73674614252201</v>
      </c>
      <c r="AG1278" s="3">
        <f t="shared" si="778"/>
        <v>1.9252650771495599</v>
      </c>
      <c r="AH1278" s="14">
        <f t="shared" si="758"/>
        <v>0</v>
      </c>
      <c r="AI1278" s="14">
        <f t="shared" si="759"/>
        <v>0.32526507714955966</v>
      </c>
      <c r="AJ1278" s="14">
        <f t="shared" si="760"/>
        <v>1.3927385694346039</v>
      </c>
      <c r="AK1278" s="14">
        <f t="shared" si="761"/>
        <v>1.9252650771495599</v>
      </c>
      <c r="AL1278" s="24">
        <f t="shared" si="779"/>
        <v>637.13394631464189</v>
      </c>
      <c r="AM1278" s="14">
        <f t="shared" si="780"/>
        <v>546.74284629655301</v>
      </c>
      <c r="AN1278" s="138" t="str">
        <f t="shared" si="781"/>
        <v>modifiée</v>
      </c>
      <c r="AO1278">
        <f t="shared" si="782"/>
        <v>6300</v>
      </c>
      <c r="AP1278" s="124">
        <f t="shared" si="783"/>
        <v>546.74284629655301</v>
      </c>
      <c r="AQ1278" s="124">
        <f t="shared" si="744"/>
        <v>0.27923234566321753</v>
      </c>
    </row>
    <row r="1279" spans="2:43" x14ac:dyDescent="0.25">
      <c r="B1279" s="3">
        <f t="shared" si="762"/>
        <v>6305</v>
      </c>
      <c r="C1279" s="14">
        <f t="shared" si="763"/>
        <v>105.08333333333333</v>
      </c>
      <c r="D1279" s="11">
        <f t="shared" si="764"/>
        <v>1029.1733440685812</v>
      </c>
      <c r="E1279" s="11">
        <f t="shared" si="745"/>
        <v>863.20573332679282</v>
      </c>
      <c r="F1279" s="11">
        <f t="shared" si="765"/>
        <v>377.78017651606916</v>
      </c>
      <c r="G1279" s="11">
        <f t="shared" si="746"/>
        <v>636.57446114557945</v>
      </c>
      <c r="H1279" s="11">
        <f t="shared" si="747"/>
        <v>517.77050339819937</v>
      </c>
      <c r="I1279" s="24">
        <f t="shared" si="766"/>
        <v>377.78017651606916</v>
      </c>
      <c r="J1279" s="12">
        <f t="shared" si="748"/>
        <v>0.26961555655404079</v>
      </c>
      <c r="K1279" s="24">
        <f t="shared" si="749"/>
        <v>595.52436346234379</v>
      </c>
      <c r="L1279" s="12">
        <f t="shared" si="767"/>
        <v>0.25245416080301819</v>
      </c>
      <c r="M1279" s="24">
        <f t="shared" si="768"/>
        <v>636.57446114557945</v>
      </c>
      <c r="N1279" s="12">
        <f t="shared" si="750"/>
        <v>0.60651272652377575</v>
      </c>
      <c r="O1279" s="24">
        <f t="shared" si="751"/>
        <v>794.19256517495262</v>
      </c>
      <c r="P1279" s="12">
        <f t="shared" si="769"/>
        <v>0.30687212520311735</v>
      </c>
      <c r="Q1279" s="24">
        <f t="shared" si="770"/>
        <v>517.77050339819937</v>
      </c>
      <c r="R1279" s="12">
        <f t="shared" si="752"/>
        <v>0.42481713816621935</v>
      </c>
      <c r="S1279" s="24">
        <f t="shared" si="753"/>
        <v>680.32269154927644</v>
      </c>
      <c r="T1279" s="12">
        <f t="shared" si="771"/>
        <v>0.29681843008335901</v>
      </c>
      <c r="W1279" s="24">
        <f t="shared" si="772"/>
        <v>727.77759425876684</v>
      </c>
      <c r="X1279" s="24">
        <f t="shared" si="773"/>
        <v>1937.9119480412571</v>
      </c>
      <c r="Y1279" s="13">
        <f t="shared" si="754"/>
        <v>0.25245416080301819</v>
      </c>
      <c r="Z1279" s="24">
        <f t="shared" si="755"/>
        <v>3385.7034767006498</v>
      </c>
      <c r="AA1279" s="24">
        <f t="shared" si="756"/>
        <v>18433.261191320871</v>
      </c>
      <c r="AB1279" s="24">
        <f t="shared" si="774"/>
        <v>636.57446114557945</v>
      </c>
      <c r="AC1279" s="24">
        <f t="shared" si="775"/>
        <v>517.77050339819937</v>
      </c>
      <c r="AD1279" s="123">
        <f t="shared" si="776"/>
        <v>6305</v>
      </c>
      <c r="AE1279" s="14">
        <f t="shared" si="777"/>
        <v>105.08333333333333</v>
      </c>
      <c r="AF1279" s="24">
        <f t="shared" si="757"/>
        <v>433.88525169909968</v>
      </c>
      <c r="AG1279" s="3">
        <f t="shared" si="778"/>
        <v>1.9222949660180064</v>
      </c>
      <c r="AH1279" s="14">
        <f t="shared" si="758"/>
        <v>0</v>
      </c>
      <c r="AI1279" s="14">
        <f t="shared" si="759"/>
        <v>0.32229496601800622</v>
      </c>
      <c r="AJ1279" s="14">
        <f t="shared" si="760"/>
        <v>1.3900654694162058</v>
      </c>
      <c r="AK1279" s="14">
        <f t="shared" si="761"/>
        <v>1.9222949660180064</v>
      </c>
      <c r="AL1279" s="24">
        <f t="shared" si="779"/>
        <v>637.39971340873558</v>
      </c>
      <c r="AM1279" s="14">
        <f t="shared" si="780"/>
        <v>547.02183255870443</v>
      </c>
      <c r="AN1279" s="138" t="str">
        <f t="shared" si="781"/>
        <v>modifiée</v>
      </c>
      <c r="AO1279">
        <f t="shared" si="782"/>
        <v>6305</v>
      </c>
      <c r="AP1279" s="124">
        <f t="shared" si="783"/>
        <v>547.02183255870443</v>
      </c>
      <c r="AQ1279" s="124">
        <f t="shared" si="744"/>
        <v>0.27898626215142031</v>
      </c>
    </row>
    <row r="1280" spans="2:43" x14ac:dyDescent="0.25">
      <c r="B1280" s="3">
        <f t="shared" si="762"/>
        <v>6310</v>
      </c>
      <c r="C1280" s="14">
        <f t="shared" si="763"/>
        <v>105.16666666666667</v>
      </c>
      <c r="D1280" s="11">
        <f t="shared" si="764"/>
        <v>1029.2919755840869</v>
      </c>
      <c r="E1280" s="11">
        <f t="shared" si="745"/>
        <v>863.42650875316508</v>
      </c>
      <c r="F1280" s="11">
        <f t="shared" si="765"/>
        <v>378.0326306768722</v>
      </c>
      <c r="G1280" s="11">
        <f t="shared" si="746"/>
        <v>636.88133327078253</v>
      </c>
      <c r="H1280" s="11">
        <f t="shared" si="747"/>
        <v>518.06732182828273</v>
      </c>
      <c r="I1280" s="24">
        <f t="shared" si="766"/>
        <v>378.0326306768722</v>
      </c>
      <c r="J1280" s="12">
        <f t="shared" si="748"/>
        <v>0.26956449769106666</v>
      </c>
      <c r="K1280" s="24">
        <f t="shared" si="749"/>
        <v>595.63716317125272</v>
      </c>
      <c r="L1280" s="12">
        <f t="shared" si="767"/>
        <v>0.25236039922040204</v>
      </c>
      <c r="M1280" s="24">
        <f t="shared" si="768"/>
        <v>636.88133327078253</v>
      </c>
      <c r="N1280" s="12">
        <f t="shared" si="750"/>
        <v>0.60621577171788998</v>
      </c>
      <c r="O1280" s="24">
        <f t="shared" si="751"/>
        <v>794.58160041624808</v>
      </c>
      <c r="P1280" s="12">
        <f t="shared" si="769"/>
        <v>0.30660309672146635</v>
      </c>
      <c r="Q1280" s="24">
        <f t="shared" si="770"/>
        <v>518.06732182828273</v>
      </c>
      <c r="R1280" s="12">
        <f t="shared" si="752"/>
        <v>0.42466726418254536</v>
      </c>
      <c r="S1280" s="24">
        <f t="shared" si="753"/>
        <v>680.5627916948871</v>
      </c>
      <c r="T1280" s="12">
        <f t="shared" si="771"/>
        <v>0.29662585847583162</v>
      </c>
      <c r="W1280" s="24">
        <f t="shared" si="772"/>
        <v>728.03004841956988</v>
      </c>
      <c r="X1280" s="24">
        <f t="shared" si="773"/>
        <v>1970.1186704980039</v>
      </c>
      <c r="Y1280" s="13">
        <f t="shared" si="754"/>
        <v>0.25236039922040204</v>
      </c>
      <c r="Z1280" s="24">
        <f t="shared" si="755"/>
        <v>3384.9115083398801</v>
      </c>
      <c r="AA1280" s="24">
        <f t="shared" si="756"/>
        <v>18441.128060035706</v>
      </c>
      <c r="AB1280" s="24">
        <f t="shared" si="774"/>
        <v>636.88133327078253</v>
      </c>
      <c r="AC1280" s="24">
        <f t="shared" si="775"/>
        <v>518.06732182828273</v>
      </c>
      <c r="AD1280" s="123">
        <f t="shared" si="776"/>
        <v>6310</v>
      </c>
      <c r="AE1280" s="14">
        <f t="shared" si="777"/>
        <v>105.16666666666667</v>
      </c>
      <c r="AF1280" s="24">
        <f t="shared" si="757"/>
        <v>434.03366091414136</v>
      </c>
      <c r="AG1280" s="3">
        <f t="shared" si="778"/>
        <v>1.9193267817171726</v>
      </c>
      <c r="AH1280" s="14">
        <f t="shared" si="758"/>
        <v>0</v>
      </c>
      <c r="AI1280" s="14">
        <f t="shared" si="759"/>
        <v>0.31932678171717255</v>
      </c>
      <c r="AJ1280" s="14">
        <f t="shared" si="760"/>
        <v>1.3873941035454553</v>
      </c>
      <c r="AK1280" s="14">
        <f t="shared" si="761"/>
        <v>1.9193267817171726</v>
      </c>
      <c r="AL1280" s="24">
        <f t="shared" si="779"/>
        <v>637.66531065855338</v>
      </c>
      <c r="AM1280" s="14">
        <f t="shared" si="780"/>
        <v>547.30057289753699</v>
      </c>
      <c r="AN1280" s="138" t="str">
        <f t="shared" si="781"/>
        <v>modifiée</v>
      </c>
      <c r="AO1280">
        <f t="shared" si="782"/>
        <v>6310</v>
      </c>
      <c r="AP1280" s="124">
        <f t="shared" si="783"/>
        <v>547.30057289753699</v>
      </c>
      <c r="AQ1280" s="124">
        <f t="shared" si="744"/>
        <v>0.27874033883256288</v>
      </c>
    </row>
    <row r="1281" spans="2:43" x14ac:dyDescent="0.25">
      <c r="B1281" s="3">
        <f t="shared" si="762"/>
        <v>6315</v>
      </c>
      <c r="C1281" s="14">
        <f t="shared" si="763"/>
        <v>105.25</v>
      </c>
      <c r="D1281" s="11">
        <f t="shared" si="764"/>
        <v>1029.4105132455361</v>
      </c>
      <c r="E1281" s="11">
        <f t="shared" si="745"/>
        <v>863.64728417953722</v>
      </c>
      <c r="F1281" s="11">
        <f t="shared" si="765"/>
        <v>378.28499107609258</v>
      </c>
      <c r="G1281" s="11">
        <f t="shared" si="746"/>
        <v>637.18793636750399</v>
      </c>
      <c r="H1281" s="11">
        <f t="shared" si="747"/>
        <v>518.36394768675859</v>
      </c>
      <c r="I1281" s="24">
        <f t="shared" si="766"/>
        <v>378.28499107609258</v>
      </c>
      <c r="J1281" s="12">
        <f t="shared" si="748"/>
        <v>0.26951342941317041</v>
      </c>
      <c r="K1281" s="24">
        <f t="shared" si="749"/>
        <v>595.75002643094422</v>
      </c>
      <c r="L1281" s="12">
        <f t="shared" si="767"/>
        <v>0.25226664134248522</v>
      </c>
      <c r="M1281" s="24">
        <f t="shared" si="768"/>
        <v>637.18793636750399</v>
      </c>
      <c r="N1281" s="12">
        <f t="shared" si="750"/>
        <v>0.60591756467433211</v>
      </c>
      <c r="O1281" s="24">
        <f t="shared" si="751"/>
        <v>794.97265993282281</v>
      </c>
      <c r="P1281" s="12">
        <f t="shared" si="769"/>
        <v>0.30633377104982601</v>
      </c>
      <c r="Q1281" s="24">
        <f t="shared" si="770"/>
        <v>518.36394768675859</v>
      </c>
      <c r="R1281" s="12">
        <f t="shared" si="752"/>
        <v>0.42451739982281567</v>
      </c>
      <c r="S1281" s="24">
        <f t="shared" si="753"/>
        <v>680.80304593906124</v>
      </c>
      <c r="T1281" s="12">
        <f t="shared" si="771"/>
        <v>0.29643339844504873</v>
      </c>
      <c r="W1281" s="24">
        <f t="shared" si="772"/>
        <v>728.28240881879026</v>
      </c>
      <c r="X1281" s="24">
        <f t="shared" si="773"/>
        <v>2003.9859018087839</v>
      </c>
      <c r="Y1281" s="13">
        <f t="shared" si="754"/>
        <v>0.25226664134248522</v>
      </c>
      <c r="Z1281" s="24">
        <f t="shared" si="755"/>
        <v>3384.1218840186739</v>
      </c>
      <c r="AA1281" s="24">
        <f t="shared" si="756"/>
        <v>18449.005083364973</v>
      </c>
      <c r="AB1281" s="24">
        <f t="shared" si="774"/>
        <v>637.18793636750399</v>
      </c>
      <c r="AC1281" s="24">
        <f t="shared" si="775"/>
        <v>518.36394768675859</v>
      </c>
      <c r="AD1281" s="123">
        <f t="shared" si="776"/>
        <v>6315</v>
      </c>
      <c r="AE1281" s="14">
        <f t="shared" si="777"/>
        <v>105.25</v>
      </c>
      <c r="AF1281" s="24">
        <f t="shared" si="757"/>
        <v>434.1819738433793</v>
      </c>
      <c r="AG1281" s="3">
        <f t="shared" si="778"/>
        <v>1.9163605231324141</v>
      </c>
      <c r="AH1281" s="14">
        <f t="shared" si="758"/>
        <v>0</v>
      </c>
      <c r="AI1281" s="14">
        <f t="shared" si="759"/>
        <v>0.31636052313241392</v>
      </c>
      <c r="AJ1281" s="14">
        <f t="shared" si="760"/>
        <v>1.3847244708191728</v>
      </c>
      <c r="AK1281" s="14">
        <f t="shared" si="761"/>
        <v>1.9163605231324141</v>
      </c>
      <c r="AL1281" s="24">
        <f t="shared" si="779"/>
        <v>637.93073814606953</v>
      </c>
      <c r="AM1281" s="14">
        <f t="shared" si="780"/>
        <v>547.5790674733488</v>
      </c>
      <c r="AN1281" s="138" t="str">
        <f t="shared" si="781"/>
        <v>modifiée</v>
      </c>
      <c r="AO1281">
        <f t="shared" si="782"/>
        <v>6315</v>
      </c>
      <c r="AP1281" s="124">
        <f t="shared" si="783"/>
        <v>547.5790674733488</v>
      </c>
      <c r="AQ1281" s="124">
        <f t="shared" si="744"/>
        <v>0.27849457581180559</v>
      </c>
    </row>
    <row r="1282" spans="2:43" x14ac:dyDescent="0.25">
      <c r="B1282" s="3">
        <f t="shared" si="762"/>
        <v>6320</v>
      </c>
      <c r="C1282" s="14">
        <f t="shared" si="763"/>
        <v>105.33333333333333</v>
      </c>
      <c r="D1282" s="11">
        <f t="shared" si="764"/>
        <v>1029.5289572013139</v>
      </c>
      <c r="E1282" s="11">
        <f t="shared" si="745"/>
        <v>863.86805960590937</v>
      </c>
      <c r="F1282" s="11">
        <f t="shared" si="765"/>
        <v>378.53725771743507</v>
      </c>
      <c r="G1282" s="11">
        <f t="shared" si="746"/>
        <v>637.49427013855382</v>
      </c>
      <c r="H1282" s="11">
        <f t="shared" si="747"/>
        <v>518.66038108520365</v>
      </c>
      <c r="I1282" s="24">
        <f t="shared" si="766"/>
        <v>378.53725771743507</v>
      </c>
      <c r="J1282" s="12">
        <f t="shared" si="748"/>
        <v>0.26946235169767507</v>
      </c>
      <c r="K1282" s="24">
        <f t="shared" si="749"/>
        <v>595.8629533395258</v>
      </c>
      <c r="L1282" s="12">
        <f t="shared" si="767"/>
        <v>0.25217288722341968</v>
      </c>
      <c r="M1282" s="24">
        <f t="shared" si="768"/>
        <v>637.49427013855382</v>
      </c>
      <c r="N1282" s="12">
        <f t="shared" si="750"/>
        <v>0.60561809809331435</v>
      </c>
      <c r="O1282" s="24">
        <f t="shared" si="751"/>
        <v>795.36575872762796</v>
      </c>
      <c r="P1282" s="12">
        <f t="shared" si="769"/>
        <v>0.30606414585169889</v>
      </c>
      <c r="Q1282" s="24">
        <f t="shared" si="770"/>
        <v>518.66038108520365</v>
      </c>
      <c r="R1282" s="12">
        <f t="shared" si="752"/>
        <v>0.4243675452816788</v>
      </c>
      <c r="S1282" s="24">
        <f t="shared" si="753"/>
        <v>681.0434541163313</v>
      </c>
      <c r="T1282" s="12">
        <f t="shared" si="771"/>
        <v>0.29624105010282975</v>
      </c>
      <c r="W1282" s="24">
        <f t="shared" si="772"/>
        <v>728.53467546013269</v>
      </c>
      <c r="X1282" s="24">
        <f t="shared" si="773"/>
        <v>2039.6454513774408</v>
      </c>
      <c r="Y1282" s="13">
        <f t="shared" si="754"/>
        <v>0.25217288722341968</v>
      </c>
      <c r="Z1282" s="24">
        <f t="shared" si="755"/>
        <v>3383.3346036444168</v>
      </c>
      <c r="AA1282" s="24">
        <f t="shared" si="756"/>
        <v>18456.892282042161</v>
      </c>
      <c r="AB1282" s="24">
        <f t="shared" si="774"/>
        <v>637.49427013855382</v>
      </c>
      <c r="AC1282" s="24">
        <f t="shared" si="775"/>
        <v>518.66038108520365</v>
      </c>
      <c r="AD1282" s="123">
        <f t="shared" si="776"/>
        <v>6320</v>
      </c>
      <c r="AE1282" s="14">
        <f t="shared" si="777"/>
        <v>105.33333333333333</v>
      </c>
      <c r="AF1282" s="24">
        <f t="shared" si="757"/>
        <v>434.33019054260183</v>
      </c>
      <c r="AG1282" s="3">
        <f t="shared" si="778"/>
        <v>1.9133961891479636</v>
      </c>
      <c r="AH1282" s="14">
        <f t="shared" si="758"/>
        <v>0</v>
      </c>
      <c r="AI1282" s="14">
        <f t="shared" si="759"/>
        <v>0.3133961891479633</v>
      </c>
      <c r="AJ1282" s="14">
        <f t="shared" si="760"/>
        <v>1.3820565702331673</v>
      </c>
      <c r="AK1282" s="14">
        <f t="shared" si="761"/>
        <v>1.9133961891479636</v>
      </c>
      <c r="AL1282" s="24">
        <f t="shared" si="779"/>
        <v>638.19599595333716</v>
      </c>
      <c r="AM1282" s="14">
        <f t="shared" si="780"/>
        <v>547.85731644654174</v>
      </c>
      <c r="AN1282" s="138" t="str">
        <f t="shared" si="781"/>
        <v>modifiée</v>
      </c>
      <c r="AO1282">
        <f t="shared" si="782"/>
        <v>6320</v>
      </c>
      <c r="AP1282" s="124">
        <f t="shared" si="783"/>
        <v>547.85731644654174</v>
      </c>
      <c r="AQ1282" s="124">
        <f t="shared" si="744"/>
        <v>0.2782489731929445</v>
      </c>
    </row>
    <row r="1283" spans="2:43" x14ac:dyDescent="0.25">
      <c r="B1283" s="3">
        <f t="shared" si="762"/>
        <v>6325</v>
      </c>
      <c r="C1283" s="14">
        <f t="shared" si="763"/>
        <v>105.41666666666667</v>
      </c>
      <c r="D1283" s="11">
        <f t="shared" si="764"/>
        <v>1029.6473075994554</v>
      </c>
      <c r="E1283" s="11">
        <f t="shared" si="745"/>
        <v>864.08883503228162</v>
      </c>
      <c r="F1283" s="11">
        <f t="shared" si="765"/>
        <v>378.78943060465849</v>
      </c>
      <c r="G1283" s="11">
        <f t="shared" si="746"/>
        <v>637.80033428440549</v>
      </c>
      <c r="H1283" s="11">
        <f t="shared" si="747"/>
        <v>518.95662213530647</v>
      </c>
      <c r="I1283" s="24">
        <f t="shared" si="766"/>
        <v>378.78943060465849</v>
      </c>
      <c r="J1283" s="12">
        <f t="shared" si="748"/>
        <v>0.26941126452214331</v>
      </c>
      <c r="K1283" s="24">
        <f t="shared" si="749"/>
        <v>595.97594399470177</v>
      </c>
      <c r="L1283" s="12">
        <f t="shared" si="767"/>
        <v>0.2520791369172658</v>
      </c>
      <c r="M1283" s="24">
        <f t="shared" si="768"/>
        <v>637.80033428440549</v>
      </c>
      <c r="N1283" s="12">
        <f t="shared" si="750"/>
        <v>0.60531736462257391</v>
      </c>
      <c r="O1283" s="24">
        <f t="shared" si="751"/>
        <v>795.76091194659989</v>
      </c>
      <c r="P1283" s="12">
        <f t="shared" si="769"/>
        <v>0.3057942187708701</v>
      </c>
      <c r="Q1283" s="24">
        <f t="shared" si="770"/>
        <v>518.95662213530647</v>
      </c>
      <c r="R1283" s="12">
        <f t="shared" si="752"/>
        <v>0.4242177007536011</v>
      </c>
      <c r="S1283" s="24">
        <f t="shared" si="753"/>
        <v>681.28401606082627</v>
      </c>
      <c r="T1283" s="12">
        <f t="shared" si="771"/>
        <v>0.29604881356027157</v>
      </c>
      <c r="W1283" s="24">
        <f t="shared" si="772"/>
        <v>728.78684834735611</v>
      </c>
      <c r="X1283" s="24">
        <f t="shared" si="773"/>
        <v>2077.2434582870274</v>
      </c>
      <c r="Y1283" s="13">
        <f t="shared" si="754"/>
        <v>0.2520791369172658</v>
      </c>
      <c r="Z1283" s="24">
        <f t="shared" si="755"/>
        <v>3382.5496671231376</v>
      </c>
      <c r="AA1283" s="24">
        <f t="shared" si="756"/>
        <v>18464.789676807359</v>
      </c>
      <c r="AB1283" s="24">
        <f t="shared" si="774"/>
        <v>637.80033428440549</v>
      </c>
      <c r="AC1283" s="24">
        <f t="shared" si="775"/>
        <v>518.95662213530647</v>
      </c>
      <c r="AD1283" s="123">
        <f t="shared" si="776"/>
        <v>6325</v>
      </c>
      <c r="AE1283" s="14">
        <f t="shared" si="777"/>
        <v>105.41666666666667</v>
      </c>
      <c r="AF1283" s="24">
        <f t="shared" si="757"/>
        <v>434.47831106765324</v>
      </c>
      <c r="AG1283" s="3">
        <f t="shared" si="778"/>
        <v>1.9104337786469352</v>
      </c>
      <c r="AH1283" s="14">
        <f t="shared" si="758"/>
        <v>0</v>
      </c>
      <c r="AI1283" s="14">
        <f t="shared" si="759"/>
        <v>0.31043377864693511</v>
      </c>
      <c r="AJ1283" s="14">
        <f t="shared" si="760"/>
        <v>1.3793904007822417</v>
      </c>
      <c r="AK1283" s="14">
        <f t="shared" si="761"/>
        <v>1.9104337786469352</v>
      </c>
      <c r="AL1283" s="24">
        <f t="shared" si="779"/>
        <v>638.46108416248887</v>
      </c>
      <c r="AM1283" s="14">
        <f t="shared" si="780"/>
        <v>548.13531997762163</v>
      </c>
      <c r="AN1283" s="138" t="str">
        <f t="shared" si="781"/>
        <v>modifiée</v>
      </c>
      <c r="AO1283">
        <f t="shared" si="782"/>
        <v>6325</v>
      </c>
      <c r="AP1283" s="124">
        <f t="shared" si="783"/>
        <v>548.13531997762163</v>
      </c>
      <c r="AQ1283" s="124">
        <f t="shared" si="744"/>
        <v>0.2780035310798894</v>
      </c>
    </row>
    <row r="1284" spans="2:43" x14ac:dyDescent="0.25">
      <c r="B1284" s="3">
        <f t="shared" si="762"/>
        <v>6330</v>
      </c>
      <c r="C1284" s="14">
        <f t="shared" si="763"/>
        <v>105.5</v>
      </c>
      <c r="D1284" s="11">
        <f t="shared" si="764"/>
        <v>1029.7655645876439</v>
      </c>
      <c r="E1284" s="11">
        <f t="shared" si="745"/>
        <v>864.30961045865388</v>
      </c>
      <c r="F1284" s="11">
        <f t="shared" si="765"/>
        <v>379.04150974157574</v>
      </c>
      <c r="G1284" s="11">
        <f t="shared" si="746"/>
        <v>638.10612850317636</v>
      </c>
      <c r="H1284" s="11">
        <f t="shared" si="747"/>
        <v>519.25267094886669</v>
      </c>
      <c r="I1284" s="24">
        <f t="shared" si="766"/>
        <v>379.04150974157574</v>
      </c>
      <c r="J1284" s="12">
        <f t="shared" si="748"/>
        <v>0.26936016786437539</v>
      </c>
      <c r="K1284" s="24">
        <f t="shared" si="749"/>
        <v>596.08899849377508</v>
      </c>
      <c r="L1284" s="12">
        <f t="shared" si="767"/>
        <v>0.25198539047813939</v>
      </c>
      <c r="M1284" s="24">
        <f t="shared" si="768"/>
        <v>638.10612850317636</v>
      </c>
      <c r="N1284" s="12">
        <f t="shared" si="750"/>
        <v>0.60501535685694618</v>
      </c>
      <c r="O1284" s="24">
        <f t="shared" si="751"/>
        <v>796.15813488031074</v>
      </c>
      <c r="P1284" s="12">
        <f t="shared" si="769"/>
        <v>0.30552398743157594</v>
      </c>
      <c r="Q1284" s="24">
        <f t="shared" si="770"/>
        <v>519.25267094886669</v>
      </c>
      <c r="R1284" s="12">
        <f t="shared" si="752"/>
        <v>0.42406786643286448</v>
      </c>
      <c r="S1284" s="24">
        <f t="shared" si="753"/>
        <v>681.52473160627392</v>
      </c>
      <c r="T1284" s="12">
        <f t="shared" si="771"/>
        <v>0.29585668892798372</v>
      </c>
      <c r="W1284" s="24">
        <f t="shared" si="772"/>
        <v>729.03892748427336</v>
      </c>
      <c r="X1284" s="24">
        <f t="shared" si="773"/>
        <v>2116.9423930206513</v>
      </c>
      <c r="Y1284" s="13">
        <f t="shared" si="754"/>
        <v>0.25198539047813939</v>
      </c>
      <c r="Z1284" s="24">
        <f t="shared" si="755"/>
        <v>3381.7670743595131</v>
      </c>
      <c r="AA1284" s="24">
        <f t="shared" si="756"/>
        <v>18472.697288407322</v>
      </c>
      <c r="AB1284" s="24">
        <f t="shared" si="774"/>
        <v>638.10612850317636</v>
      </c>
      <c r="AC1284" s="24">
        <f t="shared" si="775"/>
        <v>519.25267094886669</v>
      </c>
      <c r="AD1284" s="123">
        <f t="shared" si="776"/>
        <v>6330</v>
      </c>
      <c r="AE1284" s="14">
        <f t="shared" si="777"/>
        <v>105.5</v>
      </c>
      <c r="AF1284" s="24">
        <f t="shared" si="757"/>
        <v>434.62633547443335</v>
      </c>
      <c r="AG1284" s="3">
        <f t="shared" si="778"/>
        <v>1.9074732905113332</v>
      </c>
      <c r="AH1284" s="14">
        <f t="shared" si="758"/>
        <v>0</v>
      </c>
      <c r="AI1284" s="14">
        <f t="shared" si="759"/>
        <v>0.30747329051133288</v>
      </c>
      <c r="AJ1284" s="14">
        <f t="shared" si="760"/>
        <v>1.3767259614601999</v>
      </c>
      <c r="AK1284" s="14">
        <f t="shared" si="761"/>
        <v>1.9074732905113332</v>
      </c>
      <c r="AL1284" s="24">
        <f t="shared" si="779"/>
        <v>638.72600285573481</v>
      </c>
      <c r="AM1284" s="14">
        <f t="shared" si="780"/>
        <v>548.41307822719637</v>
      </c>
      <c r="AN1284" s="138" t="str">
        <f t="shared" si="781"/>
        <v>modifiée</v>
      </c>
      <c r="AO1284">
        <f t="shared" si="782"/>
        <v>6330</v>
      </c>
      <c r="AP1284" s="124">
        <f t="shared" si="783"/>
        <v>548.41307822719637</v>
      </c>
      <c r="AQ1284" s="124">
        <f t="shared" si="744"/>
        <v>0.27775824957473105</v>
      </c>
    </row>
    <row r="1285" spans="2:43" x14ac:dyDescent="0.25">
      <c r="B1285" s="3">
        <f t="shared" si="762"/>
        <v>6335</v>
      </c>
      <c r="C1285" s="14">
        <f t="shared" si="763"/>
        <v>105.58333333333333</v>
      </c>
      <c r="D1285" s="11">
        <f t="shared" si="764"/>
        <v>1029.8837283132134</v>
      </c>
      <c r="E1285" s="11">
        <f t="shared" si="745"/>
        <v>864.53038588502613</v>
      </c>
      <c r="F1285" s="11">
        <f t="shared" si="765"/>
        <v>379.29349513205386</v>
      </c>
      <c r="G1285" s="11">
        <f t="shared" si="746"/>
        <v>638.41165249060793</v>
      </c>
      <c r="H1285" s="11">
        <f t="shared" si="747"/>
        <v>519.54852763779468</v>
      </c>
      <c r="I1285" s="24">
        <f t="shared" si="766"/>
        <v>379.29349513205386</v>
      </c>
      <c r="J1285" s="12">
        <f t="shared" si="748"/>
        <v>0.26930906170240992</v>
      </c>
      <c r="K1285" s="24">
        <f t="shared" si="749"/>
        <v>596.20211693364581</v>
      </c>
      <c r="L1285" s="12">
        <f t="shared" si="767"/>
        <v>0.25189164796010133</v>
      </c>
      <c r="M1285" s="24">
        <f t="shared" si="768"/>
        <v>638.41165249060793</v>
      </c>
      <c r="N1285" s="12">
        <f t="shared" si="750"/>
        <v>0.60471206733793403</v>
      </c>
      <c r="O1285" s="24">
        <f t="shared" si="751"/>
        <v>796.55744296564217</v>
      </c>
      <c r="P1285" s="12">
        <f t="shared" si="769"/>
        <v>0.30525344943807664</v>
      </c>
      <c r="Q1285" s="24">
        <f t="shared" si="770"/>
        <v>519.54852763779468</v>
      </c>
      <c r="R1285" s="12">
        <f t="shared" si="752"/>
        <v>0.42391804251356363</v>
      </c>
      <c r="S1285" s="24">
        <f t="shared" si="753"/>
        <v>681.76560058600467</v>
      </c>
      <c r="T1285" s="12">
        <f t="shared" si="771"/>
        <v>0.2956646763159117</v>
      </c>
      <c r="W1285" s="24">
        <f t="shared" si="772"/>
        <v>729.29091287475148</v>
      </c>
      <c r="X1285" s="24">
        <f t="shared" si="773"/>
        <v>2158.9234043721872</v>
      </c>
      <c r="Y1285" s="13">
        <f t="shared" si="754"/>
        <v>0.25189164796010133</v>
      </c>
      <c r="Z1285" s="24">
        <f t="shared" si="755"/>
        <v>3380.9868252568663</v>
      </c>
      <c r="AA1285" s="24">
        <f t="shared" si="756"/>
        <v>18480.615137595407</v>
      </c>
      <c r="AB1285" s="24">
        <f t="shared" si="774"/>
        <v>638.41165249060793</v>
      </c>
      <c r="AC1285" s="24">
        <f t="shared" si="775"/>
        <v>519.54852763779468</v>
      </c>
      <c r="AD1285" s="123">
        <f t="shared" si="776"/>
        <v>6335</v>
      </c>
      <c r="AE1285" s="14">
        <f t="shared" si="777"/>
        <v>105.58333333333333</v>
      </c>
      <c r="AF1285" s="24">
        <f t="shared" si="757"/>
        <v>434.77426381889734</v>
      </c>
      <c r="AG1285" s="3">
        <f t="shared" si="778"/>
        <v>1.9045147236220532</v>
      </c>
      <c r="AH1285" s="14">
        <f t="shared" si="758"/>
        <v>0</v>
      </c>
      <c r="AI1285" s="14">
        <f t="shared" si="759"/>
        <v>0.30451472362205312</v>
      </c>
      <c r="AJ1285" s="14">
        <f t="shared" si="760"/>
        <v>1.3740632512598481</v>
      </c>
      <c r="AK1285" s="14">
        <f t="shared" si="761"/>
        <v>1.9045147236220532</v>
      </c>
      <c r="AL1285" s="24">
        <f t="shared" si="779"/>
        <v>638.9907521153641</v>
      </c>
      <c r="AM1285" s="14">
        <f t="shared" si="780"/>
        <v>548.69059135597661</v>
      </c>
      <c r="AN1285" s="138" t="str">
        <f t="shared" si="781"/>
        <v>modifiée</v>
      </c>
      <c r="AO1285">
        <f t="shared" si="782"/>
        <v>6335</v>
      </c>
      <c r="AP1285" s="124">
        <f t="shared" si="783"/>
        <v>548.69059135597661</v>
      </c>
      <c r="AQ1285" s="124">
        <f t="shared" si="744"/>
        <v>0.27751312878024237</v>
      </c>
    </row>
    <row r="1286" spans="2:43" x14ac:dyDescent="0.25">
      <c r="B1286" s="3">
        <f t="shared" si="762"/>
        <v>6340</v>
      </c>
      <c r="C1286" s="14">
        <f t="shared" si="763"/>
        <v>105.66666666666667</v>
      </c>
      <c r="D1286" s="11">
        <f t="shared" si="764"/>
        <v>1030.0017989231505</v>
      </c>
      <c r="E1286" s="11">
        <f t="shared" si="745"/>
        <v>864.75116131139839</v>
      </c>
      <c r="F1286" s="11">
        <f t="shared" si="765"/>
        <v>379.54538678001398</v>
      </c>
      <c r="G1286" s="11">
        <f t="shared" si="746"/>
        <v>638.71690594004599</v>
      </c>
      <c r="H1286" s="11">
        <f t="shared" si="747"/>
        <v>519.84419231411061</v>
      </c>
      <c r="I1286" s="24">
        <f t="shared" si="766"/>
        <v>379.54538678001398</v>
      </c>
      <c r="J1286" s="12">
        <f t="shared" si="748"/>
        <v>0.26925794601452235</v>
      </c>
      <c r="K1286" s="24">
        <f t="shared" si="749"/>
        <v>596.31529941081396</v>
      </c>
      <c r="L1286" s="12">
        <f t="shared" si="767"/>
        <v>0.25179790941717534</v>
      </c>
      <c r="M1286" s="24">
        <f t="shared" si="768"/>
        <v>638.71690594004599</v>
      </c>
      <c r="N1286" s="12">
        <f t="shared" si="750"/>
        <v>0.60440748855327386</v>
      </c>
      <c r="O1286" s="24">
        <f t="shared" si="751"/>
        <v>796.95885178748051</v>
      </c>
      <c r="P1286" s="12">
        <f t="shared" si="769"/>
        <v>0.30498260237452735</v>
      </c>
      <c r="Q1286" s="24">
        <f t="shared" si="770"/>
        <v>519.84419231411061</v>
      </c>
      <c r="R1286" s="12">
        <f t="shared" si="752"/>
        <v>0.42376822918960455</v>
      </c>
      <c r="S1286" s="24">
        <f t="shared" si="753"/>
        <v>682.00662283295355</v>
      </c>
      <c r="T1286" s="12">
        <f t="shared" si="771"/>
        <v>0.29547277583336823</v>
      </c>
      <c r="W1286" s="24">
        <f t="shared" si="772"/>
        <v>729.54280452271155</v>
      </c>
      <c r="X1286" s="24">
        <f t="shared" si="773"/>
        <v>2203.3890830496339</v>
      </c>
      <c r="Y1286" s="13">
        <f t="shared" si="754"/>
        <v>0.25179790941717534</v>
      </c>
      <c r="Z1286" s="24">
        <f t="shared" si="755"/>
        <v>3380.2089197171708</v>
      </c>
      <c r="AA1286" s="24">
        <f t="shared" si="756"/>
        <v>18488.543245131612</v>
      </c>
      <c r="AB1286" s="24">
        <f t="shared" si="774"/>
        <v>638.71690594004599</v>
      </c>
      <c r="AC1286" s="24">
        <f t="shared" si="775"/>
        <v>519.84419231411061</v>
      </c>
      <c r="AD1286" s="123">
        <f t="shared" si="776"/>
        <v>6340</v>
      </c>
      <c r="AE1286" s="14">
        <f t="shared" si="777"/>
        <v>105.66666666666667</v>
      </c>
      <c r="AF1286" s="24">
        <f t="shared" si="757"/>
        <v>434.92209615705531</v>
      </c>
      <c r="AG1286" s="3">
        <f t="shared" si="778"/>
        <v>1.901558076858894</v>
      </c>
      <c r="AH1286" s="14">
        <f t="shared" si="758"/>
        <v>0</v>
      </c>
      <c r="AI1286" s="14">
        <f t="shared" si="759"/>
        <v>0.30155807685889369</v>
      </c>
      <c r="AJ1286" s="14">
        <f t="shared" si="760"/>
        <v>1.3714022691730046</v>
      </c>
      <c r="AK1286" s="14">
        <f t="shared" si="761"/>
        <v>1.901558076858894</v>
      </c>
      <c r="AL1286" s="24">
        <f t="shared" si="779"/>
        <v>639.25533202374277</v>
      </c>
      <c r="AM1286" s="14">
        <f t="shared" si="780"/>
        <v>548.9678595247741</v>
      </c>
      <c r="AN1286" s="138" t="str">
        <f t="shared" si="781"/>
        <v>modifiée</v>
      </c>
      <c r="AO1286">
        <f t="shared" si="782"/>
        <v>6340</v>
      </c>
      <c r="AP1286" s="124">
        <f t="shared" si="783"/>
        <v>548.9678595247741</v>
      </c>
      <c r="AQ1286" s="124">
        <f t="shared" si="744"/>
        <v>0.27726816879749094</v>
      </c>
    </row>
    <row r="1287" spans="2:43" x14ac:dyDescent="0.25">
      <c r="B1287" s="3">
        <f t="shared" si="762"/>
        <v>6345</v>
      </c>
      <c r="C1287" s="14">
        <f t="shared" si="763"/>
        <v>105.75</v>
      </c>
      <c r="D1287" s="11">
        <f t="shared" si="764"/>
        <v>1030.1197765640939</v>
      </c>
      <c r="E1287" s="11">
        <f t="shared" si="745"/>
        <v>864.97193673777053</v>
      </c>
      <c r="F1287" s="11">
        <f t="shared" si="765"/>
        <v>379.79718468943116</v>
      </c>
      <c r="G1287" s="11">
        <f t="shared" si="746"/>
        <v>639.02188854242047</v>
      </c>
      <c r="H1287" s="11">
        <f t="shared" si="747"/>
        <v>520.13966508994395</v>
      </c>
      <c r="I1287" s="24">
        <f t="shared" si="766"/>
        <v>379.79718468943116</v>
      </c>
      <c r="J1287" s="12">
        <f t="shared" si="748"/>
        <v>0.26920682077922442</v>
      </c>
      <c r="K1287" s="24">
        <f t="shared" si="749"/>
        <v>596.42854602137845</v>
      </c>
      <c r="L1287" s="12">
        <f t="shared" si="767"/>
        <v>0.25170417490341646</v>
      </c>
      <c r="M1287" s="24">
        <f t="shared" si="768"/>
        <v>639.02188854242047</v>
      </c>
      <c r="N1287" s="12">
        <f t="shared" si="750"/>
        <v>0.60410161293649856</v>
      </c>
      <c r="O1287" s="24">
        <f t="shared" si="751"/>
        <v>797.36237708043609</v>
      </c>
      <c r="P1287" s="12">
        <f t="shared" si="769"/>
        <v>0.3047114438049553</v>
      </c>
      <c r="Q1287" s="24">
        <f t="shared" si="770"/>
        <v>520.13966508994395</v>
      </c>
      <c r="R1287" s="12">
        <f t="shared" si="752"/>
        <v>0.42361842665470112</v>
      </c>
      <c r="S1287" s="24">
        <f t="shared" si="753"/>
        <v>682.24779817966362</v>
      </c>
      <c r="T1287" s="12">
        <f t="shared" si="771"/>
        <v>0.29528098758914045</v>
      </c>
      <c r="W1287" s="24">
        <f t="shared" si="772"/>
        <v>729.79460243212873</v>
      </c>
      <c r="X1287" s="24">
        <f t="shared" si="773"/>
        <v>2250.5667309174769</v>
      </c>
      <c r="Y1287" s="13">
        <f t="shared" si="754"/>
        <v>0.25170417490341646</v>
      </c>
      <c r="Z1287" s="24">
        <f t="shared" si="755"/>
        <v>3379.4333576410454</v>
      </c>
      <c r="AA1287" s="24">
        <f t="shared" si="756"/>
        <v>18496.481631782386</v>
      </c>
      <c r="AB1287" s="24">
        <f t="shared" si="774"/>
        <v>639.02188854242047</v>
      </c>
      <c r="AC1287" s="24">
        <f t="shared" si="775"/>
        <v>520.13966508994395</v>
      </c>
      <c r="AD1287" s="123">
        <f t="shared" si="776"/>
        <v>6345</v>
      </c>
      <c r="AE1287" s="14">
        <f t="shared" si="777"/>
        <v>105.75</v>
      </c>
      <c r="AF1287" s="24">
        <f t="shared" si="757"/>
        <v>435.06983254497197</v>
      </c>
      <c r="AG1287" s="3">
        <f t="shared" si="778"/>
        <v>1.8986033491005605</v>
      </c>
      <c r="AH1287" s="14">
        <f t="shared" si="758"/>
        <v>0</v>
      </c>
      <c r="AI1287" s="14">
        <f t="shared" si="759"/>
        <v>0.29860334910056041</v>
      </c>
      <c r="AJ1287" s="14">
        <f t="shared" si="760"/>
        <v>1.3687430141905046</v>
      </c>
      <c r="AK1287" s="14">
        <f t="shared" si="761"/>
        <v>1.8986033491005605</v>
      </c>
      <c r="AL1287" s="24">
        <f t="shared" si="779"/>
        <v>639.5197426633149</v>
      </c>
      <c r="AM1287" s="14">
        <f t="shared" si="780"/>
        <v>549.24488289450096</v>
      </c>
      <c r="AN1287" s="138" t="str">
        <f t="shared" si="781"/>
        <v>modifiée</v>
      </c>
      <c r="AO1287">
        <f t="shared" si="782"/>
        <v>6345</v>
      </c>
      <c r="AP1287" s="124">
        <f t="shared" si="783"/>
        <v>549.24488289450096</v>
      </c>
      <c r="AQ1287" s="124">
        <f t="shared" si="744"/>
        <v>0.27702336972686226</v>
      </c>
    </row>
    <row r="1288" spans="2:43" x14ac:dyDescent="0.25">
      <c r="B1288" s="3">
        <f t="shared" si="762"/>
        <v>6350</v>
      </c>
      <c r="C1288" s="14">
        <f t="shared" si="763"/>
        <v>105.83333333333333</v>
      </c>
      <c r="D1288" s="11">
        <f t="shared" si="764"/>
        <v>1030.237661382336</v>
      </c>
      <c r="E1288" s="11">
        <f t="shared" si="745"/>
        <v>865.19271216414268</v>
      </c>
      <c r="F1288" s="11">
        <f t="shared" si="765"/>
        <v>380.04888886433457</v>
      </c>
      <c r="G1288" s="11">
        <f t="shared" si="746"/>
        <v>639.32659998622546</v>
      </c>
      <c r="H1288" s="11">
        <f t="shared" si="747"/>
        <v>520.43494607753314</v>
      </c>
      <c r="I1288" s="24">
        <f t="shared" si="766"/>
        <v>380.04888886433457</v>
      </c>
      <c r="J1288" s="12">
        <f t="shared" si="748"/>
        <v>0.26915568597526407</v>
      </c>
      <c r="K1288" s="24">
        <f t="shared" si="749"/>
        <v>596.54185686103858</v>
      </c>
      <c r="L1288" s="12">
        <f t="shared" si="767"/>
        <v>0.25161044447282965</v>
      </c>
      <c r="M1288" s="24">
        <f t="shared" si="768"/>
        <v>639.32659998622546</v>
      </c>
      <c r="N1288" s="12">
        <f t="shared" si="750"/>
        <v>0.60379443286649481</v>
      </c>
      <c r="O1288" s="24">
        <f t="shared" si="751"/>
        <v>797.76803473058544</v>
      </c>
      <c r="P1288" s="12">
        <f t="shared" si="769"/>
        <v>0.30443997127290023</v>
      </c>
      <c r="Q1288" s="24">
        <f t="shared" si="770"/>
        <v>520.43494607753314</v>
      </c>
      <c r="R1288" s="12">
        <f t="shared" si="752"/>
        <v>0.4234686351023747</v>
      </c>
      <c r="S1288" s="24">
        <f t="shared" si="753"/>
        <v>682.48912645828796</v>
      </c>
      <c r="T1288" s="12">
        <f t="shared" si="771"/>
        <v>0.29508931169136304</v>
      </c>
      <c r="W1288" s="24">
        <f t="shared" si="772"/>
        <v>730.04630660703219</v>
      </c>
      <c r="X1288" s="24">
        <f t="shared" si="773"/>
        <v>2300.7122472052561</v>
      </c>
      <c r="Y1288" s="13">
        <f t="shared" si="754"/>
        <v>0.25161044447282965</v>
      </c>
      <c r="Z1288" s="24">
        <f t="shared" si="755"/>
        <v>3378.6601389277621</v>
      </c>
      <c r="AA1288" s="24">
        <f t="shared" si="756"/>
        <v>18504.430318320719</v>
      </c>
      <c r="AB1288" s="24">
        <f t="shared" si="774"/>
        <v>639.32659998622546</v>
      </c>
      <c r="AC1288" s="24">
        <f t="shared" si="775"/>
        <v>520.43494607753314</v>
      </c>
      <c r="AD1288" s="123">
        <f t="shared" si="776"/>
        <v>6350</v>
      </c>
      <c r="AE1288" s="14">
        <f t="shared" si="777"/>
        <v>105.83333333333333</v>
      </c>
      <c r="AF1288" s="24">
        <f t="shared" si="757"/>
        <v>435.21747303876657</v>
      </c>
      <c r="AG1288" s="3">
        <f t="shared" si="778"/>
        <v>1.8956505392246688</v>
      </c>
      <c r="AH1288" s="14">
        <f t="shared" si="758"/>
        <v>0</v>
      </c>
      <c r="AI1288" s="14">
        <f t="shared" si="759"/>
        <v>0.29565053922466844</v>
      </c>
      <c r="AJ1288" s="14">
        <f t="shared" si="760"/>
        <v>1.3660854853022018</v>
      </c>
      <c r="AK1288" s="14">
        <f t="shared" si="761"/>
        <v>1.8956505392246688</v>
      </c>
      <c r="AL1288" s="24">
        <f t="shared" si="779"/>
        <v>639.783984116601</v>
      </c>
      <c r="AM1288" s="14">
        <f t="shared" si="780"/>
        <v>549.5216616261697</v>
      </c>
      <c r="AN1288" s="138" t="str">
        <f t="shared" si="781"/>
        <v>modifiée</v>
      </c>
      <c r="AO1288">
        <f t="shared" si="782"/>
        <v>6350</v>
      </c>
      <c r="AP1288" s="124">
        <f t="shared" si="783"/>
        <v>549.5216616261697</v>
      </c>
      <c r="AQ1288" s="124">
        <f t="shared" si="744"/>
        <v>0.27677873166874178</v>
      </c>
    </row>
    <row r="1289" spans="2:43" x14ac:dyDescent="0.25">
      <c r="B1289" s="3">
        <f t="shared" si="762"/>
        <v>6355</v>
      </c>
      <c r="C1289" s="14">
        <f t="shared" si="763"/>
        <v>105.91666666666667</v>
      </c>
      <c r="D1289" s="11">
        <f t="shared" si="764"/>
        <v>1030.3554535238245</v>
      </c>
      <c r="E1289" s="11">
        <f t="shared" si="745"/>
        <v>865.41348759051493</v>
      </c>
      <c r="F1289" s="11">
        <f t="shared" si="765"/>
        <v>380.30049930880739</v>
      </c>
      <c r="G1289" s="11">
        <f t="shared" si="746"/>
        <v>639.63103995749839</v>
      </c>
      <c r="H1289" s="11">
        <f t="shared" si="747"/>
        <v>520.73003538922455</v>
      </c>
      <c r="I1289" s="24">
        <f t="shared" si="766"/>
        <v>380.30049930880739</v>
      </c>
      <c r="J1289" s="12">
        <f t="shared" si="748"/>
        <v>0.26910454158162445</v>
      </c>
      <c r="K1289" s="24">
        <f t="shared" si="749"/>
        <v>596.65523202509394</v>
      </c>
      <c r="L1289" s="12">
        <f t="shared" si="767"/>
        <v>0.25151671817941423</v>
      </c>
      <c r="M1289" s="24">
        <f t="shared" si="768"/>
        <v>639.63103995749839</v>
      </c>
      <c r="N1289" s="12">
        <f t="shared" si="750"/>
        <v>0.60348594066706007</v>
      </c>
      <c r="O1289" s="24">
        <f t="shared" si="751"/>
        <v>798.1758407772362</v>
      </c>
      <c r="P1289" s="12">
        <f t="shared" si="769"/>
        <v>0.30416818230133458</v>
      </c>
      <c r="Q1289" s="24">
        <f t="shared" si="770"/>
        <v>520.73003538922455</v>
      </c>
      <c r="R1289" s="12">
        <f t="shared" si="752"/>
        <v>0.42331885472594954</v>
      </c>
      <c r="S1289" s="24">
        <f t="shared" si="753"/>
        <v>682.73060750059381</v>
      </c>
      <c r="T1289" s="12">
        <f t="shared" si="771"/>
        <v>0.2948977482475873</v>
      </c>
      <c r="W1289" s="24">
        <f t="shared" si="772"/>
        <v>730.29791705150501</v>
      </c>
      <c r="X1289" s="24">
        <f t="shared" si="773"/>
        <v>2354.1147719320043</v>
      </c>
      <c r="Y1289" s="13">
        <f t="shared" si="754"/>
        <v>0.25151671817941423</v>
      </c>
      <c r="Z1289" s="24">
        <f t="shared" si="755"/>
        <v>3377.8892634752483</v>
      </c>
      <c r="AA1289" s="24">
        <f t="shared" si="756"/>
        <v>18512.38932552619</v>
      </c>
      <c r="AB1289" s="24">
        <f t="shared" si="774"/>
        <v>639.63103995749839</v>
      </c>
      <c r="AC1289" s="24">
        <f t="shared" si="775"/>
        <v>520.73003538922455</v>
      </c>
      <c r="AD1289" s="123">
        <f t="shared" si="776"/>
        <v>6355</v>
      </c>
      <c r="AE1289" s="14">
        <f t="shared" si="777"/>
        <v>105.91666666666667</v>
      </c>
      <c r="AF1289" s="24">
        <f t="shared" si="757"/>
        <v>435.36501769461228</v>
      </c>
      <c r="AG1289" s="3">
        <f t="shared" si="778"/>
        <v>1.8926996461077545</v>
      </c>
      <c r="AH1289" s="14">
        <f t="shared" si="758"/>
        <v>0</v>
      </c>
      <c r="AI1289" s="14">
        <f t="shared" si="759"/>
        <v>0.29269964610775434</v>
      </c>
      <c r="AJ1289" s="14">
        <f t="shared" si="760"/>
        <v>1.3634296814969791</v>
      </c>
      <c r="AK1289" s="14">
        <f t="shared" si="761"/>
        <v>1.8926996461077545</v>
      </c>
      <c r="AL1289" s="24">
        <f t="shared" si="779"/>
        <v>640.04805646619843</v>
      </c>
      <c r="AM1289" s="14">
        <f t="shared" si="780"/>
        <v>549.79819588089197</v>
      </c>
      <c r="AN1289" s="138" t="str">
        <f t="shared" si="781"/>
        <v>modifiée</v>
      </c>
      <c r="AO1289">
        <f t="shared" si="782"/>
        <v>6355</v>
      </c>
      <c r="AP1289" s="124">
        <f t="shared" si="783"/>
        <v>549.79819588089197</v>
      </c>
      <c r="AQ1289" s="124">
        <f t="shared" si="744"/>
        <v>0.27653425472226445</v>
      </c>
    </row>
    <row r="1290" spans="2:43" x14ac:dyDescent="0.25">
      <c r="B1290" s="3">
        <f t="shared" si="762"/>
        <v>6360</v>
      </c>
      <c r="C1290" s="14">
        <f t="shared" si="763"/>
        <v>106</v>
      </c>
      <c r="D1290" s="11">
        <f t="shared" si="764"/>
        <v>1030.4731531341636</v>
      </c>
      <c r="E1290" s="11">
        <f t="shared" si="745"/>
        <v>865.63426301688719</v>
      </c>
      <c r="F1290" s="11">
        <f t="shared" si="765"/>
        <v>380.55201602698679</v>
      </c>
      <c r="G1290" s="11">
        <f t="shared" si="746"/>
        <v>639.93520813979967</v>
      </c>
      <c r="H1290" s="11">
        <f t="shared" si="747"/>
        <v>521.02493313747209</v>
      </c>
      <c r="I1290" s="24">
        <f t="shared" si="766"/>
        <v>380.55201602698679</v>
      </c>
      <c r="J1290" s="12">
        <f t="shared" si="748"/>
        <v>0.2690533875775229</v>
      </c>
      <c r="K1290" s="24">
        <f t="shared" si="749"/>
        <v>596.76867160844574</v>
      </c>
      <c r="L1290" s="12">
        <f t="shared" si="767"/>
        <v>0.25142299607713148</v>
      </c>
      <c r="M1290" s="24">
        <f t="shared" si="768"/>
        <v>639.93520813979967</v>
      </c>
      <c r="N1290" s="12">
        <f t="shared" si="750"/>
        <v>0.60317612860645309</v>
      </c>
      <c r="O1290" s="24">
        <f t="shared" si="751"/>
        <v>798.585811414717</v>
      </c>
      <c r="P1290" s="12">
        <f t="shared" si="769"/>
        <v>0.30389607439241223</v>
      </c>
      <c r="Q1290" s="24">
        <f t="shared" si="770"/>
        <v>521.02493313747209</v>
      </c>
      <c r="R1290" s="12">
        <f t="shared" si="752"/>
        <v>0.42316908571855305</v>
      </c>
      <c r="S1290" s="24">
        <f t="shared" si="753"/>
        <v>682.97224113796358</v>
      </c>
      <c r="T1290" s="12">
        <f t="shared" si="771"/>
        <v>0.29470629736473331</v>
      </c>
      <c r="W1290" s="24">
        <f t="shared" si="772"/>
        <v>730.54943376968447</v>
      </c>
      <c r="X1290" s="24">
        <f t="shared" si="773"/>
        <v>2411.1022644555924</v>
      </c>
      <c r="Y1290" s="13">
        <f t="shared" si="754"/>
        <v>0.25142299607713148</v>
      </c>
      <c r="Z1290" s="24">
        <f t="shared" si="755"/>
        <v>3377.1207311800681</v>
      </c>
      <c r="AA1290" s="24">
        <f t="shared" si="756"/>
        <v>18520.35867418471</v>
      </c>
      <c r="AB1290" s="24">
        <f t="shared" si="774"/>
        <v>639.93520813979967</v>
      </c>
      <c r="AC1290" s="24">
        <f t="shared" si="775"/>
        <v>521.02493313747209</v>
      </c>
      <c r="AD1290" s="123">
        <f t="shared" si="776"/>
        <v>6360</v>
      </c>
      <c r="AE1290" s="14">
        <f t="shared" si="777"/>
        <v>106</v>
      </c>
      <c r="AF1290" s="24">
        <f t="shared" si="757"/>
        <v>435.51246656873604</v>
      </c>
      <c r="AG1290" s="3">
        <f t="shared" si="778"/>
        <v>1.8897506686252792</v>
      </c>
      <c r="AH1290" s="14">
        <f t="shared" si="758"/>
        <v>0</v>
      </c>
      <c r="AI1290" s="14">
        <f t="shared" si="759"/>
        <v>0.28975066862527898</v>
      </c>
      <c r="AJ1290" s="14">
        <f t="shared" si="760"/>
        <v>1.3607756017627513</v>
      </c>
      <c r="AK1290" s="14">
        <f t="shared" si="761"/>
        <v>1.8897506686252792</v>
      </c>
      <c r="AL1290" s="24">
        <f t="shared" si="779"/>
        <v>640.31195979478116</v>
      </c>
      <c r="AM1290" s="14">
        <f t="shared" si="780"/>
        <v>550.07448581987796</v>
      </c>
      <c r="AN1290" s="138" t="str">
        <f t="shared" si="781"/>
        <v>modifiée</v>
      </c>
      <c r="AO1290">
        <f t="shared" si="782"/>
        <v>6360</v>
      </c>
      <c r="AP1290" s="124">
        <f t="shared" si="783"/>
        <v>550.07448581987796</v>
      </c>
      <c r="AQ1290" s="124">
        <f t="shared" si="744"/>
        <v>0.27628993898599674</v>
      </c>
    </row>
    <row r="1291" spans="2:43" x14ac:dyDescent="0.25">
      <c r="B1291" s="3">
        <f t="shared" si="762"/>
        <v>6365</v>
      </c>
      <c r="C1291" s="14">
        <f t="shared" si="763"/>
        <v>106.08333333333333</v>
      </c>
      <c r="D1291" s="11">
        <f t="shared" si="764"/>
        <v>1030.5907603586136</v>
      </c>
      <c r="E1291" s="11">
        <f t="shared" si="745"/>
        <v>865.85503844325945</v>
      </c>
      <c r="F1291" s="11">
        <f t="shared" si="765"/>
        <v>380.8034390230639</v>
      </c>
      <c r="G1291" s="11">
        <f t="shared" si="746"/>
        <v>640.23910421419214</v>
      </c>
      <c r="H1291" s="11">
        <f t="shared" si="747"/>
        <v>521.31963943483686</v>
      </c>
      <c r="I1291" s="24">
        <f t="shared" si="766"/>
        <v>380.8034390230639</v>
      </c>
      <c r="J1291" s="12">
        <f t="shared" si="748"/>
        <v>0.26900222394241152</v>
      </c>
      <c r="K1291" s="24">
        <f t="shared" si="749"/>
        <v>596.88217570559641</v>
      </c>
      <c r="L1291" s="12">
        <f t="shared" si="767"/>
        <v>0.25132927821996759</v>
      </c>
      <c r="M1291" s="24">
        <f t="shared" si="768"/>
        <v>640.23910421419214</v>
      </c>
      <c r="N1291" s="12">
        <f t="shared" si="750"/>
        <v>0.60286498889694051</v>
      </c>
      <c r="O1291" s="24">
        <f t="shared" si="751"/>
        <v>798.99796299419268</v>
      </c>
      <c r="P1291" s="12">
        <f t="shared" si="769"/>
        <v>0.30362364502742573</v>
      </c>
      <c r="Q1291" s="24">
        <f t="shared" si="770"/>
        <v>521.31963943483686</v>
      </c>
      <c r="R1291" s="12">
        <f t="shared" si="752"/>
        <v>0.42301932827311134</v>
      </c>
      <c r="S1291" s="24">
        <f t="shared" si="753"/>
        <v>683.2140272013994</v>
      </c>
      <c r="T1291" s="12">
        <f t="shared" si="771"/>
        <v>0.29451495914918702</v>
      </c>
      <c r="W1291" s="24">
        <f t="shared" si="772"/>
        <v>730.80085676576164</v>
      </c>
      <c r="X1291" s="24">
        <f t="shared" si="773"/>
        <v>2472.048244486075</v>
      </c>
      <c r="Y1291" s="13">
        <f t="shared" si="754"/>
        <v>0.25132927821996759</v>
      </c>
      <c r="Z1291" s="24">
        <f t="shared" si="755"/>
        <v>3376.354541937445</v>
      </c>
      <c r="AA1291" s="24">
        <f t="shared" si="756"/>
        <v>18528.338385088617</v>
      </c>
      <c r="AB1291" s="24">
        <f t="shared" si="774"/>
        <v>640.23910421419214</v>
      </c>
      <c r="AC1291" s="24">
        <f t="shared" si="775"/>
        <v>521.31963943483686</v>
      </c>
      <c r="AD1291" s="123">
        <f t="shared" si="776"/>
        <v>6365</v>
      </c>
      <c r="AE1291" s="14">
        <f t="shared" si="777"/>
        <v>106.08333333333333</v>
      </c>
      <c r="AF1291" s="24">
        <f t="shared" si="757"/>
        <v>435.65981971741843</v>
      </c>
      <c r="AG1291" s="3">
        <f t="shared" si="778"/>
        <v>1.8868036056516315</v>
      </c>
      <c r="AH1291" s="14">
        <f t="shared" si="758"/>
        <v>0</v>
      </c>
      <c r="AI1291" s="14">
        <f t="shared" si="759"/>
        <v>0.28680360565163132</v>
      </c>
      <c r="AJ1291" s="14">
        <f t="shared" si="760"/>
        <v>1.3581232450864684</v>
      </c>
      <c r="AK1291" s="14">
        <f t="shared" si="761"/>
        <v>1.8868036056516315</v>
      </c>
      <c r="AL1291" s="24">
        <f t="shared" si="779"/>
        <v>640.57569418509888</v>
      </c>
      <c r="AM1291" s="14">
        <f t="shared" si="780"/>
        <v>550.35053160443613</v>
      </c>
      <c r="AN1291" s="138" t="str">
        <f t="shared" si="781"/>
        <v>modifiée</v>
      </c>
      <c r="AO1291">
        <f t="shared" si="782"/>
        <v>6365</v>
      </c>
      <c r="AP1291" s="124">
        <f t="shared" si="783"/>
        <v>550.35053160443613</v>
      </c>
      <c r="AQ1291" s="124">
        <f t="shared" si="744"/>
        <v>0.27604578455816409</v>
      </c>
    </row>
    <row r="1292" spans="2:43" x14ac:dyDescent="0.25">
      <c r="B1292" s="3">
        <f t="shared" si="762"/>
        <v>6370</v>
      </c>
      <c r="C1292" s="14">
        <f t="shared" si="763"/>
        <v>106.16666666666667</v>
      </c>
      <c r="D1292" s="11">
        <f t="shared" si="764"/>
        <v>1030.7082753420941</v>
      </c>
      <c r="E1292" s="11">
        <f t="shared" si="745"/>
        <v>866.0758138696317</v>
      </c>
      <c r="F1292" s="11">
        <f t="shared" si="765"/>
        <v>381.05476830128384</v>
      </c>
      <c r="G1292" s="11">
        <f t="shared" si="746"/>
        <v>640.54272785921955</v>
      </c>
      <c r="H1292" s="11">
        <f t="shared" si="747"/>
        <v>521.61415439398604</v>
      </c>
      <c r="I1292" s="24">
        <f t="shared" si="766"/>
        <v>381.05476830128384</v>
      </c>
      <c r="J1292" s="12">
        <f t="shared" si="748"/>
        <v>0.26895105065597513</v>
      </c>
      <c r="K1292" s="24">
        <f t="shared" si="749"/>
        <v>596.99574441065124</v>
      </c>
      <c r="L1292" s="12">
        <f t="shared" si="767"/>
        <v>0.25123556466183994</v>
      </c>
      <c r="M1292" s="24">
        <f t="shared" si="768"/>
        <v>640.54272785921955</v>
      </c>
      <c r="N1292" s="12">
        <f t="shared" si="750"/>
        <v>0.6025525136943426</v>
      </c>
      <c r="O1292" s="24">
        <f t="shared" si="751"/>
        <v>799.41231202550136</v>
      </c>
      <c r="P1292" s="12">
        <f t="shared" si="769"/>
        <v>0.30335089166641277</v>
      </c>
      <c r="Q1292" s="24">
        <f t="shared" si="770"/>
        <v>521.61415439398604</v>
      </c>
      <c r="R1292" s="12">
        <f t="shared" si="752"/>
        <v>0.42286958258234886</v>
      </c>
      <c r="S1292" s="24">
        <f t="shared" si="753"/>
        <v>683.45596552152438</v>
      </c>
      <c r="T1292" s="12">
        <f t="shared" si="771"/>
        <v>0.29432373370665499</v>
      </c>
      <c r="W1292" s="24">
        <f t="shared" si="772"/>
        <v>731.05218604398158</v>
      </c>
      <c r="X1292" s="24">
        <f t="shared" si="773"/>
        <v>2537.3799883396769</v>
      </c>
      <c r="Y1292" s="13">
        <f t="shared" si="754"/>
        <v>0.25123556466183994</v>
      </c>
      <c r="Z1292" s="24">
        <f t="shared" si="755"/>
        <v>3375.5906956412532</v>
      </c>
      <c r="AA1292" s="24">
        <f t="shared" si="756"/>
        <v>18536.328479036652</v>
      </c>
      <c r="AB1292" s="24">
        <f t="shared" si="774"/>
        <v>640.54272785921955</v>
      </c>
      <c r="AC1292" s="24">
        <f t="shared" si="775"/>
        <v>521.61415439398604</v>
      </c>
      <c r="AD1292" s="123">
        <f t="shared" si="776"/>
        <v>6370</v>
      </c>
      <c r="AE1292" s="14">
        <f t="shared" si="777"/>
        <v>106.16666666666667</v>
      </c>
      <c r="AF1292" s="24">
        <f t="shared" si="757"/>
        <v>435.80707719699302</v>
      </c>
      <c r="AG1292" s="3">
        <f t="shared" si="778"/>
        <v>1.8838584560601397</v>
      </c>
      <c r="AH1292" s="14">
        <f t="shared" si="758"/>
        <v>0</v>
      </c>
      <c r="AI1292" s="14">
        <f t="shared" si="759"/>
        <v>0.28385845606013949</v>
      </c>
      <c r="AJ1292" s="14">
        <f t="shared" si="760"/>
        <v>1.3554726104541257</v>
      </c>
      <c r="AK1292" s="14">
        <f t="shared" si="761"/>
        <v>1.8838584560601397</v>
      </c>
      <c r="AL1292" s="24">
        <f t="shared" si="779"/>
        <v>640.83925971997655</v>
      </c>
      <c r="AM1292" s="14">
        <f t="shared" si="780"/>
        <v>550.62633339597164</v>
      </c>
      <c r="AN1292" s="138" t="str">
        <f t="shared" si="781"/>
        <v>modifiée</v>
      </c>
      <c r="AO1292">
        <f t="shared" si="782"/>
        <v>6370</v>
      </c>
      <c r="AP1292" s="124">
        <f t="shared" si="783"/>
        <v>550.62633339597164</v>
      </c>
      <c r="AQ1292" s="124">
        <f t="shared" si="744"/>
        <v>0.27580179153551398</v>
      </c>
    </row>
    <row r="1293" spans="2:43" x14ac:dyDescent="0.25">
      <c r="B1293" s="3">
        <f t="shared" si="762"/>
        <v>6375</v>
      </c>
      <c r="C1293" s="14">
        <f t="shared" si="763"/>
        <v>106.25</v>
      </c>
      <c r="D1293" s="11">
        <f t="shared" si="764"/>
        <v>1030.8256982291828</v>
      </c>
      <c r="E1293" s="11">
        <f t="shared" si="745"/>
        <v>866.29658929600384</v>
      </c>
      <c r="F1293" s="11">
        <f t="shared" si="765"/>
        <v>381.30600386594568</v>
      </c>
      <c r="G1293" s="11">
        <f t="shared" si="746"/>
        <v>640.84607875088602</v>
      </c>
      <c r="H1293" s="11">
        <f t="shared" si="747"/>
        <v>521.90847812769266</v>
      </c>
      <c r="I1293" s="24">
        <f t="shared" si="766"/>
        <v>381.30600386594568</v>
      </c>
      <c r="J1293" s="12">
        <f t="shared" si="748"/>
        <v>0.26889986769813168</v>
      </c>
      <c r="K1293" s="24">
        <f t="shared" si="749"/>
        <v>597.10937781731843</v>
      </c>
      <c r="L1293" s="12">
        <f t="shared" si="767"/>
        <v>0.2511418554567082</v>
      </c>
      <c r="M1293" s="24">
        <f t="shared" si="768"/>
        <v>640.84607875088602</v>
      </c>
      <c r="N1293" s="12">
        <f t="shared" si="750"/>
        <v>0.60223869509757233</v>
      </c>
      <c r="O1293" s="24">
        <f t="shared" si="751"/>
        <v>799.82887517901986</v>
      </c>
      <c r="P1293" s="12">
        <f t="shared" si="769"/>
        <v>0.30307781174822146</v>
      </c>
      <c r="Q1293" s="24">
        <f t="shared" si="770"/>
        <v>521.90847812769266</v>
      </c>
      <c r="R1293" s="12">
        <f t="shared" si="752"/>
        <v>0.42271984883878505</v>
      </c>
      <c r="S1293" s="24">
        <f t="shared" si="753"/>
        <v>683.6980559285862</v>
      </c>
      <c r="T1293" s="12">
        <f t="shared" si="771"/>
        <v>0.29413262114234029</v>
      </c>
      <c r="W1293" s="24">
        <f t="shared" si="772"/>
        <v>731.30342160864336</v>
      </c>
      <c r="X1293" s="24">
        <f t="shared" si="773"/>
        <v>2607.588560626999</v>
      </c>
      <c r="Y1293" s="13">
        <f t="shared" si="754"/>
        <v>0.2511418554567082</v>
      </c>
      <c r="Z1293" s="24">
        <f t="shared" si="755"/>
        <v>3374.8291921840118</v>
      </c>
      <c r="AA1293" s="24">
        <f t="shared" si="756"/>
        <v>18544.328976833887</v>
      </c>
      <c r="AB1293" s="24">
        <f t="shared" si="774"/>
        <v>640.84607875088602</v>
      </c>
      <c r="AC1293" s="24">
        <f t="shared" si="775"/>
        <v>521.90847812769266</v>
      </c>
      <c r="AD1293" s="123">
        <f t="shared" si="776"/>
        <v>6375</v>
      </c>
      <c r="AE1293" s="14">
        <f t="shared" si="777"/>
        <v>106.25</v>
      </c>
      <c r="AF1293" s="24">
        <f t="shared" si="757"/>
        <v>435.95423906384633</v>
      </c>
      <c r="AG1293" s="3">
        <f t="shared" si="778"/>
        <v>1.8809152187230733</v>
      </c>
      <c r="AH1293" s="14">
        <f t="shared" si="758"/>
        <v>0</v>
      </c>
      <c r="AI1293" s="14">
        <f t="shared" si="759"/>
        <v>0.28091521872307323</v>
      </c>
      <c r="AJ1293" s="14">
        <f t="shared" si="760"/>
        <v>1.3528236968507661</v>
      </c>
      <c r="AK1293" s="14">
        <f t="shared" si="761"/>
        <v>1.8809152187230733</v>
      </c>
      <c r="AL1293" s="24">
        <f t="shared" si="779"/>
        <v>641.10265648231484</v>
      </c>
      <c r="AM1293" s="14">
        <f t="shared" si="780"/>
        <v>550.90189135598644</v>
      </c>
      <c r="AN1293" s="138" t="str">
        <f t="shared" si="781"/>
        <v>modifiée</v>
      </c>
      <c r="AO1293">
        <f t="shared" si="782"/>
        <v>6375</v>
      </c>
      <c r="AP1293" s="124">
        <f t="shared" si="783"/>
        <v>550.90189135598644</v>
      </c>
      <c r="AQ1293" s="124">
        <f t="shared" si="744"/>
        <v>0.27555796001479393</v>
      </c>
    </row>
    <row r="1294" spans="2:43" x14ac:dyDescent="0.25">
      <c r="B1294" s="3">
        <f t="shared" si="762"/>
        <v>6380</v>
      </c>
      <c r="C1294" s="14">
        <f t="shared" si="763"/>
        <v>106.33333333333333</v>
      </c>
      <c r="D1294" s="11">
        <f t="shared" si="764"/>
        <v>1030.9430291641188</v>
      </c>
      <c r="E1294" s="11">
        <f t="shared" si="745"/>
        <v>866.51736472237599</v>
      </c>
      <c r="F1294" s="11">
        <f t="shared" si="765"/>
        <v>381.55714572140238</v>
      </c>
      <c r="G1294" s="11">
        <f t="shared" si="746"/>
        <v>641.14915656263429</v>
      </c>
      <c r="H1294" s="11">
        <f t="shared" si="747"/>
        <v>522.20261074883501</v>
      </c>
      <c r="I1294" s="24">
        <f t="shared" si="766"/>
        <v>381.55714572140238</v>
      </c>
      <c r="J1294" s="12">
        <f t="shared" si="748"/>
        <v>0.26884867504903132</v>
      </c>
      <c r="K1294" s="24">
        <f t="shared" si="749"/>
        <v>597.2230760189093</v>
      </c>
      <c r="L1294" s="12">
        <f t="shared" si="767"/>
        <v>0.2510481506584456</v>
      </c>
      <c r="M1294" s="24">
        <f t="shared" si="768"/>
        <v>641.14915656263429</v>
      </c>
      <c r="N1294" s="12">
        <f t="shared" si="750"/>
        <v>0.60192352514817182</v>
      </c>
      <c r="O1294" s="24">
        <f t="shared" si="751"/>
        <v>800.24766928755253</v>
      </c>
      <c r="P1294" s="12">
        <f t="shared" si="769"/>
        <v>0.30280440269002867</v>
      </c>
      <c r="Q1294" s="24">
        <f t="shared" si="770"/>
        <v>522.20261074883501</v>
      </c>
      <c r="R1294" s="12">
        <f t="shared" si="752"/>
        <v>0.42257012723473264</v>
      </c>
      <c r="S1294" s="24">
        <f t="shared" si="753"/>
        <v>683.94029825246048</v>
      </c>
      <c r="T1294" s="12">
        <f t="shared" si="771"/>
        <v>0.2939416215607375</v>
      </c>
      <c r="W1294" s="24">
        <f t="shared" si="772"/>
        <v>731.55456346410006</v>
      </c>
      <c r="X1294" s="24">
        <f t="shared" si="773"/>
        <v>2683.241179488954</v>
      </c>
      <c r="Y1294" s="13">
        <f t="shared" si="754"/>
        <v>0.2510481506584456</v>
      </c>
      <c r="Z1294" s="24">
        <f t="shared" si="755"/>
        <v>3374.0700314568985</v>
      </c>
      <c r="AA1294" s="24">
        <f t="shared" si="756"/>
        <v>18552.339899291746</v>
      </c>
      <c r="AB1294" s="24">
        <f t="shared" si="774"/>
        <v>641.14915656263429</v>
      </c>
      <c r="AC1294" s="24">
        <f t="shared" si="775"/>
        <v>522.20261074883501</v>
      </c>
      <c r="AD1294" s="123">
        <f t="shared" si="776"/>
        <v>6380</v>
      </c>
      <c r="AE1294" s="14">
        <f t="shared" si="777"/>
        <v>106.33333333333333</v>
      </c>
      <c r="AF1294" s="24">
        <f t="shared" si="757"/>
        <v>436.10130537441751</v>
      </c>
      <c r="AG1294" s="3">
        <f t="shared" si="778"/>
        <v>1.8779738925116498</v>
      </c>
      <c r="AH1294" s="14">
        <f t="shared" si="758"/>
        <v>0</v>
      </c>
      <c r="AI1294" s="14">
        <f t="shared" si="759"/>
        <v>0.27797389251164972</v>
      </c>
      <c r="AJ1294" s="14">
        <f t="shared" si="760"/>
        <v>1.3501765032604849</v>
      </c>
      <c r="AK1294" s="14">
        <f t="shared" si="761"/>
        <v>1.8779738925116498</v>
      </c>
      <c r="AL1294" s="24">
        <f t="shared" si="779"/>
        <v>641.36588455508934</v>
      </c>
      <c r="AM1294" s="14">
        <f t="shared" si="780"/>
        <v>551.17720564607862</v>
      </c>
      <c r="AN1294" s="138" t="str">
        <f t="shared" si="781"/>
        <v>modifiée</v>
      </c>
      <c r="AO1294">
        <f t="shared" si="782"/>
        <v>6380</v>
      </c>
      <c r="AP1294" s="124">
        <f t="shared" si="783"/>
        <v>551.17720564607862</v>
      </c>
      <c r="AQ1294" s="124">
        <f t="shared" si="744"/>
        <v>0.275314290092183</v>
      </c>
    </row>
    <row r="1295" spans="2:43" x14ac:dyDescent="0.25">
      <c r="B1295" s="3">
        <f t="shared" si="762"/>
        <v>6385</v>
      </c>
      <c r="C1295" s="14">
        <f t="shared" si="763"/>
        <v>106.41666666666667</v>
      </c>
      <c r="D1295" s="11">
        <f t="shared" si="764"/>
        <v>1031.060268290802</v>
      </c>
      <c r="E1295" s="11">
        <f t="shared" si="745"/>
        <v>866.73814014874824</v>
      </c>
      <c r="F1295" s="11">
        <f t="shared" si="765"/>
        <v>381.80819387206083</v>
      </c>
      <c r="G1295" s="11">
        <f t="shared" si="746"/>
        <v>641.45196096532436</v>
      </c>
      <c r="H1295" s="11">
        <f t="shared" si="747"/>
        <v>522.49655237039576</v>
      </c>
      <c r="I1295" s="24">
        <f t="shared" si="766"/>
        <v>381.80819387206083</v>
      </c>
      <c r="J1295" s="12">
        <f t="shared" si="748"/>
        <v>0.26879747268905552</v>
      </c>
      <c r="K1295" s="24">
        <f t="shared" si="749"/>
        <v>597.33683910833952</v>
      </c>
      <c r="L1295" s="12">
        <f t="shared" si="767"/>
        <v>0.25095445032096664</v>
      </c>
      <c r="M1295" s="24">
        <f t="shared" si="768"/>
        <v>641.45196096532436</v>
      </c>
      <c r="N1295" s="12">
        <f t="shared" si="750"/>
        <v>0.60160699582984478</v>
      </c>
      <c r="O1295" s="24">
        <f t="shared" si="751"/>
        <v>800.6687113482468</v>
      </c>
      <c r="P1295" s="12">
        <f t="shared" si="769"/>
        <v>0.30253066188744476</v>
      </c>
      <c r="Q1295" s="24">
        <f t="shared" si="770"/>
        <v>522.49655237039576</v>
      </c>
      <c r="R1295" s="12">
        <f t="shared" si="752"/>
        <v>0.42242041796229568</v>
      </c>
      <c r="S1295" s="24">
        <f t="shared" si="753"/>
        <v>684.18269232265152</v>
      </c>
      <c r="T1295" s="12">
        <f t="shared" si="771"/>
        <v>0.29375073506583937</v>
      </c>
      <c r="W1295" s="24">
        <f t="shared" si="772"/>
        <v>731.8056116147585</v>
      </c>
      <c r="X1295" s="24">
        <f t="shared" si="773"/>
        <v>2764.9965742183763</v>
      </c>
      <c r="Y1295" s="13">
        <f t="shared" si="754"/>
        <v>0.25095445032096664</v>
      </c>
      <c r="Z1295" s="24">
        <f t="shared" si="755"/>
        <v>3373.3132133497434</v>
      </c>
      <c r="AA1295" s="24">
        <f t="shared" si="756"/>
        <v>18560.361267227861</v>
      </c>
      <c r="AB1295" s="24">
        <f t="shared" si="774"/>
        <v>641.45196096532436</v>
      </c>
      <c r="AC1295" s="24">
        <f t="shared" si="775"/>
        <v>522.49655237039576</v>
      </c>
      <c r="AD1295" s="123">
        <f t="shared" si="776"/>
        <v>6385</v>
      </c>
      <c r="AE1295" s="14">
        <f t="shared" si="777"/>
        <v>106.41666666666667</v>
      </c>
      <c r="AF1295" s="24">
        <f t="shared" si="757"/>
        <v>436.24827618519788</v>
      </c>
      <c r="AG1295" s="3">
        <f t="shared" si="778"/>
        <v>1.8750344762960425</v>
      </c>
      <c r="AH1295" s="14">
        <f t="shared" si="758"/>
        <v>0</v>
      </c>
      <c r="AI1295" s="14">
        <f t="shared" si="759"/>
        <v>0.27503447629604227</v>
      </c>
      <c r="AJ1295" s="14">
        <f t="shared" si="760"/>
        <v>1.3475310286664381</v>
      </c>
      <c r="AK1295" s="14">
        <f t="shared" si="761"/>
        <v>1.8750344762960425</v>
      </c>
      <c r="AL1295" s="24">
        <f t="shared" si="779"/>
        <v>641.62894402134975</v>
      </c>
      <c r="AM1295" s="14">
        <f t="shared" si="780"/>
        <v>551.452276427941</v>
      </c>
      <c r="AN1295" s="138" t="str">
        <f t="shared" si="781"/>
        <v>modifiée</v>
      </c>
      <c r="AO1295">
        <f t="shared" si="782"/>
        <v>6385</v>
      </c>
      <c r="AP1295" s="124">
        <f t="shared" si="783"/>
        <v>551.452276427941</v>
      </c>
      <c r="AQ1295" s="124">
        <f t="shared" si="744"/>
        <v>0.27507078186238232</v>
      </c>
    </row>
    <row r="1296" spans="2:43" x14ac:dyDescent="0.25">
      <c r="B1296" s="3">
        <f t="shared" si="762"/>
        <v>6390</v>
      </c>
      <c r="C1296" s="14">
        <f t="shared" si="763"/>
        <v>106.5</v>
      </c>
      <c r="D1296" s="11">
        <f t="shared" si="764"/>
        <v>1031.1774157527952</v>
      </c>
      <c r="E1296" s="11">
        <f t="shared" si="745"/>
        <v>866.9589155751205</v>
      </c>
      <c r="F1296" s="11">
        <f t="shared" si="765"/>
        <v>382.05914832238182</v>
      </c>
      <c r="G1296" s="11">
        <f t="shared" si="746"/>
        <v>641.75449162721179</v>
      </c>
      <c r="H1296" s="11">
        <f t="shared" si="747"/>
        <v>522.79030310546159</v>
      </c>
      <c r="I1296" s="24">
        <f t="shared" si="766"/>
        <v>382.05914832238182</v>
      </c>
      <c r="J1296" s="12">
        <f t="shared" si="748"/>
        <v>0.26874626059881684</v>
      </c>
      <c r="K1296" s="24">
        <f t="shared" si="749"/>
        <v>597.45066717812972</v>
      </c>
      <c r="L1296" s="12">
        <f t="shared" si="767"/>
        <v>0.25086075449813011</v>
      </c>
      <c r="M1296" s="24">
        <f t="shared" si="768"/>
        <v>641.75449162721179</v>
      </c>
      <c r="N1296" s="12">
        <f t="shared" si="750"/>
        <v>0.60128909906798589</v>
      </c>
      <c r="O1296" s="24">
        <f t="shared" si="751"/>
        <v>801.09201852453509</v>
      </c>
      <c r="P1296" s="12">
        <f t="shared" si="769"/>
        <v>0.30225658671409716</v>
      </c>
      <c r="Q1296" s="24">
        <f t="shared" si="770"/>
        <v>522.79030310546159</v>
      </c>
      <c r="R1296" s="12">
        <f t="shared" si="752"/>
        <v>0.42227072121336706</v>
      </c>
      <c r="S1296" s="24">
        <f t="shared" si="753"/>
        <v>684.4252379682971</v>
      </c>
      <c r="T1296" s="12">
        <f t="shared" si="771"/>
        <v>0.29355996176098015</v>
      </c>
      <c r="W1296" s="24">
        <f t="shared" si="772"/>
        <v>732.05656606507944</v>
      </c>
      <c r="X1296" s="24">
        <f t="shared" si="773"/>
        <v>2853.6242156250669</v>
      </c>
      <c r="Y1296" s="13">
        <f t="shared" si="754"/>
        <v>0.25086075449813011</v>
      </c>
      <c r="Z1296" s="24">
        <f t="shared" si="755"/>
        <v>3372.5587377510265</v>
      </c>
      <c r="AA1296" s="24">
        <f t="shared" si="756"/>
        <v>18568.39310146619</v>
      </c>
      <c r="AB1296" s="24">
        <f t="shared" si="774"/>
        <v>641.75449162721179</v>
      </c>
      <c r="AC1296" s="24">
        <f t="shared" si="775"/>
        <v>522.79030310546159</v>
      </c>
      <c r="AD1296" s="123">
        <f t="shared" si="776"/>
        <v>6390</v>
      </c>
      <c r="AE1296" s="14">
        <f t="shared" si="777"/>
        <v>106.5</v>
      </c>
      <c r="AF1296" s="24">
        <f t="shared" si="757"/>
        <v>436.39515155273079</v>
      </c>
      <c r="AG1296" s="3">
        <f t="shared" si="778"/>
        <v>1.8720969689453841</v>
      </c>
      <c r="AH1296" s="14">
        <f t="shared" si="758"/>
        <v>0</v>
      </c>
      <c r="AI1296" s="14">
        <f t="shared" si="759"/>
        <v>0.27209696894538393</v>
      </c>
      <c r="AJ1296" s="14">
        <f t="shared" si="760"/>
        <v>1.3448872720508458</v>
      </c>
      <c r="AK1296" s="14">
        <f t="shared" si="761"/>
        <v>1.8720969689453841</v>
      </c>
      <c r="AL1296" s="24">
        <f t="shared" si="779"/>
        <v>641.89183496422027</v>
      </c>
      <c r="AM1296" s="14">
        <f t="shared" si="780"/>
        <v>551.72710386336109</v>
      </c>
      <c r="AN1296" s="138" t="str">
        <f t="shared" si="781"/>
        <v>modifiée</v>
      </c>
      <c r="AO1296">
        <f t="shared" si="782"/>
        <v>6390</v>
      </c>
      <c r="AP1296" s="124">
        <f t="shared" si="783"/>
        <v>551.72710386336109</v>
      </c>
      <c r="AQ1296" s="124">
        <f t="shared" si="744"/>
        <v>0.27482743542009302</v>
      </c>
    </row>
    <row r="1297" spans="2:43" x14ac:dyDescent="0.25">
      <c r="B1297" s="3">
        <f t="shared" si="762"/>
        <v>6395</v>
      </c>
      <c r="C1297" s="14">
        <f t="shared" si="763"/>
        <v>106.58333333333333</v>
      </c>
      <c r="D1297" s="11">
        <f t="shared" si="764"/>
        <v>1031.2944716933248</v>
      </c>
      <c r="E1297" s="11">
        <f t="shared" si="745"/>
        <v>867.17969100149276</v>
      </c>
      <c r="F1297" s="11">
        <f t="shared" si="765"/>
        <v>382.31000907687996</v>
      </c>
      <c r="G1297" s="11">
        <f t="shared" si="746"/>
        <v>642.05674821392586</v>
      </c>
      <c r="H1297" s="11">
        <f t="shared" si="747"/>
        <v>523.08386306722252</v>
      </c>
      <c r="I1297" s="24">
        <f t="shared" si="766"/>
        <v>382.31000907687996</v>
      </c>
      <c r="J1297" s="12">
        <f t="shared" si="748"/>
        <v>0.26869503875915829</v>
      </c>
      <c r="K1297" s="24">
        <f t="shared" si="749"/>
        <v>597.56456032040512</v>
      </c>
      <c r="L1297" s="12">
        <f t="shared" si="767"/>
        <v>0.25076706324379339</v>
      </c>
      <c r="M1297" s="24">
        <f t="shared" si="768"/>
        <v>642.05674821392586</v>
      </c>
      <c r="N1297" s="12">
        <f t="shared" si="750"/>
        <v>0.6009698267292044</v>
      </c>
      <c r="O1297" s="24">
        <f t="shared" si="751"/>
        <v>801.51760814810325</v>
      </c>
      <c r="P1297" s="12">
        <f t="shared" si="769"/>
        <v>0.30198217452156401</v>
      </c>
      <c r="Q1297" s="24">
        <f t="shared" si="770"/>
        <v>523.08386306722252</v>
      </c>
      <c r="R1297" s="12">
        <f t="shared" si="752"/>
        <v>0.42212103717962679</v>
      </c>
      <c r="S1297" s="24">
        <f t="shared" si="753"/>
        <v>684.66793501816983</v>
      </c>
      <c r="T1297" s="12">
        <f t="shared" si="771"/>
        <v>0.29336930174892423</v>
      </c>
      <c r="W1297" s="24">
        <f t="shared" si="772"/>
        <v>732.30742681957759</v>
      </c>
      <c r="X1297" s="24">
        <f t="shared" si="773"/>
        <v>2950.0286084886475</v>
      </c>
      <c r="Y1297" s="13">
        <f t="shared" si="754"/>
        <v>0.25076706324379339</v>
      </c>
      <c r="Z1297" s="24">
        <f t="shared" si="755"/>
        <v>3371.806604547879</v>
      </c>
      <c r="AA1297" s="24">
        <f t="shared" si="756"/>
        <v>18576.435422836825</v>
      </c>
      <c r="AB1297" s="24">
        <f t="shared" si="774"/>
        <v>642.05674821392586</v>
      </c>
      <c r="AC1297" s="24">
        <f t="shared" si="775"/>
        <v>523.08386306722252</v>
      </c>
      <c r="AD1297" s="123">
        <f t="shared" si="776"/>
        <v>6395</v>
      </c>
      <c r="AE1297" s="14">
        <f t="shared" si="777"/>
        <v>106.58333333333333</v>
      </c>
      <c r="AF1297" s="24">
        <f t="shared" si="757"/>
        <v>436.54193153361126</v>
      </c>
      <c r="AG1297" s="3">
        <f t="shared" si="778"/>
        <v>1.8691613693277749</v>
      </c>
      <c r="AH1297" s="14">
        <f t="shared" si="758"/>
        <v>0</v>
      </c>
      <c r="AI1297" s="14">
        <f t="shared" si="759"/>
        <v>0.26916136932777457</v>
      </c>
      <c r="AJ1297" s="14">
        <f t="shared" si="760"/>
        <v>1.3422452323949974</v>
      </c>
      <c r="AK1297" s="14">
        <f t="shared" si="761"/>
        <v>1.8691613693277749</v>
      </c>
      <c r="AL1297" s="24">
        <f t="shared" si="779"/>
        <v>642.15455746689895</v>
      </c>
      <c r="AM1297" s="14">
        <f t="shared" si="780"/>
        <v>552.00168811422043</v>
      </c>
      <c r="AN1297" s="138" t="str">
        <f t="shared" si="781"/>
        <v>modifiée</v>
      </c>
      <c r="AO1297">
        <f t="shared" si="782"/>
        <v>6395</v>
      </c>
      <c r="AP1297" s="124">
        <f t="shared" si="783"/>
        <v>552.00168811422043</v>
      </c>
      <c r="AQ1297" s="124">
        <f t="shared" ref="AQ1297:AQ1334" si="784">AP1297-AP1296</f>
        <v>0.27458425085933413</v>
      </c>
    </row>
    <row r="1298" spans="2:43" x14ac:dyDescent="0.25">
      <c r="B1298" s="3">
        <f t="shared" si="762"/>
        <v>6400</v>
      </c>
      <c r="C1298" s="14">
        <f t="shared" si="763"/>
        <v>106.66666666666667</v>
      </c>
      <c r="D1298" s="11">
        <f t="shared" si="764"/>
        <v>1031.4114362552807</v>
      </c>
      <c r="E1298" s="11">
        <f t="shared" ref="E1298:E1361" si="785">IF(B1298&lt;=40*60,20+345*CRed_1*LOG(8*C1298+1,10),ThetaG40+(ThetaG120-ThetaG40)/80*(C1298-40))</f>
        <v>867.40046642786501</v>
      </c>
      <c r="F1298" s="11">
        <f t="shared" si="765"/>
        <v>382.56077614012378</v>
      </c>
      <c r="G1298" s="11">
        <f t="shared" ref="G1298:G1361" si="786">M1298</f>
        <v>642.35873038844738</v>
      </c>
      <c r="H1298" s="11">
        <f t="shared" ref="H1298:H1361" si="787">Q1298</f>
        <v>523.37723236897148</v>
      </c>
      <c r="I1298" s="24">
        <f t="shared" si="766"/>
        <v>382.56077614012378</v>
      </c>
      <c r="J1298" s="12">
        <f t="shared" ref="J1298:J1361" si="788">Cp*RhoP/(K1298*RhoA)*dP/1000*MassivSS</f>
        <v>0.26864380715115233</v>
      </c>
      <c r="K1298" s="24">
        <f t="shared" ref="K1298:K1361" si="789">IF(I1298&lt;600,425+0.773*I1298-1.69/1000*I1298^2+2.22/1000^2*I1298^3,IF(I1298&lt;735,666+13002/(738-I1298),IF(I1298&lt;900,545+17820/(I1298-731),650)))</f>
        <v>597.67851862689736</v>
      </c>
      <c r="L1298" s="12">
        <f t="shared" si="767"/>
        <v>0.25067337661181827</v>
      </c>
      <c r="M1298" s="24">
        <f t="shared" si="768"/>
        <v>642.35873038844738</v>
      </c>
      <c r="N1298" s="12">
        <f t="shared" ref="N1298:N1361" si="790">Cp*RhoP/(O1298*RhoA)*dP/1000*MassivW</f>
        <v>0.60064917062084611</v>
      </c>
      <c r="O1298" s="24">
        <f t="shared" ref="O1298:O1361" si="791">IF(M1298&lt;600,425+0.773*M1298-1.69/1000*M1298^2+2.22/1000^2*M1298^3,IF(M1298&lt;735,666+13002/(738-M1298),IF(M1298&lt;900,545+17820/(M1298-731),650)))</f>
        <v>801.94549772088635</v>
      </c>
      <c r="P1298" s="12">
        <f t="shared" si="769"/>
        <v>0.30170742263919159</v>
      </c>
      <c r="Q1298" s="24">
        <f t="shared" si="770"/>
        <v>523.37723236897148</v>
      </c>
      <c r="R1298" s="12">
        <f t="shared" ref="R1298:R1361" si="792">Cp*RhoP/(S1298*RhoA)*dP/1000*MassivSI</f>
        <v>0.42197136605253927</v>
      </c>
      <c r="S1298" s="24">
        <f t="shared" ref="S1298:S1361" si="793">IF(Q1298&lt;600,425+0.773*Q1298-1.69/1000*Q1298^2+2.22/1000^2*Q1298^3,IF(Q1298&lt;735,666+13002/(738-Q1298),IF(Q1298&lt;900,545+17820/(Q1298-731),650)))</f>
        <v>684.91078330068126</v>
      </c>
      <c r="T1298" s="12">
        <f t="shared" si="771"/>
        <v>0.29317875513187597</v>
      </c>
      <c r="W1298" s="24">
        <f t="shared" si="772"/>
        <v>732.55819388282134</v>
      </c>
      <c r="X1298" s="24">
        <f t="shared" si="773"/>
        <v>3055.280272032363</v>
      </c>
      <c r="Y1298" s="13">
        <f t="shared" ref="Y1298:Y1361" si="794">MAX(MassivSSCO/(X1298*RhoA)*DeltaT*(Z1298+AA1298),L1298)</f>
        <v>0.25067337661181827</v>
      </c>
      <c r="Z1298" s="24">
        <f t="shared" ref="Z1298:Z1361" si="795">AlphaC*(E1298-W1298)</f>
        <v>3371.0568136260918</v>
      </c>
      <c r="AA1298" s="24">
        <f t="shared" ref="AA1298:AA1361" si="796">Phi*EpsilonF*0.7*Botzman/10^8*EpsilonA*((E1298+273)^4-(W1298+273)^4)</f>
        <v>18584.488252176106</v>
      </c>
      <c r="AB1298" s="24">
        <f t="shared" si="774"/>
        <v>642.35873038844738</v>
      </c>
      <c r="AC1298" s="24">
        <f t="shared" si="775"/>
        <v>523.37723236897148</v>
      </c>
      <c r="AD1298" s="123">
        <f t="shared" si="776"/>
        <v>6400</v>
      </c>
      <c r="AE1298" s="14">
        <f t="shared" si="777"/>
        <v>106.66666666666667</v>
      </c>
      <c r="AF1298" s="24">
        <f t="shared" ref="AF1298:AF1361" si="797">IF(AC1298&lt;=450,Thetha0_0,IF(AC1298&gt;=650,Thetha0_2,(IF(AC1298&lt;=550,Thetha0_0+(Thetha0_1-Thetha0_0)/100*(AC1298-450),Thetha0_1+(Thetha0_2-Thetha0_1)/100*(AC1298-550)))))</f>
        <v>436.68861618448574</v>
      </c>
      <c r="AG1298" s="3">
        <f t="shared" si="778"/>
        <v>1.8662276763102854</v>
      </c>
      <c r="AH1298" s="14">
        <f t="shared" ref="AH1298:AH1361" si="798">IF(AC1298&lt;=450,AthetaR30_0,IF(AC1298&gt;=650,AthetaR30_2,(IF(AC1298&lt;=550,AthetaR30_0+(AthetaR30_1-AthetaR30_0)/100*(AC1298-450),AthetaR30_1+(AthetaR30_2-AthetaR30_1)/100*(AC1298-450)))))</f>
        <v>0</v>
      </c>
      <c r="AI1298" s="14">
        <f t="shared" ref="AI1298:AI1361" si="799">IF(AC1298&lt;=450,AthetaR60_0,IF(AC1298&gt;=650,AthetaR60_2,(IF(AC1298&lt;=550,AthetaR60_0+(AthetaR60_1-AthetaR60_0)/100*(AC1298-450),AthetaR60_1+(AthetaR60_2-AthetaR60_1)/100*(AC1298-450)))))</f>
        <v>0.2662276763102851</v>
      </c>
      <c r="AJ1298" s="14">
        <f t="shared" ref="AJ1298:AJ1361" si="800">IF(AC1298&lt;=450,AthetaR90_0,IF(AC1298&gt;=650,AthetaR90_2,(IF(AC1298&lt;=550,AthetaR90_0+(AthetaR90_1-AthetaR90_0)/100*(AC1298-450),AthetaR90_1+(AthetaR90_2-AthetaR90_1)/100*(AC1298-450)))))</f>
        <v>1.3396049086792567</v>
      </c>
      <c r="AK1298" s="14">
        <f t="shared" ref="AK1298:AK1361" si="801">IF(AC1298&lt;=450,AthetaR120_0,IF(AC1298&gt;=650,AthetaR120_2,(IF(AC1298&lt;=550,AthetaR120_0+(AthetaR120_1-AthetaR120_0)/100*(AC1298-450),AthetaR120_1+(AthetaR120_2-AthetaR120_1)/100*(AC1298-450)))))</f>
        <v>1.8662276763102854</v>
      </c>
      <c r="AL1298" s="24">
        <f t="shared" si="779"/>
        <v>642.41711161265732</v>
      </c>
      <c r="AM1298" s="14">
        <f t="shared" si="780"/>
        <v>552.2760293424933</v>
      </c>
      <c r="AN1298" s="138" t="str">
        <f t="shared" si="781"/>
        <v>modifiée</v>
      </c>
      <c r="AO1298">
        <f t="shared" si="782"/>
        <v>6400</v>
      </c>
      <c r="AP1298" s="124">
        <f t="shared" si="783"/>
        <v>552.2760293424933</v>
      </c>
      <c r="AQ1298" s="124">
        <f t="shared" si="784"/>
        <v>0.2743412282728741</v>
      </c>
    </row>
    <row r="1299" spans="2:43" x14ac:dyDescent="0.25">
      <c r="B1299" s="3">
        <f t="shared" ref="B1299:B1362" si="802">B1298+DeltaT</f>
        <v>6405</v>
      </c>
      <c r="C1299" s="14">
        <f t="shared" ref="C1299:C1362" si="803">B1299/60</f>
        <v>106.75</v>
      </c>
      <c r="D1299" s="11">
        <f t="shared" ref="D1299:D1362" si="804">20+345*LOG(8*C1299+1,10)</f>
        <v>1031.5283095812194</v>
      </c>
      <c r="E1299" s="11">
        <f t="shared" si="785"/>
        <v>867.62124185423716</v>
      </c>
      <c r="F1299" s="11">
        <f t="shared" ref="F1299:F1362" si="805">I1299</f>
        <v>382.81144951673559</v>
      </c>
      <c r="G1299" s="11">
        <f t="shared" si="786"/>
        <v>642.66043781108658</v>
      </c>
      <c r="H1299" s="11">
        <f t="shared" si="787"/>
        <v>523.67041112410334</v>
      </c>
      <c r="I1299" s="24">
        <f t="shared" ref="I1299:I1362" si="806">I1298+IF(Limit=Oui,MAX(0,L1298),L1298)</f>
        <v>382.81144951673559</v>
      </c>
      <c r="J1299" s="12">
        <f t="shared" si="788"/>
        <v>0.26859256575610091</v>
      </c>
      <c r="K1299" s="24">
        <f t="shared" si="789"/>
        <v>597.79254218894391</v>
      </c>
      <c r="L1299" s="12">
        <f t="shared" ref="L1299:L1362" si="807">LambdaP*MassivSS/(dP/1000)/(K1299*RhoA)/(1+J1299/3)*(D1299-I1299)*DeltaT-(EXP(J1299/10)-1)*(D1299-D1298)</f>
        <v>0.25057969465600399</v>
      </c>
      <c r="M1299" s="24">
        <f t="shared" ref="M1299:M1362" si="808">M1298+IF(Limit=Oui,MAX(0,P1298),P1298)</f>
        <v>642.66043781108658</v>
      </c>
      <c r="N1299" s="12">
        <f t="shared" si="790"/>
        <v>0.60032712249050957</v>
      </c>
      <c r="O1299" s="24">
        <f t="shared" si="791"/>
        <v>802.37570491709198</v>
      </c>
      <c r="P1299" s="12">
        <f t="shared" ref="P1299:P1362" si="809">LambdaP*MassivW/(dP/1000)/(O1299*RhoA)/(1+N1299/3)*(D1299-M1299)*DeltaT-(EXP(N1299/10)-1)*(D1299-D1298)</f>
        <v>0.30143232837374367</v>
      </c>
      <c r="Q1299" s="24">
        <f t="shared" ref="Q1299:Q1362" si="810">Q1298+IF(Limit=Oui,MAX(0,T1298),T1298)</f>
        <v>523.67041112410334</v>
      </c>
      <c r="R1299" s="12">
        <f t="shared" si="792"/>
        <v>0.42182170802335223</v>
      </c>
      <c r="S1299" s="24">
        <f t="shared" si="793"/>
        <v>685.15378264388255</v>
      </c>
      <c r="T1299" s="12">
        <f t="shared" ref="T1299:T1362" si="811">LambdaP*MassivSI/(dP/1000)/(S1299*RhoA)/(1+R1299/3)*(D1299-Q1299)*DeltaT-(EXP(R1299/10)-1)*(D1299-D1298)</f>
        <v>0.29298832201137348</v>
      </c>
      <c r="W1299" s="24">
        <f t="shared" ref="W1299:W1362" si="812">W1298+IF(Limit=Oui,MAX(0,Y1298),Y1298)</f>
        <v>732.80886725943321</v>
      </c>
      <c r="X1299" s="24">
        <f t="shared" ref="X1299:X1362" si="813">IF(W1299&lt;600,425+0.773*W1299-1.69/1000*W1299^2+2.22/1000^2*W1299^3,IF(W1299&lt;735,666+13002/(738-W1299),IF(W1299&lt;900,545+17820/(W1299-731),650)))</f>
        <v>3170.6556599090927</v>
      </c>
      <c r="Y1299" s="13">
        <f t="shared" si="794"/>
        <v>0.25057969465600399</v>
      </c>
      <c r="Z1299" s="24">
        <f t="shared" si="795"/>
        <v>3370.3093648700988</v>
      </c>
      <c r="AA1299" s="24">
        <f t="shared" si="796"/>
        <v>18592.551610326471</v>
      </c>
      <c r="AB1299" s="24">
        <f t="shared" ref="AB1299:AB1362" si="814">MAX(M1299,AVERAGE(W1299,AC1299))</f>
        <v>642.66043781108658</v>
      </c>
      <c r="AC1299" s="24">
        <f t="shared" ref="AC1299:AC1362" si="815">Q1299</f>
        <v>523.67041112410334</v>
      </c>
      <c r="AD1299" s="123">
        <f t="shared" ref="AD1299:AD1362" si="816">B1299</f>
        <v>6405</v>
      </c>
      <c r="AE1299" s="14">
        <f t="shared" ref="AE1299:AE1362" si="817">C1299</f>
        <v>106.75</v>
      </c>
      <c r="AF1299" s="24">
        <f t="shared" si="797"/>
        <v>436.83520556205167</v>
      </c>
      <c r="AG1299" s="3">
        <f t="shared" ref="AG1299:AG1362" si="818">IF(C1299&lt;=30,AH1299,IF(C1299&lt;=60,AI1299,IF(C1299&lt;=90,AJ1299,IF(C1299&lt;=120,AK1299,-1))))</f>
        <v>1.8632958887589668</v>
      </c>
      <c r="AH1299" s="14">
        <f t="shared" si="798"/>
        <v>0</v>
      </c>
      <c r="AI1299" s="14">
        <f t="shared" si="799"/>
        <v>0.26329588875896648</v>
      </c>
      <c r="AJ1299" s="14">
        <f t="shared" si="800"/>
        <v>1.33696629988307</v>
      </c>
      <c r="AK1299" s="14">
        <f t="shared" si="801"/>
        <v>1.8632958887589668</v>
      </c>
      <c r="AL1299" s="24">
        <f t="shared" ref="AL1299:AL1362" si="819">MAX(M1299,AVERAGE(W1299,AM1299))</f>
        <v>642.67949748483989</v>
      </c>
      <c r="AM1299" s="14">
        <f t="shared" ref="AM1299:AM1362" si="820">IF(W1299&gt;=AF1299,(1+(W1299-AF1299)*AG1299/10000)*AC1299,AC1299)</f>
        <v>552.55012771024656</v>
      </c>
      <c r="AN1299" s="138" t="str">
        <f t="shared" ref="AN1299:AN1362" si="821">IF(AM1299=AC1299,"","modifiée")</f>
        <v>modifiée</v>
      </c>
      <c r="AO1299">
        <f t="shared" ref="AO1299:AO1362" si="822">AD1299</f>
        <v>6405</v>
      </c>
      <c r="AP1299" s="124">
        <f t="shared" ref="AP1299:AP1362" si="823">AM1299</f>
        <v>552.55012771024656</v>
      </c>
      <c r="AQ1299" s="124">
        <f t="shared" si="784"/>
        <v>0.27409836775325402</v>
      </c>
    </row>
    <row r="1300" spans="2:43" x14ac:dyDescent="0.25">
      <c r="B1300" s="3">
        <f t="shared" si="802"/>
        <v>6410</v>
      </c>
      <c r="C1300" s="14">
        <f t="shared" si="803"/>
        <v>106.83333333333333</v>
      </c>
      <c r="D1300" s="11">
        <f t="shared" si="804"/>
        <v>1031.6450918133642</v>
      </c>
      <c r="E1300" s="11">
        <f t="shared" si="785"/>
        <v>867.8420172806093</v>
      </c>
      <c r="F1300" s="11">
        <f t="shared" si="805"/>
        <v>383.06202921139158</v>
      </c>
      <c r="G1300" s="11">
        <f t="shared" si="786"/>
        <v>642.9618701394603</v>
      </c>
      <c r="H1300" s="11">
        <f t="shared" si="787"/>
        <v>523.96339944611475</v>
      </c>
      <c r="I1300" s="24">
        <f t="shared" si="806"/>
        <v>383.06202921139158</v>
      </c>
      <c r="J1300" s="12">
        <f t="shared" si="788"/>
        <v>0.26854131455553398</v>
      </c>
      <c r="K1300" s="24">
        <f t="shared" si="789"/>
        <v>597.90663109748994</v>
      </c>
      <c r="L1300" s="12">
        <f t="shared" si="807"/>
        <v>0.25048601743015397</v>
      </c>
      <c r="M1300" s="24">
        <f t="shared" si="808"/>
        <v>642.9618701394603</v>
      </c>
      <c r="N1300" s="12">
        <f t="shared" si="790"/>
        <v>0.60000367402555965</v>
      </c>
      <c r="O1300" s="24">
        <f t="shared" si="791"/>
        <v>802.80824758525148</v>
      </c>
      <c r="P1300" s="12">
        <f t="shared" si="809"/>
        <v>0.30115688900935689</v>
      </c>
      <c r="Q1300" s="24">
        <f t="shared" si="810"/>
        <v>523.96339944611475</v>
      </c>
      <c r="R1300" s="12">
        <f t="shared" si="792"/>
        <v>0.42167206328309376</v>
      </c>
      <c r="S1300" s="24">
        <f t="shared" si="793"/>
        <v>685.39693287546902</v>
      </c>
      <c r="T1300" s="12">
        <f t="shared" si="811"/>
        <v>0.29279800248839633</v>
      </c>
      <c r="W1300" s="24">
        <f t="shared" si="812"/>
        <v>733.05944695408925</v>
      </c>
      <c r="X1300" s="24">
        <f t="shared" si="813"/>
        <v>3297.6891811862324</v>
      </c>
      <c r="Y1300" s="13">
        <f t="shared" si="794"/>
        <v>0.25048601743015397</v>
      </c>
      <c r="Z1300" s="24">
        <f t="shared" si="795"/>
        <v>3369.5642581630009</v>
      </c>
      <c r="AA1300" s="24">
        <f t="shared" si="796"/>
        <v>18600.625518136432</v>
      </c>
      <c r="AB1300" s="24">
        <f t="shared" si="814"/>
        <v>642.9618701394603</v>
      </c>
      <c r="AC1300" s="24">
        <f t="shared" si="815"/>
        <v>523.96339944611475</v>
      </c>
      <c r="AD1300" s="123">
        <f t="shared" si="816"/>
        <v>6410</v>
      </c>
      <c r="AE1300" s="14">
        <f t="shared" si="817"/>
        <v>106.83333333333333</v>
      </c>
      <c r="AF1300" s="24">
        <f t="shared" si="797"/>
        <v>436.98169972305737</v>
      </c>
      <c r="AG1300" s="3">
        <f t="shared" si="818"/>
        <v>1.8603660055388525</v>
      </c>
      <c r="AH1300" s="14">
        <f t="shared" si="798"/>
        <v>0</v>
      </c>
      <c r="AI1300" s="14">
        <f t="shared" si="799"/>
        <v>0.26036600553885236</v>
      </c>
      <c r="AJ1300" s="14">
        <f t="shared" si="800"/>
        <v>1.3343294049849672</v>
      </c>
      <c r="AK1300" s="14">
        <f t="shared" si="801"/>
        <v>1.8603660055388525</v>
      </c>
      <c r="AL1300" s="24">
        <f t="shared" si="819"/>
        <v>642.9618701394603</v>
      </c>
      <c r="AM1300" s="14">
        <f t="shared" si="820"/>
        <v>552.82398337963923</v>
      </c>
      <c r="AN1300" s="138" t="str">
        <f t="shared" si="821"/>
        <v>modifiée</v>
      </c>
      <c r="AO1300">
        <f t="shared" si="822"/>
        <v>6410</v>
      </c>
      <c r="AP1300" s="124">
        <f t="shared" si="823"/>
        <v>552.82398337963923</v>
      </c>
      <c r="AQ1300" s="124">
        <f t="shared" si="784"/>
        <v>0.27385566939267392</v>
      </c>
    </row>
    <row r="1301" spans="2:43" x14ac:dyDescent="0.25">
      <c r="B1301" s="3">
        <f t="shared" si="802"/>
        <v>6415</v>
      </c>
      <c r="C1301" s="14">
        <f t="shared" si="803"/>
        <v>106.91666666666667</v>
      </c>
      <c r="D1301" s="11">
        <f t="shared" si="804"/>
        <v>1031.7617830936058</v>
      </c>
      <c r="E1301" s="11">
        <f t="shared" si="785"/>
        <v>868.06279270698155</v>
      </c>
      <c r="F1301" s="11">
        <f t="shared" si="805"/>
        <v>383.31251522882172</v>
      </c>
      <c r="G1301" s="11">
        <f t="shared" si="786"/>
        <v>643.26302702846965</v>
      </c>
      <c r="H1301" s="11">
        <f t="shared" si="787"/>
        <v>524.25619744860319</v>
      </c>
      <c r="I1301" s="24">
        <f t="shared" si="806"/>
        <v>383.31251522882172</v>
      </c>
      <c r="J1301" s="12">
        <f t="shared" si="788"/>
        <v>0.26849005353120975</v>
      </c>
      <c r="K1301" s="24">
        <f t="shared" si="789"/>
        <v>598.02078544308745</v>
      </c>
      <c r="L1301" s="12">
        <f t="shared" si="807"/>
        <v>0.2503923449880518</v>
      </c>
      <c r="M1301" s="24">
        <f t="shared" si="808"/>
        <v>643.26302702846965</v>
      </c>
      <c r="N1301" s="12">
        <f t="shared" si="790"/>
        <v>0.59967881685263646</v>
      </c>
      <c r="O1301" s="24">
        <f t="shared" si="791"/>
        <v>803.24314375029974</v>
      </c>
      <c r="P1301" s="12">
        <f t="shared" si="809"/>
        <v>0.30088110180728317</v>
      </c>
      <c r="Q1301" s="24">
        <f t="shared" si="810"/>
        <v>524.25619744860319</v>
      </c>
      <c r="R1301" s="12">
        <f t="shared" si="792"/>
        <v>0.42152243202257073</v>
      </c>
      <c r="S1301" s="24">
        <f t="shared" si="793"/>
        <v>685.64023382278219</v>
      </c>
      <c r="T1301" s="12">
        <f t="shared" si="811"/>
        <v>0.2926077966633267</v>
      </c>
      <c r="W1301" s="24">
        <f t="shared" si="812"/>
        <v>733.3099329715194</v>
      </c>
      <c r="X1301" s="24">
        <f t="shared" si="813"/>
        <v>3438.2418296039041</v>
      </c>
      <c r="Y1301" s="13">
        <f t="shared" si="794"/>
        <v>0.2503923449880518</v>
      </c>
      <c r="Z1301" s="24">
        <f t="shared" si="795"/>
        <v>3368.8214933865538</v>
      </c>
      <c r="AA1301" s="24">
        <f t="shared" si="796"/>
        <v>18608.709996460744</v>
      </c>
      <c r="AB1301" s="24">
        <f t="shared" si="814"/>
        <v>643.26302702846965</v>
      </c>
      <c r="AC1301" s="24">
        <f t="shared" si="815"/>
        <v>524.25619744860319</v>
      </c>
      <c r="AD1301" s="123">
        <f t="shared" si="816"/>
        <v>6415</v>
      </c>
      <c r="AE1301" s="14">
        <f t="shared" si="817"/>
        <v>106.91666666666667</v>
      </c>
      <c r="AF1301" s="24">
        <f t="shared" si="797"/>
        <v>437.12809872430159</v>
      </c>
      <c r="AG1301" s="3">
        <f t="shared" si="818"/>
        <v>1.8574380255139682</v>
      </c>
      <c r="AH1301" s="14">
        <f t="shared" si="798"/>
        <v>0</v>
      </c>
      <c r="AI1301" s="14">
        <f t="shared" si="799"/>
        <v>0.25743802551396799</v>
      </c>
      <c r="AJ1301" s="14">
        <f t="shared" si="800"/>
        <v>1.3316942229625712</v>
      </c>
      <c r="AK1301" s="14">
        <f t="shared" si="801"/>
        <v>1.8574380255139682</v>
      </c>
      <c r="AL1301" s="24">
        <f t="shared" si="819"/>
        <v>643.26302702846965</v>
      </c>
      <c r="AM1301" s="14">
        <f t="shared" si="820"/>
        <v>553.09759651292097</v>
      </c>
      <c r="AN1301" s="138" t="str">
        <f t="shared" si="821"/>
        <v>modifiée</v>
      </c>
      <c r="AO1301">
        <f t="shared" si="822"/>
        <v>6415</v>
      </c>
      <c r="AP1301" s="124">
        <f t="shared" si="823"/>
        <v>553.09759651292097</v>
      </c>
      <c r="AQ1301" s="124">
        <f t="shared" si="784"/>
        <v>0.27361313328174219</v>
      </c>
    </row>
    <row r="1302" spans="2:43" x14ac:dyDescent="0.25">
      <c r="B1302" s="3">
        <f t="shared" si="802"/>
        <v>6420</v>
      </c>
      <c r="C1302" s="14">
        <f t="shared" si="803"/>
        <v>107</v>
      </c>
      <c r="D1302" s="11">
        <f t="shared" si="804"/>
        <v>1031.8783835635033</v>
      </c>
      <c r="E1302" s="11">
        <f t="shared" si="785"/>
        <v>868.28356813335381</v>
      </c>
      <c r="F1302" s="11">
        <f t="shared" si="805"/>
        <v>383.56290757380975</v>
      </c>
      <c r="G1302" s="11">
        <f t="shared" si="786"/>
        <v>643.5639081302769</v>
      </c>
      <c r="H1302" s="11">
        <f t="shared" si="787"/>
        <v>524.54880524526652</v>
      </c>
      <c r="I1302" s="24">
        <f t="shared" si="806"/>
        <v>383.56290757380975</v>
      </c>
      <c r="J1302" s="12">
        <f t="shared" si="788"/>
        <v>0.26843878266511345</v>
      </c>
      <c r="K1302" s="24">
        <f t="shared" si="789"/>
        <v>598.13500531589727</v>
      </c>
      <c r="L1302" s="12">
        <f t="shared" si="807"/>
        <v>0.25029867738348494</v>
      </c>
      <c r="M1302" s="24">
        <f t="shared" si="808"/>
        <v>643.5639081302769</v>
      </c>
      <c r="N1302" s="12">
        <f t="shared" si="790"/>
        <v>0.59935254253716086</v>
      </c>
      <c r="O1302" s="24">
        <f t="shared" si="791"/>
        <v>803.68041161568374</v>
      </c>
      <c r="P1302" s="12">
        <f t="shared" si="809"/>
        <v>0.30060496400574249</v>
      </c>
      <c r="Q1302" s="24">
        <f t="shared" si="810"/>
        <v>524.54880524526652</v>
      </c>
      <c r="R1302" s="12">
        <f t="shared" si="792"/>
        <v>0.42137281443236624</v>
      </c>
      <c r="S1302" s="24">
        <f t="shared" si="793"/>
        <v>685.8836853128123</v>
      </c>
      <c r="T1302" s="12">
        <f t="shared" si="811"/>
        <v>0.29241770463598915</v>
      </c>
      <c r="W1302" s="24">
        <f t="shared" si="812"/>
        <v>733.56032531650749</v>
      </c>
      <c r="X1302" s="24">
        <f t="shared" si="813"/>
        <v>3594.5929548720565</v>
      </c>
      <c r="Y1302" s="13">
        <f t="shared" si="794"/>
        <v>0.25029867738348494</v>
      </c>
      <c r="Z1302" s="24">
        <f t="shared" si="795"/>
        <v>3368.0810704211581</v>
      </c>
      <c r="AA1302" s="24">
        <f t="shared" si="796"/>
        <v>18616.805066160006</v>
      </c>
      <c r="AB1302" s="24">
        <f t="shared" si="814"/>
        <v>643.5639081302769</v>
      </c>
      <c r="AC1302" s="24">
        <f t="shared" si="815"/>
        <v>524.54880524526652</v>
      </c>
      <c r="AD1302" s="123">
        <f t="shared" si="816"/>
        <v>6420</v>
      </c>
      <c r="AE1302" s="14">
        <f t="shared" si="817"/>
        <v>107</v>
      </c>
      <c r="AF1302" s="24">
        <f t="shared" si="797"/>
        <v>437.27440262263326</v>
      </c>
      <c r="AG1302" s="3">
        <f t="shared" si="818"/>
        <v>1.8545119475473348</v>
      </c>
      <c r="AH1302" s="14">
        <f t="shared" si="798"/>
        <v>0</v>
      </c>
      <c r="AI1302" s="14">
        <f t="shared" si="799"/>
        <v>0.25451194754733464</v>
      </c>
      <c r="AJ1302" s="14">
        <f t="shared" si="800"/>
        <v>1.3290607527926013</v>
      </c>
      <c r="AK1302" s="14">
        <f t="shared" si="801"/>
        <v>1.8545119475473348</v>
      </c>
      <c r="AL1302" s="24">
        <f t="shared" si="819"/>
        <v>643.5639081302769</v>
      </c>
      <c r="AM1302" s="14">
        <f t="shared" si="820"/>
        <v>553.3709672724317</v>
      </c>
      <c r="AN1302" s="138" t="str">
        <f t="shared" si="821"/>
        <v>modifiée</v>
      </c>
      <c r="AO1302">
        <f t="shared" si="822"/>
        <v>6420</v>
      </c>
      <c r="AP1302" s="124">
        <f t="shared" si="823"/>
        <v>553.3709672724317</v>
      </c>
      <c r="AQ1302" s="124">
        <f t="shared" si="784"/>
        <v>0.2733707595107262</v>
      </c>
    </row>
    <row r="1303" spans="2:43" x14ac:dyDescent="0.25">
      <c r="B1303" s="3">
        <f t="shared" si="802"/>
        <v>6425</v>
      </c>
      <c r="C1303" s="14">
        <f t="shared" si="803"/>
        <v>107.08333333333333</v>
      </c>
      <c r="D1303" s="11">
        <f t="shared" si="804"/>
        <v>1031.9948933642859</v>
      </c>
      <c r="E1303" s="11">
        <f t="shared" si="785"/>
        <v>868.50434355972607</v>
      </c>
      <c r="F1303" s="11">
        <f t="shared" si="805"/>
        <v>383.81320625119326</v>
      </c>
      <c r="G1303" s="11">
        <f t="shared" si="786"/>
        <v>643.86451309428264</v>
      </c>
      <c r="H1303" s="11">
        <f t="shared" si="787"/>
        <v>524.84122294990254</v>
      </c>
      <c r="I1303" s="24">
        <f t="shared" si="806"/>
        <v>383.81320625119326</v>
      </c>
      <c r="J1303" s="12">
        <f t="shared" si="788"/>
        <v>0.26838750193945743</v>
      </c>
      <c r="K1303" s="24">
        <f t="shared" si="789"/>
        <v>598.24929080568813</v>
      </c>
      <c r="L1303" s="12">
        <f t="shared" si="807"/>
        <v>0.25020501467019618</v>
      </c>
      <c r="M1303" s="24">
        <f t="shared" si="808"/>
        <v>643.86451309428264</v>
      </c>
      <c r="N1303" s="12">
        <f t="shared" si="790"/>
        <v>0.59902484258283428</v>
      </c>
      <c r="O1303" s="24">
        <f t="shared" si="791"/>
        <v>804.12006956550113</v>
      </c>
      <c r="P1303" s="12">
        <f t="shared" si="809"/>
        <v>0.30032847281960579</v>
      </c>
      <c r="Q1303" s="24">
        <f t="shared" si="810"/>
        <v>524.84122294990254</v>
      </c>
      <c r="R1303" s="12">
        <f t="shared" si="792"/>
        <v>0.42122321070283891</v>
      </c>
      <c r="S1303" s="24">
        <f t="shared" si="793"/>
        <v>686.12728717220079</v>
      </c>
      <c r="T1303" s="12">
        <f t="shared" si="811"/>
        <v>0.29222772650557294</v>
      </c>
      <c r="W1303" s="24">
        <f t="shared" si="812"/>
        <v>733.810623993891</v>
      </c>
      <c r="X1303" s="24">
        <f t="shared" si="813"/>
        <v>3769.5648223125163</v>
      </c>
      <c r="Y1303" s="13">
        <f t="shared" si="794"/>
        <v>0.25020501467019618</v>
      </c>
      <c r="Z1303" s="24">
        <f t="shared" si="795"/>
        <v>3367.3429891458768</v>
      </c>
      <c r="AA1303" s="24">
        <f t="shared" si="796"/>
        <v>18624.91074810096</v>
      </c>
      <c r="AB1303" s="24">
        <f t="shared" si="814"/>
        <v>643.86451309428264</v>
      </c>
      <c r="AC1303" s="24">
        <f t="shared" si="815"/>
        <v>524.84122294990254</v>
      </c>
      <c r="AD1303" s="123">
        <f t="shared" si="816"/>
        <v>6425</v>
      </c>
      <c r="AE1303" s="14">
        <f t="shared" si="817"/>
        <v>107.08333333333333</v>
      </c>
      <c r="AF1303" s="24">
        <f t="shared" si="797"/>
        <v>437.42061147495127</v>
      </c>
      <c r="AG1303" s="3">
        <f t="shared" si="818"/>
        <v>1.8515877705009747</v>
      </c>
      <c r="AH1303" s="14">
        <f t="shared" si="798"/>
        <v>0</v>
      </c>
      <c r="AI1303" s="14">
        <f t="shared" si="799"/>
        <v>0.25158777050097436</v>
      </c>
      <c r="AJ1303" s="14">
        <f t="shared" si="800"/>
        <v>1.3264289934508771</v>
      </c>
      <c r="AK1303" s="14">
        <f t="shared" si="801"/>
        <v>1.8515877705009747</v>
      </c>
      <c r="AL1303" s="24">
        <f t="shared" si="819"/>
        <v>643.86451309428264</v>
      </c>
      <c r="AM1303" s="14">
        <f t="shared" si="820"/>
        <v>553.64409582060182</v>
      </c>
      <c r="AN1303" s="138" t="str">
        <f t="shared" si="821"/>
        <v>modifiée</v>
      </c>
      <c r="AO1303">
        <f t="shared" si="822"/>
        <v>6425</v>
      </c>
      <c r="AP1303" s="124">
        <f t="shared" si="823"/>
        <v>553.64409582060182</v>
      </c>
      <c r="AQ1303" s="124">
        <f t="shared" si="784"/>
        <v>0.27312854817012067</v>
      </c>
    </row>
    <row r="1304" spans="2:43" x14ac:dyDescent="0.25">
      <c r="B1304" s="3">
        <f t="shared" si="802"/>
        <v>6430</v>
      </c>
      <c r="C1304" s="14">
        <f t="shared" si="803"/>
        <v>107.16666666666667</v>
      </c>
      <c r="D1304" s="11">
        <f t="shared" si="804"/>
        <v>1032.1113126368537</v>
      </c>
      <c r="E1304" s="11">
        <f t="shared" si="785"/>
        <v>868.72511898609832</v>
      </c>
      <c r="F1304" s="11">
        <f t="shared" si="805"/>
        <v>384.06341126586346</v>
      </c>
      <c r="G1304" s="11">
        <f t="shared" si="786"/>
        <v>644.16484156710226</v>
      </c>
      <c r="H1304" s="11">
        <f t="shared" si="787"/>
        <v>525.13345067640807</v>
      </c>
      <c r="I1304" s="24">
        <f t="shared" si="806"/>
        <v>384.06341126586346</v>
      </c>
      <c r="J1304" s="12">
        <f t="shared" si="788"/>
        <v>0.2683362113366794</v>
      </c>
      <c r="K1304" s="24">
        <f t="shared" si="789"/>
        <v>598.36364200183903</v>
      </c>
      <c r="L1304" s="12">
        <f t="shared" si="807"/>
        <v>0.25011135690190717</v>
      </c>
      <c r="M1304" s="24">
        <f t="shared" si="808"/>
        <v>644.16484156710226</v>
      </c>
      <c r="N1304" s="12">
        <f t="shared" si="790"/>
        <v>0.59869570843113706</v>
      </c>
      <c r="O1304" s="24">
        <f t="shared" si="791"/>
        <v>804.56213616666753</v>
      </c>
      <c r="P1304" s="12">
        <f t="shared" si="809"/>
        <v>0.3000516254402445</v>
      </c>
      <c r="Q1304" s="24">
        <f t="shared" si="810"/>
        <v>525.13345067640807</v>
      </c>
      <c r="R1304" s="12">
        <f t="shared" si="792"/>
        <v>0.42107362102411894</v>
      </c>
      <c r="S1304" s="24">
        <f t="shared" si="793"/>
        <v>686.37103922724395</v>
      </c>
      <c r="T1304" s="12">
        <f t="shared" si="811"/>
        <v>0.2920378623706717</v>
      </c>
      <c r="W1304" s="24">
        <f t="shared" si="812"/>
        <v>734.0608290085612</v>
      </c>
      <c r="X1304" s="24">
        <f t="shared" si="813"/>
        <v>3966.6944933992218</v>
      </c>
      <c r="Y1304" s="13">
        <f t="shared" si="794"/>
        <v>0.25011135690190717</v>
      </c>
      <c r="Z1304" s="24">
        <f t="shared" si="795"/>
        <v>3366.607249438428</v>
      </c>
      <c r="AA1304" s="24">
        <f t="shared" si="796"/>
        <v>18633.027063156271</v>
      </c>
      <c r="AB1304" s="24">
        <f t="shared" si="814"/>
        <v>644.16484156710226</v>
      </c>
      <c r="AC1304" s="24">
        <f t="shared" si="815"/>
        <v>525.13345067640807</v>
      </c>
      <c r="AD1304" s="123">
        <f t="shared" si="816"/>
        <v>6430</v>
      </c>
      <c r="AE1304" s="14">
        <f t="shared" si="817"/>
        <v>107.16666666666667</v>
      </c>
      <c r="AF1304" s="24">
        <f t="shared" si="797"/>
        <v>437.56672533820404</v>
      </c>
      <c r="AG1304" s="3">
        <f t="shared" si="818"/>
        <v>1.8486654932359192</v>
      </c>
      <c r="AH1304" s="14">
        <f t="shared" si="798"/>
        <v>0</v>
      </c>
      <c r="AI1304" s="14">
        <f t="shared" si="799"/>
        <v>0.24866549323591913</v>
      </c>
      <c r="AJ1304" s="14">
        <f t="shared" si="800"/>
        <v>1.3237989439123274</v>
      </c>
      <c r="AK1304" s="14">
        <f t="shared" si="801"/>
        <v>1.8486654932359192</v>
      </c>
      <c r="AL1304" s="24">
        <f t="shared" si="819"/>
        <v>644.16484156710226</v>
      </c>
      <c r="AM1304" s="14">
        <f t="shared" si="820"/>
        <v>553.91698231995019</v>
      </c>
      <c r="AN1304" s="138" t="str">
        <f t="shared" si="821"/>
        <v>modifiée</v>
      </c>
      <c r="AO1304">
        <f t="shared" si="822"/>
        <v>6430</v>
      </c>
      <c r="AP1304" s="124">
        <f t="shared" si="823"/>
        <v>553.91698231995019</v>
      </c>
      <c r="AQ1304" s="124">
        <f t="shared" si="784"/>
        <v>0.27288649934837395</v>
      </c>
    </row>
    <row r="1305" spans="2:43" x14ac:dyDescent="0.25">
      <c r="B1305" s="3">
        <f t="shared" si="802"/>
        <v>6435</v>
      </c>
      <c r="C1305" s="14">
        <f t="shared" si="803"/>
        <v>107.25</v>
      </c>
      <c r="D1305" s="11">
        <f t="shared" si="804"/>
        <v>1032.2276415217784</v>
      </c>
      <c r="E1305" s="11">
        <f t="shared" si="785"/>
        <v>868.94589441247047</v>
      </c>
      <c r="F1305" s="11">
        <f t="shared" si="805"/>
        <v>384.31352262276539</v>
      </c>
      <c r="G1305" s="11">
        <f t="shared" si="786"/>
        <v>644.46489319254249</v>
      </c>
      <c r="H1305" s="11">
        <f t="shared" si="787"/>
        <v>525.42548853877872</v>
      </c>
      <c r="I1305" s="24">
        <f t="shared" si="806"/>
        <v>384.31352262276539</v>
      </c>
      <c r="J1305" s="12">
        <f t="shared" si="788"/>
        <v>0.26828491083944306</v>
      </c>
      <c r="K1305" s="24">
        <f t="shared" si="789"/>
        <v>598.4780589933381</v>
      </c>
      <c r="L1305" s="12">
        <f t="shared" si="807"/>
        <v>0.25001770413234392</v>
      </c>
      <c r="M1305" s="24">
        <f t="shared" si="808"/>
        <v>644.46489319254249</v>
      </c>
      <c r="N1305" s="12">
        <f t="shared" si="790"/>
        <v>0.59836513146082115</v>
      </c>
      <c r="O1305" s="24">
        <f t="shared" si="791"/>
        <v>805.00663017111515</v>
      </c>
      <c r="P1305" s="12">
        <f t="shared" si="809"/>
        <v>0.29977441903537733</v>
      </c>
      <c r="Q1305" s="24">
        <f t="shared" si="810"/>
        <v>525.42548853877872</v>
      </c>
      <c r="R1305" s="12">
        <f t="shared" si="792"/>
        <v>0.42092404558610785</v>
      </c>
      <c r="S1305" s="24">
        <f t="shared" si="793"/>
        <v>686.61494130389428</v>
      </c>
      <c r="T1305" s="12">
        <f t="shared" si="811"/>
        <v>0.29184811232932306</v>
      </c>
      <c r="W1305" s="24">
        <f t="shared" si="812"/>
        <v>734.31094036546313</v>
      </c>
      <c r="X1305" s="24">
        <f t="shared" si="813"/>
        <v>4190.4754186881755</v>
      </c>
      <c r="Y1305" s="13">
        <f t="shared" si="794"/>
        <v>0.25001770413234392</v>
      </c>
      <c r="Z1305" s="24">
        <f t="shared" si="795"/>
        <v>3365.8738511751835</v>
      </c>
      <c r="AA1305" s="24">
        <f t="shared" si="796"/>
        <v>18641.154032204508</v>
      </c>
      <c r="AB1305" s="24">
        <f t="shared" si="814"/>
        <v>644.46489319254249</v>
      </c>
      <c r="AC1305" s="24">
        <f t="shared" si="815"/>
        <v>525.42548853877872</v>
      </c>
      <c r="AD1305" s="123">
        <f t="shared" si="816"/>
        <v>6435</v>
      </c>
      <c r="AE1305" s="14">
        <f t="shared" si="817"/>
        <v>107.25</v>
      </c>
      <c r="AF1305" s="24">
        <f t="shared" si="797"/>
        <v>437.71274426938936</v>
      </c>
      <c r="AG1305" s="3">
        <f t="shared" si="818"/>
        <v>1.8457451146122128</v>
      </c>
      <c r="AH1305" s="14">
        <f t="shared" si="798"/>
        <v>0</v>
      </c>
      <c r="AI1305" s="14">
        <f t="shared" si="799"/>
        <v>0.2457451146122126</v>
      </c>
      <c r="AJ1305" s="14">
        <f t="shared" si="800"/>
        <v>1.3211706031509916</v>
      </c>
      <c r="AK1305" s="14">
        <f t="shared" si="801"/>
        <v>1.8457451146122128</v>
      </c>
      <c r="AL1305" s="24">
        <f t="shared" si="819"/>
        <v>644.46489319254249</v>
      </c>
      <c r="AM1305" s="14">
        <f t="shared" si="820"/>
        <v>554.18962693308436</v>
      </c>
      <c r="AN1305" s="138" t="str">
        <f t="shared" si="821"/>
        <v>modifiée</v>
      </c>
      <c r="AO1305">
        <f t="shared" si="822"/>
        <v>6435</v>
      </c>
      <c r="AP1305" s="124">
        <f t="shared" si="823"/>
        <v>554.18962693308436</v>
      </c>
      <c r="AQ1305" s="124">
        <f t="shared" si="784"/>
        <v>0.27264461313416177</v>
      </c>
    </row>
    <row r="1306" spans="2:43" x14ac:dyDescent="0.25">
      <c r="B1306" s="3">
        <f t="shared" si="802"/>
        <v>6440</v>
      </c>
      <c r="C1306" s="14">
        <f t="shared" si="803"/>
        <v>107.33333333333333</v>
      </c>
      <c r="D1306" s="11">
        <f t="shared" si="804"/>
        <v>1032.3438801593047</v>
      </c>
      <c r="E1306" s="11">
        <f t="shared" si="785"/>
        <v>869.16666983884261</v>
      </c>
      <c r="F1306" s="11">
        <f t="shared" si="805"/>
        <v>384.56354032689774</v>
      </c>
      <c r="G1306" s="11">
        <f t="shared" si="786"/>
        <v>644.76466761157792</v>
      </c>
      <c r="H1306" s="11">
        <f t="shared" si="787"/>
        <v>525.7173366511081</v>
      </c>
      <c r="I1306" s="24">
        <f t="shared" si="806"/>
        <v>384.56354032689774</v>
      </c>
      <c r="J1306" s="12">
        <f t="shared" si="788"/>
        <v>0.26823360043063671</v>
      </c>
      <c r="K1306" s="24">
        <f t="shared" si="789"/>
        <v>598.59254186878422</v>
      </c>
      <c r="L1306" s="12">
        <f t="shared" si="807"/>
        <v>0.24992405641520518</v>
      </c>
      <c r="M1306" s="24">
        <f t="shared" si="808"/>
        <v>644.76466761157792</v>
      </c>
      <c r="N1306" s="12">
        <f t="shared" si="790"/>
        <v>0.59803310298739865</v>
      </c>
      <c r="O1306" s="24">
        <f t="shared" si="791"/>
        <v>805.45357051802159</v>
      </c>
      <c r="P1306" s="12">
        <f t="shared" si="809"/>
        <v>0.29949685074878868</v>
      </c>
      <c r="Q1306" s="24">
        <f t="shared" si="810"/>
        <v>525.7173366511081</v>
      </c>
      <c r="R1306" s="12">
        <f t="shared" si="792"/>
        <v>0.42077448457847566</v>
      </c>
      <c r="S1306" s="24">
        <f t="shared" si="793"/>
        <v>686.85899322776424</v>
      </c>
      <c r="T1306" s="12">
        <f t="shared" si="811"/>
        <v>0.2916584764789602</v>
      </c>
      <c r="W1306" s="24">
        <f t="shared" si="812"/>
        <v>734.56095806959547</v>
      </c>
      <c r="X1306" s="24">
        <f t="shared" si="813"/>
        <v>4446.7041214151759</v>
      </c>
      <c r="Y1306" s="13">
        <f t="shared" si="794"/>
        <v>0.24992405641520518</v>
      </c>
      <c r="Z1306" s="24">
        <f t="shared" si="795"/>
        <v>3365.1427942311784</v>
      </c>
      <c r="AA1306" s="24">
        <f t="shared" si="796"/>
        <v>18649.291676130284</v>
      </c>
      <c r="AB1306" s="24">
        <f t="shared" si="814"/>
        <v>644.76466761157792</v>
      </c>
      <c r="AC1306" s="24">
        <f t="shared" si="815"/>
        <v>525.7173366511081</v>
      </c>
      <c r="AD1306" s="123">
        <f t="shared" si="816"/>
        <v>6440</v>
      </c>
      <c r="AE1306" s="14">
        <f t="shared" si="817"/>
        <v>107.33333333333333</v>
      </c>
      <c r="AF1306" s="24">
        <f t="shared" si="797"/>
        <v>437.85866832555405</v>
      </c>
      <c r="AG1306" s="3">
        <f t="shared" si="818"/>
        <v>1.8428266334889192</v>
      </c>
      <c r="AH1306" s="14">
        <f t="shared" si="798"/>
        <v>0</v>
      </c>
      <c r="AI1306" s="14">
        <f t="shared" si="799"/>
        <v>0.24282663348891886</v>
      </c>
      <c r="AJ1306" s="14">
        <f t="shared" si="800"/>
        <v>1.318543970140027</v>
      </c>
      <c r="AK1306" s="14">
        <f t="shared" si="801"/>
        <v>1.8428266334889192</v>
      </c>
      <c r="AL1306" s="24">
        <f t="shared" si="819"/>
        <v>644.76466761157792</v>
      </c>
      <c r="AM1306" s="14">
        <f t="shared" si="820"/>
        <v>554.46202982269938</v>
      </c>
      <c r="AN1306" s="138" t="str">
        <f t="shared" si="821"/>
        <v>modifiée</v>
      </c>
      <c r="AO1306">
        <f t="shared" si="822"/>
        <v>6440</v>
      </c>
      <c r="AP1306" s="124">
        <f t="shared" si="823"/>
        <v>554.46202982269938</v>
      </c>
      <c r="AQ1306" s="124">
        <f t="shared" si="784"/>
        <v>0.27240288961502301</v>
      </c>
    </row>
    <row r="1307" spans="2:43" x14ac:dyDescent="0.25">
      <c r="B1307" s="3">
        <f t="shared" si="802"/>
        <v>6445</v>
      </c>
      <c r="C1307" s="14">
        <f t="shared" si="803"/>
        <v>107.41666666666667</v>
      </c>
      <c r="D1307" s="11">
        <f t="shared" si="804"/>
        <v>1032.460028689351</v>
      </c>
      <c r="E1307" s="11">
        <f t="shared" si="785"/>
        <v>869.38744526521486</v>
      </c>
      <c r="F1307" s="11">
        <f t="shared" si="805"/>
        <v>384.81346438331292</v>
      </c>
      <c r="G1307" s="11">
        <f t="shared" si="786"/>
        <v>645.06416446232674</v>
      </c>
      <c r="H1307" s="11">
        <f t="shared" si="787"/>
        <v>526.00899512758701</v>
      </c>
      <c r="I1307" s="24">
        <f t="shared" si="806"/>
        <v>384.81346438331292</v>
      </c>
      <c r="J1307" s="12">
        <f t="shared" si="788"/>
        <v>0.26818228009337297</v>
      </c>
      <c r="K1307" s="24">
        <f t="shared" si="789"/>
        <v>598.70709071638726</v>
      </c>
      <c r="L1307" s="12">
        <f t="shared" si="807"/>
        <v>0.24983041380416871</v>
      </c>
      <c r="M1307" s="24">
        <f t="shared" si="808"/>
        <v>645.06416446232674</v>
      </c>
      <c r="N1307" s="12">
        <f t="shared" si="790"/>
        <v>0.59769961426262685</v>
      </c>
      <c r="O1307" s="24">
        <f t="shared" si="791"/>
        <v>805.90297633607008</v>
      </c>
      <c r="P1307" s="12">
        <f t="shared" si="809"/>
        <v>0.29921891770013032</v>
      </c>
      <c r="Q1307" s="24">
        <f t="shared" si="810"/>
        <v>526.00899512758701</v>
      </c>
      <c r="R1307" s="12">
        <f t="shared" si="792"/>
        <v>0.4206249381906591</v>
      </c>
      <c r="S1307" s="24">
        <f t="shared" si="793"/>
        <v>687.10319482412797</v>
      </c>
      <c r="T1307" s="12">
        <f t="shared" si="811"/>
        <v>0.29146895491642233</v>
      </c>
      <c r="W1307" s="24">
        <f t="shared" si="812"/>
        <v>734.81088212601071</v>
      </c>
      <c r="X1307" s="24">
        <f t="shared" si="813"/>
        <v>4742.9894728712898</v>
      </c>
      <c r="Y1307" s="13">
        <f t="shared" si="794"/>
        <v>0.24983041380416871</v>
      </c>
      <c r="Z1307" s="24">
        <f t="shared" si="795"/>
        <v>3364.4140784801039</v>
      </c>
      <c r="AA1307" s="24">
        <f t="shared" si="796"/>
        <v>18657.440015823955</v>
      </c>
      <c r="AB1307" s="24">
        <f t="shared" si="814"/>
        <v>645.06416446232674</v>
      </c>
      <c r="AC1307" s="24">
        <f t="shared" si="815"/>
        <v>526.00899512758701</v>
      </c>
      <c r="AD1307" s="123">
        <f t="shared" si="816"/>
        <v>6445</v>
      </c>
      <c r="AE1307" s="14">
        <f t="shared" si="817"/>
        <v>107.41666666666667</v>
      </c>
      <c r="AF1307" s="24">
        <f t="shared" si="797"/>
        <v>438.00449756379351</v>
      </c>
      <c r="AG1307" s="3">
        <f t="shared" si="818"/>
        <v>1.8399100487241298</v>
      </c>
      <c r="AH1307" s="14">
        <f t="shared" si="798"/>
        <v>0</v>
      </c>
      <c r="AI1307" s="14">
        <f t="shared" si="799"/>
        <v>0.23991004872412969</v>
      </c>
      <c r="AJ1307" s="14">
        <f t="shared" si="800"/>
        <v>1.315919043851717</v>
      </c>
      <c r="AK1307" s="14">
        <f t="shared" si="801"/>
        <v>1.8399100487241298</v>
      </c>
      <c r="AL1307" s="24">
        <f t="shared" si="819"/>
        <v>645.06416446232674</v>
      </c>
      <c r="AM1307" s="14">
        <f t="shared" si="820"/>
        <v>554.73419115157753</v>
      </c>
      <c r="AN1307" s="138" t="str">
        <f t="shared" si="821"/>
        <v>modifiée</v>
      </c>
      <c r="AO1307">
        <f t="shared" si="822"/>
        <v>6445</v>
      </c>
      <c r="AP1307" s="124">
        <f t="shared" si="823"/>
        <v>554.73419115157753</v>
      </c>
      <c r="AQ1307" s="124">
        <f t="shared" si="784"/>
        <v>0.27216132887815547</v>
      </c>
    </row>
    <row r="1308" spans="2:43" x14ac:dyDescent="0.25">
      <c r="B1308" s="3">
        <f t="shared" si="802"/>
        <v>6450</v>
      </c>
      <c r="C1308" s="14">
        <f t="shared" si="803"/>
        <v>107.5</v>
      </c>
      <c r="D1308" s="11">
        <f t="shared" si="804"/>
        <v>1032.5760872515107</v>
      </c>
      <c r="E1308" s="11">
        <f t="shared" si="785"/>
        <v>869.60822069158712</v>
      </c>
      <c r="F1308" s="11">
        <f t="shared" si="805"/>
        <v>385.06329479711707</v>
      </c>
      <c r="G1308" s="11">
        <f t="shared" si="786"/>
        <v>645.3633833800269</v>
      </c>
      <c r="H1308" s="11">
        <f t="shared" si="787"/>
        <v>526.30046408250348</v>
      </c>
      <c r="I1308" s="24">
        <f t="shared" si="806"/>
        <v>385.06329479711707</v>
      </c>
      <c r="J1308" s="12">
        <f t="shared" si="788"/>
        <v>0.26813094981098812</v>
      </c>
      <c r="K1308" s="24">
        <f t="shared" si="789"/>
        <v>598.82170562396868</v>
      </c>
      <c r="L1308" s="12">
        <f t="shared" si="807"/>
        <v>0.24973677635289721</v>
      </c>
      <c r="M1308" s="24">
        <f t="shared" si="808"/>
        <v>645.3633833800269</v>
      </c>
      <c r="N1308" s="12">
        <f t="shared" si="790"/>
        <v>0.59736465647398884</v>
      </c>
      <c r="O1308" s="24">
        <f t="shared" si="791"/>
        <v>806.35486694574161</v>
      </c>
      <c r="P1308" s="12">
        <f t="shared" si="809"/>
        <v>0.29894061698471941</v>
      </c>
      <c r="Q1308" s="24">
        <f t="shared" si="810"/>
        <v>526.30046408250348</v>
      </c>
      <c r="R1308" s="12">
        <f t="shared" si="792"/>
        <v>0.42047540661185945</v>
      </c>
      <c r="S1308" s="24">
        <f t="shared" si="793"/>
        <v>687.34754591792489</v>
      </c>
      <c r="T1308" s="12">
        <f t="shared" si="811"/>
        <v>0.29127954773796455</v>
      </c>
      <c r="W1308" s="24">
        <f t="shared" si="812"/>
        <v>735.06071253981486</v>
      </c>
      <c r="X1308" s="24">
        <f t="shared" si="813"/>
        <v>4933.3923881035116</v>
      </c>
      <c r="Y1308" s="13">
        <f t="shared" si="794"/>
        <v>0.24973677635289721</v>
      </c>
      <c r="Z1308" s="24">
        <f t="shared" si="795"/>
        <v>3363.6877037943068</v>
      </c>
      <c r="AA1308" s="24">
        <f t="shared" si="796"/>
        <v>18665.599072181798</v>
      </c>
      <c r="AB1308" s="24">
        <f t="shared" si="814"/>
        <v>645.3633833800269</v>
      </c>
      <c r="AC1308" s="24">
        <f t="shared" si="815"/>
        <v>526.30046408250348</v>
      </c>
      <c r="AD1308" s="123">
        <f t="shared" si="816"/>
        <v>6450</v>
      </c>
      <c r="AE1308" s="14">
        <f t="shared" si="817"/>
        <v>107.5</v>
      </c>
      <c r="AF1308" s="24">
        <f t="shared" si="797"/>
        <v>438.15023204125174</v>
      </c>
      <c r="AG1308" s="3">
        <f t="shared" si="818"/>
        <v>1.8369953591749653</v>
      </c>
      <c r="AH1308" s="14">
        <f t="shared" si="798"/>
        <v>0</v>
      </c>
      <c r="AI1308" s="14">
        <f t="shared" si="799"/>
        <v>0.23699535917496506</v>
      </c>
      <c r="AJ1308" s="14">
        <f t="shared" si="800"/>
        <v>1.3132958232574687</v>
      </c>
      <c r="AK1308" s="14">
        <f t="shared" si="801"/>
        <v>1.8369953591749653</v>
      </c>
      <c r="AL1308" s="24">
        <f t="shared" si="819"/>
        <v>645.3633833800269</v>
      </c>
      <c r="AM1308" s="14">
        <f t="shared" si="820"/>
        <v>555.00611108258738</v>
      </c>
      <c r="AN1308" s="138" t="str">
        <f t="shared" si="821"/>
        <v>modifiée</v>
      </c>
      <c r="AO1308">
        <f t="shared" si="822"/>
        <v>6450</v>
      </c>
      <c r="AP1308" s="124">
        <f t="shared" si="823"/>
        <v>555.00611108258738</v>
      </c>
      <c r="AQ1308" s="124">
        <f t="shared" si="784"/>
        <v>0.27191993100984746</v>
      </c>
    </row>
    <row r="1309" spans="2:43" x14ac:dyDescent="0.25">
      <c r="B1309" s="3">
        <f t="shared" si="802"/>
        <v>6455</v>
      </c>
      <c r="C1309" s="14">
        <f t="shared" si="803"/>
        <v>107.58333333333333</v>
      </c>
      <c r="D1309" s="11">
        <f t="shared" si="804"/>
        <v>1032.692055985053</v>
      </c>
      <c r="E1309" s="11">
        <f t="shared" si="785"/>
        <v>869.82899611795938</v>
      </c>
      <c r="F1309" s="11">
        <f t="shared" si="805"/>
        <v>385.31303157346997</v>
      </c>
      <c r="G1309" s="11">
        <f t="shared" si="786"/>
        <v>645.66232399701164</v>
      </c>
      <c r="H1309" s="11">
        <f t="shared" si="787"/>
        <v>526.59174363024147</v>
      </c>
      <c r="I1309" s="24">
        <f t="shared" si="806"/>
        <v>385.31303157346997</v>
      </c>
      <c r="J1309" s="12">
        <f t="shared" si="788"/>
        <v>0.26807960956704124</v>
      </c>
      <c r="K1309" s="24">
        <f t="shared" si="789"/>
        <v>598.93638667896232</v>
      </c>
      <c r="L1309" s="12">
        <f t="shared" si="807"/>
        <v>0.24964314411503205</v>
      </c>
      <c r="M1309" s="24">
        <f t="shared" si="808"/>
        <v>645.66232399701164</v>
      </c>
      <c r="N1309" s="12">
        <f t="shared" si="790"/>
        <v>0.59702822074417028</v>
      </c>
      <c r="O1309" s="24">
        <f t="shared" si="791"/>
        <v>806.80926186163936</v>
      </c>
      <c r="P1309" s="12">
        <f t="shared" si="809"/>
        <v>0.29866194567330817</v>
      </c>
      <c r="Q1309" s="24">
        <f t="shared" si="810"/>
        <v>526.59174363024147</v>
      </c>
      <c r="R1309" s="12">
        <f t="shared" si="792"/>
        <v>0.42032589003104126</v>
      </c>
      <c r="S1309" s="24">
        <f t="shared" si="793"/>
        <v>687.59204633376135</v>
      </c>
      <c r="T1309" s="12">
        <f t="shared" si="811"/>
        <v>0.29109025503924962</v>
      </c>
      <c r="W1309" s="24">
        <f t="shared" si="812"/>
        <v>735.31044931616771</v>
      </c>
      <c r="X1309" s="24">
        <f t="shared" si="813"/>
        <v>4679.1397828668223</v>
      </c>
      <c r="Y1309" s="13">
        <f t="shared" si="794"/>
        <v>0.24964314411503205</v>
      </c>
      <c r="Z1309" s="24">
        <f t="shared" si="795"/>
        <v>3362.9636700447918</v>
      </c>
      <c r="AA1309" s="24">
        <f t="shared" si="796"/>
        <v>18673.768866105856</v>
      </c>
      <c r="AB1309" s="24">
        <f t="shared" si="814"/>
        <v>645.66232399701164</v>
      </c>
      <c r="AC1309" s="24">
        <f t="shared" si="815"/>
        <v>526.59174363024147</v>
      </c>
      <c r="AD1309" s="123">
        <f t="shared" si="816"/>
        <v>6455</v>
      </c>
      <c r="AE1309" s="14">
        <f t="shared" si="817"/>
        <v>107.58333333333333</v>
      </c>
      <c r="AF1309" s="24">
        <f t="shared" si="797"/>
        <v>438.29587181512073</v>
      </c>
      <c r="AG1309" s="3">
        <f t="shared" si="818"/>
        <v>1.8340825636975855</v>
      </c>
      <c r="AH1309" s="14">
        <f t="shared" si="798"/>
        <v>0</v>
      </c>
      <c r="AI1309" s="14">
        <f t="shared" si="799"/>
        <v>0.23408256369758518</v>
      </c>
      <c r="AJ1309" s="14">
        <f t="shared" si="800"/>
        <v>1.3106743073278269</v>
      </c>
      <c r="AK1309" s="14">
        <f t="shared" si="801"/>
        <v>1.8340825636975855</v>
      </c>
      <c r="AL1309" s="24">
        <f t="shared" si="819"/>
        <v>645.66232399701164</v>
      </c>
      <c r="AM1309" s="14">
        <f t="shared" si="820"/>
        <v>555.27778977868343</v>
      </c>
      <c r="AN1309" s="138" t="str">
        <f t="shared" si="821"/>
        <v>modifiée</v>
      </c>
      <c r="AO1309">
        <f t="shared" si="822"/>
        <v>6455</v>
      </c>
      <c r="AP1309" s="124">
        <f t="shared" si="823"/>
        <v>555.27778977868343</v>
      </c>
      <c r="AQ1309" s="124">
        <f t="shared" si="784"/>
        <v>0.27167869609604622</v>
      </c>
    </row>
    <row r="1310" spans="2:43" x14ac:dyDescent="0.25">
      <c r="B1310" s="3">
        <f t="shared" si="802"/>
        <v>6460</v>
      </c>
      <c r="C1310" s="14">
        <f t="shared" si="803"/>
        <v>107.66666666666667</v>
      </c>
      <c r="D1310" s="11">
        <f t="shared" si="804"/>
        <v>1032.8079350289238</v>
      </c>
      <c r="E1310" s="11">
        <f t="shared" si="785"/>
        <v>870.04977154433163</v>
      </c>
      <c r="F1310" s="11">
        <f t="shared" si="805"/>
        <v>385.56267471758503</v>
      </c>
      <c r="G1310" s="11">
        <f t="shared" si="786"/>
        <v>645.96098594268494</v>
      </c>
      <c r="H1310" s="11">
        <f t="shared" si="787"/>
        <v>526.88283388528066</v>
      </c>
      <c r="I1310" s="24">
        <f t="shared" si="806"/>
        <v>385.56267471758503</v>
      </c>
      <c r="J1310" s="12">
        <f t="shared" si="788"/>
        <v>0.26802825934531405</v>
      </c>
      <c r="K1310" s="24">
        <f t="shared" si="789"/>
        <v>599.05113396841455</v>
      </c>
      <c r="L1310" s="12">
        <f t="shared" si="807"/>
        <v>0.24954951714421178</v>
      </c>
      <c r="M1310" s="24">
        <f t="shared" si="808"/>
        <v>645.96098594268494</v>
      </c>
      <c r="N1310" s="12">
        <f t="shared" si="790"/>
        <v>0.59669029813053154</v>
      </c>
      <c r="O1310" s="24">
        <f t="shared" si="791"/>
        <v>807.26618079484558</v>
      </c>
      <c r="P1310" s="12">
        <f t="shared" si="809"/>
        <v>0.29838290081190544</v>
      </c>
      <c r="Q1310" s="24">
        <f t="shared" si="810"/>
        <v>526.88283388528066</v>
      </c>
      <c r="R1310" s="12">
        <f t="shared" si="792"/>
        <v>0.42017638863692996</v>
      </c>
      <c r="S1310" s="24">
        <f t="shared" si="793"/>
        <v>687.83669589591364</v>
      </c>
      <c r="T1310" s="12">
        <f t="shared" si="811"/>
        <v>0.2909010769153767</v>
      </c>
      <c r="W1310" s="24">
        <f t="shared" si="812"/>
        <v>735.5600924602827</v>
      </c>
      <c r="X1310" s="24">
        <f t="shared" si="813"/>
        <v>4452.8155004987002</v>
      </c>
      <c r="Y1310" s="13">
        <f t="shared" si="794"/>
        <v>0.24954951714421178</v>
      </c>
      <c r="Z1310" s="24">
        <f t="shared" si="795"/>
        <v>3362.2419771012233</v>
      </c>
      <c r="AA1310" s="24">
        <f t="shared" si="796"/>
        <v>18681.949418503948</v>
      </c>
      <c r="AB1310" s="24">
        <f t="shared" si="814"/>
        <v>645.96098594268494</v>
      </c>
      <c r="AC1310" s="24">
        <f t="shared" si="815"/>
        <v>526.88283388528066</v>
      </c>
      <c r="AD1310" s="123">
        <f t="shared" si="816"/>
        <v>6460</v>
      </c>
      <c r="AE1310" s="14">
        <f t="shared" si="817"/>
        <v>107.66666666666667</v>
      </c>
      <c r="AF1310" s="24">
        <f t="shared" si="797"/>
        <v>438.44141694264033</v>
      </c>
      <c r="AG1310" s="3">
        <f t="shared" si="818"/>
        <v>1.8311716611471933</v>
      </c>
      <c r="AH1310" s="14">
        <f t="shared" si="798"/>
        <v>0</v>
      </c>
      <c r="AI1310" s="14">
        <f t="shared" si="799"/>
        <v>0.23117166114719323</v>
      </c>
      <c r="AJ1310" s="14">
        <f t="shared" si="800"/>
        <v>1.308054495032474</v>
      </c>
      <c r="AK1310" s="14">
        <f t="shared" si="801"/>
        <v>1.8311716611471933</v>
      </c>
      <c r="AL1310" s="24">
        <f t="shared" si="819"/>
        <v>645.96098594268494</v>
      </c>
      <c r="AM1310" s="14">
        <f t="shared" si="820"/>
        <v>555.54922740290499</v>
      </c>
      <c r="AN1310" s="138" t="str">
        <f t="shared" si="821"/>
        <v>modifiée</v>
      </c>
      <c r="AO1310">
        <f t="shared" si="822"/>
        <v>6460</v>
      </c>
      <c r="AP1310" s="124">
        <f t="shared" si="823"/>
        <v>555.54922740290499</v>
      </c>
      <c r="AQ1310" s="124">
        <f t="shared" si="784"/>
        <v>0.27143762422156215</v>
      </c>
    </row>
    <row r="1311" spans="2:43" x14ac:dyDescent="0.25">
      <c r="B1311" s="3">
        <f t="shared" si="802"/>
        <v>6465</v>
      </c>
      <c r="C1311" s="14">
        <f t="shared" si="803"/>
        <v>107.75</v>
      </c>
      <c r="D1311" s="11">
        <f t="shared" si="804"/>
        <v>1032.9237245217473</v>
      </c>
      <c r="E1311" s="11">
        <f t="shared" si="785"/>
        <v>870.27054697070378</v>
      </c>
      <c r="F1311" s="11">
        <f t="shared" si="805"/>
        <v>385.81222423472923</v>
      </c>
      <c r="G1311" s="11">
        <f t="shared" si="786"/>
        <v>646.25936884349687</v>
      </c>
      <c r="H1311" s="11">
        <f t="shared" si="787"/>
        <v>527.17373496219602</v>
      </c>
      <c r="I1311" s="24">
        <f t="shared" si="806"/>
        <v>385.81222423472923</v>
      </c>
      <c r="J1311" s="12">
        <f t="shared" si="788"/>
        <v>0.26797689912980976</v>
      </c>
      <c r="K1311" s="24">
        <f t="shared" si="789"/>
        <v>599.16594757898531</v>
      </c>
      <c r="L1311" s="12">
        <f t="shared" si="807"/>
        <v>0.2494558954940285</v>
      </c>
      <c r="M1311" s="24">
        <f t="shared" si="808"/>
        <v>646.25936884349687</v>
      </c>
      <c r="N1311" s="12">
        <f t="shared" si="790"/>
        <v>0.59635087962457556</v>
      </c>
      <c r="O1311" s="24">
        <f t="shared" si="791"/>
        <v>807.7256436553123</v>
      </c>
      <c r="P1311" s="12">
        <f t="shared" si="809"/>
        <v>0.29810347942145826</v>
      </c>
      <c r="Q1311" s="24">
        <f t="shared" si="810"/>
        <v>527.17373496219602</v>
      </c>
      <c r="R1311" s="12">
        <f t="shared" si="792"/>
        <v>0.42002690261800951</v>
      </c>
      <c r="S1311" s="24">
        <f t="shared" si="793"/>
        <v>688.08149442833133</v>
      </c>
      <c r="T1311" s="12">
        <f t="shared" si="811"/>
        <v>0.29071201346081438</v>
      </c>
      <c r="W1311" s="24">
        <f t="shared" si="812"/>
        <v>735.80964197742696</v>
      </c>
      <c r="X1311" s="24">
        <f t="shared" si="813"/>
        <v>4250.0574832044458</v>
      </c>
      <c r="Y1311" s="13">
        <f t="shared" si="794"/>
        <v>0.2494558954940285</v>
      </c>
      <c r="Z1311" s="24">
        <f t="shared" si="795"/>
        <v>3361.5226248319204</v>
      </c>
      <c r="AA1311" s="24">
        <f t="shared" si="796"/>
        <v>18690.140750289658</v>
      </c>
      <c r="AB1311" s="24">
        <f t="shared" si="814"/>
        <v>646.25936884349687</v>
      </c>
      <c r="AC1311" s="24">
        <f t="shared" si="815"/>
        <v>527.17373496219602</v>
      </c>
      <c r="AD1311" s="123">
        <f t="shared" si="816"/>
        <v>6465</v>
      </c>
      <c r="AE1311" s="14">
        <f t="shared" si="817"/>
        <v>107.75</v>
      </c>
      <c r="AF1311" s="24">
        <f t="shared" si="797"/>
        <v>438.58686748109801</v>
      </c>
      <c r="AG1311" s="3">
        <f t="shared" si="818"/>
        <v>1.8282626503780399</v>
      </c>
      <c r="AH1311" s="14">
        <f t="shared" si="798"/>
        <v>0</v>
      </c>
      <c r="AI1311" s="14">
        <f t="shared" si="799"/>
        <v>0.22826265037803961</v>
      </c>
      <c r="AJ1311" s="14">
        <f t="shared" si="800"/>
        <v>1.305436385340236</v>
      </c>
      <c r="AK1311" s="14">
        <f t="shared" si="801"/>
        <v>1.8282626503780399</v>
      </c>
      <c r="AL1311" s="24">
        <f t="shared" si="819"/>
        <v>646.25936884349687</v>
      </c>
      <c r="AM1311" s="14">
        <f t="shared" si="820"/>
        <v>555.82042411837574</v>
      </c>
      <c r="AN1311" s="138" t="str">
        <f t="shared" si="821"/>
        <v>modifiée</v>
      </c>
      <c r="AO1311">
        <f t="shared" si="822"/>
        <v>6465</v>
      </c>
      <c r="AP1311" s="124">
        <f t="shared" si="823"/>
        <v>555.82042411837574</v>
      </c>
      <c r="AQ1311" s="124">
        <f t="shared" si="784"/>
        <v>0.27119671547075086</v>
      </c>
    </row>
    <row r="1312" spans="2:43" x14ac:dyDescent="0.25">
      <c r="B1312" s="3">
        <f t="shared" si="802"/>
        <v>6470</v>
      </c>
      <c r="C1312" s="14">
        <f t="shared" si="803"/>
        <v>107.83333333333333</v>
      </c>
      <c r="D1312" s="11">
        <f t="shared" si="804"/>
        <v>1033.0394246018259</v>
      </c>
      <c r="E1312" s="11">
        <f t="shared" si="785"/>
        <v>870.49132239707592</v>
      </c>
      <c r="F1312" s="11">
        <f t="shared" si="805"/>
        <v>386.06168013022324</v>
      </c>
      <c r="G1312" s="11">
        <f t="shared" si="786"/>
        <v>646.55747232291833</v>
      </c>
      <c r="H1312" s="11">
        <f t="shared" si="787"/>
        <v>527.46444697565687</v>
      </c>
      <c r="I1312" s="24">
        <f t="shared" si="806"/>
        <v>386.06168013022324</v>
      </c>
      <c r="J1312" s="12">
        <f t="shared" si="788"/>
        <v>0.26792552890475335</v>
      </c>
      <c r="K1312" s="24">
        <f t="shared" si="789"/>
        <v>599.28082759694814</v>
      </c>
      <c r="L1312" s="12">
        <f t="shared" si="807"/>
        <v>0.24936227921809564</v>
      </c>
      <c r="M1312" s="24">
        <f t="shared" si="808"/>
        <v>646.55747232291833</v>
      </c>
      <c r="N1312" s="12">
        <f t="shared" si="790"/>
        <v>0.59600995615141272</v>
      </c>
      <c r="O1312" s="24">
        <f t="shared" si="791"/>
        <v>808.18767055428521</v>
      </c>
      <c r="P1312" s="12">
        <f t="shared" si="809"/>
        <v>0.2978236784977813</v>
      </c>
      <c r="Q1312" s="24">
        <f t="shared" si="810"/>
        <v>527.46444697565687</v>
      </c>
      <c r="R1312" s="12">
        <f t="shared" si="792"/>
        <v>0.41987743216252194</v>
      </c>
      <c r="S1312" s="24">
        <f t="shared" si="793"/>
        <v>688.32644175463815</v>
      </c>
      <c r="T1312" s="12">
        <f t="shared" si="811"/>
        <v>0.29052306476950773</v>
      </c>
      <c r="W1312" s="24">
        <f t="shared" si="812"/>
        <v>736.05909787292103</v>
      </c>
      <c r="X1312" s="24">
        <f t="shared" si="813"/>
        <v>4067.3671191225762</v>
      </c>
      <c r="Y1312" s="13">
        <f t="shared" si="794"/>
        <v>0.24936227921809564</v>
      </c>
      <c r="Z1312" s="24">
        <f t="shared" si="795"/>
        <v>3360.805613103872</v>
      </c>
      <c r="AA1312" s="24">
        <f t="shared" si="796"/>
        <v>18698.342882382243</v>
      </c>
      <c r="AB1312" s="24">
        <f t="shared" si="814"/>
        <v>646.55747232291833</v>
      </c>
      <c r="AC1312" s="24">
        <f t="shared" si="815"/>
        <v>527.46444697565687</v>
      </c>
      <c r="AD1312" s="123">
        <f t="shared" si="816"/>
        <v>6470</v>
      </c>
      <c r="AE1312" s="14">
        <f t="shared" si="817"/>
        <v>107.83333333333333</v>
      </c>
      <c r="AF1312" s="24">
        <f t="shared" si="797"/>
        <v>438.73222348782843</v>
      </c>
      <c r="AG1312" s="3">
        <f t="shared" si="818"/>
        <v>1.8253555302434314</v>
      </c>
      <c r="AH1312" s="14">
        <f t="shared" si="798"/>
        <v>0</v>
      </c>
      <c r="AI1312" s="14">
        <f t="shared" si="799"/>
        <v>0.22535553024343113</v>
      </c>
      <c r="AJ1312" s="14">
        <f t="shared" si="800"/>
        <v>1.3028199772190883</v>
      </c>
      <c r="AK1312" s="14">
        <f t="shared" si="801"/>
        <v>1.8253555302434314</v>
      </c>
      <c r="AL1312" s="24">
        <f t="shared" si="819"/>
        <v>646.55747232291833</v>
      </c>
      <c r="AM1312" s="14">
        <f t="shared" si="820"/>
        <v>556.09138008830337</v>
      </c>
      <c r="AN1312" s="138" t="str">
        <f t="shared" si="821"/>
        <v>modifiée</v>
      </c>
      <c r="AO1312">
        <f t="shared" si="822"/>
        <v>6470</v>
      </c>
      <c r="AP1312" s="124">
        <f t="shared" si="823"/>
        <v>556.09138008830337</v>
      </c>
      <c r="AQ1312" s="124">
        <f t="shared" si="784"/>
        <v>0.27095596992762694</v>
      </c>
    </row>
    <row r="1313" spans="2:43" x14ac:dyDescent="0.25">
      <c r="B1313" s="3">
        <f t="shared" si="802"/>
        <v>6475</v>
      </c>
      <c r="C1313" s="14">
        <f t="shared" si="803"/>
        <v>107.91666666666667</v>
      </c>
      <c r="D1313" s="11">
        <f t="shared" si="804"/>
        <v>1033.1550354071426</v>
      </c>
      <c r="E1313" s="11">
        <f t="shared" si="785"/>
        <v>870.71209782344818</v>
      </c>
      <c r="F1313" s="11">
        <f t="shared" si="805"/>
        <v>386.31104240944131</v>
      </c>
      <c r="G1313" s="11">
        <f t="shared" si="786"/>
        <v>646.85529600141615</v>
      </c>
      <c r="H1313" s="11">
        <f t="shared" si="787"/>
        <v>527.75497004042643</v>
      </c>
      <c r="I1313" s="24">
        <f t="shared" si="806"/>
        <v>386.31104240944131</v>
      </c>
      <c r="J1313" s="12">
        <f t="shared" si="788"/>
        <v>0.26787414865458969</v>
      </c>
      <c r="K1313" s="24">
        <f t="shared" si="789"/>
        <v>599.39577410819186</v>
      </c>
      <c r="L1313" s="12">
        <f t="shared" si="807"/>
        <v>0.24926866836996209</v>
      </c>
      <c r="M1313" s="24">
        <f t="shared" si="808"/>
        <v>646.85529600141615</v>
      </c>
      <c r="N1313" s="12">
        <f t="shared" si="790"/>
        <v>0.59566751856921962</v>
      </c>
      <c r="O1313" s="24">
        <f t="shared" si="791"/>
        <v>808.6522818067632</v>
      </c>
      <c r="P1313" s="12">
        <f t="shared" si="809"/>
        <v>0.29754349501113586</v>
      </c>
      <c r="Q1313" s="24">
        <f t="shared" si="810"/>
        <v>527.75497004042643</v>
      </c>
      <c r="R1313" s="12">
        <f t="shared" si="792"/>
        <v>0.41972797745846363</v>
      </c>
      <c r="S1313" s="24">
        <f t="shared" si="793"/>
        <v>688.57153769813681</v>
      </c>
      <c r="T1313" s="12">
        <f t="shared" si="811"/>
        <v>0.29033423093474353</v>
      </c>
      <c r="W1313" s="24">
        <f t="shared" si="812"/>
        <v>736.30846015213911</v>
      </c>
      <c r="X1313" s="24">
        <f t="shared" si="813"/>
        <v>3901.9056730734292</v>
      </c>
      <c r="Y1313" s="13">
        <f t="shared" si="794"/>
        <v>0.24926866836996209</v>
      </c>
      <c r="Z1313" s="24">
        <f t="shared" si="795"/>
        <v>3360.090941782727</v>
      </c>
      <c r="AA1313" s="24">
        <f t="shared" si="796"/>
        <v>18706.555835706735</v>
      </c>
      <c r="AB1313" s="24">
        <f t="shared" si="814"/>
        <v>646.85529600141615</v>
      </c>
      <c r="AC1313" s="24">
        <f t="shared" si="815"/>
        <v>527.75497004042643</v>
      </c>
      <c r="AD1313" s="123">
        <f t="shared" si="816"/>
        <v>6475</v>
      </c>
      <c r="AE1313" s="14">
        <f t="shared" si="817"/>
        <v>107.91666666666667</v>
      </c>
      <c r="AF1313" s="24">
        <f t="shared" si="797"/>
        <v>438.87748502021321</v>
      </c>
      <c r="AG1313" s="3">
        <f t="shared" si="818"/>
        <v>1.8224502995957357</v>
      </c>
      <c r="AH1313" s="14">
        <f t="shared" si="798"/>
        <v>0</v>
      </c>
      <c r="AI1313" s="14">
        <f t="shared" si="799"/>
        <v>0.22245029959573559</v>
      </c>
      <c r="AJ1313" s="14">
        <f t="shared" si="800"/>
        <v>1.3002052696361623</v>
      </c>
      <c r="AK1313" s="14">
        <f t="shared" si="801"/>
        <v>1.8224502995957357</v>
      </c>
      <c r="AL1313" s="24">
        <f t="shared" si="819"/>
        <v>646.85529600141615</v>
      </c>
      <c r="AM1313" s="14">
        <f t="shared" si="820"/>
        <v>556.36209547597821</v>
      </c>
      <c r="AN1313" s="138" t="str">
        <f t="shared" si="821"/>
        <v>modifiée</v>
      </c>
      <c r="AO1313">
        <f t="shared" si="822"/>
        <v>6475</v>
      </c>
      <c r="AP1313" s="124">
        <f t="shared" si="823"/>
        <v>556.36209547597821</v>
      </c>
      <c r="AQ1313" s="124">
        <f t="shared" si="784"/>
        <v>0.27071538767484071</v>
      </c>
    </row>
    <row r="1314" spans="2:43" x14ac:dyDescent="0.25">
      <c r="B1314" s="3">
        <f t="shared" si="802"/>
        <v>6480</v>
      </c>
      <c r="C1314" s="14">
        <f t="shared" si="803"/>
        <v>108</v>
      </c>
      <c r="D1314" s="11">
        <f t="shared" si="804"/>
        <v>1033.2705570753608</v>
      </c>
      <c r="E1314" s="11">
        <f t="shared" si="785"/>
        <v>870.93287324982043</v>
      </c>
      <c r="F1314" s="11">
        <f t="shared" si="805"/>
        <v>386.56031107781126</v>
      </c>
      <c r="G1314" s="11">
        <f t="shared" si="786"/>
        <v>647.1528394964273</v>
      </c>
      <c r="H1314" s="11">
        <f t="shared" si="787"/>
        <v>528.04530427136115</v>
      </c>
      <c r="I1314" s="24">
        <f t="shared" si="806"/>
        <v>386.56031107781126</v>
      </c>
      <c r="J1314" s="12">
        <f t="shared" si="788"/>
        <v>0.26782275836398417</v>
      </c>
      <c r="K1314" s="24">
        <f t="shared" si="789"/>
        <v>599.51078719821942</v>
      </c>
      <c r="L1314" s="12">
        <f t="shared" si="807"/>
        <v>0.24917506300319728</v>
      </c>
      <c r="M1314" s="24">
        <f t="shared" si="808"/>
        <v>647.1528394964273</v>
      </c>
      <c r="N1314" s="12">
        <f t="shared" si="790"/>
        <v>0.59532355766869538</v>
      </c>
      <c r="O1314" s="24">
        <f t="shared" si="791"/>
        <v>809.11949793399071</v>
      </c>
      <c r="P1314" s="12">
        <f t="shared" si="809"/>
        <v>0.29726292590619763</v>
      </c>
      <c r="Q1314" s="24">
        <f t="shared" si="810"/>
        <v>528.04530427136115</v>
      </c>
      <c r="R1314" s="12">
        <f t="shared" si="792"/>
        <v>0.41957853869358513</v>
      </c>
      <c r="S1314" s="24">
        <f t="shared" si="793"/>
        <v>688.81678208180927</v>
      </c>
      <c r="T1314" s="12">
        <f t="shared" si="811"/>
        <v>0.29014551204928629</v>
      </c>
      <c r="W1314" s="24">
        <f t="shared" si="812"/>
        <v>736.55772882050906</v>
      </c>
      <c r="X1314" s="24">
        <f t="shared" si="813"/>
        <v>3751.345717020391</v>
      </c>
      <c r="Y1314" s="13">
        <f t="shared" si="794"/>
        <v>0.24917506300319728</v>
      </c>
      <c r="Z1314" s="24">
        <f t="shared" si="795"/>
        <v>3359.3786107327842</v>
      </c>
      <c r="AA1314" s="24">
        <f t="shared" si="796"/>
        <v>18714.779631193687</v>
      </c>
      <c r="AB1314" s="24">
        <f t="shared" si="814"/>
        <v>647.1528394964273</v>
      </c>
      <c r="AC1314" s="24">
        <f t="shared" si="815"/>
        <v>528.04530427136115</v>
      </c>
      <c r="AD1314" s="123">
        <f t="shared" si="816"/>
        <v>6480</v>
      </c>
      <c r="AE1314" s="14">
        <f t="shared" si="817"/>
        <v>108</v>
      </c>
      <c r="AF1314" s="24">
        <f t="shared" si="797"/>
        <v>439.02265213568057</v>
      </c>
      <c r="AG1314" s="3">
        <f t="shared" si="818"/>
        <v>1.8195469572863887</v>
      </c>
      <c r="AH1314" s="14">
        <f t="shared" si="798"/>
        <v>0</v>
      </c>
      <c r="AI1314" s="14">
        <f t="shared" si="799"/>
        <v>0.2195469572863884</v>
      </c>
      <c r="AJ1314" s="14">
        <f t="shared" si="800"/>
        <v>1.2975922615577498</v>
      </c>
      <c r="AK1314" s="14">
        <f t="shared" si="801"/>
        <v>1.8195469572863887</v>
      </c>
      <c r="AL1314" s="24">
        <f t="shared" si="819"/>
        <v>647.1528394964273</v>
      </c>
      <c r="AM1314" s="14">
        <f t="shared" si="820"/>
        <v>556.63257044477314</v>
      </c>
      <c r="AN1314" s="138" t="str">
        <f t="shared" si="821"/>
        <v>modifiée</v>
      </c>
      <c r="AO1314">
        <f t="shared" si="822"/>
        <v>6480</v>
      </c>
      <c r="AP1314" s="124">
        <f t="shared" si="823"/>
        <v>556.63257044477314</v>
      </c>
      <c r="AQ1314" s="124">
        <f t="shared" si="784"/>
        <v>0.27047496879492883</v>
      </c>
    </row>
    <row r="1315" spans="2:43" x14ac:dyDescent="0.25">
      <c r="B1315" s="3">
        <f t="shared" si="802"/>
        <v>6485</v>
      </c>
      <c r="C1315" s="14">
        <f t="shared" si="803"/>
        <v>108.08333333333333</v>
      </c>
      <c r="D1315" s="11">
        <f t="shared" si="804"/>
        <v>1033.3859897438258</v>
      </c>
      <c r="E1315" s="11">
        <f t="shared" si="785"/>
        <v>871.15364867619269</v>
      </c>
      <c r="F1315" s="11">
        <f t="shared" si="805"/>
        <v>386.80948614081444</v>
      </c>
      <c r="G1315" s="11">
        <f t="shared" si="786"/>
        <v>647.45010242233354</v>
      </c>
      <c r="H1315" s="11">
        <f t="shared" si="787"/>
        <v>528.33544978341047</v>
      </c>
      <c r="I1315" s="24">
        <f t="shared" si="806"/>
        <v>386.80948614081444</v>
      </c>
      <c r="J1315" s="12">
        <f t="shared" si="788"/>
        <v>0.26777135801782131</v>
      </c>
      <c r="K1315" s="24">
        <f t="shared" si="789"/>
        <v>599.62586695215009</v>
      </c>
      <c r="L1315" s="12">
        <f t="shared" si="807"/>
        <v>0.24908146317133634</v>
      </c>
      <c r="M1315" s="24">
        <f t="shared" si="808"/>
        <v>647.45010242233354</v>
      </c>
      <c r="N1315" s="12">
        <f t="shared" si="790"/>
        <v>0.59497806417251198</v>
      </c>
      <c r="O1315" s="24">
        <f t="shared" si="791"/>
        <v>809.58933966598829</v>
      </c>
      <c r="P1315" s="12">
        <f t="shared" si="809"/>
        <v>0.29698196810170036</v>
      </c>
      <c r="Q1315" s="24">
        <f t="shared" si="810"/>
        <v>528.33544978341047</v>
      </c>
      <c r="R1315" s="12">
        <f t="shared" si="792"/>
        <v>0.41942911605538813</v>
      </c>
      <c r="S1315" s="24">
        <f t="shared" si="793"/>
        <v>689.06217472832122</v>
      </c>
      <c r="T1315" s="12">
        <f t="shared" si="811"/>
        <v>0.28995690820529163</v>
      </c>
      <c r="W1315" s="24">
        <f t="shared" si="812"/>
        <v>736.80690388351229</v>
      </c>
      <c r="X1315" s="24">
        <f t="shared" si="813"/>
        <v>3613.7609709877993</v>
      </c>
      <c r="Y1315" s="13">
        <f t="shared" si="794"/>
        <v>0.24908146317133634</v>
      </c>
      <c r="Z1315" s="24">
        <f t="shared" si="795"/>
        <v>3358.66861981701</v>
      </c>
      <c r="AA1315" s="24">
        <f t="shared" si="796"/>
        <v>18723.014289779323</v>
      </c>
      <c r="AB1315" s="24">
        <f t="shared" si="814"/>
        <v>647.45010242233354</v>
      </c>
      <c r="AC1315" s="24">
        <f t="shared" si="815"/>
        <v>528.33544978341047</v>
      </c>
      <c r="AD1315" s="123">
        <f t="shared" si="816"/>
        <v>6485</v>
      </c>
      <c r="AE1315" s="14">
        <f t="shared" si="817"/>
        <v>108.08333333333333</v>
      </c>
      <c r="AF1315" s="24">
        <f t="shared" si="797"/>
        <v>439.16772489170523</v>
      </c>
      <c r="AG1315" s="3">
        <f t="shared" si="818"/>
        <v>1.8166455021658954</v>
      </c>
      <c r="AH1315" s="14">
        <f t="shared" si="798"/>
        <v>0</v>
      </c>
      <c r="AI1315" s="14">
        <f t="shared" si="799"/>
        <v>0.21664550216589518</v>
      </c>
      <c r="AJ1315" s="14">
        <f t="shared" si="800"/>
        <v>1.2949809519493058</v>
      </c>
      <c r="AK1315" s="14">
        <f t="shared" si="801"/>
        <v>1.8166455021658954</v>
      </c>
      <c r="AL1315" s="24">
        <f t="shared" si="819"/>
        <v>647.45010242233354</v>
      </c>
      <c r="AM1315" s="14">
        <f t="shared" si="820"/>
        <v>556.902805158143</v>
      </c>
      <c r="AN1315" s="138" t="str">
        <f t="shared" si="821"/>
        <v>modifiée</v>
      </c>
      <c r="AO1315">
        <f t="shared" si="822"/>
        <v>6485</v>
      </c>
      <c r="AP1315" s="124">
        <f t="shared" si="823"/>
        <v>556.902805158143</v>
      </c>
      <c r="AQ1315" s="124">
        <f t="shared" si="784"/>
        <v>0.27023471336985949</v>
      </c>
    </row>
    <row r="1316" spans="2:43" x14ac:dyDescent="0.25">
      <c r="B1316" s="3">
        <f t="shared" si="802"/>
        <v>6490</v>
      </c>
      <c r="C1316" s="14">
        <f t="shared" si="803"/>
        <v>108.16666666666667</v>
      </c>
      <c r="D1316" s="11">
        <f t="shared" si="804"/>
        <v>1033.5013335495657</v>
      </c>
      <c r="E1316" s="11">
        <f t="shared" si="785"/>
        <v>871.37442410256494</v>
      </c>
      <c r="F1316" s="11">
        <f t="shared" si="805"/>
        <v>387.05856760398581</v>
      </c>
      <c r="G1316" s="11">
        <f t="shared" si="786"/>
        <v>647.74708439043525</v>
      </c>
      <c r="H1316" s="11">
        <f t="shared" si="787"/>
        <v>528.62540669161581</v>
      </c>
      <c r="I1316" s="24">
        <f t="shared" si="806"/>
        <v>387.05856760398581</v>
      </c>
      <c r="J1316" s="12">
        <f t="shared" si="788"/>
        <v>0.26771994760120427</v>
      </c>
      <c r="K1316" s="24">
        <f t="shared" si="789"/>
        <v>599.74101345471956</v>
      </c>
      <c r="L1316" s="12">
        <f t="shared" si="807"/>
        <v>0.24898786892789809</v>
      </c>
      <c r="M1316" s="24">
        <f t="shared" si="808"/>
        <v>647.74708439043525</v>
      </c>
      <c r="N1316" s="12">
        <f t="shared" si="790"/>
        <v>0.59463102873476226</v>
      </c>
      <c r="O1316" s="24">
        <f t="shared" si="791"/>
        <v>810.06182794411666</v>
      </c>
      <c r="P1316" s="12">
        <f t="shared" si="809"/>
        <v>0.29670061849024587</v>
      </c>
      <c r="Q1316" s="24">
        <f t="shared" si="810"/>
        <v>528.62540669161581</v>
      </c>
      <c r="R1316" s="12">
        <f t="shared" si="792"/>
        <v>0.41927970973112466</v>
      </c>
      <c r="S1316" s="24">
        <f t="shared" si="793"/>
        <v>689.30771546002325</v>
      </c>
      <c r="T1316" s="12">
        <f t="shared" si="811"/>
        <v>0.28976841949433602</v>
      </c>
      <c r="W1316" s="24">
        <f t="shared" si="812"/>
        <v>737.05598534668366</v>
      </c>
      <c r="X1316" s="24">
        <f t="shared" si="813"/>
        <v>3487.5434474933936</v>
      </c>
      <c r="Y1316" s="13">
        <f t="shared" si="794"/>
        <v>0.24898786892789809</v>
      </c>
      <c r="Z1316" s="24">
        <f t="shared" si="795"/>
        <v>3357.9609688970322</v>
      </c>
      <c r="AA1316" s="24">
        <f t="shared" si="796"/>
        <v>18731.259832405423</v>
      </c>
      <c r="AB1316" s="24">
        <f t="shared" si="814"/>
        <v>647.74708439043525</v>
      </c>
      <c r="AC1316" s="24">
        <f t="shared" si="815"/>
        <v>528.62540669161581</v>
      </c>
      <c r="AD1316" s="123">
        <f t="shared" si="816"/>
        <v>6490</v>
      </c>
      <c r="AE1316" s="14">
        <f t="shared" si="817"/>
        <v>108.16666666666667</v>
      </c>
      <c r="AF1316" s="24">
        <f t="shared" si="797"/>
        <v>439.3127033458079</v>
      </c>
      <c r="AG1316" s="3">
        <f t="shared" si="818"/>
        <v>1.8137459330838421</v>
      </c>
      <c r="AH1316" s="14">
        <f t="shared" si="798"/>
        <v>0</v>
      </c>
      <c r="AI1316" s="14">
        <f t="shared" si="799"/>
        <v>0.21374593308384182</v>
      </c>
      <c r="AJ1316" s="14">
        <f t="shared" si="800"/>
        <v>1.2923713397754577</v>
      </c>
      <c r="AK1316" s="14">
        <f t="shared" si="801"/>
        <v>1.8137459330838421</v>
      </c>
      <c r="AL1316" s="24">
        <f t="shared" si="819"/>
        <v>647.74708439043525</v>
      </c>
      <c r="AM1316" s="14">
        <f t="shared" si="820"/>
        <v>557.17279977962335</v>
      </c>
      <c r="AN1316" s="138" t="str">
        <f t="shared" si="821"/>
        <v>modifiée</v>
      </c>
      <c r="AO1316">
        <f t="shared" si="822"/>
        <v>6490</v>
      </c>
      <c r="AP1316" s="124">
        <f t="shared" si="823"/>
        <v>557.17279977962335</v>
      </c>
      <c r="AQ1316" s="124">
        <f t="shared" si="784"/>
        <v>0.26999462148035036</v>
      </c>
    </row>
    <row r="1317" spans="2:43" x14ac:dyDescent="0.25">
      <c r="B1317" s="3">
        <f t="shared" si="802"/>
        <v>6495</v>
      </c>
      <c r="C1317" s="14">
        <f t="shared" si="803"/>
        <v>108.25</v>
      </c>
      <c r="D1317" s="11">
        <f t="shared" si="804"/>
        <v>1033.6165886292924</v>
      </c>
      <c r="E1317" s="11">
        <f t="shared" si="785"/>
        <v>871.59519952893709</v>
      </c>
      <c r="F1317" s="11">
        <f t="shared" si="805"/>
        <v>387.30755547291369</v>
      </c>
      <c r="G1317" s="11">
        <f t="shared" si="786"/>
        <v>648.04378500892551</v>
      </c>
      <c r="H1317" s="11">
        <f t="shared" si="787"/>
        <v>528.9151751111101</v>
      </c>
      <c r="I1317" s="24">
        <f t="shared" si="806"/>
        <v>387.30755547291369</v>
      </c>
      <c r="J1317" s="12">
        <f t="shared" si="788"/>
        <v>0.26766852709945471</v>
      </c>
      <c r="K1317" s="24">
        <f t="shared" si="789"/>
        <v>599.85622679027972</v>
      </c>
      <c r="L1317" s="12">
        <f t="shared" si="807"/>
        <v>0.2488942803263853</v>
      </c>
      <c r="M1317" s="24">
        <f t="shared" si="808"/>
        <v>648.04378500892551</v>
      </c>
      <c r="N1317" s="12">
        <f t="shared" si="790"/>
        <v>0.59428244194040114</v>
      </c>
      <c r="O1317" s="24">
        <f t="shared" si="791"/>
        <v>810.5369839236796</v>
      </c>
      <c r="P1317" s="12">
        <f t="shared" si="809"/>
        <v>0.29641887393806882</v>
      </c>
      <c r="Q1317" s="24">
        <f t="shared" si="810"/>
        <v>528.9151751111101</v>
      </c>
      <c r="R1317" s="12">
        <f t="shared" si="792"/>
        <v>0.41913031990779415</v>
      </c>
      <c r="S1317" s="24">
        <f t="shared" si="793"/>
        <v>689.55340409895427</v>
      </c>
      <c r="T1317" s="12">
        <f t="shared" si="811"/>
        <v>0.28958004600741721</v>
      </c>
      <c r="W1317" s="24">
        <f t="shared" si="812"/>
        <v>737.30497321561154</v>
      </c>
      <c r="X1317" s="24">
        <f t="shared" si="813"/>
        <v>3371.3403174935743</v>
      </c>
      <c r="Y1317" s="13">
        <f t="shared" si="794"/>
        <v>0.2488942803263853</v>
      </c>
      <c r="Z1317" s="24">
        <f t="shared" si="795"/>
        <v>3357.2556578331387</v>
      </c>
      <c r="AA1317" s="24">
        <f t="shared" si="796"/>
        <v>18739.516280019288</v>
      </c>
      <c r="AB1317" s="24">
        <f t="shared" si="814"/>
        <v>648.04378500892551</v>
      </c>
      <c r="AC1317" s="24">
        <f t="shared" si="815"/>
        <v>528.9151751111101</v>
      </c>
      <c r="AD1317" s="123">
        <f t="shared" si="816"/>
        <v>6495</v>
      </c>
      <c r="AE1317" s="14">
        <f t="shared" si="817"/>
        <v>108.25</v>
      </c>
      <c r="AF1317" s="24">
        <f t="shared" si="797"/>
        <v>439.45758755555505</v>
      </c>
      <c r="AG1317" s="3">
        <f t="shared" si="818"/>
        <v>1.8108482488888991</v>
      </c>
      <c r="AH1317" s="14">
        <f t="shared" si="798"/>
        <v>0</v>
      </c>
      <c r="AI1317" s="14">
        <f t="shared" si="799"/>
        <v>0.21084824888889886</v>
      </c>
      <c r="AJ1317" s="14">
        <f t="shared" si="800"/>
        <v>1.2897634240000091</v>
      </c>
      <c r="AK1317" s="14">
        <f t="shared" si="801"/>
        <v>1.8108482488888991</v>
      </c>
      <c r="AL1317" s="24">
        <f t="shared" si="819"/>
        <v>648.04378500892551</v>
      </c>
      <c r="AM1317" s="14">
        <f t="shared" si="820"/>
        <v>557.44255447283035</v>
      </c>
      <c r="AN1317" s="138" t="str">
        <f t="shared" si="821"/>
        <v>modifiée</v>
      </c>
      <c r="AO1317">
        <f t="shared" si="822"/>
        <v>6495</v>
      </c>
      <c r="AP1317" s="124">
        <f t="shared" si="823"/>
        <v>557.44255447283035</v>
      </c>
      <c r="AQ1317" s="124">
        <f t="shared" si="784"/>
        <v>0.2697546932070054</v>
      </c>
    </row>
    <row r="1318" spans="2:43" x14ac:dyDescent="0.25">
      <c r="B1318" s="3">
        <f t="shared" si="802"/>
        <v>6500</v>
      </c>
      <c r="C1318" s="14">
        <f t="shared" si="803"/>
        <v>108.33333333333333</v>
      </c>
      <c r="D1318" s="11">
        <f t="shared" si="804"/>
        <v>1033.7317551194028</v>
      </c>
      <c r="E1318" s="11">
        <f t="shared" si="785"/>
        <v>871.81597495530923</v>
      </c>
      <c r="F1318" s="11">
        <f t="shared" si="805"/>
        <v>387.55644975324009</v>
      </c>
      <c r="G1318" s="11">
        <f t="shared" si="786"/>
        <v>648.34020388286353</v>
      </c>
      <c r="H1318" s="11">
        <f t="shared" si="787"/>
        <v>529.20475515711757</v>
      </c>
      <c r="I1318" s="24">
        <f t="shared" si="806"/>
        <v>387.55644975324009</v>
      </c>
      <c r="J1318" s="12">
        <f t="shared" si="788"/>
        <v>0.26761709649811172</v>
      </c>
      <c r="K1318" s="24">
        <f t="shared" si="789"/>
        <v>599.97150704280057</v>
      </c>
      <c r="L1318" s="12">
        <f t="shared" si="807"/>
        <v>0.24880069742027175</v>
      </c>
      <c r="M1318" s="24">
        <f t="shared" si="808"/>
        <v>648.34020388286353</v>
      </c>
      <c r="N1318" s="12">
        <f t="shared" si="790"/>
        <v>0.59393229430468575</v>
      </c>
      <c r="O1318" s="24">
        <f t="shared" si="791"/>
        <v>811.0148289765624</v>
      </c>
      <c r="P1318" s="12">
        <f t="shared" si="809"/>
        <v>0.29613673128477325</v>
      </c>
      <c r="Q1318" s="24">
        <f t="shared" si="810"/>
        <v>529.20475515711757</v>
      </c>
      <c r="R1318" s="12">
        <f t="shared" si="792"/>
        <v>0.41898094677214254</v>
      </c>
      <c r="S1318" s="24">
        <f t="shared" si="793"/>
        <v>689.79924046684414</v>
      </c>
      <c r="T1318" s="12">
        <f t="shared" si="811"/>
        <v>0.28939178783493552</v>
      </c>
      <c r="W1318" s="24">
        <f t="shared" si="812"/>
        <v>737.55386749593788</v>
      </c>
      <c r="X1318" s="24">
        <f t="shared" si="813"/>
        <v>3264.0052302773784</v>
      </c>
      <c r="Y1318" s="13">
        <f t="shared" si="794"/>
        <v>0.24880069742027175</v>
      </c>
      <c r="Z1318" s="24">
        <f t="shared" si="795"/>
        <v>3356.5526864842836</v>
      </c>
      <c r="AA1318" s="24">
        <f t="shared" si="796"/>
        <v>18747.783653573813</v>
      </c>
      <c r="AB1318" s="24">
        <f t="shared" si="814"/>
        <v>648.34020388286353</v>
      </c>
      <c r="AC1318" s="24">
        <f t="shared" si="815"/>
        <v>529.20475515711757</v>
      </c>
      <c r="AD1318" s="123">
        <f t="shared" si="816"/>
        <v>6500</v>
      </c>
      <c r="AE1318" s="14">
        <f t="shared" si="817"/>
        <v>108.33333333333333</v>
      </c>
      <c r="AF1318" s="24">
        <f t="shared" si="797"/>
        <v>439.60237757855879</v>
      </c>
      <c r="AG1318" s="3">
        <f t="shared" si="818"/>
        <v>1.8079524484288243</v>
      </c>
      <c r="AH1318" s="14">
        <f t="shared" si="798"/>
        <v>0</v>
      </c>
      <c r="AI1318" s="14">
        <f t="shared" si="799"/>
        <v>0.2079524484288241</v>
      </c>
      <c r="AJ1318" s="14">
        <f t="shared" si="800"/>
        <v>1.287157203585942</v>
      </c>
      <c r="AK1318" s="14">
        <f t="shared" si="801"/>
        <v>1.8079524484288243</v>
      </c>
      <c r="AL1318" s="24">
        <f t="shared" si="819"/>
        <v>648.34020388286353</v>
      </c>
      <c r="AM1318" s="14">
        <f t="shared" si="820"/>
        <v>557.71206940145976</v>
      </c>
      <c r="AN1318" s="138" t="str">
        <f t="shared" si="821"/>
        <v>modifiée</v>
      </c>
      <c r="AO1318">
        <f t="shared" si="822"/>
        <v>6500</v>
      </c>
      <c r="AP1318" s="124">
        <f t="shared" si="823"/>
        <v>557.71206940145976</v>
      </c>
      <c r="AQ1318" s="124">
        <f t="shared" si="784"/>
        <v>0.2695149286294054</v>
      </c>
    </row>
    <row r="1319" spans="2:43" x14ac:dyDescent="0.25">
      <c r="B1319" s="3">
        <f t="shared" si="802"/>
        <v>6505</v>
      </c>
      <c r="C1319" s="14">
        <f t="shared" si="803"/>
        <v>108.41666666666667</v>
      </c>
      <c r="D1319" s="11">
        <f t="shared" si="804"/>
        <v>1033.8468331559789</v>
      </c>
      <c r="E1319" s="11">
        <f t="shared" si="785"/>
        <v>872.03675038168149</v>
      </c>
      <c r="F1319" s="11">
        <f t="shared" si="805"/>
        <v>387.80525045066037</v>
      </c>
      <c r="G1319" s="11">
        <f t="shared" si="786"/>
        <v>648.63634061414825</v>
      </c>
      <c r="H1319" s="11">
        <f t="shared" si="787"/>
        <v>529.49414694495249</v>
      </c>
      <c r="I1319" s="24">
        <f t="shared" si="806"/>
        <v>387.80525045066037</v>
      </c>
      <c r="J1319" s="12">
        <f t="shared" si="788"/>
        <v>0.26756565578293129</v>
      </c>
      <c r="K1319" s="24">
        <f t="shared" si="789"/>
        <v>600.08685429586956</v>
      </c>
      <c r="L1319" s="12">
        <f t="shared" si="807"/>
        <v>0.24870712026303904</v>
      </c>
      <c r="M1319" s="24">
        <f t="shared" si="808"/>
        <v>648.63634061414825</v>
      </c>
      <c r="N1319" s="12">
        <f t="shared" si="790"/>
        <v>0.5935805762726073</v>
      </c>
      <c r="O1319" s="24">
        <f t="shared" si="791"/>
        <v>811.4953846939095</v>
      </c>
      <c r="P1319" s="12">
        <f t="shared" si="809"/>
        <v>0.29585418734317537</v>
      </c>
      <c r="Q1319" s="24">
        <f t="shared" si="810"/>
        <v>529.49414694495249</v>
      </c>
      <c r="R1319" s="12">
        <f t="shared" si="792"/>
        <v>0.41883159051066027</v>
      </c>
      <c r="S1319" s="24">
        <f t="shared" si="793"/>
        <v>690.04522438511503</v>
      </c>
      <c r="T1319" s="12">
        <f t="shared" si="811"/>
        <v>0.28920364506675278</v>
      </c>
      <c r="W1319" s="24">
        <f t="shared" si="812"/>
        <v>737.80266819335816</v>
      </c>
      <c r="X1319" s="24">
        <f t="shared" si="813"/>
        <v>3164.5603685916512</v>
      </c>
      <c r="Y1319" s="13">
        <f t="shared" si="794"/>
        <v>0.24870712026303904</v>
      </c>
      <c r="Z1319" s="24">
        <f t="shared" si="795"/>
        <v>3355.8520547080834</v>
      </c>
      <c r="AA1319" s="24">
        <f t="shared" si="796"/>
        <v>18756.061974027256</v>
      </c>
      <c r="AB1319" s="24">
        <f t="shared" si="814"/>
        <v>648.63634061414825</v>
      </c>
      <c r="AC1319" s="24">
        <f t="shared" si="815"/>
        <v>529.49414694495249</v>
      </c>
      <c r="AD1319" s="123">
        <f t="shared" si="816"/>
        <v>6505</v>
      </c>
      <c r="AE1319" s="14">
        <f t="shared" si="817"/>
        <v>108.41666666666667</v>
      </c>
      <c r="AF1319" s="24">
        <f t="shared" si="797"/>
        <v>439.74707347247625</v>
      </c>
      <c r="AG1319" s="3">
        <f t="shared" si="818"/>
        <v>1.8050585305504752</v>
      </c>
      <c r="AH1319" s="14">
        <f t="shared" si="798"/>
        <v>0</v>
      </c>
      <c r="AI1319" s="14">
        <f t="shared" si="799"/>
        <v>0.20505853055047496</v>
      </c>
      <c r="AJ1319" s="14">
        <f t="shared" si="800"/>
        <v>1.2845526774954277</v>
      </c>
      <c r="AK1319" s="14">
        <f t="shared" si="801"/>
        <v>1.8050585305504752</v>
      </c>
      <c r="AL1319" s="24">
        <f t="shared" si="819"/>
        <v>648.63634061414825</v>
      </c>
      <c r="AM1319" s="14">
        <f t="shared" si="820"/>
        <v>557.98134472928655</v>
      </c>
      <c r="AN1319" s="138" t="str">
        <f t="shared" si="821"/>
        <v>modifiée</v>
      </c>
      <c r="AO1319">
        <f t="shared" si="822"/>
        <v>6505</v>
      </c>
      <c r="AP1319" s="124">
        <f t="shared" si="823"/>
        <v>557.98134472928655</v>
      </c>
      <c r="AQ1319" s="124">
        <f t="shared" si="784"/>
        <v>0.26927532782679009</v>
      </c>
    </row>
    <row r="1320" spans="2:43" x14ac:dyDescent="0.25">
      <c r="B1320" s="3">
        <f t="shared" si="802"/>
        <v>6510</v>
      </c>
      <c r="C1320" s="14">
        <f t="shared" si="803"/>
        <v>108.5</v>
      </c>
      <c r="D1320" s="11">
        <f t="shared" si="804"/>
        <v>1033.96182287479</v>
      </c>
      <c r="E1320" s="11">
        <f t="shared" si="785"/>
        <v>872.25752580805374</v>
      </c>
      <c r="F1320" s="11">
        <f t="shared" si="805"/>
        <v>388.05395757092339</v>
      </c>
      <c r="G1320" s="11">
        <f t="shared" si="786"/>
        <v>648.93219480149139</v>
      </c>
      <c r="H1320" s="11">
        <f t="shared" si="787"/>
        <v>529.78335059001927</v>
      </c>
      <c r="I1320" s="24">
        <f t="shared" si="806"/>
        <v>388.05395757092339</v>
      </c>
      <c r="J1320" s="12">
        <f t="shared" si="788"/>
        <v>0.26751420493988581</v>
      </c>
      <c r="K1320" s="24">
        <f t="shared" si="789"/>
        <v>600.20226863269295</v>
      </c>
      <c r="L1320" s="12">
        <f t="shared" si="807"/>
        <v>0.2486135489081156</v>
      </c>
      <c r="M1320" s="24">
        <f t="shared" si="808"/>
        <v>648.93219480149139</v>
      </c>
      <c r="N1320" s="12">
        <f t="shared" si="790"/>
        <v>0.59322727821832244</v>
      </c>
      <c r="O1320" s="24">
        <f t="shared" si="791"/>
        <v>811.97867288883981</v>
      </c>
      <c r="P1320" s="12">
        <f t="shared" si="809"/>
        <v>0.29557123889892456</v>
      </c>
      <c r="Q1320" s="24">
        <f t="shared" si="810"/>
        <v>529.78335059001927</v>
      </c>
      <c r="R1320" s="12">
        <f t="shared" si="792"/>
        <v>0.41868225130957987</v>
      </c>
      <c r="S1320" s="24">
        <f t="shared" si="793"/>
        <v>690.29135567488584</v>
      </c>
      <c r="T1320" s="12">
        <f t="shared" si="811"/>
        <v>0.28901561779209572</v>
      </c>
      <c r="W1320" s="24">
        <f t="shared" si="812"/>
        <v>738.05137531362118</v>
      </c>
      <c r="X1320" s="24">
        <f t="shared" si="813"/>
        <v>3072.1665749484378</v>
      </c>
      <c r="Y1320" s="13">
        <f t="shared" si="794"/>
        <v>0.2486135489081156</v>
      </c>
      <c r="Z1320" s="24">
        <f t="shared" si="795"/>
        <v>3355.1537623608142</v>
      </c>
      <c r="AA1320" s="24">
        <f t="shared" si="796"/>
        <v>18764.351262343378</v>
      </c>
      <c r="AB1320" s="24">
        <f t="shared" si="814"/>
        <v>648.93219480149139</v>
      </c>
      <c r="AC1320" s="24">
        <f t="shared" si="815"/>
        <v>529.78335059001927</v>
      </c>
      <c r="AD1320" s="123">
        <f t="shared" si="816"/>
        <v>6510</v>
      </c>
      <c r="AE1320" s="14">
        <f t="shared" si="817"/>
        <v>108.5</v>
      </c>
      <c r="AF1320" s="24">
        <f t="shared" si="797"/>
        <v>439.89167529500963</v>
      </c>
      <c r="AG1320" s="3">
        <f t="shared" si="818"/>
        <v>1.8021664940998074</v>
      </c>
      <c r="AH1320" s="14">
        <f t="shared" si="798"/>
        <v>0</v>
      </c>
      <c r="AI1320" s="14">
        <f t="shared" si="799"/>
        <v>0.20216649409980714</v>
      </c>
      <c r="AJ1320" s="14">
        <f t="shared" si="800"/>
        <v>1.2819498446898265</v>
      </c>
      <c r="AK1320" s="14">
        <f t="shared" si="801"/>
        <v>1.8021664940998074</v>
      </c>
      <c r="AL1320" s="24">
        <f t="shared" si="819"/>
        <v>648.93219480149139</v>
      </c>
      <c r="AM1320" s="14">
        <f t="shared" si="820"/>
        <v>558.25038062016404</v>
      </c>
      <c r="AN1320" s="138" t="str">
        <f t="shared" si="821"/>
        <v>modifiée</v>
      </c>
      <c r="AO1320">
        <f t="shared" si="822"/>
        <v>6510</v>
      </c>
      <c r="AP1320" s="124">
        <f t="shared" si="823"/>
        <v>558.25038062016404</v>
      </c>
      <c r="AQ1320" s="124">
        <f t="shared" si="784"/>
        <v>0.26903589087748969</v>
      </c>
    </row>
    <row r="1321" spans="2:43" x14ac:dyDescent="0.25">
      <c r="B1321" s="3">
        <f t="shared" si="802"/>
        <v>6515</v>
      </c>
      <c r="C1321" s="14">
        <f t="shared" si="803"/>
        <v>108.58333333333333</v>
      </c>
      <c r="D1321" s="11">
        <f t="shared" si="804"/>
        <v>1034.0767244112926</v>
      </c>
      <c r="E1321" s="11">
        <f t="shared" si="785"/>
        <v>872.478301234426</v>
      </c>
      <c r="F1321" s="11">
        <f t="shared" si="805"/>
        <v>388.3025711198315</v>
      </c>
      <c r="G1321" s="11">
        <f t="shared" si="786"/>
        <v>649.22776604039029</v>
      </c>
      <c r="H1321" s="11">
        <f t="shared" si="787"/>
        <v>530.07236620781134</v>
      </c>
      <c r="I1321" s="24">
        <f t="shared" si="806"/>
        <v>388.3025711198315</v>
      </c>
      <c r="J1321" s="12">
        <f t="shared" si="788"/>
        <v>0.26746274395516356</v>
      </c>
      <c r="K1321" s="24">
        <f t="shared" si="789"/>
        <v>600.31775013609649</v>
      </c>
      <c r="L1321" s="12">
        <f t="shared" si="807"/>
        <v>0.24851998340894296</v>
      </c>
      <c r="M1321" s="24">
        <f t="shared" si="808"/>
        <v>649.22776604039029</v>
      </c>
      <c r="N1321" s="12">
        <f t="shared" si="790"/>
        <v>0.59287239044457707</v>
      </c>
      <c r="O1321" s="24">
        <f t="shared" si="791"/>
        <v>812.46471559920133</v>
      </c>
      <c r="P1321" s="12">
        <f t="shared" si="809"/>
        <v>0.2952878827104114</v>
      </c>
      <c r="Q1321" s="24">
        <f t="shared" si="810"/>
        <v>530.07236620781134</v>
      </c>
      <c r="R1321" s="12">
        <f t="shared" si="792"/>
        <v>0.41853292935487568</v>
      </c>
      <c r="S1321" s="24">
        <f t="shared" si="793"/>
        <v>690.53763415697244</v>
      </c>
      <c r="T1321" s="12">
        <f t="shared" si="811"/>
        <v>0.28882770609966368</v>
      </c>
      <c r="W1321" s="24">
        <f t="shared" si="812"/>
        <v>738.29998886252929</v>
      </c>
      <c r="X1321" s="24">
        <f t="shared" si="813"/>
        <v>2986.0996147500632</v>
      </c>
      <c r="Y1321" s="13">
        <f t="shared" si="794"/>
        <v>0.24851998340894296</v>
      </c>
      <c r="Z1321" s="24">
        <f t="shared" si="795"/>
        <v>3354.457809297418</v>
      </c>
      <c r="AA1321" s="24">
        <f t="shared" si="796"/>
        <v>18772.651539491362</v>
      </c>
      <c r="AB1321" s="24">
        <f t="shared" si="814"/>
        <v>649.22776604039029</v>
      </c>
      <c r="AC1321" s="24">
        <f t="shared" si="815"/>
        <v>530.07236620781134</v>
      </c>
      <c r="AD1321" s="123">
        <f t="shared" si="816"/>
        <v>6515</v>
      </c>
      <c r="AE1321" s="14">
        <f t="shared" si="817"/>
        <v>108.58333333333333</v>
      </c>
      <c r="AF1321" s="24">
        <f t="shared" si="797"/>
        <v>440.03618310390567</v>
      </c>
      <c r="AG1321" s="3">
        <f t="shared" si="818"/>
        <v>1.7992763379218868</v>
      </c>
      <c r="AH1321" s="14">
        <f t="shared" si="798"/>
        <v>0</v>
      </c>
      <c r="AI1321" s="14">
        <f t="shared" si="799"/>
        <v>0.19927633792188637</v>
      </c>
      <c r="AJ1321" s="14">
        <f t="shared" si="800"/>
        <v>1.2793487041296978</v>
      </c>
      <c r="AK1321" s="14">
        <f t="shared" si="801"/>
        <v>1.7992763379218868</v>
      </c>
      <c r="AL1321" s="24">
        <f t="shared" si="819"/>
        <v>649.22776604039029</v>
      </c>
      <c r="AM1321" s="14">
        <f t="shared" si="820"/>
        <v>558.5191772380233</v>
      </c>
      <c r="AN1321" s="138" t="str">
        <f t="shared" si="821"/>
        <v>modifiée</v>
      </c>
      <c r="AO1321">
        <f t="shared" si="822"/>
        <v>6515</v>
      </c>
      <c r="AP1321" s="124">
        <f t="shared" si="823"/>
        <v>558.5191772380233</v>
      </c>
      <c r="AQ1321" s="124">
        <f t="shared" si="784"/>
        <v>0.26879661785926601</v>
      </c>
    </row>
    <row r="1322" spans="2:43" x14ac:dyDescent="0.25">
      <c r="B1322" s="3">
        <f t="shared" si="802"/>
        <v>6520</v>
      </c>
      <c r="C1322" s="14">
        <f t="shared" si="803"/>
        <v>108.66666666666667</v>
      </c>
      <c r="D1322" s="11">
        <f t="shared" si="804"/>
        <v>1034.1915379006323</v>
      </c>
      <c r="E1322" s="11">
        <f t="shared" si="785"/>
        <v>872.69907666079826</v>
      </c>
      <c r="F1322" s="11">
        <f t="shared" si="805"/>
        <v>388.55109110324042</v>
      </c>
      <c r="G1322" s="11">
        <f t="shared" si="786"/>
        <v>649.52305392310075</v>
      </c>
      <c r="H1322" s="11">
        <f t="shared" si="787"/>
        <v>530.36119391391105</v>
      </c>
      <c r="I1322" s="24">
        <f t="shared" si="806"/>
        <v>388.55109110324042</v>
      </c>
      <c r="J1322" s="12">
        <f t="shared" si="788"/>
        <v>0.2674112728151678</v>
      </c>
      <c r="K1322" s="24">
        <f t="shared" si="789"/>
        <v>600.43329888852554</v>
      </c>
      <c r="L1322" s="12">
        <f t="shared" si="807"/>
        <v>0.24842642381892152</v>
      </c>
      <c r="M1322" s="24">
        <f t="shared" si="808"/>
        <v>649.52305392310075</v>
      </c>
      <c r="N1322" s="12">
        <f t="shared" si="790"/>
        <v>0.59251590318212832</v>
      </c>
      <c r="O1322" s="24">
        <f t="shared" si="791"/>
        <v>812.95353509036568</v>
      </c>
      <c r="P1322" s="12">
        <f t="shared" si="809"/>
        <v>0.2950041155083975</v>
      </c>
      <c r="Q1322" s="24">
        <f t="shared" si="810"/>
        <v>530.36119391391105</v>
      </c>
      <c r="R1322" s="12">
        <f t="shared" si="792"/>
        <v>0.4183836248322606</v>
      </c>
      <c r="S1322" s="24">
        <f t="shared" si="793"/>
        <v>690.78405965189233</v>
      </c>
      <c r="T1322" s="12">
        <f t="shared" si="811"/>
        <v>0.28863991007754125</v>
      </c>
      <c r="W1322" s="24">
        <f t="shared" si="812"/>
        <v>738.54850884593827</v>
      </c>
      <c r="X1322" s="24">
        <f t="shared" si="813"/>
        <v>2905.7311541522067</v>
      </c>
      <c r="Y1322" s="13">
        <f t="shared" si="794"/>
        <v>0.24842642381892152</v>
      </c>
      <c r="Z1322" s="24">
        <f t="shared" si="795"/>
        <v>3353.7641953714997</v>
      </c>
      <c r="AA1322" s="24">
        <f t="shared" si="796"/>
        <v>18780.962826445684</v>
      </c>
      <c r="AB1322" s="24">
        <f t="shared" si="814"/>
        <v>649.52305392310075</v>
      </c>
      <c r="AC1322" s="24">
        <f t="shared" si="815"/>
        <v>530.36119391391105</v>
      </c>
      <c r="AD1322" s="123">
        <f t="shared" si="816"/>
        <v>6520</v>
      </c>
      <c r="AE1322" s="14">
        <f t="shared" si="817"/>
        <v>108.66666666666667</v>
      </c>
      <c r="AF1322" s="24">
        <f t="shared" si="797"/>
        <v>440.18059695695553</v>
      </c>
      <c r="AG1322" s="3">
        <f t="shared" si="818"/>
        <v>1.7963880608608895</v>
      </c>
      <c r="AH1322" s="14">
        <f t="shared" si="798"/>
        <v>0</v>
      </c>
      <c r="AI1322" s="14">
        <f t="shared" si="799"/>
        <v>0.19638806086088934</v>
      </c>
      <c r="AJ1322" s="14">
        <f t="shared" si="800"/>
        <v>1.2767492547748005</v>
      </c>
      <c r="AK1322" s="14">
        <f t="shared" si="801"/>
        <v>1.7963880608608895</v>
      </c>
      <c r="AL1322" s="24">
        <f t="shared" si="819"/>
        <v>649.52305392310075</v>
      </c>
      <c r="AM1322" s="14">
        <f t="shared" si="820"/>
        <v>558.78773474687262</v>
      </c>
      <c r="AN1322" s="138" t="str">
        <f t="shared" si="821"/>
        <v>modifiée</v>
      </c>
      <c r="AO1322">
        <f t="shared" si="822"/>
        <v>6520</v>
      </c>
      <c r="AP1322" s="124">
        <f t="shared" si="823"/>
        <v>558.78773474687262</v>
      </c>
      <c r="AQ1322" s="124">
        <f t="shared" si="784"/>
        <v>0.2685575088493124</v>
      </c>
    </row>
    <row r="1323" spans="2:43" x14ac:dyDescent="0.25">
      <c r="B1323" s="3">
        <f t="shared" si="802"/>
        <v>6525</v>
      </c>
      <c r="C1323" s="14">
        <f t="shared" si="803"/>
        <v>108.75</v>
      </c>
      <c r="D1323" s="11">
        <f t="shared" si="804"/>
        <v>1034.3062634776438</v>
      </c>
      <c r="E1323" s="11">
        <f t="shared" si="785"/>
        <v>872.9198520871704</v>
      </c>
      <c r="F1323" s="11">
        <f t="shared" si="805"/>
        <v>388.79951752705932</v>
      </c>
      <c r="G1323" s="11">
        <f t="shared" si="786"/>
        <v>649.81805803860914</v>
      </c>
      <c r="H1323" s="11">
        <f t="shared" si="787"/>
        <v>530.64983382398862</v>
      </c>
      <c r="I1323" s="24">
        <f t="shared" si="806"/>
        <v>388.79951752705932</v>
      </c>
      <c r="J1323" s="12">
        <f t="shared" si="788"/>
        <v>0.26735979150651618</v>
      </c>
      <c r="K1323" s="24">
        <f t="shared" si="789"/>
        <v>600.54891497204562</v>
      </c>
      <c r="L1323" s="12">
        <f t="shared" si="807"/>
        <v>0.24833287019144631</v>
      </c>
      <c r="M1323" s="24">
        <f t="shared" si="808"/>
        <v>649.81805803860914</v>
      </c>
      <c r="N1323" s="12">
        <f t="shared" si="790"/>
        <v>0.59215780658916006</v>
      </c>
      <c r="O1323" s="24">
        <f t="shared" si="791"/>
        <v>813.44515385806233</v>
      </c>
      <c r="P1323" s="12">
        <f t="shared" si="809"/>
        <v>0.29471993399585039</v>
      </c>
      <c r="Q1323" s="24">
        <f t="shared" si="810"/>
        <v>530.64983382398862</v>
      </c>
      <c r="R1323" s="12">
        <f t="shared" si="792"/>
        <v>0.4182343379271844</v>
      </c>
      <c r="S1323" s="24">
        <f t="shared" si="793"/>
        <v>691.03063197986614</v>
      </c>
      <c r="T1323" s="12">
        <f t="shared" si="811"/>
        <v>0.2884522298132578</v>
      </c>
      <c r="W1323" s="24">
        <f t="shared" si="812"/>
        <v>738.79693526975723</v>
      </c>
      <c r="X1323" s="24">
        <f t="shared" si="813"/>
        <v>2830.5133951310668</v>
      </c>
      <c r="Y1323" s="13">
        <f t="shared" si="794"/>
        <v>0.24833287019144631</v>
      </c>
      <c r="Z1323" s="24">
        <f t="shared" si="795"/>
        <v>3353.0729204353293</v>
      </c>
      <c r="AA1323" s="24">
        <f t="shared" si="796"/>
        <v>18789.285144186233</v>
      </c>
      <c r="AB1323" s="24">
        <f t="shared" si="814"/>
        <v>649.81805803860914</v>
      </c>
      <c r="AC1323" s="24">
        <f t="shared" si="815"/>
        <v>530.64983382398862</v>
      </c>
      <c r="AD1323" s="123">
        <f t="shared" si="816"/>
        <v>6525</v>
      </c>
      <c r="AE1323" s="14">
        <f t="shared" si="817"/>
        <v>108.75</v>
      </c>
      <c r="AF1323" s="24">
        <f t="shared" si="797"/>
        <v>440.32491691199431</v>
      </c>
      <c r="AG1323" s="3">
        <f t="shared" si="818"/>
        <v>1.7935016617601138</v>
      </c>
      <c r="AH1323" s="14">
        <f t="shared" si="798"/>
        <v>0</v>
      </c>
      <c r="AI1323" s="14">
        <f t="shared" si="799"/>
        <v>0.19350166176011374</v>
      </c>
      <c r="AJ1323" s="14">
        <f t="shared" si="800"/>
        <v>1.2741514955841025</v>
      </c>
      <c r="AK1323" s="14">
        <f t="shared" si="801"/>
        <v>1.7935016617601138</v>
      </c>
      <c r="AL1323" s="24">
        <f t="shared" si="819"/>
        <v>649.81805803860914</v>
      </c>
      <c r="AM1323" s="14">
        <f t="shared" si="820"/>
        <v>559.05605331079676</v>
      </c>
      <c r="AN1323" s="138" t="str">
        <f t="shared" si="821"/>
        <v>modifiée</v>
      </c>
      <c r="AO1323">
        <f t="shared" si="822"/>
        <v>6525</v>
      </c>
      <c r="AP1323" s="124">
        <f t="shared" si="823"/>
        <v>559.05605331079676</v>
      </c>
      <c r="AQ1323" s="124">
        <f t="shared" si="784"/>
        <v>0.26831856392414011</v>
      </c>
    </row>
    <row r="1324" spans="2:43" x14ac:dyDescent="0.25">
      <c r="B1324" s="3">
        <f t="shared" si="802"/>
        <v>6530</v>
      </c>
      <c r="C1324" s="14">
        <f t="shared" si="803"/>
        <v>108.83333333333333</v>
      </c>
      <c r="D1324" s="11">
        <f t="shared" si="804"/>
        <v>1034.4209012768524</v>
      </c>
      <c r="E1324" s="11">
        <f t="shared" si="785"/>
        <v>873.14062751354254</v>
      </c>
      <c r="F1324" s="11">
        <f t="shared" si="805"/>
        <v>389.04785039725078</v>
      </c>
      <c r="G1324" s="11">
        <f t="shared" si="786"/>
        <v>650.11277797260504</v>
      </c>
      <c r="H1324" s="11">
        <f t="shared" si="787"/>
        <v>530.9382860538019</v>
      </c>
      <c r="I1324" s="24">
        <f t="shared" si="806"/>
        <v>389.04785039725078</v>
      </c>
      <c r="J1324" s="12">
        <f t="shared" si="788"/>
        <v>0.26730830001604095</v>
      </c>
      <c r="K1324" s="24">
        <f t="shared" si="789"/>
        <v>600.66459846834312</v>
      </c>
      <c r="L1324" s="12">
        <f t="shared" si="807"/>
        <v>0.24823932257989528</v>
      </c>
      <c r="M1324" s="24">
        <f t="shared" si="808"/>
        <v>650.11277797260504</v>
      </c>
      <c r="N1324" s="12">
        <f t="shared" si="790"/>
        <v>0.59179809075069501</v>
      </c>
      <c r="O1324" s="24">
        <f t="shared" si="791"/>
        <v>813.939594631256</v>
      </c>
      <c r="P1324" s="12">
        <f t="shared" si="809"/>
        <v>0.29443533484766404</v>
      </c>
      <c r="Q1324" s="24">
        <f t="shared" si="810"/>
        <v>530.9382860538019</v>
      </c>
      <c r="R1324" s="12">
        <f t="shared" si="792"/>
        <v>0.41808506882483398</v>
      </c>
      <c r="S1324" s="24">
        <f t="shared" si="793"/>
        <v>691.2773509608196</v>
      </c>
      <c r="T1324" s="12">
        <f t="shared" si="811"/>
        <v>0.28826466539376816</v>
      </c>
      <c r="W1324" s="24">
        <f t="shared" si="812"/>
        <v>739.04526813994869</v>
      </c>
      <c r="X1324" s="24">
        <f t="shared" si="813"/>
        <v>2759.9665728995392</v>
      </c>
      <c r="Y1324" s="13">
        <f t="shared" si="794"/>
        <v>0.24823932257989528</v>
      </c>
      <c r="Z1324" s="24">
        <f t="shared" si="795"/>
        <v>3352.3839843398464</v>
      </c>
      <c r="AA1324" s="24">
        <f t="shared" si="796"/>
        <v>18797.618513698177</v>
      </c>
      <c r="AB1324" s="24">
        <f t="shared" si="814"/>
        <v>650.11277797260504</v>
      </c>
      <c r="AC1324" s="24">
        <f t="shared" si="815"/>
        <v>530.9382860538019</v>
      </c>
      <c r="AD1324" s="123">
        <f t="shared" si="816"/>
        <v>6530</v>
      </c>
      <c r="AE1324" s="14">
        <f t="shared" si="817"/>
        <v>108.83333333333333</v>
      </c>
      <c r="AF1324" s="24">
        <f t="shared" si="797"/>
        <v>440.46914302690095</v>
      </c>
      <c r="AG1324" s="3">
        <f t="shared" si="818"/>
        <v>1.7906171394619812</v>
      </c>
      <c r="AH1324" s="14">
        <f t="shared" si="798"/>
        <v>0</v>
      </c>
      <c r="AI1324" s="14">
        <f t="shared" si="799"/>
        <v>0.19061713946198078</v>
      </c>
      <c r="AJ1324" s="14">
        <f t="shared" si="800"/>
        <v>1.2715554255157828</v>
      </c>
      <c r="AK1324" s="14">
        <f t="shared" si="801"/>
        <v>1.7906171394619812</v>
      </c>
      <c r="AL1324" s="24">
        <f t="shared" si="819"/>
        <v>650.11277797260504</v>
      </c>
      <c r="AM1324" s="14">
        <f t="shared" si="820"/>
        <v>559.32413309395599</v>
      </c>
      <c r="AN1324" s="138" t="str">
        <f t="shared" si="821"/>
        <v>modifiée</v>
      </c>
      <c r="AO1324">
        <f t="shared" si="822"/>
        <v>6530</v>
      </c>
      <c r="AP1324" s="124">
        <f t="shared" si="823"/>
        <v>559.32413309395599</v>
      </c>
      <c r="AQ1324" s="124">
        <f t="shared" si="784"/>
        <v>0.26807978315923719</v>
      </c>
    </row>
    <row r="1325" spans="2:43" x14ac:dyDescent="0.25">
      <c r="B1325" s="3">
        <f t="shared" si="802"/>
        <v>6535</v>
      </c>
      <c r="C1325" s="14">
        <f t="shared" si="803"/>
        <v>108.91666666666667</v>
      </c>
      <c r="D1325" s="11">
        <f t="shared" si="804"/>
        <v>1034.5354514324754</v>
      </c>
      <c r="E1325" s="11">
        <f t="shared" si="785"/>
        <v>873.3614029399148</v>
      </c>
      <c r="F1325" s="11">
        <f t="shared" si="805"/>
        <v>389.29608971983066</v>
      </c>
      <c r="G1325" s="11">
        <f t="shared" si="786"/>
        <v>650.40721330745271</v>
      </c>
      <c r="H1325" s="11">
        <f t="shared" si="787"/>
        <v>531.22655071919564</v>
      </c>
      <c r="I1325" s="24">
        <f t="shared" si="806"/>
        <v>389.29608971983066</v>
      </c>
      <c r="J1325" s="12">
        <f t="shared" si="788"/>
        <v>0.26725679833078703</v>
      </c>
      <c r="K1325" s="24">
        <f t="shared" si="789"/>
        <v>600.7803494587265</v>
      </c>
      <c r="L1325" s="12">
        <f t="shared" si="807"/>
        <v>0.24814578103760401</v>
      </c>
      <c r="M1325" s="24">
        <f t="shared" si="808"/>
        <v>650.40721330745271</v>
      </c>
      <c r="N1325" s="12">
        <f t="shared" si="790"/>
        <v>0.59143674567800308</v>
      </c>
      <c r="O1325" s="24">
        <f t="shared" si="791"/>
        <v>814.4368803750624</v>
      </c>
      <c r="P1325" s="12">
        <f t="shared" si="809"/>
        <v>0.29415031471035208</v>
      </c>
      <c r="Q1325" s="24">
        <f t="shared" si="810"/>
        <v>531.22655071919564</v>
      </c>
      <c r="R1325" s="12">
        <f t="shared" si="792"/>
        <v>0.41793581771012911</v>
      </c>
      <c r="S1325" s="24">
        <f t="shared" si="793"/>
        <v>691.52421641438718</v>
      </c>
      <c r="T1325" s="12">
        <f t="shared" si="811"/>
        <v>0.28807721690541538</v>
      </c>
      <c r="W1325" s="24">
        <f t="shared" si="812"/>
        <v>739.29350746252862</v>
      </c>
      <c r="X1325" s="24">
        <f t="shared" si="813"/>
        <v>2693.668712304604</v>
      </c>
      <c r="Y1325" s="13">
        <f t="shared" si="794"/>
        <v>0.24814578103760401</v>
      </c>
      <c r="Z1325" s="24">
        <f t="shared" si="795"/>
        <v>3351.6973869346543</v>
      </c>
      <c r="AA1325" s="24">
        <f t="shared" si="796"/>
        <v>18805.962955971976</v>
      </c>
      <c r="AB1325" s="24">
        <f t="shared" si="814"/>
        <v>650.40721330745271</v>
      </c>
      <c r="AC1325" s="24">
        <f t="shared" si="815"/>
        <v>531.22655071919564</v>
      </c>
      <c r="AD1325" s="123">
        <f t="shared" si="816"/>
        <v>6535</v>
      </c>
      <c r="AE1325" s="14">
        <f t="shared" si="817"/>
        <v>108.91666666666667</v>
      </c>
      <c r="AF1325" s="24">
        <f t="shared" si="797"/>
        <v>440.61327535959782</v>
      </c>
      <c r="AG1325" s="3">
        <f t="shared" si="818"/>
        <v>1.7877344928080436</v>
      </c>
      <c r="AH1325" s="14">
        <f t="shared" si="798"/>
        <v>0</v>
      </c>
      <c r="AI1325" s="14">
        <f t="shared" si="799"/>
        <v>0.18773449280804344</v>
      </c>
      <c r="AJ1325" s="14">
        <f t="shared" si="800"/>
        <v>1.2689610435272392</v>
      </c>
      <c r="AK1325" s="14">
        <f t="shared" si="801"/>
        <v>1.7877344928080436</v>
      </c>
      <c r="AL1325" s="24">
        <f t="shared" si="819"/>
        <v>650.40721330745271</v>
      </c>
      <c r="AM1325" s="14">
        <f t="shared" si="820"/>
        <v>559.59197426058586</v>
      </c>
      <c r="AN1325" s="138" t="str">
        <f t="shared" si="821"/>
        <v>modifiée</v>
      </c>
      <c r="AO1325">
        <f t="shared" si="822"/>
        <v>6535</v>
      </c>
      <c r="AP1325" s="124">
        <f t="shared" si="823"/>
        <v>559.59197426058586</v>
      </c>
      <c r="AQ1325" s="124">
        <f t="shared" si="784"/>
        <v>0.26784116662986435</v>
      </c>
    </row>
    <row r="1326" spans="2:43" x14ac:dyDescent="0.25">
      <c r="B1326" s="3">
        <f t="shared" si="802"/>
        <v>6540</v>
      </c>
      <c r="C1326" s="14">
        <f t="shared" si="803"/>
        <v>109</v>
      </c>
      <c r="D1326" s="11">
        <f t="shared" si="804"/>
        <v>1034.6499140784215</v>
      </c>
      <c r="E1326" s="11">
        <f t="shared" si="785"/>
        <v>873.58217836628705</v>
      </c>
      <c r="F1326" s="11">
        <f t="shared" si="805"/>
        <v>389.54423550086824</v>
      </c>
      <c r="G1326" s="11">
        <f t="shared" si="786"/>
        <v>650.70136362216306</v>
      </c>
      <c r="H1326" s="11">
        <f t="shared" si="787"/>
        <v>531.51462793610108</v>
      </c>
      <c r="I1326" s="24">
        <f t="shared" si="806"/>
        <v>389.54423550086824</v>
      </c>
      <c r="J1326" s="12">
        <f t="shared" si="788"/>
        <v>0.26720528643801261</v>
      </c>
      <c r="K1326" s="24">
        <f t="shared" si="789"/>
        <v>600.8961680241257</v>
      </c>
      <c r="L1326" s="12">
        <f t="shared" si="807"/>
        <v>0.24805224561793343</v>
      </c>
      <c r="M1326" s="24">
        <f t="shared" si="808"/>
        <v>650.70136362216306</v>
      </c>
      <c r="N1326" s="12">
        <f t="shared" si="790"/>
        <v>0.59107376130800282</v>
      </c>
      <c r="O1326" s="24">
        <f t="shared" si="791"/>
        <v>814.93703429370976</v>
      </c>
      <c r="P1326" s="12">
        <f t="shared" si="809"/>
        <v>0.29386487020194274</v>
      </c>
      <c r="Q1326" s="24">
        <f t="shared" si="810"/>
        <v>531.51462793610108</v>
      </c>
      <c r="R1326" s="12">
        <f t="shared" si="792"/>
        <v>0.41778658476772235</v>
      </c>
      <c r="S1326" s="24">
        <f t="shared" si="793"/>
        <v>691.77122815991379</v>
      </c>
      <c r="T1326" s="12">
        <f t="shared" si="811"/>
        <v>0.28788988443403624</v>
      </c>
      <c r="W1326" s="24">
        <f t="shared" si="812"/>
        <v>739.5416532435662</v>
      </c>
      <c r="X1326" s="24">
        <f t="shared" si="813"/>
        <v>2631.2471809450344</v>
      </c>
      <c r="Y1326" s="13">
        <f t="shared" si="794"/>
        <v>0.24805224561793343</v>
      </c>
      <c r="Z1326" s="24">
        <f t="shared" si="795"/>
        <v>3351.0131280680212</v>
      </c>
      <c r="AA1326" s="24">
        <f t="shared" si="796"/>
        <v>18814.318492003356</v>
      </c>
      <c r="AB1326" s="24">
        <f t="shared" si="814"/>
        <v>650.70136362216306</v>
      </c>
      <c r="AC1326" s="24">
        <f t="shared" si="815"/>
        <v>531.51462793610108</v>
      </c>
      <c r="AD1326" s="123">
        <f t="shared" si="816"/>
        <v>6540</v>
      </c>
      <c r="AE1326" s="14">
        <f t="shared" si="817"/>
        <v>109</v>
      </c>
      <c r="AF1326" s="24">
        <f t="shared" si="797"/>
        <v>440.75731396805054</v>
      </c>
      <c r="AG1326" s="3">
        <f t="shared" si="818"/>
        <v>1.7848537206389894</v>
      </c>
      <c r="AH1326" s="14">
        <f t="shared" si="798"/>
        <v>0</v>
      </c>
      <c r="AI1326" s="14">
        <f t="shared" si="799"/>
        <v>0.18485372063898908</v>
      </c>
      <c r="AJ1326" s="14">
        <f t="shared" si="800"/>
        <v>1.2663683485750905</v>
      </c>
      <c r="AK1326" s="14">
        <f t="shared" si="801"/>
        <v>1.7848537206389894</v>
      </c>
      <c r="AL1326" s="24">
        <f t="shared" si="819"/>
        <v>650.70136362216306</v>
      </c>
      <c r="AM1326" s="14">
        <f t="shared" si="820"/>
        <v>559.85957697499668</v>
      </c>
      <c r="AN1326" s="138" t="str">
        <f t="shared" si="821"/>
        <v>modifiée</v>
      </c>
      <c r="AO1326">
        <f t="shared" si="822"/>
        <v>6540</v>
      </c>
      <c r="AP1326" s="124">
        <f t="shared" si="823"/>
        <v>559.85957697499668</v>
      </c>
      <c r="AQ1326" s="124">
        <f t="shared" si="784"/>
        <v>0.2676027144108275</v>
      </c>
    </row>
    <row r="1327" spans="2:43" x14ac:dyDescent="0.25">
      <c r="B1327" s="3">
        <f t="shared" si="802"/>
        <v>6545</v>
      </c>
      <c r="C1327" s="14">
        <f t="shared" si="803"/>
        <v>109.08333333333333</v>
      </c>
      <c r="D1327" s="11">
        <f t="shared" si="804"/>
        <v>1034.7642893482935</v>
      </c>
      <c r="E1327" s="11">
        <f t="shared" si="785"/>
        <v>873.80295379265931</v>
      </c>
      <c r="F1327" s="11">
        <f t="shared" si="805"/>
        <v>389.79228774648618</v>
      </c>
      <c r="G1327" s="11">
        <f t="shared" si="786"/>
        <v>650.99522849236496</v>
      </c>
      <c r="H1327" s="11">
        <f t="shared" si="787"/>
        <v>531.80251782053506</v>
      </c>
      <c r="I1327" s="24">
        <f t="shared" si="806"/>
        <v>389.79228774648618</v>
      </c>
      <c r="J1327" s="12">
        <f t="shared" si="788"/>
        <v>0.26715376432518761</v>
      </c>
      <c r="K1327" s="24">
        <f t="shared" si="789"/>
        <v>601.01205424509374</v>
      </c>
      <c r="L1327" s="12">
        <f t="shared" si="807"/>
        <v>0.24795871637418337</v>
      </c>
      <c r="M1327" s="24">
        <f t="shared" si="808"/>
        <v>650.99522849236496</v>
      </c>
      <c r="N1327" s="12">
        <f t="shared" si="790"/>
        <v>0.59070912750266169</v>
      </c>
      <c r="O1327" s="24">
        <f t="shared" si="791"/>
        <v>815.44007983354129</v>
      </c>
      <c r="P1327" s="12">
        <f t="shared" si="809"/>
        <v>0.29357899791152858</v>
      </c>
      <c r="Q1327" s="24">
        <f t="shared" si="810"/>
        <v>531.80251782053506</v>
      </c>
      <c r="R1327" s="12">
        <f t="shared" si="792"/>
        <v>0.41763737018199676</v>
      </c>
      <c r="S1327" s="24">
        <f t="shared" si="793"/>
        <v>692.0183860164575</v>
      </c>
      <c r="T1327" s="12">
        <f t="shared" si="811"/>
        <v>0.2877026680648283</v>
      </c>
      <c r="W1327" s="24">
        <f t="shared" si="812"/>
        <v>739.78970548918414</v>
      </c>
      <c r="X1327" s="24">
        <f t="shared" si="813"/>
        <v>2572.3716817847608</v>
      </c>
      <c r="Y1327" s="13">
        <f t="shared" si="794"/>
        <v>0.24795871637418337</v>
      </c>
      <c r="Z1327" s="24">
        <f t="shared" si="795"/>
        <v>3350.3312075868789</v>
      </c>
      <c r="AA1327" s="24">
        <f t="shared" si="796"/>
        <v>18822.685142793147</v>
      </c>
      <c r="AB1327" s="24">
        <f t="shared" si="814"/>
        <v>650.99522849236496</v>
      </c>
      <c r="AC1327" s="24">
        <f t="shared" si="815"/>
        <v>531.80251782053506</v>
      </c>
      <c r="AD1327" s="123">
        <f t="shared" si="816"/>
        <v>6545</v>
      </c>
      <c r="AE1327" s="14">
        <f t="shared" si="817"/>
        <v>109.08333333333333</v>
      </c>
      <c r="AF1327" s="24">
        <f t="shared" si="797"/>
        <v>440.90125891026753</v>
      </c>
      <c r="AG1327" s="3">
        <f t="shared" si="818"/>
        <v>1.7819748217946496</v>
      </c>
      <c r="AH1327" s="14">
        <f t="shared" si="798"/>
        <v>0</v>
      </c>
      <c r="AI1327" s="14">
        <f t="shared" si="799"/>
        <v>0.1819748217946493</v>
      </c>
      <c r="AJ1327" s="14">
        <f t="shared" si="800"/>
        <v>1.2637773396151846</v>
      </c>
      <c r="AK1327" s="14">
        <f t="shared" si="801"/>
        <v>1.7819748217946496</v>
      </c>
      <c r="AL1327" s="24">
        <f t="shared" si="819"/>
        <v>650.99522849236496</v>
      </c>
      <c r="AM1327" s="14">
        <f t="shared" si="820"/>
        <v>560.12694140157248</v>
      </c>
      <c r="AN1327" s="138" t="str">
        <f t="shared" si="821"/>
        <v>modifiée</v>
      </c>
      <c r="AO1327">
        <f t="shared" si="822"/>
        <v>6545</v>
      </c>
      <c r="AP1327" s="124">
        <f t="shared" si="823"/>
        <v>560.12694140157248</v>
      </c>
      <c r="AQ1327" s="124">
        <f t="shared" si="784"/>
        <v>0.26736442657579573</v>
      </c>
    </row>
    <row r="1328" spans="2:43" x14ac:dyDescent="0.25">
      <c r="B1328" s="3">
        <f t="shared" si="802"/>
        <v>6550</v>
      </c>
      <c r="C1328" s="14">
        <f t="shared" si="803"/>
        <v>109.16666666666667</v>
      </c>
      <c r="D1328" s="11">
        <f t="shared" si="804"/>
        <v>1034.8785773753884</v>
      </c>
      <c r="E1328" s="11">
        <f t="shared" si="785"/>
        <v>874.02372921903157</v>
      </c>
      <c r="F1328" s="11">
        <f t="shared" si="805"/>
        <v>390.04024646286035</v>
      </c>
      <c r="G1328" s="11">
        <f t="shared" si="786"/>
        <v>651.28880749027644</v>
      </c>
      <c r="H1328" s="11">
        <f t="shared" si="787"/>
        <v>532.09022048859993</v>
      </c>
      <c r="I1328" s="24">
        <f t="shared" si="806"/>
        <v>390.04024646286035</v>
      </c>
      <c r="J1328" s="12">
        <f t="shared" si="788"/>
        <v>0.26710223197999389</v>
      </c>
      <c r="K1328" s="24">
        <f t="shared" si="789"/>
        <v>601.12800820180678</v>
      </c>
      <c r="L1328" s="12">
        <f t="shared" si="807"/>
        <v>0.24786519335964829</v>
      </c>
      <c r="M1328" s="24">
        <f t="shared" si="808"/>
        <v>651.28880749027644</v>
      </c>
      <c r="N1328" s="12">
        <f t="shared" si="790"/>
        <v>0.59034283404838872</v>
      </c>
      <c r="O1328" s="24">
        <f t="shared" si="791"/>
        <v>815.94604068606236</v>
      </c>
      <c r="P1328" s="12">
        <f t="shared" si="809"/>
        <v>0.29329269439913025</v>
      </c>
      <c r="Q1328" s="24">
        <f t="shared" si="810"/>
        <v>532.09022048859993</v>
      </c>
      <c r="R1328" s="12">
        <f t="shared" si="792"/>
        <v>0.41748817413706446</v>
      </c>
      <c r="S1328" s="24">
        <f t="shared" si="793"/>
        <v>692.26568980279217</v>
      </c>
      <c r="T1328" s="12">
        <f t="shared" si="811"/>
        <v>0.2875155678824366</v>
      </c>
      <c r="W1328" s="24">
        <f t="shared" si="812"/>
        <v>740.03766420555837</v>
      </c>
      <c r="X1328" s="24">
        <f t="shared" si="813"/>
        <v>2516.7484069656284</v>
      </c>
      <c r="Y1328" s="13">
        <f t="shared" si="794"/>
        <v>0.24786519335964829</v>
      </c>
      <c r="Z1328" s="24">
        <f t="shared" si="795"/>
        <v>3349.65162533683</v>
      </c>
      <c r="AA1328" s="24">
        <f t="shared" si="796"/>
        <v>18831.062929347452</v>
      </c>
      <c r="AB1328" s="24">
        <f t="shared" si="814"/>
        <v>651.28880749027644</v>
      </c>
      <c r="AC1328" s="24">
        <f t="shared" si="815"/>
        <v>532.09022048859993</v>
      </c>
      <c r="AD1328" s="123">
        <f t="shared" si="816"/>
        <v>6550</v>
      </c>
      <c r="AE1328" s="14">
        <f t="shared" si="817"/>
        <v>109.16666666666667</v>
      </c>
      <c r="AF1328" s="24">
        <f t="shared" si="797"/>
        <v>441.04511024429996</v>
      </c>
      <c r="AG1328" s="3">
        <f t="shared" si="818"/>
        <v>1.7790977951140008</v>
      </c>
      <c r="AH1328" s="14">
        <f t="shared" si="798"/>
        <v>0</v>
      </c>
      <c r="AI1328" s="14">
        <f t="shared" si="799"/>
        <v>0.17909779511400059</v>
      </c>
      <c r="AJ1328" s="14">
        <f t="shared" si="800"/>
        <v>1.2611880156026007</v>
      </c>
      <c r="AK1328" s="14">
        <f t="shared" si="801"/>
        <v>1.7790977951140008</v>
      </c>
      <c r="AL1328" s="24">
        <f t="shared" si="819"/>
        <v>651.28880749027644</v>
      </c>
      <c r="AM1328" s="14">
        <f t="shared" si="820"/>
        <v>560.39406770477035</v>
      </c>
      <c r="AN1328" s="138" t="str">
        <f t="shared" si="821"/>
        <v>modifiée</v>
      </c>
      <c r="AO1328">
        <f t="shared" si="822"/>
        <v>6550</v>
      </c>
      <c r="AP1328" s="124">
        <f t="shared" si="823"/>
        <v>560.39406770477035</v>
      </c>
      <c r="AQ1328" s="124">
        <f t="shared" si="784"/>
        <v>0.26712630319786967</v>
      </c>
    </row>
    <row r="1329" spans="2:43" x14ac:dyDescent="0.25">
      <c r="B1329" s="3">
        <f t="shared" si="802"/>
        <v>6555</v>
      </c>
      <c r="C1329" s="14">
        <f t="shared" si="803"/>
        <v>109.25</v>
      </c>
      <c r="D1329" s="11">
        <f t="shared" si="804"/>
        <v>1034.9927782926979</v>
      </c>
      <c r="E1329" s="11">
        <f t="shared" si="785"/>
        <v>874.24450464540371</v>
      </c>
      <c r="F1329" s="11">
        <f t="shared" si="805"/>
        <v>390.28811165622</v>
      </c>
      <c r="G1329" s="11">
        <f t="shared" si="786"/>
        <v>651.5821001846756</v>
      </c>
      <c r="H1329" s="11">
        <f t="shared" si="787"/>
        <v>532.37773605648238</v>
      </c>
      <c r="I1329" s="24">
        <f t="shared" si="806"/>
        <v>390.28811165622</v>
      </c>
      <c r="J1329" s="12">
        <f t="shared" si="788"/>
        <v>0.26705068939032406</v>
      </c>
      <c r="K1329" s="24">
        <f t="shared" si="789"/>
        <v>601.24402997406469</v>
      </c>
      <c r="L1329" s="12">
        <f t="shared" si="807"/>
        <v>0.24777167662762867</v>
      </c>
      <c r="M1329" s="24">
        <f t="shared" si="808"/>
        <v>651.5821001846756</v>
      </c>
      <c r="N1329" s="12">
        <f t="shared" si="790"/>
        <v>0.58997487065542487</v>
      </c>
      <c r="O1329" s="24">
        <f t="shared" si="791"/>
        <v>816.45494079103241</v>
      </c>
      <c r="P1329" s="12">
        <f t="shared" si="809"/>
        <v>0.29300595619546049</v>
      </c>
      <c r="Q1329" s="24">
        <f t="shared" si="810"/>
        <v>532.37773605648238</v>
      </c>
      <c r="R1329" s="12">
        <f t="shared" si="792"/>
        <v>0.41733899681676517</v>
      </c>
      <c r="S1329" s="24">
        <f t="shared" si="793"/>
        <v>692.51313933740948</v>
      </c>
      <c r="T1329" s="12">
        <f t="shared" si="811"/>
        <v>0.28732858397097338</v>
      </c>
      <c r="W1329" s="24">
        <f t="shared" si="812"/>
        <v>740.28552939891802</v>
      </c>
      <c r="X1329" s="24">
        <f t="shared" si="813"/>
        <v>2464.1151343591087</v>
      </c>
      <c r="Y1329" s="13">
        <f t="shared" si="794"/>
        <v>0.24777167662762867</v>
      </c>
      <c r="Z1329" s="24">
        <f t="shared" si="795"/>
        <v>3348.9743811621424</v>
      </c>
      <c r="AA1329" s="24">
        <f t="shared" si="796"/>
        <v>18839.4518726774</v>
      </c>
      <c r="AB1329" s="24">
        <f t="shared" si="814"/>
        <v>651.5821001846756</v>
      </c>
      <c r="AC1329" s="24">
        <f t="shared" si="815"/>
        <v>532.37773605648238</v>
      </c>
      <c r="AD1329" s="123">
        <f t="shared" si="816"/>
        <v>6555</v>
      </c>
      <c r="AE1329" s="14">
        <f t="shared" si="817"/>
        <v>109.25</v>
      </c>
      <c r="AF1329" s="24">
        <f t="shared" si="797"/>
        <v>441.18886802824119</v>
      </c>
      <c r="AG1329" s="3">
        <f t="shared" si="818"/>
        <v>1.7762226394351763</v>
      </c>
      <c r="AH1329" s="14">
        <f t="shared" si="798"/>
        <v>0</v>
      </c>
      <c r="AI1329" s="14">
        <f t="shared" si="799"/>
        <v>0.17622263943517602</v>
      </c>
      <c r="AJ1329" s="14">
        <f t="shared" si="800"/>
        <v>1.2586003754916586</v>
      </c>
      <c r="AK1329" s="14">
        <f t="shared" si="801"/>
        <v>1.7762226394351763</v>
      </c>
      <c r="AL1329" s="24">
        <f t="shared" si="819"/>
        <v>651.5821001846756</v>
      </c>
      <c r="AM1329" s="14">
        <f t="shared" si="820"/>
        <v>560.66095604911982</v>
      </c>
      <c r="AN1329" s="138" t="str">
        <f t="shared" si="821"/>
        <v>modifiée</v>
      </c>
      <c r="AO1329">
        <f t="shared" si="822"/>
        <v>6555</v>
      </c>
      <c r="AP1329" s="124">
        <f t="shared" si="823"/>
        <v>560.66095604911982</v>
      </c>
      <c r="AQ1329" s="124">
        <f t="shared" si="784"/>
        <v>0.26688834434946784</v>
      </c>
    </row>
    <row r="1330" spans="2:43" x14ac:dyDescent="0.25">
      <c r="B1330" s="3">
        <f t="shared" si="802"/>
        <v>6560</v>
      </c>
      <c r="C1330" s="14">
        <f t="shared" si="803"/>
        <v>109.33333333333333</v>
      </c>
      <c r="D1330" s="11">
        <f t="shared" si="804"/>
        <v>1035.1068922329105</v>
      </c>
      <c r="E1330" s="11">
        <f t="shared" si="785"/>
        <v>874.46528007177585</v>
      </c>
      <c r="F1330" s="11">
        <f t="shared" si="805"/>
        <v>390.53588333284762</v>
      </c>
      <c r="G1330" s="11">
        <f t="shared" si="786"/>
        <v>651.87510614087103</v>
      </c>
      <c r="H1330" s="11">
        <f t="shared" si="787"/>
        <v>532.66506464045335</v>
      </c>
      <c r="I1330" s="24">
        <f t="shared" si="806"/>
        <v>390.53588333284762</v>
      </c>
      <c r="J1330" s="12">
        <f t="shared" si="788"/>
        <v>0.26699913654428109</v>
      </c>
      <c r="K1330" s="24">
        <f t="shared" si="789"/>
        <v>601.36011964129239</v>
      </c>
      <c r="L1330" s="12">
        <f t="shared" si="807"/>
        <v>0.2476781662313636</v>
      </c>
      <c r="M1330" s="24">
        <f t="shared" si="808"/>
        <v>651.87510614087103</v>
      </c>
      <c r="N1330" s="12">
        <f t="shared" si="790"/>
        <v>0.5896052269572285</v>
      </c>
      <c r="O1330" s="24">
        <f t="shared" si="791"/>
        <v>816.96680433960069</v>
      </c>
      <c r="P1330" s="12">
        <f t="shared" si="809"/>
        <v>0.2927187798015084</v>
      </c>
      <c r="Q1330" s="24">
        <f t="shared" si="810"/>
        <v>532.66506464045335</v>
      </c>
      <c r="R1330" s="12">
        <f t="shared" si="792"/>
        <v>0.41718983840466389</v>
      </c>
      <c r="S1330" s="24">
        <f t="shared" si="793"/>
        <v>692.76073443852169</v>
      </c>
      <c r="T1330" s="12">
        <f t="shared" si="811"/>
        <v>0.28714171641391328</v>
      </c>
      <c r="W1330" s="24">
        <f t="shared" si="812"/>
        <v>740.53330107554564</v>
      </c>
      <c r="X1330" s="24">
        <f t="shared" si="813"/>
        <v>2414.237094138462</v>
      </c>
      <c r="Y1330" s="13">
        <f t="shared" si="794"/>
        <v>0.2476781662313636</v>
      </c>
      <c r="Z1330" s="24">
        <f t="shared" si="795"/>
        <v>3348.2994749057552</v>
      </c>
      <c r="AA1330" s="24">
        <f t="shared" si="796"/>
        <v>18847.851993799428</v>
      </c>
      <c r="AB1330" s="24">
        <f t="shared" si="814"/>
        <v>651.87510614087103</v>
      </c>
      <c r="AC1330" s="24">
        <f t="shared" si="815"/>
        <v>532.66506464045335</v>
      </c>
      <c r="AD1330" s="123">
        <f t="shared" si="816"/>
        <v>6560</v>
      </c>
      <c r="AE1330" s="14">
        <f t="shared" si="817"/>
        <v>109.33333333333333</v>
      </c>
      <c r="AF1330" s="24">
        <f t="shared" si="797"/>
        <v>441.33253232022668</v>
      </c>
      <c r="AG1330" s="3">
        <f t="shared" si="818"/>
        <v>1.7733493535954665</v>
      </c>
      <c r="AH1330" s="14">
        <f t="shared" si="798"/>
        <v>0</v>
      </c>
      <c r="AI1330" s="14">
        <f t="shared" si="799"/>
        <v>0.17334935359546633</v>
      </c>
      <c r="AJ1330" s="14">
        <f t="shared" si="800"/>
        <v>1.2560144182359199</v>
      </c>
      <c r="AK1330" s="14">
        <f t="shared" si="801"/>
        <v>1.7733493535954665</v>
      </c>
      <c r="AL1330" s="24">
        <f t="shared" si="819"/>
        <v>651.87510614087103</v>
      </c>
      <c r="AM1330" s="14">
        <f t="shared" si="820"/>
        <v>560.92760659922271</v>
      </c>
      <c r="AN1330" s="138" t="str">
        <f t="shared" si="821"/>
        <v>modifiée</v>
      </c>
      <c r="AO1330">
        <f t="shared" si="822"/>
        <v>6560</v>
      </c>
      <c r="AP1330" s="124">
        <f t="shared" si="823"/>
        <v>560.92760659922271</v>
      </c>
      <c r="AQ1330" s="124">
        <f t="shared" si="784"/>
        <v>0.26665055010289507</v>
      </c>
    </row>
    <row r="1331" spans="2:43" x14ac:dyDescent="0.25">
      <c r="B1331" s="3">
        <f t="shared" si="802"/>
        <v>6565</v>
      </c>
      <c r="C1331" s="14">
        <f t="shared" si="803"/>
        <v>109.41666666666667</v>
      </c>
      <c r="D1331" s="11">
        <f t="shared" si="804"/>
        <v>1035.2209193284116</v>
      </c>
      <c r="E1331" s="11">
        <f t="shared" si="785"/>
        <v>874.68605549814811</v>
      </c>
      <c r="F1331" s="11">
        <f t="shared" si="805"/>
        <v>390.78356149907898</v>
      </c>
      <c r="G1331" s="11">
        <f t="shared" si="786"/>
        <v>652.1678249206725</v>
      </c>
      <c r="H1331" s="11">
        <f t="shared" si="787"/>
        <v>532.95220635686724</v>
      </c>
      <c r="I1331" s="24">
        <f t="shared" si="806"/>
        <v>390.78356149907898</v>
      </c>
      <c r="J1331" s="12">
        <f t="shared" si="788"/>
        <v>0.26694757343017789</v>
      </c>
      <c r="K1331" s="24">
        <f t="shared" si="789"/>
        <v>601.47627728253906</v>
      </c>
      <c r="L1331" s="12">
        <f t="shared" si="807"/>
        <v>0.24758466222409226</v>
      </c>
      <c r="M1331" s="24">
        <f t="shared" si="808"/>
        <v>652.1678249206725</v>
      </c>
      <c r="N1331" s="12">
        <f t="shared" si="790"/>
        <v>0.5892338925098547</v>
      </c>
      <c r="O1331" s="24">
        <f t="shared" si="791"/>
        <v>817.48165577749069</v>
      </c>
      <c r="P1331" s="12">
        <f t="shared" si="809"/>
        <v>0.29243116168840905</v>
      </c>
      <c r="Q1331" s="24">
        <f t="shared" si="810"/>
        <v>532.95220635686724</v>
      </c>
      <c r="R1331" s="12">
        <f t="shared" si="792"/>
        <v>0.41704069908405034</v>
      </c>
      <c r="S1331" s="24">
        <f t="shared" si="793"/>
        <v>693.00847492406399</v>
      </c>
      <c r="T1331" s="12">
        <f t="shared" si="811"/>
        <v>0.28695496529419035</v>
      </c>
      <c r="W1331" s="24">
        <f t="shared" si="812"/>
        <v>740.780979241777</v>
      </c>
      <c r="X1331" s="24">
        <f t="shared" si="813"/>
        <v>2366.903467894741</v>
      </c>
      <c r="Y1331" s="13">
        <f t="shared" si="794"/>
        <v>0.24758466222409226</v>
      </c>
      <c r="Z1331" s="24">
        <f t="shared" si="795"/>
        <v>3347.6269064092776</v>
      </c>
      <c r="AA1331" s="24">
        <f t="shared" si="796"/>
        <v>18856.263313734838</v>
      </c>
      <c r="AB1331" s="24">
        <f t="shared" si="814"/>
        <v>652.1678249206725</v>
      </c>
      <c r="AC1331" s="24">
        <f t="shared" si="815"/>
        <v>532.95220635686724</v>
      </c>
      <c r="AD1331" s="123">
        <f t="shared" si="816"/>
        <v>6565</v>
      </c>
      <c r="AE1331" s="14">
        <f t="shared" si="817"/>
        <v>109.41666666666667</v>
      </c>
      <c r="AF1331" s="24">
        <f t="shared" si="797"/>
        <v>441.47610317843362</v>
      </c>
      <c r="AG1331" s="3">
        <f t="shared" si="818"/>
        <v>1.7704779364313277</v>
      </c>
      <c r="AH1331" s="14">
        <f t="shared" si="798"/>
        <v>0</v>
      </c>
      <c r="AI1331" s="14">
        <f t="shared" si="799"/>
        <v>0.17047793643132747</v>
      </c>
      <c r="AJ1331" s="14">
        <f t="shared" si="800"/>
        <v>1.2534301427881949</v>
      </c>
      <c r="AK1331" s="14">
        <f t="shared" si="801"/>
        <v>1.7704779364313277</v>
      </c>
      <c r="AL1331" s="24">
        <f t="shared" si="819"/>
        <v>652.1678249206725</v>
      </c>
      <c r="AM1331" s="14">
        <f t="shared" si="820"/>
        <v>561.19401951975192</v>
      </c>
      <c r="AN1331" s="138" t="str">
        <f t="shared" si="821"/>
        <v>modifiée</v>
      </c>
      <c r="AO1331">
        <f t="shared" si="822"/>
        <v>6565</v>
      </c>
      <c r="AP1331" s="124">
        <f t="shared" si="823"/>
        <v>561.19401951975192</v>
      </c>
      <c r="AQ1331" s="124">
        <f t="shared" si="784"/>
        <v>0.26641292052920562</v>
      </c>
    </row>
    <row r="1332" spans="2:43" x14ac:dyDescent="0.25">
      <c r="B1332" s="3">
        <f t="shared" si="802"/>
        <v>6570</v>
      </c>
      <c r="C1332" s="14">
        <f t="shared" si="803"/>
        <v>109.5</v>
      </c>
      <c r="D1332" s="11">
        <f t="shared" si="804"/>
        <v>1035.334859711284</v>
      </c>
      <c r="E1332" s="11">
        <f t="shared" si="785"/>
        <v>874.90683092452036</v>
      </c>
      <c r="F1332" s="11">
        <f t="shared" si="805"/>
        <v>391.03114616130307</v>
      </c>
      <c r="G1332" s="11">
        <f t="shared" si="786"/>
        <v>652.46025608236096</v>
      </c>
      <c r="H1332" s="11">
        <f t="shared" si="787"/>
        <v>533.23916132216141</v>
      </c>
      <c r="I1332" s="24">
        <f t="shared" si="806"/>
        <v>391.03114616130307</v>
      </c>
      <c r="J1332" s="12">
        <f t="shared" si="788"/>
        <v>0.26689600003653646</v>
      </c>
      <c r="K1332" s="24">
        <f t="shared" si="789"/>
        <v>601.59250297647986</v>
      </c>
      <c r="L1332" s="12">
        <f t="shared" si="807"/>
        <v>0.24749116465905954</v>
      </c>
      <c r="M1332" s="24">
        <f t="shared" si="808"/>
        <v>652.46025608236096</v>
      </c>
      <c r="N1332" s="12">
        <f t="shared" si="790"/>
        <v>0.58886085679133227</v>
      </c>
      <c r="O1332" s="24">
        <f t="shared" si="791"/>
        <v>817.9995198082288</v>
      </c>
      <c r="P1332" s="12">
        <f t="shared" si="809"/>
        <v>0.2921430982971861</v>
      </c>
      <c r="Q1332" s="24">
        <f t="shared" si="810"/>
        <v>533.23916132216141</v>
      </c>
      <c r="R1332" s="12">
        <f t="shared" si="792"/>
        <v>0.41689157903793606</v>
      </c>
      <c r="S1332" s="24">
        <f t="shared" si="793"/>
        <v>693.256360611697</v>
      </c>
      <c r="T1332" s="12">
        <f t="shared" si="811"/>
        <v>0.2867683306942076</v>
      </c>
      <c r="W1332" s="24">
        <f t="shared" si="812"/>
        <v>741.02856390400109</v>
      </c>
      <c r="X1332" s="24">
        <f t="shared" si="813"/>
        <v>2321.9244101730624</v>
      </c>
      <c r="Y1332" s="13">
        <f t="shared" si="794"/>
        <v>0.24749116465905954</v>
      </c>
      <c r="Z1332" s="24">
        <f t="shared" si="795"/>
        <v>3346.9566755129817</v>
      </c>
      <c r="AA1332" s="24">
        <f t="shared" si="796"/>
        <v>18864.68585351008</v>
      </c>
      <c r="AB1332" s="24">
        <f t="shared" si="814"/>
        <v>652.46025608236096</v>
      </c>
      <c r="AC1332" s="24">
        <f t="shared" si="815"/>
        <v>533.23916132216141</v>
      </c>
      <c r="AD1332" s="123">
        <f t="shared" si="816"/>
        <v>6570</v>
      </c>
      <c r="AE1332" s="14">
        <f t="shared" si="817"/>
        <v>109.5</v>
      </c>
      <c r="AF1332" s="24">
        <f t="shared" si="797"/>
        <v>441.6195806610807</v>
      </c>
      <c r="AG1332" s="3">
        <f t="shared" si="818"/>
        <v>1.7676083867783858</v>
      </c>
      <c r="AH1332" s="14">
        <f t="shared" si="798"/>
        <v>0</v>
      </c>
      <c r="AI1332" s="14">
        <f t="shared" si="799"/>
        <v>0.16760838677838574</v>
      </c>
      <c r="AJ1332" s="14">
        <f t="shared" si="800"/>
        <v>1.2508475481005474</v>
      </c>
      <c r="AK1332" s="14">
        <f t="shared" si="801"/>
        <v>1.7676083867783858</v>
      </c>
      <c r="AL1332" s="24">
        <f t="shared" si="819"/>
        <v>652.46025608236096</v>
      </c>
      <c r="AM1332" s="14">
        <f t="shared" si="820"/>
        <v>561.4601949754508</v>
      </c>
      <c r="AN1332" s="138" t="str">
        <f t="shared" si="821"/>
        <v>modifiée</v>
      </c>
      <c r="AO1332">
        <f t="shared" si="822"/>
        <v>6570</v>
      </c>
      <c r="AP1332" s="124">
        <f t="shared" si="823"/>
        <v>561.4601949754508</v>
      </c>
      <c r="AQ1332" s="124">
        <f t="shared" si="784"/>
        <v>0.26617545569888534</v>
      </c>
    </row>
    <row r="1333" spans="2:43" x14ac:dyDescent="0.25">
      <c r="B1333" s="3">
        <f t="shared" si="802"/>
        <v>6575</v>
      </c>
      <c r="C1333" s="14">
        <f t="shared" si="803"/>
        <v>109.58333333333333</v>
      </c>
      <c r="D1333" s="11">
        <f t="shared" si="804"/>
        <v>1035.4487135133099</v>
      </c>
      <c r="E1333" s="11">
        <f t="shared" si="785"/>
        <v>875.12760635089262</v>
      </c>
      <c r="F1333" s="11">
        <f t="shared" si="805"/>
        <v>391.27863732596211</v>
      </c>
      <c r="G1333" s="11">
        <f t="shared" si="786"/>
        <v>652.75239918065813</v>
      </c>
      <c r="H1333" s="11">
        <f t="shared" si="787"/>
        <v>533.52592965285567</v>
      </c>
      <c r="I1333" s="24">
        <f t="shared" si="806"/>
        <v>391.27863732596211</v>
      </c>
      <c r="J1333" s="12">
        <f t="shared" si="788"/>
        <v>0.26684441635208739</v>
      </c>
      <c r="K1333" s="24">
        <f t="shared" si="789"/>
        <v>601.70879680141616</v>
      </c>
      <c r="L1333" s="12">
        <f t="shared" si="807"/>
        <v>0.24739767358945444</v>
      </c>
      <c r="M1333" s="24">
        <f t="shared" si="808"/>
        <v>652.75239918065813</v>
      </c>
      <c r="N1333" s="12">
        <f t="shared" si="790"/>
        <v>0.58848610920103495</v>
      </c>
      <c r="O1333" s="24">
        <f t="shared" si="791"/>
        <v>818.52042139642208</v>
      </c>
      <c r="P1333" s="12">
        <f t="shared" si="809"/>
        <v>0.29185458603834236</v>
      </c>
      <c r="Q1333" s="24">
        <f t="shared" si="810"/>
        <v>533.52592965285567</v>
      </c>
      <c r="R1333" s="12">
        <f t="shared" si="792"/>
        <v>0.41674247844905399</v>
      </c>
      <c r="S1333" s="24">
        <f t="shared" si="793"/>
        <v>693.50439131880921</v>
      </c>
      <c r="T1333" s="12">
        <f t="shared" si="811"/>
        <v>0.28658181269574223</v>
      </c>
      <c r="W1333" s="24">
        <f t="shared" si="812"/>
        <v>741.27605506866018</v>
      </c>
      <c r="X1333" s="24">
        <f t="shared" si="813"/>
        <v>2279.1285036849663</v>
      </c>
      <c r="Y1333" s="13">
        <f t="shared" si="794"/>
        <v>0.24739767358945444</v>
      </c>
      <c r="Z1333" s="24">
        <f t="shared" si="795"/>
        <v>3346.2887820558108</v>
      </c>
      <c r="AA1333" s="24">
        <f t="shared" si="796"/>
        <v>18873.119634156545</v>
      </c>
      <c r="AB1333" s="24">
        <f t="shared" si="814"/>
        <v>652.75239918065813</v>
      </c>
      <c r="AC1333" s="24">
        <f t="shared" si="815"/>
        <v>533.52592965285567</v>
      </c>
      <c r="AD1333" s="123">
        <f t="shared" si="816"/>
        <v>6575</v>
      </c>
      <c r="AE1333" s="14">
        <f t="shared" si="817"/>
        <v>109.58333333333333</v>
      </c>
      <c r="AF1333" s="24">
        <f t="shared" si="797"/>
        <v>441.76296482642783</v>
      </c>
      <c r="AG1333" s="3">
        <f t="shared" si="818"/>
        <v>1.7647407034714435</v>
      </c>
      <c r="AH1333" s="14">
        <f t="shared" si="798"/>
        <v>0</v>
      </c>
      <c r="AI1333" s="14">
        <f t="shared" si="799"/>
        <v>0.16474070347144321</v>
      </c>
      <c r="AJ1333" s="14">
        <f t="shared" si="800"/>
        <v>1.2482666331242991</v>
      </c>
      <c r="AK1333" s="14">
        <f t="shared" si="801"/>
        <v>1.7647407034714435</v>
      </c>
      <c r="AL1333" s="24">
        <f t="shared" si="819"/>
        <v>652.75239918065813</v>
      </c>
      <c r="AM1333" s="14">
        <f t="shared" si="820"/>
        <v>561.726133131133</v>
      </c>
      <c r="AN1333" s="138" t="str">
        <f t="shared" si="821"/>
        <v>modifiée</v>
      </c>
      <c r="AO1333">
        <f t="shared" si="822"/>
        <v>6575</v>
      </c>
      <c r="AP1333" s="124">
        <f t="shared" si="823"/>
        <v>561.726133131133</v>
      </c>
      <c r="AQ1333" s="124">
        <f t="shared" si="784"/>
        <v>0.2659381556821927</v>
      </c>
    </row>
    <row r="1334" spans="2:43" x14ac:dyDescent="0.25">
      <c r="B1334" s="3">
        <f t="shared" si="802"/>
        <v>6580</v>
      </c>
      <c r="C1334" s="14">
        <f t="shared" si="803"/>
        <v>109.66666666666667</v>
      </c>
      <c r="D1334" s="11">
        <f t="shared" si="804"/>
        <v>1035.5624808659713</v>
      </c>
      <c r="E1334" s="11">
        <f t="shared" si="785"/>
        <v>875.34838177726488</v>
      </c>
      <c r="F1334" s="11">
        <f t="shared" si="805"/>
        <v>391.52603499955154</v>
      </c>
      <c r="G1334" s="11">
        <f t="shared" si="786"/>
        <v>653.04425376669644</v>
      </c>
      <c r="H1334" s="11">
        <f t="shared" si="787"/>
        <v>533.81251146555144</v>
      </c>
      <c r="I1334" s="24">
        <f t="shared" si="806"/>
        <v>391.52603499955154</v>
      </c>
      <c r="J1334" s="12">
        <f t="shared" si="788"/>
        <v>0.26679282236576923</v>
      </c>
      <c r="K1334" s="24">
        <f t="shared" si="789"/>
        <v>601.82515883527606</v>
      </c>
      <c r="L1334" s="12">
        <f t="shared" si="807"/>
        <v>0.24730418906845958</v>
      </c>
      <c r="M1334" s="24">
        <f t="shared" si="808"/>
        <v>653.04425376669644</v>
      </c>
      <c r="N1334" s="12">
        <f t="shared" si="790"/>
        <v>0.58810963905904845</v>
      </c>
      <c r="O1334" s="24">
        <f t="shared" si="791"/>
        <v>819.04438577108363</v>
      </c>
      <c r="P1334" s="12">
        <f t="shared" si="809"/>
        <v>0.29156562129169428</v>
      </c>
      <c r="Q1334" s="24">
        <f t="shared" si="810"/>
        <v>533.81251146555144</v>
      </c>
      <c r="R1334" s="12">
        <f t="shared" si="792"/>
        <v>0.41659339749985641</v>
      </c>
      <c r="S1334" s="24">
        <f t="shared" si="793"/>
        <v>693.75256686251919</v>
      </c>
      <c r="T1334" s="12">
        <f t="shared" si="811"/>
        <v>0.286395411380023</v>
      </c>
      <c r="W1334" s="24">
        <f t="shared" si="812"/>
        <v>741.52345274224967</v>
      </c>
      <c r="X1334" s="24">
        <f t="shared" si="813"/>
        <v>2238.3605762732291</v>
      </c>
      <c r="Y1334" s="13">
        <f t="shared" si="794"/>
        <v>0.24730418906845958</v>
      </c>
      <c r="Z1334" s="24">
        <f t="shared" si="795"/>
        <v>3345.6232258753798</v>
      </c>
      <c r="AA1334" s="24">
        <f t="shared" si="796"/>
        <v>18881.564676710637</v>
      </c>
      <c r="AB1334" s="24">
        <f t="shared" si="814"/>
        <v>653.04425376669644</v>
      </c>
      <c r="AC1334" s="24">
        <f t="shared" si="815"/>
        <v>533.81251146555144</v>
      </c>
      <c r="AD1334" s="123">
        <f t="shared" si="816"/>
        <v>6580</v>
      </c>
      <c r="AE1334" s="14">
        <f t="shared" si="817"/>
        <v>109.66666666666667</v>
      </c>
      <c r="AF1334" s="24">
        <f t="shared" si="797"/>
        <v>441.90625573277572</v>
      </c>
      <c r="AG1334" s="3">
        <f t="shared" si="818"/>
        <v>1.7618748853444857</v>
      </c>
      <c r="AH1334" s="14">
        <f t="shared" si="798"/>
        <v>0</v>
      </c>
      <c r="AI1334" s="14">
        <f t="shared" si="799"/>
        <v>0.16187488534448546</v>
      </c>
      <c r="AJ1334" s="14">
        <f t="shared" si="800"/>
        <v>1.245687396810037</v>
      </c>
      <c r="AK1334" s="14">
        <f t="shared" si="801"/>
        <v>1.7618748853444857</v>
      </c>
      <c r="AL1334" s="24">
        <f t="shared" si="819"/>
        <v>653.04425376669644</v>
      </c>
      <c r="AM1334" s="14">
        <f t="shared" si="820"/>
        <v>561.99183415168125</v>
      </c>
      <c r="AN1334" s="138" t="str">
        <f t="shared" si="821"/>
        <v>modifiée</v>
      </c>
      <c r="AO1334">
        <f t="shared" si="822"/>
        <v>6580</v>
      </c>
      <c r="AP1334" s="124">
        <f t="shared" si="823"/>
        <v>561.99183415168125</v>
      </c>
      <c r="AQ1334" s="124">
        <f t="shared" si="784"/>
        <v>0.26570102054824929</v>
      </c>
    </row>
    <row r="1335" spans="2:43" x14ac:dyDescent="0.25">
      <c r="B1335" s="3">
        <f t="shared" si="802"/>
        <v>6585</v>
      </c>
      <c r="C1335" s="14">
        <f t="shared" si="803"/>
        <v>109.75</v>
      </c>
      <c r="D1335" s="11">
        <f t="shared" si="804"/>
        <v>1035.6761619004512</v>
      </c>
      <c r="E1335" s="11">
        <f t="shared" si="785"/>
        <v>875.56915720363702</v>
      </c>
      <c r="F1335" s="11">
        <f t="shared" si="805"/>
        <v>391.77333918862001</v>
      </c>
      <c r="G1335" s="11">
        <f t="shared" si="786"/>
        <v>653.33581938798818</v>
      </c>
      <c r="H1335" s="11">
        <f t="shared" si="787"/>
        <v>534.09890687693144</v>
      </c>
      <c r="I1335" s="24">
        <f t="shared" si="806"/>
        <v>391.77333918862001</v>
      </c>
      <c r="J1335" s="12">
        <f t="shared" si="788"/>
        <v>0.26674121806672779</v>
      </c>
      <c r="K1335" s="24">
        <f t="shared" si="789"/>
        <v>601.94158915561525</v>
      </c>
      <c r="L1335" s="12">
        <f t="shared" si="807"/>
        <v>0.24721071114923204</v>
      </c>
      <c r="M1335" s="24">
        <f t="shared" si="808"/>
        <v>653.33581938798818</v>
      </c>
      <c r="N1335" s="12">
        <f t="shared" si="790"/>
        <v>0.5877314356055322</v>
      </c>
      <c r="O1335" s="24">
        <f t="shared" si="791"/>
        <v>819.57143842900814</v>
      </c>
      <c r="P1335" s="12">
        <f t="shared" si="809"/>
        <v>0.29127620040605273</v>
      </c>
      <c r="Q1335" s="24">
        <f t="shared" si="810"/>
        <v>534.09890687693144</v>
      </c>
      <c r="R1335" s="12">
        <f t="shared" si="792"/>
        <v>0.41644433637251332</v>
      </c>
      <c r="S1335" s="24">
        <f t="shared" si="793"/>
        <v>694.00088705967789</v>
      </c>
      <c r="T1335" s="12">
        <f t="shared" si="811"/>
        <v>0.28620912682770222</v>
      </c>
      <c r="W1335" s="24">
        <f t="shared" si="812"/>
        <v>741.77075693131815</v>
      </c>
      <c r="X1335" s="24">
        <f t="shared" si="813"/>
        <v>2199.4798210221197</v>
      </c>
      <c r="Y1335" s="13">
        <f t="shared" si="794"/>
        <v>0.24721071114923204</v>
      </c>
      <c r="Z1335" s="24">
        <f t="shared" si="795"/>
        <v>3344.9600068079717</v>
      </c>
      <c r="AA1335" s="24">
        <f t="shared" si="796"/>
        <v>18890.021002213722</v>
      </c>
      <c r="AB1335" s="24">
        <f t="shared" si="814"/>
        <v>653.33581938798818</v>
      </c>
      <c r="AC1335" s="24">
        <f t="shared" si="815"/>
        <v>534.09890687693144</v>
      </c>
      <c r="AD1335" s="123">
        <f t="shared" si="816"/>
        <v>6585</v>
      </c>
      <c r="AE1335" s="14">
        <f t="shared" si="817"/>
        <v>109.75</v>
      </c>
      <c r="AF1335" s="24">
        <f t="shared" si="797"/>
        <v>442.04945343846572</v>
      </c>
      <c r="AG1335" s="3">
        <f t="shared" si="818"/>
        <v>1.7590109312306859</v>
      </c>
      <c r="AH1335" s="14">
        <f t="shared" si="798"/>
        <v>0</v>
      </c>
      <c r="AI1335" s="14">
        <f t="shared" si="799"/>
        <v>0.15901093123068544</v>
      </c>
      <c r="AJ1335" s="14">
        <f t="shared" si="800"/>
        <v>1.2431098381076171</v>
      </c>
      <c r="AK1335" s="14">
        <f t="shared" si="801"/>
        <v>1.7590109312306859</v>
      </c>
      <c r="AL1335" s="24">
        <f t="shared" si="819"/>
        <v>653.33581938798818</v>
      </c>
      <c r="AM1335" s="14">
        <f t="shared" si="820"/>
        <v>562.25729820204697</v>
      </c>
      <c r="AN1335" s="138" t="str">
        <f t="shared" si="821"/>
        <v>modifiée</v>
      </c>
      <c r="AO1335">
        <f t="shared" si="822"/>
        <v>6585</v>
      </c>
      <c r="AP1335" s="124">
        <f t="shared" si="823"/>
        <v>562.25729820204697</v>
      </c>
      <c r="AQ1335" s="124">
        <f>AP1335-AP1334</f>
        <v>0.26546405036572196</v>
      </c>
    </row>
    <row r="1336" spans="2:43" x14ac:dyDescent="0.25">
      <c r="B1336" s="3">
        <f t="shared" si="802"/>
        <v>6590</v>
      </c>
      <c r="C1336" s="14">
        <f t="shared" si="803"/>
        <v>109.83333333333333</v>
      </c>
      <c r="D1336" s="11">
        <f t="shared" si="804"/>
        <v>1035.7897567476334</v>
      </c>
      <c r="E1336" s="11">
        <f t="shared" si="785"/>
        <v>875.78993263000916</v>
      </c>
      <c r="F1336" s="11">
        <f t="shared" si="805"/>
        <v>392.02054989976926</v>
      </c>
      <c r="G1336" s="11">
        <f t="shared" si="786"/>
        <v>653.62709558839424</v>
      </c>
      <c r="H1336" s="11">
        <f t="shared" si="787"/>
        <v>534.38511600375909</v>
      </c>
      <c r="I1336" s="24">
        <f t="shared" si="806"/>
        <v>392.02054989976926</v>
      </c>
      <c r="J1336" s="12">
        <f t="shared" si="788"/>
        <v>0.26668960344431608</v>
      </c>
      <c r="K1336" s="24">
        <f t="shared" si="789"/>
        <v>602.05808783961686</v>
      </c>
      <c r="L1336" s="12">
        <f t="shared" si="807"/>
        <v>0.24711723988493986</v>
      </c>
      <c r="M1336" s="24">
        <f t="shared" si="808"/>
        <v>653.62709558839424</v>
      </c>
      <c r="N1336" s="12">
        <f t="shared" si="790"/>
        <v>0.58735148800007841</v>
      </c>
      <c r="O1336" s="24">
        <f t="shared" si="791"/>
        <v>820.10160513819574</v>
      </c>
      <c r="P1336" s="12">
        <f t="shared" si="809"/>
        <v>0.29098631969902466</v>
      </c>
      <c r="Q1336" s="24">
        <f t="shared" si="810"/>
        <v>534.38511600375909</v>
      </c>
      <c r="R1336" s="12">
        <f t="shared" si="792"/>
        <v>0.41629529524891096</v>
      </c>
      <c r="S1336" s="24">
        <f t="shared" si="793"/>
        <v>694.24935172687196</v>
      </c>
      <c r="T1336" s="12">
        <f t="shared" si="811"/>
        <v>0.28602295911891368</v>
      </c>
      <c r="W1336" s="24">
        <f t="shared" si="812"/>
        <v>742.0179676424674</v>
      </c>
      <c r="X1336" s="24">
        <f t="shared" si="813"/>
        <v>2162.3581715120499</v>
      </c>
      <c r="Y1336" s="13">
        <f t="shared" si="794"/>
        <v>0.24711723988493986</v>
      </c>
      <c r="Z1336" s="24">
        <f t="shared" si="795"/>
        <v>3344.299124688544</v>
      </c>
      <c r="AA1336" s="24">
        <f t="shared" si="796"/>
        <v>18898.488631711971</v>
      </c>
      <c r="AB1336" s="24">
        <f t="shared" si="814"/>
        <v>653.62709558839424</v>
      </c>
      <c r="AC1336" s="24">
        <f t="shared" si="815"/>
        <v>534.38511600375909</v>
      </c>
      <c r="AD1336" s="123">
        <f t="shared" si="816"/>
        <v>6590</v>
      </c>
      <c r="AE1336" s="14">
        <f t="shared" si="817"/>
        <v>109.83333333333333</v>
      </c>
      <c r="AF1336" s="24">
        <f t="shared" si="797"/>
        <v>442.19255800187955</v>
      </c>
      <c r="AG1336" s="3">
        <f t="shared" si="818"/>
        <v>1.756148839962409</v>
      </c>
      <c r="AH1336" s="14">
        <f t="shared" si="798"/>
        <v>0</v>
      </c>
      <c r="AI1336" s="14">
        <f t="shared" si="799"/>
        <v>0.15614883996240891</v>
      </c>
      <c r="AJ1336" s="14">
        <f t="shared" si="800"/>
        <v>1.2405339559661681</v>
      </c>
      <c r="AK1336" s="14">
        <f t="shared" si="801"/>
        <v>1.756148839962409</v>
      </c>
      <c r="AL1336" s="24">
        <f t="shared" si="819"/>
        <v>653.62709558839424</v>
      </c>
      <c r="AM1336" s="14">
        <f t="shared" si="820"/>
        <v>562.52252544724956</v>
      </c>
      <c r="AN1336" s="138" t="str">
        <f t="shared" si="821"/>
        <v>modifiée</v>
      </c>
      <c r="AO1336">
        <f t="shared" si="822"/>
        <v>6590</v>
      </c>
      <c r="AP1336" s="124">
        <f t="shared" si="823"/>
        <v>562.52252544724956</v>
      </c>
      <c r="AQ1336" s="124">
        <f t="shared" ref="AQ1336:AQ1399" si="824">AP1336-AP1335</f>
        <v>0.26522724520259544</v>
      </c>
    </row>
    <row r="1337" spans="2:43" x14ac:dyDescent="0.25">
      <c r="B1337" s="3">
        <f t="shared" si="802"/>
        <v>6595</v>
      </c>
      <c r="C1337" s="14">
        <f t="shared" si="803"/>
        <v>109.91666666666667</v>
      </c>
      <c r="D1337" s="11">
        <f t="shared" si="804"/>
        <v>1035.9032655381052</v>
      </c>
      <c r="E1337" s="11">
        <f t="shared" si="785"/>
        <v>876.01070805638142</v>
      </c>
      <c r="F1337" s="11">
        <f t="shared" si="805"/>
        <v>392.26766713965418</v>
      </c>
      <c r="G1337" s="11">
        <f t="shared" si="786"/>
        <v>653.91808190809331</v>
      </c>
      <c r="H1337" s="11">
        <f t="shared" si="787"/>
        <v>534.67113896287799</v>
      </c>
      <c r="I1337" s="24">
        <f t="shared" si="806"/>
        <v>392.26766713965418</v>
      </c>
      <c r="J1337" s="12">
        <f t="shared" si="788"/>
        <v>0.26663797848809301</v>
      </c>
      <c r="K1337" s="24">
        <f t="shared" si="789"/>
        <v>602.17465496409307</v>
      </c>
      <c r="L1337" s="12">
        <f t="shared" si="807"/>
        <v>0.24702377532868325</v>
      </c>
      <c r="M1337" s="24">
        <f t="shared" si="808"/>
        <v>653.91808190809331</v>
      </c>
      <c r="N1337" s="12">
        <f t="shared" si="790"/>
        <v>0.58696978532106403</v>
      </c>
      <c r="O1337" s="24">
        <f t="shared" si="791"/>
        <v>820.63491194132871</v>
      </c>
      <c r="P1337" s="12">
        <f t="shared" si="809"/>
        <v>0.2906959754565519</v>
      </c>
      <c r="Q1337" s="24">
        <f t="shared" si="810"/>
        <v>534.67113896287799</v>
      </c>
      <c r="R1337" s="12">
        <f t="shared" si="792"/>
        <v>0.41614627431065038</v>
      </c>
      <c r="S1337" s="24">
        <f t="shared" si="793"/>
        <v>694.49796068042451</v>
      </c>
      <c r="T1337" s="12">
        <f t="shared" si="811"/>
        <v>0.28583690833314895</v>
      </c>
      <c r="W1337" s="24">
        <f t="shared" si="812"/>
        <v>742.26508488235231</v>
      </c>
      <c r="X1337" s="24">
        <f t="shared" si="813"/>
        <v>2126.8788927118076</v>
      </c>
      <c r="Y1337" s="13">
        <f t="shared" si="794"/>
        <v>0.24702377532868325</v>
      </c>
      <c r="Z1337" s="24">
        <f t="shared" si="795"/>
        <v>3343.6405793507274</v>
      </c>
      <c r="AA1337" s="24">
        <f t="shared" si="796"/>
        <v>18906.967586256582</v>
      </c>
      <c r="AB1337" s="24">
        <f t="shared" si="814"/>
        <v>653.91808190809331</v>
      </c>
      <c r="AC1337" s="24">
        <f t="shared" si="815"/>
        <v>534.67113896287799</v>
      </c>
      <c r="AD1337" s="123">
        <f t="shared" si="816"/>
        <v>6595</v>
      </c>
      <c r="AE1337" s="14">
        <f t="shared" si="817"/>
        <v>109.91666666666667</v>
      </c>
      <c r="AF1337" s="24">
        <f t="shared" si="797"/>
        <v>442.33556948143899</v>
      </c>
      <c r="AG1337" s="3">
        <f t="shared" si="818"/>
        <v>1.7532886103712202</v>
      </c>
      <c r="AH1337" s="14">
        <f t="shared" si="798"/>
        <v>0</v>
      </c>
      <c r="AI1337" s="14">
        <f t="shared" si="799"/>
        <v>0.15328861037121999</v>
      </c>
      <c r="AJ1337" s="14">
        <f t="shared" si="800"/>
        <v>1.2379597493340981</v>
      </c>
      <c r="AK1337" s="14">
        <f t="shared" si="801"/>
        <v>1.7532886103712202</v>
      </c>
      <c r="AL1337" s="24">
        <f t="shared" si="819"/>
        <v>653.91808190809331</v>
      </c>
      <c r="AM1337" s="14">
        <f t="shared" si="820"/>
        <v>562.78751605237619</v>
      </c>
      <c r="AN1337" s="138" t="str">
        <f t="shared" si="821"/>
        <v>modifiée</v>
      </c>
      <c r="AO1337">
        <f t="shared" si="822"/>
        <v>6595</v>
      </c>
      <c r="AP1337" s="124">
        <f t="shared" si="823"/>
        <v>562.78751605237619</v>
      </c>
      <c r="AQ1337" s="124">
        <f t="shared" si="824"/>
        <v>0.26499060512662709</v>
      </c>
    </row>
    <row r="1338" spans="2:43" x14ac:dyDescent="0.25">
      <c r="B1338" s="3">
        <f t="shared" si="802"/>
        <v>6600</v>
      </c>
      <c r="C1338" s="14">
        <f t="shared" si="803"/>
        <v>110</v>
      </c>
      <c r="D1338" s="11">
        <f t="shared" si="804"/>
        <v>1036.0166884021564</v>
      </c>
      <c r="E1338" s="11">
        <f t="shared" si="785"/>
        <v>876.23148348275367</v>
      </c>
      <c r="F1338" s="11">
        <f t="shared" si="805"/>
        <v>392.51469091498285</v>
      </c>
      <c r="G1338" s="11">
        <f t="shared" si="786"/>
        <v>654.20877788354983</v>
      </c>
      <c r="H1338" s="11">
        <f t="shared" si="787"/>
        <v>534.95697587121117</v>
      </c>
      <c r="I1338" s="24">
        <f t="shared" si="806"/>
        <v>392.51469091498285</v>
      </c>
      <c r="J1338" s="12">
        <f t="shared" si="788"/>
        <v>0.26658634318782293</v>
      </c>
      <c r="K1338" s="24">
        <f t="shared" si="789"/>
        <v>602.29129060548507</v>
      </c>
      <c r="L1338" s="12">
        <f t="shared" si="807"/>
        <v>0.24693031753359085</v>
      </c>
      <c r="M1338" s="24">
        <f t="shared" si="808"/>
        <v>654.20877788354983</v>
      </c>
      <c r="N1338" s="12">
        <f t="shared" si="790"/>
        <v>0.58658631656500038</v>
      </c>
      <c r="O1338" s="24">
        <f t="shared" si="791"/>
        <v>821.17138515929832</v>
      </c>
      <c r="P1338" s="12">
        <f t="shared" si="809"/>
        <v>0.2904051639328446</v>
      </c>
      <c r="Q1338" s="24">
        <f t="shared" si="810"/>
        <v>534.95697587121117</v>
      </c>
      <c r="R1338" s="12">
        <f t="shared" si="792"/>
        <v>0.41599727373904549</v>
      </c>
      <c r="S1338" s="24">
        <f t="shared" si="793"/>
        <v>694.74671373639933</v>
      </c>
      <c r="T1338" s="12">
        <f t="shared" si="811"/>
        <v>0.2856509745494113</v>
      </c>
      <c r="W1338" s="24">
        <f t="shared" si="812"/>
        <v>742.51210865768098</v>
      </c>
      <c r="X1338" s="24">
        <f t="shared" si="813"/>
        <v>2092.9353548413856</v>
      </c>
      <c r="Y1338" s="13">
        <f t="shared" si="794"/>
        <v>0.24693031753359085</v>
      </c>
      <c r="Z1338" s="24">
        <f t="shared" si="795"/>
        <v>3342.9843706268175</v>
      </c>
      <c r="AA1338" s="24">
        <f t="shared" si="796"/>
        <v>18915.457886903456</v>
      </c>
      <c r="AB1338" s="24">
        <f t="shared" si="814"/>
        <v>654.20877788354983</v>
      </c>
      <c r="AC1338" s="24">
        <f t="shared" si="815"/>
        <v>534.95697587121117</v>
      </c>
      <c r="AD1338" s="123">
        <f t="shared" si="816"/>
        <v>6600</v>
      </c>
      <c r="AE1338" s="14">
        <f t="shared" si="817"/>
        <v>110</v>
      </c>
      <c r="AF1338" s="24">
        <f t="shared" si="797"/>
        <v>442.47848793560559</v>
      </c>
      <c r="AG1338" s="3">
        <f t="shared" si="818"/>
        <v>1.7504302412878885</v>
      </c>
      <c r="AH1338" s="14">
        <f t="shared" si="798"/>
        <v>0</v>
      </c>
      <c r="AI1338" s="14">
        <f t="shared" si="799"/>
        <v>0.15043024128788818</v>
      </c>
      <c r="AJ1338" s="14">
        <f t="shared" si="800"/>
        <v>1.2353872171590994</v>
      </c>
      <c r="AK1338" s="14">
        <f t="shared" si="801"/>
        <v>1.7504302412878885</v>
      </c>
      <c r="AL1338" s="24">
        <f t="shared" si="819"/>
        <v>654.20877788354983</v>
      </c>
      <c r="AM1338" s="14">
        <f t="shared" si="820"/>
        <v>563.05227018258051</v>
      </c>
      <c r="AN1338" s="138" t="str">
        <f t="shared" si="821"/>
        <v>modifiée</v>
      </c>
      <c r="AO1338">
        <f t="shared" si="822"/>
        <v>6600</v>
      </c>
      <c r="AP1338" s="124">
        <f t="shared" si="823"/>
        <v>563.05227018258051</v>
      </c>
      <c r="AQ1338" s="124">
        <f t="shared" si="824"/>
        <v>0.2647541302043237</v>
      </c>
    </row>
    <row r="1339" spans="2:43" x14ac:dyDescent="0.25">
      <c r="B1339" s="3">
        <f t="shared" si="802"/>
        <v>6605</v>
      </c>
      <c r="C1339" s="14">
        <f t="shared" si="803"/>
        <v>110.08333333333333</v>
      </c>
      <c r="D1339" s="11">
        <f t="shared" si="804"/>
        <v>1036.1300254697819</v>
      </c>
      <c r="E1339" s="11">
        <f t="shared" si="785"/>
        <v>876.45225890912593</v>
      </c>
      <c r="F1339" s="11">
        <f t="shared" si="805"/>
        <v>392.76162123251646</v>
      </c>
      <c r="G1339" s="11">
        <f t="shared" si="786"/>
        <v>654.49918304748269</v>
      </c>
      <c r="H1339" s="11">
        <f t="shared" si="787"/>
        <v>535.24262684576058</v>
      </c>
      <c r="I1339" s="24">
        <f t="shared" si="806"/>
        <v>392.76162123251646</v>
      </c>
      <c r="J1339" s="12">
        <f t="shared" si="788"/>
        <v>0.2665346975334757</v>
      </c>
      <c r="K1339" s="24">
        <f t="shared" si="789"/>
        <v>602.4079948398637</v>
      </c>
      <c r="L1339" s="12">
        <f t="shared" si="807"/>
        <v>0.24683686655273504</v>
      </c>
      <c r="M1339" s="24">
        <f t="shared" si="808"/>
        <v>654.49918304748269</v>
      </c>
      <c r="N1339" s="12">
        <f t="shared" si="790"/>
        <v>0.58620107064587634</v>
      </c>
      <c r="O1339" s="24">
        <f t="shared" si="791"/>
        <v>821.7110513947855</v>
      </c>
      <c r="P1339" s="12">
        <f t="shared" si="809"/>
        <v>0.29011388134990096</v>
      </c>
      <c r="Q1339" s="24">
        <f t="shared" si="810"/>
        <v>535.24262684576058</v>
      </c>
      <c r="R1339" s="12">
        <f t="shared" si="792"/>
        <v>0.41584829371512222</v>
      </c>
      <c r="S1339" s="24">
        <f t="shared" si="793"/>
        <v>694.99561071060202</v>
      </c>
      <c r="T1339" s="12">
        <f t="shared" si="811"/>
        <v>0.28546515784608234</v>
      </c>
      <c r="W1339" s="24">
        <f t="shared" si="812"/>
        <v>742.75903897521459</v>
      </c>
      <c r="X1339" s="24">
        <f t="shared" si="813"/>
        <v>2060.4299630744099</v>
      </c>
      <c r="Y1339" s="13">
        <f t="shared" si="794"/>
        <v>0.24683686655273504</v>
      </c>
      <c r="Z1339" s="24">
        <f t="shared" si="795"/>
        <v>3342.3304983477833</v>
      </c>
      <c r="AA1339" s="24">
        <f t="shared" si="796"/>
        <v>18923.959554713365</v>
      </c>
      <c r="AB1339" s="24">
        <f t="shared" si="814"/>
        <v>654.49918304748269</v>
      </c>
      <c r="AC1339" s="24">
        <f t="shared" si="815"/>
        <v>535.24262684576058</v>
      </c>
      <c r="AD1339" s="123">
        <f t="shared" si="816"/>
        <v>6605</v>
      </c>
      <c r="AE1339" s="14">
        <f t="shared" si="817"/>
        <v>110.08333333333333</v>
      </c>
      <c r="AF1339" s="24">
        <f t="shared" si="797"/>
        <v>442.62131342288029</v>
      </c>
      <c r="AG1339" s="3">
        <f t="shared" si="818"/>
        <v>1.7475737315423943</v>
      </c>
      <c r="AH1339" s="14">
        <f t="shared" si="798"/>
        <v>0</v>
      </c>
      <c r="AI1339" s="14">
        <f t="shared" si="799"/>
        <v>0.14757373154239406</v>
      </c>
      <c r="AJ1339" s="14">
        <f t="shared" si="800"/>
        <v>1.2328163583881548</v>
      </c>
      <c r="AK1339" s="14">
        <f t="shared" si="801"/>
        <v>1.7475737315423943</v>
      </c>
      <c r="AL1339" s="24">
        <f t="shared" si="819"/>
        <v>654.49918304748269</v>
      </c>
      <c r="AM1339" s="14">
        <f t="shared" si="820"/>
        <v>563.31678800308248</v>
      </c>
      <c r="AN1339" s="138" t="str">
        <f t="shared" si="821"/>
        <v>modifiée</v>
      </c>
      <c r="AO1339">
        <f t="shared" si="822"/>
        <v>6605</v>
      </c>
      <c r="AP1339" s="124">
        <f t="shared" si="823"/>
        <v>563.31678800308248</v>
      </c>
      <c r="AQ1339" s="124">
        <f t="shared" si="824"/>
        <v>0.26451782050196471</v>
      </c>
    </row>
    <row r="1340" spans="2:43" x14ac:dyDescent="0.25">
      <c r="B1340" s="3">
        <f t="shared" si="802"/>
        <v>6610</v>
      </c>
      <c r="C1340" s="14">
        <f t="shared" si="803"/>
        <v>110.16666666666667</v>
      </c>
      <c r="D1340" s="11">
        <f t="shared" si="804"/>
        <v>1036.2432768706815</v>
      </c>
      <c r="E1340" s="11">
        <f t="shared" si="785"/>
        <v>876.67303433549819</v>
      </c>
      <c r="F1340" s="11">
        <f t="shared" si="805"/>
        <v>393.00845809906917</v>
      </c>
      <c r="G1340" s="11">
        <f t="shared" si="786"/>
        <v>654.78929692883264</v>
      </c>
      <c r="H1340" s="11">
        <f t="shared" si="787"/>
        <v>535.52809200360662</v>
      </c>
      <c r="I1340" s="24">
        <f t="shared" si="806"/>
        <v>393.00845809906917</v>
      </c>
      <c r="J1340" s="12">
        <f t="shared" si="788"/>
        <v>0.26648304151522528</v>
      </c>
      <c r="K1340" s="24">
        <f t="shared" si="789"/>
        <v>602.52476774292995</v>
      </c>
      <c r="L1340" s="12">
        <f t="shared" si="807"/>
        <v>0.24674342243918682</v>
      </c>
      <c r="M1340" s="24">
        <f t="shared" si="808"/>
        <v>654.78929692883264</v>
      </c>
      <c r="N1340" s="12">
        <f t="shared" si="790"/>
        <v>0.58581403639449869</v>
      </c>
      <c r="O1340" s="24">
        <f t="shared" si="791"/>
        <v>822.2539375358939</v>
      </c>
      <c r="P1340" s="12">
        <f t="shared" si="809"/>
        <v>0.28982212389734002</v>
      </c>
      <c r="Q1340" s="24">
        <f t="shared" si="810"/>
        <v>535.52809200360662</v>
      </c>
      <c r="R1340" s="12">
        <f t="shared" si="792"/>
        <v>0.41569933441961676</v>
      </c>
      <c r="S1340" s="24">
        <f t="shared" si="793"/>
        <v>695.24465141858241</v>
      </c>
      <c r="T1340" s="12">
        <f t="shared" si="811"/>
        <v>0.28527945830100931</v>
      </c>
      <c r="W1340" s="24">
        <f t="shared" si="812"/>
        <v>743.00587584176731</v>
      </c>
      <c r="X1340" s="24">
        <f t="shared" si="813"/>
        <v>2029.2732204514314</v>
      </c>
      <c r="Y1340" s="13">
        <f t="shared" si="794"/>
        <v>0.24674342243918682</v>
      </c>
      <c r="Z1340" s="24">
        <f t="shared" si="795"/>
        <v>3341.6789623432719</v>
      </c>
      <c r="AA1340" s="24">
        <f t="shared" si="796"/>
        <v>18932.472610751811</v>
      </c>
      <c r="AB1340" s="24">
        <f t="shared" si="814"/>
        <v>654.78929692883264</v>
      </c>
      <c r="AC1340" s="24">
        <f t="shared" si="815"/>
        <v>535.52809200360662</v>
      </c>
      <c r="AD1340" s="123">
        <f t="shared" si="816"/>
        <v>6610</v>
      </c>
      <c r="AE1340" s="14">
        <f t="shared" si="817"/>
        <v>110.16666666666667</v>
      </c>
      <c r="AF1340" s="24">
        <f t="shared" si="797"/>
        <v>442.76404600180331</v>
      </c>
      <c r="AG1340" s="3">
        <f t="shared" si="818"/>
        <v>1.744719079963934</v>
      </c>
      <c r="AH1340" s="14">
        <f t="shared" si="798"/>
        <v>0</v>
      </c>
      <c r="AI1340" s="14">
        <f t="shared" si="799"/>
        <v>0.14471907996393363</v>
      </c>
      <c r="AJ1340" s="14">
        <f t="shared" si="800"/>
        <v>1.2302471719675405</v>
      </c>
      <c r="AK1340" s="14">
        <f t="shared" si="801"/>
        <v>1.744719079963934</v>
      </c>
      <c r="AL1340" s="24">
        <f t="shared" si="819"/>
        <v>654.78929692883264</v>
      </c>
      <c r="AM1340" s="14">
        <f t="shared" si="820"/>
        <v>563.58106967916694</v>
      </c>
      <c r="AN1340" s="138" t="str">
        <f t="shared" si="821"/>
        <v>modifiée</v>
      </c>
      <c r="AO1340">
        <f t="shared" si="822"/>
        <v>6610</v>
      </c>
      <c r="AP1340" s="124">
        <f t="shared" si="823"/>
        <v>563.58106967916694</v>
      </c>
      <c r="AQ1340" s="124">
        <f t="shared" si="824"/>
        <v>0.26428167608446529</v>
      </c>
    </row>
    <row r="1341" spans="2:43" x14ac:dyDescent="0.25">
      <c r="B1341" s="3">
        <f t="shared" si="802"/>
        <v>6615</v>
      </c>
      <c r="C1341" s="14">
        <f t="shared" si="803"/>
        <v>110.25</v>
      </c>
      <c r="D1341" s="11">
        <f t="shared" si="804"/>
        <v>1036.356442734261</v>
      </c>
      <c r="E1341" s="11">
        <f t="shared" si="785"/>
        <v>876.89380976187033</v>
      </c>
      <c r="F1341" s="11">
        <f t="shared" si="805"/>
        <v>393.25520152150835</v>
      </c>
      <c r="G1341" s="11">
        <f t="shared" si="786"/>
        <v>655.07911905272999</v>
      </c>
      <c r="H1341" s="11">
        <f t="shared" si="787"/>
        <v>535.81337146190765</v>
      </c>
      <c r="I1341" s="24">
        <f t="shared" si="806"/>
        <v>393.25520152150835</v>
      </c>
      <c r="J1341" s="12">
        <f t="shared" si="788"/>
        <v>0.2664313751234495</v>
      </c>
      <c r="K1341" s="24">
        <f t="shared" si="789"/>
        <v>602.6416093900159</v>
      </c>
      <c r="L1341" s="12">
        <f t="shared" si="807"/>
        <v>0.24664998524599646</v>
      </c>
      <c r="M1341" s="24">
        <f t="shared" si="808"/>
        <v>655.07911905272999</v>
      </c>
      <c r="N1341" s="12">
        <f t="shared" si="790"/>
        <v>0.5854252025578266</v>
      </c>
      <c r="O1341" s="24">
        <f t="shared" si="791"/>
        <v>822.80007075983758</v>
      </c>
      <c r="P1341" s="12">
        <f t="shared" si="809"/>
        <v>0.28952988773206595</v>
      </c>
      <c r="Q1341" s="24">
        <f t="shared" si="810"/>
        <v>535.81337146190765</v>
      </c>
      <c r="R1341" s="12">
        <f t="shared" si="792"/>
        <v>0.41555039603297367</v>
      </c>
      <c r="S1341" s="24">
        <f t="shared" si="793"/>
        <v>695.49383567563768</v>
      </c>
      <c r="T1341" s="12">
        <f t="shared" si="811"/>
        <v>0.28509387599147618</v>
      </c>
      <c r="W1341" s="24">
        <f t="shared" si="812"/>
        <v>743.25261926420649</v>
      </c>
      <c r="X1341" s="24">
        <f t="shared" si="813"/>
        <v>1999.3829050542256</v>
      </c>
      <c r="Y1341" s="13">
        <f t="shared" si="794"/>
        <v>0.24664998524599646</v>
      </c>
      <c r="Z1341" s="24">
        <f t="shared" si="795"/>
        <v>3341.0297624415962</v>
      </c>
      <c r="AA1341" s="24">
        <f t="shared" si="796"/>
        <v>18940.997076089046</v>
      </c>
      <c r="AB1341" s="24">
        <f t="shared" si="814"/>
        <v>655.07911905272999</v>
      </c>
      <c r="AC1341" s="24">
        <f t="shared" si="815"/>
        <v>535.81337146190765</v>
      </c>
      <c r="AD1341" s="123">
        <f t="shared" si="816"/>
        <v>6615</v>
      </c>
      <c r="AE1341" s="14">
        <f t="shared" si="817"/>
        <v>110.25</v>
      </c>
      <c r="AF1341" s="24">
        <f t="shared" si="797"/>
        <v>442.90668573095382</v>
      </c>
      <c r="AG1341" s="3">
        <f t="shared" si="818"/>
        <v>1.7418662853809237</v>
      </c>
      <c r="AH1341" s="14">
        <f t="shared" si="798"/>
        <v>0</v>
      </c>
      <c r="AI1341" s="14">
        <f t="shared" si="799"/>
        <v>0.14186628538092338</v>
      </c>
      <c r="AJ1341" s="14">
        <f t="shared" si="800"/>
        <v>1.2276796568428312</v>
      </c>
      <c r="AK1341" s="14">
        <f t="shared" si="801"/>
        <v>1.7418662853809237</v>
      </c>
      <c r="AL1341" s="24">
        <f t="shared" si="819"/>
        <v>655.07911905272999</v>
      </c>
      <c r="AM1341" s="14">
        <f t="shared" si="820"/>
        <v>563.84511537618459</v>
      </c>
      <c r="AN1341" s="138" t="str">
        <f t="shared" si="821"/>
        <v>modifiée</v>
      </c>
      <c r="AO1341">
        <f t="shared" si="822"/>
        <v>6615</v>
      </c>
      <c r="AP1341" s="124">
        <f t="shared" si="823"/>
        <v>563.84511537618459</v>
      </c>
      <c r="AQ1341" s="124">
        <f t="shared" si="824"/>
        <v>0.26404569701765013</v>
      </c>
    </row>
    <row r="1342" spans="2:43" x14ac:dyDescent="0.25">
      <c r="B1342" s="3">
        <f t="shared" si="802"/>
        <v>6620</v>
      </c>
      <c r="C1342" s="14">
        <f t="shared" si="803"/>
        <v>110.33333333333333</v>
      </c>
      <c r="D1342" s="11">
        <f t="shared" si="804"/>
        <v>1036.4695231896335</v>
      </c>
      <c r="E1342" s="11">
        <f t="shared" si="785"/>
        <v>877.11458518824247</v>
      </c>
      <c r="F1342" s="11">
        <f t="shared" si="805"/>
        <v>393.50185150675435</v>
      </c>
      <c r="G1342" s="11">
        <f t="shared" si="786"/>
        <v>655.36864894046209</v>
      </c>
      <c r="H1342" s="11">
        <f t="shared" si="787"/>
        <v>536.09846533789914</v>
      </c>
      <c r="I1342" s="24">
        <f t="shared" si="806"/>
        <v>393.50185150675435</v>
      </c>
      <c r="J1342" s="12">
        <f t="shared" si="788"/>
        <v>0.2663796983487296</v>
      </c>
      <c r="K1342" s="24">
        <f t="shared" si="789"/>
        <v>602.75851985608494</v>
      </c>
      <c r="L1342" s="12">
        <f t="shared" si="807"/>
        <v>0.24655655502618787</v>
      </c>
      <c r="M1342" s="24">
        <f t="shared" si="808"/>
        <v>655.36864894046209</v>
      </c>
      <c r="N1342" s="12">
        <f t="shared" si="790"/>
        <v>0.58503455779830238</v>
      </c>
      <c r="O1342" s="24">
        <f t="shared" si="791"/>
        <v>823.3494785366845</v>
      </c>
      <c r="P1342" s="12">
        <f t="shared" si="809"/>
        <v>0.28923716897795881</v>
      </c>
      <c r="Q1342" s="24">
        <f t="shared" si="810"/>
        <v>536.09846533789914</v>
      </c>
      <c r="R1342" s="12">
        <f t="shared" si="792"/>
        <v>0.41540147873534511</v>
      </c>
      <c r="S1342" s="24">
        <f t="shared" si="793"/>
        <v>695.74316329681392</v>
      </c>
      <c r="T1342" s="12">
        <f t="shared" si="811"/>
        <v>0.28490841099419567</v>
      </c>
      <c r="W1342" s="24">
        <f t="shared" si="812"/>
        <v>743.49926924945248</v>
      </c>
      <c r="X1342" s="24">
        <f t="shared" si="813"/>
        <v>1970.6833455108256</v>
      </c>
      <c r="Y1342" s="13">
        <f t="shared" si="794"/>
        <v>0.24655655502618787</v>
      </c>
      <c r="Z1342" s="24">
        <f t="shared" si="795"/>
        <v>3340.3828984697498</v>
      </c>
      <c r="AA1342" s="24">
        <f t="shared" si="796"/>
        <v>18949.532971800068</v>
      </c>
      <c r="AB1342" s="24">
        <f t="shared" si="814"/>
        <v>655.36864894046209</v>
      </c>
      <c r="AC1342" s="24">
        <f t="shared" si="815"/>
        <v>536.09846533789914</v>
      </c>
      <c r="AD1342" s="123">
        <f t="shared" si="816"/>
        <v>6620</v>
      </c>
      <c r="AE1342" s="14">
        <f t="shared" si="817"/>
        <v>110.33333333333333</v>
      </c>
      <c r="AF1342" s="24">
        <f t="shared" si="797"/>
        <v>443.04923266894957</v>
      </c>
      <c r="AG1342" s="3">
        <f t="shared" si="818"/>
        <v>1.7390153466210085</v>
      </c>
      <c r="AH1342" s="14">
        <f t="shared" si="798"/>
        <v>0</v>
      </c>
      <c r="AI1342" s="14">
        <f t="shared" si="799"/>
        <v>0.13901534662100845</v>
      </c>
      <c r="AJ1342" s="14">
        <f t="shared" si="800"/>
        <v>1.2251138119589078</v>
      </c>
      <c r="AK1342" s="14">
        <f t="shared" si="801"/>
        <v>1.7390153466210085</v>
      </c>
      <c r="AL1342" s="24">
        <f t="shared" si="819"/>
        <v>655.36864894046209</v>
      </c>
      <c r="AM1342" s="14">
        <f t="shared" si="820"/>
        <v>564.10892525954978</v>
      </c>
      <c r="AN1342" s="138" t="str">
        <f t="shared" si="821"/>
        <v>modifiée</v>
      </c>
      <c r="AO1342">
        <f t="shared" si="822"/>
        <v>6620</v>
      </c>
      <c r="AP1342" s="124">
        <f t="shared" si="823"/>
        <v>564.10892525954978</v>
      </c>
      <c r="AQ1342" s="124">
        <f t="shared" si="824"/>
        <v>0.26380988336518385</v>
      </c>
    </row>
    <row r="1343" spans="2:43" x14ac:dyDescent="0.25">
      <c r="B1343" s="3">
        <f t="shared" si="802"/>
        <v>6625</v>
      </c>
      <c r="C1343" s="14">
        <f t="shared" si="803"/>
        <v>110.41666666666667</v>
      </c>
      <c r="D1343" s="11">
        <f t="shared" si="804"/>
        <v>1036.58251836562</v>
      </c>
      <c r="E1343" s="11">
        <f t="shared" si="785"/>
        <v>877.33536061461473</v>
      </c>
      <c r="F1343" s="11">
        <f t="shared" si="805"/>
        <v>393.74840806178054</v>
      </c>
      <c r="G1343" s="11">
        <f t="shared" si="786"/>
        <v>655.65788610944003</v>
      </c>
      <c r="H1343" s="11">
        <f t="shared" si="787"/>
        <v>536.38337374889329</v>
      </c>
      <c r="I1343" s="24">
        <f t="shared" si="806"/>
        <v>393.74840806178054</v>
      </c>
      <c r="J1343" s="12">
        <f t="shared" si="788"/>
        <v>0.26632801118184918</v>
      </c>
      <c r="K1343" s="24">
        <f t="shared" si="789"/>
        <v>602.87549921573304</v>
      </c>
      <c r="L1343" s="12">
        <f t="shared" si="807"/>
        <v>0.2464631318327643</v>
      </c>
      <c r="M1343" s="24">
        <f t="shared" si="808"/>
        <v>655.65788610944003</v>
      </c>
      <c r="N1343" s="12">
        <f t="shared" si="790"/>
        <v>0.58464209069317641</v>
      </c>
      <c r="O1343" s="24">
        <f t="shared" si="791"/>
        <v>823.90218863315579</v>
      </c>
      <c r="P1343" s="12">
        <f t="shared" si="809"/>
        <v>0.28894396372558884</v>
      </c>
      <c r="Q1343" s="24">
        <f t="shared" si="810"/>
        <v>536.38337374889329</v>
      </c>
      <c r="R1343" s="12">
        <f t="shared" si="792"/>
        <v>0.41525258270658866</v>
      </c>
      <c r="S1343" s="24">
        <f t="shared" si="793"/>
        <v>695.99263409690889</v>
      </c>
      <c r="T1343" s="12">
        <f t="shared" si="811"/>
        <v>0.28472306338531927</v>
      </c>
      <c r="W1343" s="24">
        <f t="shared" si="812"/>
        <v>743.74582580447861</v>
      </c>
      <c r="X1343" s="24">
        <f t="shared" si="813"/>
        <v>1943.1047813895611</v>
      </c>
      <c r="Y1343" s="13">
        <f t="shared" si="794"/>
        <v>0.2464631318327643</v>
      </c>
      <c r="Z1343" s="24">
        <f t="shared" si="795"/>
        <v>3339.738370253403</v>
      </c>
      <c r="AA1343" s="24">
        <f t="shared" si="796"/>
        <v>18958.080318964523</v>
      </c>
      <c r="AB1343" s="24">
        <f t="shared" si="814"/>
        <v>655.65788610944003</v>
      </c>
      <c r="AC1343" s="24">
        <f t="shared" si="815"/>
        <v>536.38337374889329</v>
      </c>
      <c r="AD1343" s="123">
        <f t="shared" si="816"/>
        <v>6625</v>
      </c>
      <c r="AE1343" s="14">
        <f t="shared" si="817"/>
        <v>110.41666666666667</v>
      </c>
      <c r="AF1343" s="24">
        <f t="shared" si="797"/>
        <v>443.19168687444665</v>
      </c>
      <c r="AG1343" s="3">
        <f t="shared" si="818"/>
        <v>1.7361662625110672</v>
      </c>
      <c r="AH1343" s="14">
        <f t="shared" si="798"/>
        <v>0</v>
      </c>
      <c r="AI1343" s="14">
        <f t="shared" si="799"/>
        <v>0.13616626251106689</v>
      </c>
      <c r="AJ1343" s="14">
        <f t="shared" si="800"/>
        <v>1.2225496362599606</v>
      </c>
      <c r="AK1343" s="14">
        <f t="shared" si="801"/>
        <v>1.7361662625110672</v>
      </c>
      <c r="AL1343" s="24">
        <f t="shared" si="819"/>
        <v>655.65788610944003</v>
      </c>
      <c r="AM1343" s="14">
        <f t="shared" si="820"/>
        <v>564.37249949474028</v>
      </c>
      <c r="AN1343" s="138" t="str">
        <f t="shared" si="821"/>
        <v>modifiée</v>
      </c>
      <c r="AO1343">
        <f t="shared" si="822"/>
        <v>6625</v>
      </c>
      <c r="AP1343" s="124">
        <f t="shared" si="823"/>
        <v>564.37249949474028</v>
      </c>
      <c r="AQ1343" s="124">
        <f t="shared" si="824"/>
        <v>0.26357423519050371</v>
      </c>
    </row>
    <row r="1344" spans="2:43" x14ac:dyDescent="0.25">
      <c r="B1344" s="3">
        <f t="shared" si="802"/>
        <v>6630</v>
      </c>
      <c r="C1344" s="14">
        <f t="shared" si="803"/>
        <v>110.5</v>
      </c>
      <c r="D1344" s="11">
        <f t="shared" si="804"/>
        <v>1036.6954283907498</v>
      </c>
      <c r="E1344" s="11">
        <f t="shared" si="785"/>
        <v>877.55613604098698</v>
      </c>
      <c r="F1344" s="11">
        <f t="shared" si="805"/>
        <v>393.99487119361328</v>
      </c>
      <c r="G1344" s="11">
        <f t="shared" si="786"/>
        <v>655.94683007316564</v>
      </c>
      <c r="H1344" s="11">
        <f t="shared" si="787"/>
        <v>536.66809681227858</v>
      </c>
      <c r="I1344" s="24">
        <f t="shared" si="806"/>
        <v>393.99487119361328</v>
      </c>
      <c r="J1344" s="12">
        <f t="shared" si="788"/>
        <v>0.26627631361379422</v>
      </c>
      <c r="K1344" s="24">
        <f t="shared" si="789"/>
        <v>602.99254754318792</v>
      </c>
      <c r="L1344" s="12">
        <f t="shared" si="807"/>
        <v>0.24636971571872696</v>
      </c>
      <c r="M1344" s="24">
        <f t="shared" si="808"/>
        <v>655.94683007316564</v>
      </c>
      <c r="N1344" s="12">
        <f t="shared" si="790"/>
        <v>0.58424778973382929</v>
      </c>
      <c r="O1344" s="24">
        <f t="shared" si="791"/>
        <v>824.45822911648258</v>
      </c>
      <c r="P1344" s="12">
        <f t="shared" si="809"/>
        <v>0.28865026803195509</v>
      </c>
      <c r="Q1344" s="24">
        <f t="shared" si="810"/>
        <v>536.66809681227858</v>
      </c>
      <c r="R1344" s="12">
        <f t="shared" si="792"/>
        <v>0.41510370812626657</v>
      </c>
      <c r="S1344" s="24">
        <f t="shared" si="793"/>
        <v>696.24224789047435</v>
      </c>
      <c r="T1344" s="12">
        <f t="shared" si="811"/>
        <v>0.28453783324046616</v>
      </c>
      <c r="W1344" s="24">
        <f t="shared" si="812"/>
        <v>743.99228893631141</v>
      </c>
      <c r="X1344" s="24">
        <f t="shared" si="813"/>
        <v>1916.5827971002009</v>
      </c>
      <c r="Y1344" s="13">
        <f t="shared" si="794"/>
        <v>0.24636971571872696</v>
      </c>
      <c r="Z1344" s="24">
        <f t="shared" si="795"/>
        <v>3339.0961776168892</v>
      </c>
      <c r="AA1344" s="24">
        <f t="shared" si="796"/>
        <v>18966.63913866664</v>
      </c>
      <c r="AB1344" s="24">
        <f t="shared" si="814"/>
        <v>655.94683007316564</v>
      </c>
      <c r="AC1344" s="24">
        <f t="shared" si="815"/>
        <v>536.66809681227858</v>
      </c>
      <c r="AD1344" s="123">
        <f t="shared" si="816"/>
        <v>6630</v>
      </c>
      <c r="AE1344" s="14">
        <f t="shared" si="817"/>
        <v>110.5</v>
      </c>
      <c r="AF1344" s="24">
        <f t="shared" si="797"/>
        <v>443.33404840613929</v>
      </c>
      <c r="AG1344" s="3">
        <f t="shared" si="818"/>
        <v>1.7333190318772143</v>
      </c>
      <c r="AH1344" s="14">
        <f t="shared" si="798"/>
        <v>0</v>
      </c>
      <c r="AI1344" s="14">
        <f t="shared" si="799"/>
        <v>0.13331903187721406</v>
      </c>
      <c r="AJ1344" s="14">
        <f t="shared" si="800"/>
        <v>1.219987128689493</v>
      </c>
      <c r="AK1344" s="14">
        <f t="shared" si="801"/>
        <v>1.7333190318772143</v>
      </c>
      <c r="AL1344" s="24">
        <f t="shared" si="819"/>
        <v>655.94683007316564</v>
      </c>
      <c r="AM1344" s="14">
        <f t="shared" si="820"/>
        <v>564.63583824729733</v>
      </c>
      <c r="AN1344" s="138" t="str">
        <f t="shared" si="821"/>
        <v>modifiée</v>
      </c>
      <c r="AO1344">
        <f t="shared" si="822"/>
        <v>6630</v>
      </c>
      <c r="AP1344" s="124">
        <f t="shared" si="823"/>
        <v>564.63583824729733</v>
      </c>
      <c r="AQ1344" s="124">
        <f t="shared" si="824"/>
        <v>0.26333875255704697</v>
      </c>
    </row>
    <row r="1345" spans="2:43" x14ac:dyDescent="0.25">
      <c r="B1345" s="3">
        <f t="shared" si="802"/>
        <v>6635</v>
      </c>
      <c r="C1345" s="14">
        <f t="shared" si="803"/>
        <v>110.58333333333333</v>
      </c>
      <c r="D1345" s="11">
        <f t="shared" si="804"/>
        <v>1036.808253393262</v>
      </c>
      <c r="E1345" s="11">
        <f t="shared" si="785"/>
        <v>877.77691146735924</v>
      </c>
      <c r="F1345" s="11">
        <f t="shared" si="805"/>
        <v>394.24124090933202</v>
      </c>
      <c r="G1345" s="11">
        <f t="shared" si="786"/>
        <v>656.23548034119756</v>
      </c>
      <c r="H1345" s="11">
        <f t="shared" si="787"/>
        <v>536.95263464551908</v>
      </c>
      <c r="I1345" s="24">
        <f t="shared" si="806"/>
        <v>394.24124090933202</v>
      </c>
      <c r="J1345" s="12">
        <f t="shared" si="788"/>
        <v>0.26622460563575201</v>
      </c>
      <c r="K1345" s="24">
        <f t="shared" si="789"/>
        <v>603.10966491231147</v>
      </c>
      <c r="L1345" s="12">
        <f t="shared" si="807"/>
        <v>0.24627630673704318</v>
      </c>
      <c r="M1345" s="24">
        <f t="shared" si="808"/>
        <v>656.23548034119756</v>
      </c>
      <c r="N1345" s="12">
        <f t="shared" si="790"/>
        <v>0.58385164332508821</v>
      </c>
      <c r="O1345" s="24">
        <f t="shared" si="791"/>
        <v>825.01762835832005</v>
      </c>
      <c r="P1345" s="12">
        <f t="shared" si="809"/>
        <v>0.28835607792011297</v>
      </c>
      <c r="Q1345" s="24">
        <f t="shared" si="810"/>
        <v>536.95263464551908</v>
      </c>
      <c r="R1345" s="12">
        <f t="shared" si="792"/>
        <v>0.41495485517364378</v>
      </c>
      <c r="S1345" s="24">
        <f t="shared" si="793"/>
        <v>696.49200449181808</v>
      </c>
      <c r="T1345" s="12">
        <f t="shared" si="811"/>
        <v>0.28435272063467704</v>
      </c>
      <c r="W1345" s="24">
        <f t="shared" si="812"/>
        <v>744.23865865203015</v>
      </c>
      <c r="X1345" s="24">
        <f t="shared" si="813"/>
        <v>1891.0578196316962</v>
      </c>
      <c r="Y1345" s="13">
        <f t="shared" si="794"/>
        <v>0.24627630673704318</v>
      </c>
      <c r="Z1345" s="24">
        <f t="shared" si="795"/>
        <v>3338.4563203832272</v>
      </c>
      <c r="AA1345" s="24">
        <f t="shared" si="796"/>
        <v>18975.209451995317</v>
      </c>
      <c r="AB1345" s="24">
        <f t="shared" si="814"/>
        <v>656.23548034119756</v>
      </c>
      <c r="AC1345" s="24">
        <f t="shared" si="815"/>
        <v>536.95263464551908</v>
      </c>
      <c r="AD1345" s="123">
        <f t="shared" si="816"/>
        <v>6635</v>
      </c>
      <c r="AE1345" s="14">
        <f t="shared" si="817"/>
        <v>110.58333333333333</v>
      </c>
      <c r="AF1345" s="24">
        <f t="shared" si="797"/>
        <v>443.47631732275954</v>
      </c>
      <c r="AG1345" s="3">
        <f t="shared" si="818"/>
        <v>1.7304736535448093</v>
      </c>
      <c r="AH1345" s="14">
        <f t="shared" si="798"/>
        <v>0</v>
      </c>
      <c r="AI1345" s="14">
        <f t="shared" si="799"/>
        <v>0.130473653544809</v>
      </c>
      <c r="AJ1345" s="14">
        <f t="shared" si="800"/>
        <v>1.2174262881903282</v>
      </c>
      <c r="AK1345" s="14">
        <f t="shared" si="801"/>
        <v>1.7304736535448093</v>
      </c>
      <c r="AL1345" s="24">
        <f t="shared" si="819"/>
        <v>656.23548034119756</v>
      </c>
      <c r="AM1345" s="14">
        <f t="shared" si="820"/>
        <v>564.8989416828241</v>
      </c>
      <c r="AN1345" s="138" t="str">
        <f t="shared" si="821"/>
        <v>modifiée</v>
      </c>
      <c r="AO1345">
        <f t="shared" si="822"/>
        <v>6635</v>
      </c>
      <c r="AP1345" s="124">
        <f t="shared" si="823"/>
        <v>564.8989416828241</v>
      </c>
      <c r="AQ1345" s="124">
        <f t="shared" si="824"/>
        <v>0.26310343552677296</v>
      </c>
    </row>
    <row r="1346" spans="2:43" x14ac:dyDescent="0.25">
      <c r="B1346" s="3">
        <f t="shared" si="802"/>
        <v>6640</v>
      </c>
      <c r="C1346" s="14">
        <f t="shared" si="803"/>
        <v>110.66666666666667</v>
      </c>
      <c r="D1346" s="11">
        <f t="shared" si="804"/>
        <v>1036.9209935011072</v>
      </c>
      <c r="E1346" s="11">
        <f t="shared" si="785"/>
        <v>877.9976868937315</v>
      </c>
      <c r="F1346" s="11">
        <f t="shared" si="805"/>
        <v>394.48751721606908</v>
      </c>
      <c r="G1346" s="11">
        <f t="shared" si="786"/>
        <v>656.52383641911763</v>
      </c>
      <c r="H1346" s="11">
        <f t="shared" si="787"/>
        <v>537.23698736615381</v>
      </c>
      <c r="I1346" s="24">
        <f t="shared" si="806"/>
        <v>394.48751721606908</v>
      </c>
      <c r="J1346" s="12">
        <f t="shared" si="788"/>
        <v>0.26617288723911059</v>
      </c>
      <c r="K1346" s="24">
        <f t="shared" si="789"/>
        <v>603.22685139659893</v>
      </c>
      <c r="L1346" s="12">
        <f t="shared" si="807"/>
        <v>0.24618290494062922</v>
      </c>
      <c r="M1346" s="24">
        <f t="shared" si="808"/>
        <v>656.52383641911763</v>
      </c>
      <c r="N1346" s="12">
        <f t="shared" si="790"/>
        <v>0.58345363978453824</v>
      </c>
      <c r="O1346" s="24">
        <f t="shared" si="791"/>
        <v>825.58041503872187</v>
      </c>
      <c r="P1346" s="12">
        <f t="shared" si="809"/>
        <v>0.28806138937882669</v>
      </c>
      <c r="Q1346" s="24">
        <f t="shared" si="810"/>
        <v>537.23698736615381</v>
      </c>
      <c r="R1346" s="12">
        <f t="shared" si="792"/>
        <v>0.41480602402768674</v>
      </c>
      <c r="S1346" s="24">
        <f t="shared" si="793"/>
        <v>696.74190371500652</v>
      </c>
      <c r="T1346" s="12">
        <f t="shared" si="811"/>
        <v>0.2841677256423854</v>
      </c>
      <c r="W1346" s="24">
        <f t="shared" si="812"/>
        <v>744.48493495876721</v>
      </c>
      <c r="X1346" s="24">
        <f t="shared" si="813"/>
        <v>1866.4746718829631</v>
      </c>
      <c r="Y1346" s="13">
        <f t="shared" si="794"/>
        <v>0.24618290494062922</v>
      </c>
      <c r="Z1346" s="24">
        <f t="shared" si="795"/>
        <v>3337.8187983741072</v>
      </c>
      <c r="AA1346" s="24">
        <f t="shared" si="796"/>
        <v>18983.791280044006</v>
      </c>
      <c r="AB1346" s="24">
        <f t="shared" si="814"/>
        <v>656.52383641911763</v>
      </c>
      <c r="AC1346" s="24">
        <f t="shared" si="815"/>
        <v>537.23698736615381</v>
      </c>
      <c r="AD1346" s="123">
        <f t="shared" si="816"/>
        <v>6640</v>
      </c>
      <c r="AE1346" s="14">
        <f t="shared" si="817"/>
        <v>110.66666666666667</v>
      </c>
      <c r="AF1346" s="24">
        <f t="shared" si="797"/>
        <v>443.61849368307691</v>
      </c>
      <c r="AG1346" s="3">
        <f t="shared" si="818"/>
        <v>1.7276301263384619</v>
      </c>
      <c r="AH1346" s="14">
        <f t="shared" si="798"/>
        <v>0</v>
      </c>
      <c r="AI1346" s="14">
        <f t="shared" si="799"/>
        <v>0.12763012633846171</v>
      </c>
      <c r="AJ1346" s="14">
        <f t="shared" si="800"/>
        <v>1.2148671137046159</v>
      </c>
      <c r="AK1346" s="14">
        <f t="shared" si="801"/>
        <v>1.7276301263384619</v>
      </c>
      <c r="AL1346" s="24">
        <f t="shared" si="819"/>
        <v>656.52383641911763</v>
      </c>
      <c r="AM1346" s="14">
        <f t="shared" si="820"/>
        <v>565.16180996698574</v>
      </c>
      <c r="AN1346" s="138" t="str">
        <f t="shared" si="821"/>
        <v>modifiée</v>
      </c>
      <c r="AO1346">
        <f t="shared" si="822"/>
        <v>6640</v>
      </c>
      <c r="AP1346" s="124">
        <f t="shared" si="823"/>
        <v>565.16180996698574</v>
      </c>
      <c r="AQ1346" s="124">
        <f t="shared" si="824"/>
        <v>0.26286828416164099</v>
      </c>
    </row>
    <row r="1347" spans="2:43" x14ac:dyDescent="0.25">
      <c r="B1347" s="3">
        <f t="shared" si="802"/>
        <v>6645</v>
      </c>
      <c r="C1347" s="14">
        <f t="shared" si="803"/>
        <v>110.75</v>
      </c>
      <c r="D1347" s="11">
        <f t="shared" si="804"/>
        <v>1037.0336488419453</v>
      </c>
      <c r="E1347" s="11">
        <f t="shared" si="785"/>
        <v>878.21846232010364</v>
      </c>
      <c r="F1347" s="11">
        <f t="shared" si="805"/>
        <v>394.73370012100969</v>
      </c>
      <c r="G1347" s="11">
        <f t="shared" si="786"/>
        <v>656.8118978084965</v>
      </c>
      <c r="H1347" s="11">
        <f t="shared" si="787"/>
        <v>537.52115509179623</v>
      </c>
      <c r="I1347" s="24">
        <f t="shared" si="806"/>
        <v>394.73370012100969</v>
      </c>
      <c r="J1347" s="12">
        <f t="shared" si="788"/>
        <v>0.2661211584154588</v>
      </c>
      <c r="K1347" s="24">
        <f t="shared" si="789"/>
        <v>603.34410706917947</v>
      </c>
      <c r="L1347" s="12">
        <f t="shared" si="807"/>
        <v>0.24608951038247165</v>
      </c>
      <c r="M1347" s="24">
        <f t="shared" si="808"/>
        <v>656.8118978084965</v>
      </c>
      <c r="N1347" s="12">
        <f t="shared" si="790"/>
        <v>0.58305376734183112</v>
      </c>
      <c r="O1347" s="24">
        <f t="shared" si="791"/>
        <v>826.14661815017382</v>
      </c>
      <c r="P1347" s="12">
        <f t="shared" si="809"/>
        <v>0.28776619836252998</v>
      </c>
      <c r="Q1347" s="24">
        <f t="shared" si="810"/>
        <v>537.52115509179623</v>
      </c>
      <c r="R1347" s="12">
        <f t="shared" si="792"/>
        <v>0.41465721486706208</v>
      </c>
      <c r="S1347" s="24">
        <f t="shared" si="793"/>
        <v>696.991945373867</v>
      </c>
      <c r="T1347" s="12">
        <f t="shared" si="811"/>
        <v>0.28398284833761001</v>
      </c>
      <c r="W1347" s="24">
        <f t="shared" si="812"/>
        <v>744.73111786370782</v>
      </c>
      <c r="X1347" s="24">
        <f t="shared" si="813"/>
        <v>1842.782174537977</v>
      </c>
      <c r="Y1347" s="13">
        <f t="shared" si="794"/>
        <v>0.24608951038247165</v>
      </c>
      <c r="Z1347" s="24">
        <f t="shared" si="795"/>
        <v>3337.1836114098955</v>
      </c>
      <c r="AA1347" s="24">
        <f t="shared" si="796"/>
        <v>18992.384643910704</v>
      </c>
      <c r="AB1347" s="24">
        <f t="shared" si="814"/>
        <v>656.8118978084965</v>
      </c>
      <c r="AC1347" s="24">
        <f t="shared" si="815"/>
        <v>537.52115509179623</v>
      </c>
      <c r="AD1347" s="123">
        <f t="shared" si="816"/>
        <v>6645</v>
      </c>
      <c r="AE1347" s="14">
        <f t="shared" si="817"/>
        <v>110.75</v>
      </c>
      <c r="AF1347" s="24">
        <f t="shared" si="797"/>
        <v>443.76057754589812</v>
      </c>
      <c r="AG1347" s="3">
        <f t="shared" si="818"/>
        <v>1.7247884490820378</v>
      </c>
      <c r="AH1347" s="14">
        <f t="shared" si="798"/>
        <v>0</v>
      </c>
      <c r="AI1347" s="14">
        <f t="shared" si="799"/>
        <v>0.12478844908203757</v>
      </c>
      <c r="AJ1347" s="14">
        <f t="shared" si="800"/>
        <v>1.2123096041738339</v>
      </c>
      <c r="AK1347" s="14">
        <f t="shared" si="801"/>
        <v>1.7247884490820378</v>
      </c>
      <c r="AL1347" s="24">
        <f t="shared" si="819"/>
        <v>656.8118978084965</v>
      </c>
      <c r="AM1347" s="14">
        <f t="shared" si="820"/>
        <v>565.42444326550833</v>
      </c>
      <c r="AN1347" s="138" t="str">
        <f t="shared" si="821"/>
        <v>modifiée</v>
      </c>
      <c r="AO1347">
        <f t="shared" si="822"/>
        <v>6645</v>
      </c>
      <c r="AP1347" s="124">
        <f t="shared" si="823"/>
        <v>565.42444326550833</v>
      </c>
      <c r="AQ1347" s="124">
        <f t="shared" si="824"/>
        <v>0.26263329852258721</v>
      </c>
    </row>
    <row r="1348" spans="2:43" x14ac:dyDescent="0.25">
      <c r="B1348" s="3">
        <f t="shared" si="802"/>
        <v>6650</v>
      </c>
      <c r="C1348" s="14">
        <f t="shared" si="803"/>
        <v>110.83333333333333</v>
      </c>
      <c r="D1348" s="11">
        <f t="shared" si="804"/>
        <v>1037.1462195431509</v>
      </c>
      <c r="E1348" s="11">
        <f t="shared" si="785"/>
        <v>878.43923774647578</v>
      </c>
      <c r="F1348" s="11">
        <f t="shared" si="805"/>
        <v>394.97978963139218</v>
      </c>
      <c r="G1348" s="11">
        <f t="shared" si="786"/>
        <v>657.09966400685903</v>
      </c>
      <c r="H1348" s="11">
        <f t="shared" si="787"/>
        <v>537.80513794013382</v>
      </c>
      <c r="I1348" s="24">
        <f t="shared" si="806"/>
        <v>394.97978963139218</v>
      </c>
      <c r="J1348" s="12">
        <f t="shared" si="788"/>
        <v>0.26606941915658455</v>
      </c>
      <c r="K1348" s="24">
        <f t="shared" si="789"/>
        <v>603.46143200281847</v>
      </c>
      <c r="L1348" s="12">
        <f t="shared" si="807"/>
        <v>0.245996123115407</v>
      </c>
      <c r="M1348" s="24">
        <f t="shared" si="808"/>
        <v>657.09966400685903</v>
      </c>
      <c r="N1348" s="12">
        <f t="shared" si="790"/>
        <v>0.58265201413798706</v>
      </c>
      <c r="O1348" s="24">
        <f t="shared" si="791"/>
        <v>826.71626700168906</v>
      </c>
      <c r="P1348" s="12">
        <f t="shared" si="809"/>
        <v>0.28747050079052494</v>
      </c>
      <c r="Q1348" s="24">
        <f t="shared" si="810"/>
        <v>537.80513794013382</v>
      </c>
      <c r="R1348" s="12">
        <f t="shared" si="792"/>
        <v>0.41450842787013525</v>
      </c>
      <c r="S1348" s="24">
        <f t="shared" si="793"/>
        <v>697.24212928198995</v>
      </c>
      <c r="T1348" s="12">
        <f t="shared" si="811"/>
        <v>0.28379808879361129</v>
      </c>
      <c r="W1348" s="24">
        <f t="shared" si="812"/>
        <v>744.97720737409031</v>
      </c>
      <c r="X1348" s="24">
        <f t="shared" si="813"/>
        <v>1819.9327904394629</v>
      </c>
      <c r="Y1348" s="13">
        <f t="shared" si="794"/>
        <v>0.245996123115407</v>
      </c>
      <c r="Z1348" s="24">
        <f t="shared" si="795"/>
        <v>3336.5507593096368</v>
      </c>
      <c r="AA1348" s="24">
        <f t="shared" si="796"/>
        <v>19000.989564697815</v>
      </c>
      <c r="AB1348" s="24">
        <f t="shared" si="814"/>
        <v>657.09966400685903</v>
      </c>
      <c r="AC1348" s="24">
        <f t="shared" si="815"/>
        <v>537.80513794013382</v>
      </c>
      <c r="AD1348" s="123">
        <f t="shared" si="816"/>
        <v>6650</v>
      </c>
      <c r="AE1348" s="14">
        <f t="shared" si="817"/>
        <v>110.83333333333333</v>
      </c>
      <c r="AF1348" s="24">
        <f t="shared" si="797"/>
        <v>443.90256897006691</v>
      </c>
      <c r="AG1348" s="3">
        <f t="shared" si="818"/>
        <v>1.721948620598662</v>
      </c>
      <c r="AH1348" s="14">
        <f t="shared" si="798"/>
        <v>0</v>
      </c>
      <c r="AI1348" s="14">
        <f t="shared" si="799"/>
        <v>0.12194862059866163</v>
      </c>
      <c r="AJ1348" s="14">
        <f t="shared" si="800"/>
        <v>1.2097537585387959</v>
      </c>
      <c r="AK1348" s="14">
        <f t="shared" si="801"/>
        <v>1.721948620598662</v>
      </c>
      <c r="AL1348" s="24">
        <f t="shared" si="819"/>
        <v>657.09966400685903</v>
      </c>
      <c r="AM1348" s="14">
        <f t="shared" si="820"/>
        <v>565.68684174417842</v>
      </c>
      <c r="AN1348" s="138" t="str">
        <f t="shared" si="821"/>
        <v>modifiée</v>
      </c>
      <c r="AO1348">
        <f t="shared" si="822"/>
        <v>6650</v>
      </c>
      <c r="AP1348" s="124">
        <f t="shared" si="823"/>
        <v>565.68684174417842</v>
      </c>
      <c r="AQ1348" s="124">
        <f t="shared" si="824"/>
        <v>0.26239847867009303</v>
      </c>
    </row>
    <row r="1349" spans="2:43" x14ac:dyDescent="0.25">
      <c r="B1349" s="3">
        <f t="shared" si="802"/>
        <v>6655</v>
      </c>
      <c r="C1349" s="14">
        <f t="shared" si="803"/>
        <v>110.91666666666667</v>
      </c>
      <c r="D1349" s="11">
        <f t="shared" si="804"/>
        <v>1037.2587057318103</v>
      </c>
      <c r="E1349" s="11">
        <f t="shared" si="785"/>
        <v>878.66001317284804</v>
      </c>
      <c r="F1349" s="11">
        <f t="shared" si="805"/>
        <v>395.22578575450757</v>
      </c>
      <c r="G1349" s="11">
        <f t="shared" si="786"/>
        <v>657.38713450764953</v>
      </c>
      <c r="H1349" s="11">
        <f t="shared" si="787"/>
        <v>538.08893602892738</v>
      </c>
      <c r="I1349" s="24">
        <f t="shared" si="806"/>
        <v>395.22578575450757</v>
      </c>
      <c r="J1349" s="12">
        <f t="shared" si="788"/>
        <v>0.26601766945447541</v>
      </c>
      <c r="K1349" s="24">
        <f t="shared" si="789"/>
        <v>603.57882626991568</v>
      </c>
      <c r="L1349" s="12">
        <f t="shared" si="807"/>
        <v>0.24590274319236652</v>
      </c>
      <c r="M1349" s="24">
        <f t="shared" si="808"/>
        <v>657.38713450764953</v>
      </c>
      <c r="N1349" s="12">
        <f t="shared" si="790"/>
        <v>0.58224836822469384</v>
      </c>
      <c r="O1349" s="24">
        <f t="shared" si="791"/>
        <v>827.28939122296538</v>
      </c>
      <c r="P1349" s="12">
        <f t="shared" si="809"/>
        <v>0.28717429254720939</v>
      </c>
      <c r="Q1349" s="24">
        <f t="shared" si="810"/>
        <v>538.08893602892738</v>
      </c>
      <c r="R1349" s="12">
        <f t="shared" si="792"/>
        <v>0.41435966321496875</v>
      </c>
      <c r="S1349" s="24">
        <f t="shared" si="793"/>
        <v>697.49245525273079</v>
      </c>
      <c r="T1349" s="12">
        <f t="shared" si="811"/>
        <v>0.28361344708327485</v>
      </c>
      <c r="W1349" s="24">
        <f t="shared" si="812"/>
        <v>745.22320349720576</v>
      </c>
      <c r="X1349" s="24">
        <f t="shared" si="813"/>
        <v>1797.8823062610934</v>
      </c>
      <c r="Y1349" s="13">
        <f t="shared" si="794"/>
        <v>0.24590274319236652</v>
      </c>
      <c r="Z1349" s="24">
        <f t="shared" si="795"/>
        <v>3335.9202418910572</v>
      </c>
      <c r="AA1349" s="24">
        <f t="shared" si="796"/>
        <v>19009.606063512449</v>
      </c>
      <c r="AB1349" s="24">
        <f t="shared" si="814"/>
        <v>657.38713450764953</v>
      </c>
      <c r="AC1349" s="24">
        <f t="shared" si="815"/>
        <v>538.08893602892738</v>
      </c>
      <c r="AD1349" s="123">
        <f t="shared" si="816"/>
        <v>6655</v>
      </c>
      <c r="AE1349" s="14">
        <f t="shared" si="817"/>
        <v>110.91666666666667</v>
      </c>
      <c r="AF1349" s="24">
        <f t="shared" si="797"/>
        <v>444.04446801446369</v>
      </c>
      <c r="AG1349" s="3">
        <f t="shared" si="818"/>
        <v>1.7191106397107263</v>
      </c>
      <c r="AH1349" s="14">
        <f t="shared" si="798"/>
        <v>0</v>
      </c>
      <c r="AI1349" s="14">
        <f t="shared" si="799"/>
        <v>0.119110639710726</v>
      </c>
      <c r="AJ1349" s="14">
        <f t="shared" si="800"/>
        <v>1.2071995757396536</v>
      </c>
      <c r="AK1349" s="14">
        <f t="shared" si="801"/>
        <v>1.7191106397107263</v>
      </c>
      <c r="AL1349" s="24">
        <f t="shared" si="819"/>
        <v>657.38713450764953</v>
      </c>
      <c r="AM1349" s="14">
        <f t="shared" si="820"/>
        <v>565.94900556884227</v>
      </c>
      <c r="AN1349" s="138" t="str">
        <f t="shared" si="821"/>
        <v>modifiée</v>
      </c>
      <c r="AO1349">
        <f t="shared" si="822"/>
        <v>6655</v>
      </c>
      <c r="AP1349" s="124">
        <f t="shared" si="823"/>
        <v>565.94900556884227</v>
      </c>
      <c r="AQ1349" s="124">
        <f t="shared" si="824"/>
        <v>0.26216382466384403</v>
      </c>
    </row>
    <row r="1350" spans="2:43" x14ac:dyDescent="0.25">
      <c r="B1350" s="3">
        <f t="shared" si="802"/>
        <v>6660</v>
      </c>
      <c r="C1350" s="14">
        <f t="shared" si="803"/>
        <v>111</v>
      </c>
      <c r="D1350" s="11">
        <f t="shared" si="804"/>
        <v>1037.3711075347237</v>
      </c>
      <c r="E1350" s="11">
        <f t="shared" si="785"/>
        <v>878.8807885992203</v>
      </c>
      <c r="F1350" s="11">
        <f t="shared" si="805"/>
        <v>395.47168849769992</v>
      </c>
      <c r="G1350" s="11">
        <f t="shared" si="786"/>
        <v>657.67430880019674</v>
      </c>
      <c r="H1350" s="11">
        <f t="shared" si="787"/>
        <v>538.3725494760107</v>
      </c>
      <c r="I1350" s="24">
        <f t="shared" si="806"/>
        <v>395.47168849769992</v>
      </c>
      <c r="J1350" s="12">
        <f t="shared" si="788"/>
        <v>0.26596590930131714</v>
      </c>
      <c r="K1350" s="24">
        <f t="shared" si="789"/>
        <v>603.69628994250775</v>
      </c>
      <c r="L1350" s="12">
        <f t="shared" si="807"/>
        <v>0.24580937066621661</v>
      </c>
      <c r="M1350" s="24">
        <f t="shared" si="808"/>
        <v>657.67430880019674</v>
      </c>
      <c r="N1350" s="12">
        <f t="shared" si="790"/>
        <v>0.58184281756360046</v>
      </c>
      <c r="O1350" s="24">
        <f t="shared" si="791"/>
        <v>827.86602076860618</v>
      </c>
      <c r="P1350" s="12">
        <f t="shared" si="809"/>
        <v>0.28687756948140414</v>
      </c>
      <c r="Q1350" s="24">
        <f t="shared" si="810"/>
        <v>538.3725494760107</v>
      </c>
      <c r="R1350" s="12">
        <f t="shared" si="792"/>
        <v>0.41421092107932111</v>
      </c>
      <c r="S1350" s="24">
        <f t="shared" si="793"/>
        <v>697.74292309921361</v>
      </c>
      <c r="T1350" s="12">
        <f t="shared" si="811"/>
        <v>0.28342892327886227</v>
      </c>
      <c r="W1350" s="24">
        <f t="shared" si="812"/>
        <v>745.46910624039811</v>
      </c>
      <c r="X1350" s="24">
        <f t="shared" si="813"/>
        <v>1776.5895469926204</v>
      </c>
      <c r="Y1350" s="13">
        <f t="shared" si="794"/>
        <v>0.24580937066621661</v>
      </c>
      <c r="Z1350" s="24">
        <f t="shared" si="795"/>
        <v>3335.2920589705545</v>
      </c>
      <c r="AA1350" s="24">
        <f t="shared" si="796"/>
        <v>19018.234161465894</v>
      </c>
      <c r="AB1350" s="24">
        <f t="shared" si="814"/>
        <v>657.67430880019674</v>
      </c>
      <c r="AC1350" s="24">
        <f t="shared" si="815"/>
        <v>538.3725494760107</v>
      </c>
      <c r="AD1350" s="123">
        <f t="shared" si="816"/>
        <v>6660</v>
      </c>
      <c r="AE1350" s="14">
        <f t="shared" si="817"/>
        <v>111</v>
      </c>
      <c r="AF1350" s="24">
        <f t="shared" si="797"/>
        <v>444.18627473800535</v>
      </c>
      <c r="AG1350" s="3">
        <f t="shared" si="818"/>
        <v>1.7162745052398929</v>
      </c>
      <c r="AH1350" s="14">
        <f t="shared" si="798"/>
        <v>0</v>
      </c>
      <c r="AI1350" s="14">
        <f t="shared" si="799"/>
        <v>0.1162745052398928</v>
      </c>
      <c r="AJ1350" s="14">
        <f t="shared" si="800"/>
        <v>1.2046470547159038</v>
      </c>
      <c r="AK1350" s="14">
        <f t="shared" si="801"/>
        <v>1.7162745052398929</v>
      </c>
      <c r="AL1350" s="24">
        <f t="shared" si="819"/>
        <v>657.67430880019674</v>
      </c>
      <c r="AM1350" s="14">
        <f t="shared" si="820"/>
        <v>566.21093490540568</v>
      </c>
      <c r="AN1350" s="138" t="str">
        <f t="shared" si="821"/>
        <v>modifiée</v>
      </c>
      <c r="AO1350">
        <f t="shared" si="822"/>
        <v>6660</v>
      </c>
      <c r="AP1350" s="124">
        <f t="shared" si="823"/>
        <v>566.21093490540568</v>
      </c>
      <c r="AQ1350" s="124">
        <f t="shared" si="824"/>
        <v>0.26192933656341211</v>
      </c>
    </row>
    <row r="1351" spans="2:43" x14ac:dyDescent="0.25">
      <c r="B1351" s="3">
        <f t="shared" si="802"/>
        <v>6665</v>
      </c>
      <c r="C1351" s="14">
        <f t="shared" si="803"/>
        <v>111.08333333333333</v>
      </c>
      <c r="D1351" s="11">
        <f t="shared" si="804"/>
        <v>1037.4834250784065</v>
      </c>
      <c r="E1351" s="11">
        <f t="shared" si="785"/>
        <v>879.10156402559255</v>
      </c>
      <c r="F1351" s="11">
        <f t="shared" si="805"/>
        <v>395.71749786836614</v>
      </c>
      <c r="G1351" s="11">
        <f t="shared" si="786"/>
        <v>657.9611863696781</v>
      </c>
      <c r="H1351" s="11">
        <f t="shared" si="787"/>
        <v>538.65597839928955</v>
      </c>
      <c r="I1351" s="24">
        <f t="shared" si="806"/>
        <v>395.71749786836614</v>
      </c>
      <c r="J1351" s="12">
        <f t="shared" si="788"/>
        <v>0.26591413868949354</v>
      </c>
      <c r="K1351" s="24">
        <f t="shared" si="789"/>
        <v>603.81382309226797</v>
      </c>
      <c r="L1351" s="12">
        <f t="shared" si="807"/>
        <v>0.24571600558978968</v>
      </c>
      <c r="M1351" s="24">
        <f t="shared" si="808"/>
        <v>657.9611863696781</v>
      </c>
      <c r="N1351" s="12">
        <f t="shared" si="790"/>
        <v>0.58143535002560609</v>
      </c>
      <c r="O1351" s="24">
        <f t="shared" si="791"/>
        <v>828.44618592240511</v>
      </c>
      <c r="P1351" s="12">
        <f t="shared" si="809"/>
        <v>0.28658032740610095</v>
      </c>
      <c r="Q1351" s="24">
        <f t="shared" si="810"/>
        <v>538.65597839928955</v>
      </c>
      <c r="R1351" s="12">
        <f t="shared" si="792"/>
        <v>0.4140622016406455</v>
      </c>
      <c r="S1351" s="24">
        <f t="shared" si="793"/>
        <v>697.99353263433181</v>
      </c>
      <c r="T1351" s="12">
        <f t="shared" si="811"/>
        <v>0.28324451745206147</v>
      </c>
      <c r="W1351" s="24">
        <f t="shared" si="812"/>
        <v>745.71491561106427</v>
      </c>
      <c r="X1351" s="24">
        <f t="shared" si="813"/>
        <v>1756.0161193585773</v>
      </c>
      <c r="Y1351" s="13">
        <f t="shared" si="794"/>
        <v>0.24571600558978968</v>
      </c>
      <c r="Z1351" s="24">
        <f t="shared" si="795"/>
        <v>3334.666210363207</v>
      </c>
      <c r="AA1351" s="24">
        <f t="shared" si="796"/>
        <v>19026.873879674025</v>
      </c>
      <c r="AB1351" s="24">
        <f t="shared" si="814"/>
        <v>657.9611863696781</v>
      </c>
      <c r="AC1351" s="24">
        <f t="shared" si="815"/>
        <v>538.65597839928955</v>
      </c>
      <c r="AD1351" s="123">
        <f t="shared" si="816"/>
        <v>6665</v>
      </c>
      <c r="AE1351" s="14">
        <f t="shared" si="817"/>
        <v>111.08333333333333</v>
      </c>
      <c r="AF1351" s="24">
        <f t="shared" si="797"/>
        <v>444.32798919964478</v>
      </c>
      <c r="AG1351" s="3">
        <f t="shared" si="818"/>
        <v>1.7134402160071045</v>
      </c>
      <c r="AH1351" s="14">
        <f t="shared" si="798"/>
        <v>0</v>
      </c>
      <c r="AI1351" s="14">
        <f t="shared" si="799"/>
        <v>0.1134402160071043</v>
      </c>
      <c r="AJ1351" s="14">
        <f t="shared" si="800"/>
        <v>1.2020961944063941</v>
      </c>
      <c r="AK1351" s="14">
        <f t="shared" si="801"/>
        <v>1.7134402160071045</v>
      </c>
      <c r="AL1351" s="24">
        <f t="shared" si="819"/>
        <v>657.9611863696781</v>
      </c>
      <c r="AM1351" s="14">
        <f t="shared" si="820"/>
        <v>566.47262991983268</v>
      </c>
      <c r="AN1351" s="138" t="str">
        <f t="shared" si="821"/>
        <v>modifiée</v>
      </c>
      <c r="AO1351">
        <f t="shared" si="822"/>
        <v>6665</v>
      </c>
      <c r="AP1351" s="124">
        <f t="shared" si="823"/>
        <v>566.47262991983268</v>
      </c>
      <c r="AQ1351" s="124">
        <f t="shared" si="824"/>
        <v>0.26169501442700493</v>
      </c>
    </row>
    <row r="1352" spans="2:43" x14ac:dyDescent="0.25">
      <c r="B1352" s="3">
        <f t="shared" si="802"/>
        <v>6670</v>
      </c>
      <c r="C1352" s="14">
        <f t="shared" si="803"/>
        <v>111.16666666666667</v>
      </c>
      <c r="D1352" s="11">
        <f t="shared" si="804"/>
        <v>1037.5956584890901</v>
      </c>
      <c r="E1352" s="11">
        <f t="shared" si="785"/>
        <v>879.32233945196481</v>
      </c>
      <c r="F1352" s="11">
        <f t="shared" si="805"/>
        <v>395.96321387395591</v>
      </c>
      <c r="G1352" s="11">
        <f t="shared" si="786"/>
        <v>658.24776669708422</v>
      </c>
      <c r="H1352" s="11">
        <f t="shared" si="787"/>
        <v>538.93922291674164</v>
      </c>
      <c r="I1352" s="24">
        <f t="shared" si="806"/>
        <v>395.96321387395591</v>
      </c>
      <c r="J1352" s="12">
        <f t="shared" si="788"/>
        <v>0.265862357611586</v>
      </c>
      <c r="K1352" s="24">
        <f t="shared" si="789"/>
        <v>603.93142579050652</v>
      </c>
      <c r="L1352" s="12">
        <f t="shared" si="807"/>
        <v>0.24562264801590797</v>
      </c>
      <c r="M1352" s="24">
        <f t="shared" si="808"/>
        <v>658.24776669708422</v>
      </c>
      <c r="N1352" s="12">
        <f t="shared" si="790"/>
        <v>0.58102595339014551</v>
      </c>
      <c r="O1352" s="24">
        <f t="shared" si="791"/>
        <v>829.02991730169697</v>
      </c>
      <c r="P1352" s="12">
        <f t="shared" si="809"/>
        <v>0.28628256209819164</v>
      </c>
      <c r="Q1352" s="24">
        <f t="shared" si="810"/>
        <v>538.93922291674164</v>
      </c>
      <c r="R1352" s="12">
        <f t="shared" si="792"/>
        <v>0.41391350507608843</v>
      </c>
      <c r="S1352" s="24">
        <f t="shared" si="793"/>
        <v>698.2442836707512</v>
      </c>
      <c r="T1352" s="12">
        <f t="shared" si="811"/>
        <v>0.28306022967402472</v>
      </c>
      <c r="W1352" s="24">
        <f t="shared" si="812"/>
        <v>745.96063161665404</v>
      </c>
      <c r="X1352" s="24">
        <f t="shared" si="813"/>
        <v>1736.126180806627</v>
      </c>
      <c r="Y1352" s="13">
        <f t="shared" si="794"/>
        <v>0.24562264801590797</v>
      </c>
      <c r="Z1352" s="24">
        <f t="shared" si="795"/>
        <v>3334.0426958827693</v>
      </c>
      <c r="AA1352" s="24">
        <f t="shared" si="796"/>
        <v>19035.525239256935</v>
      </c>
      <c r="AB1352" s="24">
        <f t="shared" si="814"/>
        <v>658.24776669708422</v>
      </c>
      <c r="AC1352" s="24">
        <f t="shared" si="815"/>
        <v>538.93922291674164</v>
      </c>
      <c r="AD1352" s="123">
        <f t="shared" si="816"/>
        <v>6670</v>
      </c>
      <c r="AE1352" s="14">
        <f t="shared" si="817"/>
        <v>111.16666666666667</v>
      </c>
      <c r="AF1352" s="24">
        <f t="shared" si="797"/>
        <v>444.46961145837082</v>
      </c>
      <c r="AG1352" s="3">
        <f t="shared" si="818"/>
        <v>1.7106077708325835</v>
      </c>
      <c r="AH1352" s="14">
        <f t="shared" si="798"/>
        <v>0</v>
      </c>
      <c r="AI1352" s="14">
        <f t="shared" si="799"/>
        <v>0.11060777083258344</v>
      </c>
      <c r="AJ1352" s="14">
        <f t="shared" si="800"/>
        <v>1.1995469937493253</v>
      </c>
      <c r="AK1352" s="14">
        <f t="shared" si="801"/>
        <v>1.7106077708325835</v>
      </c>
      <c r="AL1352" s="24">
        <f t="shared" si="819"/>
        <v>658.24776669708422</v>
      </c>
      <c r="AM1352" s="14">
        <f t="shared" si="820"/>
        <v>566.73409077814551</v>
      </c>
      <c r="AN1352" s="138" t="str">
        <f t="shared" si="821"/>
        <v>modifiée</v>
      </c>
      <c r="AO1352">
        <f t="shared" si="822"/>
        <v>6670</v>
      </c>
      <c r="AP1352" s="124">
        <f t="shared" si="823"/>
        <v>566.73409077814551</v>
      </c>
      <c r="AQ1352" s="124">
        <f t="shared" si="824"/>
        <v>0.26146085831283017</v>
      </c>
    </row>
    <row r="1353" spans="2:43" x14ac:dyDescent="0.25">
      <c r="B1353" s="3">
        <f t="shared" si="802"/>
        <v>6675</v>
      </c>
      <c r="C1353" s="14">
        <f t="shared" si="803"/>
        <v>111.25</v>
      </c>
      <c r="D1353" s="11">
        <f t="shared" si="804"/>
        <v>1037.7078078927216</v>
      </c>
      <c r="E1353" s="11">
        <f t="shared" si="785"/>
        <v>879.54311487833695</v>
      </c>
      <c r="F1353" s="11">
        <f t="shared" si="805"/>
        <v>396.20883652197182</v>
      </c>
      <c r="G1353" s="11">
        <f t="shared" si="786"/>
        <v>658.53404925918244</v>
      </c>
      <c r="H1353" s="11">
        <f t="shared" si="787"/>
        <v>539.22228314641563</v>
      </c>
      <c r="I1353" s="24">
        <f t="shared" si="806"/>
        <v>396.20883652197182</v>
      </c>
      <c r="J1353" s="12">
        <f t="shared" si="788"/>
        <v>0.26581056606037223</v>
      </c>
      <c r="K1353" s="24">
        <f t="shared" si="789"/>
        <v>604.04909810817253</v>
      </c>
      <c r="L1353" s="12">
        <f t="shared" si="807"/>
        <v>0.24552929799738973</v>
      </c>
      <c r="M1353" s="24">
        <f t="shared" si="808"/>
        <v>658.53404925918244</v>
      </c>
      <c r="N1353" s="12">
        <f t="shared" si="790"/>
        <v>0.58061461534446912</v>
      </c>
      <c r="O1353" s="24">
        <f t="shared" si="791"/>
        <v>829.61724586177434</v>
      </c>
      <c r="P1353" s="12">
        <f t="shared" si="809"/>
        <v>0.28598426929815474</v>
      </c>
      <c r="Q1353" s="24">
        <f t="shared" si="810"/>
        <v>539.22228314641563</v>
      </c>
      <c r="R1353" s="12">
        <f t="shared" si="792"/>
        <v>0.413764831562488</v>
      </c>
      <c r="S1353" s="24">
        <f t="shared" si="793"/>
        <v>698.49517602091225</v>
      </c>
      <c r="T1353" s="12">
        <f t="shared" si="811"/>
        <v>0.2828760600153794</v>
      </c>
      <c r="W1353" s="24">
        <f t="shared" si="812"/>
        <v>746.20625426466995</v>
      </c>
      <c r="X1353" s="24">
        <f t="shared" si="813"/>
        <v>1716.8862311412745</v>
      </c>
      <c r="Y1353" s="13">
        <f t="shared" si="794"/>
        <v>0.24552929799738973</v>
      </c>
      <c r="Z1353" s="24">
        <f t="shared" si="795"/>
        <v>3333.4215153416749</v>
      </c>
      <c r="AA1353" s="24">
        <f t="shared" si="796"/>
        <v>19044.188261339157</v>
      </c>
      <c r="AB1353" s="24">
        <f t="shared" si="814"/>
        <v>658.53404925918244</v>
      </c>
      <c r="AC1353" s="24">
        <f t="shared" si="815"/>
        <v>539.22228314641563</v>
      </c>
      <c r="AD1353" s="123">
        <f t="shared" si="816"/>
        <v>6675</v>
      </c>
      <c r="AE1353" s="14">
        <f t="shared" si="817"/>
        <v>111.25</v>
      </c>
      <c r="AF1353" s="24">
        <f t="shared" si="797"/>
        <v>444.61114157320782</v>
      </c>
      <c r="AG1353" s="3">
        <f t="shared" si="818"/>
        <v>1.7077771685358436</v>
      </c>
      <c r="AH1353" s="14">
        <f t="shared" si="798"/>
        <v>0</v>
      </c>
      <c r="AI1353" s="14">
        <f t="shared" si="799"/>
        <v>0.10777716853584351</v>
      </c>
      <c r="AJ1353" s="14">
        <f t="shared" si="800"/>
        <v>1.1969994516822593</v>
      </c>
      <c r="AK1353" s="14">
        <f t="shared" si="801"/>
        <v>1.7077771685358436</v>
      </c>
      <c r="AL1353" s="24">
        <f t="shared" si="819"/>
        <v>658.53404925918244</v>
      </c>
      <c r="AM1353" s="14">
        <f t="shared" si="820"/>
        <v>566.99531764642359</v>
      </c>
      <c r="AN1353" s="138" t="str">
        <f t="shared" si="821"/>
        <v>modifiée</v>
      </c>
      <c r="AO1353">
        <f t="shared" si="822"/>
        <v>6675</v>
      </c>
      <c r="AP1353" s="124">
        <f t="shared" si="823"/>
        <v>566.99531764642359</v>
      </c>
      <c r="AQ1353" s="124">
        <f t="shared" si="824"/>
        <v>0.26122686827807229</v>
      </c>
    </row>
    <row r="1354" spans="2:43" x14ac:dyDescent="0.25">
      <c r="B1354" s="3">
        <f t="shared" si="802"/>
        <v>6680</v>
      </c>
      <c r="C1354" s="14">
        <f t="shared" si="803"/>
        <v>111.33333333333333</v>
      </c>
      <c r="D1354" s="11">
        <f t="shared" si="804"/>
        <v>1037.8198734149664</v>
      </c>
      <c r="E1354" s="11">
        <f t="shared" si="785"/>
        <v>879.76389030470909</v>
      </c>
      <c r="F1354" s="11">
        <f t="shared" si="805"/>
        <v>396.45436581996921</v>
      </c>
      <c r="G1354" s="11">
        <f t="shared" si="786"/>
        <v>658.82003352848062</v>
      </c>
      <c r="H1354" s="11">
        <f t="shared" si="787"/>
        <v>539.50515920643102</v>
      </c>
      <c r="I1354" s="24">
        <f t="shared" si="806"/>
        <v>396.45436581996921</v>
      </c>
      <c r="J1354" s="12">
        <f t="shared" si="788"/>
        <v>0.2657587640288267</v>
      </c>
      <c r="K1354" s="24">
        <f t="shared" si="789"/>
        <v>604.16684011585232</v>
      </c>
      <c r="L1354" s="12">
        <f t="shared" si="807"/>
        <v>0.24543595558700029</v>
      </c>
      <c r="M1354" s="24">
        <f t="shared" si="808"/>
        <v>658.82003352848062</v>
      </c>
      <c r="N1354" s="12">
        <f t="shared" si="790"/>
        <v>0.58020132348291864</v>
      </c>
      <c r="O1354" s="24">
        <f t="shared" si="791"/>
        <v>830.20820290037318</v>
      </c>
      <c r="P1354" s="12">
        <f t="shared" si="809"/>
        <v>0.28568544470961715</v>
      </c>
      <c r="Q1354" s="24">
        <f t="shared" si="810"/>
        <v>539.50515920643102</v>
      </c>
      <c r="R1354" s="12">
        <f t="shared" si="792"/>
        <v>0.4136161812763734</v>
      </c>
      <c r="S1354" s="24">
        <f t="shared" si="793"/>
        <v>698.74620949703205</v>
      </c>
      <c r="T1354" s="12">
        <f t="shared" si="811"/>
        <v>0.28269200854615179</v>
      </c>
      <c r="W1354" s="24">
        <f t="shared" si="812"/>
        <v>746.45178356266729</v>
      </c>
      <c r="X1354" s="24">
        <f t="shared" si="813"/>
        <v>1698.2649242547318</v>
      </c>
      <c r="Y1354" s="13">
        <f t="shared" si="794"/>
        <v>0.24543595558700029</v>
      </c>
      <c r="Z1354" s="24">
        <f t="shared" si="795"/>
        <v>3332.8026685510449</v>
      </c>
      <c r="AA1354" s="24">
        <f t="shared" si="796"/>
        <v>19052.862967049561</v>
      </c>
      <c r="AB1354" s="24">
        <f t="shared" si="814"/>
        <v>658.82003352848062</v>
      </c>
      <c r="AC1354" s="24">
        <f t="shared" si="815"/>
        <v>539.50515920643102</v>
      </c>
      <c r="AD1354" s="123">
        <f t="shared" si="816"/>
        <v>6680</v>
      </c>
      <c r="AE1354" s="14">
        <f t="shared" si="817"/>
        <v>111.33333333333333</v>
      </c>
      <c r="AF1354" s="24">
        <f t="shared" si="797"/>
        <v>444.75257960321551</v>
      </c>
      <c r="AG1354" s="3">
        <f t="shared" si="818"/>
        <v>1.70494840793569</v>
      </c>
      <c r="AH1354" s="14">
        <f t="shared" si="798"/>
        <v>0</v>
      </c>
      <c r="AI1354" s="14">
        <f t="shared" si="799"/>
        <v>0.1049484079356896</v>
      </c>
      <c r="AJ1354" s="14">
        <f t="shared" si="800"/>
        <v>1.194453567142121</v>
      </c>
      <c r="AK1354" s="14">
        <f t="shared" si="801"/>
        <v>1.70494840793569</v>
      </c>
      <c r="AL1354" s="24">
        <f t="shared" si="819"/>
        <v>658.82003352848062</v>
      </c>
      <c r="AM1354" s="14">
        <f t="shared" si="820"/>
        <v>567.25631069080305</v>
      </c>
      <c r="AN1354" s="138" t="str">
        <f t="shared" si="821"/>
        <v>modifiée</v>
      </c>
      <c r="AO1354">
        <f t="shared" si="822"/>
        <v>6680</v>
      </c>
      <c r="AP1354" s="124">
        <f t="shared" si="823"/>
        <v>567.25631069080305</v>
      </c>
      <c r="AQ1354" s="124">
        <f t="shared" si="824"/>
        <v>0.26099304437946103</v>
      </c>
    </row>
    <row r="1355" spans="2:43" x14ac:dyDescent="0.25">
      <c r="B1355" s="3">
        <f t="shared" si="802"/>
        <v>6685</v>
      </c>
      <c r="C1355" s="14">
        <f t="shared" si="803"/>
        <v>111.41666666666667</v>
      </c>
      <c r="D1355" s="11">
        <f t="shared" si="804"/>
        <v>1037.9318551812082</v>
      </c>
      <c r="E1355" s="11">
        <f t="shared" si="785"/>
        <v>879.98466573108135</v>
      </c>
      <c r="F1355" s="11">
        <f t="shared" si="805"/>
        <v>396.69980177555624</v>
      </c>
      <c r="G1355" s="11">
        <f t="shared" si="786"/>
        <v>659.10571897319028</v>
      </c>
      <c r="H1355" s="11">
        <f t="shared" si="787"/>
        <v>539.7878512149772</v>
      </c>
      <c r="I1355" s="24">
        <f t="shared" si="806"/>
        <v>396.69980177555624</v>
      </c>
      <c r="J1355" s="12">
        <f t="shared" si="788"/>
        <v>0.26570695151011892</v>
      </c>
      <c r="K1355" s="24">
        <f t="shared" si="789"/>
        <v>604.28465188377254</v>
      </c>
      <c r="L1355" s="12">
        <f t="shared" si="807"/>
        <v>0.24534262083750047</v>
      </c>
      <c r="M1355" s="24">
        <f t="shared" si="808"/>
        <v>659.10571897319028</v>
      </c>
      <c r="N1355" s="12">
        <f t="shared" si="790"/>
        <v>0.57978606530619914</v>
      </c>
      <c r="O1355" s="24">
        <f t="shared" si="791"/>
        <v>830.80282006222581</v>
      </c>
      <c r="P1355" s="12">
        <f t="shared" si="809"/>
        <v>0.28538608399912974</v>
      </c>
      <c r="Q1355" s="24">
        <f t="shared" si="810"/>
        <v>539.7878512149772</v>
      </c>
      <c r="R1355" s="12">
        <f t="shared" si="792"/>
        <v>0.41346755439396271</v>
      </c>
      <c r="S1355" s="24">
        <f t="shared" si="793"/>
        <v>698.99738391110668</v>
      </c>
      <c r="T1355" s="12">
        <f t="shared" si="811"/>
        <v>0.28250807533584521</v>
      </c>
      <c r="W1355" s="24">
        <f t="shared" si="812"/>
        <v>746.69721951825431</v>
      </c>
      <c r="X1355" s="24">
        <f t="shared" si="813"/>
        <v>1680.2328977292509</v>
      </c>
      <c r="Y1355" s="13">
        <f t="shared" si="794"/>
        <v>0.24534262083750047</v>
      </c>
      <c r="Z1355" s="24">
        <f t="shared" si="795"/>
        <v>3332.1861553206759</v>
      </c>
      <c r="AA1355" s="24">
        <f t="shared" si="796"/>
        <v>19061.549377521187</v>
      </c>
      <c r="AB1355" s="24">
        <f t="shared" si="814"/>
        <v>659.10571897319028</v>
      </c>
      <c r="AC1355" s="24">
        <f t="shared" si="815"/>
        <v>539.7878512149772</v>
      </c>
      <c r="AD1355" s="123">
        <f t="shared" si="816"/>
        <v>6685</v>
      </c>
      <c r="AE1355" s="14">
        <f t="shared" si="817"/>
        <v>111.41666666666667</v>
      </c>
      <c r="AF1355" s="24">
        <f t="shared" si="797"/>
        <v>444.8939256074886</v>
      </c>
      <c r="AG1355" s="3">
        <f t="shared" si="818"/>
        <v>1.7021214878502282</v>
      </c>
      <c r="AH1355" s="14">
        <f t="shared" si="798"/>
        <v>0</v>
      </c>
      <c r="AI1355" s="14">
        <f t="shared" si="799"/>
        <v>0.1021214878502279</v>
      </c>
      <c r="AJ1355" s="14">
        <f t="shared" si="800"/>
        <v>1.1919093390652054</v>
      </c>
      <c r="AK1355" s="14">
        <f t="shared" si="801"/>
        <v>1.7021214878502282</v>
      </c>
      <c r="AL1355" s="24">
        <f t="shared" si="819"/>
        <v>659.10571897319028</v>
      </c>
      <c r="AM1355" s="14">
        <f t="shared" si="820"/>
        <v>567.51707007747643</v>
      </c>
      <c r="AN1355" s="138" t="str">
        <f t="shared" si="821"/>
        <v>modifiée</v>
      </c>
      <c r="AO1355">
        <f t="shared" si="822"/>
        <v>6685</v>
      </c>
      <c r="AP1355" s="124">
        <f t="shared" si="823"/>
        <v>567.51707007747643</v>
      </c>
      <c r="AQ1355" s="124">
        <f t="shared" si="824"/>
        <v>0.26075938667338505</v>
      </c>
    </row>
    <row r="1356" spans="2:43" x14ac:dyDescent="0.25">
      <c r="B1356" s="3">
        <f t="shared" si="802"/>
        <v>6690</v>
      </c>
      <c r="C1356" s="14">
        <f t="shared" si="803"/>
        <v>111.5</v>
      </c>
      <c r="D1356" s="11">
        <f t="shared" si="804"/>
        <v>1038.0437533165482</v>
      </c>
      <c r="E1356" s="11">
        <f t="shared" si="785"/>
        <v>880.20544115745361</v>
      </c>
      <c r="F1356" s="11">
        <f t="shared" si="805"/>
        <v>396.94514439639374</v>
      </c>
      <c r="G1356" s="11">
        <f t="shared" si="786"/>
        <v>659.39110505718941</v>
      </c>
      <c r="H1356" s="11">
        <f t="shared" si="787"/>
        <v>540.07035929031304</v>
      </c>
      <c r="I1356" s="24">
        <f t="shared" si="806"/>
        <v>396.94514439639374</v>
      </c>
      <c r="J1356" s="12">
        <f t="shared" si="788"/>
        <v>0.26565512849761402</v>
      </c>
      <c r="K1356" s="24">
        <f t="shared" si="789"/>
        <v>604.40253348179851</v>
      </c>
      <c r="L1356" s="12">
        <f t="shared" si="807"/>
        <v>0.24524929380167088</v>
      </c>
      <c r="M1356" s="24">
        <f t="shared" si="808"/>
        <v>659.39110505718941</v>
      </c>
      <c r="N1356" s="12">
        <f t="shared" si="790"/>
        <v>0.57936882822064495</v>
      </c>
      <c r="O1356" s="24">
        <f t="shared" si="791"/>
        <v>831.40112934368551</v>
      </c>
      <c r="P1356" s="12">
        <f t="shared" si="809"/>
        <v>0.28508618279588388</v>
      </c>
      <c r="Q1356" s="24">
        <f t="shared" si="810"/>
        <v>540.07035929031304</v>
      </c>
      <c r="R1356" s="12">
        <f t="shared" si="792"/>
        <v>0.41331895109116251</v>
      </c>
      <c r="S1356" s="24">
        <f t="shared" si="793"/>
        <v>699.24869907491347</v>
      </c>
      <c r="T1356" s="12">
        <f t="shared" si="811"/>
        <v>0.28232426045347753</v>
      </c>
      <c r="W1356" s="24">
        <f t="shared" si="812"/>
        <v>746.94256213909182</v>
      </c>
      <c r="X1356" s="24">
        <f t="shared" si="813"/>
        <v>1662.7626183626173</v>
      </c>
      <c r="Y1356" s="13">
        <f t="shared" si="794"/>
        <v>0.24524929380167088</v>
      </c>
      <c r="Z1356" s="24">
        <f t="shared" si="795"/>
        <v>3331.5719754590446</v>
      </c>
      <c r="AA1356" s="24">
        <f t="shared" si="796"/>
        <v>19070.247513891387</v>
      </c>
      <c r="AB1356" s="24">
        <f t="shared" si="814"/>
        <v>659.39110505718941</v>
      </c>
      <c r="AC1356" s="24">
        <f t="shared" si="815"/>
        <v>540.07035929031304</v>
      </c>
      <c r="AD1356" s="123">
        <f t="shared" si="816"/>
        <v>6690</v>
      </c>
      <c r="AE1356" s="14">
        <f t="shared" si="817"/>
        <v>111.5</v>
      </c>
      <c r="AF1356" s="24">
        <f t="shared" si="797"/>
        <v>445.03517964515652</v>
      </c>
      <c r="AG1356" s="3">
        <f t="shared" si="818"/>
        <v>1.6992964070968697</v>
      </c>
      <c r="AH1356" s="14">
        <f t="shared" si="798"/>
        <v>0</v>
      </c>
      <c r="AI1356" s="14">
        <f t="shared" si="799"/>
        <v>9.9296407096869488E-2</v>
      </c>
      <c r="AJ1356" s="14">
        <f t="shared" si="800"/>
        <v>1.1893667663871828</v>
      </c>
      <c r="AK1356" s="14">
        <f t="shared" si="801"/>
        <v>1.6992964070968697</v>
      </c>
      <c r="AL1356" s="24">
        <f t="shared" si="819"/>
        <v>659.39110505718941</v>
      </c>
      <c r="AM1356" s="14">
        <f t="shared" si="820"/>
        <v>567.77759597269119</v>
      </c>
      <c r="AN1356" s="138" t="str">
        <f t="shared" si="821"/>
        <v>modifiée</v>
      </c>
      <c r="AO1356">
        <f t="shared" si="822"/>
        <v>6690</v>
      </c>
      <c r="AP1356" s="124">
        <f t="shared" si="823"/>
        <v>567.77759597269119</v>
      </c>
      <c r="AQ1356" s="124">
        <f t="shared" si="824"/>
        <v>0.26052589521475511</v>
      </c>
    </row>
    <row r="1357" spans="2:43" x14ac:dyDescent="0.25">
      <c r="B1357" s="3">
        <f t="shared" si="802"/>
        <v>6695</v>
      </c>
      <c r="C1357" s="14">
        <f t="shared" si="803"/>
        <v>111.58333333333333</v>
      </c>
      <c r="D1357" s="11">
        <f t="shared" si="804"/>
        <v>1038.1555679458099</v>
      </c>
      <c r="E1357" s="11">
        <f t="shared" si="785"/>
        <v>880.42621658382586</v>
      </c>
      <c r="F1357" s="11">
        <f t="shared" si="805"/>
        <v>397.19039369019544</v>
      </c>
      <c r="G1357" s="11">
        <f t="shared" si="786"/>
        <v>659.67619123998531</v>
      </c>
      <c r="H1357" s="11">
        <f t="shared" si="787"/>
        <v>540.35268355076653</v>
      </c>
      <c r="I1357" s="24">
        <f t="shared" si="806"/>
        <v>397.19039369019544</v>
      </c>
      <c r="J1357" s="12">
        <f t="shared" si="788"/>
        <v>0.26560329498487106</v>
      </c>
      <c r="K1357" s="24">
        <f t="shared" si="789"/>
        <v>604.52048497943667</v>
      </c>
      <c r="L1357" s="12">
        <f t="shared" si="807"/>
        <v>0.24515597453216542</v>
      </c>
      <c r="M1357" s="24">
        <f t="shared" si="808"/>
        <v>659.67619123998531</v>
      </c>
      <c r="N1357" s="12">
        <f t="shared" si="790"/>
        <v>0.57894959953748348</v>
      </c>
      <c r="O1357" s="24">
        <f t="shared" si="791"/>
        <v>832.00316309742186</v>
      </c>
      <c r="P1357" s="12">
        <f t="shared" si="809"/>
        <v>0.28478573669105056</v>
      </c>
      <c r="Q1357" s="24">
        <f t="shared" si="810"/>
        <v>540.35268355076653</v>
      </c>
      <c r="R1357" s="12">
        <f t="shared" si="792"/>
        <v>0.41317037154356562</v>
      </c>
      <c r="S1357" s="24">
        <f t="shared" si="793"/>
        <v>699.50015480001343</v>
      </c>
      <c r="T1357" s="12">
        <f t="shared" si="811"/>
        <v>0.28214056396735454</v>
      </c>
      <c r="W1357" s="24">
        <f t="shared" si="812"/>
        <v>747.18781143289345</v>
      </c>
      <c r="X1357" s="24">
        <f t="shared" si="813"/>
        <v>1645.8282419073623</v>
      </c>
      <c r="Y1357" s="13">
        <f t="shared" si="794"/>
        <v>0.24515597453216542</v>
      </c>
      <c r="Z1357" s="24">
        <f t="shared" si="795"/>
        <v>3330.9601287733103</v>
      </c>
      <c r="AA1357" s="24">
        <f t="shared" si="796"/>
        <v>19078.957397301656</v>
      </c>
      <c r="AB1357" s="24">
        <f t="shared" si="814"/>
        <v>659.67619123998531</v>
      </c>
      <c r="AC1357" s="24">
        <f t="shared" si="815"/>
        <v>540.35268355076653</v>
      </c>
      <c r="AD1357" s="123">
        <f t="shared" si="816"/>
        <v>6695</v>
      </c>
      <c r="AE1357" s="14">
        <f t="shared" si="817"/>
        <v>111.58333333333333</v>
      </c>
      <c r="AF1357" s="24">
        <f t="shared" si="797"/>
        <v>445.17634177538326</v>
      </c>
      <c r="AG1357" s="3">
        <f t="shared" si="818"/>
        <v>1.6964731644923348</v>
      </c>
      <c r="AH1357" s="14">
        <f t="shared" si="798"/>
        <v>0</v>
      </c>
      <c r="AI1357" s="14">
        <f t="shared" si="799"/>
        <v>9.6473164492334562E-2</v>
      </c>
      <c r="AJ1357" s="14">
        <f t="shared" si="800"/>
        <v>1.1868258480431013</v>
      </c>
      <c r="AK1357" s="14">
        <f t="shared" si="801"/>
        <v>1.6964731644923348</v>
      </c>
      <c r="AL1357" s="24">
        <f t="shared" si="819"/>
        <v>659.67619123998531</v>
      </c>
      <c r="AM1357" s="14">
        <f t="shared" si="820"/>
        <v>568.03788854275012</v>
      </c>
      <c r="AN1357" s="138" t="str">
        <f t="shared" si="821"/>
        <v>modifiée</v>
      </c>
      <c r="AO1357">
        <f t="shared" si="822"/>
        <v>6695</v>
      </c>
      <c r="AP1357" s="124">
        <f t="shared" si="823"/>
        <v>568.03788854275012</v>
      </c>
      <c r="AQ1357" s="124">
        <f t="shared" si="824"/>
        <v>0.26029257005893669</v>
      </c>
    </row>
    <row r="1358" spans="2:43" x14ac:dyDescent="0.25">
      <c r="B1358" s="3">
        <f t="shared" si="802"/>
        <v>6700</v>
      </c>
      <c r="C1358" s="14">
        <f t="shared" si="803"/>
        <v>111.66666666666667</v>
      </c>
      <c r="D1358" s="11">
        <f t="shared" si="804"/>
        <v>1038.2672991935353</v>
      </c>
      <c r="E1358" s="11">
        <f t="shared" si="785"/>
        <v>880.64699201019812</v>
      </c>
      <c r="F1358" s="11">
        <f t="shared" si="805"/>
        <v>397.4355496647276</v>
      </c>
      <c r="G1358" s="11">
        <f t="shared" si="786"/>
        <v>659.96097697667642</v>
      </c>
      <c r="H1358" s="11">
        <f t="shared" si="787"/>
        <v>540.63482411473387</v>
      </c>
      <c r="I1358" s="24">
        <f t="shared" si="806"/>
        <v>397.4355496647276</v>
      </c>
      <c r="J1358" s="12">
        <f t="shared" si="788"/>
        <v>0.26555145096564325</v>
      </c>
      <c r="K1358" s="24">
        <f t="shared" si="789"/>
        <v>604.63850644583397</v>
      </c>
      <c r="L1358" s="12">
        <f t="shared" si="807"/>
        <v>0.24506266308174862</v>
      </c>
      <c r="M1358" s="24">
        <f t="shared" si="808"/>
        <v>659.96097697667642</v>
      </c>
      <c r="N1358" s="12">
        <f t="shared" si="790"/>
        <v>0.57852836647209227</v>
      </c>
      <c r="O1358" s="24">
        <f t="shared" si="791"/>
        <v>832.60895403718837</v>
      </c>
      <c r="P1358" s="12">
        <f t="shared" si="809"/>
        <v>0.28448474123796397</v>
      </c>
      <c r="Q1358" s="24">
        <f t="shared" si="810"/>
        <v>540.63482411473387</v>
      </c>
      <c r="R1358" s="12">
        <f t="shared" si="792"/>
        <v>0.41302181592645043</v>
      </c>
      <c r="S1358" s="24">
        <f t="shared" si="793"/>
        <v>699.75175089775303</v>
      </c>
      <c r="T1358" s="12">
        <f t="shared" si="811"/>
        <v>0.2819569859454415</v>
      </c>
      <c r="W1358" s="24">
        <f t="shared" si="812"/>
        <v>747.43296740742562</v>
      </c>
      <c r="X1358" s="24">
        <f t="shared" si="813"/>
        <v>1629.4054855209909</v>
      </c>
      <c r="Y1358" s="13">
        <f t="shared" si="794"/>
        <v>0.24506266308174862</v>
      </c>
      <c r="Z1358" s="24">
        <f t="shared" si="795"/>
        <v>3330.3506150693124</v>
      </c>
      <c r="AA1358" s="24">
        <f t="shared" si="796"/>
        <v>19087.679048897706</v>
      </c>
      <c r="AB1358" s="24">
        <f t="shared" si="814"/>
        <v>659.96097697667642</v>
      </c>
      <c r="AC1358" s="24">
        <f t="shared" si="815"/>
        <v>540.63482411473387</v>
      </c>
      <c r="AD1358" s="123">
        <f t="shared" si="816"/>
        <v>6700</v>
      </c>
      <c r="AE1358" s="14">
        <f t="shared" si="817"/>
        <v>111.66666666666667</v>
      </c>
      <c r="AF1358" s="24">
        <f t="shared" si="797"/>
        <v>445.31741205736694</v>
      </c>
      <c r="AG1358" s="3">
        <f t="shared" si="818"/>
        <v>1.6936517588526612</v>
      </c>
      <c r="AH1358" s="14">
        <f t="shared" si="798"/>
        <v>0</v>
      </c>
      <c r="AI1358" s="14">
        <f t="shared" si="799"/>
        <v>9.3651758852661082E-2</v>
      </c>
      <c r="AJ1358" s="14">
        <f t="shared" si="800"/>
        <v>1.1842865829673952</v>
      </c>
      <c r="AK1358" s="14">
        <f t="shared" si="801"/>
        <v>1.6936517588526612</v>
      </c>
      <c r="AL1358" s="24">
        <f t="shared" si="819"/>
        <v>659.96097697667642</v>
      </c>
      <c r="AM1358" s="14">
        <f t="shared" si="820"/>
        <v>568.29794795401017</v>
      </c>
      <c r="AN1358" s="138" t="str">
        <f t="shared" si="821"/>
        <v>modifiée</v>
      </c>
      <c r="AO1358">
        <f t="shared" si="822"/>
        <v>6700</v>
      </c>
      <c r="AP1358" s="124">
        <f t="shared" si="823"/>
        <v>568.29794795401017</v>
      </c>
      <c r="AQ1358" s="124">
        <f t="shared" si="824"/>
        <v>0.26005941126004473</v>
      </c>
    </row>
    <row r="1359" spans="2:43" x14ac:dyDescent="0.25">
      <c r="B1359" s="3">
        <f t="shared" si="802"/>
        <v>6705</v>
      </c>
      <c r="C1359" s="14">
        <f t="shared" si="803"/>
        <v>111.75</v>
      </c>
      <c r="D1359" s="11">
        <f t="shared" si="804"/>
        <v>1038.3789471839896</v>
      </c>
      <c r="E1359" s="11">
        <f t="shared" si="785"/>
        <v>880.86776743657026</v>
      </c>
      <c r="F1359" s="11">
        <f t="shared" si="805"/>
        <v>397.68061232780934</v>
      </c>
      <c r="G1359" s="11">
        <f t="shared" si="786"/>
        <v>660.2454617179144</v>
      </c>
      <c r="H1359" s="11">
        <f t="shared" si="787"/>
        <v>540.91678110067926</v>
      </c>
      <c r="I1359" s="24">
        <f t="shared" si="806"/>
        <v>397.68061232780934</v>
      </c>
      <c r="J1359" s="12">
        <f t="shared" si="788"/>
        <v>0.26549959643387699</v>
      </c>
      <c r="K1359" s="24">
        <f t="shared" si="789"/>
        <v>604.75659794977878</v>
      </c>
      <c r="L1359" s="12">
        <f t="shared" si="807"/>
        <v>0.2449693595030521</v>
      </c>
      <c r="M1359" s="24">
        <f t="shared" si="808"/>
        <v>660.2454617179144</v>
      </c>
      <c r="N1359" s="12">
        <f t="shared" si="790"/>
        <v>0.57810511614325366</v>
      </c>
      <c r="O1359" s="24">
        <f t="shared" si="791"/>
        <v>833.21853524266407</v>
      </c>
      <c r="P1359" s="12">
        <f t="shared" si="809"/>
        <v>0.28418319195123665</v>
      </c>
      <c r="Q1359" s="24">
        <f t="shared" si="810"/>
        <v>540.91678110067926</v>
      </c>
      <c r="R1359" s="12">
        <f t="shared" si="792"/>
        <v>0.41287328441477983</v>
      </c>
      <c r="S1359" s="24">
        <f t="shared" si="793"/>
        <v>700.00348717926704</v>
      </c>
      <c r="T1359" s="12">
        <f t="shared" si="811"/>
        <v>0.28177352645498321</v>
      </c>
      <c r="W1359" s="24">
        <f t="shared" si="812"/>
        <v>747.67803007050736</v>
      </c>
      <c r="X1359" s="24">
        <f t="shared" si="813"/>
        <v>1613.4715116032824</v>
      </c>
      <c r="Y1359" s="13">
        <f t="shared" si="794"/>
        <v>0.2449693595030521</v>
      </c>
      <c r="Z1359" s="24">
        <f t="shared" si="795"/>
        <v>3329.7434341515727</v>
      </c>
      <c r="AA1359" s="24">
        <f t="shared" si="796"/>
        <v>19096.412489829385</v>
      </c>
      <c r="AB1359" s="24">
        <f t="shared" si="814"/>
        <v>660.2454617179144</v>
      </c>
      <c r="AC1359" s="24">
        <f t="shared" si="815"/>
        <v>540.91678110067926</v>
      </c>
      <c r="AD1359" s="123">
        <f t="shared" si="816"/>
        <v>6705</v>
      </c>
      <c r="AE1359" s="14">
        <f t="shared" si="817"/>
        <v>111.75</v>
      </c>
      <c r="AF1359" s="24">
        <f t="shared" si="797"/>
        <v>445.45839055033963</v>
      </c>
      <c r="AG1359" s="3">
        <f t="shared" si="818"/>
        <v>1.6908321889932076</v>
      </c>
      <c r="AH1359" s="14">
        <f t="shared" si="798"/>
        <v>0</v>
      </c>
      <c r="AI1359" s="14">
        <f t="shared" si="799"/>
        <v>9.0832188993207219E-2</v>
      </c>
      <c r="AJ1359" s="14">
        <f t="shared" si="800"/>
        <v>1.1817489700938868</v>
      </c>
      <c r="AK1359" s="14">
        <f t="shared" si="801"/>
        <v>1.6908321889932076</v>
      </c>
      <c r="AL1359" s="24">
        <f t="shared" si="819"/>
        <v>660.2454617179144</v>
      </c>
      <c r="AM1359" s="14">
        <f t="shared" si="820"/>
        <v>568.55777437288168</v>
      </c>
      <c r="AN1359" s="138" t="str">
        <f t="shared" si="821"/>
        <v>modifiée</v>
      </c>
      <c r="AO1359">
        <f t="shared" si="822"/>
        <v>6705</v>
      </c>
      <c r="AP1359" s="124">
        <f t="shared" si="823"/>
        <v>568.55777437288168</v>
      </c>
      <c r="AQ1359" s="124">
        <f t="shared" si="824"/>
        <v>0.25982641887151203</v>
      </c>
    </row>
    <row r="1360" spans="2:43" x14ac:dyDescent="0.25">
      <c r="B1360" s="3">
        <f t="shared" si="802"/>
        <v>6710</v>
      </c>
      <c r="C1360" s="14">
        <f t="shared" si="803"/>
        <v>111.83333333333333</v>
      </c>
      <c r="D1360" s="11">
        <f t="shared" si="804"/>
        <v>1038.4905120411595</v>
      </c>
      <c r="E1360" s="11">
        <f t="shared" si="785"/>
        <v>881.0885428629424</v>
      </c>
      <c r="F1360" s="11">
        <f t="shared" si="805"/>
        <v>397.92558168731239</v>
      </c>
      <c r="G1360" s="11">
        <f t="shared" si="786"/>
        <v>660.52964490986562</v>
      </c>
      <c r="H1360" s="11">
        <f t="shared" si="787"/>
        <v>541.19855462713429</v>
      </c>
      <c r="I1360" s="24">
        <f t="shared" si="806"/>
        <v>397.92558168731239</v>
      </c>
      <c r="J1360" s="12">
        <f t="shared" si="788"/>
        <v>0.26544773138371142</v>
      </c>
      <c r="K1360" s="24">
        <f t="shared" si="789"/>
        <v>604.87475955970149</v>
      </c>
      <c r="L1360" s="12">
        <f t="shared" si="807"/>
        <v>0.24487606384875071</v>
      </c>
      <c r="M1360" s="24">
        <f t="shared" si="808"/>
        <v>660.52964490986562</v>
      </c>
      <c r="N1360" s="12">
        <f t="shared" si="790"/>
        <v>0.57767983557240343</v>
      </c>
      <c r="O1360" s="24">
        <f t="shared" si="791"/>
        <v>833.83194016437096</v>
      </c>
      <c r="P1360" s="12">
        <f t="shared" si="809"/>
        <v>0.28388108430680431</v>
      </c>
      <c r="Q1360" s="24">
        <f t="shared" si="810"/>
        <v>541.19855462713429</v>
      </c>
      <c r="R1360" s="12">
        <f t="shared" si="792"/>
        <v>0.41272477718319928</v>
      </c>
      <c r="S1360" s="24">
        <f t="shared" si="793"/>
        <v>700.25536345547994</v>
      </c>
      <c r="T1360" s="12">
        <f t="shared" si="811"/>
        <v>0.28159018556278087</v>
      </c>
      <c r="W1360" s="24">
        <f t="shared" si="812"/>
        <v>747.92299943001046</v>
      </c>
      <c r="X1360" s="24">
        <f t="shared" si="813"/>
        <v>1598.0048218520199</v>
      </c>
      <c r="Y1360" s="13">
        <f t="shared" si="794"/>
        <v>0.24487606384875071</v>
      </c>
      <c r="Z1360" s="24">
        <f t="shared" si="795"/>
        <v>3329.1385858232984</v>
      </c>
      <c r="AA1360" s="24">
        <f t="shared" si="796"/>
        <v>19105.157741250598</v>
      </c>
      <c r="AB1360" s="24">
        <f t="shared" si="814"/>
        <v>660.52964490986562</v>
      </c>
      <c r="AC1360" s="24">
        <f t="shared" si="815"/>
        <v>541.19855462713429</v>
      </c>
      <c r="AD1360" s="123">
        <f t="shared" si="816"/>
        <v>6710</v>
      </c>
      <c r="AE1360" s="14">
        <f t="shared" si="817"/>
        <v>111.83333333333333</v>
      </c>
      <c r="AF1360" s="24">
        <f t="shared" si="797"/>
        <v>445.59927731356714</v>
      </c>
      <c r="AG1360" s="3">
        <f t="shared" si="818"/>
        <v>1.6880144537286572</v>
      </c>
      <c r="AH1360" s="14">
        <f t="shared" si="798"/>
        <v>0</v>
      </c>
      <c r="AI1360" s="14">
        <f t="shared" si="799"/>
        <v>8.8014453728657016E-2</v>
      </c>
      <c r="AJ1360" s="14">
        <f t="shared" si="800"/>
        <v>1.1792130083557915</v>
      </c>
      <c r="AK1360" s="14">
        <f t="shared" si="801"/>
        <v>1.6880144537286572</v>
      </c>
      <c r="AL1360" s="24">
        <f t="shared" si="819"/>
        <v>660.52964490986562</v>
      </c>
      <c r="AM1360" s="14">
        <f t="shared" si="820"/>
        <v>568.81736796582857</v>
      </c>
      <c r="AN1360" s="138" t="str">
        <f t="shared" si="821"/>
        <v>modifiée</v>
      </c>
      <c r="AO1360">
        <f t="shared" si="822"/>
        <v>6710</v>
      </c>
      <c r="AP1360" s="124">
        <f t="shared" si="823"/>
        <v>568.81736796582857</v>
      </c>
      <c r="AQ1360" s="124">
        <f t="shared" si="824"/>
        <v>0.25959359294688511</v>
      </c>
    </row>
    <row r="1361" spans="2:43" x14ac:dyDescent="0.25">
      <c r="B1361" s="3">
        <f t="shared" si="802"/>
        <v>6715</v>
      </c>
      <c r="C1361" s="14">
        <f t="shared" si="803"/>
        <v>111.91666666666667</v>
      </c>
      <c r="D1361" s="11">
        <f t="shared" si="804"/>
        <v>1038.6019938887555</v>
      </c>
      <c r="E1361" s="11">
        <f t="shared" si="785"/>
        <v>881.30931828931466</v>
      </c>
      <c r="F1361" s="11">
        <f t="shared" si="805"/>
        <v>398.17045775116117</v>
      </c>
      <c r="G1361" s="11">
        <f t="shared" si="786"/>
        <v>660.81352599417244</v>
      </c>
      <c r="H1361" s="11">
        <f t="shared" si="787"/>
        <v>541.48014481269706</v>
      </c>
      <c r="I1361" s="24">
        <f t="shared" si="806"/>
        <v>398.17045775116117</v>
      </c>
      <c r="J1361" s="12">
        <f t="shared" si="788"/>
        <v>0.26539585580947767</v>
      </c>
      <c r="K1361" s="24">
        <f t="shared" si="789"/>
        <v>604.99299134367538</v>
      </c>
      <c r="L1361" s="12">
        <f t="shared" si="807"/>
        <v>0.24478277617147126</v>
      </c>
      <c r="M1361" s="24">
        <f t="shared" si="808"/>
        <v>660.81352599417244</v>
      </c>
      <c r="N1361" s="12">
        <f t="shared" si="790"/>
        <v>0.57725251168287683</v>
      </c>
      <c r="O1361" s="24">
        <f t="shared" si="791"/>
        <v>834.44920262866719</v>
      </c>
      <c r="P1361" s="12">
        <f t="shared" si="809"/>
        <v>0.28357841374137122</v>
      </c>
      <c r="Q1361" s="24">
        <f t="shared" si="810"/>
        <v>541.48014481269706</v>
      </c>
      <c r="R1361" s="12">
        <f t="shared" si="792"/>
        <v>0.41257629440603649</v>
      </c>
      <c r="S1361" s="24">
        <f t="shared" si="793"/>
        <v>700.50737953710836</v>
      </c>
      <c r="T1361" s="12">
        <f t="shared" si="811"/>
        <v>0.28140696333505061</v>
      </c>
      <c r="W1361" s="24">
        <f t="shared" si="812"/>
        <v>748.16787549385924</v>
      </c>
      <c r="X1361" s="24">
        <f t="shared" si="813"/>
        <v>1582.9851605036404</v>
      </c>
      <c r="Y1361" s="13">
        <f t="shared" si="794"/>
        <v>0.24478277617147126</v>
      </c>
      <c r="Z1361" s="24">
        <f t="shared" si="795"/>
        <v>3328.5360698863856</v>
      </c>
      <c r="AA1361" s="24">
        <f t="shared" si="796"/>
        <v>19113.914824319407</v>
      </c>
      <c r="AB1361" s="24">
        <f t="shared" si="814"/>
        <v>660.81352599417244</v>
      </c>
      <c r="AC1361" s="24">
        <f t="shared" si="815"/>
        <v>541.48014481269706</v>
      </c>
      <c r="AD1361" s="123">
        <f t="shared" si="816"/>
        <v>6715</v>
      </c>
      <c r="AE1361" s="14">
        <f t="shared" si="817"/>
        <v>111.91666666666667</v>
      </c>
      <c r="AF1361" s="24">
        <f t="shared" si="797"/>
        <v>445.74007240634853</v>
      </c>
      <c r="AG1361" s="3">
        <f t="shared" si="818"/>
        <v>1.6851985518730295</v>
      </c>
      <c r="AH1361" s="14">
        <f t="shared" si="798"/>
        <v>0</v>
      </c>
      <c r="AI1361" s="14">
        <f t="shared" si="799"/>
        <v>8.519855187302916E-2</v>
      </c>
      <c r="AJ1361" s="14">
        <f t="shared" si="800"/>
        <v>1.1766786966857263</v>
      </c>
      <c r="AK1361" s="14">
        <f t="shared" si="801"/>
        <v>1.6851985518730295</v>
      </c>
      <c r="AL1361" s="24">
        <f t="shared" si="819"/>
        <v>660.81352599417244</v>
      </c>
      <c r="AM1361" s="14">
        <f t="shared" si="820"/>
        <v>569.07672889936646</v>
      </c>
      <c r="AN1361" s="138" t="str">
        <f t="shared" si="821"/>
        <v>modifiée</v>
      </c>
      <c r="AO1361">
        <f t="shared" si="822"/>
        <v>6715</v>
      </c>
      <c r="AP1361" s="124">
        <f t="shared" si="823"/>
        <v>569.07672889936646</v>
      </c>
      <c r="AQ1361" s="124">
        <f t="shared" si="824"/>
        <v>0.25936093353789147</v>
      </c>
    </row>
    <row r="1362" spans="2:43" x14ac:dyDescent="0.25">
      <c r="B1362" s="3">
        <f t="shared" si="802"/>
        <v>6720</v>
      </c>
      <c r="C1362" s="14">
        <f t="shared" si="803"/>
        <v>112</v>
      </c>
      <c r="D1362" s="11">
        <f t="shared" si="804"/>
        <v>1038.7133928502117</v>
      </c>
      <c r="E1362" s="11">
        <f t="shared" ref="E1362:E1425" si="825">IF(B1362&lt;=40*60,20+345*CRed_1*LOG(8*C1362+1,10),ThetaG40+(ThetaG120-ThetaG40)/80*(C1362-40))</f>
        <v>881.53009371568692</v>
      </c>
      <c r="F1362" s="11">
        <f t="shared" si="805"/>
        <v>398.41524052733263</v>
      </c>
      <c r="G1362" s="11">
        <f t="shared" ref="G1362:G1425" si="826">M1362</f>
        <v>661.09710440791378</v>
      </c>
      <c r="H1362" s="11">
        <f t="shared" ref="H1362:H1425" si="827">Q1362</f>
        <v>541.76155177603209</v>
      </c>
      <c r="I1362" s="24">
        <f t="shared" si="806"/>
        <v>398.41524052733263</v>
      </c>
      <c r="J1362" s="12">
        <f t="shared" ref="J1362:J1425" si="828">Cp*RhoP/(K1362*RhoA)*dP/1000*MassivSS</f>
        <v>0.26534396970569862</v>
      </c>
      <c r="K1362" s="24">
        <f t="shared" ref="K1362:K1425" si="829">IF(I1362&lt;600,425+0.773*I1362-1.69/1000*I1362^2+2.22/1000^2*I1362^3,IF(I1362&lt;735,666+13002/(738-I1362),IF(I1362&lt;900,545+17820/(I1362-731),650)))</f>
        <v>605.11129336941679</v>
      </c>
      <c r="L1362" s="12">
        <f t="shared" si="807"/>
        <v>0.2446894965238347</v>
      </c>
      <c r="M1362" s="24">
        <f t="shared" si="808"/>
        <v>661.09710440791378</v>
      </c>
      <c r="N1362" s="12">
        <f t="shared" ref="N1362:N1425" si="830">Cp*RhoP/(O1362*RhoA)*dP/1000*MassivW</f>
        <v>0.57682313129914886</v>
      </c>
      <c r="O1362" s="24">
        <f t="shared" ref="O1362:O1425" si="831">IF(M1362&lt;600,425+0.773*M1362-1.69/1000*M1362^2+2.22/1000^2*M1362^3,IF(M1362&lt;735,666+13002/(738-M1362),IF(M1362&lt;900,545+17820/(M1362-731),650)))</f>
        <v>835.07035684281811</v>
      </c>
      <c r="P1362" s="12">
        <f t="shared" si="809"/>
        <v>0.28327517565215216</v>
      </c>
      <c r="Q1362" s="24">
        <f t="shared" si="810"/>
        <v>541.76155177603209</v>
      </c>
      <c r="R1362" s="12">
        <f t="shared" ref="R1362:R1425" si="832">Cp*RhoP/(S1362*RhoA)*dP/1000*MassivSI</f>
        <v>0.41242783625729923</v>
      </c>
      <c r="S1362" s="24">
        <f t="shared" ref="S1362:S1425" si="833">IF(Q1362&lt;600,425+0.773*Q1362-1.69/1000*Q1362^2+2.22/1000^2*Q1362^3,IF(Q1362&lt;735,666+13002/(738-Q1362),IF(Q1362&lt;900,545+17820/(Q1362-731),650)))</f>
        <v>700.7595352346641</v>
      </c>
      <c r="T1362" s="12">
        <f t="shared" si="811"/>
        <v>0.28122385983749004</v>
      </c>
      <c r="W1362" s="24">
        <f t="shared" si="812"/>
        <v>748.41265827003076</v>
      </c>
      <c r="X1362" s="24">
        <f t="shared" si="813"/>
        <v>1568.393425842987</v>
      </c>
      <c r="Y1362" s="13">
        <f t="shared" ref="Y1362:Y1425" si="834">MAX(MassivSSCO/(X1362*RhoA)*DeltaT*(Z1362+AA1362),L1362)</f>
        <v>0.2446894965238347</v>
      </c>
      <c r="Z1362" s="24">
        <f t="shared" ref="Z1362:Z1425" si="835">AlphaC*(E1362-W1362)</f>
        <v>3327.9358861414039</v>
      </c>
      <c r="AA1362" s="24">
        <f t="shared" ref="AA1362:AA1425" si="836">Phi*EpsilonF*0.7*Botzman/10^8*EpsilonA*((E1362+273)^4-(W1362+273)^4)</f>
        <v>19122.683760197877</v>
      </c>
      <c r="AB1362" s="24">
        <f t="shared" si="814"/>
        <v>661.09710440791378</v>
      </c>
      <c r="AC1362" s="24">
        <f t="shared" si="815"/>
        <v>541.76155177603209</v>
      </c>
      <c r="AD1362" s="123">
        <f t="shared" si="816"/>
        <v>6720</v>
      </c>
      <c r="AE1362" s="14">
        <f t="shared" si="817"/>
        <v>112</v>
      </c>
      <c r="AF1362" s="24">
        <f t="shared" ref="AF1362:AF1425" si="837">IF(AC1362&lt;=450,Thetha0_0,IF(AC1362&gt;=650,Thetha0_2,(IF(AC1362&lt;=550,Thetha0_0+(Thetha0_1-Thetha0_0)/100*(AC1362-450),Thetha0_1+(Thetha0_2-Thetha0_1)/100*(AC1362-550)))))</f>
        <v>445.88077588801605</v>
      </c>
      <c r="AG1362" s="3">
        <f t="shared" si="818"/>
        <v>1.6823844822396792</v>
      </c>
      <c r="AH1362" s="14">
        <f t="shared" ref="AH1362:AH1381" si="838">IF(AC1362&lt;=450,AthetaR30_0,IF(AC1362&gt;=650,AthetaR30_2,(IF(AC1362&lt;=550,AthetaR30_0+(AthetaR30_1-AthetaR30_0)/100*(AC1362-450),AthetaR30_1+(AthetaR30_2-AthetaR30_1)/100*(AC1362-450)))))</f>
        <v>0</v>
      </c>
      <c r="AI1362" s="14">
        <f t="shared" ref="AI1362:AI1381" si="839">IF(AC1362&lt;=450,AthetaR60_0,IF(AC1362&gt;=650,AthetaR60_2,(IF(AC1362&lt;=550,AthetaR60_0+(AthetaR60_1-AthetaR60_0)/100*(AC1362-450),AthetaR60_1+(AthetaR60_2-AthetaR60_1)/100*(AC1362-450)))))</f>
        <v>8.2384482239678869E-2</v>
      </c>
      <c r="AJ1362" s="14">
        <f t="shared" ref="AJ1362:AJ1381" si="840">IF(AC1362&lt;=450,AthetaR90_0,IF(AC1362&gt;=650,AthetaR90_2,(IF(AC1362&lt;=550,AthetaR90_0+(AthetaR90_1-AthetaR90_0)/100*(AC1362-450),AthetaR90_1+(AthetaR90_2-AthetaR90_1)/100*(AC1362-450)))))</f>
        <v>1.1741460340157113</v>
      </c>
      <c r="AK1362" s="14">
        <f t="shared" ref="AK1362:AK1381" si="841">IF(AC1362&lt;=450,AthetaR120_0,IF(AC1362&gt;=650,AthetaR120_2,(IF(AC1362&lt;=550,AthetaR120_0+(AthetaR120_1-AthetaR120_0)/100*(AC1362-450),AthetaR120_1+(AthetaR120_2-AthetaR120_1)/100*(AC1362-450)))))</f>
        <v>1.6823844822396792</v>
      </c>
      <c r="AL1362" s="24">
        <f t="shared" si="819"/>
        <v>661.09710440791378</v>
      </c>
      <c r="AM1362" s="14">
        <f t="shared" si="820"/>
        <v>569.33585734006328</v>
      </c>
      <c r="AN1362" s="138" t="str">
        <f t="shared" si="821"/>
        <v>modifiée</v>
      </c>
      <c r="AO1362">
        <f t="shared" si="822"/>
        <v>6720</v>
      </c>
      <c r="AP1362" s="124">
        <f t="shared" si="823"/>
        <v>569.33585734006328</v>
      </c>
      <c r="AQ1362" s="124">
        <f t="shared" si="824"/>
        <v>0.25912844069682706</v>
      </c>
    </row>
    <row r="1363" spans="2:43" x14ac:dyDescent="0.25">
      <c r="B1363" s="3">
        <f t="shared" ref="B1363:B1426" si="842">B1362+DeltaT</f>
        <v>6725</v>
      </c>
      <c r="C1363" s="14">
        <f t="shared" ref="C1363:C1426" si="843">B1363/60</f>
        <v>112.08333333333333</v>
      </c>
      <c r="D1363" s="11">
        <f t="shared" ref="D1363:D1426" si="844">20+345*LOG(8*C1363+1,10)</f>
        <v>1038.8247090486875</v>
      </c>
      <c r="E1363" s="11">
        <f t="shared" si="825"/>
        <v>881.75086914205917</v>
      </c>
      <c r="F1363" s="11">
        <f t="shared" ref="F1363:F1426" si="845">I1363</f>
        <v>398.65993002385648</v>
      </c>
      <c r="G1363" s="11">
        <f t="shared" si="826"/>
        <v>661.38037958356597</v>
      </c>
      <c r="H1363" s="11">
        <f t="shared" si="827"/>
        <v>542.04277563586959</v>
      </c>
      <c r="I1363" s="24">
        <f t="shared" ref="I1363:I1426" si="846">I1362+IF(Limit=Oui,MAX(0,L1362),L1362)</f>
        <v>398.65993002385648</v>
      </c>
      <c r="J1363" s="12">
        <f t="shared" si="828"/>
        <v>0.26529207306708807</v>
      </c>
      <c r="K1363" s="24">
        <f t="shared" si="829"/>
        <v>605.22966570428571</v>
      </c>
      <c r="L1363" s="12">
        <f t="shared" ref="L1363:L1426" si="847">LambdaP*MassivSS/(dP/1000)/(K1363*RhoA)/(1+J1363/3)*(D1363-I1363)*DeltaT-(EXP(J1363/10)-1)*(D1363-D1362)</f>
        <v>0.24459622495841946</v>
      </c>
      <c r="M1363" s="24">
        <f t="shared" ref="M1363:M1426" si="848">M1362+IF(Limit=Oui,MAX(0,P1362),P1362)</f>
        <v>661.38037958356597</v>
      </c>
      <c r="N1363" s="12">
        <f t="shared" si="830"/>
        <v>0.5763916811460712</v>
      </c>
      <c r="O1363" s="24">
        <f t="shared" si="831"/>
        <v>835.69543740014694</v>
      </c>
      <c r="P1363" s="12">
        <f t="shared" ref="P1363:P1426" si="849">LambdaP*MassivW/(dP/1000)/(O1363*RhoA)/(1+N1363/3)*(D1363-M1363)*DeltaT-(EXP(N1363/10)-1)*(D1363-D1362)</f>
        <v>0.28297136539643364</v>
      </c>
      <c r="Q1363" s="24">
        <f t="shared" ref="Q1363:Q1426" si="850">Q1362+IF(Limit=Oui,MAX(0,T1362),T1362)</f>
        <v>542.04277563586959</v>
      </c>
      <c r="R1363" s="12">
        <f t="shared" si="832"/>
        <v>0.41227940291067477</v>
      </c>
      <c r="S1363" s="24">
        <f t="shared" si="833"/>
        <v>701.01183035845531</v>
      </c>
      <c r="T1363" s="12">
        <f t="shared" ref="T1363:T1426" si="851">LambdaP*MassivSI/(dP/1000)/(S1363*RhoA)/(1+R1363/3)*(D1363-Q1363)*DeltaT-(EXP(R1363/10)-1)*(D1363-D1362)</f>
        <v>0.28104087513522252</v>
      </c>
      <c r="W1363" s="24">
        <f t="shared" ref="W1363:W1426" si="852">W1362+IF(Limit=Oui,MAX(0,Y1362),Y1362)</f>
        <v>748.65734776655461</v>
      </c>
      <c r="X1363" s="24">
        <f t="shared" ref="X1363:X1426" si="853">IF(W1363&lt;600,425+0.773*W1363-1.69/1000*W1363^2+2.22/1000^2*W1363^3,IF(W1363&lt;735,666+13002/(738-W1363),IF(W1363&lt;900,545+17820/(W1363-731),650)))</f>
        <v>1554.2115891693247</v>
      </c>
      <c r="Y1363" s="13">
        <f t="shared" si="834"/>
        <v>0.24459622495841946</v>
      </c>
      <c r="Z1363" s="24">
        <f t="shared" si="835"/>
        <v>3327.3380343876142</v>
      </c>
      <c r="AA1363" s="24">
        <f t="shared" si="836"/>
        <v>19131.464570052034</v>
      </c>
      <c r="AB1363" s="24">
        <f t="shared" ref="AB1363:AB1426" si="854">MAX(M1363,AVERAGE(W1363,AC1363))</f>
        <v>661.38037958356597</v>
      </c>
      <c r="AC1363" s="24">
        <f t="shared" ref="AC1363:AC1426" si="855">Q1363</f>
        <v>542.04277563586959</v>
      </c>
      <c r="AD1363" s="123">
        <f t="shared" ref="AD1363:AD1426" si="856">B1363</f>
        <v>6725</v>
      </c>
      <c r="AE1363" s="14">
        <f t="shared" ref="AE1363:AE1426" si="857">C1363</f>
        <v>112.08333333333333</v>
      </c>
      <c r="AF1363" s="24">
        <f t="shared" si="837"/>
        <v>446.02138781793479</v>
      </c>
      <c r="AG1363" s="3">
        <f t="shared" ref="AG1363:AG1426" si="858">IF(C1363&lt;=30,AH1363,IF(C1363&lt;=60,AI1363,IF(C1363&lt;=90,AJ1363,IF(C1363&lt;=120,AK1363,-1))))</f>
        <v>1.6795722436413043</v>
      </c>
      <c r="AH1363" s="14">
        <f t="shared" si="838"/>
        <v>0</v>
      </c>
      <c r="AI1363" s="14">
        <f t="shared" si="839"/>
        <v>7.9572243641303886E-2</v>
      </c>
      <c r="AJ1363" s="14">
        <f t="shared" si="840"/>
        <v>1.1716150192771737</v>
      </c>
      <c r="AK1363" s="14">
        <f t="shared" si="841"/>
        <v>1.6795722436413043</v>
      </c>
      <c r="AL1363" s="24">
        <f t="shared" ref="AL1363:AL1426" si="859">MAX(M1363,AVERAGE(W1363,AM1363))</f>
        <v>661.38037958356597</v>
      </c>
      <c r="AM1363" s="14">
        <f t="shared" ref="AM1363:AM1426" si="860">IF(W1363&gt;=AF1363,(1+(W1363-AF1363)*AG1363/10000)*AC1363,AC1363)</f>
        <v>569.59475345453814</v>
      </c>
      <c r="AN1363" s="138" t="str">
        <f t="shared" ref="AN1363:AN1426" si="861">IF(AM1363=AC1363,"","modifiée")</f>
        <v>modifiée</v>
      </c>
      <c r="AO1363">
        <f t="shared" ref="AO1363:AO1426" si="862">AD1363</f>
        <v>6725</v>
      </c>
      <c r="AP1363" s="124">
        <f t="shared" ref="AP1363:AP1426" si="863">AM1363</f>
        <v>569.59475345453814</v>
      </c>
      <c r="AQ1363" s="124">
        <f t="shared" si="824"/>
        <v>0.25889611447485095</v>
      </c>
    </row>
    <row r="1364" spans="2:43" x14ac:dyDescent="0.25">
      <c r="B1364" s="3">
        <f t="shared" si="842"/>
        <v>6730</v>
      </c>
      <c r="C1364" s="14">
        <f t="shared" si="843"/>
        <v>112.16666666666667</v>
      </c>
      <c r="D1364" s="11">
        <f t="shared" si="844"/>
        <v>1038.9359426070678</v>
      </c>
      <c r="E1364" s="11">
        <f t="shared" si="825"/>
        <v>881.97164456843143</v>
      </c>
      <c r="F1364" s="11">
        <f t="shared" si="845"/>
        <v>398.90452624881488</v>
      </c>
      <c r="G1364" s="11">
        <f t="shared" si="826"/>
        <v>661.66335094896237</v>
      </c>
      <c r="H1364" s="11">
        <f t="shared" si="827"/>
        <v>542.32381651100479</v>
      </c>
      <c r="I1364" s="24">
        <f t="shared" si="846"/>
        <v>398.90452624881488</v>
      </c>
      <c r="J1364" s="12">
        <f t="shared" si="828"/>
        <v>0.26524016588854993</v>
      </c>
      <c r="K1364" s="24">
        <f t="shared" si="829"/>
        <v>605.34810841528702</v>
      </c>
      <c r="L1364" s="12">
        <f t="shared" si="847"/>
        <v>0.24450296152780415</v>
      </c>
      <c r="M1364" s="24">
        <f t="shared" si="848"/>
        <v>661.66335094896237</v>
      </c>
      <c r="N1364" s="12">
        <f t="shared" si="830"/>
        <v>0.57595814784810484</v>
      </c>
      <c r="O1364" s="24">
        <f t="shared" si="831"/>
        <v>836.32447928526494</v>
      </c>
      <c r="P1364" s="12">
        <f t="shared" si="849"/>
        <v>0.28266697829130993</v>
      </c>
      <c r="Q1364" s="24">
        <f t="shared" si="850"/>
        <v>542.32381651100479</v>
      </c>
      <c r="R1364" s="12">
        <f t="shared" si="832"/>
        <v>0.41213099453952845</v>
      </c>
      <c r="S1364" s="24">
        <f t="shared" si="833"/>
        <v>701.26426471858883</v>
      </c>
      <c r="T1364" s="12">
        <f t="shared" si="851"/>
        <v>0.28085800929286447</v>
      </c>
      <c r="W1364" s="24">
        <f t="shared" si="852"/>
        <v>748.90194399151301</v>
      </c>
      <c r="X1364" s="24">
        <f t="shared" si="853"/>
        <v>1540.4226204957486</v>
      </c>
      <c r="Y1364" s="13">
        <f t="shared" si="834"/>
        <v>0.24450296152780415</v>
      </c>
      <c r="Z1364" s="24">
        <f t="shared" si="835"/>
        <v>3326.7425144229605</v>
      </c>
      <c r="AA1364" s="24">
        <f t="shared" si="836"/>
        <v>19140.257275051925</v>
      </c>
      <c r="AB1364" s="24">
        <f t="shared" si="854"/>
        <v>661.66335094896237</v>
      </c>
      <c r="AC1364" s="24">
        <f t="shared" si="855"/>
        <v>542.32381651100479</v>
      </c>
      <c r="AD1364" s="123">
        <f t="shared" si="856"/>
        <v>6730</v>
      </c>
      <c r="AE1364" s="14">
        <f t="shared" si="857"/>
        <v>112.16666666666667</v>
      </c>
      <c r="AF1364" s="24">
        <f t="shared" si="837"/>
        <v>446.1619082555024</v>
      </c>
      <c r="AG1364" s="3">
        <f t="shared" si="858"/>
        <v>1.6767618348899522</v>
      </c>
      <c r="AH1364" s="14">
        <f t="shared" si="838"/>
        <v>0</v>
      </c>
      <c r="AI1364" s="14">
        <f t="shared" si="839"/>
        <v>7.6761834889951919E-2</v>
      </c>
      <c r="AJ1364" s="14">
        <f t="shared" si="840"/>
        <v>1.1690856514009569</v>
      </c>
      <c r="AK1364" s="14">
        <f t="shared" si="841"/>
        <v>1.6767618348899522</v>
      </c>
      <c r="AL1364" s="24">
        <f t="shared" si="859"/>
        <v>661.66335094896237</v>
      </c>
      <c r="AM1364" s="14">
        <f t="shared" si="860"/>
        <v>569.85341740946035</v>
      </c>
      <c r="AN1364" s="138" t="str">
        <f t="shared" si="861"/>
        <v>modifiée</v>
      </c>
      <c r="AO1364">
        <f t="shared" si="862"/>
        <v>6730</v>
      </c>
      <c r="AP1364" s="124">
        <f t="shared" si="863"/>
        <v>569.85341740946035</v>
      </c>
      <c r="AQ1364" s="124">
        <f t="shared" si="824"/>
        <v>0.25866395492221272</v>
      </c>
    </row>
    <row r="1365" spans="2:43" x14ac:dyDescent="0.25">
      <c r="B1365" s="3">
        <f t="shared" si="842"/>
        <v>6735</v>
      </c>
      <c r="C1365" s="14">
        <f t="shared" si="843"/>
        <v>112.25</v>
      </c>
      <c r="D1365" s="11">
        <f t="shared" si="844"/>
        <v>1039.0470936479637</v>
      </c>
      <c r="E1365" s="11">
        <f t="shared" si="825"/>
        <v>882.19241999480357</v>
      </c>
      <c r="F1365" s="11">
        <f t="shared" si="845"/>
        <v>399.14902921034269</v>
      </c>
      <c r="G1365" s="11">
        <f t="shared" si="826"/>
        <v>661.94601792725371</v>
      </c>
      <c r="H1365" s="11">
        <f t="shared" si="827"/>
        <v>542.60467452029764</v>
      </c>
      <c r="I1365" s="24">
        <f t="shared" si="846"/>
        <v>399.14902921034269</v>
      </c>
      <c r="J1365" s="12">
        <f t="shared" si="828"/>
        <v>0.26518824816517822</v>
      </c>
      <c r="K1365" s="24">
        <f t="shared" si="829"/>
        <v>605.46662156907018</v>
      </c>
      <c r="L1365" s="12">
        <f t="shared" si="847"/>
        <v>0.24440970628453634</v>
      </c>
      <c r="M1365" s="24">
        <f t="shared" si="848"/>
        <v>661.94601792725371</v>
      </c>
      <c r="N1365" s="12">
        <f t="shared" si="830"/>
        <v>0.57552251792854825</v>
      </c>
      <c r="O1365" s="24">
        <f t="shared" si="831"/>
        <v>836.9575178793857</v>
      </c>
      <c r="P1365" s="12">
        <f t="shared" si="849"/>
        <v>0.28236200961325097</v>
      </c>
      <c r="Q1365" s="24">
        <f t="shared" si="850"/>
        <v>542.60467452029764</v>
      </c>
      <c r="R1365" s="12">
        <f t="shared" si="832"/>
        <v>0.41198261131690267</v>
      </c>
      <c r="S1365" s="24">
        <f t="shared" si="833"/>
        <v>701.51683812497276</v>
      </c>
      <c r="T1365" s="12">
        <f t="shared" si="851"/>
        <v>0.28067526237447865</v>
      </c>
      <c r="W1365" s="24">
        <f t="shared" si="852"/>
        <v>749.14644695304082</v>
      </c>
      <c r="X1365" s="24">
        <f t="shared" si="853"/>
        <v>1527.0104203381743</v>
      </c>
      <c r="Y1365" s="13">
        <f t="shared" si="834"/>
        <v>0.24440970628453634</v>
      </c>
      <c r="Z1365" s="24">
        <f t="shared" si="835"/>
        <v>3326.1493260440689</v>
      </c>
      <c r="AA1365" s="24">
        <f t="shared" si="836"/>
        <v>19149.061896371473</v>
      </c>
      <c r="AB1365" s="24">
        <f t="shared" si="854"/>
        <v>661.94601792725371</v>
      </c>
      <c r="AC1365" s="24">
        <f t="shared" si="855"/>
        <v>542.60467452029764</v>
      </c>
      <c r="AD1365" s="123">
        <f t="shared" si="856"/>
        <v>6735</v>
      </c>
      <c r="AE1365" s="14">
        <f t="shared" si="857"/>
        <v>112.25</v>
      </c>
      <c r="AF1365" s="24">
        <f t="shared" si="837"/>
        <v>446.30233726014882</v>
      </c>
      <c r="AG1365" s="3">
        <f t="shared" si="858"/>
        <v>1.6739532547970237</v>
      </c>
      <c r="AH1365" s="14">
        <f t="shared" si="838"/>
        <v>0</v>
      </c>
      <c r="AI1365" s="14">
        <f t="shared" si="839"/>
        <v>7.3953254797023416E-2</v>
      </c>
      <c r="AJ1365" s="14">
        <f t="shared" si="840"/>
        <v>1.1665579293173214</v>
      </c>
      <c r="AK1365" s="14">
        <f t="shared" si="841"/>
        <v>1.6739532547970237</v>
      </c>
      <c r="AL1365" s="24">
        <f t="shared" si="859"/>
        <v>661.94601792725371</v>
      </c>
      <c r="AM1365" s="14">
        <f t="shared" si="860"/>
        <v>570.11184937154974</v>
      </c>
      <c r="AN1365" s="138" t="str">
        <f t="shared" si="861"/>
        <v>modifiée</v>
      </c>
      <c r="AO1365">
        <f t="shared" si="862"/>
        <v>6735</v>
      </c>
      <c r="AP1365" s="124">
        <f t="shared" si="863"/>
        <v>570.11184937154974</v>
      </c>
      <c r="AQ1365" s="124">
        <f t="shared" si="824"/>
        <v>0.25843196208938934</v>
      </c>
    </row>
    <row r="1366" spans="2:43" x14ac:dyDescent="0.25">
      <c r="B1366" s="3">
        <f t="shared" si="842"/>
        <v>6740</v>
      </c>
      <c r="C1366" s="14">
        <f t="shared" si="843"/>
        <v>112.33333333333333</v>
      </c>
      <c r="D1366" s="11">
        <f t="shared" si="844"/>
        <v>1039.1581622937147</v>
      </c>
      <c r="E1366" s="11">
        <f t="shared" si="825"/>
        <v>882.41319542117571</v>
      </c>
      <c r="F1366" s="11">
        <f t="shared" si="845"/>
        <v>399.39343891662725</v>
      </c>
      <c r="G1366" s="11">
        <f t="shared" si="826"/>
        <v>662.22837993686699</v>
      </c>
      <c r="H1366" s="11">
        <f t="shared" si="827"/>
        <v>542.88534978267217</v>
      </c>
      <c r="I1366" s="24">
        <f t="shared" si="846"/>
        <v>399.39343891662725</v>
      </c>
      <c r="J1366" s="12">
        <f t="shared" si="828"/>
        <v>0.26513631989225622</v>
      </c>
      <c r="K1366" s="24">
        <f t="shared" si="829"/>
        <v>605.5852052319301</v>
      </c>
      <c r="L1366" s="12">
        <f t="shared" si="847"/>
        <v>0.24431645928112108</v>
      </c>
      <c r="M1366" s="24">
        <f t="shared" si="848"/>
        <v>662.22837993686699</v>
      </c>
      <c r="N1366" s="12">
        <f t="shared" si="830"/>
        <v>0.57508477780876155</v>
      </c>
      <c r="O1366" s="24">
        <f t="shared" si="831"/>
        <v>837.59458896571982</v>
      </c>
      <c r="P1366" s="12">
        <f t="shared" si="849"/>
        <v>0.282056454597712</v>
      </c>
      <c r="Q1366" s="24">
        <f t="shared" si="850"/>
        <v>542.88534978267217</v>
      </c>
      <c r="R1366" s="12">
        <f t="shared" si="832"/>
        <v>0.41183425341551555</v>
      </c>
      <c r="S1366" s="24">
        <f t="shared" si="833"/>
        <v>701.76955038731808</v>
      </c>
      <c r="T1366" s="12">
        <f t="shared" si="851"/>
        <v>0.28049263444355604</v>
      </c>
      <c r="W1366" s="24">
        <f t="shared" si="852"/>
        <v>749.39085665932532</v>
      </c>
      <c r="X1366" s="24">
        <f t="shared" si="853"/>
        <v>1513.9597570194828</v>
      </c>
      <c r="Y1366" s="13">
        <f t="shared" si="834"/>
        <v>0.24431645928112108</v>
      </c>
      <c r="Z1366" s="24">
        <f t="shared" si="835"/>
        <v>3325.5584690462597</v>
      </c>
      <c r="AA1366" s="24">
        <f t="shared" si="836"/>
        <v>19157.878455188657</v>
      </c>
      <c r="AB1366" s="24">
        <f t="shared" si="854"/>
        <v>662.22837993686699</v>
      </c>
      <c r="AC1366" s="24">
        <f t="shared" si="855"/>
        <v>542.88534978267217</v>
      </c>
      <c r="AD1366" s="123">
        <f t="shared" si="856"/>
        <v>6740</v>
      </c>
      <c r="AE1366" s="14">
        <f t="shared" si="857"/>
        <v>112.33333333333333</v>
      </c>
      <c r="AF1366" s="24">
        <f t="shared" si="837"/>
        <v>446.44267489133608</v>
      </c>
      <c r="AG1366" s="3">
        <f t="shared" si="858"/>
        <v>1.6711465021732783</v>
      </c>
      <c r="AH1366" s="14">
        <f t="shared" si="838"/>
        <v>0</v>
      </c>
      <c r="AI1366" s="14">
        <f t="shared" si="839"/>
        <v>7.1146502173278114E-2</v>
      </c>
      <c r="AJ1366" s="14">
        <f t="shared" si="840"/>
        <v>1.1640318519559507</v>
      </c>
      <c r="AK1366" s="14">
        <f t="shared" si="841"/>
        <v>1.6711465021732783</v>
      </c>
      <c r="AL1366" s="24">
        <f t="shared" si="859"/>
        <v>662.22837993686699</v>
      </c>
      <c r="AM1366" s="14">
        <f t="shared" si="860"/>
        <v>570.370049507575</v>
      </c>
      <c r="AN1366" s="138" t="str">
        <f t="shared" si="861"/>
        <v>modifiée</v>
      </c>
      <c r="AO1366">
        <f t="shared" si="862"/>
        <v>6740</v>
      </c>
      <c r="AP1366" s="124">
        <f t="shared" si="863"/>
        <v>570.370049507575</v>
      </c>
      <c r="AQ1366" s="124">
        <f t="shared" si="824"/>
        <v>0.25820013602526615</v>
      </c>
    </row>
    <row r="1367" spans="2:43" x14ac:dyDescent="0.25">
      <c r="B1367" s="3">
        <f t="shared" si="842"/>
        <v>6745</v>
      </c>
      <c r="C1367" s="14">
        <f t="shared" si="843"/>
        <v>112.41666666666667</v>
      </c>
      <c r="D1367" s="11">
        <f t="shared" si="844"/>
        <v>1039.2691486663871</v>
      </c>
      <c r="E1367" s="11">
        <f t="shared" si="825"/>
        <v>882.63397084754797</v>
      </c>
      <c r="F1367" s="11">
        <f t="shared" si="845"/>
        <v>399.63775537590834</v>
      </c>
      <c r="G1367" s="11">
        <f t="shared" si="826"/>
        <v>662.51043639146474</v>
      </c>
      <c r="H1367" s="11">
        <f t="shared" si="827"/>
        <v>543.16584241711575</v>
      </c>
      <c r="I1367" s="24">
        <f t="shared" si="846"/>
        <v>399.63775537590834</v>
      </c>
      <c r="J1367" s="12">
        <f t="shared" si="828"/>
        <v>0.26508438106525545</v>
      </c>
      <c r="K1367" s="24">
        <f t="shared" si="829"/>
        <v>605.70385946980855</v>
      </c>
      <c r="L1367" s="12">
        <f t="shared" si="847"/>
        <v>0.24422322057008683</v>
      </c>
      <c r="M1367" s="24">
        <f t="shared" si="848"/>
        <v>662.51043639146474</v>
      </c>
      <c r="N1367" s="12">
        <f t="shared" si="830"/>
        <v>0.57464491380738703</v>
      </c>
      <c r="O1367" s="24">
        <f t="shared" si="831"/>
        <v>838.23572873495755</v>
      </c>
      <c r="P1367" s="12">
        <f t="shared" si="849"/>
        <v>0.2817503084389103</v>
      </c>
      <c r="Q1367" s="24">
        <f t="shared" si="850"/>
        <v>543.16584241711575</v>
      </c>
      <c r="R1367" s="12">
        <f t="shared" si="832"/>
        <v>0.41168592100775997</v>
      </c>
      <c r="S1367" s="24">
        <f t="shared" si="833"/>
        <v>702.02240131514122</v>
      </c>
      <c r="T1367" s="12">
        <f t="shared" si="851"/>
        <v>0.28031012556312102</v>
      </c>
      <c r="W1367" s="24">
        <f t="shared" si="852"/>
        <v>749.63517311860642</v>
      </c>
      <c r="X1367" s="24">
        <f t="shared" si="853"/>
        <v>1501.2562089754615</v>
      </c>
      <c r="Y1367" s="13">
        <f t="shared" si="834"/>
        <v>0.24422322057008683</v>
      </c>
      <c r="Z1367" s="24">
        <f t="shared" si="835"/>
        <v>3324.9699432235388</v>
      </c>
      <c r="AA1367" s="24">
        <f t="shared" si="836"/>
        <v>19166.706972685155</v>
      </c>
      <c r="AB1367" s="24">
        <f t="shared" si="854"/>
        <v>662.51043639146474</v>
      </c>
      <c r="AC1367" s="24">
        <f t="shared" si="855"/>
        <v>543.16584241711575</v>
      </c>
      <c r="AD1367" s="123">
        <f t="shared" si="856"/>
        <v>6745</v>
      </c>
      <c r="AE1367" s="14">
        <f t="shared" si="857"/>
        <v>112.41666666666667</v>
      </c>
      <c r="AF1367" s="24">
        <f t="shared" si="837"/>
        <v>446.58292120855788</v>
      </c>
      <c r="AG1367" s="3">
        <f t="shared" si="858"/>
        <v>1.6683415758288427</v>
      </c>
      <c r="AH1367" s="14">
        <f t="shared" si="838"/>
        <v>0</v>
      </c>
      <c r="AI1367" s="14">
        <f t="shared" si="839"/>
        <v>6.834157582884226E-2</v>
      </c>
      <c r="AJ1367" s="14">
        <f t="shared" si="840"/>
        <v>1.1615074182459582</v>
      </c>
      <c r="AK1367" s="14">
        <f t="shared" si="841"/>
        <v>1.6683415758288427</v>
      </c>
      <c r="AL1367" s="24">
        <f t="shared" si="859"/>
        <v>662.51043639146474</v>
      </c>
      <c r="AM1367" s="14">
        <f t="shared" si="860"/>
        <v>570.62801798435407</v>
      </c>
      <c r="AN1367" s="138" t="str">
        <f t="shared" si="861"/>
        <v>modifiée</v>
      </c>
      <c r="AO1367">
        <f t="shared" si="862"/>
        <v>6745</v>
      </c>
      <c r="AP1367" s="124">
        <f t="shared" si="863"/>
        <v>570.62801798435407</v>
      </c>
      <c r="AQ1367" s="124">
        <f t="shared" si="824"/>
        <v>0.25796847677906953</v>
      </c>
    </row>
    <row r="1368" spans="2:43" x14ac:dyDescent="0.25">
      <c r="B1368" s="3">
        <f t="shared" si="842"/>
        <v>6750</v>
      </c>
      <c r="C1368" s="14">
        <f t="shared" si="843"/>
        <v>112.5</v>
      </c>
      <c r="D1368" s="11">
        <f t="shared" si="844"/>
        <v>1039.3800528877764</v>
      </c>
      <c r="E1368" s="11">
        <f t="shared" si="825"/>
        <v>882.85474627392023</v>
      </c>
      <c r="F1368" s="11">
        <f t="shared" si="845"/>
        <v>399.8819785964784</v>
      </c>
      <c r="G1368" s="11">
        <f t="shared" si="826"/>
        <v>662.7921866999036</v>
      </c>
      <c r="H1368" s="11">
        <f t="shared" si="827"/>
        <v>543.44615254267887</v>
      </c>
      <c r="I1368" s="24">
        <f t="shared" si="846"/>
        <v>399.8819785964784</v>
      </c>
      <c r="J1368" s="12">
        <f t="shared" si="828"/>
        <v>0.26503243167983581</v>
      </c>
      <c r="K1368" s="24">
        <f t="shared" si="829"/>
        <v>605.82258434829339</v>
      </c>
      <c r="L1368" s="12">
        <f t="shared" si="847"/>
        <v>0.24412999020391238</v>
      </c>
      <c r="M1368" s="24">
        <f t="shared" si="848"/>
        <v>662.7921866999036</v>
      </c>
      <c r="N1368" s="12">
        <f t="shared" si="830"/>
        <v>0.57420291213956531</v>
      </c>
      <c r="O1368" s="24">
        <f t="shared" si="831"/>
        <v>838.88097379083524</v>
      </c>
      <c r="P1368" s="12">
        <f t="shared" si="849"/>
        <v>0.28144356628929285</v>
      </c>
      <c r="Q1368" s="24">
        <f t="shared" si="850"/>
        <v>543.44615254267887</v>
      </c>
      <c r="R1368" s="12">
        <f t="shared" si="832"/>
        <v>0.4115376142657019</v>
      </c>
      <c r="S1368" s="24">
        <f t="shared" si="833"/>
        <v>702.27539071776641</v>
      </c>
      <c r="T1368" s="12">
        <f t="shared" si="851"/>
        <v>0.28012773579561795</v>
      </c>
      <c r="W1368" s="24">
        <f t="shared" si="852"/>
        <v>749.87939633917654</v>
      </c>
      <c r="X1368" s="24">
        <f t="shared" si="853"/>
        <v>1488.8861116031453</v>
      </c>
      <c r="Y1368" s="13">
        <f t="shared" si="834"/>
        <v>0.24412999020391238</v>
      </c>
      <c r="Z1368" s="24">
        <f t="shared" si="835"/>
        <v>3324.383748368592</v>
      </c>
      <c r="AA1368" s="24">
        <f t="shared" si="836"/>
        <v>19175.547470046578</v>
      </c>
      <c r="AB1368" s="24">
        <f t="shared" si="854"/>
        <v>662.7921866999036</v>
      </c>
      <c r="AC1368" s="24">
        <f t="shared" si="855"/>
        <v>543.44615254267887</v>
      </c>
      <c r="AD1368" s="123">
        <f t="shared" si="856"/>
        <v>6750</v>
      </c>
      <c r="AE1368" s="14">
        <f t="shared" si="857"/>
        <v>112.5</v>
      </c>
      <c r="AF1368" s="24">
        <f t="shared" si="837"/>
        <v>446.72307627133944</v>
      </c>
      <c r="AG1368" s="3">
        <f t="shared" si="858"/>
        <v>1.6655384745732114</v>
      </c>
      <c r="AH1368" s="14">
        <f t="shared" si="838"/>
        <v>0</v>
      </c>
      <c r="AI1368" s="14">
        <f t="shared" si="839"/>
        <v>6.5538474573211047E-2</v>
      </c>
      <c r="AJ1368" s="14">
        <f t="shared" si="840"/>
        <v>1.1589846271158901</v>
      </c>
      <c r="AK1368" s="14">
        <f t="shared" si="841"/>
        <v>1.6655384745732114</v>
      </c>
      <c r="AL1368" s="24">
        <f t="shared" si="859"/>
        <v>662.7921866999036</v>
      </c>
      <c r="AM1368" s="14">
        <f t="shared" si="860"/>
        <v>570.88575496875251</v>
      </c>
      <c r="AN1368" s="138" t="str">
        <f t="shared" si="861"/>
        <v>modifiée</v>
      </c>
      <c r="AO1368">
        <f t="shared" si="862"/>
        <v>6750</v>
      </c>
      <c r="AP1368" s="124">
        <f t="shared" si="863"/>
        <v>570.88575496875251</v>
      </c>
      <c r="AQ1368" s="124">
        <f t="shared" si="824"/>
        <v>0.25773698439843429</v>
      </c>
    </row>
    <row r="1369" spans="2:43" x14ac:dyDescent="0.25">
      <c r="B1369" s="3">
        <f t="shared" si="842"/>
        <v>6755</v>
      </c>
      <c r="C1369" s="14">
        <f t="shared" si="843"/>
        <v>112.58333333333333</v>
      </c>
      <c r="D1369" s="11">
        <f t="shared" si="844"/>
        <v>1039.4908750794093</v>
      </c>
      <c r="E1369" s="11">
        <f t="shared" si="825"/>
        <v>883.07552170029248</v>
      </c>
      <c r="F1369" s="11">
        <f t="shared" si="845"/>
        <v>400.12610858668234</v>
      </c>
      <c r="G1369" s="11">
        <f t="shared" si="826"/>
        <v>663.07363026619294</v>
      </c>
      <c r="H1369" s="11">
        <f t="shared" si="827"/>
        <v>543.72628027847452</v>
      </c>
      <c r="I1369" s="24">
        <f t="shared" si="846"/>
        <v>400.12610858668234</v>
      </c>
      <c r="J1369" s="12">
        <f t="shared" si="828"/>
        <v>0.26498047173184486</v>
      </c>
      <c r="K1369" s="24">
        <f t="shared" si="829"/>
        <v>605.94137993261984</v>
      </c>
      <c r="L1369" s="12">
        <f t="shared" si="847"/>
        <v>0.24403676823501527</v>
      </c>
      <c r="M1369" s="24">
        <f t="shared" si="848"/>
        <v>663.07363026619294</v>
      </c>
      <c r="N1369" s="12">
        <f t="shared" si="830"/>
        <v>0.57375875891614647</v>
      </c>
      <c r="O1369" s="24">
        <f t="shared" si="831"/>
        <v>839.53036115579278</v>
      </c>
      <c r="P1369" s="12">
        <f t="shared" si="849"/>
        <v>0.2811362232591354</v>
      </c>
      <c r="Q1369" s="24">
        <f t="shared" si="850"/>
        <v>543.72628027847452</v>
      </c>
      <c r="R1369" s="12">
        <f t="shared" si="832"/>
        <v>0.41138933336107997</v>
      </c>
      <c r="S1369" s="24">
        <f t="shared" si="833"/>
        <v>702.52851840432686</v>
      </c>
      <c r="T1369" s="12">
        <f t="shared" si="851"/>
        <v>0.27994546520289421</v>
      </c>
      <c r="W1369" s="24">
        <f t="shared" si="852"/>
        <v>750.12352632938041</v>
      </c>
      <c r="X1369" s="24">
        <f t="shared" si="853"/>
        <v>1476.8365082397099</v>
      </c>
      <c r="Y1369" s="13">
        <f t="shared" si="834"/>
        <v>0.24403676823501527</v>
      </c>
      <c r="Z1369" s="24">
        <f t="shared" si="835"/>
        <v>3323.799884272802</v>
      </c>
      <c r="AA1369" s="24">
        <f t="shared" si="836"/>
        <v>19184.399968462334</v>
      </c>
      <c r="AB1369" s="24">
        <f t="shared" si="854"/>
        <v>663.07363026619294</v>
      </c>
      <c r="AC1369" s="24">
        <f t="shared" si="855"/>
        <v>543.72628027847452</v>
      </c>
      <c r="AD1369" s="123">
        <f t="shared" si="856"/>
        <v>6755</v>
      </c>
      <c r="AE1369" s="14">
        <f t="shared" si="857"/>
        <v>112.58333333333333</v>
      </c>
      <c r="AF1369" s="24">
        <f t="shared" si="837"/>
        <v>446.86314013923726</v>
      </c>
      <c r="AG1369" s="3">
        <f t="shared" si="858"/>
        <v>1.6627371972152549</v>
      </c>
      <c r="AH1369" s="14">
        <f t="shared" si="838"/>
        <v>0</v>
      </c>
      <c r="AI1369" s="14">
        <f t="shared" si="839"/>
        <v>6.2737197215254614E-2</v>
      </c>
      <c r="AJ1369" s="14">
        <f t="shared" si="840"/>
        <v>1.1564634774937295</v>
      </c>
      <c r="AK1369" s="14">
        <f t="shared" si="841"/>
        <v>1.6627371972152549</v>
      </c>
      <c r="AL1369" s="24">
        <f t="shared" si="859"/>
        <v>663.07363026619294</v>
      </c>
      <c r="AM1369" s="14">
        <f t="shared" si="860"/>
        <v>571.14326062768419</v>
      </c>
      <c r="AN1369" s="138" t="str">
        <f t="shared" si="861"/>
        <v>modifiée</v>
      </c>
      <c r="AO1369">
        <f t="shared" si="862"/>
        <v>6755</v>
      </c>
      <c r="AP1369" s="124">
        <f t="shared" si="863"/>
        <v>571.14326062768419</v>
      </c>
      <c r="AQ1369" s="124">
        <f t="shared" si="824"/>
        <v>0.25750565893167732</v>
      </c>
    </row>
    <row r="1370" spans="2:43" x14ac:dyDescent="0.25">
      <c r="B1370" s="3">
        <f t="shared" si="842"/>
        <v>6760</v>
      </c>
      <c r="C1370" s="14">
        <f t="shared" si="843"/>
        <v>112.66666666666667</v>
      </c>
      <c r="D1370" s="11">
        <f t="shared" si="844"/>
        <v>1039.601615362541</v>
      </c>
      <c r="E1370" s="11">
        <f t="shared" si="825"/>
        <v>883.29629712666474</v>
      </c>
      <c r="F1370" s="11">
        <f t="shared" si="845"/>
        <v>400.37014535491733</v>
      </c>
      <c r="G1370" s="11">
        <f t="shared" si="826"/>
        <v>663.35476648945212</v>
      </c>
      <c r="H1370" s="11">
        <f t="shared" si="827"/>
        <v>544.00622574367742</v>
      </c>
      <c r="I1370" s="24">
        <f t="shared" si="846"/>
        <v>400.37014535491733</v>
      </c>
      <c r="J1370" s="12">
        <f t="shared" si="828"/>
        <v>0.26492850121731665</v>
      </c>
      <c r="K1370" s="24">
        <f t="shared" si="829"/>
        <v>606.0602462876717</v>
      </c>
      <c r="L1370" s="12">
        <f t="shared" si="847"/>
        <v>0.24394355471588436</v>
      </c>
      <c r="M1370" s="24">
        <f t="shared" si="848"/>
        <v>663.35476648945212</v>
      </c>
      <c r="N1370" s="12">
        <f t="shared" si="830"/>
        <v>0.57331244014290061</v>
      </c>
      <c r="O1370" s="24">
        <f t="shared" si="831"/>
        <v>840.18392827671619</v>
      </c>
      <c r="P1370" s="12">
        <f t="shared" si="849"/>
        <v>0.28082827441645769</v>
      </c>
      <c r="Q1370" s="24">
        <f t="shared" si="850"/>
        <v>544.00622574367742</v>
      </c>
      <c r="R1370" s="12">
        <f t="shared" si="832"/>
        <v>0.41124107846530383</v>
      </c>
      <c r="S1370" s="24">
        <f t="shared" si="833"/>
        <v>702.78178418376808</v>
      </c>
      <c r="T1370" s="12">
        <f t="shared" si="851"/>
        <v>0.27976331384640807</v>
      </c>
      <c r="W1370" s="24">
        <f t="shared" si="852"/>
        <v>750.3675630976154</v>
      </c>
      <c r="X1370" s="24">
        <f t="shared" si="853"/>
        <v>1465.0951049021783</v>
      </c>
      <c r="Y1370" s="13">
        <f t="shared" si="834"/>
        <v>0.24394355471588436</v>
      </c>
      <c r="Z1370" s="24">
        <f t="shared" si="835"/>
        <v>3323.2183507262334</v>
      </c>
      <c r="AA1370" s="24">
        <f t="shared" si="836"/>
        <v>19193.264489125595</v>
      </c>
      <c r="AB1370" s="24">
        <f t="shared" si="854"/>
        <v>663.35476648945212</v>
      </c>
      <c r="AC1370" s="24">
        <f t="shared" si="855"/>
        <v>544.00622574367742</v>
      </c>
      <c r="AD1370" s="123">
        <f t="shared" si="856"/>
        <v>6760</v>
      </c>
      <c r="AE1370" s="14">
        <f t="shared" si="857"/>
        <v>112.66666666666667</v>
      </c>
      <c r="AF1370" s="24">
        <f t="shared" si="837"/>
        <v>447.00311287183871</v>
      </c>
      <c r="AG1370" s="3">
        <f t="shared" si="858"/>
        <v>1.6599377425632258</v>
      </c>
      <c r="AH1370" s="14">
        <f t="shared" si="838"/>
        <v>0</v>
      </c>
      <c r="AI1370" s="14">
        <f t="shared" si="839"/>
        <v>5.9937742563225593E-2</v>
      </c>
      <c r="AJ1370" s="14">
        <f t="shared" si="840"/>
        <v>1.1539439683069033</v>
      </c>
      <c r="AK1370" s="14">
        <f t="shared" si="841"/>
        <v>1.6599377425632258</v>
      </c>
      <c r="AL1370" s="24">
        <f t="shared" si="859"/>
        <v>663.35476648945212</v>
      </c>
      <c r="AM1370" s="14">
        <f t="shared" si="860"/>
        <v>571.40053512810914</v>
      </c>
      <c r="AN1370" s="138" t="str">
        <f t="shared" si="861"/>
        <v>modifiée</v>
      </c>
      <c r="AO1370">
        <f t="shared" si="862"/>
        <v>6760</v>
      </c>
      <c r="AP1370" s="124">
        <f t="shared" si="863"/>
        <v>571.40053512810914</v>
      </c>
      <c r="AQ1370" s="124">
        <f t="shared" si="824"/>
        <v>0.25727450042495548</v>
      </c>
    </row>
    <row r="1371" spans="2:43" x14ac:dyDescent="0.25">
      <c r="B1371" s="3">
        <f t="shared" si="842"/>
        <v>6765</v>
      </c>
      <c r="C1371" s="14">
        <f t="shared" si="843"/>
        <v>112.75</v>
      </c>
      <c r="D1371" s="11">
        <f t="shared" si="844"/>
        <v>1039.7122738581595</v>
      </c>
      <c r="E1371" s="11">
        <f t="shared" si="825"/>
        <v>883.51707255303688</v>
      </c>
      <c r="F1371" s="11">
        <f t="shared" si="845"/>
        <v>400.61408890963321</v>
      </c>
      <c r="G1371" s="11">
        <f t="shared" si="826"/>
        <v>663.63559476386854</v>
      </c>
      <c r="H1371" s="11">
        <f t="shared" si="827"/>
        <v>544.28598905752381</v>
      </c>
      <c r="I1371" s="24">
        <f t="shared" si="846"/>
        <v>400.61408890963321</v>
      </c>
      <c r="J1371" s="12">
        <f t="shared" si="828"/>
        <v>0.26487652013247176</v>
      </c>
      <c r="K1371" s="24">
        <f t="shared" si="829"/>
        <v>606.17918347798059</v>
      </c>
      <c r="L1371" s="12">
        <f t="shared" si="847"/>
        <v>0.24385034969889177</v>
      </c>
      <c r="M1371" s="24">
        <f t="shared" si="848"/>
        <v>663.63559476386854</v>
      </c>
      <c r="N1371" s="12">
        <f t="shared" si="830"/>
        <v>0.57286394171972033</v>
      </c>
      <c r="O1371" s="24">
        <f t="shared" si="831"/>
        <v>840.84171303077551</v>
      </c>
      <c r="P1371" s="12">
        <f t="shared" si="849"/>
        <v>0.28051971478622845</v>
      </c>
      <c r="Q1371" s="24">
        <f t="shared" si="850"/>
        <v>544.28598905752381</v>
      </c>
      <c r="R1371" s="12">
        <f t="shared" si="832"/>
        <v>0.41109284974945343</v>
      </c>
      <c r="S1371" s="24">
        <f t="shared" si="833"/>
        <v>703.03518786484915</v>
      </c>
      <c r="T1371" s="12">
        <f t="shared" si="851"/>
        <v>0.27958128178693703</v>
      </c>
      <c r="W1371" s="24">
        <f t="shared" si="852"/>
        <v>750.61150665233129</v>
      </c>
      <c r="X1371" s="24">
        <f t="shared" si="853"/>
        <v>1453.6502284556336</v>
      </c>
      <c r="Y1371" s="13">
        <f t="shared" si="834"/>
        <v>0.24385034969889177</v>
      </c>
      <c r="Z1371" s="24">
        <f t="shared" si="835"/>
        <v>3322.6391475176397</v>
      </c>
      <c r="AA1371" s="24">
        <f t="shared" si="836"/>
        <v>19202.141053233259</v>
      </c>
      <c r="AB1371" s="24">
        <f t="shared" si="854"/>
        <v>663.63559476386854</v>
      </c>
      <c r="AC1371" s="24">
        <f t="shared" si="855"/>
        <v>544.28598905752381</v>
      </c>
      <c r="AD1371" s="123">
        <f t="shared" si="856"/>
        <v>6765</v>
      </c>
      <c r="AE1371" s="14">
        <f t="shared" si="857"/>
        <v>112.75</v>
      </c>
      <c r="AF1371" s="24">
        <f t="shared" si="837"/>
        <v>447.1429945287619</v>
      </c>
      <c r="AG1371" s="3">
        <f t="shared" si="858"/>
        <v>1.657140109424762</v>
      </c>
      <c r="AH1371" s="14">
        <f t="shared" si="838"/>
        <v>0</v>
      </c>
      <c r="AI1371" s="14">
        <f t="shared" si="839"/>
        <v>5.7140109424761776E-2</v>
      </c>
      <c r="AJ1371" s="14">
        <f t="shared" si="840"/>
        <v>1.1514260984822857</v>
      </c>
      <c r="AK1371" s="14">
        <f t="shared" si="841"/>
        <v>1.657140109424762</v>
      </c>
      <c r="AL1371" s="24">
        <f t="shared" si="859"/>
        <v>663.63559476386854</v>
      </c>
      <c r="AM1371" s="14">
        <f t="shared" si="860"/>
        <v>571.65757863703448</v>
      </c>
      <c r="AN1371" s="138" t="str">
        <f t="shared" si="861"/>
        <v>modifiée</v>
      </c>
      <c r="AO1371">
        <f t="shared" si="862"/>
        <v>6765</v>
      </c>
      <c r="AP1371" s="124">
        <f t="shared" si="863"/>
        <v>571.65757863703448</v>
      </c>
      <c r="AQ1371" s="124">
        <f t="shared" si="824"/>
        <v>0.25704350892533512</v>
      </c>
    </row>
    <row r="1372" spans="2:43" x14ac:dyDescent="0.25">
      <c r="B1372" s="3">
        <f t="shared" si="842"/>
        <v>6770</v>
      </c>
      <c r="C1372" s="14">
        <f t="shared" si="843"/>
        <v>112.83333333333333</v>
      </c>
      <c r="D1372" s="11">
        <f t="shared" si="844"/>
        <v>1039.8228506869837</v>
      </c>
      <c r="E1372" s="11">
        <f t="shared" si="825"/>
        <v>883.73784797940903</v>
      </c>
      <c r="F1372" s="11">
        <f t="shared" si="845"/>
        <v>400.85793925933211</v>
      </c>
      <c r="G1372" s="11">
        <f t="shared" si="826"/>
        <v>663.91611447865478</v>
      </c>
      <c r="H1372" s="11">
        <f t="shared" si="827"/>
        <v>544.56557033931074</v>
      </c>
      <c r="I1372" s="24">
        <f t="shared" si="846"/>
        <v>400.85793925933211</v>
      </c>
      <c r="J1372" s="12">
        <f t="shared" si="828"/>
        <v>0.26482452847371674</v>
      </c>
      <c r="K1372" s="24">
        <f t="shared" si="829"/>
        <v>606.2981915677276</v>
      </c>
      <c r="L1372" s="12">
        <f t="shared" si="847"/>
        <v>0.24375715323646252</v>
      </c>
      <c r="M1372" s="24">
        <f t="shared" si="848"/>
        <v>663.91611447865478</v>
      </c>
      <c r="N1372" s="12">
        <f t="shared" si="830"/>
        <v>0.57241324943982186</v>
      </c>
      <c r="O1372" s="24">
        <f t="shared" si="831"/>
        <v>841.5037537313541</v>
      </c>
      <c r="P1372" s="12">
        <f t="shared" si="849"/>
        <v>0.28021053935035412</v>
      </c>
      <c r="Q1372" s="24">
        <f t="shared" si="850"/>
        <v>544.56557033931074</v>
      </c>
      <c r="R1372" s="12">
        <f t="shared" si="832"/>
        <v>0.41094464738427772</v>
      </c>
      <c r="S1372" s="24">
        <f t="shared" si="833"/>
        <v>703.28872925614473</v>
      </c>
      <c r="T1372" s="12">
        <f t="shared" si="851"/>
        <v>0.27939936908484325</v>
      </c>
      <c r="W1372" s="24">
        <f t="shared" si="852"/>
        <v>750.85535700203013</v>
      </c>
      <c r="X1372" s="24">
        <f t="shared" si="853"/>
        <v>1442.490787910687</v>
      </c>
      <c r="Y1372" s="13">
        <f t="shared" si="834"/>
        <v>0.24375715323646252</v>
      </c>
      <c r="Z1372" s="24">
        <f t="shared" si="835"/>
        <v>3322.0622744344723</v>
      </c>
      <c r="AA1372" s="24">
        <f t="shared" si="836"/>
        <v>19211.029681985914</v>
      </c>
      <c r="AB1372" s="24">
        <f t="shared" si="854"/>
        <v>663.91611447865478</v>
      </c>
      <c r="AC1372" s="24">
        <f t="shared" si="855"/>
        <v>544.56557033931074</v>
      </c>
      <c r="AD1372" s="123">
        <f t="shared" si="856"/>
        <v>6770</v>
      </c>
      <c r="AE1372" s="14">
        <f t="shared" si="857"/>
        <v>112.83333333333333</v>
      </c>
      <c r="AF1372" s="24">
        <f t="shared" si="837"/>
        <v>447.28278516965537</v>
      </c>
      <c r="AG1372" s="3">
        <f t="shared" si="858"/>
        <v>1.6543442966068926</v>
      </c>
      <c r="AH1372" s="14">
        <f t="shared" si="838"/>
        <v>0</v>
      </c>
      <c r="AI1372" s="14">
        <f t="shared" si="839"/>
        <v>5.4344296606892439E-2</v>
      </c>
      <c r="AJ1372" s="14">
        <f t="shared" si="840"/>
        <v>1.1489098669462035</v>
      </c>
      <c r="AK1372" s="14">
        <f t="shared" si="841"/>
        <v>1.6543442966068926</v>
      </c>
      <c r="AL1372" s="24">
        <f t="shared" si="859"/>
        <v>663.91611447865478</v>
      </c>
      <c r="AM1372" s="14">
        <f t="shared" si="860"/>
        <v>571.91439132151231</v>
      </c>
      <c r="AN1372" s="138" t="str">
        <f t="shared" si="861"/>
        <v>modifiée</v>
      </c>
      <c r="AO1372">
        <f t="shared" si="862"/>
        <v>6770</v>
      </c>
      <c r="AP1372" s="124">
        <f t="shared" si="863"/>
        <v>571.91439132151231</v>
      </c>
      <c r="AQ1372" s="124">
        <f t="shared" si="824"/>
        <v>0.25681268447783623</v>
      </c>
    </row>
    <row r="1373" spans="2:43" x14ac:dyDescent="0.25">
      <c r="B1373" s="3">
        <f t="shared" si="842"/>
        <v>6775</v>
      </c>
      <c r="C1373" s="14">
        <f t="shared" si="843"/>
        <v>112.91666666666667</v>
      </c>
      <c r="D1373" s="11">
        <f t="shared" si="844"/>
        <v>1039.9333459694672</v>
      </c>
      <c r="E1373" s="11">
        <f t="shared" si="825"/>
        <v>883.95862340578128</v>
      </c>
      <c r="F1373" s="11">
        <f t="shared" si="845"/>
        <v>401.10169641256857</v>
      </c>
      <c r="G1373" s="11">
        <f t="shared" si="826"/>
        <v>664.19632501800515</v>
      </c>
      <c r="H1373" s="11">
        <f t="shared" si="827"/>
        <v>544.84496970839564</v>
      </c>
      <c r="I1373" s="24">
        <f t="shared" si="846"/>
        <v>401.10169641256857</v>
      </c>
      <c r="J1373" s="12">
        <f t="shared" si="828"/>
        <v>0.26477252623764291</v>
      </c>
      <c r="K1373" s="24">
        <f t="shared" si="829"/>
        <v>606.41727062074347</v>
      </c>
      <c r="L1373" s="12">
        <f t="shared" si="847"/>
        <v>0.24366396538091098</v>
      </c>
      <c r="M1373" s="24">
        <f t="shared" si="848"/>
        <v>664.19632501800515</v>
      </c>
      <c r="N1373" s="12">
        <f t="shared" si="830"/>
        <v>0.57196034898894266</v>
      </c>
      <c r="O1373" s="24">
        <f t="shared" si="831"/>
        <v>842.17008913407051</v>
      </c>
      <c r="P1373" s="12">
        <f t="shared" si="849"/>
        <v>0.27990074304693252</v>
      </c>
      <c r="Q1373" s="24">
        <f t="shared" si="850"/>
        <v>544.84496970839564</v>
      </c>
      <c r="R1373" s="12">
        <f t="shared" si="832"/>
        <v>0.41079647154019316</v>
      </c>
      <c r="S1373" s="24">
        <f t="shared" si="833"/>
        <v>703.54240816604852</v>
      </c>
      <c r="T1373" s="12">
        <f t="shared" si="851"/>
        <v>0.27921757579981848</v>
      </c>
      <c r="W1373" s="24">
        <f t="shared" si="852"/>
        <v>751.09911415526665</v>
      </c>
      <c r="X1373" s="24">
        <f t="shared" si="853"/>
        <v>1431.606238580448</v>
      </c>
      <c r="Y1373" s="13">
        <f t="shared" si="834"/>
        <v>0.24366396538091098</v>
      </c>
      <c r="Z1373" s="24">
        <f t="shared" si="835"/>
        <v>3321.487731262866</v>
      </c>
      <c r="AA1373" s="24">
        <f t="shared" si="836"/>
        <v>19219.930396587944</v>
      </c>
      <c r="AB1373" s="24">
        <f t="shared" si="854"/>
        <v>664.19632501800515</v>
      </c>
      <c r="AC1373" s="24">
        <f t="shared" si="855"/>
        <v>544.84496970839564</v>
      </c>
      <c r="AD1373" s="123">
        <f t="shared" si="856"/>
        <v>6775</v>
      </c>
      <c r="AE1373" s="14">
        <f t="shared" si="857"/>
        <v>112.91666666666667</v>
      </c>
      <c r="AF1373" s="24">
        <f t="shared" si="837"/>
        <v>447.42248485419782</v>
      </c>
      <c r="AG1373" s="3">
        <f t="shared" si="858"/>
        <v>1.6515503029160437</v>
      </c>
      <c r="AH1373" s="14">
        <f t="shared" si="838"/>
        <v>0</v>
      </c>
      <c r="AI1373" s="14">
        <f t="shared" si="839"/>
        <v>5.1550302916043456E-2</v>
      </c>
      <c r="AJ1373" s="14">
        <f t="shared" si="840"/>
        <v>1.1463952726244393</v>
      </c>
      <c r="AK1373" s="14">
        <f t="shared" si="841"/>
        <v>1.6515503029160437</v>
      </c>
      <c r="AL1373" s="24">
        <f t="shared" si="859"/>
        <v>664.19632501800515</v>
      </c>
      <c r="AM1373" s="14">
        <f t="shared" si="860"/>
        <v>572.17097334864093</v>
      </c>
      <c r="AN1373" s="138" t="str">
        <f t="shared" si="861"/>
        <v>modifiée</v>
      </c>
      <c r="AO1373">
        <f t="shared" si="862"/>
        <v>6775</v>
      </c>
      <c r="AP1373" s="124">
        <f t="shared" si="863"/>
        <v>572.17097334864093</v>
      </c>
      <c r="AQ1373" s="124">
        <f t="shared" si="824"/>
        <v>0.25658202712861566</v>
      </c>
    </row>
    <row r="1374" spans="2:43" x14ac:dyDescent="0.25">
      <c r="B1374" s="3">
        <f t="shared" si="842"/>
        <v>6780</v>
      </c>
      <c r="C1374" s="14">
        <f t="shared" si="843"/>
        <v>113</v>
      </c>
      <c r="D1374" s="11">
        <f t="shared" si="844"/>
        <v>1040.043759825795</v>
      </c>
      <c r="E1374" s="11">
        <f t="shared" si="825"/>
        <v>884.17939883215354</v>
      </c>
      <c r="F1374" s="11">
        <f t="shared" si="845"/>
        <v>401.34536037794948</v>
      </c>
      <c r="G1374" s="11">
        <f t="shared" si="826"/>
        <v>664.47622576105209</v>
      </c>
      <c r="H1374" s="11">
        <f t="shared" si="827"/>
        <v>545.1241872841955</v>
      </c>
      <c r="I1374" s="24">
        <f t="shared" si="846"/>
        <v>401.34536037794948</v>
      </c>
      <c r="J1374" s="12">
        <f t="shared" si="828"/>
        <v>0.2647205134210267</v>
      </c>
      <c r="K1374" s="24">
        <f t="shared" si="829"/>
        <v>606.53642070050932</v>
      </c>
      <c r="L1374" s="12">
        <f t="shared" si="847"/>
        <v>0.24357078618464614</v>
      </c>
      <c r="M1374" s="24">
        <f t="shared" si="848"/>
        <v>664.47622576105209</v>
      </c>
      <c r="N1374" s="12">
        <f t="shared" si="830"/>
        <v>0.5715052259445349</v>
      </c>
      <c r="O1374" s="24">
        <f t="shared" si="831"/>
        <v>842.84075844289862</v>
      </c>
      <c r="P1374" s="12">
        <f t="shared" si="849"/>
        <v>0.27959032077031465</v>
      </c>
      <c r="Q1374" s="24">
        <f t="shared" si="850"/>
        <v>545.1241872841955</v>
      </c>
      <c r="R1374" s="12">
        <f t="shared" si="832"/>
        <v>0.41064832238728377</v>
      </c>
      <c r="S1374" s="24">
        <f t="shared" si="833"/>
        <v>703.7962244027733</v>
      </c>
      <c r="T1374" s="12">
        <f t="shared" si="851"/>
        <v>0.27903590199120798</v>
      </c>
      <c r="W1374" s="24">
        <f t="shared" si="852"/>
        <v>751.34277812064761</v>
      </c>
      <c r="X1374" s="24">
        <f t="shared" si="853"/>
        <v>1420.9865488535695</v>
      </c>
      <c r="Y1374" s="13">
        <f t="shared" si="834"/>
        <v>0.24357078618464614</v>
      </c>
      <c r="Z1374" s="24">
        <f t="shared" si="835"/>
        <v>3320.9155177876482</v>
      </c>
      <c r="AA1374" s="24">
        <f t="shared" si="836"/>
        <v>19228.843218247264</v>
      </c>
      <c r="AB1374" s="24">
        <f t="shared" si="854"/>
        <v>664.47622576105209</v>
      </c>
      <c r="AC1374" s="24">
        <f t="shared" si="855"/>
        <v>545.1241872841955</v>
      </c>
      <c r="AD1374" s="123">
        <f t="shared" si="856"/>
        <v>6780</v>
      </c>
      <c r="AE1374" s="14">
        <f t="shared" si="857"/>
        <v>113</v>
      </c>
      <c r="AF1374" s="24">
        <f t="shared" si="837"/>
        <v>447.56209364209775</v>
      </c>
      <c r="AG1374" s="3">
        <f t="shared" si="858"/>
        <v>1.6487581271580449</v>
      </c>
      <c r="AH1374" s="14">
        <f t="shared" si="838"/>
        <v>0</v>
      </c>
      <c r="AI1374" s="14">
        <f t="shared" si="839"/>
        <v>4.8758127158044839E-2</v>
      </c>
      <c r="AJ1374" s="14">
        <f t="shared" si="840"/>
        <v>1.1438823144422405</v>
      </c>
      <c r="AK1374" s="14">
        <f t="shared" si="841"/>
        <v>1.6487581271580449</v>
      </c>
      <c r="AL1374" s="24">
        <f t="shared" si="859"/>
        <v>664.47622576105209</v>
      </c>
      <c r="AM1374" s="14">
        <f t="shared" si="860"/>
        <v>572.42732488556237</v>
      </c>
      <c r="AN1374" s="138" t="str">
        <f t="shared" si="861"/>
        <v>modifiée</v>
      </c>
      <c r="AO1374">
        <f t="shared" si="862"/>
        <v>6780</v>
      </c>
      <c r="AP1374" s="124">
        <f t="shared" si="863"/>
        <v>572.42732488556237</v>
      </c>
      <c r="AQ1374" s="124">
        <f t="shared" si="824"/>
        <v>0.25635153692144286</v>
      </c>
    </row>
    <row r="1375" spans="2:43" x14ac:dyDescent="0.25">
      <c r="B1375" s="3">
        <f t="shared" si="842"/>
        <v>6785</v>
      </c>
      <c r="C1375" s="14">
        <f t="shared" si="843"/>
        <v>113.08333333333333</v>
      </c>
      <c r="D1375" s="11">
        <f t="shared" si="844"/>
        <v>1040.1540923758887</v>
      </c>
      <c r="E1375" s="11">
        <f t="shared" si="825"/>
        <v>884.40017425852579</v>
      </c>
      <c r="F1375" s="11">
        <f t="shared" si="845"/>
        <v>401.58893116413412</v>
      </c>
      <c r="G1375" s="11">
        <f t="shared" si="826"/>
        <v>664.75581608182245</v>
      </c>
      <c r="H1375" s="11">
        <f t="shared" si="827"/>
        <v>545.40322318618666</v>
      </c>
      <c r="I1375" s="24">
        <f t="shared" si="846"/>
        <v>401.58893116413412</v>
      </c>
      <c r="J1375" s="12">
        <f t="shared" si="828"/>
        <v>0.26466849002082798</v>
      </c>
      <c r="K1375" s="24">
        <f t="shared" si="829"/>
        <v>606.65564187015707</v>
      </c>
      <c r="L1375" s="12">
        <f t="shared" si="847"/>
        <v>0.24347761569992923</v>
      </c>
      <c r="M1375" s="24">
        <f t="shared" si="848"/>
        <v>664.75581608182245</v>
      </c>
      <c r="N1375" s="12">
        <f t="shared" si="830"/>
        <v>0.57104786577495392</v>
      </c>
      <c r="O1375" s="24">
        <f t="shared" si="831"/>
        <v>843.51580131638548</v>
      </c>
      <c r="P1375" s="12">
        <f t="shared" si="849"/>
        <v>0.27927926737017811</v>
      </c>
      <c r="Q1375" s="24">
        <f t="shared" si="850"/>
        <v>545.40322318618666</v>
      </c>
      <c r="R1375" s="12">
        <f t="shared" si="832"/>
        <v>0.41050020009529875</v>
      </c>
      <c r="S1375" s="24">
        <f t="shared" si="833"/>
        <v>704.05017777435455</v>
      </c>
      <c r="T1375" s="12">
        <f t="shared" si="851"/>
        <v>0.27885434771763123</v>
      </c>
      <c r="W1375" s="24">
        <f t="shared" si="852"/>
        <v>751.5863489068322</v>
      </c>
      <c r="X1375" s="24">
        <f t="shared" si="853"/>
        <v>1410.6221693632083</v>
      </c>
      <c r="Y1375" s="13">
        <f t="shared" si="834"/>
        <v>0.24347761569992923</v>
      </c>
      <c r="Z1375" s="24">
        <f t="shared" si="835"/>
        <v>3320.3456337923399</v>
      </c>
      <c r="AA1375" s="24">
        <f t="shared" si="836"/>
        <v>19237.768168175389</v>
      </c>
      <c r="AB1375" s="24">
        <f t="shared" si="854"/>
        <v>664.75581608182245</v>
      </c>
      <c r="AC1375" s="24">
        <f t="shared" si="855"/>
        <v>545.40322318618666</v>
      </c>
      <c r="AD1375" s="123">
        <f t="shared" si="856"/>
        <v>6785</v>
      </c>
      <c r="AE1375" s="14">
        <f t="shared" si="857"/>
        <v>113.08333333333333</v>
      </c>
      <c r="AF1375" s="24">
        <f t="shared" si="837"/>
        <v>447.70161159309333</v>
      </c>
      <c r="AG1375" s="3">
        <f t="shared" si="858"/>
        <v>1.6459677681381333</v>
      </c>
      <c r="AH1375" s="14">
        <f t="shared" si="838"/>
        <v>0</v>
      </c>
      <c r="AI1375" s="14">
        <f t="shared" si="839"/>
        <v>4.5967768138133192E-2</v>
      </c>
      <c r="AJ1375" s="14">
        <f t="shared" si="840"/>
        <v>1.1413709913243202</v>
      </c>
      <c r="AK1375" s="14">
        <f t="shared" si="841"/>
        <v>1.6459677681381333</v>
      </c>
      <c r="AL1375" s="24">
        <f t="shared" si="859"/>
        <v>664.75581608182245</v>
      </c>
      <c r="AM1375" s="14">
        <f t="shared" si="860"/>
        <v>572.68344609946291</v>
      </c>
      <c r="AN1375" s="138" t="str">
        <f t="shared" si="861"/>
        <v>modifiée</v>
      </c>
      <c r="AO1375">
        <f t="shared" si="862"/>
        <v>6785</v>
      </c>
      <c r="AP1375" s="124">
        <f t="shared" si="863"/>
        <v>572.68344609946291</v>
      </c>
      <c r="AQ1375" s="124">
        <f t="shared" si="824"/>
        <v>0.25612121390054199</v>
      </c>
    </row>
    <row r="1376" spans="2:43" x14ac:dyDescent="0.25">
      <c r="B1376" s="3">
        <f t="shared" si="842"/>
        <v>6790</v>
      </c>
      <c r="C1376" s="14">
        <f t="shared" si="843"/>
        <v>113.16666666666667</v>
      </c>
      <c r="D1376" s="11">
        <f t="shared" si="844"/>
        <v>1040.2643437394038</v>
      </c>
      <c r="E1376" s="11">
        <f t="shared" si="825"/>
        <v>884.62094968489805</v>
      </c>
      <c r="F1376" s="11">
        <f t="shared" si="845"/>
        <v>401.83240877983405</v>
      </c>
      <c r="G1376" s="11">
        <f t="shared" si="826"/>
        <v>665.0350953491926</v>
      </c>
      <c r="H1376" s="11">
        <f t="shared" si="827"/>
        <v>545.68207753390425</v>
      </c>
      <c r="I1376" s="24">
        <f t="shared" si="846"/>
        <v>401.83240877983405</v>
      </c>
      <c r="J1376" s="12">
        <f t="shared" si="828"/>
        <v>0.26461645603419065</v>
      </c>
      <c r="K1376" s="24">
        <f t="shared" si="829"/>
        <v>606.77493419246991</v>
      </c>
      <c r="L1376" s="12">
        <f t="shared" si="847"/>
        <v>0.24338445397909833</v>
      </c>
      <c r="M1376" s="24">
        <f t="shared" si="848"/>
        <v>665.0350953491926</v>
      </c>
      <c r="N1376" s="12">
        <f t="shared" si="830"/>
        <v>0.57058825383864598</v>
      </c>
      <c r="O1376" s="24">
        <f t="shared" si="831"/>
        <v>844.19525787396651</v>
      </c>
      <c r="P1376" s="12">
        <f t="shared" si="849"/>
        <v>0.27896757765162389</v>
      </c>
      <c r="Q1376" s="24">
        <f t="shared" si="850"/>
        <v>545.68207753390425</v>
      </c>
      <c r="R1376" s="12">
        <f t="shared" si="832"/>
        <v>0.41035210483365209</v>
      </c>
      <c r="S1376" s="24">
        <f t="shared" si="833"/>
        <v>704.30426808865218</v>
      </c>
      <c r="T1376" s="12">
        <f t="shared" si="851"/>
        <v>0.27867291303733416</v>
      </c>
      <c r="W1376" s="24">
        <f t="shared" si="852"/>
        <v>751.82982652253213</v>
      </c>
      <c r="X1376" s="24">
        <f t="shared" si="853"/>
        <v>1400.5040043527811</v>
      </c>
      <c r="Y1376" s="13">
        <f t="shared" si="834"/>
        <v>0.24338445397909833</v>
      </c>
      <c r="Z1376" s="24">
        <f t="shared" si="835"/>
        <v>3319.7780790591478</v>
      </c>
      <c r="AA1376" s="24">
        <f t="shared" si="836"/>
        <v>19246.705267587462</v>
      </c>
      <c r="AB1376" s="24">
        <f t="shared" si="854"/>
        <v>665.0350953491926</v>
      </c>
      <c r="AC1376" s="24">
        <f t="shared" si="855"/>
        <v>545.68207753390425</v>
      </c>
      <c r="AD1376" s="123">
        <f t="shared" si="856"/>
        <v>6790</v>
      </c>
      <c r="AE1376" s="14">
        <f t="shared" si="857"/>
        <v>113.16666666666667</v>
      </c>
      <c r="AF1376" s="24">
        <f t="shared" si="837"/>
        <v>447.84103876695212</v>
      </c>
      <c r="AG1376" s="3">
        <f t="shared" si="858"/>
        <v>1.6431792246609576</v>
      </c>
      <c r="AH1376" s="14">
        <f t="shared" si="838"/>
        <v>0</v>
      </c>
      <c r="AI1376" s="14">
        <f t="shared" si="839"/>
        <v>4.317922466095736E-2</v>
      </c>
      <c r="AJ1376" s="14">
        <f t="shared" si="840"/>
        <v>1.1388613021948619</v>
      </c>
      <c r="AK1376" s="14">
        <f t="shared" si="841"/>
        <v>1.6431792246609576</v>
      </c>
      <c r="AL1376" s="24">
        <f t="shared" si="859"/>
        <v>665.0350953491926</v>
      </c>
      <c r="AM1376" s="14">
        <f t="shared" si="860"/>
        <v>572.93933715757225</v>
      </c>
      <c r="AN1376" s="138" t="str">
        <f t="shared" si="861"/>
        <v>modifiée</v>
      </c>
      <c r="AO1376">
        <f t="shared" si="862"/>
        <v>6790</v>
      </c>
      <c r="AP1376" s="124">
        <f t="shared" si="863"/>
        <v>572.93933715757225</v>
      </c>
      <c r="AQ1376" s="124">
        <f t="shared" si="824"/>
        <v>0.25589105810934143</v>
      </c>
    </row>
    <row r="1377" spans="2:43" x14ac:dyDescent="0.25">
      <c r="B1377" s="3">
        <f t="shared" si="842"/>
        <v>6795</v>
      </c>
      <c r="C1377" s="14">
        <f t="shared" si="843"/>
        <v>113.25</v>
      </c>
      <c r="D1377" s="11">
        <f t="shared" si="844"/>
        <v>1040.3745140357328</v>
      </c>
      <c r="E1377" s="11">
        <f t="shared" si="825"/>
        <v>884.84172511127019</v>
      </c>
      <c r="F1377" s="11">
        <f t="shared" si="845"/>
        <v>402.07579323381316</v>
      </c>
      <c r="G1377" s="11">
        <f t="shared" si="826"/>
        <v>665.31406292684426</v>
      </c>
      <c r="H1377" s="11">
        <f t="shared" si="827"/>
        <v>545.96075044694157</v>
      </c>
      <c r="I1377" s="24">
        <f t="shared" si="846"/>
        <v>402.07579323381316</v>
      </c>
      <c r="J1377" s="12">
        <f t="shared" si="828"/>
        <v>0.26456441145844123</v>
      </c>
      <c r="K1377" s="24">
        <f t="shared" si="829"/>
        <v>606.89429772988342</v>
      </c>
      <c r="L1377" s="12">
        <f t="shared" si="847"/>
        <v>0.24329130107439767</v>
      </c>
      <c r="M1377" s="24">
        <f t="shared" si="848"/>
        <v>665.31406292684426</v>
      </c>
      <c r="N1377" s="12">
        <f t="shared" si="830"/>
        <v>0.57012637538332989</v>
      </c>
      <c r="O1377" s="24">
        <f t="shared" si="831"/>
        <v>844.87916870238541</v>
      </c>
      <c r="P1377" s="12">
        <f t="shared" si="849"/>
        <v>0.27865524637440281</v>
      </c>
      <c r="Q1377" s="24">
        <f t="shared" si="850"/>
        <v>545.96075044694157</v>
      </c>
      <c r="R1377" s="12">
        <f t="shared" si="832"/>
        <v>0.41020403677142164</v>
      </c>
      <c r="S1377" s="24">
        <f t="shared" si="833"/>
        <v>704.55849515335217</v>
      </c>
      <c r="T1377" s="12">
        <f t="shared" si="851"/>
        <v>0.27849159800792406</v>
      </c>
      <c r="W1377" s="24">
        <f t="shared" si="852"/>
        <v>752.07321097651118</v>
      </c>
      <c r="X1377" s="24">
        <f t="shared" si="853"/>
        <v>1390.6233850580577</v>
      </c>
      <c r="Y1377" s="13">
        <f t="shared" si="834"/>
        <v>0.24329130107439767</v>
      </c>
      <c r="Z1377" s="24">
        <f t="shared" si="835"/>
        <v>3319.2128533689756</v>
      </c>
      <c r="AA1377" s="24">
        <f t="shared" si="836"/>
        <v>19255.654537702125</v>
      </c>
      <c r="AB1377" s="24">
        <f t="shared" si="854"/>
        <v>665.31406292684426</v>
      </c>
      <c r="AC1377" s="24">
        <f t="shared" si="855"/>
        <v>545.96075044694157</v>
      </c>
      <c r="AD1377" s="123">
        <f t="shared" si="856"/>
        <v>6795</v>
      </c>
      <c r="AE1377" s="14">
        <f t="shared" si="857"/>
        <v>113.25</v>
      </c>
      <c r="AF1377" s="24">
        <f t="shared" si="837"/>
        <v>447.98037522347079</v>
      </c>
      <c r="AG1377" s="3">
        <f t="shared" si="858"/>
        <v>1.6403924955305844</v>
      </c>
      <c r="AH1377" s="14">
        <f t="shared" si="838"/>
        <v>0</v>
      </c>
      <c r="AI1377" s="14">
        <f t="shared" si="839"/>
        <v>4.0392495530584105E-2</v>
      </c>
      <c r="AJ1377" s="14">
        <f t="shared" si="840"/>
        <v>1.1363532459775258</v>
      </c>
      <c r="AK1377" s="14">
        <f t="shared" si="841"/>
        <v>1.6403924955305844</v>
      </c>
      <c r="AL1377" s="24">
        <f t="shared" si="859"/>
        <v>665.31406292684426</v>
      </c>
      <c r="AM1377" s="14">
        <f t="shared" si="860"/>
        <v>573.19499822716307</v>
      </c>
      <c r="AN1377" s="138" t="str">
        <f t="shared" si="861"/>
        <v>modifiée</v>
      </c>
      <c r="AO1377">
        <f t="shared" si="862"/>
        <v>6795</v>
      </c>
      <c r="AP1377" s="124">
        <f t="shared" si="863"/>
        <v>573.19499822716307</v>
      </c>
      <c r="AQ1377" s="124">
        <f t="shared" si="824"/>
        <v>0.2556610695908148</v>
      </c>
    </row>
    <row r="1378" spans="2:43" x14ac:dyDescent="0.25">
      <c r="B1378" s="3">
        <f t="shared" si="842"/>
        <v>6800</v>
      </c>
      <c r="C1378" s="14">
        <f t="shared" si="843"/>
        <v>113.33333333333333</v>
      </c>
      <c r="D1378" s="11">
        <f t="shared" si="844"/>
        <v>1040.4846033840042</v>
      </c>
      <c r="E1378" s="11">
        <f t="shared" si="825"/>
        <v>885.06250053764234</v>
      </c>
      <c r="F1378" s="11">
        <f t="shared" si="845"/>
        <v>402.31908453488757</v>
      </c>
      <c r="G1378" s="11">
        <f t="shared" si="826"/>
        <v>665.59271817321871</v>
      </c>
      <c r="H1378" s="11">
        <f t="shared" si="827"/>
        <v>546.23924204494949</v>
      </c>
      <c r="I1378" s="24">
        <f t="shared" si="846"/>
        <v>402.31908453488757</v>
      </c>
      <c r="J1378" s="12">
        <f t="shared" si="828"/>
        <v>0.26451235629108882</v>
      </c>
      <c r="K1378" s="24">
        <f t="shared" si="829"/>
        <v>607.01373254448561</v>
      </c>
      <c r="L1378" s="12">
        <f t="shared" si="847"/>
        <v>0.24319815703809897</v>
      </c>
      <c r="M1378" s="24">
        <f t="shared" si="848"/>
        <v>665.59271817321871</v>
      </c>
      <c r="N1378" s="12">
        <f t="shared" si="830"/>
        <v>0.56966221554517771</v>
      </c>
      <c r="O1378" s="24">
        <f t="shared" si="831"/>
        <v>845.56757486221431</v>
      </c>
      <c r="P1378" s="12">
        <f t="shared" si="849"/>
        <v>0.27834226825277936</v>
      </c>
      <c r="Q1378" s="24">
        <f t="shared" si="850"/>
        <v>546.23924204494949</v>
      </c>
      <c r="R1378" s="12">
        <f t="shared" si="832"/>
        <v>0.41005599607734788</v>
      </c>
      <c r="S1378" s="24">
        <f t="shared" si="833"/>
        <v>704.81285877596929</v>
      </c>
      <c r="T1378" s="12">
        <f t="shared" si="851"/>
        <v>0.27831040268656104</v>
      </c>
      <c r="W1378" s="24">
        <f t="shared" si="852"/>
        <v>752.31650227758553</v>
      </c>
      <c r="X1378" s="24">
        <f t="shared" si="853"/>
        <v>1380.9720449418137</v>
      </c>
      <c r="Y1378" s="13">
        <f t="shared" si="834"/>
        <v>0.24319815703809897</v>
      </c>
      <c r="Z1378" s="24">
        <f t="shared" si="835"/>
        <v>3318.6499565014201</v>
      </c>
      <c r="AA1378" s="24">
        <f t="shared" si="836"/>
        <v>19264.61599974164</v>
      </c>
      <c r="AB1378" s="24">
        <f t="shared" si="854"/>
        <v>665.59271817321871</v>
      </c>
      <c r="AC1378" s="24">
        <f t="shared" si="855"/>
        <v>546.23924204494949</v>
      </c>
      <c r="AD1378" s="123">
        <f t="shared" si="856"/>
        <v>6800</v>
      </c>
      <c r="AE1378" s="14">
        <f t="shared" si="857"/>
        <v>113.33333333333333</v>
      </c>
      <c r="AF1378" s="24">
        <f t="shared" si="837"/>
        <v>448.11962102247475</v>
      </c>
      <c r="AG1378" s="3">
        <f t="shared" si="858"/>
        <v>1.6376075795505052</v>
      </c>
      <c r="AH1378" s="14">
        <f t="shared" si="838"/>
        <v>0</v>
      </c>
      <c r="AI1378" s="14">
        <f t="shared" si="839"/>
        <v>3.7607579550504866E-2</v>
      </c>
      <c r="AJ1378" s="14">
        <f t="shared" si="840"/>
        <v>1.1338468215954547</v>
      </c>
      <c r="AK1378" s="14">
        <f t="shared" si="841"/>
        <v>1.6376075795505052</v>
      </c>
      <c r="AL1378" s="24">
        <f t="shared" si="859"/>
        <v>665.59271817321871</v>
      </c>
      <c r="AM1378" s="14">
        <f t="shared" si="860"/>
        <v>573.45042947554987</v>
      </c>
      <c r="AN1378" s="138" t="str">
        <f t="shared" si="861"/>
        <v>modifiée</v>
      </c>
      <c r="AO1378">
        <f t="shared" si="862"/>
        <v>6800</v>
      </c>
      <c r="AP1378" s="124">
        <f t="shared" si="863"/>
        <v>573.45042947554987</v>
      </c>
      <c r="AQ1378" s="124">
        <f t="shared" si="824"/>
        <v>0.25543124838679887</v>
      </c>
    </row>
    <row r="1379" spans="2:43" x14ac:dyDescent="0.25">
      <c r="B1379" s="3">
        <f t="shared" si="842"/>
        <v>6805</v>
      </c>
      <c r="C1379" s="14">
        <f t="shared" si="843"/>
        <v>113.41666666666667</v>
      </c>
      <c r="D1379" s="11">
        <f t="shared" si="844"/>
        <v>1040.5946119030843</v>
      </c>
      <c r="E1379" s="11">
        <f t="shared" si="825"/>
        <v>885.28327596401459</v>
      </c>
      <c r="F1379" s="11">
        <f t="shared" si="845"/>
        <v>402.56228269192565</v>
      </c>
      <c r="G1379" s="11">
        <f t="shared" si="826"/>
        <v>665.87106044147151</v>
      </c>
      <c r="H1379" s="11">
        <f t="shared" si="827"/>
        <v>546.51755244763604</v>
      </c>
      <c r="I1379" s="24">
        <f t="shared" si="846"/>
        <v>402.56228269192565</v>
      </c>
      <c r="J1379" s="12">
        <f t="shared" si="828"/>
        <v>0.26446029052982373</v>
      </c>
      <c r="K1379" s="24">
        <f t="shared" si="829"/>
        <v>607.13323869801798</v>
      </c>
      <c r="L1379" s="12">
        <f t="shared" si="847"/>
        <v>0.24310502192242836</v>
      </c>
      <c r="M1379" s="24">
        <f t="shared" si="848"/>
        <v>665.87106044147151</v>
      </c>
      <c r="N1379" s="12">
        <f t="shared" si="830"/>
        <v>0.56919575934799005</v>
      </c>
      <c r="O1379" s="24">
        <f t="shared" si="831"/>
        <v>846.26051789448013</v>
      </c>
      <c r="P1379" s="12">
        <f t="shared" si="849"/>
        <v>0.27802863795496524</v>
      </c>
      <c r="Q1379" s="24">
        <f t="shared" si="850"/>
        <v>546.51755244763604</v>
      </c>
      <c r="R1379" s="12">
        <f t="shared" si="832"/>
        <v>0.40990798291983277</v>
      </c>
      <c r="S1379" s="24">
        <f t="shared" si="833"/>
        <v>705.06735876384835</v>
      </c>
      <c r="T1379" s="12">
        <f t="shared" si="851"/>
        <v>0.27812932712984378</v>
      </c>
      <c r="W1379" s="24">
        <f t="shared" si="852"/>
        <v>752.55970043462366</v>
      </c>
      <c r="X1379" s="24">
        <f t="shared" si="853"/>
        <v>1371.5420966323857</v>
      </c>
      <c r="Y1379" s="13">
        <f t="shared" si="834"/>
        <v>0.24458831645713969</v>
      </c>
      <c r="Z1379" s="24">
        <f t="shared" si="835"/>
        <v>3318.0893882347732</v>
      </c>
      <c r="AA1379" s="24">
        <f t="shared" si="836"/>
        <v>19273.589674931613</v>
      </c>
      <c r="AB1379" s="24">
        <f t="shared" si="854"/>
        <v>665.87106044147151</v>
      </c>
      <c r="AC1379" s="24">
        <f t="shared" si="855"/>
        <v>546.51755244763604</v>
      </c>
      <c r="AD1379" s="123">
        <f t="shared" si="856"/>
        <v>6805</v>
      </c>
      <c r="AE1379" s="14">
        <f t="shared" si="857"/>
        <v>113.41666666666667</v>
      </c>
      <c r="AF1379" s="24">
        <f t="shared" si="837"/>
        <v>448.25877622381802</v>
      </c>
      <c r="AG1379" s="3">
        <f t="shared" si="858"/>
        <v>1.6348244755236396</v>
      </c>
      <c r="AH1379" s="14">
        <f t="shared" si="838"/>
        <v>0</v>
      </c>
      <c r="AI1379" s="14">
        <f t="shared" si="839"/>
        <v>3.4824475523639431E-2</v>
      </c>
      <c r="AJ1379" s="14">
        <f t="shared" si="840"/>
        <v>1.1313420279712756</v>
      </c>
      <c r="AK1379" s="14">
        <f t="shared" si="841"/>
        <v>1.6348244755236396</v>
      </c>
      <c r="AL1379" s="24">
        <f t="shared" si="859"/>
        <v>665.87106044147151</v>
      </c>
      <c r="AM1379" s="14">
        <f t="shared" si="860"/>
        <v>573.70563107008911</v>
      </c>
      <c r="AN1379" s="138" t="str">
        <f t="shared" si="861"/>
        <v>modifiée</v>
      </c>
      <c r="AO1379">
        <f t="shared" si="862"/>
        <v>6805</v>
      </c>
      <c r="AP1379" s="124">
        <f t="shared" si="863"/>
        <v>573.70563107008911</v>
      </c>
      <c r="AQ1379" s="124">
        <f t="shared" si="824"/>
        <v>0.25520159453924407</v>
      </c>
    </row>
    <row r="1380" spans="2:43" x14ac:dyDescent="0.25">
      <c r="B1380" s="3">
        <f t="shared" si="842"/>
        <v>6810</v>
      </c>
      <c r="C1380" s="14">
        <f t="shared" si="843"/>
        <v>113.5</v>
      </c>
      <c r="D1380" s="11">
        <f t="shared" si="844"/>
        <v>1040.7045397115785</v>
      </c>
      <c r="E1380" s="11">
        <f t="shared" si="825"/>
        <v>885.50405139038685</v>
      </c>
      <c r="F1380" s="11">
        <f t="shared" si="845"/>
        <v>402.80538771384806</v>
      </c>
      <c r="G1380" s="11">
        <f t="shared" si="826"/>
        <v>666.14908907942652</v>
      </c>
      <c r="H1380" s="11">
        <f t="shared" si="827"/>
        <v>546.79568177476585</v>
      </c>
      <c r="I1380" s="24">
        <f t="shared" si="846"/>
        <v>402.80538771384806</v>
      </c>
      <c r="J1380" s="12">
        <f t="shared" si="828"/>
        <v>0.26440821417251803</v>
      </c>
      <c r="K1380" s="24">
        <f t="shared" si="829"/>
        <v>607.25281625187563</v>
      </c>
      <c r="L1380" s="12">
        <f t="shared" si="847"/>
        <v>0.24301189577956672</v>
      </c>
      <c r="M1380" s="24">
        <f t="shared" si="848"/>
        <v>666.14908907942652</v>
      </c>
      <c r="N1380" s="12">
        <f t="shared" si="830"/>
        <v>0.56872699170236951</v>
      </c>
      <c r="O1380" s="24">
        <f t="shared" si="831"/>
        <v>846.95803982739858</v>
      </c>
      <c r="P1380" s="12">
        <f t="shared" si="849"/>
        <v>0.27771435010271134</v>
      </c>
      <c r="Q1380" s="24">
        <f t="shared" si="850"/>
        <v>546.79568177476585</v>
      </c>
      <c r="R1380" s="12">
        <f t="shared" si="832"/>
        <v>0.4097599974669392</v>
      </c>
      <c r="S1380" s="24">
        <f t="shared" si="833"/>
        <v>705.32199492416703</v>
      </c>
      <c r="T1380" s="12">
        <f t="shared" si="851"/>
        <v>0.27794837139381146</v>
      </c>
      <c r="W1380" s="24">
        <f t="shared" si="852"/>
        <v>752.80428875108078</v>
      </c>
      <c r="X1380" s="24">
        <f t="shared" si="853"/>
        <v>1362.270409662719</v>
      </c>
      <c r="Y1380" s="13">
        <f t="shared" si="834"/>
        <v>0.24634251719008515</v>
      </c>
      <c r="Z1380" s="24">
        <f t="shared" si="835"/>
        <v>3317.4940659826516</v>
      </c>
      <c r="AA1380" s="24">
        <f t="shared" si="836"/>
        <v>19282.397650429742</v>
      </c>
      <c r="AB1380" s="24">
        <f t="shared" si="854"/>
        <v>666.14908907942652</v>
      </c>
      <c r="AC1380" s="24">
        <f t="shared" si="855"/>
        <v>546.79568177476585</v>
      </c>
      <c r="AD1380" s="123">
        <f t="shared" si="856"/>
        <v>6810</v>
      </c>
      <c r="AE1380" s="14">
        <f t="shared" si="857"/>
        <v>113.5</v>
      </c>
      <c r="AF1380" s="24">
        <f t="shared" si="837"/>
        <v>448.39784088738293</v>
      </c>
      <c r="AG1380" s="3">
        <f t="shared" si="858"/>
        <v>1.6320431822523416</v>
      </c>
      <c r="AH1380" s="14">
        <f t="shared" si="838"/>
        <v>0</v>
      </c>
      <c r="AI1380" s="14">
        <f t="shared" si="839"/>
        <v>3.2043182252341262E-2</v>
      </c>
      <c r="AJ1380" s="14">
        <f t="shared" si="840"/>
        <v>1.1288388640271074</v>
      </c>
      <c r="AK1380" s="14">
        <f t="shared" si="841"/>
        <v>1.6320431822523416</v>
      </c>
      <c r="AL1380" s="24">
        <f t="shared" si="859"/>
        <v>666.14908907942652</v>
      </c>
      <c r="AM1380" s="14">
        <f t="shared" si="860"/>
        <v>573.96073554651662</v>
      </c>
      <c r="AN1380" s="138" t="str">
        <f t="shared" si="861"/>
        <v>modifiée</v>
      </c>
      <c r="AO1380">
        <f t="shared" si="862"/>
        <v>6810</v>
      </c>
      <c r="AP1380" s="124">
        <f t="shared" si="863"/>
        <v>573.96073554651662</v>
      </c>
      <c r="AQ1380" s="124">
        <f t="shared" si="824"/>
        <v>0.25510447642750478</v>
      </c>
    </row>
    <row r="1381" spans="2:43" x14ac:dyDescent="0.25">
      <c r="B1381" s="3">
        <f t="shared" si="842"/>
        <v>6815</v>
      </c>
      <c r="C1381" s="14">
        <f t="shared" si="843"/>
        <v>113.58333333333333</v>
      </c>
      <c r="D1381" s="11">
        <f t="shared" si="844"/>
        <v>1040.8143869278306</v>
      </c>
      <c r="E1381" s="11">
        <f t="shared" si="825"/>
        <v>885.7248268167591</v>
      </c>
      <c r="F1381" s="11">
        <f t="shared" si="845"/>
        <v>403.04839960962761</v>
      </c>
      <c r="G1381" s="11">
        <f t="shared" si="826"/>
        <v>666.42680342952917</v>
      </c>
      <c r="H1381" s="11">
        <f t="shared" si="827"/>
        <v>547.07363014615964</v>
      </c>
      <c r="I1381" s="24">
        <f t="shared" si="846"/>
        <v>403.04839960962761</v>
      </c>
      <c r="J1381" s="12">
        <f t="shared" si="828"/>
        <v>0.26435612721722412</v>
      </c>
      <c r="K1381" s="24">
        <f t="shared" si="829"/>
        <v>607.37246526710805</v>
      </c>
      <c r="L1381" s="12">
        <f t="shared" si="847"/>
        <v>0.24291877866170969</v>
      </c>
      <c r="M1381" s="24">
        <f t="shared" si="848"/>
        <v>666.42680342952917</v>
      </c>
      <c r="N1381" s="12">
        <f t="shared" si="830"/>
        <v>0.56825589740489069</v>
      </c>
      <c r="O1381" s="24">
        <f t="shared" si="831"/>
        <v>847.66018318321517</v>
      </c>
      <c r="P1381" s="12">
        <f t="shared" si="849"/>
        <v>0.27739939927102764</v>
      </c>
      <c r="Q1381" s="24">
        <f t="shared" si="850"/>
        <v>547.07363014615964</v>
      </c>
      <c r="R1381" s="12">
        <f t="shared" si="832"/>
        <v>0.40961203988638922</v>
      </c>
      <c r="S1381" s="24">
        <f t="shared" si="833"/>
        <v>705.57676706393772</v>
      </c>
      <c r="T1381" s="12">
        <f t="shared" si="851"/>
        <v>0.27776753553403893</v>
      </c>
      <c r="W1381" s="24">
        <f t="shared" si="852"/>
        <v>753.05063126827088</v>
      </c>
      <c r="X1381" s="24">
        <f t="shared" si="853"/>
        <v>1353.1401291055815</v>
      </c>
      <c r="Y1381" s="13">
        <f t="shared" si="834"/>
        <v>0.24809204760274964</v>
      </c>
      <c r="Z1381" s="24">
        <f t="shared" si="835"/>
        <v>3316.8548887122056</v>
      </c>
      <c r="AA1381" s="24">
        <f t="shared" si="836"/>
        <v>19290.995865307166</v>
      </c>
      <c r="AB1381" s="24">
        <f t="shared" si="854"/>
        <v>666.42680342952917</v>
      </c>
      <c r="AC1381" s="24">
        <f t="shared" si="855"/>
        <v>547.07363014615964</v>
      </c>
      <c r="AD1381" s="123">
        <f t="shared" si="856"/>
        <v>6815</v>
      </c>
      <c r="AE1381" s="14">
        <f t="shared" si="857"/>
        <v>113.58333333333333</v>
      </c>
      <c r="AF1381" s="24">
        <f t="shared" si="837"/>
        <v>448.53681507307982</v>
      </c>
      <c r="AG1381" s="3">
        <f t="shared" si="858"/>
        <v>1.6292636985384035</v>
      </c>
      <c r="AH1381" s="14">
        <f t="shared" si="838"/>
        <v>0</v>
      </c>
      <c r="AI1381" s="14">
        <f t="shared" si="839"/>
        <v>2.9263698538403382E-2</v>
      </c>
      <c r="AJ1381" s="14">
        <f t="shared" si="840"/>
        <v>1.1263373286845633</v>
      </c>
      <c r="AK1381" s="14">
        <f t="shared" si="841"/>
        <v>1.6292636985384035</v>
      </c>
      <c r="AL1381" s="24">
        <f t="shared" si="859"/>
        <v>666.42680342952917</v>
      </c>
      <c r="AM1381" s="14">
        <f t="shared" si="860"/>
        <v>574.21577504467939</v>
      </c>
      <c r="AN1381" s="138" t="str">
        <f t="shared" si="861"/>
        <v>modifiée</v>
      </c>
      <c r="AO1381">
        <f t="shared" si="862"/>
        <v>6815</v>
      </c>
      <c r="AP1381" s="124">
        <f t="shared" si="863"/>
        <v>574.21577504467939</v>
      </c>
      <c r="AQ1381" s="124">
        <f t="shared" si="824"/>
        <v>0.25503949816277327</v>
      </c>
    </row>
    <row r="1382" spans="2:43" x14ac:dyDescent="0.25">
      <c r="B1382" s="3">
        <f t="shared" si="842"/>
        <v>6820</v>
      </c>
      <c r="C1382" s="14">
        <f t="shared" si="843"/>
        <v>113.66666666666667</v>
      </c>
      <c r="D1382" s="11">
        <f t="shared" si="844"/>
        <v>1040.9241536699244</v>
      </c>
      <c r="E1382" s="11">
        <f t="shared" si="825"/>
        <v>885.94560224313136</v>
      </c>
      <c r="F1382" s="11">
        <f t="shared" si="845"/>
        <v>403.29131838828931</v>
      </c>
      <c r="G1382" s="11">
        <f t="shared" si="826"/>
        <v>666.70420282880025</v>
      </c>
      <c r="H1382" s="11">
        <f t="shared" si="827"/>
        <v>547.3513976816937</v>
      </c>
      <c r="I1382" s="24">
        <f t="shared" si="846"/>
        <v>403.29131838828931</v>
      </c>
      <c r="J1382" s="12">
        <f t="shared" si="828"/>
        <v>0.26430402966217448</v>
      </c>
      <c r="K1382" s="24">
        <f t="shared" si="829"/>
        <v>607.49218580442005</v>
      </c>
      <c r="L1382" s="12">
        <f t="shared" si="847"/>
        <v>0.24282567062101273</v>
      </c>
      <c r="M1382" s="24">
        <f t="shared" si="848"/>
        <v>666.70420282880025</v>
      </c>
      <c r="N1382" s="12">
        <f t="shared" si="830"/>
        <v>0.56778246113726705</v>
      </c>
      <c r="O1382" s="24">
        <f t="shared" si="831"/>
        <v>848.36699098516033</v>
      </c>
      <c r="P1382" s="12">
        <f t="shared" si="849"/>
        <v>0.27708377998764727</v>
      </c>
      <c r="Q1382" s="24">
        <f t="shared" si="850"/>
        <v>547.3513976816937</v>
      </c>
      <c r="R1382" s="12">
        <f t="shared" si="832"/>
        <v>0.4094641103455639</v>
      </c>
      <c r="S1382" s="24">
        <f t="shared" si="833"/>
        <v>705.83167499000888</v>
      </c>
      <c r="T1382" s="12">
        <f t="shared" si="851"/>
        <v>0.27758681960555265</v>
      </c>
      <c r="W1382" s="24">
        <f t="shared" si="852"/>
        <v>753.29872331587364</v>
      </c>
      <c r="X1382" s="24">
        <f t="shared" si="853"/>
        <v>1344.148890614495</v>
      </c>
      <c r="Y1382" s="13">
        <f t="shared" si="834"/>
        <v>0.24983670226693963</v>
      </c>
      <c r="Z1382" s="24">
        <f t="shared" si="835"/>
        <v>3316.1719731814428</v>
      </c>
      <c r="AA1382" s="24">
        <f t="shared" si="836"/>
        <v>19299.384423788877</v>
      </c>
      <c r="AB1382" s="24">
        <f t="shared" si="854"/>
        <v>666.70420282880025</v>
      </c>
      <c r="AC1382" s="24">
        <f t="shared" si="855"/>
        <v>547.3513976816937</v>
      </c>
      <c r="AD1382" s="123">
        <f t="shared" si="856"/>
        <v>6820</v>
      </c>
      <c r="AE1382" s="14">
        <f t="shared" si="857"/>
        <v>113.66666666666667</v>
      </c>
      <c r="AF1382" s="24">
        <f t="shared" si="837"/>
        <v>448.67569884084685</v>
      </c>
      <c r="AG1382" s="3">
        <f t="shared" si="858"/>
        <v>1.6264860231830631</v>
      </c>
      <c r="AH1382" s="14">
        <f t="shared" ref="AH1382:AH1445" si="864">IF(AC1382&lt;=450,AthetaR30_0,IF(AC1382&gt;=650,AthetaR30_2,(IF(AC1382&lt;=550,AthetaR30_0+(AthetaR30_1-AthetaR30_0)/100*(AC1382-450),AthetaR30_1+(AthetaR30_2-AthetaR30_1)/100*(AC1382-550)))))</f>
        <v>0</v>
      </c>
      <c r="AI1382" s="14">
        <f t="shared" ref="AI1382:AI1445" si="865">IF(AC1382&lt;=450,AthetaR60_0,IF(AC1382&gt;=650,AthetaR60_2,(IF(AC1382&lt;=550,AthetaR60_0+(AthetaR60_1-AthetaR60_0)/100*(AC1382-450),AthetaR60_1+(AthetaR60_2-AthetaR60_1)/100*(AC1382-550)))))</f>
        <v>2.6486023183062812E-2</v>
      </c>
      <c r="AJ1382" s="14">
        <f t="shared" ref="AJ1382:AJ1445" si="866">IF(AC1382&lt;=450,AthetaR90_0,IF(AC1382&gt;=650,AthetaR90_2,(IF(AC1382&lt;=550,AthetaR90_0+(AthetaR90_1-AthetaR90_0)/100*(AC1382-450),AthetaR90_1+(AthetaR90_2-AthetaR90_1)/100*(AC1382-550)))))</f>
        <v>1.1238374208647568</v>
      </c>
      <c r="AK1382" s="14">
        <f t="shared" ref="AK1382:AK1445" si="867">IF(AC1382&lt;=450,AthetaR120_0,IF(AC1382&gt;=650,AthetaR120_2,(IF(AC1382&lt;=550,AthetaR120_0+(AthetaR120_1-AthetaR120_0)/100*(AC1382-450),AthetaR120_1+(AthetaR120_2-AthetaR120_1)/100*(AC1382-550)))))</f>
        <v>1.6264860231830631</v>
      </c>
      <c r="AL1382" s="24">
        <f t="shared" si="859"/>
        <v>666.70420282880025</v>
      </c>
      <c r="AM1382" s="14">
        <f t="shared" si="860"/>
        <v>574.47074872331689</v>
      </c>
      <c r="AN1382" s="138" t="str">
        <f t="shared" si="861"/>
        <v>modifiée</v>
      </c>
      <c r="AO1382">
        <f t="shared" si="862"/>
        <v>6820</v>
      </c>
      <c r="AP1382" s="124">
        <f t="shared" si="863"/>
        <v>574.47074872331689</v>
      </c>
      <c r="AQ1382" s="124">
        <f t="shared" si="824"/>
        <v>0.25497367863749787</v>
      </c>
    </row>
    <row r="1383" spans="2:43" x14ac:dyDescent="0.25">
      <c r="B1383" s="3">
        <f t="shared" si="842"/>
        <v>6825</v>
      </c>
      <c r="C1383" s="14">
        <f t="shared" si="843"/>
        <v>113.75</v>
      </c>
      <c r="D1383" s="11">
        <f t="shared" si="844"/>
        <v>1041.0338400556843</v>
      </c>
      <c r="E1383" s="11">
        <f t="shared" si="825"/>
        <v>886.1663776695035</v>
      </c>
      <c r="F1383" s="11">
        <f t="shared" si="845"/>
        <v>403.53414405891033</v>
      </c>
      <c r="G1383" s="11">
        <f t="shared" si="826"/>
        <v>666.98128660878785</v>
      </c>
      <c r="H1383" s="11">
        <f t="shared" si="827"/>
        <v>547.62898450129921</v>
      </c>
      <c r="I1383" s="24">
        <f t="shared" si="846"/>
        <v>403.53414405891033</v>
      </c>
      <c r="J1383" s="12">
        <f t="shared" si="828"/>
        <v>0.26425192150578114</v>
      </c>
      <c r="K1383" s="24">
        <f t="shared" si="829"/>
        <v>607.6119779241717</v>
      </c>
      <c r="L1383" s="12">
        <f t="shared" si="847"/>
        <v>0.24273257170960919</v>
      </c>
      <c r="M1383" s="24">
        <f t="shared" si="848"/>
        <v>666.98128660878785</v>
      </c>
      <c r="N1383" s="12">
        <f t="shared" si="830"/>
        <v>0.56730666746551583</v>
      </c>
      <c r="O1383" s="24">
        <f t="shared" si="831"/>
        <v>849.07850676451244</v>
      </c>
      <c r="P1383" s="12">
        <f t="shared" si="849"/>
        <v>0.27676748673264928</v>
      </c>
      <c r="Q1383" s="24">
        <f t="shared" si="850"/>
        <v>547.62898450129921</v>
      </c>
      <c r="R1383" s="12">
        <f t="shared" si="832"/>
        <v>0.4093162090115019</v>
      </c>
      <c r="S1383" s="24">
        <f t="shared" si="833"/>
        <v>706.08671850906808</v>
      </c>
      <c r="T1383" s="12">
        <f t="shared" si="851"/>
        <v>0.27740622366285933</v>
      </c>
      <c r="W1383" s="24">
        <f t="shared" si="852"/>
        <v>753.54856001814062</v>
      </c>
      <c r="X1383" s="24">
        <f t="shared" si="853"/>
        <v>1335.2943684946431</v>
      </c>
      <c r="Y1383" s="13">
        <f t="shared" si="834"/>
        <v>0.25157627862501769</v>
      </c>
      <c r="Z1383" s="24">
        <f t="shared" si="835"/>
        <v>3315.4454412840723</v>
      </c>
      <c r="AA1383" s="24">
        <f t="shared" si="836"/>
        <v>19307.563452754548</v>
      </c>
      <c r="AB1383" s="24">
        <f t="shared" si="854"/>
        <v>666.98128660878785</v>
      </c>
      <c r="AC1383" s="24">
        <f t="shared" si="855"/>
        <v>547.62898450129921</v>
      </c>
      <c r="AD1383" s="123">
        <f t="shared" si="856"/>
        <v>6825</v>
      </c>
      <c r="AE1383" s="14">
        <f t="shared" si="857"/>
        <v>113.75</v>
      </c>
      <c r="AF1383" s="24">
        <f t="shared" si="837"/>
        <v>448.81449225064961</v>
      </c>
      <c r="AG1383" s="3">
        <f t="shared" si="858"/>
        <v>1.6237101549870079</v>
      </c>
      <c r="AH1383" s="14">
        <f t="shared" si="864"/>
        <v>0</v>
      </c>
      <c r="AI1383" s="14">
        <f t="shared" si="865"/>
        <v>2.3710154987007681E-2</v>
      </c>
      <c r="AJ1383" s="14">
        <f t="shared" si="866"/>
        <v>1.121339139488307</v>
      </c>
      <c r="AK1383" s="14">
        <f t="shared" si="867"/>
        <v>1.6237101549870079</v>
      </c>
      <c r="AL1383" s="24">
        <f t="shared" si="859"/>
        <v>666.98128660878785</v>
      </c>
      <c r="AM1383" s="14">
        <f t="shared" si="860"/>
        <v>574.72565572399947</v>
      </c>
      <c r="AN1383" s="138" t="str">
        <f t="shared" si="861"/>
        <v>modifiée</v>
      </c>
      <c r="AO1383">
        <f t="shared" si="862"/>
        <v>6825</v>
      </c>
      <c r="AP1383" s="124">
        <f t="shared" si="863"/>
        <v>574.72565572399947</v>
      </c>
      <c r="AQ1383" s="124">
        <f t="shared" si="824"/>
        <v>0.25490700068257865</v>
      </c>
    </row>
    <row r="1384" spans="2:43" x14ac:dyDescent="0.25">
      <c r="B1384" s="3">
        <f t="shared" si="842"/>
        <v>6830</v>
      </c>
      <c r="C1384" s="14">
        <f t="shared" si="843"/>
        <v>113.83333333333333</v>
      </c>
      <c r="D1384" s="11">
        <f t="shared" si="844"/>
        <v>1041.1434462026764</v>
      </c>
      <c r="E1384" s="11">
        <f t="shared" si="825"/>
        <v>886.38715309587565</v>
      </c>
      <c r="F1384" s="11">
        <f t="shared" si="845"/>
        <v>403.77687663061994</v>
      </c>
      <c r="G1384" s="11">
        <f t="shared" si="826"/>
        <v>667.25805409552049</v>
      </c>
      <c r="H1384" s="11">
        <f t="shared" si="827"/>
        <v>547.90639072496208</v>
      </c>
      <c r="I1384" s="24">
        <f t="shared" si="846"/>
        <v>403.77687663061994</v>
      </c>
      <c r="J1384" s="12">
        <f t="shared" si="828"/>
        <v>0.26419980274663502</v>
      </c>
      <c r="K1384" s="24">
        <f t="shared" si="829"/>
        <v>607.73184168637931</v>
      </c>
      <c r="L1384" s="12">
        <f t="shared" si="847"/>
        <v>0.24263948197959859</v>
      </c>
      <c r="M1384" s="24">
        <f t="shared" si="848"/>
        <v>667.25805409552049</v>
      </c>
      <c r="N1384" s="12">
        <f t="shared" si="830"/>
        <v>0.56682850083911818</v>
      </c>
      <c r="O1384" s="24">
        <f t="shared" si="831"/>
        <v>849.79477456778147</v>
      </c>
      <c r="P1384" s="12">
        <f t="shared" si="849"/>
        <v>0.27645051393800985</v>
      </c>
      <c r="Q1384" s="24">
        <f t="shared" si="850"/>
        <v>547.90639072496208</v>
      </c>
      <c r="R1384" s="12">
        <f t="shared" si="832"/>
        <v>0.40916833605089836</v>
      </c>
      <c r="S1384" s="24">
        <f t="shared" si="833"/>
        <v>706.34189742764352</v>
      </c>
      <c r="T1384" s="12">
        <f t="shared" si="851"/>
        <v>0.27722574775992859</v>
      </c>
      <c r="W1384" s="24">
        <f t="shared" si="852"/>
        <v>753.80013629676569</v>
      </c>
      <c r="X1384" s="24">
        <f t="shared" si="853"/>
        <v>1326.5742751734276</v>
      </c>
      <c r="Y1384" s="13">
        <f t="shared" si="834"/>
        <v>0.2533105770540473</v>
      </c>
      <c r="Z1384" s="24">
        <f t="shared" si="835"/>
        <v>3314.6754199777488</v>
      </c>
      <c r="AA1384" s="24">
        <f t="shared" si="836"/>
        <v>19315.533101506688</v>
      </c>
      <c r="AB1384" s="24">
        <f t="shared" si="854"/>
        <v>667.25805409552049</v>
      </c>
      <c r="AC1384" s="24">
        <f t="shared" si="855"/>
        <v>547.90639072496208</v>
      </c>
      <c r="AD1384" s="123">
        <f t="shared" si="856"/>
        <v>6830</v>
      </c>
      <c r="AE1384" s="14">
        <f t="shared" si="857"/>
        <v>113.83333333333333</v>
      </c>
      <c r="AF1384" s="24">
        <f t="shared" si="837"/>
        <v>448.95319536248104</v>
      </c>
      <c r="AG1384" s="3">
        <f t="shared" si="858"/>
        <v>1.6209360927503793</v>
      </c>
      <c r="AH1384" s="14">
        <f t="shared" si="864"/>
        <v>0</v>
      </c>
      <c r="AI1384" s="14">
        <f t="shared" si="865"/>
        <v>2.0936092750378998E-2</v>
      </c>
      <c r="AJ1384" s="14">
        <f t="shared" si="866"/>
        <v>1.1188424834753414</v>
      </c>
      <c r="AK1384" s="14">
        <f t="shared" si="867"/>
        <v>1.6209360927503793</v>
      </c>
      <c r="AL1384" s="24">
        <f t="shared" si="859"/>
        <v>667.25805409552049</v>
      </c>
      <c r="AM1384" s="14">
        <f t="shared" si="860"/>
        <v>574.9804951715023</v>
      </c>
      <c r="AN1384" s="138" t="str">
        <f t="shared" si="861"/>
        <v>modifiée</v>
      </c>
      <c r="AO1384">
        <f t="shared" si="862"/>
        <v>6830</v>
      </c>
      <c r="AP1384" s="124">
        <f t="shared" si="863"/>
        <v>574.9804951715023</v>
      </c>
      <c r="AQ1384" s="124">
        <f t="shared" si="824"/>
        <v>0.25483944750283172</v>
      </c>
    </row>
    <row r="1385" spans="2:43" x14ac:dyDescent="0.25">
      <c r="B1385" s="3">
        <f t="shared" si="842"/>
        <v>6835</v>
      </c>
      <c r="C1385" s="14">
        <f t="shared" si="843"/>
        <v>113.91666666666667</v>
      </c>
      <c r="D1385" s="11">
        <f t="shared" si="844"/>
        <v>1041.252972228209</v>
      </c>
      <c r="E1385" s="11">
        <f t="shared" si="825"/>
        <v>886.6079285222479</v>
      </c>
      <c r="F1385" s="11">
        <f t="shared" si="845"/>
        <v>404.01951611259955</v>
      </c>
      <c r="G1385" s="11">
        <f t="shared" si="826"/>
        <v>667.53450460945851</v>
      </c>
      <c r="H1385" s="11">
        <f t="shared" si="827"/>
        <v>548.18361647272206</v>
      </c>
      <c r="I1385" s="24">
        <f t="shared" si="846"/>
        <v>404.01951611259955</v>
      </c>
      <c r="J1385" s="12">
        <f t="shared" si="828"/>
        <v>0.26414767338350537</v>
      </c>
      <c r="K1385" s="24">
        <f t="shared" si="829"/>
        <v>607.85177715071609</v>
      </c>
      <c r="L1385" s="12">
        <f t="shared" si="847"/>
        <v>0.24254640148305784</v>
      </c>
      <c r="M1385" s="24">
        <f t="shared" si="848"/>
        <v>667.53450460945851</v>
      </c>
      <c r="N1385" s="12">
        <f t="shared" si="830"/>
        <v>0.56634794559017931</v>
      </c>
      <c r="O1385" s="24">
        <f t="shared" si="831"/>
        <v>850.51583896400507</v>
      </c>
      <c r="P1385" s="12">
        <f t="shared" si="849"/>
        <v>0.27613285598720411</v>
      </c>
      <c r="Q1385" s="24">
        <f t="shared" si="850"/>
        <v>548.18361647272206</v>
      </c>
      <c r="R1385" s="12">
        <f t="shared" si="832"/>
        <v>0.40902049163010451</v>
      </c>
      <c r="S1385" s="24">
        <f t="shared" si="833"/>
        <v>706.5972115521057</v>
      </c>
      <c r="T1385" s="12">
        <f t="shared" si="851"/>
        <v>0.27704539195021266</v>
      </c>
      <c r="W1385" s="24">
        <f t="shared" si="852"/>
        <v>754.05344687381978</v>
      </c>
      <c r="X1385" s="24">
        <f t="shared" si="853"/>
        <v>1317.9863606746353</v>
      </c>
      <c r="Y1385" s="13">
        <f t="shared" si="834"/>
        <v>0.25503940092654315</v>
      </c>
      <c r="Z1385" s="24">
        <f t="shared" si="835"/>
        <v>3313.862041210703</v>
      </c>
      <c r="AA1385" s="24">
        <f t="shared" si="836"/>
        <v>19323.293541531748</v>
      </c>
      <c r="AB1385" s="24">
        <f t="shared" si="854"/>
        <v>667.53450460945851</v>
      </c>
      <c r="AC1385" s="24">
        <f t="shared" si="855"/>
        <v>548.18361647272206</v>
      </c>
      <c r="AD1385" s="123">
        <f t="shared" si="856"/>
        <v>6835</v>
      </c>
      <c r="AE1385" s="14">
        <f t="shared" si="857"/>
        <v>113.91666666666667</v>
      </c>
      <c r="AF1385" s="24">
        <f t="shared" si="837"/>
        <v>449.09180823636103</v>
      </c>
      <c r="AG1385" s="3">
        <f t="shared" si="858"/>
        <v>1.6181638352727794</v>
      </c>
      <c r="AH1385" s="14">
        <f t="shared" si="864"/>
        <v>0</v>
      </c>
      <c r="AI1385" s="14">
        <f t="shared" si="865"/>
        <v>1.8163835272779205E-2</v>
      </c>
      <c r="AJ1385" s="14">
        <f t="shared" si="866"/>
        <v>1.1163474517455014</v>
      </c>
      <c r="AK1385" s="14">
        <f t="shared" si="867"/>
        <v>1.6181638352727794</v>
      </c>
      <c r="AL1385" s="24">
        <f t="shared" si="859"/>
        <v>667.53450460945851</v>
      </c>
      <c r="AM1385" s="14">
        <f t="shared" si="860"/>
        <v>575.23526617418145</v>
      </c>
      <c r="AN1385" s="138" t="str">
        <f t="shared" si="861"/>
        <v>modifiée</v>
      </c>
      <c r="AO1385">
        <f t="shared" si="862"/>
        <v>6835</v>
      </c>
      <c r="AP1385" s="124">
        <f t="shared" si="863"/>
        <v>575.23526617418145</v>
      </c>
      <c r="AQ1385" s="124">
        <f t="shared" si="824"/>
        <v>0.25477100267914921</v>
      </c>
    </row>
    <row r="1386" spans="2:43" x14ac:dyDescent="0.25">
      <c r="B1386" s="3">
        <f t="shared" si="842"/>
        <v>6840</v>
      </c>
      <c r="C1386" s="14">
        <f t="shared" si="843"/>
        <v>114</v>
      </c>
      <c r="D1386" s="11">
        <f t="shared" si="844"/>
        <v>1041.3624182493331</v>
      </c>
      <c r="E1386" s="11">
        <f t="shared" si="825"/>
        <v>886.82870394862016</v>
      </c>
      <c r="F1386" s="11">
        <f t="shared" si="845"/>
        <v>404.26206251408263</v>
      </c>
      <c r="G1386" s="11">
        <f t="shared" si="826"/>
        <v>667.81063746544567</v>
      </c>
      <c r="H1386" s="11">
        <f t="shared" si="827"/>
        <v>548.46066186467226</v>
      </c>
      <c r="I1386" s="24">
        <f t="shared" si="846"/>
        <v>404.26206251408263</v>
      </c>
      <c r="J1386" s="12">
        <f t="shared" si="828"/>
        <v>0.26409553341533898</v>
      </c>
      <c r="K1386" s="24">
        <f t="shared" si="829"/>
        <v>607.97178437651291</v>
      </c>
      <c r="L1386" s="12">
        <f t="shared" si="847"/>
        <v>0.24245333027205943</v>
      </c>
      <c r="M1386" s="24">
        <f t="shared" si="848"/>
        <v>667.81063746544567</v>
      </c>
      <c r="N1386" s="12">
        <f t="shared" si="830"/>
        <v>0.5658649859325835</v>
      </c>
      <c r="O1386" s="24">
        <f t="shared" si="831"/>
        <v>851.24174505216649</v>
      </c>
      <c r="P1386" s="12">
        <f t="shared" si="849"/>
        <v>0.27581450721481776</v>
      </c>
      <c r="Q1386" s="24">
        <f t="shared" si="850"/>
        <v>548.46066186467226</v>
      </c>
      <c r="R1386" s="12">
        <f t="shared" si="832"/>
        <v>0.40887267591512605</v>
      </c>
      <c r="S1386" s="24">
        <f t="shared" si="833"/>
        <v>706.85266068867008</v>
      </c>
      <c r="T1386" s="12">
        <f t="shared" si="851"/>
        <v>0.27686515628667535</v>
      </c>
      <c r="W1386" s="24">
        <f t="shared" si="852"/>
        <v>754.30848627474631</v>
      </c>
      <c r="X1386" s="24">
        <f t="shared" si="853"/>
        <v>1309.5284120962913</v>
      </c>
      <c r="Y1386" s="13">
        <f t="shared" si="834"/>
        <v>0.25676255666781878</v>
      </c>
      <c r="Z1386" s="24">
        <f t="shared" si="835"/>
        <v>3313.0054418468462</v>
      </c>
      <c r="AA1386" s="24">
        <f t="shared" si="836"/>
        <v>19330.844966253528</v>
      </c>
      <c r="AB1386" s="24">
        <f t="shared" si="854"/>
        <v>667.81063746544567</v>
      </c>
      <c r="AC1386" s="24">
        <f t="shared" si="855"/>
        <v>548.46066186467226</v>
      </c>
      <c r="AD1386" s="123">
        <f t="shared" si="856"/>
        <v>6840</v>
      </c>
      <c r="AE1386" s="14">
        <f t="shared" si="857"/>
        <v>114</v>
      </c>
      <c r="AF1386" s="24">
        <f t="shared" si="837"/>
        <v>449.23033093233613</v>
      </c>
      <c r="AG1386" s="3">
        <f t="shared" si="858"/>
        <v>1.6153933813532775</v>
      </c>
      <c r="AH1386" s="14">
        <f t="shared" si="864"/>
        <v>0</v>
      </c>
      <c r="AI1386" s="14">
        <f t="shared" si="865"/>
        <v>1.5393381353277169E-2</v>
      </c>
      <c r="AJ1386" s="14">
        <f t="shared" si="866"/>
        <v>1.1138540432179496</v>
      </c>
      <c r="AK1386" s="14">
        <f t="shared" si="867"/>
        <v>1.6153933813532775</v>
      </c>
      <c r="AL1386" s="24">
        <f t="shared" si="859"/>
        <v>667.81063746544567</v>
      </c>
      <c r="AM1386" s="14">
        <f t="shared" si="860"/>
        <v>575.48996782435438</v>
      </c>
      <c r="AN1386" s="138" t="str">
        <f t="shared" si="861"/>
        <v>modifiée</v>
      </c>
      <c r="AO1386">
        <f t="shared" si="862"/>
        <v>6840</v>
      </c>
      <c r="AP1386" s="124">
        <f t="shared" si="863"/>
        <v>575.48996782435438</v>
      </c>
      <c r="AQ1386" s="124">
        <f t="shared" si="824"/>
        <v>0.25470165017293311</v>
      </c>
    </row>
    <row r="1387" spans="2:43" x14ac:dyDescent="0.25">
      <c r="B1387" s="3">
        <f t="shared" si="842"/>
        <v>6845</v>
      </c>
      <c r="C1387" s="14">
        <f t="shared" si="843"/>
        <v>114.08333333333333</v>
      </c>
      <c r="D1387" s="11">
        <f t="shared" si="844"/>
        <v>1041.4717843828435</v>
      </c>
      <c r="E1387" s="11">
        <f t="shared" si="825"/>
        <v>887.04947937499242</v>
      </c>
      <c r="F1387" s="11">
        <f t="shared" si="845"/>
        <v>404.50451584435467</v>
      </c>
      <c r="G1387" s="11">
        <f t="shared" si="826"/>
        <v>668.08645197266048</v>
      </c>
      <c r="H1387" s="11">
        <f t="shared" si="827"/>
        <v>548.73752702095896</v>
      </c>
      <c r="I1387" s="24">
        <f t="shared" si="846"/>
        <v>404.50451584435467</v>
      </c>
      <c r="J1387" s="12">
        <f t="shared" si="828"/>
        <v>0.26404338284126033</v>
      </c>
      <c r="K1387" s="24">
        <f t="shared" si="829"/>
        <v>608.09186342275791</v>
      </c>
      <c r="L1387" s="12">
        <f t="shared" si="847"/>
        <v>0.24236026839862887</v>
      </c>
      <c r="M1387" s="24">
        <f t="shared" si="848"/>
        <v>668.08645197266048</v>
      </c>
      <c r="N1387" s="12">
        <f t="shared" si="830"/>
        <v>0.56537960596114889</v>
      </c>
      <c r="O1387" s="24">
        <f t="shared" si="831"/>
        <v>851.97253846873286</v>
      </c>
      <c r="P1387" s="12">
        <f t="shared" si="849"/>
        <v>0.27549546190602398</v>
      </c>
      <c r="Q1387" s="24">
        <f t="shared" si="850"/>
        <v>548.73752702095896</v>
      </c>
      <c r="R1387" s="12">
        <f t="shared" si="832"/>
        <v>0.40872488907162297</v>
      </c>
      <c r="S1387" s="24">
        <f t="shared" si="833"/>
        <v>707.10824464339873</v>
      </c>
      <c r="T1387" s="12">
        <f t="shared" si="851"/>
        <v>0.27668504082172685</v>
      </c>
      <c r="W1387" s="24">
        <f t="shared" si="852"/>
        <v>754.56524883141412</v>
      </c>
      <c r="X1387" s="24">
        <f t="shared" si="853"/>
        <v>1301.1982530922692</v>
      </c>
      <c r="Y1387" s="13">
        <f t="shared" si="834"/>
        <v>0.25847985380995869</v>
      </c>
      <c r="Z1387" s="24">
        <f t="shared" si="835"/>
        <v>3312.1057635894572</v>
      </c>
      <c r="AA1387" s="24">
        <f t="shared" si="836"/>
        <v>19338.187590780773</v>
      </c>
      <c r="AB1387" s="24">
        <f t="shared" si="854"/>
        <v>668.08645197266048</v>
      </c>
      <c r="AC1387" s="24">
        <f t="shared" si="855"/>
        <v>548.73752702095896</v>
      </c>
      <c r="AD1387" s="123">
        <f t="shared" si="856"/>
        <v>6845</v>
      </c>
      <c r="AE1387" s="14">
        <f t="shared" si="857"/>
        <v>114.08333333333333</v>
      </c>
      <c r="AF1387" s="24">
        <f t="shared" si="837"/>
        <v>449.36876351047948</v>
      </c>
      <c r="AG1387" s="3">
        <f t="shared" si="858"/>
        <v>1.6126247297904104</v>
      </c>
      <c r="AH1387" s="14">
        <f t="shared" si="864"/>
        <v>0</v>
      </c>
      <c r="AI1387" s="14">
        <f t="shared" si="865"/>
        <v>1.2624729790410183E-2</v>
      </c>
      <c r="AJ1387" s="14">
        <f t="shared" si="866"/>
        <v>1.1113622568113692</v>
      </c>
      <c r="AK1387" s="14">
        <f t="shared" si="867"/>
        <v>1.6126247297904104</v>
      </c>
      <c r="AL1387" s="24">
        <f t="shared" si="859"/>
        <v>668.08645197266048</v>
      </c>
      <c r="AM1387" s="14">
        <f t="shared" si="860"/>
        <v>575.74459919868468</v>
      </c>
      <c r="AN1387" s="138" t="str">
        <f t="shared" si="861"/>
        <v>modifiée</v>
      </c>
      <c r="AO1387">
        <f t="shared" si="862"/>
        <v>6845</v>
      </c>
      <c r="AP1387" s="124">
        <f t="shared" si="863"/>
        <v>575.74459919868468</v>
      </c>
      <c r="AQ1387" s="124">
        <f t="shared" si="824"/>
        <v>0.2546313743303017</v>
      </c>
    </row>
    <row r="1388" spans="2:43" x14ac:dyDescent="0.25">
      <c r="B1388" s="3">
        <f t="shared" si="842"/>
        <v>6850</v>
      </c>
      <c r="C1388" s="14">
        <f t="shared" si="843"/>
        <v>114.16666666666667</v>
      </c>
      <c r="D1388" s="11">
        <f t="shared" si="844"/>
        <v>1041.5810707452792</v>
      </c>
      <c r="E1388" s="11">
        <f t="shared" si="825"/>
        <v>887.27025480136467</v>
      </c>
      <c r="F1388" s="11">
        <f t="shared" si="845"/>
        <v>404.74687611275328</v>
      </c>
      <c r="G1388" s="11">
        <f t="shared" si="826"/>
        <v>668.36194743456656</v>
      </c>
      <c r="H1388" s="11">
        <f t="shared" si="827"/>
        <v>549.01421206178065</v>
      </c>
      <c r="I1388" s="24">
        <f t="shared" si="846"/>
        <v>404.74687611275328</v>
      </c>
      <c r="J1388" s="12">
        <f t="shared" si="828"/>
        <v>0.2639912216605701</v>
      </c>
      <c r="K1388" s="24">
        <f t="shared" si="829"/>
        <v>608.21201434809836</v>
      </c>
      <c r="L1388" s="12">
        <f t="shared" si="847"/>
        <v>0.24226721591477499</v>
      </c>
      <c r="M1388" s="24">
        <f t="shared" si="848"/>
        <v>668.36194743456656</v>
      </c>
      <c r="N1388" s="12">
        <f t="shared" si="830"/>
        <v>0.56489178965077869</v>
      </c>
      <c r="O1388" s="24">
        <f t="shared" si="831"/>
        <v>852.70826539531731</v>
      </c>
      <c r="P1388" s="12">
        <f t="shared" si="849"/>
        <v>0.27517571429621485</v>
      </c>
      <c r="Q1388" s="24">
        <f t="shared" si="850"/>
        <v>549.01421206178065</v>
      </c>
      <c r="R1388" s="12">
        <f t="shared" si="832"/>
        <v>0.40857713126490786</v>
      </c>
      <c r="S1388" s="24">
        <f t="shared" si="833"/>
        <v>707.3639632222023</v>
      </c>
      <c r="T1388" s="12">
        <f t="shared" si="851"/>
        <v>0.27650504560727202</v>
      </c>
      <c r="W1388" s="24">
        <f t="shared" si="852"/>
        <v>754.82372868522407</v>
      </c>
      <c r="X1388" s="24">
        <f t="shared" si="853"/>
        <v>1292.9937433577434</v>
      </c>
      <c r="Y1388" s="13">
        <f t="shared" si="834"/>
        <v>0.26019110504240722</v>
      </c>
      <c r="Z1388" s="24">
        <f t="shared" si="835"/>
        <v>3311.1631529035149</v>
      </c>
      <c r="AA1388" s="24">
        <f t="shared" si="836"/>
        <v>19345.321651647733</v>
      </c>
      <c r="AB1388" s="24">
        <f t="shared" si="854"/>
        <v>668.36194743456656</v>
      </c>
      <c r="AC1388" s="24">
        <f t="shared" si="855"/>
        <v>549.01421206178065</v>
      </c>
      <c r="AD1388" s="123">
        <f t="shared" si="856"/>
        <v>6850</v>
      </c>
      <c r="AE1388" s="14">
        <f t="shared" si="857"/>
        <v>114.16666666666667</v>
      </c>
      <c r="AF1388" s="24">
        <f t="shared" si="837"/>
        <v>449.50710603089033</v>
      </c>
      <c r="AG1388" s="3">
        <f t="shared" si="858"/>
        <v>1.6098578793821936</v>
      </c>
      <c r="AH1388" s="14">
        <f t="shared" si="864"/>
        <v>0</v>
      </c>
      <c r="AI1388" s="14">
        <f t="shared" si="865"/>
        <v>9.8578793821932909E-3</v>
      </c>
      <c r="AJ1388" s="14">
        <f t="shared" si="866"/>
        <v>1.108872091443974</v>
      </c>
      <c r="AK1388" s="14">
        <f t="shared" si="867"/>
        <v>1.6098578793821936</v>
      </c>
      <c r="AL1388" s="24">
        <f t="shared" si="859"/>
        <v>668.36194743456656</v>
      </c>
      <c r="AM1388" s="14">
        <f t="shared" si="860"/>
        <v>575.99915935856882</v>
      </c>
      <c r="AN1388" s="138" t="str">
        <f t="shared" si="861"/>
        <v>modifiée</v>
      </c>
      <c r="AO1388">
        <f t="shared" si="862"/>
        <v>6850</v>
      </c>
      <c r="AP1388" s="124">
        <f t="shared" si="863"/>
        <v>575.99915935856882</v>
      </c>
      <c r="AQ1388" s="124">
        <f t="shared" si="824"/>
        <v>0.25456015988413583</v>
      </c>
    </row>
    <row r="1389" spans="2:43" x14ac:dyDescent="0.25">
      <c r="B1389" s="3">
        <f t="shared" si="842"/>
        <v>6855</v>
      </c>
      <c r="C1389" s="14">
        <f t="shared" si="843"/>
        <v>114.25</v>
      </c>
      <c r="D1389" s="11">
        <f t="shared" si="844"/>
        <v>1041.6902774529244</v>
      </c>
      <c r="E1389" s="11">
        <f t="shared" si="825"/>
        <v>887.49103022773681</v>
      </c>
      <c r="F1389" s="11">
        <f t="shared" si="845"/>
        <v>404.98914332866804</v>
      </c>
      <c r="G1389" s="11">
        <f t="shared" si="826"/>
        <v>668.63712314886277</v>
      </c>
      <c r="H1389" s="11">
        <f t="shared" si="827"/>
        <v>549.29071710738788</v>
      </c>
      <c r="I1389" s="24">
        <f t="shared" si="846"/>
        <v>404.98914332866804</v>
      </c>
      <c r="J1389" s="12">
        <f t="shared" si="828"/>
        <v>0.26393904987274519</v>
      </c>
      <c r="K1389" s="24">
        <f t="shared" si="829"/>
        <v>608.33223721084028</v>
      </c>
      <c r="L1389" s="12">
        <f t="shared" si="847"/>
        <v>0.2421741728724951</v>
      </c>
      <c r="M1389" s="24">
        <f t="shared" si="848"/>
        <v>668.63712314886277</v>
      </c>
      <c r="N1389" s="12">
        <f t="shared" si="830"/>
        <v>0.56440152085561079</v>
      </c>
      <c r="O1389" s="24">
        <f t="shared" si="831"/>
        <v>853.4489725664663</v>
      </c>
      <c r="P1389" s="12">
        <f t="shared" si="849"/>
        <v>0.27485525857057802</v>
      </c>
      <c r="Q1389" s="24">
        <f t="shared" si="850"/>
        <v>549.29071710738788</v>
      </c>
      <c r="R1389" s="12">
        <f t="shared" si="832"/>
        <v>0.40842940265994548</v>
      </c>
      <c r="S1389" s="24">
        <f t="shared" si="833"/>
        <v>707.61981623084193</v>
      </c>
      <c r="T1389" s="12">
        <f t="shared" si="851"/>
        <v>0.27632517069472057</v>
      </c>
      <c r="W1389" s="24">
        <f t="shared" si="852"/>
        <v>755.08391979026646</v>
      </c>
      <c r="X1389" s="24">
        <f t="shared" si="853"/>
        <v>1284.9127781185339</v>
      </c>
      <c r="Y1389" s="13">
        <f t="shared" si="834"/>
        <v>0.26189612625921027</v>
      </c>
      <c r="Z1389" s="24">
        <f t="shared" si="835"/>
        <v>3310.1777609367587</v>
      </c>
      <c r="AA1389" s="24">
        <f t="shared" si="836"/>
        <v>19352.247406549279</v>
      </c>
      <c r="AB1389" s="24">
        <f t="shared" si="854"/>
        <v>668.63712314886277</v>
      </c>
      <c r="AC1389" s="24">
        <f t="shared" si="855"/>
        <v>549.29071710738788</v>
      </c>
      <c r="AD1389" s="123">
        <f t="shared" si="856"/>
        <v>6855</v>
      </c>
      <c r="AE1389" s="14">
        <f t="shared" si="857"/>
        <v>114.25</v>
      </c>
      <c r="AF1389" s="24">
        <f t="shared" si="837"/>
        <v>449.64535855369394</v>
      </c>
      <c r="AG1389" s="3">
        <f t="shared" si="858"/>
        <v>1.6070928289261213</v>
      </c>
      <c r="AH1389" s="14">
        <f t="shared" si="864"/>
        <v>0</v>
      </c>
      <c r="AI1389" s="14">
        <f t="shared" si="865"/>
        <v>7.0928289261210642E-3</v>
      </c>
      <c r="AJ1389" s="14">
        <f t="shared" si="866"/>
        <v>1.1063835460335092</v>
      </c>
      <c r="AK1389" s="14">
        <f t="shared" si="867"/>
        <v>1.6070928289261213</v>
      </c>
      <c r="AL1389" s="24">
        <f t="shared" si="859"/>
        <v>668.63712314886277</v>
      </c>
      <c r="AM1389" s="14">
        <f t="shared" si="860"/>
        <v>576.25364735052563</v>
      </c>
      <c r="AN1389" s="138" t="str">
        <f t="shared" si="861"/>
        <v>modifiée</v>
      </c>
      <c r="AO1389">
        <f t="shared" si="862"/>
        <v>6855</v>
      </c>
      <c r="AP1389" s="124">
        <f t="shared" si="863"/>
        <v>576.25364735052563</v>
      </c>
      <c r="AQ1389" s="124">
        <f t="shared" si="824"/>
        <v>0.25448799195680749</v>
      </c>
    </row>
    <row r="1390" spans="2:43" x14ac:dyDescent="0.25">
      <c r="B1390" s="3">
        <f t="shared" si="842"/>
        <v>6860</v>
      </c>
      <c r="C1390" s="14">
        <f t="shared" si="843"/>
        <v>114.33333333333333</v>
      </c>
      <c r="D1390" s="11">
        <f t="shared" si="844"/>
        <v>1041.7994046218103</v>
      </c>
      <c r="E1390" s="11">
        <f t="shared" si="825"/>
        <v>887.71180565410896</v>
      </c>
      <c r="F1390" s="11">
        <f t="shared" si="845"/>
        <v>405.2313175015405</v>
      </c>
      <c r="G1390" s="11">
        <f t="shared" si="826"/>
        <v>668.91197840743337</v>
      </c>
      <c r="H1390" s="11">
        <f t="shared" si="827"/>
        <v>549.56704227808257</v>
      </c>
      <c r="I1390" s="24">
        <f t="shared" si="846"/>
        <v>405.2313175015405</v>
      </c>
      <c r="J1390" s="12">
        <f t="shared" si="828"/>
        <v>0.26388686747743823</v>
      </c>
      <c r="K1390" s="24">
        <f t="shared" si="829"/>
        <v>608.45253206894961</v>
      </c>
      <c r="L1390" s="12">
        <f t="shared" si="847"/>
        <v>0.24208113932370925</v>
      </c>
      <c r="M1390" s="24">
        <f t="shared" si="848"/>
        <v>668.91197840743337</v>
      </c>
      <c r="N1390" s="12">
        <f t="shared" si="830"/>
        <v>0.5639087833081643</v>
      </c>
      <c r="O1390" s="24">
        <f t="shared" si="831"/>
        <v>854.19470727757698</v>
      </c>
      <c r="P1390" s="12">
        <f t="shared" si="849"/>
        <v>0.27453408886351216</v>
      </c>
      <c r="Q1390" s="24">
        <f t="shared" si="850"/>
        <v>549.56704227808257</v>
      </c>
      <c r="R1390" s="12">
        <f t="shared" si="832"/>
        <v>0.40828170342135162</v>
      </c>
      <c r="S1390" s="24">
        <f t="shared" si="833"/>
        <v>707.87580347493201</v>
      </c>
      <c r="T1390" s="12">
        <f t="shared" si="851"/>
        <v>0.2761454161348843</v>
      </c>
      <c r="W1390" s="24">
        <f t="shared" si="852"/>
        <v>755.34581591652568</v>
      </c>
      <c r="X1390" s="24">
        <f t="shared" si="853"/>
        <v>1276.9532876244239</v>
      </c>
      <c r="Y1390" s="13">
        <f t="shared" si="834"/>
        <v>0.2635947366029226</v>
      </c>
      <c r="Z1390" s="24">
        <f t="shared" si="835"/>
        <v>3309.1497434395819</v>
      </c>
      <c r="AA1390" s="24">
        <f t="shared" si="836"/>
        <v>19358.965134070182</v>
      </c>
      <c r="AB1390" s="24">
        <f t="shared" si="854"/>
        <v>668.91197840743337</v>
      </c>
      <c r="AC1390" s="24">
        <f t="shared" si="855"/>
        <v>549.56704227808257</v>
      </c>
      <c r="AD1390" s="123">
        <f t="shared" si="856"/>
        <v>6860</v>
      </c>
      <c r="AE1390" s="14">
        <f t="shared" si="857"/>
        <v>114.33333333333333</v>
      </c>
      <c r="AF1390" s="24">
        <f t="shared" si="837"/>
        <v>449.78352113904128</v>
      </c>
      <c r="AG1390" s="3">
        <f t="shared" si="858"/>
        <v>1.6043295772191744</v>
      </c>
      <c r="AH1390" s="14">
        <f t="shared" si="864"/>
        <v>0</v>
      </c>
      <c r="AI1390" s="14">
        <f t="shared" si="865"/>
        <v>4.3295772191741522E-3</v>
      </c>
      <c r="AJ1390" s="14">
        <f t="shared" si="866"/>
        <v>1.1038966194972568</v>
      </c>
      <c r="AK1390" s="14">
        <f t="shared" si="867"/>
        <v>1.6043295772191744</v>
      </c>
      <c r="AL1390" s="24">
        <f t="shared" si="859"/>
        <v>668.91197840743337</v>
      </c>
      <c r="AM1390" s="14">
        <f t="shared" si="860"/>
        <v>576.50806220658887</v>
      </c>
      <c r="AN1390" s="138" t="str">
        <f t="shared" si="861"/>
        <v>modifiée</v>
      </c>
      <c r="AO1390">
        <f t="shared" si="862"/>
        <v>6860</v>
      </c>
      <c r="AP1390" s="124">
        <f t="shared" si="863"/>
        <v>576.50806220658887</v>
      </c>
      <c r="AQ1390" s="124">
        <f t="shared" si="824"/>
        <v>0.25441485606324932</v>
      </c>
    </row>
    <row r="1391" spans="2:43" x14ac:dyDescent="0.25">
      <c r="B1391" s="3">
        <f t="shared" si="842"/>
        <v>6865</v>
      </c>
      <c r="C1391" s="14">
        <f t="shared" si="843"/>
        <v>114.41666666666667</v>
      </c>
      <c r="D1391" s="11">
        <f t="shared" si="844"/>
        <v>1041.9084523677129</v>
      </c>
      <c r="E1391" s="11">
        <f t="shared" si="825"/>
        <v>887.93258108048121</v>
      </c>
      <c r="F1391" s="11">
        <f t="shared" si="845"/>
        <v>405.47339864086422</v>
      </c>
      <c r="G1391" s="11">
        <f t="shared" si="826"/>
        <v>669.18651249629693</v>
      </c>
      <c r="H1391" s="11">
        <f t="shared" si="827"/>
        <v>549.84318769421748</v>
      </c>
      <c r="I1391" s="24">
        <f t="shared" si="846"/>
        <v>405.47339864086422</v>
      </c>
      <c r="J1391" s="12">
        <f t="shared" si="828"/>
        <v>0.2638346744744765</v>
      </c>
      <c r="K1391" s="24">
        <f t="shared" si="829"/>
        <v>608.57289898005251</v>
      </c>
      <c r="L1391" s="12">
        <f t="shared" si="847"/>
        <v>0.24198811532039835</v>
      </c>
      <c r="M1391" s="24">
        <f t="shared" si="848"/>
        <v>669.18651249629693</v>
      </c>
      <c r="N1391" s="12">
        <f t="shared" si="830"/>
        <v>0.56341356061848624</v>
      </c>
      <c r="O1391" s="24">
        <f t="shared" si="831"/>
        <v>854.94551739294309</v>
      </c>
      <c r="P1391" s="12">
        <f t="shared" si="849"/>
        <v>0.27421219925848506</v>
      </c>
      <c r="Q1391" s="24">
        <f t="shared" si="850"/>
        <v>549.84318769421748</v>
      </c>
      <c r="R1391" s="12">
        <f t="shared" si="832"/>
        <v>0.40813403371339257</v>
      </c>
      <c r="S1391" s="24">
        <f t="shared" si="833"/>
        <v>708.1319247599406</v>
      </c>
      <c r="T1391" s="12">
        <f t="shared" si="851"/>
        <v>0.27596578197819505</v>
      </c>
      <c r="W1391" s="24">
        <f t="shared" si="852"/>
        <v>755.60941065312863</v>
      </c>
      <c r="X1391" s="24">
        <f t="shared" si="853"/>
        <v>1269.1132366465067</v>
      </c>
      <c r="Y1391" s="13">
        <f t="shared" si="834"/>
        <v>0.26528675850520567</v>
      </c>
      <c r="Z1391" s="24">
        <f t="shared" si="835"/>
        <v>3308.0792606838145</v>
      </c>
      <c r="AA1391" s="24">
        <f t="shared" si="836"/>
        <v>19365.475133408581</v>
      </c>
      <c r="AB1391" s="24">
        <f t="shared" si="854"/>
        <v>669.18651249629693</v>
      </c>
      <c r="AC1391" s="24">
        <f t="shared" si="855"/>
        <v>549.84318769421748</v>
      </c>
      <c r="AD1391" s="123">
        <f t="shared" si="856"/>
        <v>6865</v>
      </c>
      <c r="AE1391" s="14">
        <f t="shared" si="857"/>
        <v>114.41666666666667</v>
      </c>
      <c r="AF1391" s="24">
        <f t="shared" si="837"/>
        <v>449.92159384710874</v>
      </c>
      <c r="AG1391" s="3">
        <f t="shared" si="858"/>
        <v>1.6015681230578251</v>
      </c>
      <c r="AH1391" s="14">
        <f t="shared" si="864"/>
        <v>0</v>
      </c>
      <c r="AI1391" s="14">
        <f t="shared" si="865"/>
        <v>1.5681230578250549E-3</v>
      </c>
      <c r="AJ1391" s="14">
        <f t="shared" si="866"/>
        <v>1.1014113107520429</v>
      </c>
      <c r="AK1391" s="14">
        <f t="shared" si="867"/>
        <v>1.6015681230578251</v>
      </c>
      <c r="AL1391" s="24">
        <f t="shared" si="859"/>
        <v>669.18651249629693</v>
      </c>
      <c r="AM1391" s="14">
        <f t="shared" si="860"/>
        <v>576.76240294470063</v>
      </c>
      <c r="AN1391" s="138" t="str">
        <f t="shared" si="861"/>
        <v>modifiée</v>
      </c>
      <c r="AO1391">
        <f t="shared" si="862"/>
        <v>6865</v>
      </c>
      <c r="AP1391" s="124">
        <f t="shared" si="863"/>
        <v>576.76240294470063</v>
      </c>
      <c r="AQ1391" s="124">
        <f t="shared" si="824"/>
        <v>0.2543407381117504</v>
      </c>
    </row>
    <row r="1392" spans="2:43" x14ac:dyDescent="0.25">
      <c r="B1392" s="3">
        <f t="shared" si="842"/>
        <v>6870</v>
      </c>
      <c r="C1392" s="14">
        <f t="shared" si="843"/>
        <v>114.5</v>
      </c>
      <c r="D1392" s="11">
        <f t="shared" si="844"/>
        <v>1042.0174208061571</v>
      </c>
      <c r="E1392" s="11">
        <f t="shared" si="825"/>
        <v>888.15335650685347</v>
      </c>
      <c r="F1392" s="11">
        <f t="shared" si="845"/>
        <v>405.71538675618461</v>
      </c>
      <c r="G1392" s="11">
        <f t="shared" si="826"/>
        <v>669.46072469555543</v>
      </c>
      <c r="H1392" s="11">
        <f t="shared" si="827"/>
        <v>550.11915347619572</v>
      </c>
      <c r="I1392" s="24">
        <f t="shared" si="846"/>
        <v>405.71538675618461</v>
      </c>
      <c r="J1392" s="12">
        <f t="shared" si="828"/>
        <v>0.2637824708638617</v>
      </c>
      <c r="K1392" s="24">
        <f t="shared" si="829"/>
        <v>608.69333800143647</v>
      </c>
      <c r="L1392" s="12">
        <f t="shared" si="847"/>
        <v>0.24189510091444072</v>
      </c>
      <c r="M1392" s="24">
        <f t="shared" si="848"/>
        <v>669.46072469555543</v>
      </c>
      <c r="N1392" s="12">
        <f t="shared" si="830"/>
        <v>0.56291583627329478</v>
      </c>
      <c r="O1392" s="24">
        <f t="shared" si="831"/>
        <v>855.70145135393432</v>
      </c>
      <c r="P1392" s="12">
        <f t="shared" si="849"/>
        <v>0.27388958378723349</v>
      </c>
      <c r="Q1392" s="24">
        <f t="shared" si="850"/>
        <v>550.11915347619572</v>
      </c>
      <c r="R1392" s="12">
        <f t="shared" si="832"/>
        <v>0.40798639369998391</v>
      </c>
      <c r="S1392" s="24">
        <f t="shared" si="833"/>
        <v>708.38817989119275</v>
      </c>
      <c r="T1392" s="12">
        <f t="shared" si="851"/>
        <v>0.27578626827445052</v>
      </c>
      <c r="W1392" s="24">
        <f t="shared" si="852"/>
        <v>755.87469741163386</v>
      </c>
      <c r="X1392" s="24">
        <f t="shared" si="853"/>
        <v>1261.3906239786302</v>
      </c>
      <c r="Y1392" s="13">
        <f t="shared" si="834"/>
        <v>0.26697201772416118</v>
      </c>
      <c r="Z1392" s="24">
        <f t="shared" si="835"/>
        <v>3306.9664773804902</v>
      </c>
      <c r="AA1392" s="24">
        <f t="shared" si="836"/>
        <v>19371.777724095275</v>
      </c>
      <c r="AB1392" s="24">
        <f t="shared" si="854"/>
        <v>669.46072469555543</v>
      </c>
      <c r="AC1392" s="24">
        <f t="shared" si="855"/>
        <v>550.11915347619572</v>
      </c>
      <c r="AD1392" s="123">
        <f t="shared" si="856"/>
        <v>6870</v>
      </c>
      <c r="AE1392" s="14">
        <f t="shared" si="857"/>
        <v>114.5</v>
      </c>
      <c r="AF1392" s="24">
        <f t="shared" si="837"/>
        <v>450.05957673809786</v>
      </c>
      <c r="AG1392" s="3">
        <f t="shared" si="858"/>
        <v>1.5991420949713908</v>
      </c>
      <c r="AH1392" s="14">
        <f t="shared" si="864"/>
        <v>0</v>
      </c>
      <c r="AI1392" s="14">
        <f t="shared" si="865"/>
        <v>-2.2178003105955808E-16</v>
      </c>
      <c r="AJ1392" s="14">
        <f t="shared" si="866"/>
        <v>1.0994638093571194</v>
      </c>
      <c r="AK1392" s="14">
        <f t="shared" si="867"/>
        <v>1.5991420949713908</v>
      </c>
      <c r="AL1392" s="24">
        <f t="shared" si="859"/>
        <v>669.46072469555543</v>
      </c>
      <c r="AM1392" s="14">
        <f t="shared" si="860"/>
        <v>577.02228138076282</v>
      </c>
      <c r="AN1392" s="138" t="str">
        <f t="shared" si="861"/>
        <v>modifiée</v>
      </c>
      <c r="AO1392">
        <f t="shared" si="862"/>
        <v>6870</v>
      </c>
      <c r="AP1392" s="124">
        <f t="shared" si="863"/>
        <v>577.02228138076282</v>
      </c>
      <c r="AQ1392" s="124">
        <f t="shared" si="824"/>
        <v>0.25987843606219485</v>
      </c>
    </row>
    <row r="1393" spans="2:43" x14ac:dyDescent="0.25">
      <c r="B1393" s="3">
        <f t="shared" si="842"/>
        <v>6875</v>
      </c>
      <c r="C1393" s="14">
        <f t="shared" si="843"/>
        <v>114.58333333333333</v>
      </c>
      <c r="D1393" s="11">
        <f t="shared" si="844"/>
        <v>1042.1263100524152</v>
      </c>
      <c r="E1393" s="11">
        <f t="shared" si="825"/>
        <v>888.37413193322573</v>
      </c>
      <c r="F1393" s="11">
        <f t="shared" si="845"/>
        <v>405.95728185709908</v>
      </c>
      <c r="G1393" s="11">
        <f t="shared" si="826"/>
        <v>669.73461427934262</v>
      </c>
      <c r="H1393" s="11">
        <f t="shared" si="827"/>
        <v>550.39493974447021</v>
      </c>
      <c r="I1393" s="24">
        <f t="shared" si="846"/>
        <v>405.95728185709908</v>
      </c>
      <c r="J1393" s="12">
        <f t="shared" si="828"/>
        <v>0.26373025664576955</v>
      </c>
      <c r="K1393" s="24">
        <f t="shared" si="829"/>
        <v>608.81384919004972</v>
      </c>
      <c r="L1393" s="12">
        <f t="shared" si="847"/>
        <v>0.24180209615773343</v>
      </c>
      <c r="M1393" s="24">
        <f t="shared" si="848"/>
        <v>669.73461427934262</v>
      </c>
      <c r="N1393" s="12">
        <f t="shared" si="830"/>
        <v>0.56241559363512161</v>
      </c>
      <c r="O1393" s="24">
        <f t="shared" si="831"/>
        <v>856.46255818731197</v>
      </c>
      <c r="P1393" s="12">
        <f t="shared" si="849"/>
        <v>0.27356623642957678</v>
      </c>
      <c r="Q1393" s="24">
        <f t="shared" si="850"/>
        <v>550.39493974447021</v>
      </c>
      <c r="R1393" s="12">
        <f t="shared" si="832"/>
        <v>0.40783878354468983</v>
      </c>
      <c r="S1393" s="24">
        <f t="shared" si="833"/>
        <v>708.64456867387162</v>
      </c>
      <c r="T1393" s="12">
        <f t="shared" si="851"/>
        <v>0.27560687507300463</v>
      </c>
      <c r="W1393" s="24">
        <f t="shared" si="852"/>
        <v>756.14166942935799</v>
      </c>
      <c r="X1393" s="24">
        <f t="shared" si="853"/>
        <v>1253.7834819429909</v>
      </c>
      <c r="Y1393" s="13">
        <f t="shared" si="834"/>
        <v>0.26865034337842036</v>
      </c>
      <c r="Z1393" s="24">
        <f t="shared" si="835"/>
        <v>3305.8115625966934</v>
      </c>
      <c r="AA1393" s="24">
        <f t="shared" si="836"/>
        <v>19377.873245707491</v>
      </c>
      <c r="AB1393" s="24">
        <f t="shared" si="854"/>
        <v>669.73461427934262</v>
      </c>
      <c r="AC1393" s="24">
        <f t="shared" si="855"/>
        <v>550.39493974447021</v>
      </c>
      <c r="AD1393" s="123">
        <f t="shared" si="856"/>
        <v>6875</v>
      </c>
      <c r="AE1393" s="14">
        <f t="shared" si="857"/>
        <v>114.58333333333333</v>
      </c>
      <c r="AF1393" s="24">
        <f t="shared" si="837"/>
        <v>450.1974698722351</v>
      </c>
      <c r="AG1393" s="3">
        <f t="shared" si="858"/>
        <v>1.5971564338398145</v>
      </c>
      <c r="AH1393" s="14">
        <f t="shared" si="864"/>
        <v>0</v>
      </c>
      <c r="AI1393" s="14">
        <f t="shared" si="865"/>
        <v>-2.2116766252973052E-16</v>
      </c>
      <c r="AJ1393" s="14">
        <f t="shared" si="866"/>
        <v>1.0982227711498842</v>
      </c>
      <c r="AK1393" s="14">
        <f t="shared" si="867"/>
        <v>1.5971564338398145</v>
      </c>
      <c r="AL1393" s="24">
        <f t="shared" si="859"/>
        <v>669.73461427934262</v>
      </c>
      <c r="AM1393" s="14">
        <f t="shared" si="860"/>
        <v>577.28947917915957</v>
      </c>
      <c r="AN1393" s="138" t="str">
        <f t="shared" si="861"/>
        <v>modifiée</v>
      </c>
      <c r="AO1393">
        <f t="shared" si="862"/>
        <v>6875</v>
      </c>
      <c r="AP1393" s="124">
        <f t="shared" si="863"/>
        <v>577.28947917915957</v>
      </c>
      <c r="AQ1393" s="124">
        <f t="shared" si="824"/>
        <v>0.26719779839675084</v>
      </c>
    </row>
    <row r="1394" spans="2:43" x14ac:dyDescent="0.25">
      <c r="B1394" s="3">
        <f t="shared" si="842"/>
        <v>6880</v>
      </c>
      <c r="C1394" s="14">
        <f t="shared" si="843"/>
        <v>114.66666666666667</v>
      </c>
      <c r="D1394" s="11">
        <f t="shared" si="844"/>
        <v>1042.2351202215086</v>
      </c>
      <c r="E1394" s="11">
        <f t="shared" si="825"/>
        <v>888.59490735959798</v>
      </c>
      <c r="F1394" s="11">
        <f t="shared" si="845"/>
        <v>406.19908395325683</v>
      </c>
      <c r="G1394" s="11">
        <f t="shared" si="826"/>
        <v>670.00818051577221</v>
      </c>
      <c r="H1394" s="11">
        <f t="shared" si="827"/>
        <v>550.67054661954319</v>
      </c>
      <c r="I1394" s="24">
        <f t="shared" si="846"/>
        <v>406.19908395325683</v>
      </c>
      <c r="J1394" s="12">
        <f t="shared" si="828"/>
        <v>0.26367803182054877</v>
      </c>
      <c r="K1394" s="24">
        <f t="shared" si="829"/>
        <v>608.93443260250319</v>
      </c>
      <c r="L1394" s="12">
        <f t="shared" si="847"/>
        <v>0.24170910110212526</v>
      </c>
      <c r="M1394" s="24">
        <f t="shared" si="848"/>
        <v>670.00818051577221</v>
      </c>
      <c r="N1394" s="12">
        <f t="shared" si="830"/>
        <v>0.56191281594145248</v>
      </c>
      <c r="O1394" s="24">
        <f t="shared" si="831"/>
        <v>857.22888751368248</v>
      </c>
      <c r="P1394" s="12">
        <f t="shared" si="849"/>
        <v>0.27324215111281974</v>
      </c>
      <c r="Q1394" s="24">
        <f t="shared" si="850"/>
        <v>550.67054661954319</v>
      </c>
      <c r="R1394" s="12">
        <f t="shared" si="832"/>
        <v>0.40769120341072163</v>
      </c>
      <c r="S1394" s="24">
        <f t="shared" si="833"/>
        <v>708.90109091302156</v>
      </c>
      <c r="T1394" s="12">
        <f t="shared" si="851"/>
        <v>0.27542760242266368</v>
      </c>
      <c r="W1394" s="24">
        <f t="shared" si="852"/>
        <v>756.41031977273644</v>
      </c>
      <c r="X1394" s="24">
        <f t="shared" si="853"/>
        <v>1246.2898758999349</v>
      </c>
      <c r="Y1394" s="13">
        <f t="shared" si="834"/>
        <v>0.27032156797804247</v>
      </c>
      <c r="Z1394" s="24">
        <f t="shared" si="835"/>
        <v>3304.6146896715386</v>
      </c>
      <c r="AA1394" s="24">
        <f t="shared" si="836"/>
        <v>19383.762057578831</v>
      </c>
      <c r="AB1394" s="24">
        <f t="shared" si="854"/>
        <v>670.00818051577221</v>
      </c>
      <c r="AC1394" s="24">
        <f t="shared" si="855"/>
        <v>550.67054661954319</v>
      </c>
      <c r="AD1394" s="123">
        <f t="shared" si="856"/>
        <v>6880</v>
      </c>
      <c r="AE1394" s="14">
        <f t="shared" si="857"/>
        <v>114.66666666666667</v>
      </c>
      <c r="AF1394" s="24">
        <f t="shared" si="837"/>
        <v>450.33527330977159</v>
      </c>
      <c r="AG1394" s="3">
        <f t="shared" si="858"/>
        <v>1.595172064339289</v>
      </c>
      <c r="AH1394" s="14">
        <f t="shared" si="864"/>
        <v>0</v>
      </c>
      <c r="AI1394" s="14">
        <f t="shared" si="865"/>
        <v>-2.2055569233282848E-16</v>
      </c>
      <c r="AJ1394" s="14">
        <f t="shared" si="866"/>
        <v>1.0969825402120557</v>
      </c>
      <c r="AK1394" s="14">
        <f t="shared" si="867"/>
        <v>1.595172064339289</v>
      </c>
      <c r="AL1394" s="24">
        <f t="shared" si="859"/>
        <v>670.00818051577221</v>
      </c>
      <c r="AM1394" s="14">
        <f t="shared" si="860"/>
        <v>577.5566155501923</v>
      </c>
      <c r="AN1394" s="138" t="str">
        <f t="shared" si="861"/>
        <v>modifiée</v>
      </c>
      <c r="AO1394">
        <f t="shared" si="862"/>
        <v>6880</v>
      </c>
      <c r="AP1394" s="124">
        <f t="shared" si="863"/>
        <v>577.5566155501923</v>
      </c>
      <c r="AQ1394" s="124">
        <f t="shared" si="824"/>
        <v>0.26713637103273413</v>
      </c>
    </row>
    <row r="1395" spans="2:43" x14ac:dyDescent="0.25">
      <c r="B1395" s="3">
        <f t="shared" si="842"/>
        <v>6885</v>
      </c>
      <c r="C1395" s="14">
        <f t="shared" si="843"/>
        <v>114.75</v>
      </c>
      <c r="D1395" s="11">
        <f t="shared" si="844"/>
        <v>1042.3438514282084</v>
      </c>
      <c r="E1395" s="11">
        <f t="shared" si="825"/>
        <v>888.81568278597013</v>
      </c>
      <c r="F1395" s="11">
        <f t="shared" si="845"/>
        <v>406.44079305435895</v>
      </c>
      <c r="G1395" s="11">
        <f t="shared" si="826"/>
        <v>670.28142266688508</v>
      </c>
      <c r="H1395" s="11">
        <f t="shared" si="827"/>
        <v>550.9459742219658</v>
      </c>
      <c r="I1395" s="24">
        <f t="shared" si="846"/>
        <v>406.44079305435895</v>
      </c>
      <c r="J1395" s="12">
        <f t="shared" si="828"/>
        <v>0.26362579638872102</v>
      </c>
      <c r="K1395" s="24">
        <f t="shared" si="829"/>
        <v>609.05508829507005</v>
      </c>
      <c r="L1395" s="12">
        <f t="shared" si="847"/>
        <v>0.2416161157994523</v>
      </c>
      <c r="M1395" s="24">
        <f t="shared" si="848"/>
        <v>670.28142266688508</v>
      </c>
      <c r="N1395" s="12">
        <f t="shared" si="830"/>
        <v>0.56140748630386716</v>
      </c>
      <c r="O1395" s="24">
        <f t="shared" si="831"/>
        <v>858.00048955608997</v>
      </c>
      <c r="P1395" s="12">
        <f t="shared" si="849"/>
        <v>0.27291732171137661</v>
      </c>
      <c r="Q1395" s="24">
        <f t="shared" si="850"/>
        <v>550.9459742219658</v>
      </c>
      <c r="R1395" s="12">
        <f t="shared" si="832"/>
        <v>0.40754365346093852</v>
      </c>
      <c r="S1395" s="24">
        <f t="shared" si="833"/>
        <v>709.15774641354813</v>
      </c>
      <c r="T1395" s="12">
        <f t="shared" si="851"/>
        <v>0.27524845037174467</v>
      </c>
      <c r="W1395" s="24">
        <f t="shared" si="852"/>
        <v>756.68064134071449</v>
      </c>
      <c r="X1395" s="24">
        <f t="shared" si="853"/>
        <v>1238.9079037620409</v>
      </c>
      <c r="Y1395" s="13">
        <f t="shared" si="834"/>
        <v>0.27198552745225246</v>
      </c>
      <c r="Z1395" s="24">
        <f t="shared" si="835"/>
        <v>3303.3760361313907</v>
      </c>
      <c r="AA1395" s="24">
        <f t="shared" si="836"/>
        <v>19389.444538504773</v>
      </c>
      <c r="AB1395" s="24">
        <f t="shared" si="854"/>
        <v>670.28142266688508</v>
      </c>
      <c r="AC1395" s="24">
        <f t="shared" si="855"/>
        <v>550.9459742219658</v>
      </c>
      <c r="AD1395" s="123">
        <f t="shared" si="856"/>
        <v>6885</v>
      </c>
      <c r="AE1395" s="14">
        <f t="shared" si="857"/>
        <v>114.75</v>
      </c>
      <c r="AF1395" s="24">
        <f t="shared" si="837"/>
        <v>450.4729871109829</v>
      </c>
      <c r="AG1395" s="3">
        <f t="shared" si="858"/>
        <v>1.5931889856018464</v>
      </c>
      <c r="AH1395" s="14">
        <f t="shared" si="864"/>
        <v>0</v>
      </c>
      <c r="AI1395" s="14">
        <f t="shared" si="865"/>
        <v>-2.1994412020117472E-16</v>
      </c>
      <c r="AJ1395" s="14">
        <f t="shared" si="866"/>
        <v>1.0957431160011539</v>
      </c>
      <c r="AK1395" s="14">
        <f t="shared" si="867"/>
        <v>1.5931889856018464</v>
      </c>
      <c r="AL1395" s="24">
        <f t="shared" si="859"/>
        <v>670.28142266688508</v>
      </c>
      <c r="AM1395" s="14">
        <f t="shared" si="860"/>
        <v>577.8236896700389</v>
      </c>
      <c r="AN1395" s="138" t="str">
        <f t="shared" si="861"/>
        <v>modifiée</v>
      </c>
      <c r="AO1395">
        <f t="shared" si="862"/>
        <v>6885</v>
      </c>
      <c r="AP1395" s="124">
        <f t="shared" si="863"/>
        <v>577.8236896700389</v>
      </c>
      <c r="AQ1395" s="124">
        <f t="shared" si="824"/>
        <v>0.26707411984659757</v>
      </c>
    </row>
    <row r="1396" spans="2:43" x14ac:dyDescent="0.25">
      <c r="B1396" s="3">
        <f t="shared" si="842"/>
        <v>6890</v>
      </c>
      <c r="C1396" s="14">
        <f t="shared" si="843"/>
        <v>114.83333333333333</v>
      </c>
      <c r="D1396" s="11">
        <f t="shared" si="844"/>
        <v>1042.4525037870353</v>
      </c>
      <c r="E1396" s="11">
        <f t="shared" si="825"/>
        <v>889.03645821234227</v>
      </c>
      <c r="F1396" s="11">
        <f t="shared" si="845"/>
        <v>406.68240917015839</v>
      </c>
      <c r="G1396" s="11">
        <f t="shared" si="826"/>
        <v>670.55433998859644</v>
      </c>
      <c r="H1396" s="11">
        <f t="shared" si="827"/>
        <v>551.22122267233749</v>
      </c>
      <c r="I1396" s="24">
        <f t="shared" si="846"/>
        <v>406.68240917015839</v>
      </c>
      <c r="J1396" s="12">
        <f t="shared" si="828"/>
        <v>0.26357355035097985</v>
      </c>
      <c r="K1396" s="24">
        <f t="shared" si="829"/>
        <v>609.17581632368729</v>
      </c>
      <c r="L1396" s="12">
        <f t="shared" si="847"/>
        <v>0.24152314030153227</v>
      </c>
      <c r="M1396" s="24">
        <f t="shared" si="848"/>
        <v>670.55433998859644</v>
      </c>
      <c r="N1396" s="12">
        <f t="shared" si="830"/>
        <v>0.5608995877071784</v>
      </c>
      <c r="O1396" s="24">
        <f t="shared" si="831"/>
        <v>858.77741514875311</v>
      </c>
      <c r="P1396" s="12">
        <f t="shared" si="849"/>
        <v>0.27259174204630005</v>
      </c>
      <c r="Q1396" s="24">
        <f t="shared" si="850"/>
        <v>551.22122267233749</v>
      </c>
      <c r="R1396" s="12">
        <f t="shared" si="832"/>
        <v>0.40739613385784484</v>
      </c>
      <c r="S1396" s="24">
        <f t="shared" si="833"/>
        <v>709.4145349802219</v>
      </c>
      <c r="T1396" s="12">
        <f t="shared" si="851"/>
        <v>0.27506941896806625</v>
      </c>
      <c r="W1396" s="24">
        <f t="shared" si="852"/>
        <v>756.9526268681667</v>
      </c>
      <c r="X1396" s="24">
        <f t="shared" si="853"/>
        <v>1231.6356955124984</v>
      </c>
      <c r="Y1396" s="13">
        <f t="shared" si="834"/>
        <v>0.27364206117407858</v>
      </c>
      <c r="Z1396" s="24">
        <f t="shared" si="835"/>
        <v>3302.095783604389</v>
      </c>
      <c r="AA1396" s="24">
        <f t="shared" si="836"/>
        <v>19394.921086444541</v>
      </c>
      <c r="AB1396" s="24">
        <f t="shared" si="854"/>
        <v>670.55433998859644</v>
      </c>
      <c r="AC1396" s="24">
        <f t="shared" si="855"/>
        <v>551.22122267233749</v>
      </c>
      <c r="AD1396" s="123">
        <f t="shared" si="856"/>
        <v>6890</v>
      </c>
      <c r="AE1396" s="14">
        <f t="shared" si="857"/>
        <v>114.83333333333333</v>
      </c>
      <c r="AF1396" s="24">
        <f t="shared" si="837"/>
        <v>450.61061133616874</v>
      </c>
      <c r="AG1396" s="3">
        <f t="shared" si="858"/>
        <v>1.5912071967591701</v>
      </c>
      <c r="AH1396" s="14">
        <f t="shared" si="864"/>
        <v>0</v>
      </c>
      <c r="AI1396" s="14">
        <f t="shared" si="865"/>
        <v>-2.1933294586698463E-16</v>
      </c>
      <c r="AJ1396" s="14">
        <f t="shared" si="866"/>
        <v>1.0945044979744813</v>
      </c>
      <c r="AK1396" s="14">
        <f t="shared" si="867"/>
        <v>1.5912071967591701</v>
      </c>
      <c r="AL1396" s="24">
        <f t="shared" si="859"/>
        <v>670.55433998859644</v>
      </c>
      <c r="AM1396" s="14">
        <f t="shared" si="860"/>
        <v>578.09070070168912</v>
      </c>
      <c r="AN1396" s="138" t="str">
        <f t="shared" si="861"/>
        <v>modifiée</v>
      </c>
      <c r="AO1396">
        <f t="shared" si="862"/>
        <v>6890</v>
      </c>
      <c r="AP1396" s="124">
        <f t="shared" si="863"/>
        <v>578.09070070168912</v>
      </c>
      <c r="AQ1396" s="124">
        <f t="shared" si="824"/>
        <v>0.26701103165021323</v>
      </c>
    </row>
    <row r="1397" spans="2:43" x14ac:dyDescent="0.25">
      <c r="B1397" s="3">
        <f t="shared" si="842"/>
        <v>6895</v>
      </c>
      <c r="C1397" s="14">
        <f t="shared" si="843"/>
        <v>114.91666666666667</v>
      </c>
      <c r="D1397" s="11">
        <f t="shared" si="844"/>
        <v>1042.5610774122624</v>
      </c>
      <c r="E1397" s="11">
        <f t="shared" si="825"/>
        <v>889.25723363871452</v>
      </c>
      <c r="F1397" s="11">
        <f t="shared" si="845"/>
        <v>406.92393231045992</v>
      </c>
      <c r="G1397" s="11">
        <f t="shared" si="826"/>
        <v>670.82693173064274</v>
      </c>
      <c r="H1397" s="11">
        <f t="shared" si="827"/>
        <v>551.49629209130558</v>
      </c>
      <c r="I1397" s="24">
        <f t="shared" si="846"/>
        <v>406.92393231045992</v>
      </c>
      <c r="J1397" s="12">
        <f t="shared" si="828"/>
        <v>0.26352129370819061</v>
      </c>
      <c r="K1397" s="24">
        <f t="shared" si="829"/>
        <v>609.29661674395516</v>
      </c>
      <c r="L1397" s="12">
        <f t="shared" si="847"/>
        <v>0.24143017466011615</v>
      </c>
      <c r="M1397" s="24">
        <f t="shared" si="848"/>
        <v>670.82693173064274</v>
      </c>
      <c r="N1397" s="12">
        <f t="shared" si="830"/>
        <v>0.56038910300856815</v>
      </c>
      <c r="O1397" s="24">
        <f t="shared" si="831"/>
        <v>859.55971574594878</v>
      </c>
      <c r="P1397" s="12">
        <f t="shared" si="849"/>
        <v>0.27226540588471487</v>
      </c>
      <c r="Q1397" s="24">
        <f t="shared" si="850"/>
        <v>551.49629209130558</v>
      </c>
      <c r="R1397" s="12">
        <f t="shared" si="832"/>
        <v>0.40724864476358996</v>
      </c>
      <c r="S1397" s="24">
        <f t="shared" si="833"/>
        <v>709.67145641767956</v>
      </c>
      <c r="T1397" s="12">
        <f t="shared" si="851"/>
        <v>0.27489050825887468</v>
      </c>
      <c r="W1397" s="24">
        <f t="shared" si="852"/>
        <v>757.22626892934079</v>
      </c>
      <c r="X1397" s="24">
        <f t="shared" si="853"/>
        <v>1224.4714127278612</v>
      </c>
      <c r="Y1397" s="13">
        <f t="shared" si="834"/>
        <v>0.2752910119819329</v>
      </c>
      <c r="Z1397" s="24">
        <f t="shared" si="835"/>
        <v>3300.7741177343432</v>
      </c>
      <c r="AA1397" s="24">
        <f t="shared" si="836"/>
        <v>19400.192118219617</v>
      </c>
      <c r="AB1397" s="24">
        <f t="shared" si="854"/>
        <v>670.82693173064274</v>
      </c>
      <c r="AC1397" s="24">
        <f t="shared" si="855"/>
        <v>551.49629209130558</v>
      </c>
      <c r="AD1397" s="123">
        <f t="shared" si="856"/>
        <v>6895</v>
      </c>
      <c r="AE1397" s="14">
        <f t="shared" si="857"/>
        <v>114.91666666666667</v>
      </c>
      <c r="AF1397" s="24">
        <f t="shared" si="837"/>
        <v>450.74814604565279</v>
      </c>
      <c r="AG1397" s="3">
        <f t="shared" si="858"/>
        <v>1.5892266969425999</v>
      </c>
      <c r="AH1397" s="14">
        <f t="shared" si="864"/>
        <v>0</v>
      </c>
      <c r="AI1397" s="14">
        <f t="shared" si="865"/>
        <v>-2.1872216906236736E-16</v>
      </c>
      <c r="AJ1397" s="14">
        <f t="shared" si="866"/>
        <v>1.0932666855891251</v>
      </c>
      <c r="AK1397" s="14">
        <f t="shared" si="867"/>
        <v>1.5892266969425999</v>
      </c>
      <c r="AL1397" s="24">
        <f t="shared" si="859"/>
        <v>670.82693173064274</v>
      </c>
      <c r="AM1397" s="14">
        <f t="shared" si="860"/>
        <v>578.35764779530859</v>
      </c>
      <c r="AN1397" s="138" t="str">
        <f t="shared" si="861"/>
        <v>modifiée</v>
      </c>
      <c r="AO1397">
        <f t="shared" si="862"/>
        <v>6895</v>
      </c>
      <c r="AP1397" s="124">
        <f t="shared" si="863"/>
        <v>578.35764779530859</v>
      </c>
      <c r="AQ1397" s="124">
        <f t="shared" si="824"/>
        <v>0.26694709361947844</v>
      </c>
    </row>
    <row r="1398" spans="2:43" x14ac:dyDescent="0.25">
      <c r="B1398" s="3">
        <f t="shared" si="842"/>
        <v>6900</v>
      </c>
      <c r="C1398" s="14">
        <f t="shared" si="843"/>
        <v>115</v>
      </c>
      <c r="D1398" s="11">
        <f t="shared" si="844"/>
        <v>1042.6695724179128</v>
      </c>
      <c r="E1398" s="11">
        <f t="shared" si="825"/>
        <v>889.47800906508678</v>
      </c>
      <c r="F1398" s="11">
        <f t="shared" si="845"/>
        <v>407.16536248512006</v>
      </c>
      <c r="G1398" s="11">
        <f t="shared" si="826"/>
        <v>671.09919713652744</v>
      </c>
      <c r="H1398" s="11">
        <f t="shared" si="827"/>
        <v>551.77118259956444</v>
      </c>
      <c r="I1398" s="24">
        <f t="shared" si="846"/>
        <v>407.16536248512006</v>
      </c>
      <c r="J1398" s="12">
        <f t="shared" si="828"/>
        <v>0.26346902646138953</v>
      </c>
      <c r="K1398" s="24">
        <f t="shared" si="829"/>
        <v>609.41748961113854</v>
      </c>
      <c r="L1398" s="12">
        <f t="shared" si="847"/>
        <v>0.24133721892700197</v>
      </c>
      <c r="M1398" s="24">
        <f t="shared" si="848"/>
        <v>671.09919713652744</v>
      </c>
      <c r="N1398" s="12">
        <f t="shared" si="830"/>
        <v>0.55987601493672612</v>
      </c>
      <c r="O1398" s="24">
        <f t="shared" si="831"/>
        <v>860.3474434310416</v>
      </c>
      <c r="P1398" s="12">
        <f t="shared" si="849"/>
        <v>0.27193830693960325</v>
      </c>
      <c r="Q1398" s="24">
        <f t="shared" si="850"/>
        <v>551.77118259956444</v>
      </c>
      <c r="R1398" s="12">
        <f t="shared" si="832"/>
        <v>0.40710118633996861</v>
      </c>
      <c r="S1398" s="24">
        <f t="shared" si="833"/>
        <v>709.9285105304258</v>
      </c>
      <c r="T1398" s="12">
        <f t="shared" si="851"/>
        <v>0.2747117182910232</v>
      </c>
      <c r="W1398" s="24">
        <f t="shared" si="852"/>
        <v>757.50155994132274</v>
      </c>
      <c r="X1398" s="24">
        <f t="shared" si="853"/>
        <v>1217.4132481052197</v>
      </c>
      <c r="Y1398" s="13">
        <f t="shared" si="834"/>
        <v>0.27693222619818447</v>
      </c>
      <c r="Z1398" s="24">
        <f t="shared" si="835"/>
        <v>3299.4112280941008</v>
      </c>
      <c r="AA1398" s="24">
        <f t="shared" si="836"/>
        <v>19405.258069208754</v>
      </c>
      <c r="AB1398" s="24">
        <f t="shared" si="854"/>
        <v>671.09919713652744</v>
      </c>
      <c r="AC1398" s="24">
        <f t="shared" si="855"/>
        <v>551.77118259956444</v>
      </c>
      <c r="AD1398" s="123">
        <f t="shared" si="856"/>
        <v>6900</v>
      </c>
      <c r="AE1398" s="14">
        <f t="shared" si="857"/>
        <v>115</v>
      </c>
      <c r="AF1398" s="24">
        <f t="shared" si="837"/>
        <v>450.88559129978222</v>
      </c>
      <c r="AG1398" s="3">
        <f t="shared" si="858"/>
        <v>1.5872474852831362</v>
      </c>
      <c r="AH1398" s="14">
        <f t="shared" si="864"/>
        <v>0</v>
      </c>
      <c r="AI1398" s="14">
        <f t="shared" si="865"/>
        <v>-2.1811178951932756E-16</v>
      </c>
      <c r="AJ1398" s="14">
        <f t="shared" si="866"/>
        <v>1.0920296783019601</v>
      </c>
      <c r="AK1398" s="14">
        <f t="shared" si="867"/>
        <v>1.5872474852831362</v>
      </c>
      <c r="AL1398" s="24">
        <f t="shared" si="859"/>
        <v>671.09919713652744</v>
      </c>
      <c r="AM1398" s="14">
        <f t="shared" si="860"/>
        <v>578.62453008860143</v>
      </c>
      <c r="AN1398" s="138" t="str">
        <f t="shared" si="861"/>
        <v>modifiée</v>
      </c>
      <c r="AO1398">
        <f t="shared" si="862"/>
        <v>6900</v>
      </c>
      <c r="AP1398" s="124">
        <f t="shared" si="863"/>
        <v>578.62453008860143</v>
      </c>
      <c r="AQ1398" s="124">
        <f t="shared" si="824"/>
        <v>0.26688229329283786</v>
      </c>
    </row>
    <row r="1399" spans="2:43" x14ac:dyDescent="0.25">
      <c r="B1399" s="3">
        <f t="shared" si="842"/>
        <v>6905</v>
      </c>
      <c r="C1399" s="14">
        <f t="shared" si="843"/>
        <v>115.08333333333333</v>
      </c>
      <c r="D1399" s="11">
        <f t="shared" si="844"/>
        <v>1042.7779889177637</v>
      </c>
      <c r="E1399" s="11">
        <f t="shared" si="825"/>
        <v>889.69878449145904</v>
      </c>
      <c r="F1399" s="11">
        <f t="shared" si="845"/>
        <v>407.40669970404707</v>
      </c>
      <c r="G1399" s="11">
        <f t="shared" si="826"/>
        <v>671.3711354434671</v>
      </c>
      <c r="H1399" s="11">
        <f t="shared" si="827"/>
        <v>552.04589431785541</v>
      </c>
      <c r="I1399" s="24">
        <f t="shared" si="846"/>
        <v>407.40669970404707</v>
      </c>
      <c r="J1399" s="12">
        <f t="shared" si="828"/>
        <v>0.26341674861178321</v>
      </c>
      <c r="K1399" s="24">
        <f t="shared" si="829"/>
        <v>609.53843498016772</v>
      </c>
      <c r="L1399" s="12">
        <f t="shared" si="847"/>
        <v>0.24124427315387839</v>
      </c>
      <c r="M1399" s="24">
        <f t="shared" si="848"/>
        <v>671.3711354434671</v>
      </c>
      <c r="N1399" s="12">
        <f t="shared" si="830"/>
        <v>0.5593603060909853</v>
      </c>
      <c r="O1399" s="24">
        <f t="shared" si="831"/>
        <v>861.14065092566796</v>
      </c>
      <c r="P1399" s="12">
        <f t="shared" si="849"/>
        <v>0.27161043886899766</v>
      </c>
      <c r="Q1399" s="24">
        <f t="shared" si="850"/>
        <v>552.04589431785541</v>
      </c>
      <c r="R1399" s="12">
        <f t="shared" si="832"/>
        <v>0.40695375874841794</v>
      </c>
      <c r="S1399" s="24">
        <f t="shared" si="833"/>
        <v>710.18569712283511</v>
      </c>
      <c r="T1399" s="12">
        <f t="shared" si="851"/>
        <v>0.27453304911072884</v>
      </c>
      <c r="W1399" s="24">
        <f t="shared" si="852"/>
        <v>757.77849216752088</v>
      </c>
      <c r="X1399" s="24">
        <f t="shared" si="853"/>
        <v>1210.4594249938216</v>
      </c>
      <c r="Y1399" s="13">
        <f t="shared" si="834"/>
        <v>0.27856555364479224</v>
      </c>
      <c r="Z1399" s="24">
        <f t="shared" si="835"/>
        <v>3298.0073080984539</v>
      </c>
      <c r="AA1399" s="24">
        <f t="shared" si="836"/>
        <v>19410.119393040502</v>
      </c>
      <c r="AB1399" s="24">
        <f t="shared" si="854"/>
        <v>671.3711354434671</v>
      </c>
      <c r="AC1399" s="24">
        <f t="shared" si="855"/>
        <v>552.04589431785541</v>
      </c>
      <c r="AD1399" s="123">
        <f t="shared" si="856"/>
        <v>6905</v>
      </c>
      <c r="AE1399" s="14">
        <f t="shared" si="857"/>
        <v>115.08333333333333</v>
      </c>
      <c r="AF1399" s="24">
        <f t="shared" si="837"/>
        <v>451.02294715892771</v>
      </c>
      <c r="AG1399" s="3">
        <f t="shared" si="858"/>
        <v>1.5852695609114411</v>
      </c>
      <c r="AH1399" s="14">
        <f t="shared" si="864"/>
        <v>0</v>
      </c>
      <c r="AI1399" s="14">
        <f t="shared" si="865"/>
        <v>-2.1750180696976559E-16</v>
      </c>
      <c r="AJ1399" s="14">
        <f t="shared" si="866"/>
        <v>1.0907934755696507</v>
      </c>
      <c r="AK1399" s="14">
        <f t="shared" si="867"/>
        <v>1.5852695609114411</v>
      </c>
      <c r="AL1399" s="24">
        <f t="shared" si="859"/>
        <v>671.3711354434671</v>
      </c>
      <c r="AM1399" s="14">
        <f t="shared" si="860"/>
        <v>578.89134670717476</v>
      </c>
      <c r="AN1399" s="138" t="str">
        <f t="shared" si="861"/>
        <v>modifiée</v>
      </c>
      <c r="AO1399">
        <f t="shared" si="862"/>
        <v>6905</v>
      </c>
      <c r="AP1399" s="124">
        <f t="shared" si="863"/>
        <v>578.89134670717476</v>
      </c>
      <c r="AQ1399" s="124">
        <f t="shared" si="824"/>
        <v>0.26681661857332983</v>
      </c>
    </row>
    <row r="1400" spans="2:43" x14ac:dyDescent="0.25">
      <c r="B1400" s="3">
        <f t="shared" si="842"/>
        <v>6910</v>
      </c>
      <c r="C1400" s="14">
        <f t="shared" si="843"/>
        <v>115.16666666666667</v>
      </c>
      <c r="D1400" s="11">
        <f t="shared" si="844"/>
        <v>1042.8863270253448</v>
      </c>
      <c r="E1400" s="11">
        <f t="shared" si="825"/>
        <v>889.91955991783129</v>
      </c>
      <c r="F1400" s="11">
        <f t="shared" si="845"/>
        <v>407.64794397720095</v>
      </c>
      <c r="G1400" s="11">
        <f t="shared" si="826"/>
        <v>671.64274588233604</v>
      </c>
      <c r="H1400" s="11">
        <f t="shared" si="827"/>
        <v>552.3204273669661</v>
      </c>
      <c r="I1400" s="24">
        <f t="shared" si="846"/>
        <v>407.64794397720095</v>
      </c>
      <c r="J1400" s="12">
        <f t="shared" si="828"/>
        <v>0.26336446016074849</v>
      </c>
      <c r="K1400" s="24">
        <f t="shared" si="829"/>
        <v>609.65945290563809</v>
      </c>
      <c r="L1400" s="12">
        <f t="shared" si="847"/>
        <v>0.24115133739245698</v>
      </c>
      <c r="M1400" s="24">
        <f t="shared" si="848"/>
        <v>671.64274588233604</v>
      </c>
      <c r="N1400" s="12">
        <f t="shared" si="830"/>
        <v>0.55884195894045896</v>
      </c>
      <c r="O1400" s="24">
        <f t="shared" si="831"/>
        <v>861.93939159907063</v>
      </c>
      <c r="P1400" s="12">
        <f t="shared" si="849"/>
        <v>0.27128179527579988</v>
      </c>
      <c r="Q1400" s="24">
        <f t="shared" si="850"/>
        <v>552.3204273669661</v>
      </c>
      <c r="R1400" s="12">
        <f t="shared" si="832"/>
        <v>0.40680636215001847</v>
      </c>
      <c r="S1400" s="24">
        <f t="shared" si="833"/>
        <v>710.44301599915389</v>
      </c>
      <c r="T1400" s="12">
        <f t="shared" si="851"/>
        <v>0.27435450076378026</v>
      </c>
      <c r="W1400" s="24">
        <f t="shared" si="852"/>
        <v>758.05705772116562</v>
      </c>
      <c r="X1400" s="24">
        <f t="shared" si="853"/>
        <v>1203.6081969311892</v>
      </c>
      <c r="Y1400" s="13">
        <f t="shared" si="834"/>
        <v>0.28019084765604735</v>
      </c>
      <c r="Z1400" s="24">
        <f t="shared" si="835"/>
        <v>3296.5625549166416</v>
      </c>
      <c r="AA1400" s="24">
        <f t="shared" si="836"/>
        <v>19414.776561282757</v>
      </c>
      <c r="AB1400" s="24">
        <f t="shared" si="854"/>
        <v>671.64274588233604</v>
      </c>
      <c r="AC1400" s="24">
        <f t="shared" si="855"/>
        <v>552.3204273669661</v>
      </c>
      <c r="AD1400" s="123">
        <f t="shared" si="856"/>
        <v>6910</v>
      </c>
      <c r="AE1400" s="14">
        <f t="shared" si="857"/>
        <v>115.16666666666667</v>
      </c>
      <c r="AF1400" s="24">
        <f t="shared" si="837"/>
        <v>451.16021368348305</v>
      </c>
      <c r="AG1400" s="3">
        <f t="shared" si="858"/>
        <v>1.5832929229578441</v>
      </c>
      <c r="AH1400" s="14">
        <f t="shared" si="864"/>
        <v>0</v>
      </c>
      <c r="AI1400" s="14">
        <f t="shared" si="865"/>
        <v>-2.1689222114547911E-16</v>
      </c>
      <c r="AJ1400" s="14">
        <f t="shared" si="866"/>
        <v>1.0895580768486526</v>
      </c>
      <c r="AK1400" s="14">
        <f t="shared" si="867"/>
        <v>1.5832929229578441</v>
      </c>
      <c r="AL1400" s="24">
        <f t="shared" si="859"/>
        <v>671.64274588233604</v>
      </c>
      <c r="AM1400" s="14">
        <f t="shared" si="860"/>
        <v>579.15809676490301</v>
      </c>
      <c r="AN1400" s="138" t="str">
        <f t="shared" si="861"/>
        <v>modifiée</v>
      </c>
      <c r="AO1400">
        <f t="shared" si="862"/>
        <v>6910</v>
      </c>
      <c r="AP1400" s="124">
        <f t="shared" si="863"/>
        <v>579.15809676490301</v>
      </c>
      <c r="AQ1400" s="124">
        <f t="shared" ref="AQ1400:AQ1458" si="868">AP1400-AP1399</f>
        <v>0.26675005772824534</v>
      </c>
    </row>
    <row r="1401" spans="2:43" x14ac:dyDescent="0.25">
      <c r="B1401" s="3">
        <f t="shared" si="842"/>
        <v>6915</v>
      </c>
      <c r="C1401" s="14">
        <f t="shared" si="843"/>
        <v>115.25</v>
      </c>
      <c r="D1401" s="11">
        <f t="shared" si="844"/>
        <v>1042.9945868539394</v>
      </c>
      <c r="E1401" s="11">
        <f t="shared" si="825"/>
        <v>890.14033534420344</v>
      </c>
      <c r="F1401" s="11">
        <f t="shared" si="845"/>
        <v>407.88909531459342</v>
      </c>
      <c r="G1401" s="11">
        <f t="shared" si="826"/>
        <v>671.9140276776119</v>
      </c>
      <c r="H1401" s="11">
        <f t="shared" si="827"/>
        <v>552.59478186772992</v>
      </c>
      <c r="I1401" s="24">
        <f t="shared" si="846"/>
        <v>407.88909531459342</v>
      </c>
      <c r="J1401" s="12">
        <f t="shared" si="828"/>
        <v>0.26331216110983113</v>
      </c>
      <c r="K1401" s="24">
        <f t="shared" si="829"/>
        <v>609.78054344181146</v>
      </c>
      <c r="L1401" s="12">
        <f t="shared" si="847"/>
        <v>0.24105841169443559</v>
      </c>
      <c r="M1401" s="24">
        <f t="shared" si="848"/>
        <v>671.9140276776119</v>
      </c>
      <c r="N1401" s="12">
        <f t="shared" si="830"/>
        <v>0.55832095582317531</v>
      </c>
      <c r="O1401" s="24">
        <f t="shared" si="831"/>
        <v>862.74371947759448</v>
      </c>
      <c r="P1401" s="12">
        <f t="shared" si="849"/>
        <v>0.27095236970722841</v>
      </c>
      <c r="Q1401" s="24">
        <f t="shared" si="850"/>
        <v>552.59478186772992</v>
      </c>
      <c r="R1401" s="12">
        <f t="shared" si="832"/>
        <v>0.40665899670549266</v>
      </c>
      <c r="S1401" s="24">
        <f t="shared" si="833"/>
        <v>710.70046696350278</v>
      </c>
      <c r="T1401" s="12">
        <f t="shared" si="851"/>
        <v>0.27417607329548155</v>
      </c>
      <c r="W1401" s="24">
        <f t="shared" si="852"/>
        <v>758.33724856882168</v>
      </c>
      <c r="X1401" s="24">
        <f t="shared" si="853"/>
        <v>1196.8578471837811</v>
      </c>
      <c r="Y1401" s="13">
        <f t="shared" si="834"/>
        <v>0.28180796508849199</v>
      </c>
      <c r="Z1401" s="24">
        <f t="shared" si="835"/>
        <v>3295.077169384544</v>
      </c>
      <c r="AA1401" s="24">
        <f t="shared" si="836"/>
        <v>19419.230063130359</v>
      </c>
      <c r="AB1401" s="24">
        <f t="shared" si="854"/>
        <v>671.9140276776119</v>
      </c>
      <c r="AC1401" s="24">
        <f t="shared" si="855"/>
        <v>552.59478186772992</v>
      </c>
      <c r="AD1401" s="123">
        <f t="shared" si="856"/>
        <v>6915</v>
      </c>
      <c r="AE1401" s="14">
        <f t="shared" si="857"/>
        <v>115.25</v>
      </c>
      <c r="AF1401" s="24">
        <f t="shared" si="837"/>
        <v>451.29739093386496</v>
      </c>
      <c r="AG1401" s="3">
        <f t="shared" si="858"/>
        <v>1.5813175705523446</v>
      </c>
      <c r="AH1401" s="14">
        <f t="shared" si="864"/>
        <v>0</v>
      </c>
      <c r="AI1401" s="14">
        <f t="shared" si="865"/>
        <v>-2.1628303177816405E-16</v>
      </c>
      <c r="AJ1401" s="14">
        <f t="shared" si="866"/>
        <v>1.0883234815952154</v>
      </c>
      <c r="AK1401" s="14">
        <f t="shared" si="867"/>
        <v>1.5813175705523446</v>
      </c>
      <c r="AL1401" s="24">
        <f t="shared" si="859"/>
        <v>671.9140276776119</v>
      </c>
      <c r="AM1401" s="14">
        <f t="shared" si="860"/>
        <v>579.42477936429145</v>
      </c>
      <c r="AN1401" s="138" t="str">
        <f t="shared" si="861"/>
        <v>modifiée</v>
      </c>
      <c r="AO1401">
        <f t="shared" si="862"/>
        <v>6915</v>
      </c>
      <c r="AP1401" s="124">
        <f t="shared" si="863"/>
        <v>579.42477936429145</v>
      </c>
      <c r="AQ1401" s="124">
        <f t="shared" si="868"/>
        <v>0.26668259938844585</v>
      </c>
    </row>
    <row r="1402" spans="2:43" x14ac:dyDescent="0.25">
      <c r="B1402" s="3">
        <f t="shared" si="842"/>
        <v>6920</v>
      </c>
      <c r="C1402" s="14">
        <f t="shared" si="843"/>
        <v>115.33333333333333</v>
      </c>
      <c r="D1402" s="11">
        <f t="shared" si="844"/>
        <v>1043.1027685165864</v>
      </c>
      <c r="E1402" s="11">
        <f t="shared" si="825"/>
        <v>890.36111077057558</v>
      </c>
      <c r="F1402" s="11">
        <f t="shared" si="845"/>
        <v>408.13015372628786</v>
      </c>
      <c r="G1402" s="11">
        <f t="shared" si="826"/>
        <v>672.18498004731907</v>
      </c>
      <c r="H1402" s="11">
        <f t="shared" si="827"/>
        <v>552.86895794102543</v>
      </c>
      <c r="I1402" s="24">
        <f t="shared" si="846"/>
        <v>408.13015372628786</v>
      </c>
      <c r="J1402" s="12">
        <f t="shared" si="828"/>
        <v>0.26325985146074588</v>
      </c>
      <c r="K1402" s="24">
        <f t="shared" si="829"/>
        <v>609.90170664261655</v>
      </c>
      <c r="L1402" s="12">
        <f t="shared" si="847"/>
        <v>0.24096549611142631</v>
      </c>
      <c r="M1402" s="24">
        <f t="shared" si="848"/>
        <v>672.18498004731907</v>
      </c>
      <c r="N1402" s="12">
        <f t="shared" si="830"/>
        <v>0.55779727894521547</v>
      </c>
      <c r="O1402" s="24">
        <f t="shared" si="831"/>
        <v>863.55368925433822</v>
      </c>
      <c r="P1402" s="12">
        <f t="shared" si="849"/>
        <v>0.27062215565418873</v>
      </c>
      <c r="Q1402" s="24">
        <f t="shared" si="850"/>
        <v>552.86895794102543</v>
      </c>
      <c r="R1402" s="12">
        <f t="shared" si="832"/>
        <v>0.4065116625752041</v>
      </c>
      <c r="S1402" s="24">
        <f t="shared" si="833"/>
        <v>710.95804981987749</v>
      </c>
      <c r="T1402" s="12">
        <f t="shared" si="851"/>
        <v>0.27399776675054122</v>
      </c>
      <c r="W1402" s="24">
        <f t="shared" si="852"/>
        <v>758.61905653391022</v>
      </c>
      <c r="X1402" s="24">
        <f t="shared" si="853"/>
        <v>1190.2066882922268</v>
      </c>
      <c r="Y1402" s="13">
        <f t="shared" si="834"/>
        <v>0.28341676632807505</v>
      </c>
      <c r="Z1402" s="24">
        <f t="shared" si="835"/>
        <v>3293.5513559166338</v>
      </c>
      <c r="AA1402" s="24">
        <f t="shared" si="836"/>
        <v>19423.480405090548</v>
      </c>
      <c r="AB1402" s="24">
        <f t="shared" si="854"/>
        <v>672.18498004731907</v>
      </c>
      <c r="AC1402" s="24">
        <f t="shared" si="855"/>
        <v>552.86895794102543</v>
      </c>
      <c r="AD1402" s="123">
        <f t="shared" si="856"/>
        <v>6920</v>
      </c>
      <c r="AE1402" s="14">
        <f t="shared" si="857"/>
        <v>115.33333333333333</v>
      </c>
      <c r="AF1402" s="24">
        <f t="shared" si="837"/>
        <v>451.43447897051271</v>
      </c>
      <c r="AG1402" s="3">
        <f t="shared" si="858"/>
        <v>1.579343502824617</v>
      </c>
      <c r="AH1402" s="14">
        <f t="shared" si="864"/>
        <v>0</v>
      </c>
      <c r="AI1402" s="14">
        <f t="shared" si="865"/>
        <v>-2.1567423859941608E-16</v>
      </c>
      <c r="AJ1402" s="14">
        <f t="shared" si="866"/>
        <v>1.0870896892653856</v>
      </c>
      <c r="AK1402" s="14">
        <f t="shared" si="867"/>
        <v>1.579343502824617</v>
      </c>
      <c r="AL1402" s="24">
        <f t="shared" si="859"/>
        <v>672.18498004731907</v>
      </c>
      <c r="AM1402" s="14">
        <f t="shared" si="860"/>
        <v>579.69139359684016</v>
      </c>
      <c r="AN1402" s="138" t="str">
        <f t="shared" si="861"/>
        <v>modifiée</v>
      </c>
      <c r="AO1402">
        <f t="shared" si="862"/>
        <v>6920</v>
      </c>
      <c r="AP1402" s="124">
        <f t="shared" si="863"/>
        <v>579.69139359684016</v>
      </c>
      <c r="AQ1402" s="124">
        <f t="shared" si="868"/>
        <v>0.26661423254870442</v>
      </c>
    </row>
    <row r="1403" spans="2:43" x14ac:dyDescent="0.25">
      <c r="B1403" s="3">
        <f t="shared" si="842"/>
        <v>6925</v>
      </c>
      <c r="C1403" s="14">
        <f t="shared" si="843"/>
        <v>115.41666666666667</v>
      </c>
      <c r="D1403" s="11">
        <f t="shared" si="844"/>
        <v>1043.2108721260786</v>
      </c>
      <c r="E1403" s="11">
        <f t="shared" si="825"/>
        <v>890.58188619694783</v>
      </c>
      <c r="F1403" s="11">
        <f t="shared" si="845"/>
        <v>408.37111922239927</v>
      </c>
      <c r="G1403" s="11">
        <f t="shared" si="826"/>
        <v>672.4556022029733</v>
      </c>
      <c r="H1403" s="11">
        <f t="shared" si="827"/>
        <v>553.14295570777597</v>
      </c>
      <c r="I1403" s="24">
        <f t="shared" si="846"/>
        <v>408.37111922239927</v>
      </c>
      <c r="J1403" s="12">
        <f t="shared" si="828"/>
        <v>0.26320753121537566</v>
      </c>
      <c r="K1403" s="24">
        <f t="shared" si="829"/>
        <v>610.02294256164942</v>
      </c>
      <c r="L1403" s="12">
        <f t="shared" si="847"/>
        <v>0.24087259069509323</v>
      </c>
      <c r="M1403" s="24">
        <f t="shared" si="848"/>
        <v>672.4556022029733</v>
      </c>
      <c r="N1403" s="12">
        <f t="shared" si="830"/>
        <v>0.55727091037984811</v>
      </c>
      <c r="O1403" s="24">
        <f t="shared" si="831"/>
        <v>864.36935629897289</v>
      </c>
      <c r="P1403" s="12">
        <f t="shared" si="849"/>
        <v>0.27029114655109354</v>
      </c>
      <c r="Q1403" s="24">
        <f t="shared" si="850"/>
        <v>553.14295570777597</v>
      </c>
      <c r="R1403" s="12">
        <f t="shared" si="832"/>
        <v>0.40636435991915676</v>
      </c>
      <c r="S1403" s="24">
        <f t="shared" si="833"/>
        <v>711.21576437215151</v>
      </c>
      <c r="T1403" s="12">
        <f t="shared" si="851"/>
        <v>0.27381958117328858</v>
      </c>
      <c r="W1403" s="24">
        <f t="shared" si="852"/>
        <v>758.90247330023828</v>
      </c>
      <c r="X1403" s="24">
        <f t="shared" si="853"/>
        <v>1183.6530616211653</v>
      </c>
      <c r="Y1403" s="13">
        <f t="shared" si="834"/>
        <v>0.28501711529461143</v>
      </c>
      <c r="Z1403" s="24">
        <f t="shared" si="835"/>
        <v>3291.9853224177386</v>
      </c>
      <c r="AA1403" s="24">
        <f t="shared" si="836"/>
        <v>19427.528110666553</v>
      </c>
      <c r="AB1403" s="24">
        <f t="shared" si="854"/>
        <v>672.4556022029733</v>
      </c>
      <c r="AC1403" s="24">
        <f t="shared" si="855"/>
        <v>553.14295570777597</v>
      </c>
      <c r="AD1403" s="123">
        <f t="shared" si="856"/>
        <v>6925</v>
      </c>
      <c r="AE1403" s="14">
        <f t="shared" si="857"/>
        <v>115.41666666666667</v>
      </c>
      <c r="AF1403" s="24">
        <f t="shared" si="837"/>
        <v>451.57147785388798</v>
      </c>
      <c r="AG1403" s="3">
        <f t="shared" si="858"/>
        <v>1.5773707189040131</v>
      </c>
      <c r="AH1403" s="14">
        <f t="shared" si="864"/>
        <v>0</v>
      </c>
      <c r="AI1403" s="14">
        <f t="shared" si="865"/>
        <v>-2.1506584134073145E-16</v>
      </c>
      <c r="AJ1403" s="14">
        <f t="shared" si="866"/>
        <v>1.0858566993150083</v>
      </c>
      <c r="AK1403" s="14">
        <f t="shared" si="867"/>
        <v>1.5773707189040131</v>
      </c>
      <c r="AL1403" s="24">
        <f t="shared" si="859"/>
        <v>672.4556022029733</v>
      </c>
      <c r="AM1403" s="14">
        <f t="shared" si="860"/>
        <v>579.95793854340616</v>
      </c>
      <c r="AN1403" s="138" t="str">
        <f t="shared" si="861"/>
        <v>modifiée</v>
      </c>
      <c r="AO1403">
        <f t="shared" si="862"/>
        <v>6925</v>
      </c>
      <c r="AP1403" s="124">
        <f t="shared" si="863"/>
        <v>579.95793854340616</v>
      </c>
      <c r="AQ1403" s="124">
        <f t="shared" si="868"/>
        <v>0.26654494656600036</v>
      </c>
    </row>
    <row r="1404" spans="2:43" x14ac:dyDescent="0.25">
      <c r="B1404" s="3">
        <f t="shared" si="842"/>
        <v>6930</v>
      </c>
      <c r="C1404" s="14">
        <f t="shared" si="843"/>
        <v>115.5</v>
      </c>
      <c r="D1404" s="11">
        <f t="shared" si="844"/>
        <v>1043.318897794966</v>
      </c>
      <c r="E1404" s="11">
        <f t="shared" si="825"/>
        <v>890.80266162332009</v>
      </c>
      <c r="F1404" s="11">
        <f t="shared" si="845"/>
        <v>408.61199181309439</v>
      </c>
      <c r="G1404" s="11">
        <f t="shared" si="826"/>
        <v>672.72589334952443</v>
      </c>
      <c r="H1404" s="11">
        <f t="shared" si="827"/>
        <v>553.41677528894922</v>
      </c>
      <c r="I1404" s="24">
        <f t="shared" si="846"/>
        <v>408.61199181309439</v>
      </c>
      <c r="J1404" s="12">
        <f t="shared" si="828"/>
        <v>0.26315520037577117</v>
      </c>
      <c r="K1404" s="24">
        <f t="shared" si="829"/>
        <v>610.14425125217372</v>
      </c>
      <c r="L1404" s="12">
        <f t="shared" si="847"/>
        <v>0.2407796954970024</v>
      </c>
      <c r="M1404" s="24">
        <f t="shared" si="848"/>
        <v>672.72589334952443</v>
      </c>
      <c r="N1404" s="12">
        <f t="shared" si="830"/>
        <v>0.55674183206666872</v>
      </c>
      <c r="O1404" s="24">
        <f t="shared" si="831"/>
        <v>865.19077666772284</v>
      </c>
      <c r="P1404" s="12">
        <f t="shared" si="849"/>
        <v>0.26995933577505804</v>
      </c>
      <c r="Q1404" s="24">
        <f t="shared" si="850"/>
        <v>553.41677528894922</v>
      </c>
      <c r="R1404" s="12">
        <f t="shared" si="832"/>
        <v>0.40621708889699454</v>
      </c>
      <c r="S1404" s="24">
        <f t="shared" si="833"/>
        <v>711.47361042407761</v>
      </c>
      <c r="T1404" s="12">
        <f t="shared" si="851"/>
        <v>0.2736415166074404</v>
      </c>
      <c r="W1404" s="24">
        <f t="shared" si="852"/>
        <v>759.18749041553292</v>
      </c>
      <c r="X1404" s="24">
        <f t="shared" si="853"/>
        <v>1177.1953369137168</v>
      </c>
      <c r="Y1404" s="13">
        <f t="shared" si="834"/>
        <v>0.28660887944361579</v>
      </c>
      <c r="Z1404" s="24">
        <f t="shared" si="835"/>
        <v>3290.3792801946793</v>
      </c>
      <c r="AA1404" s="24">
        <f t="shared" si="836"/>
        <v>19431.373720039835</v>
      </c>
      <c r="AB1404" s="24">
        <f t="shared" si="854"/>
        <v>672.72589334952443</v>
      </c>
      <c r="AC1404" s="24">
        <f t="shared" si="855"/>
        <v>553.41677528894922</v>
      </c>
      <c r="AD1404" s="123">
        <f t="shared" si="856"/>
        <v>6930</v>
      </c>
      <c r="AE1404" s="14">
        <f t="shared" si="857"/>
        <v>115.5</v>
      </c>
      <c r="AF1404" s="24">
        <f t="shared" si="837"/>
        <v>451.70838764447461</v>
      </c>
      <c r="AG1404" s="3">
        <f t="shared" si="858"/>
        <v>1.5753992179195657</v>
      </c>
      <c r="AH1404" s="14">
        <f t="shared" si="864"/>
        <v>0</v>
      </c>
      <c r="AI1404" s="14">
        <f t="shared" si="865"/>
        <v>-2.144578397335079E-16</v>
      </c>
      <c r="AJ1404" s="14">
        <f t="shared" si="866"/>
        <v>1.0846245111997286</v>
      </c>
      <c r="AK1404" s="14">
        <f t="shared" si="867"/>
        <v>1.5753992179195657</v>
      </c>
      <c r="AL1404" s="24">
        <f t="shared" si="859"/>
        <v>672.72589334952443</v>
      </c>
      <c r="AM1404" s="14">
        <f t="shared" si="860"/>
        <v>580.22441327456636</v>
      </c>
      <c r="AN1404" s="138" t="str">
        <f t="shared" si="861"/>
        <v>modifiée</v>
      </c>
      <c r="AO1404">
        <f t="shared" si="862"/>
        <v>6930</v>
      </c>
      <c r="AP1404" s="124">
        <f t="shared" si="863"/>
        <v>580.22441327456636</v>
      </c>
      <c r="AQ1404" s="124">
        <f t="shared" si="868"/>
        <v>0.26647473116020137</v>
      </c>
    </row>
    <row r="1405" spans="2:43" x14ac:dyDescent="0.25">
      <c r="B1405" s="3">
        <f t="shared" si="842"/>
        <v>6935</v>
      </c>
      <c r="C1405" s="14">
        <f t="shared" si="843"/>
        <v>115.58333333333333</v>
      </c>
      <c r="D1405" s="11">
        <f t="shared" si="844"/>
        <v>1043.4268456355551</v>
      </c>
      <c r="E1405" s="11">
        <f t="shared" si="825"/>
        <v>891.02343704969235</v>
      </c>
      <c r="F1405" s="11">
        <f t="shared" si="845"/>
        <v>408.85277150859139</v>
      </c>
      <c r="G1405" s="11">
        <f t="shared" si="826"/>
        <v>672.9958526852995</v>
      </c>
      <c r="H1405" s="11">
        <f t="shared" si="827"/>
        <v>553.69041680555665</v>
      </c>
      <c r="I1405" s="24">
        <f t="shared" si="846"/>
        <v>408.85277150859139</v>
      </c>
      <c r="J1405" s="12">
        <f t="shared" si="828"/>
        <v>0.26310285894414998</v>
      </c>
      <c r="K1405" s="24">
        <f t="shared" si="829"/>
        <v>610.26563276712238</v>
      </c>
      <c r="L1405" s="12">
        <f t="shared" si="847"/>
        <v>0.24068681056872926</v>
      </c>
      <c r="M1405" s="24">
        <f t="shared" si="848"/>
        <v>672.9958526852995</v>
      </c>
      <c r="N1405" s="12">
        <f t="shared" si="830"/>
        <v>0.55621002581073531</v>
      </c>
      <c r="O1405" s="24">
        <f t="shared" si="831"/>
        <v>866.01800711351893</v>
      </c>
      <c r="P1405" s="12">
        <f t="shared" si="849"/>
        <v>0.26962671664565074</v>
      </c>
      <c r="Q1405" s="24">
        <f t="shared" si="850"/>
        <v>553.69041680555665</v>
      </c>
      <c r="R1405" s="12">
        <f t="shared" si="832"/>
        <v>0.40606984966799986</v>
      </c>
      <c r="S1405" s="24">
        <f t="shared" si="833"/>
        <v>711.73158777929007</v>
      </c>
      <c r="T1405" s="12">
        <f t="shared" si="851"/>
        <v>0.27346357309627062</v>
      </c>
      <c r="W1405" s="24">
        <f t="shared" si="852"/>
        <v>759.47409929497655</v>
      </c>
      <c r="X1405" s="24">
        <f t="shared" si="853"/>
        <v>1170.8319118506352</v>
      </c>
      <c r="Y1405" s="13">
        <f t="shared" si="834"/>
        <v>0.28819192976557434</v>
      </c>
      <c r="Z1405" s="24">
        <f t="shared" si="835"/>
        <v>3288.7334438678949</v>
      </c>
      <c r="AA1405" s="24">
        <f t="shared" si="836"/>
        <v>19435.017789751128</v>
      </c>
      <c r="AB1405" s="24">
        <f t="shared" si="854"/>
        <v>672.9958526852995</v>
      </c>
      <c r="AC1405" s="24">
        <f t="shared" si="855"/>
        <v>553.69041680555665</v>
      </c>
      <c r="AD1405" s="123">
        <f t="shared" si="856"/>
        <v>6935</v>
      </c>
      <c r="AE1405" s="14">
        <f t="shared" si="857"/>
        <v>115.58333333333333</v>
      </c>
      <c r="AF1405" s="24">
        <f t="shared" si="837"/>
        <v>451.84520840277833</v>
      </c>
      <c r="AG1405" s="3">
        <f t="shared" si="858"/>
        <v>1.5734289989999921</v>
      </c>
      <c r="AH1405" s="14">
        <f t="shared" si="864"/>
        <v>0</v>
      </c>
      <c r="AI1405" s="14">
        <f t="shared" si="865"/>
        <v>-2.1385023350904608E-16</v>
      </c>
      <c r="AJ1405" s="14">
        <f t="shared" si="866"/>
        <v>1.0833931243749952</v>
      </c>
      <c r="AK1405" s="14">
        <f t="shared" si="867"/>
        <v>1.5734289989999921</v>
      </c>
      <c r="AL1405" s="24">
        <f t="shared" si="859"/>
        <v>672.9958526852995</v>
      </c>
      <c r="AM1405" s="14">
        <f t="shared" si="860"/>
        <v>580.49081685097815</v>
      </c>
      <c r="AN1405" s="138" t="str">
        <f t="shared" si="861"/>
        <v>modifiée</v>
      </c>
      <c r="AO1405">
        <f t="shared" si="862"/>
        <v>6935</v>
      </c>
      <c r="AP1405" s="124">
        <f t="shared" si="863"/>
        <v>580.49081685097815</v>
      </c>
      <c r="AQ1405" s="124">
        <f t="shared" si="868"/>
        <v>0.2664035764117898</v>
      </c>
    </row>
    <row r="1406" spans="2:43" x14ac:dyDescent="0.25">
      <c r="B1406" s="3">
        <f t="shared" si="842"/>
        <v>6940</v>
      </c>
      <c r="C1406" s="14">
        <f t="shared" si="843"/>
        <v>115.66666666666667</v>
      </c>
      <c r="D1406" s="11">
        <f t="shared" si="844"/>
        <v>1043.5347157599097</v>
      </c>
      <c r="E1406" s="11">
        <f t="shared" si="825"/>
        <v>891.2442124760646</v>
      </c>
      <c r="F1406" s="11">
        <f t="shared" si="845"/>
        <v>409.09345831916011</v>
      </c>
      <c r="G1406" s="11">
        <f t="shared" si="826"/>
        <v>673.26547940194519</v>
      </c>
      <c r="H1406" s="11">
        <f t="shared" si="827"/>
        <v>553.9638803786529</v>
      </c>
      <c r="I1406" s="24">
        <f t="shared" si="846"/>
        <v>409.09345831916011</v>
      </c>
      <c r="J1406" s="12">
        <f t="shared" si="828"/>
        <v>0.2630505069228965</v>
      </c>
      <c r="K1406" s="24">
        <f t="shared" si="829"/>
        <v>610.38708715909684</v>
      </c>
      <c r="L1406" s="12">
        <f t="shared" si="847"/>
        <v>0.24059393596181683</v>
      </c>
      <c r="M1406" s="24">
        <f t="shared" si="848"/>
        <v>673.26547940194519</v>
      </c>
      <c r="N1406" s="12">
        <f t="shared" si="830"/>
        <v>0.55567547328170919</v>
      </c>
      <c r="O1406" s="24">
        <f t="shared" si="831"/>
        <v>866.85110509632307</v>
      </c>
      <c r="P1406" s="12">
        <f t="shared" si="849"/>
        <v>0.26929328242431577</v>
      </c>
      <c r="Q1406" s="24">
        <f t="shared" si="850"/>
        <v>553.9638803786529</v>
      </c>
      <c r="R1406" s="12">
        <f t="shared" si="832"/>
        <v>0.40592264239109405</v>
      </c>
      <c r="S1406" s="24">
        <f t="shared" si="833"/>
        <v>711.98969624130564</v>
      </c>
      <c r="T1406" s="12">
        <f t="shared" si="851"/>
        <v>0.27328575068254585</v>
      </c>
      <c r="W1406" s="24">
        <f t="shared" si="852"/>
        <v>759.76229122474217</v>
      </c>
      <c r="X1406" s="24">
        <f t="shared" si="853"/>
        <v>1164.5612116141397</v>
      </c>
      <c r="Y1406" s="13">
        <f t="shared" si="834"/>
        <v>0.28976614078273122</v>
      </c>
      <c r="Z1406" s="24">
        <f t="shared" si="835"/>
        <v>3287.0480312830609</v>
      </c>
      <c r="AA1406" s="24">
        <f t="shared" si="836"/>
        <v>19438.460892380444</v>
      </c>
      <c r="AB1406" s="24">
        <f t="shared" si="854"/>
        <v>673.26547940194519</v>
      </c>
      <c r="AC1406" s="24">
        <f t="shared" si="855"/>
        <v>553.9638803786529</v>
      </c>
      <c r="AD1406" s="123">
        <f t="shared" si="856"/>
        <v>6940</v>
      </c>
      <c r="AE1406" s="14">
        <f t="shared" si="857"/>
        <v>115.66666666666667</v>
      </c>
      <c r="AF1406" s="24">
        <f t="shared" si="837"/>
        <v>451.98194018932645</v>
      </c>
      <c r="AG1406" s="3">
        <f t="shared" si="858"/>
        <v>1.5714600612736991</v>
      </c>
      <c r="AH1406" s="14">
        <f t="shared" si="864"/>
        <v>0</v>
      </c>
      <c r="AI1406" s="14">
        <f t="shared" si="865"/>
        <v>-2.1324302239855063E-16</v>
      </c>
      <c r="AJ1406" s="14">
        <f t="shared" si="866"/>
        <v>1.082162538296062</v>
      </c>
      <c r="AK1406" s="14">
        <f t="shared" si="867"/>
        <v>1.5714600612736991</v>
      </c>
      <c r="AL1406" s="24">
        <f t="shared" si="859"/>
        <v>673.26547940194519</v>
      </c>
      <c r="AM1406" s="14">
        <f t="shared" si="860"/>
        <v>580.75714832373842</v>
      </c>
      <c r="AN1406" s="138" t="str">
        <f t="shared" si="861"/>
        <v>modifiée</v>
      </c>
      <c r="AO1406">
        <f t="shared" si="862"/>
        <v>6940</v>
      </c>
      <c r="AP1406" s="124">
        <f t="shared" si="863"/>
        <v>580.75714832373842</v>
      </c>
      <c r="AQ1406" s="124">
        <f t="shared" si="868"/>
        <v>0.26633147276027103</v>
      </c>
    </row>
    <row r="1407" spans="2:43" x14ac:dyDescent="0.25">
      <c r="B1407" s="3">
        <f t="shared" si="842"/>
        <v>6945</v>
      </c>
      <c r="C1407" s="14">
        <f t="shared" si="843"/>
        <v>115.75</v>
      </c>
      <c r="D1407" s="11">
        <f t="shared" si="844"/>
        <v>1043.6425082798514</v>
      </c>
      <c r="E1407" s="11">
        <f t="shared" si="825"/>
        <v>891.46498790243675</v>
      </c>
      <c r="F1407" s="11">
        <f t="shared" si="845"/>
        <v>409.33405225512195</v>
      </c>
      <c r="G1407" s="11">
        <f t="shared" si="826"/>
        <v>673.5347726843695</v>
      </c>
      <c r="H1407" s="11">
        <f t="shared" si="827"/>
        <v>554.23716612933549</v>
      </c>
      <c r="I1407" s="24">
        <f t="shared" si="846"/>
        <v>409.33405225512195</v>
      </c>
      <c r="J1407" s="12">
        <f t="shared" si="828"/>
        <v>0.26299814431456092</v>
      </c>
      <c r="K1407" s="24">
        <f t="shared" si="829"/>
        <v>610.50861448036869</v>
      </c>
      <c r="L1407" s="12">
        <f t="shared" si="847"/>
        <v>0.24050107172778737</v>
      </c>
      <c r="M1407" s="24">
        <f t="shared" si="848"/>
        <v>673.5347726843695</v>
      </c>
      <c r="N1407" s="12">
        <f t="shared" si="830"/>
        <v>0.55513815601299421</v>
      </c>
      <c r="O1407" s="24">
        <f t="shared" si="831"/>
        <v>867.69012879362765</v>
      </c>
      <c r="P1407" s="12">
        <f t="shared" si="849"/>
        <v>0.26895902631391155</v>
      </c>
      <c r="Q1407" s="24">
        <f t="shared" si="850"/>
        <v>554.23716612933549</v>
      </c>
      <c r="R1407" s="12">
        <f t="shared" si="832"/>
        <v>0.40577546722483487</v>
      </c>
      <c r="S1407" s="24">
        <f t="shared" si="833"/>
        <v>712.24793561352726</v>
      </c>
      <c r="T1407" s="12">
        <f t="shared" si="851"/>
        <v>0.27310804940854433</v>
      </c>
      <c r="W1407" s="24">
        <f t="shared" si="852"/>
        <v>760.05205736552489</v>
      </c>
      <c r="X1407" s="24">
        <f t="shared" si="853"/>
        <v>1158.381688456474</v>
      </c>
      <c r="Y1407" s="13">
        <f t="shared" si="834"/>
        <v>0.29133139054345653</v>
      </c>
      <c r="Z1407" s="24">
        <f t="shared" si="835"/>
        <v>3285.3232634227966</v>
      </c>
      <c r="AA1407" s="24">
        <f t="shared" si="836"/>
        <v>19441.703616226408</v>
      </c>
      <c r="AB1407" s="24">
        <f t="shared" si="854"/>
        <v>673.5347726843695</v>
      </c>
      <c r="AC1407" s="24">
        <f t="shared" si="855"/>
        <v>554.23716612933549</v>
      </c>
      <c r="AD1407" s="123">
        <f t="shared" si="856"/>
        <v>6945</v>
      </c>
      <c r="AE1407" s="14">
        <f t="shared" si="857"/>
        <v>115.75</v>
      </c>
      <c r="AF1407" s="24">
        <f t="shared" si="837"/>
        <v>452.11858306466775</v>
      </c>
      <c r="AG1407" s="3">
        <f t="shared" si="858"/>
        <v>1.5694924038687845</v>
      </c>
      <c r="AH1407" s="14">
        <f t="shared" si="864"/>
        <v>0</v>
      </c>
      <c r="AI1407" s="14">
        <f t="shared" si="865"/>
        <v>-2.1263620613313108E-16</v>
      </c>
      <c r="AJ1407" s="14">
        <f t="shared" si="866"/>
        <v>1.0809327524179904</v>
      </c>
      <c r="AK1407" s="14">
        <f t="shared" si="867"/>
        <v>1.5694924038687845</v>
      </c>
      <c r="AL1407" s="24">
        <f t="shared" si="859"/>
        <v>673.5347726843695</v>
      </c>
      <c r="AM1407" s="14">
        <f t="shared" si="860"/>
        <v>581.02340673474203</v>
      </c>
      <c r="AN1407" s="138" t="str">
        <f t="shared" si="861"/>
        <v>modifiée</v>
      </c>
      <c r="AO1407">
        <f t="shared" si="862"/>
        <v>6945</v>
      </c>
      <c r="AP1407" s="124">
        <f t="shared" si="863"/>
        <v>581.02340673474203</v>
      </c>
      <c r="AQ1407" s="124">
        <f t="shared" si="868"/>
        <v>0.26625841100360503</v>
      </c>
    </row>
    <row r="1408" spans="2:43" x14ac:dyDescent="0.25">
      <c r="B1408" s="3">
        <f t="shared" si="842"/>
        <v>6950</v>
      </c>
      <c r="C1408" s="14">
        <f t="shared" si="843"/>
        <v>115.83333333333333</v>
      </c>
      <c r="D1408" s="11">
        <f t="shared" si="844"/>
        <v>1043.7502233069613</v>
      </c>
      <c r="E1408" s="11">
        <f t="shared" si="825"/>
        <v>891.68576332880889</v>
      </c>
      <c r="F1408" s="11">
        <f t="shared" si="845"/>
        <v>409.57455332684975</v>
      </c>
      <c r="G1408" s="11">
        <f t="shared" si="826"/>
        <v>673.80373171068345</v>
      </c>
      <c r="H1408" s="11">
        <f t="shared" si="827"/>
        <v>554.510274178744</v>
      </c>
      <c r="I1408" s="24">
        <f t="shared" si="846"/>
        <v>409.57455332684975</v>
      </c>
      <c r="J1408" s="12">
        <f t="shared" si="828"/>
        <v>0.26294577112185885</v>
      </c>
      <c r="K1408" s="24">
        <f t="shared" si="829"/>
        <v>610.63021478287965</v>
      </c>
      <c r="L1408" s="12">
        <f t="shared" si="847"/>
        <v>0.24040821791811795</v>
      </c>
      <c r="M1408" s="24">
        <f t="shared" si="848"/>
        <v>673.80373171068345</v>
      </c>
      <c r="N1408" s="12">
        <f t="shared" si="830"/>
        <v>0.55459805540087914</v>
      </c>
      <c r="O1408" s="24">
        <f t="shared" si="831"/>
        <v>868.53513711113601</v>
      </c>
      <c r="P1408" s="12">
        <f t="shared" si="849"/>
        <v>0.26862394145816748</v>
      </c>
      <c r="Q1408" s="24">
        <f t="shared" si="850"/>
        <v>554.510274178744</v>
      </c>
      <c r="R1408" s="12">
        <f t="shared" si="832"/>
        <v>0.40562832432741819</v>
      </c>
      <c r="S1408" s="24">
        <f t="shared" si="833"/>
        <v>712.50630569924306</v>
      </c>
      <c r="T1408" s="12">
        <f t="shared" si="851"/>
        <v>0.27293046931602039</v>
      </c>
      <c r="W1408" s="24">
        <f t="shared" si="852"/>
        <v>760.34338875606829</v>
      </c>
      <c r="X1408" s="24">
        <f t="shared" si="853"/>
        <v>1152.2918212731915</v>
      </c>
      <c r="Y1408" s="13">
        <f t="shared" si="834"/>
        <v>0.29288756061427668</v>
      </c>
      <c r="Z1408" s="24">
        <f t="shared" si="835"/>
        <v>3283.5593643185148</v>
      </c>
      <c r="AA1408" s="24">
        <f t="shared" si="836"/>
        <v>19444.746564985257</v>
      </c>
      <c r="AB1408" s="24">
        <f t="shared" si="854"/>
        <v>673.80373171068345</v>
      </c>
      <c r="AC1408" s="24">
        <f t="shared" si="855"/>
        <v>554.510274178744</v>
      </c>
      <c r="AD1408" s="123">
        <f t="shared" si="856"/>
        <v>6950</v>
      </c>
      <c r="AE1408" s="14">
        <f t="shared" si="857"/>
        <v>115.83333333333333</v>
      </c>
      <c r="AF1408" s="24">
        <f t="shared" si="837"/>
        <v>452.255137089372</v>
      </c>
      <c r="AG1408" s="3">
        <f t="shared" si="858"/>
        <v>1.5675260259130432</v>
      </c>
      <c r="AH1408" s="14">
        <f t="shared" si="864"/>
        <v>0</v>
      </c>
      <c r="AI1408" s="14">
        <f t="shared" si="865"/>
        <v>-2.1202978444380349E-16</v>
      </c>
      <c r="AJ1408" s="14">
        <f t="shared" si="866"/>
        <v>1.0797037661956521</v>
      </c>
      <c r="AK1408" s="14">
        <f t="shared" si="867"/>
        <v>1.5675260259130432</v>
      </c>
      <c r="AL1408" s="24">
        <f t="shared" si="859"/>
        <v>673.80373171068345</v>
      </c>
      <c r="AM1408" s="14">
        <f t="shared" si="860"/>
        <v>581.28959111703728</v>
      </c>
      <c r="AN1408" s="138" t="str">
        <f t="shared" si="861"/>
        <v>modifiée</v>
      </c>
      <c r="AO1408">
        <f t="shared" si="862"/>
        <v>6950</v>
      </c>
      <c r="AP1408" s="124">
        <f t="shared" si="863"/>
        <v>581.28959111703728</v>
      </c>
      <c r="AQ1408" s="124">
        <f t="shared" si="868"/>
        <v>0.26618438229525054</v>
      </c>
    </row>
    <row r="1409" spans="2:43" x14ac:dyDescent="0.25">
      <c r="B1409" s="3">
        <f t="shared" si="842"/>
        <v>6955</v>
      </c>
      <c r="C1409" s="14">
        <f t="shared" si="843"/>
        <v>115.91666666666667</v>
      </c>
      <c r="D1409" s="11">
        <f t="shared" si="844"/>
        <v>1043.8578609525794</v>
      </c>
      <c r="E1409" s="11">
        <f t="shared" si="825"/>
        <v>891.90653875518115</v>
      </c>
      <c r="F1409" s="11">
        <f t="shared" si="845"/>
        <v>409.81496154476787</v>
      </c>
      <c r="G1409" s="11">
        <f t="shared" si="826"/>
        <v>674.0723556521416</v>
      </c>
      <c r="H1409" s="11">
        <f t="shared" si="827"/>
        <v>554.78320464806006</v>
      </c>
      <c r="I1409" s="24">
        <f t="shared" si="846"/>
        <v>409.81496154476787</v>
      </c>
      <c r="J1409" s="12">
        <f t="shared" si="828"/>
        <v>0.26289338734767115</v>
      </c>
      <c r="K1409" s="24">
        <f t="shared" si="829"/>
        <v>610.75188811824262</v>
      </c>
      <c r="L1409" s="12">
        <f t="shared" si="847"/>
        <v>0.24031537458427671</v>
      </c>
      <c r="M1409" s="24">
        <f t="shared" si="848"/>
        <v>674.0723556521416</v>
      </c>
      <c r="N1409" s="12">
        <f t="shared" si="830"/>
        <v>0.55405515270368133</v>
      </c>
      <c r="O1409" s="24">
        <f t="shared" si="831"/>
        <v>869.38618969362301</v>
      </c>
      <c r="P1409" s="12">
        <f t="shared" si="849"/>
        <v>0.2682880209412688</v>
      </c>
      <c r="Q1409" s="24">
        <f t="shared" si="850"/>
        <v>554.78320464806006</v>
      </c>
      <c r="R1409" s="12">
        <f t="shared" si="832"/>
        <v>0.4054812138566749</v>
      </c>
      <c r="S1409" s="24">
        <f t="shared" si="833"/>
        <v>712.76480630163132</v>
      </c>
      <c r="T1409" s="12">
        <f t="shared" si="851"/>
        <v>0.27275301044626082</v>
      </c>
      <c r="W1409" s="24">
        <f t="shared" si="852"/>
        <v>760.6362763166826</v>
      </c>
      <c r="X1409" s="24">
        <f t="shared" si="853"/>
        <v>1146.2901151812016</v>
      </c>
      <c r="Y1409" s="13">
        <f t="shared" si="834"/>
        <v>0.29443453606963055</v>
      </c>
      <c r="Z1409" s="24">
        <f t="shared" si="835"/>
        <v>3281.7565609624635</v>
      </c>
      <c r="AA1409" s="24">
        <f t="shared" si="836"/>
        <v>19447.590357429319</v>
      </c>
      <c r="AB1409" s="24">
        <f t="shared" si="854"/>
        <v>674.0723556521416</v>
      </c>
      <c r="AC1409" s="24">
        <f t="shared" si="855"/>
        <v>554.78320464806006</v>
      </c>
      <c r="AD1409" s="123">
        <f t="shared" si="856"/>
        <v>6955</v>
      </c>
      <c r="AE1409" s="14">
        <f t="shared" si="857"/>
        <v>115.91666666666667</v>
      </c>
      <c r="AF1409" s="24">
        <f t="shared" si="837"/>
        <v>452.39160232403003</v>
      </c>
      <c r="AG1409" s="3">
        <f t="shared" si="858"/>
        <v>1.5655609265339676</v>
      </c>
      <c r="AH1409" s="14">
        <f t="shared" si="864"/>
        <v>0</v>
      </c>
      <c r="AI1409" s="14">
        <f t="shared" si="865"/>
        <v>-2.1142375706149059E-16</v>
      </c>
      <c r="AJ1409" s="14">
        <f t="shared" si="866"/>
        <v>1.0784755790837297</v>
      </c>
      <c r="AK1409" s="14">
        <f t="shared" si="867"/>
        <v>1.5655609265339676</v>
      </c>
      <c r="AL1409" s="24">
        <f t="shared" si="859"/>
        <v>674.0723556521416</v>
      </c>
      <c r="AM1409" s="14">
        <f t="shared" si="860"/>
        <v>581.55570049518064</v>
      </c>
      <c r="AN1409" s="138" t="str">
        <f t="shared" si="861"/>
        <v>modifiée</v>
      </c>
      <c r="AO1409">
        <f t="shared" si="862"/>
        <v>6955</v>
      </c>
      <c r="AP1409" s="124">
        <f t="shared" si="863"/>
        <v>581.55570049518064</v>
      </c>
      <c r="AQ1409" s="124">
        <f t="shared" si="868"/>
        <v>0.26610937814336921</v>
      </c>
    </row>
    <row r="1410" spans="2:43" x14ac:dyDescent="0.25">
      <c r="B1410" s="3">
        <f t="shared" si="842"/>
        <v>6960</v>
      </c>
      <c r="C1410" s="14">
        <f t="shared" si="843"/>
        <v>116</v>
      </c>
      <c r="D1410" s="11">
        <f t="shared" si="844"/>
        <v>1043.9654213278063</v>
      </c>
      <c r="E1410" s="11">
        <f t="shared" si="825"/>
        <v>892.1273141815534</v>
      </c>
      <c r="F1410" s="11">
        <f t="shared" si="845"/>
        <v>410.05527691935214</v>
      </c>
      <c r="G1410" s="11">
        <f t="shared" si="826"/>
        <v>674.34064367308281</v>
      </c>
      <c r="H1410" s="11">
        <f t="shared" si="827"/>
        <v>555.05595765850637</v>
      </c>
      <c r="I1410" s="24">
        <f t="shared" si="846"/>
        <v>410.05527691935214</v>
      </c>
      <c r="J1410" s="12">
        <f t="shared" si="828"/>
        <v>0.26284099299504238</v>
      </c>
      <c r="K1410" s="24">
        <f t="shared" si="829"/>
        <v>610.87363453774174</v>
      </c>
      <c r="L1410" s="12">
        <f t="shared" si="847"/>
        <v>0.24022254177768607</v>
      </c>
      <c r="M1410" s="24">
        <f t="shared" si="848"/>
        <v>674.34064367308281</v>
      </c>
      <c r="N1410" s="12">
        <f t="shared" si="830"/>
        <v>0.5535094290408924</v>
      </c>
      <c r="O1410" s="24">
        <f t="shared" si="831"/>
        <v>870.24334693598439</v>
      </c>
      <c r="P1410" s="12">
        <f t="shared" si="849"/>
        <v>0.26795125778728301</v>
      </c>
      <c r="Q1410" s="24">
        <f t="shared" si="850"/>
        <v>555.05595765850637</v>
      </c>
      <c r="R1410" s="12">
        <f t="shared" si="832"/>
        <v>0.40533413597007167</v>
      </c>
      <c r="S1410" s="24">
        <f t="shared" si="833"/>
        <v>713.02343722375963</v>
      </c>
      <c r="T1410" s="12">
        <f t="shared" si="851"/>
        <v>0.27257567284003026</v>
      </c>
      <c r="W1410" s="24">
        <f t="shared" si="852"/>
        <v>760.93071085275221</v>
      </c>
      <c r="X1410" s="24">
        <f t="shared" si="853"/>
        <v>1140.3751011015966</v>
      </c>
      <c r="Y1410" s="13">
        <f t="shared" si="834"/>
        <v>0.29597220547943476</v>
      </c>
      <c r="Z1410" s="24">
        <f t="shared" si="835"/>
        <v>3279.9150832200298</v>
      </c>
      <c r="AA1410" s="24">
        <f t="shared" si="836"/>
        <v>19450.235627085829</v>
      </c>
      <c r="AB1410" s="24">
        <f t="shared" si="854"/>
        <v>674.34064367308281</v>
      </c>
      <c r="AC1410" s="24">
        <f t="shared" si="855"/>
        <v>555.05595765850637</v>
      </c>
      <c r="AD1410" s="123">
        <f t="shared" si="856"/>
        <v>6960</v>
      </c>
      <c r="AE1410" s="14">
        <f t="shared" si="857"/>
        <v>116</v>
      </c>
      <c r="AF1410" s="24">
        <f t="shared" si="837"/>
        <v>452.52797882925319</v>
      </c>
      <c r="AG1410" s="3">
        <f t="shared" si="858"/>
        <v>1.5635971048587542</v>
      </c>
      <c r="AH1410" s="14">
        <f t="shared" si="864"/>
        <v>0</v>
      </c>
      <c r="AI1410" s="14">
        <f t="shared" si="865"/>
        <v>-2.1081812371702397E-16</v>
      </c>
      <c r="AJ1410" s="14">
        <f t="shared" si="866"/>
        <v>1.0772481905367215</v>
      </c>
      <c r="AK1410" s="14">
        <f t="shared" si="867"/>
        <v>1.5635971048587542</v>
      </c>
      <c r="AL1410" s="24">
        <f t="shared" si="859"/>
        <v>674.34064367308281</v>
      </c>
      <c r="AM1410" s="14">
        <f t="shared" si="860"/>
        <v>581.82173388558817</v>
      </c>
      <c r="AN1410" s="138" t="str">
        <f t="shared" si="861"/>
        <v>modifiée</v>
      </c>
      <c r="AO1410">
        <f t="shared" si="862"/>
        <v>6960</v>
      </c>
      <c r="AP1410" s="124">
        <f t="shared" si="863"/>
        <v>581.82173388558817</v>
      </c>
      <c r="AQ1410" s="124">
        <f t="shared" si="868"/>
        <v>0.26603339040752871</v>
      </c>
    </row>
    <row r="1411" spans="2:43" x14ac:dyDescent="0.25">
      <c r="B1411" s="3">
        <f t="shared" si="842"/>
        <v>6965</v>
      </c>
      <c r="C1411" s="14">
        <f t="shared" si="843"/>
        <v>116.08333333333333</v>
      </c>
      <c r="D1411" s="11">
        <f t="shared" si="844"/>
        <v>1044.0729045435035</v>
      </c>
      <c r="E1411" s="11">
        <f t="shared" si="825"/>
        <v>892.34808960792566</v>
      </c>
      <c r="F1411" s="11">
        <f t="shared" si="845"/>
        <v>410.29549946112985</v>
      </c>
      <c r="G1411" s="11">
        <f t="shared" si="826"/>
        <v>674.60859493087014</v>
      </c>
      <c r="H1411" s="11">
        <f t="shared" si="827"/>
        <v>555.32853333134642</v>
      </c>
      <c r="I1411" s="24">
        <f t="shared" si="846"/>
        <v>410.29549946112985</v>
      </c>
      <c r="J1411" s="12">
        <f t="shared" si="828"/>
        <v>0.26278858806718153</v>
      </c>
      <c r="K1411" s="24">
        <f t="shared" si="829"/>
        <v>610.99545409233315</v>
      </c>
      <c r="L1411" s="12">
        <f t="shared" si="847"/>
        <v>0.24012971954975909</v>
      </c>
      <c r="M1411" s="24">
        <f t="shared" si="848"/>
        <v>674.60859493087014</v>
      </c>
      <c r="N1411" s="12">
        <f t="shared" si="830"/>
        <v>0.55296086539232681</v>
      </c>
      <c r="O1411" s="24">
        <f t="shared" si="831"/>
        <v>871.10666999447335</v>
      </c>
      <c r="P1411" s="12">
        <f t="shared" si="849"/>
        <v>0.26761364495973949</v>
      </c>
      <c r="Q1411" s="24">
        <f t="shared" si="850"/>
        <v>555.32853333134642</v>
      </c>
      <c r="R1411" s="12">
        <f t="shared" si="832"/>
        <v>0.40518709082470999</v>
      </c>
      <c r="S1411" s="24">
        <f t="shared" si="833"/>
        <v>713.28219826858799</v>
      </c>
      <c r="T1411" s="12">
        <f t="shared" si="851"/>
        <v>0.27239845653762812</v>
      </c>
      <c r="W1411" s="24">
        <f t="shared" si="852"/>
        <v>761.22668305823163</v>
      </c>
      <c r="X1411" s="24">
        <f t="shared" si="853"/>
        <v>1134.5453353472431</v>
      </c>
      <c r="Y1411" s="13">
        <f t="shared" si="834"/>
        <v>0.29750046089453364</v>
      </c>
      <c r="Z1411" s="24">
        <f t="shared" si="835"/>
        <v>3278.035163742351</v>
      </c>
      <c r="AA1411" s="24">
        <f t="shared" si="836"/>
        <v>19452.683021915771</v>
      </c>
      <c r="AB1411" s="24">
        <f t="shared" si="854"/>
        <v>674.60859493087014</v>
      </c>
      <c r="AC1411" s="24">
        <f t="shared" si="855"/>
        <v>555.32853333134642</v>
      </c>
      <c r="AD1411" s="123">
        <f t="shared" si="856"/>
        <v>6965</v>
      </c>
      <c r="AE1411" s="14">
        <f t="shared" si="857"/>
        <v>116.08333333333333</v>
      </c>
      <c r="AF1411" s="24">
        <f t="shared" si="837"/>
        <v>452.66426666567321</v>
      </c>
      <c r="AG1411" s="3">
        <f t="shared" si="858"/>
        <v>1.5616345600143058</v>
      </c>
      <c r="AH1411" s="14">
        <f t="shared" si="864"/>
        <v>0</v>
      </c>
      <c r="AI1411" s="14">
        <f t="shared" si="865"/>
        <v>-2.1021288414114454E-16</v>
      </c>
      <c r="AJ1411" s="14">
        <f t="shared" si="866"/>
        <v>1.0760216000089411</v>
      </c>
      <c r="AK1411" s="14">
        <f t="shared" si="867"/>
        <v>1.5616345600143058</v>
      </c>
      <c r="AL1411" s="24">
        <f t="shared" si="859"/>
        <v>674.60859493087014</v>
      </c>
      <c r="AM1411" s="14">
        <f t="shared" si="860"/>
        <v>582.0876902968854</v>
      </c>
      <c r="AN1411" s="138" t="str">
        <f t="shared" si="861"/>
        <v>modifiée</v>
      </c>
      <c r="AO1411">
        <f t="shared" si="862"/>
        <v>6965</v>
      </c>
      <c r="AP1411" s="124">
        <f t="shared" si="863"/>
        <v>582.0876902968854</v>
      </c>
      <c r="AQ1411" s="124">
        <f t="shared" si="868"/>
        <v>0.2659564112972248</v>
      </c>
    </row>
    <row r="1412" spans="2:43" x14ac:dyDescent="0.25">
      <c r="B1412" s="3">
        <f t="shared" si="842"/>
        <v>6970</v>
      </c>
      <c r="C1412" s="14">
        <f t="shared" si="843"/>
        <v>116.16666666666667</v>
      </c>
      <c r="D1412" s="11">
        <f t="shared" si="844"/>
        <v>1044.1803107102942</v>
      </c>
      <c r="E1412" s="11">
        <f t="shared" si="825"/>
        <v>892.56886503429791</v>
      </c>
      <c r="F1412" s="11">
        <f t="shared" si="845"/>
        <v>410.53562918067962</v>
      </c>
      <c r="G1412" s="11">
        <f t="shared" si="826"/>
        <v>674.87620857582988</v>
      </c>
      <c r="H1412" s="11">
        <f t="shared" si="827"/>
        <v>555.60093178788406</v>
      </c>
      <c r="I1412" s="24">
        <f t="shared" si="846"/>
        <v>410.53562918067962</v>
      </c>
      <c r="J1412" s="12">
        <f t="shared" si="828"/>
        <v>0.2627361725674604</v>
      </c>
      <c r="K1412" s="24">
        <f t="shared" si="829"/>
        <v>611.11734683264604</v>
      </c>
      <c r="L1412" s="12">
        <f t="shared" si="847"/>
        <v>0.24003690795185706</v>
      </c>
      <c r="M1412" s="24">
        <f t="shared" si="848"/>
        <v>674.87620857582988</v>
      </c>
      <c r="N1412" s="12">
        <f t="shared" si="830"/>
        <v>0.55240944259727309</v>
      </c>
      <c r="O1412" s="24">
        <f t="shared" si="831"/>
        <v>871.9762207981305</v>
      </c>
      <c r="P1412" s="12">
        <f t="shared" si="849"/>
        <v>0.26727517536103923</v>
      </c>
      <c r="Q1412" s="24">
        <f t="shared" si="850"/>
        <v>555.60093178788406</v>
      </c>
      <c r="R1412" s="12">
        <f t="shared" si="832"/>
        <v>0.40504007857732549</v>
      </c>
      <c r="S1412" s="24">
        <f t="shared" si="833"/>
        <v>713.54108923897093</v>
      </c>
      <c r="T1412" s="12">
        <f t="shared" si="851"/>
        <v>0.27222136157882382</v>
      </c>
      <c r="W1412" s="24">
        <f t="shared" si="852"/>
        <v>761.52418351912615</v>
      </c>
      <c r="X1412" s="24">
        <f t="shared" si="853"/>
        <v>1128.7993992151883</v>
      </c>
      <c r="Y1412" s="13">
        <f t="shared" si="834"/>
        <v>0.29901919783010106</v>
      </c>
      <c r="Z1412" s="24">
        <f t="shared" si="835"/>
        <v>3276.117037879294</v>
      </c>
      <c r="AA1412" s="24">
        <f t="shared" si="836"/>
        <v>19454.933203993114</v>
      </c>
      <c r="AB1412" s="24">
        <f t="shared" si="854"/>
        <v>674.87620857582988</v>
      </c>
      <c r="AC1412" s="24">
        <f t="shared" si="855"/>
        <v>555.60093178788406</v>
      </c>
      <c r="AD1412" s="123">
        <f t="shared" si="856"/>
        <v>6970</v>
      </c>
      <c r="AE1412" s="14">
        <f t="shared" si="857"/>
        <v>116.16666666666667</v>
      </c>
      <c r="AF1412" s="24">
        <f t="shared" si="837"/>
        <v>452.80046589394203</v>
      </c>
      <c r="AG1412" s="3">
        <f t="shared" si="858"/>
        <v>1.5596732911272349</v>
      </c>
      <c r="AH1412" s="14">
        <f t="shared" si="864"/>
        <v>0</v>
      </c>
      <c r="AI1412" s="14">
        <f t="shared" si="865"/>
        <v>-2.0960803806450364E-16</v>
      </c>
      <c r="AJ1412" s="14">
        <f t="shared" si="866"/>
        <v>1.0747958069545218</v>
      </c>
      <c r="AK1412" s="14">
        <f t="shared" si="867"/>
        <v>1.5596732911272349</v>
      </c>
      <c r="AL1412" s="24">
        <f t="shared" si="859"/>
        <v>674.87620857582988</v>
      </c>
      <c r="AM1412" s="14">
        <f t="shared" si="860"/>
        <v>582.35356873025341</v>
      </c>
      <c r="AN1412" s="138" t="str">
        <f t="shared" si="861"/>
        <v>modifiée</v>
      </c>
      <c r="AO1412">
        <f t="shared" si="862"/>
        <v>6970</v>
      </c>
      <c r="AP1412" s="124">
        <f t="shared" si="863"/>
        <v>582.35356873025341</v>
      </c>
      <c r="AQ1412" s="124">
        <f t="shared" si="868"/>
        <v>0.26587843336801598</v>
      </c>
    </row>
    <row r="1413" spans="2:43" x14ac:dyDescent="0.25">
      <c r="B1413" s="3">
        <f t="shared" si="842"/>
        <v>6975</v>
      </c>
      <c r="C1413" s="14">
        <f t="shared" si="843"/>
        <v>116.25</v>
      </c>
      <c r="D1413" s="11">
        <f t="shared" si="844"/>
        <v>1044.2876399385632</v>
      </c>
      <c r="E1413" s="11">
        <f t="shared" si="825"/>
        <v>892.78964046067006</v>
      </c>
      <c r="F1413" s="11">
        <f t="shared" si="845"/>
        <v>410.77566608863145</v>
      </c>
      <c r="G1413" s="11">
        <f t="shared" si="826"/>
        <v>675.14348375119096</v>
      </c>
      <c r="H1413" s="11">
        <f t="shared" si="827"/>
        <v>555.87315314946284</v>
      </c>
      <c r="I1413" s="24">
        <f t="shared" si="846"/>
        <v>410.77566608863145</v>
      </c>
      <c r="J1413" s="12">
        <f t="shared" si="828"/>
        <v>0.26268374649941367</v>
      </c>
      <c r="K1413" s="24">
        <f t="shared" si="829"/>
        <v>611.23931280898273</v>
      </c>
      <c r="L1413" s="12">
        <f t="shared" si="847"/>
        <v>0.23994410703535515</v>
      </c>
      <c r="M1413" s="24">
        <f t="shared" si="848"/>
        <v>675.14348375119096</v>
      </c>
      <c r="N1413" s="12">
        <f t="shared" si="830"/>
        <v>0.55185514135364766</v>
      </c>
      <c r="O1413" s="24">
        <f t="shared" si="831"/>
        <v>872.85206206041289</v>
      </c>
      <c r="P1413" s="12">
        <f t="shared" si="849"/>
        <v>0.26693584183209312</v>
      </c>
      <c r="Q1413" s="24">
        <f t="shared" si="850"/>
        <v>555.87315314946284</v>
      </c>
      <c r="R1413" s="12">
        <f t="shared" si="832"/>
        <v>0.40489309938428675</v>
      </c>
      <c r="S1413" s="24">
        <f t="shared" si="833"/>
        <v>713.80010993765859</v>
      </c>
      <c r="T1413" s="12">
        <f t="shared" si="851"/>
        <v>0.27204438800296082</v>
      </c>
      <c r="W1413" s="24">
        <f t="shared" si="852"/>
        <v>761.8232027169563</v>
      </c>
      <c r="X1413" s="24">
        <f t="shared" si="853"/>
        <v>1123.1358985838597</v>
      </c>
      <c r="Y1413" s="13">
        <f t="shared" si="834"/>
        <v>0.3005283152470834</v>
      </c>
      <c r="Z1413" s="24">
        <f t="shared" si="835"/>
        <v>3274.160943592844</v>
      </c>
      <c r="AA1413" s="24">
        <f t="shared" si="836"/>
        <v>19456.986849184956</v>
      </c>
      <c r="AB1413" s="24">
        <f t="shared" si="854"/>
        <v>675.14348375119096</v>
      </c>
      <c r="AC1413" s="24">
        <f t="shared" si="855"/>
        <v>555.87315314946284</v>
      </c>
      <c r="AD1413" s="123">
        <f t="shared" si="856"/>
        <v>6975</v>
      </c>
      <c r="AE1413" s="14">
        <f t="shared" si="857"/>
        <v>116.25</v>
      </c>
      <c r="AF1413" s="24">
        <f t="shared" si="837"/>
        <v>452.93657657473142</v>
      </c>
      <c r="AG1413" s="3">
        <f t="shared" si="858"/>
        <v>1.5577132973238677</v>
      </c>
      <c r="AH1413" s="14">
        <f t="shared" si="864"/>
        <v>0</v>
      </c>
      <c r="AI1413" s="14">
        <f t="shared" si="865"/>
        <v>-2.0900358521766451E-16</v>
      </c>
      <c r="AJ1413" s="14">
        <f t="shared" si="866"/>
        <v>1.0735708108274173</v>
      </c>
      <c r="AK1413" s="14">
        <f t="shared" si="867"/>
        <v>1.5577132973238677</v>
      </c>
      <c r="AL1413" s="24">
        <f t="shared" si="859"/>
        <v>675.14348375119096</v>
      </c>
      <c r="AM1413" s="14">
        <f t="shared" si="860"/>
        <v>582.61936817977426</v>
      </c>
      <c r="AN1413" s="138" t="str">
        <f t="shared" si="861"/>
        <v>modifiée</v>
      </c>
      <c r="AO1413">
        <f t="shared" si="862"/>
        <v>6975</v>
      </c>
      <c r="AP1413" s="124">
        <f t="shared" si="863"/>
        <v>582.61936817977426</v>
      </c>
      <c r="AQ1413" s="124">
        <f t="shared" si="868"/>
        <v>0.26579944952084134</v>
      </c>
    </row>
    <row r="1414" spans="2:43" x14ac:dyDescent="0.25">
      <c r="B1414" s="3">
        <f t="shared" si="842"/>
        <v>6980</v>
      </c>
      <c r="C1414" s="14">
        <f t="shared" si="843"/>
        <v>116.33333333333333</v>
      </c>
      <c r="D1414" s="11">
        <f t="shared" si="844"/>
        <v>1044.3948923384589</v>
      </c>
      <c r="E1414" s="11">
        <f t="shared" si="825"/>
        <v>893.0104158870422</v>
      </c>
      <c r="F1414" s="11">
        <f t="shared" si="845"/>
        <v>411.0156101956668</v>
      </c>
      <c r="G1414" s="11">
        <f t="shared" si="826"/>
        <v>675.41041959302299</v>
      </c>
      <c r="H1414" s="11">
        <f t="shared" si="827"/>
        <v>556.14519753746583</v>
      </c>
      <c r="I1414" s="24">
        <f t="shared" si="846"/>
        <v>411.0156101956668</v>
      </c>
      <c r="J1414" s="12">
        <f t="shared" si="828"/>
        <v>0.26263130986673811</v>
      </c>
      <c r="K1414" s="24">
        <f t="shared" si="829"/>
        <v>611.3613520713194</v>
      </c>
      <c r="L1414" s="12">
        <f t="shared" si="847"/>
        <v>0.2398513168515522</v>
      </c>
      <c r="M1414" s="24">
        <f t="shared" si="848"/>
        <v>675.41041959302299</v>
      </c>
      <c r="N1414" s="12">
        <f t="shared" si="830"/>
        <v>0.55129794221715267</v>
      </c>
      <c r="O1414" s="24">
        <f t="shared" si="831"/>
        <v>873.73425729102087</v>
      </c>
      <c r="P1414" s="12">
        <f t="shared" si="849"/>
        <v>0.2665956371516256</v>
      </c>
      <c r="Q1414" s="24">
        <f t="shared" si="850"/>
        <v>556.14519753746583</v>
      </c>
      <c r="R1414" s="12">
        <f t="shared" si="832"/>
        <v>0.40474615340159542</v>
      </c>
      <c r="S1414" s="24">
        <f t="shared" si="833"/>
        <v>714.05926016729859</v>
      </c>
      <c r="T1414" s="12">
        <f t="shared" si="851"/>
        <v>0.27186753584881701</v>
      </c>
      <c r="W1414" s="24">
        <f t="shared" si="852"/>
        <v>762.12373103220341</v>
      </c>
      <c r="X1414" s="24">
        <f t="shared" si="853"/>
        <v>1117.5534635150852</v>
      </c>
      <c r="Y1414" s="13">
        <f t="shared" si="834"/>
        <v>0.30202771553174823</v>
      </c>
      <c r="Z1414" s="24">
        <f t="shared" si="835"/>
        <v>3272.1671213709697</v>
      </c>
      <c r="AA1414" s="24">
        <f t="shared" si="836"/>
        <v>19458.844646832335</v>
      </c>
      <c r="AB1414" s="24">
        <f t="shared" si="854"/>
        <v>675.41041959302299</v>
      </c>
      <c r="AC1414" s="24">
        <f t="shared" si="855"/>
        <v>556.14519753746583</v>
      </c>
      <c r="AD1414" s="123">
        <f t="shared" si="856"/>
        <v>6980</v>
      </c>
      <c r="AE1414" s="14">
        <f t="shared" si="857"/>
        <v>116.33333333333333</v>
      </c>
      <c r="AF1414" s="24">
        <f t="shared" si="837"/>
        <v>453.07259876873292</v>
      </c>
      <c r="AG1414" s="3">
        <f t="shared" si="858"/>
        <v>1.5557545777302462</v>
      </c>
      <c r="AH1414" s="14">
        <f t="shared" si="864"/>
        <v>0</v>
      </c>
      <c r="AI1414" s="14">
        <f t="shared" si="865"/>
        <v>-2.0839952533110255E-16</v>
      </c>
      <c r="AJ1414" s="14">
        <f t="shared" si="866"/>
        <v>1.0723466110814037</v>
      </c>
      <c r="AK1414" s="14">
        <f t="shared" si="867"/>
        <v>1.5557545777302462</v>
      </c>
      <c r="AL1414" s="24">
        <f t="shared" si="859"/>
        <v>675.41041959302299</v>
      </c>
      <c r="AM1414" s="14">
        <f t="shared" si="860"/>
        <v>582.88508763277071</v>
      </c>
      <c r="AN1414" s="138" t="str">
        <f t="shared" si="861"/>
        <v>modifiée</v>
      </c>
      <c r="AO1414">
        <f t="shared" si="862"/>
        <v>6980</v>
      </c>
      <c r="AP1414" s="124">
        <f t="shared" si="863"/>
        <v>582.88508763277071</v>
      </c>
      <c r="AQ1414" s="124">
        <f t="shared" si="868"/>
        <v>0.26571945299644995</v>
      </c>
    </row>
    <row r="1415" spans="2:43" x14ac:dyDescent="0.25">
      <c r="B1415" s="3">
        <f t="shared" si="842"/>
        <v>6985</v>
      </c>
      <c r="C1415" s="14">
        <f t="shared" si="843"/>
        <v>116.41666666666667</v>
      </c>
      <c r="D1415" s="11">
        <f t="shared" si="844"/>
        <v>1044.5020680198934</v>
      </c>
      <c r="E1415" s="11">
        <f t="shared" si="825"/>
        <v>893.23119131341446</v>
      </c>
      <c r="F1415" s="11">
        <f t="shared" si="845"/>
        <v>411.25546151251837</v>
      </c>
      <c r="G1415" s="11">
        <f t="shared" si="826"/>
        <v>675.67701523017467</v>
      </c>
      <c r="H1415" s="11">
        <f t="shared" si="827"/>
        <v>556.41706507331469</v>
      </c>
      <c r="I1415" s="24">
        <f t="shared" si="846"/>
        <v>411.25546151251837</v>
      </c>
      <c r="J1415" s="12">
        <f t="shared" si="828"/>
        <v>0.26257886267329195</v>
      </c>
      <c r="K1415" s="24">
        <f t="shared" si="829"/>
        <v>611.48346466930661</v>
      </c>
      <c r="L1415" s="12">
        <f t="shared" si="847"/>
        <v>0.23975853745174289</v>
      </c>
      <c r="M1415" s="24">
        <f t="shared" si="848"/>
        <v>675.67701523017467</v>
      </c>
      <c r="N1415" s="12">
        <f t="shared" si="830"/>
        <v>0.55073782560043638</v>
      </c>
      <c r="O1415" s="24">
        <f t="shared" si="831"/>
        <v>874.62287080793226</v>
      </c>
      <c r="P1415" s="12">
        <f t="shared" si="849"/>
        <v>0.26625455403582077</v>
      </c>
      <c r="Q1415" s="24">
        <f t="shared" si="850"/>
        <v>556.41706507331469</v>
      </c>
      <c r="R1415" s="12">
        <f t="shared" si="832"/>
        <v>0.40459924078488513</v>
      </c>
      <c r="S1415" s="24">
        <f t="shared" si="833"/>
        <v>714.31853973043849</v>
      </c>
      <c r="T1415" s="12">
        <f t="shared" si="851"/>
        <v>0.27169080515471872</v>
      </c>
      <c r="W1415" s="24">
        <f t="shared" si="852"/>
        <v>762.42575874773513</v>
      </c>
      <c r="X1415" s="24">
        <f t="shared" si="853"/>
        <v>1112.0507478609184</v>
      </c>
      <c r="Y1415" s="13">
        <f t="shared" si="834"/>
        <v>0.30351730447342179</v>
      </c>
      <c r="Z1415" s="24">
        <f t="shared" si="835"/>
        <v>3270.1358141419832</v>
      </c>
      <c r="AA1415" s="24">
        <f t="shared" si="836"/>
        <v>19460.507299432102</v>
      </c>
      <c r="AB1415" s="24">
        <f t="shared" si="854"/>
        <v>675.67701523017467</v>
      </c>
      <c r="AC1415" s="24">
        <f t="shared" si="855"/>
        <v>556.41706507331469</v>
      </c>
      <c r="AD1415" s="123">
        <f t="shared" si="856"/>
        <v>6985</v>
      </c>
      <c r="AE1415" s="14">
        <f t="shared" si="857"/>
        <v>116.41666666666667</v>
      </c>
      <c r="AF1415" s="24">
        <f t="shared" si="837"/>
        <v>453.20853253665734</v>
      </c>
      <c r="AG1415" s="3">
        <f t="shared" si="858"/>
        <v>1.5537971314721344</v>
      </c>
      <c r="AH1415" s="14">
        <f t="shared" si="864"/>
        <v>0</v>
      </c>
      <c r="AI1415" s="14">
        <f t="shared" si="865"/>
        <v>-2.0779585813520754E-16</v>
      </c>
      <c r="AJ1415" s="14">
        <f t="shared" si="866"/>
        <v>1.071123207170084</v>
      </c>
      <c r="AK1415" s="14">
        <f t="shared" si="867"/>
        <v>1.5537971314721344</v>
      </c>
      <c r="AL1415" s="24">
        <f t="shared" si="859"/>
        <v>675.67701523017467</v>
      </c>
      <c r="AM1415" s="14">
        <f t="shared" si="860"/>
        <v>583.15072607014565</v>
      </c>
      <c r="AN1415" s="138" t="str">
        <f t="shared" si="861"/>
        <v>modifiée</v>
      </c>
      <c r="AO1415">
        <f t="shared" si="862"/>
        <v>6985</v>
      </c>
      <c r="AP1415" s="124">
        <f t="shared" si="863"/>
        <v>583.15072607014565</v>
      </c>
      <c r="AQ1415" s="124">
        <f t="shared" si="868"/>
        <v>0.26563843737494608</v>
      </c>
    </row>
    <row r="1416" spans="2:43" x14ac:dyDescent="0.25">
      <c r="B1416" s="3">
        <f t="shared" si="842"/>
        <v>6990</v>
      </c>
      <c r="C1416" s="14">
        <f t="shared" si="843"/>
        <v>116.5</v>
      </c>
      <c r="D1416" s="11">
        <f t="shared" si="844"/>
        <v>1044.6091670925423</v>
      </c>
      <c r="E1416" s="11">
        <f t="shared" si="825"/>
        <v>893.45196673978671</v>
      </c>
      <c r="F1416" s="11">
        <f t="shared" si="845"/>
        <v>411.4952200499701</v>
      </c>
      <c r="G1416" s="11">
        <f t="shared" si="826"/>
        <v>675.94326978421054</v>
      </c>
      <c r="H1416" s="11">
        <f t="shared" si="827"/>
        <v>556.68875587846935</v>
      </c>
      <c r="I1416" s="24">
        <f t="shared" si="846"/>
        <v>411.4952200499701</v>
      </c>
      <c r="J1416" s="12">
        <f t="shared" si="828"/>
        <v>0.26252640492309465</v>
      </c>
      <c r="K1416" s="24">
        <f t="shared" si="829"/>
        <v>611.60565065227024</v>
      </c>
      <c r="L1416" s="12">
        <f t="shared" si="847"/>
        <v>0.23966576888720509</v>
      </c>
      <c r="M1416" s="24">
        <f t="shared" si="848"/>
        <v>675.94326978421054</v>
      </c>
      <c r="N1416" s="12">
        <f t="shared" si="830"/>
        <v>0.55017477177225993</v>
      </c>
      <c r="O1416" s="24">
        <f t="shared" si="831"/>
        <v>875.51796774964191</v>
      </c>
      <c r="P1416" s="12">
        <f t="shared" si="849"/>
        <v>0.26591258513778898</v>
      </c>
      <c r="Q1416" s="24">
        <f t="shared" si="850"/>
        <v>556.68875587846935</v>
      </c>
      <c r="R1416" s="12">
        <f t="shared" si="832"/>
        <v>0.40445236168942089</v>
      </c>
      <c r="S1416" s="24">
        <f t="shared" si="833"/>
        <v>714.57794842952637</v>
      </c>
      <c r="T1416" s="12">
        <f t="shared" si="851"/>
        <v>0.27151419595852211</v>
      </c>
      <c r="W1416" s="24">
        <f t="shared" si="852"/>
        <v>762.72927605220855</v>
      </c>
      <c r="X1416" s="24">
        <f t="shared" si="853"/>
        <v>1106.6264288752855</v>
      </c>
      <c r="Y1416" s="13">
        <f t="shared" si="834"/>
        <v>0.30499699124048707</v>
      </c>
      <c r="Z1416" s="24">
        <f t="shared" si="835"/>
        <v>3268.067267189454</v>
      </c>
      <c r="AA1416" s="24">
        <f t="shared" si="836"/>
        <v>19461.975522319928</v>
      </c>
      <c r="AB1416" s="24">
        <f t="shared" si="854"/>
        <v>675.94326978421054</v>
      </c>
      <c r="AC1416" s="24">
        <f t="shared" si="855"/>
        <v>556.68875587846935</v>
      </c>
      <c r="AD1416" s="123">
        <f t="shared" si="856"/>
        <v>6990</v>
      </c>
      <c r="AE1416" s="14">
        <f t="shared" si="857"/>
        <v>116.5</v>
      </c>
      <c r="AF1416" s="24">
        <f t="shared" si="837"/>
        <v>453.34437793923468</v>
      </c>
      <c r="AG1416" s="3">
        <f t="shared" si="858"/>
        <v>1.5518409576750207</v>
      </c>
      <c r="AH1416" s="14">
        <f t="shared" si="864"/>
        <v>0</v>
      </c>
      <c r="AI1416" s="14">
        <f t="shared" si="865"/>
        <v>-2.0719258336028422E-16</v>
      </c>
      <c r="AJ1416" s="14">
        <f t="shared" si="866"/>
        <v>1.0699005985468879</v>
      </c>
      <c r="AK1416" s="14">
        <f t="shared" si="867"/>
        <v>1.5518409576750207</v>
      </c>
      <c r="AL1416" s="24">
        <f t="shared" si="859"/>
        <v>675.94326978421054</v>
      </c>
      <c r="AM1416" s="14">
        <f t="shared" si="860"/>
        <v>583.41628246671553</v>
      </c>
      <c r="AN1416" s="138" t="str">
        <f t="shared" si="861"/>
        <v>modifiée</v>
      </c>
      <c r="AO1416">
        <f t="shared" si="862"/>
        <v>6990</v>
      </c>
      <c r="AP1416" s="124">
        <f t="shared" si="863"/>
        <v>583.41628246671553</v>
      </c>
      <c r="AQ1416" s="124">
        <f t="shared" si="868"/>
        <v>0.26555639656987751</v>
      </c>
    </row>
    <row r="1417" spans="2:43" x14ac:dyDescent="0.25">
      <c r="B1417" s="3">
        <f t="shared" si="842"/>
        <v>6995</v>
      </c>
      <c r="C1417" s="14">
        <f t="shared" si="843"/>
        <v>116.58333333333333</v>
      </c>
      <c r="D1417" s="11">
        <f t="shared" si="844"/>
        <v>1044.7161896658474</v>
      </c>
      <c r="E1417" s="11">
        <f t="shared" si="825"/>
        <v>893.67274216615897</v>
      </c>
      <c r="F1417" s="11">
        <f t="shared" si="845"/>
        <v>411.73488581885732</v>
      </c>
      <c r="G1417" s="11">
        <f t="shared" si="826"/>
        <v>676.20918236934835</v>
      </c>
      <c r="H1417" s="11">
        <f t="shared" si="827"/>
        <v>556.96027007442785</v>
      </c>
      <c r="I1417" s="24">
        <f t="shared" si="846"/>
        <v>411.73488581885732</v>
      </c>
      <c r="J1417" s="12">
        <f t="shared" si="828"/>
        <v>0.26247393662032603</v>
      </c>
      <c r="K1417" s="24">
        <f t="shared" si="829"/>
        <v>611.72791006921136</v>
      </c>
      <c r="L1417" s="12">
        <f t="shared" si="847"/>
        <v>0.23957301120914581</v>
      </c>
      <c r="M1417" s="24">
        <f t="shared" si="848"/>
        <v>676.20918236934835</v>
      </c>
      <c r="N1417" s="12">
        <f t="shared" si="830"/>
        <v>0.54960876085666577</v>
      </c>
      <c r="O1417" s="24">
        <f t="shared" si="831"/>
        <v>876.41961408761631</v>
      </c>
      <c r="P1417" s="12">
        <f t="shared" si="849"/>
        <v>0.26556972304694088</v>
      </c>
      <c r="Q1417" s="24">
        <f t="shared" si="850"/>
        <v>556.96027007442785</v>
      </c>
      <c r="R1417" s="12">
        <f t="shared" si="832"/>
        <v>0.40430551627009886</v>
      </c>
      <c r="S1417" s="24">
        <f t="shared" si="833"/>
        <v>714.8374860669137</v>
      </c>
      <c r="T1417" s="12">
        <f t="shared" si="851"/>
        <v>0.27133770829753062</v>
      </c>
      <c r="W1417" s="24">
        <f t="shared" si="852"/>
        <v>763.03427304344905</v>
      </c>
      <c r="X1417" s="24">
        <f t="shared" si="853"/>
        <v>1101.2792068304529</v>
      </c>
      <c r="Y1417" s="13">
        <f t="shared" si="834"/>
        <v>0.30646668835472568</v>
      </c>
      <c r="Z1417" s="24">
        <f t="shared" si="835"/>
        <v>3265.961728067748</v>
      </c>
      <c r="AA1417" s="24">
        <f t="shared" si="836"/>
        <v>19463.250043355161</v>
      </c>
      <c r="AB1417" s="24">
        <f t="shared" si="854"/>
        <v>676.20918236934835</v>
      </c>
      <c r="AC1417" s="24">
        <f t="shared" si="855"/>
        <v>556.96027007442785</v>
      </c>
      <c r="AD1417" s="123">
        <f t="shared" si="856"/>
        <v>6995</v>
      </c>
      <c r="AE1417" s="14">
        <f t="shared" si="857"/>
        <v>116.58333333333333</v>
      </c>
      <c r="AF1417" s="24">
        <f t="shared" si="837"/>
        <v>453.48013503721393</v>
      </c>
      <c r="AG1417" s="3">
        <f t="shared" si="858"/>
        <v>1.5498860554641196</v>
      </c>
      <c r="AH1417" s="14">
        <f t="shared" si="864"/>
        <v>0</v>
      </c>
      <c r="AI1417" s="14">
        <f t="shared" si="865"/>
        <v>-2.065897007365528E-16</v>
      </c>
      <c r="AJ1417" s="14">
        <f t="shared" si="866"/>
        <v>1.0686787846650747</v>
      </c>
      <c r="AK1417" s="14">
        <f t="shared" si="867"/>
        <v>1.5498860554641196</v>
      </c>
      <c r="AL1417" s="24">
        <f t="shared" si="859"/>
        <v>676.20918236934835</v>
      </c>
      <c r="AM1417" s="14">
        <f t="shared" si="860"/>
        <v>583.68175579154376</v>
      </c>
      <c r="AN1417" s="138" t="str">
        <f t="shared" si="861"/>
        <v>modifiée</v>
      </c>
      <c r="AO1417">
        <f t="shared" si="862"/>
        <v>6995</v>
      </c>
      <c r="AP1417" s="124">
        <f t="shared" si="863"/>
        <v>583.68175579154376</v>
      </c>
      <c r="AQ1417" s="124">
        <f t="shared" si="868"/>
        <v>0.26547332482823549</v>
      </c>
    </row>
    <row r="1418" spans="2:43" x14ac:dyDescent="0.25">
      <c r="B1418" s="3">
        <f t="shared" si="842"/>
        <v>7000</v>
      </c>
      <c r="C1418" s="14">
        <f t="shared" si="843"/>
        <v>116.66666666666667</v>
      </c>
      <c r="D1418" s="11">
        <f t="shared" si="844"/>
        <v>1044.823135849015</v>
      </c>
      <c r="E1418" s="11">
        <f t="shared" si="825"/>
        <v>893.89351759253123</v>
      </c>
      <c r="F1418" s="11">
        <f t="shared" si="845"/>
        <v>411.97445883006645</v>
      </c>
      <c r="G1418" s="11">
        <f t="shared" si="826"/>
        <v>676.47475209239531</v>
      </c>
      <c r="H1418" s="11">
        <f t="shared" si="827"/>
        <v>557.2316077827254</v>
      </c>
      <c r="I1418" s="24">
        <f t="shared" si="846"/>
        <v>411.97445883006645</v>
      </c>
      <c r="J1418" s="12">
        <f t="shared" si="828"/>
        <v>0.26242145776932574</v>
      </c>
      <c r="K1418" s="24">
        <f t="shared" si="829"/>
        <v>611.85024296880761</v>
      </c>
      <c r="L1418" s="12">
        <f t="shared" si="847"/>
        <v>0.23948026446880322</v>
      </c>
      <c r="M1418" s="24">
        <f t="shared" si="848"/>
        <v>676.47475209239531</v>
      </c>
      <c r="N1418" s="12">
        <f t="shared" si="830"/>
        <v>0.54903977283215266</v>
      </c>
      <c r="O1418" s="24">
        <f t="shared" si="831"/>
        <v>877.32787663896465</v>
      </c>
      <c r="P1418" s="12">
        <f t="shared" si="849"/>
        <v>0.26522596028869205</v>
      </c>
      <c r="Q1418" s="24">
        <f t="shared" si="850"/>
        <v>557.2316077827254</v>
      </c>
      <c r="R1418" s="12">
        <f t="shared" si="832"/>
        <v>0.4041587046814451</v>
      </c>
      <c r="S1418" s="24">
        <f t="shared" si="833"/>
        <v>715.09715244485676</v>
      </c>
      <c r="T1418" s="12">
        <f t="shared" si="851"/>
        <v>0.27116134220865429</v>
      </c>
      <c r="W1418" s="24">
        <f t="shared" si="852"/>
        <v>763.34073973180375</v>
      </c>
      <c r="X1418" s="24">
        <f t="shared" si="853"/>
        <v>1096.0078046383053</v>
      </c>
      <c r="Y1418" s="13">
        <f t="shared" si="834"/>
        <v>0.30792631166406642</v>
      </c>
      <c r="Z1418" s="24">
        <f t="shared" si="835"/>
        <v>3263.8194465181869</v>
      </c>
      <c r="AA1418" s="24">
        <f t="shared" si="836"/>
        <v>19464.331602606679</v>
      </c>
      <c r="AB1418" s="24">
        <f t="shared" si="854"/>
        <v>676.47475209239531</v>
      </c>
      <c r="AC1418" s="24">
        <f t="shared" si="855"/>
        <v>557.2316077827254</v>
      </c>
      <c r="AD1418" s="123">
        <f t="shared" si="856"/>
        <v>7000</v>
      </c>
      <c r="AE1418" s="14">
        <f t="shared" si="857"/>
        <v>116.66666666666667</v>
      </c>
      <c r="AF1418" s="24">
        <f t="shared" si="837"/>
        <v>453.6158038913627</v>
      </c>
      <c r="AG1418" s="3">
        <f t="shared" si="858"/>
        <v>1.5479324239643772</v>
      </c>
      <c r="AH1418" s="14">
        <f t="shared" si="864"/>
        <v>0</v>
      </c>
      <c r="AI1418" s="14">
        <f t="shared" si="865"/>
        <v>-2.0598720999415087E-16</v>
      </c>
      <c r="AJ1418" s="14">
        <f t="shared" si="866"/>
        <v>1.0674577649777357</v>
      </c>
      <c r="AK1418" s="14">
        <f t="shared" si="867"/>
        <v>1.5479324239643772</v>
      </c>
      <c r="AL1418" s="24">
        <f t="shared" si="859"/>
        <v>676.47475209239531</v>
      </c>
      <c r="AM1418" s="14">
        <f t="shared" si="860"/>
        <v>583.9471450082666</v>
      </c>
      <c r="AN1418" s="138" t="str">
        <f t="shared" si="861"/>
        <v>modifiée</v>
      </c>
      <c r="AO1418">
        <f t="shared" si="862"/>
        <v>7000</v>
      </c>
      <c r="AP1418" s="124">
        <f t="shared" si="863"/>
        <v>583.9471450082666</v>
      </c>
      <c r="AQ1418" s="124">
        <f t="shared" si="868"/>
        <v>0.26538921672283777</v>
      </c>
    </row>
    <row r="1419" spans="2:43" x14ac:dyDescent="0.25">
      <c r="B1419" s="3">
        <f t="shared" si="842"/>
        <v>7005</v>
      </c>
      <c r="C1419" s="14">
        <f t="shared" si="843"/>
        <v>116.75</v>
      </c>
      <c r="D1419" s="11">
        <f t="shared" si="844"/>
        <v>1044.9300057510186</v>
      </c>
      <c r="E1419" s="11">
        <f t="shared" si="825"/>
        <v>894.11429301890337</v>
      </c>
      <c r="F1419" s="11">
        <f t="shared" si="845"/>
        <v>412.21393909453525</v>
      </c>
      <c r="G1419" s="11">
        <f t="shared" si="826"/>
        <v>676.73997805268402</v>
      </c>
      <c r="H1419" s="11">
        <f t="shared" si="827"/>
        <v>557.50276912493405</v>
      </c>
      <c r="I1419" s="24">
        <f t="shared" si="846"/>
        <v>412.21393909453525</v>
      </c>
      <c r="J1419" s="12">
        <f t="shared" si="828"/>
        <v>0.26236896837459311</v>
      </c>
      <c r="K1419" s="24">
        <f t="shared" si="829"/>
        <v>611.97264939941329</v>
      </c>
      <c r="L1419" s="12">
        <f t="shared" si="847"/>
        <v>0.23938752871732616</v>
      </c>
      <c r="M1419" s="24">
        <f t="shared" si="848"/>
        <v>676.73997805268402</v>
      </c>
      <c r="N1419" s="12">
        <f t="shared" si="830"/>
        <v>0.54846778753085523</v>
      </c>
      <c r="O1419" s="24">
        <f t="shared" si="831"/>
        <v>878.24282307932913</v>
      </c>
      <c r="P1419" s="12">
        <f t="shared" si="849"/>
        <v>0.26488128932369298</v>
      </c>
      <c r="Q1419" s="24">
        <f t="shared" si="850"/>
        <v>557.50276912493405</v>
      </c>
      <c r="R1419" s="12">
        <f t="shared" si="832"/>
        <v>0.40401192707761541</v>
      </c>
      <c r="S1419" s="24">
        <f t="shared" si="833"/>
        <v>715.35694736551795</v>
      </c>
      <c r="T1419" s="12">
        <f t="shared" si="851"/>
        <v>0.27098509772822438</v>
      </c>
      <c r="W1419" s="24">
        <f t="shared" si="852"/>
        <v>763.64866604346787</v>
      </c>
      <c r="X1419" s="24">
        <f t="shared" si="853"/>
        <v>1090.810967476428</v>
      </c>
      <c r="Y1419" s="13">
        <f t="shared" si="834"/>
        <v>0.30937578031382978</v>
      </c>
      <c r="Z1419" s="24">
        <f t="shared" si="835"/>
        <v>3261.6406743858875</v>
      </c>
      <c r="AA1419" s="24">
        <f t="shared" si="836"/>
        <v>19465.220952040927</v>
      </c>
      <c r="AB1419" s="24">
        <f t="shared" si="854"/>
        <v>676.73997805268402</v>
      </c>
      <c r="AC1419" s="24">
        <f t="shared" si="855"/>
        <v>557.50276912493405</v>
      </c>
      <c r="AD1419" s="123">
        <f t="shared" si="856"/>
        <v>7005</v>
      </c>
      <c r="AE1419" s="14">
        <f t="shared" si="857"/>
        <v>116.75</v>
      </c>
      <c r="AF1419" s="24">
        <f t="shared" si="837"/>
        <v>453.75138456246702</v>
      </c>
      <c r="AG1419" s="3">
        <f t="shared" si="858"/>
        <v>1.5459800623004749</v>
      </c>
      <c r="AH1419" s="14">
        <f t="shared" si="864"/>
        <v>0</v>
      </c>
      <c r="AI1419" s="14">
        <f t="shared" si="865"/>
        <v>-2.0538511086313427E-16</v>
      </c>
      <c r="AJ1419" s="14">
        <f t="shared" si="866"/>
        <v>1.0662375389377969</v>
      </c>
      <c r="AK1419" s="14">
        <f t="shared" si="867"/>
        <v>1.5459800623004749</v>
      </c>
      <c r="AL1419" s="24">
        <f t="shared" si="859"/>
        <v>676.73997805268402</v>
      </c>
      <c r="AM1419" s="14">
        <f t="shared" si="860"/>
        <v>584.21244907541927</v>
      </c>
      <c r="AN1419" s="138" t="str">
        <f t="shared" si="861"/>
        <v>modifiée</v>
      </c>
      <c r="AO1419">
        <f t="shared" si="862"/>
        <v>7005</v>
      </c>
      <c r="AP1419" s="124">
        <f t="shared" si="863"/>
        <v>584.21244907541927</v>
      </c>
      <c r="AQ1419" s="124">
        <f t="shared" si="868"/>
        <v>0.26530406715266963</v>
      </c>
    </row>
    <row r="1420" spans="2:43" x14ac:dyDescent="0.25">
      <c r="B1420" s="3">
        <f t="shared" si="842"/>
        <v>7010</v>
      </c>
      <c r="C1420" s="14">
        <f t="shared" si="843"/>
        <v>116.83333333333333</v>
      </c>
      <c r="D1420" s="11">
        <f t="shared" si="844"/>
        <v>1045.0367994805979</v>
      </c>
      <c r="E1420" s="11">
        <f t="shared" si="825"/>
        <v>894.33506844527551</v>
      </c>
      <c r="F1420" s="11">
        <f t="shared" si="845"/>
        <v>412.45332662325256</v>
      </c>
      <c r="G1420" s="11">
        <f t="shared" si="826"/>
        <v>677.00485934200776</v>
      </c>
      <c r="H1420" s="11">
        <f t="shared" si="827"/>
        <v>557.77375422266232</v>
      </c>
      <c r="I1420" s="24">
        <f t="shared" si="846"/>
        <v>412.45332662325256</v>
      </c>
      <c r="J1420" s="12">
        <f t="shared" si="828"/>
        <v>0.26231646844078615</v>
      </c>
      <c r="K1420" s="24">
        <f t="shared" si="829"/>
        <v>612.09512940906029</v>
      </c>
      <c r="L1420" s="12">
        <f t="shared" si="847"/>
        <v>0.23929480400588782</v>
      </c>
      <c r="M1420" s="24">
        <f t="shared" si="848"/>
        <v>677.00485934200776</v>
      </c>
      <c r="N1420" s="12">
        <f t="shared" si="830"/>
        <v>0.54789278463772939</v>
      </c>
      <c r="O1420" s="24">
        <f t="shared" si="831"/>
        <v>879.16452195600175</v>
      </c>
      <c r="P1420" s="12">
        <f t="shared" si="849"/>
        <v>0.26453570254755665</v>
      </c>
      <c r="Q1420" s="24">
        <f t="shared" si="850"/>
        <v>557.77375422266232</v>
      </c>
      <c r="R1420" s="12">
        <f t="shared" si="832"/>
        <v>0.40386518361239437</v>
      </c>
      <c r="S1420" s="24">
        <f t="shared" si="833"/>
        <v>715.61687063096861</v>
      </c>
      <c r="T1420" s="12">
        <f t="shared" si="851"/>
        <v>0.27080897489217137</v>
      </c>
      <c r="W1420" s="24">
        <f t="shared" si="852"/>
        <v>763.95804182378174</v>
      </c>
      <c r="X1420" s="24">
        <f t="shared" si="853"/>
        <v>1085.6874624190054</v>
      </c>
      <c r="Y1420" s="13">
        <f t="shared" si="834"/>
        <v>0.31081501671653039</v>
      </c>
      <c r="Z1420" s="24">
        <f t="shared" si="835"/>
        <v>3259.4256655373442</v>
      </c>
      <c r="AA1420" s="24">
        <f t="shared" si="836"/>
        <v>19465.918855211748</v>
      </c>
      <c r="AB1420" s="24">
        <f t="shared" si="854"/>
        <v>677.00485934200776</v>
      </c>
      <c r="AC1420" s="24">
        <f t="shared" si="855"/>
        <v>557.77375422266232</v>
      </c>
      <c r="AD1420" s="123">
        <f t="shared" si="856"/>
        <v>7010</v>
      </c>
      <c r="AE1420" s="14">
        <f t="shared" si="857"/>
        <v>116.83333333333333</v>
      </c>
      <c r="AF1420" s="24">
        <f t="shared" si="837"/>
        <v>453.88687711133116</v>
      </c>
      <c r="AG1420" s="3">
        <f t="shared" si="858"/>
        <v>1.5440289695968314</v>
      </c>
      <c r="AH1420" s="14">
        <f t="shared" si="864"/>
        <v>0</v>
      </c>
      <c r="AI1420" s="14">
        <f t="shared" si="865"/>
        <v>-2.0478340307347782E-16</v>
      </c>
      <c r="AJ1420" s="14">
        <f t="shared" si="866"/>
        <v>1.0650181059980197</v>
      </c>
      <c r="AK1420" s="14">
        <f t="shared" si="867"/>
        <v>1.5440289695968314</v>
      </c>
      <c r="AL1420" s="24">
        <f t="shared" si="859"/>
        <v>677.00485934200776</v>
      </c>
      <c r="AM1420" s="14">
        <f t="shared" si="860"/>
        <v>584.47766694675511</v>
      </c>
      <c r="AN1420" s="138" t="str">
        <f t="shared" si="861"/>
        <v>modifiée</v>
      </c>
      <c r="AO1420">
        <f t="shared" si="862"/>
        <v>7010</v>
      </c>
      <c r="AP1420" s="124">
        <f t="shared" si="863"/>
        <v>584.47766694675511</v>
      </c>
      <c r="AQ1420" s="124">
        <f t="shared" si="868"/>
        <v>0.2652178713358353</v>
      </c>
    </row>
    <row r="1421" spans="2:43" x14ac:dyDescent="0.25">
      <c r="B1421" s="3">
        <f t="shared" si="842"/>
        <v>7015</v>
      </c>
      <c r="C1421" s="14">
        <f t="shared" si="843"/>
        <v>116.91666666666667</v>
      </c>
      <c r="D1421" s="11">
        <f t="shared" si="844"/>
        <v>1045.1435171462608</v>
      </c>
      <c r="E1421" s="11">
        <f t="shared" si="825"/>
        <v>894.55584387164777</v>
      </c>
      <c r="F1421" s="11">
        <f t="shared" si="845"/>
        <v>412.69262142725847</v>
      </c>
      <c r="G1421" s="11">
        <f t="shared" si="826"/>
        <v>677.26939504455527</v>
      </c>
      <c r="H1421" s="11">
        <f t="shared" si="827"/>
        <v>558.04456319755445</v>
      </c>
      <c r="I1421" s="24">
        <f t="shared" si="846"/>
        <v>412.69262142725847</v>
      </c>
      <c r="J1421" s="12">
        <f t="shared" si="828"/>
        <v>0.2622639579727209</v>
      </c>
      <c r="K1421" s="24">
        <f t="shared" si="829"/>
        <v>612.21768304545833</v>
      </c>
      <c r="L1421" s="12">
        <f t="shared" si="847"/>
        <v>0.23920209038558995</v>
      </c>
      <c r="M1421" s="24">
        <f t="shared" si="848"/>
        <v>677.26939504455527</v>
      </c>
      <c r="N1421" s="12">
        <f t="shared" si="830"/>
        <v>0.5473147436897432</v>
      </c>
      <c r="O1421" s="24">
        <f t="shared" si="831"/>
        <v>880.09304270127018</v>
      </c>
      <c r="P1421" s="12">
        <f t="shared" si="849"/>
        <v>0.26418919229013588</v>
      </c>
      <c r="Q1421" s="24">
        <f t="shared" si="850"/>
        <v>558.04456319755445</v>
      </c>
      <c r="R1421" s="12">
        <f t="shared" si="832"/>
        <v>0.40371847443919545</v>
      </c>
      <c r="S1421" s="24">
        <f t="shared" si="833"/>
        <v>715.87692204318932</v>
      </c>
      <c r="T1421" s="12">
        <f t="shared" si="851"/>
        <v>0.27063297373587714</v>
      </c>
      <c r="W1421" s="24">
        <f t="shared" si="852"/>
        <v>764.2688568404983</v>
      </c>
      <c r="X1421" s="24">
        <f t="shared" si="853"/>
        <v>1080.6360780725008</v>
      </c>
      <c r="Y1421" s="13">
        <f t="shared" si="834"/>
        <v>0.31224394652031989</v>
      </c>
      <c r="Z1421" s="24">
        <f t="shared" si="835"/>
        <v>3257.1746757787369</v>
      </c>
      <c r="AA1421" s="24">
        <f t="shared" si="836"/>
        <v>19466.426086952284</v>
      </c>
      <c r="AB1421" s="24">
        <f t="shared" si="854"/>
        <v>677.26939504455527</v>
      </c>
      <c r="AC1421" s="24">
        <f t="shared" si="855"/>
        <v>558.04456319755445</v>
      </c>
      <c r="AD1421" s="123">
        <f t="shared" si="856"/>
        <v>7015</v>
      </c>
      <c r="AE1421" s="14">
        <f t="shared" si="857"/>
        <v>116.91666666666667</v>
      </c>
      <c r="AF1421" s="24">
        <f t="shared" si="837"/>
        <v>454.02228159877723</v>
      </c>
      <c r="AG1421" s="3">
        <f t="shared" si="858"/>
        <v>1.5420791449776081</v>
      </c>
      <c r="AH1421" s="14">
        <f t="shared" si="864"/>
        <v>0</v>
      </c>
      <c r="AI1421" s="14">
        <f t="shared" si="865"/>
        <v>-2.0418208635507705E-16</v>
      </c>
      <c r="AJ1421" s="14">
        <f t="shared" si="866"/>
        <v>1.063799465611005</v>
      </c>
      <c r="AK1421" s="14">
        <f t="shared" si="867"/>
        <v>1.5420791449776081</v>
      </c>
      <c r="AL1421" s="24">
        <f t="shared" si="859"/>
        <v>677.26939504455527</v>
      </c>
      <c r="AM1421" s="14">
        <f t="shared" si="860"/>
        <v>584.74279757156296</v>
      </c>
      <c r="AN1421" s="138" t="str">
        <f t="shared" si="861"/>
        <v>modifiée</v>
      </c>
      <c r="AO1421">
        <f t="shared" si="862"/>
        <v>7015</v>
      </c>
      <c r="AP1421" s="124">
        <f t="shared" si="863"/>
        <v>584.74279757156296</v>
      </c>
      <c r="AQ1421" s="124">
        <f t="shared" si="868"/>
        <v>0.26513062480785266</v>
      </c>
    </row>
    <row r="1422" spans="2:43" x14ac:dyDescent="0.25">
      <c r="B1422" s="3">
        <f t="shared" si="842"/>
        <v>7020</v>
      </c>
      <c r="C1422" s="14">
        <f t="shared" si="843"/>
        <v>117</v>
      </c>
      <c r="D1422" s="11">
        <f t="shared" si="844"/>
        <v>1045.2501588562834</v>
      </c>
      <c r="E1422" s="11">
        <f t="shared" si="825"/>
        <v>894.77661929802002</v>
      </c>
      <c r="F1422" s="11">
        <f t="shared" si="845"/>
        <v>412.93182351764409</v>
      </c>
      <c r="G1422" s="11">
        <f t="shared" si="826"/>
        <v>677.5335842368454</v>
      </c>
      <c r="H1422" s="11">
        <f t="shared" si="827"/>
        <v>558.31519617129038</v>
      </c>
      <c r="I1422" s="24">
        <f t="shared" si="846"/>
        <v>412.93182351764409</v>
      </c>
      <c r="J1422" s="12">
        <f t="shared" si="828"/>
        <v>0.26221143697537158</v>
      </c>
      <c r="K1422" s="24">
        <f t="shared" si="829"/>
        <v>612.3403103559956</v>
      </c>
      <c r="L1422" s="12">
        <f t="shared" si="847"/>
        <v>0.23910938790752856</v>
      </c>
      <c r="M1422" s="24">
        <f t="shared" si="848"/>
        <v>677.5335842368454</v>
      </c>
      <c r="N1422" s="12">
        <f t="shared" si="830"/>
        <v>0.54673364407507452</v>
      </c>
      <c r="O1422" s="24">
        <f t="shared" si="831"/>
        <v>881.02845564599863</v>
      </c>
      <c r="P1422" s="12">
        <f t="shared" si="849"/>
        <v>0.26384175081514549</v>
      </c>
      <c r="Q1422" s="24">
        <f t="shared" si="850"/>
        <v>558.31519617129038</v>
      </c>
      <c r="R1422" s="12">
        <f t="shared" si="832"/>
        <v>0.40357179971105961</v>
      </c>
      <c r="S1422" s="24">
        <f t="shared" si="833"/>
        <v>716.13710140407261</v>
      </c>
      <c r="T1422" s="12">
        <f t="shared" si="851"/>
        <v>0.27045709429427783</v>
      </c>
      <c r="W1422" s="24">
        <f t="shared" si="852"/>
        <v>764.58110078701861</v>
      </c>
      <c r="X1422" s="24">
        <f t="shared" si="853"/>
        <v>1075.6556242161259</v>
      </c>
      <c r="Y1422" s="13">
        <f t="shared" si="834"/>
        <v>0.31366249857613493</v>
      </c>
      <c r="Z1422" s="24">
        <f t="shared" si="835"/>
        <v>3254.8879627750352</v>
      </c>
      <c r="AA1422" s="24">
        <f t="shared" si="836"/>
        <v>19466.743433068968</v>
      </c>
      <c r="AB1422" s="24">
        <f t="shared" si="854"/>
        <v>677.5335842368454</v>
      </c>
      <c r="AC1422" s="24">
        <f t="shared" si="855"/>
        <v>558.31519617129038</v>
      </c>
      <c r="AD1422" s="123">
        <f t="shared" si="856"/>
        <v>7020</v>
      </c>
      <c r="AE1422" s="14">
        <f t="shared" si="857"/>
        <v>117</v>
      </c>
      <c r="AF1422" s="24">
        <f t="shared" si="837"/>
        <v>454.15759808564519</v>
      </c>
      <c r="AG1422" s="3">
        <f t="shared" si="858"/>
        <v>1.5401305875667093</v>
      </c>
      <c r="AH1422" s="14">
        <f t="shared" si="864"/>
        <v>0</v>
      </c>
      <c r="AI1422" s="14">
        <f t="shared" si="865"/>
        <v>-2.0358116043774824E-16</v>
      </c>
      <c r="AJ1422" s="14">
        <f t="shared" si="866"/>
        <v>1.0625816172291933</v>
      </c>
      <c r="AK1422" s="14">
        <f t="shared" si="867"/>
        <v>1.5401305875667093</v>
      </c>
      <c r="AL1422" s="24">
        <f t="shared" si="859"/>
        <v>677.5335842368454</v>
      </c>
      <c r="AM1422" s="14">
        <f t="shared" si="860"/>
        <v>585.00783989497995</v>
      </c>
      <c r="AN1422" s="138" t="str">
        <f t="shared" si="861"/>
        <v>modifiée</v>
      </c>
      <c r="AO1422">
        <f t="shared" si="862"/>
        <v>7020</v>
      </c>
      <c r="AP1422" s="124">
        <f t="shared" si="863"/>
        <v>585.00783989497995</v>
      </c>
      <c r="AQ1422" s="124">
        <f t="shared" si="868"/>
        <v>0.26504232341699208</v>
      </c>
    </row>
    <row r="1423" spans="2:43" x14ac:dyDescent="0.25">
      <c r="B1423" s="3">
        <f t="shared" si="842"/>
        <v>7025</v>
      </c>
      <c r="C1423" s="14">
        <f t="shared" si="843"/>
        <v>117.08333333333333</v>
      </c>
      <c r="D1423" s="11">
        <f t="shared" si="844"/>
        <v>1045.3567247187107</v>
      </c>
      <c r="E1423" s="11">
        <f t="shared" si="825"/>
        <v>894.99739472439228</v>
      </c>
      <c r="F1423" s="11">
        <f t="shared" si="845"/>
        <v>413.17093290555164</v>
      </c>
      <c r="G1423" s="11">
        <f t="shared" si="826"/>
        <v>677.79742598766052</v>
      </c>
      <c r="H1423" s="11">
        <f t="shared" si="827"/>
        <v>558.58565326558471</v>
      </c>
      <c r="I1423" s="24">
        <f t="shared" si="846"/>
        <v>413.17093290555164</v>
      </c>
      <c r="J1423" s="12">
        <f t="shared" si="828"/>
        <v>0.2621589054538695</v>
      </c>
      <c r="K1423" s="24">
        <f t="shared" si="829"/>
        <v>612.4630113877397</v>
      </c>
      <c r="L1423" s="12">
        <f t="shared" si="847"/>
        <v>0.23901669662276337</v>
      </c>
      <c r="M1423" s="24">
        <f t="shared" si="848"/>
        <v>677.79742598766052</v>
      </c>
      <c r="N1423" s="12">
        <f t="shared" si="830"/>
        <v>0.54614946503231532</v>
      </c>
      <c r="O1423" s="24">
        <f t="shared" si="831"/>
        <v>881.97083203344482</v>
      </c>
      <c r="P1423" s="12">
        <f t="shared" si="849"/>
        <v>0.26349337031957787</v>
      </c>
      <c r="Q1423" s="24">
        <f t="shared" si="850"/>
        <v>558.58565326558471</v>
      </c>
      <c r="R1423" s="12">
        <f t="shared" si="832"/>
        <v>0.40342515958065528</v>
      </c>
      <c r="S1423" s="24">
        <f t="shared" si="833"/>
        <v>716.39740851542501</v>
      </c>
      <c r="T1423" s="12">
        <f t="shared" si="851"/>
        <v>0.27028133660181891</v>
      </c>
      <c r="W1423" s="24">
        <f t="shared" si="852"/>
        <v>764.89476328559476</v>
      </c>
      <c r="X1423" s="24">
        <f t="shared" si="853"/>
        <v>1070.7449314470794</v>
      </c>
      <c r="Y1423" s="13">
        <f t="shared" si="834"/>
        <v>0.3150706049036302</v>
      </c>
      <c r="Z1423" s="24">
        <f t="shared" si="835"/>
        <v>3252.5657859699377</v>
      </c>
      <c r="AA1423" s="24">
        <f t="shared" si="836"/>
        <v>19466.871690038122</v>
      </c>
      <c r="AB1423" s="24">
        <f t="shared" si="854"/>
        <v>677.79742598766052</v>
      </c>
      <c r="AC1423" s="24">
        <f t="shared" si="855"/>
        <v>558.58565326558471</v>
      </c>
      <c r="AD1423" s="123">
        <f t="shared" si="856"/>
        <v>7025</v>
      </c>
      <c r="AE1423" s="14">
        <f t="shared" si="857"/>
        <v>117.08333333333333</v>
      </c>
      <c r="AF1423" s="24">
        <f t="shared" si="837"/>
        <v>454.29282663279236</v>
      </c>
      <c r="AG1423" s="3">
        <f t="shared" si="858"/>
        <v>1.5381832964877902</v>
      </c>
      <c r="AH1423" s="14">
        <f t="shared" si="864"/>
        <v>0</v>
      </c>
      <c r="AI1423" s="14">
        <f t="shared" si="865"/>
        <v>-2.0298062505123068E-16</v>
      </c>
      <c r="AJ1423" s="14">
        <f t="shared" si="866"/>
        <v>1.0613645603048689</v>
      </c>
      <c r="AK1423" s="14">
        <f t="shared" si="867"/>
        <v>1.5381832964877902</v>
      </c>
      <c r="AL1423" s="24">
        <f t="shared" si="859"/>
        <v>677.79742598766052</v>
      </c>
      <c r="AM1423" s="14">
        <f t="shared" si="860"/>
        <v>585.27279285829945</v>
      </c>
      <c r="AN1423" s="138" t="str">
        <f t="shared" si="861"/>
        <v>modifiée</v>
      </c>
      <c r="AO1423">
        <f t="shared" si="862"/>
        <v>7025</v>
      </c>
      <c r="AP1423" s="124">
        <f t="shared" si="863"/>
        <v>585.27279285829945</v>
      </c>
      <c r="AQ1423" s="124">
        <f t="shared" si="868"/>
        <v>0.26495296331950158</v>
      </c>
    </row>
    <row r="1424" spans="2:43" x14ac:dyDescent="0.25">
      <c r="B1424" s="3">
        <f t="shared" si="842"/>
        <v>7030</v>
      </c>
      <c r="C1424" s="14">
        <f t="shared" si="843"/>
        <v>117.16666666666667</v>
      </c>
      <c r="D1424" s="11">
        <f t="shared" si="844"/>
        <v>1045.4632148413573</v>
      </c>
      <c r="E1424" s="11">
        <f t="shared" si="825"/>
        <v>895.21817015076454</v>
      </c>
      <c r="F1424" s="11">
        <f t="shared" si="845"/>
        <v>413.40994960217438</v>
      </c>
      <c r="G1424" s="11">
        <f t="shared" si="826"/>
        <v>678.06091935798008</v>
      </c>
      <c r="H1424" s="11">
        <f t="shared" si="827"/>
        <v>558.85593460218649</v>
      </c>
      <c r="I1424" s="24">
        <f t="shared" si="846"/>
        <v>413.40994960217438</v>
      </c>
      <c r="J1424" s="12">
        <f t="shared" si="828"/>
        <v>0.2621063634135023</v>
      </c>
      <c r="K1424" s="24">
        <f t="shared" si="829"/>
        <v>612.58578618743798</v>
      </c>
      <c r="L1424" s="12">
        <f t="shared" si="847"/>
        <v>0.23892401658232365</v>
      </c>
      <c r="M1424" s="24">
        <f t="shared" si="848"/>
        <v>678.06091935798008</v>
      </c>
      <c r="N1424" s="12">
        <f t="shared" si="830"/>
        <v>0.54556218564968373</v>
      </c>
      <c r="O1424" s="24">
        <f t="shared" si="831"/>
        <v>882.92024403332323</v>
      </c>
      <c r="P1424" s="12">
        <f t="shared" si="849"/>
        <v>0.26314404293319438</v>
      </c>
      <c r="Q1424" s="24">
        <f t="shared" si="850"/>
        <v>558.85593460218649</v>
      </c>
      <c r="R1424" s="12">
        <f t="shared" si="832"/>
        <v>0.40327855420027758</v>
      </c>
      <c r="S1424" s="24">
        <f t="shared" si="833"/>
        <v>716.65784317896737</v>
      </c>
      <c r="T1424" s="12">
        <f t="shared" si="851"/>
        <v>0.27010570069246537</v>
      </c>
      <c r="W1424" s="24">
        <f t="shared" si="852"/>
        <v>765.20983389049843</v>
      </c>
      <c r="X1424" s="24">
        <f t="shared" si="853"/>
        <v>1065.9028508305441</v>
      </c>
      <c r="Y1424" s="13">
        <f t="shared" si="834"/>
        <v>0.31646820065595888</v>
      </c>
      <c r="Z1424" s="24">
        <f t="shared" si="835"/>
        <v>3250.2084065066529</v>
      </c>
      <c r="AA1424" s="24">
        <f t="shared" si="836"/>
        <v>19466.811664704754</v>
      </c>
      <c r="AB1424" s="24">
        <f t="shared" si="854"/>
        <v>678.06091935798008</v>
      </c>
      <c r="AC1424" s="24">
        <f t="shared" si="855"/>
        <v>558.85593460218649</v>
      </c>
      <c r="AD1424" s="123">
        <f t="shared" si="856"/>
        <v>7030</v>
      </c>
      <c r="AE1424" s="14">
        <f t="shared" si="857"/>
        <v>117.16666666666667</v>
      </c>
      <c r="AF1424" s="24">
        <f t="shared" si="837"/>
        <v>454.42796730109325</v>
      </c>
      <c r="AG1424" s="3">
        <f t="shared" si="858"/>
        <v>1.5362372708642573</v>
      </c>
      <c r="AH1424" s="14">
        <f t="shared" si="864"/>
        <v>0</v>
      </c>
      <c r="AI1424" s="14">
        <f t="shared" si="865"/>
        <v>-2.0238047992518715E-16</v>
      </c>
      <c r="AJ1424" s="14">
        <f t="shared" si="866"/>
        <v>1.0601482942901608</v>
      </c>
      <c r="AK1424" s="14">
        <f t="shared" si="867"/>
        <v>1.5362372708642573</v>
      </c>
      <c r="AL1424" s="24">
        <f t="shared" si="859"/>
        <v>678.06091935798008</v>
      </c>
      <c r="AM1424" s="14">
        <f t="shared" si="860"/>
        <v>585.53765539927599</v>
      </c>
      <c r="AN1424" s="138" t="str">
        <f t="shared" si="861"/>
        <v>modifiée</v>
      </c>
      <c r="AO1424">
        <f t="shared" si="862"/>
        <v>7030</v>
      </c>
      <c r="AP1424" s="124">
        <f t="shared" si="863"/>
        <v>585.53765539927599</v>
      </c>
      <c r="AQ1424" s="124">
        <f t="shared" si="868"/>
        <v>0.26486254097653728</v>
      </c>
    </row>
    <row r="1425" spans="2:43" x14ac:dyDescent="0.25">
      <c r="B1425" s="3">
        <f t="shared" si="842"/>
        <v>7035</v>
      </c>
      <c r="C1425" s="14">
        <f t="shared" si="843"/>
        <v>117.25</v>
      </c>
      <c r="D1425" s="11">
        <f t="shared" si="844"/>
        <v>1045.5696293318081</v>
      </c>
      <c r="E1425" s="11">
        <f t="shared" si="825"/>
        <v>895.43894557713668</v>
      </c>
      <c r="F1425" s="11">
        <f t="shared" si="845"/>
        <v>413.64887361875668</v>
      </c>
      <c r="G1425" s="11">
        <f t="shared" si="826"/>
        <v>678.32406340091325</v>
      </c>
      <c r="H1425" s="11">
        <f t="shared" si="827"/>
        <v>559.12604030287901</v>
      </c>
      <c r="I1425" s="24">
        <f t="shared" si="846"/>
        <v>413.64887361875668</v>
      </c>
      <c r="J1425" s="12">
        <f t="shared" si="828"/>
        <v>0.26205381085971419</v>
      </c>
      <c r="K1425" s="24">
        <f t="shared" si="829"/>
        <v>612.70863480151775</v>
      </c>
      <c r="L1425" s="12">
        <f t="shared" si="847"/>
        <v>0.23883134783721482</v>
      </c>
      <c r="M1425" s="24">
        <f t="shared" si="848"/>
        <v>678.32406340091325</v>
      </c>
      <c r="N1425" s="12">
        <f t="shared" si="830"/>
        <v>0.54497178486424291</v>
      </c>
      <c r="O1425" s="24">
        <f t="shared" si="831"/>
        <v>883.87676475611397</v>
      </c>
      <c r="P1425" s="12">
        <f t="shared" si="849"/>
        <v>0.26279376071801497</v>
      </c>
      <c r="Q1425" s="24">
        <f t="shared" si="850"/>
        <v>559.12604030287901</v>
      </c>
      <c r="R1425" s="12">
        <f t="shared" si="832"/>
        <v>0.40313198372184778</v>
      </c>
      <c r="S1425" s="24">
        <f t="shared" si="833"/>
        <v>716.91840519633797</v>
      </c>
      <c r="T1425" s="12">
        <f t="shared" si="851"/>
        <v>0.26993018659971152</v>
      </c>
      <c r="W1425" s="24">
        <f t="shared" si="852"/>
        <v>765.52630209115443</v>
      </c>
      <c r="X1425" s="24">
        <f t="shared" si="853"/>
        <v>1061.1282535544242</v>
      </c>
      <c r="Y1425" s="13">
        <f t="shared" si="834"/>
        <v>0.31785522408347772</v>
      </c>
      <c r="Z1425" s="24">
        <f t="shared" si="835"/>
        <v>3247.8160871495561</v>
      </c>
      <c r="AA1425" s="24">
        <f t="shared" si="836"/>
        <v>19466.564173984254</v>
      </c>
      <c r="AB1425" s="24">
        <f t="shared" si="854"/>
        <v>678.32406340091325</v>
      </c>
      <c r="AC1425" s="24">
        <f t="shared" si="855"/>
        <v>559.12604030287901</v>
      </c>
      <c r="AD1425" s="123">
        <f t="shared" si="856"/>
        <v>7035</v>
      </c>
      <c r="AE1425" s="14">
        <f t="shared" si="857"/>
        <v>117.25</v>
      </c>
      <c r="AF1425" s="24">
        <f t="shared" si="837"/>
        <v>454.5630201514395</v>
      </c>
      <c r="AG1425" s="3">
        <f t="shared" si="858"/>
        <v>1.5342925098192712</v>
      </c>
      <c r="AH1425" s="14">
        <f t="shared" si="864"/>
        <v>0</v>
      </c>
      <c r="AI1425" s="14">
        <f t="shared" si="865"/>
        <v>-2.017807247892045E-16</v>
      </c>
      <c r="AJ1425" s="14">
        <f t="shared" si="866"/>
        <v>1.0589328186370446</v>
      </c>
      <c r="AK1425" s="14">
        <f t="shared" si="867"/>
        <v>1.5342925098192712</v>
      </c>
      <c r="AL1425" s="24">
        <f t="shared" si="859"/>
        <v>678.32406340091325</v>
      </c>
      <c r="AM1425" s="14">
        <f t="shared" si="860"/>
        <v>585.80242645242527</v>
      </c>
      <c r="AN1425" s="138" t="str">
        <f t="shared" si="861"/>
        <v>modifiée</v>
      </c>
      <c r="AO1425">
        <f t="shared" si="862"/>
        <v>7035</v>
      </c>
      <c r="AP1425" s="124">
        <f t="shared" si="863"/>
        <v>585.80242645242527</v>
      </c>
      <c r="AQ1425" s="124">
        <f t="shared" si="868"/>
        <v>0.26477105314927485</v>
      </c>
    </row>
    <row r="1426" spans="2:43" x14ac:dyDescent="0.25">
      <c r="B1426" s="3">
        <f t="shared" si="842"/>
        <v>7040</v>
      </c>
      <c r="C1426" s="14">
        <f t="shared" si="843"/>
        <v>117.33333333333333</v>
      </c>
      <c r="D1426" s="11">
        <f t="shared" si="844"/>
        <v>1045.6759682974191</v>
      </c>
      <c r="E1426" s="11">
        <f t="shared" ref="E1426:E1489" si="869">IF(B1426&lt;=40*60,20+345*CRed_1*LOG(8*C1426+1,10),ThetaG40+(ThetaG120-ThetaG40)/80*(C1426-40))</f>
        <v>895.65972100350882</v>
      </c>
      <c r="F1426" s="11">
        <f t="shared" si="845"/>
        <v>413.8877049665939</v>
      </c>
      <c r="G1426" s="11">
        <f t="shared" ref="G1426:G1489" si="870">M1426</f>
        <v>678.58685716163131</v>
      </c>
      <c r="H1426" s="11">
        <f t="shared" ref="H1426:H1489" si="871">Q1426</f>
        <v>559.39597048947871</v>
      </c>
      <c r="I1426" s="24">
        <f t="shared" si="846"/>
        <v>413.8877049665939</v>
      </c>
      <c r="J1426" s="12">
        <f t="shared" ref="J1426:J1489" si="872">Cp*RhoP/(K1426*RhoA)*dP/1000*MassivSS</f>
        <v>0.26200124779810463</v>
      </c>
      <c r="K1426" s="24">
        <f t="shared" ref="K1426:K1489" si="873">IF(I1426&lt;600,425+0.773*I1426-1.69/1000*I1426^2+2.22/1000^2*I1426^3,IF(I1426&lt;735,666+13002/(738-I1426),IF(I1426&lt;900,545+17820/(I1426-731),650)))</f>
        <v>612.83155727608778</v>
      </c>
      <c r="L1426" s="12">
        <f t="shared" si="847"/>
        <v>0.23873869043839896</v>
      </c>
      <c r="M1426" s="24">
        <f t="shared" si="848"/>
        <v>678.58685716163131</v>
      </c>
      <c r="N1426" s="12">
        <f t="shared" ref="N1426:N1489" si="874">Cp*RhoP/(O1426*RhoA)*dP/1000*MassivW</f>
        <v>0.54437824146112834</v>
      </c>
      <c r="O1426" s="24">
        <f t="shared" ref="O1426:O1489" si="875">IF(M1426&lt;600,425+0.773*M1426-1.69/1000*M1426^2+2.22/1000^2*M1426^3,IF(M1426&lt;735,666+13002/(738-M1426),IF(M1426&lt;900,545+17820/(M1426-731),650)))</f>
        <v>884.84046826762676</v>
      </c>
      <c r="P1426" s="12">
        <f t="shared" si="849"/>
        <v>0.26244251566775673</v>
      </c>
      <c r="Q1426" s="24">
        <f t="shared" si="850"/>
        <v>559.39597048947871</v>
      </c>
      <c r="R1426" s="12">
        <f t="shared" ref="R1426:R1489" si="876">Cp*RhoP/(S1426*RhoA)*dP/1000*MassivSI</f>
        <v>0.40298544829691291</v>
      </c>
      <c r="S1426" s="24">
        <f t="shared" ref="S1426:S1489" si="877">IF(Q1426&lt;600,425+0.773*Q1426-1.69/1000*Q1426^2+2.22/1000^2*Q1426^3,IF(Q1426&lt;735,666+13002/(738-Q1426),IF(Q1426&lt;900,545+17820/(Q1426-731),650)))</f>
        <v>717.1790943690936</v>
      </c>
      <c r="T1426" s="12">
        <f t="shared" si="851"/>
        <v>0.26975479435655447</v>
      </c>
      <c r="W1426" s="24">
        <f t="shared" si="852"/>
        <v>765.84415731523791</v>
      </c>
      <c r="X1426" s="24">
        <f t="shared" si="853"/>
        <v>1056.4200305888021</v>
      </c>
      <c r="Y1426" s="13">
        <f t="shared" ref="Y1426:Y1489" si="878">MAX(MassivSSCO/(X1426*RhoA)*DeltaT*(Z1426+AA1426),L1426)</f>
        <v>0.319231616496439</v>
      </c>
      <c r="Z1426" s="24">
        <f t="shared" ref="Z1426:Z1489" si="879">AlphaC*(E1426-W1426)</f>
        <v>3245.3890922067731</v>
      </c>
      <c r="AA1426" s="24">
        <f t="shared" ref="AA1426:AA1489" si="880">Phi*EpsilonF*0.7*Botzman/10^8*EpsilonA*((E1426+273)^4-(W1426+273)^4)</f>
        <v>19466.130044566627</v>
      </c>
      <c r="AB1426" s="24">
        <f t="shared" si="854"/>
        <v>678.58685716163131</v>
      </c>
      <c r="AC1426" s="24">
        <f t="shared" si="855"/>
        <v>559.39597048947871</v>
      </c>
      <c r="AD1426" s="123">
        <f t="shared" si="856"/>
        <v>7040</v>
      </c>
      <c r="AE1426" s="14">
        <f t="shared" si="857"/>
        <v>117.33333333333333</v>
      </c>
      <c r="AF1426" s="24">
        <f t="shared" ref="AF1426:AF1489" si="881">IF(AC1426&lt;=450,Thetha0_0,IF(AC1426&gt;=650,Thetha0_2,(IF(AC1426&lt;=550,Thetha0_0+(Thetha0_1-Thetha0_0)/100*(AC1426-450),Thetha0_1+(Thetha0_2-Thetha0_1)/100*(AC1426-550)))))</f>
        <v>454.69798524473936</v>
      </c>
      <c r="AG1426" s="3">
        <f t="shared" si="858"/>
        <v>1.5323490124757533</v>
      </c>
      <c r="AH1426" s="14">
        <f t="shared" si="864"/>
        <v>0</v>
      </c>
      <c r="AI1426" s="14">
        <f t="shared" si="865"/>
        <v>-2.0118135937279577E-16</v>
      </c>
      <c r="AJ1426" s="14">
        <f t="shared" si="866"/>
        <v>1.0577181327973459</v>
      </c>
      <c r="AK1426" s="14">
        <f t="shared" si="867"/>
        <v>1.5323490124757533</v>
      </c>
      <c r="AL1426" s="24">
        <f t="shared" si="859"/>
        <v>678.58685716163131</v>
      </c>
      <c r="AM1426" s="14">
        <f t="shared" si="860"/>
        <v>586.0671049493194</v>
      </c>
      <c r="AN1426" s="138" t="str">
        <f t="shared" si="861"/>
        <v>modifiée</v>
      </c>
      <c r="AO1426">
        <f t="shared" si="862"/>
        <v>7040</v>
      </c>
      <c r="AP1426" s="124">
        <f t="shared" si="863"/>
        <v>586.0671049493194</v>
      </c>
      <c r="AQ1426" s="124">
        <f t="shared" si="868"/>
        <v>0.2646784968941347</v>
      </c>
    </row>
    <row r="1427" spans="2:43" x14ac:dyDescent="0.25">
      <c r="B1427" s="3">
        <f t="shared" ref="B1427:B1490" si="882">B1426+DeltaT</f>
        <v>7045</v>
      </c>
      <c r="C1427" s="14">
        <f t="shared" ref="C1427:C1490" si="883">B1427/60</f>
        <v>117.41666666666667</v>
      </c>
      <c r="D1427" s="11">
        <f t="shared" ref="D1427:D1490" si="884">20+345*LOG(8*C1427+1,10)</f>
        <v>1045.7822318453179</v>
      </c>
      <c r="E1427" s="11">
        <f t="shared" si="869"/>
        <v>895.88049642988108</v>
      </c>
      <c r="F1427" s="11">
        <f t="shared" ref="F1427:F1490" si="885">I1427</f>
        <v>414.12644365703233</v>
      </c>
      <c r="G1427" s="11">
        <f t="shared" si="870"/>
        <v>678.84929967729909</v>
      </c>
      <c r="H1427" s="11">
        <f t="shared" si="871"/>
        <v>559.66572528383529</v>
      </c>
      <c r="I1427" s="24">
        <f t="shared" ref="I1427:I1490" si="886">I1426+IF(Limit=Oui,MAX(0,L1426),L1426)</f>
        <v>414.12644365703233</v>
      </c>
      <c r="J1427" s="12">
        <f t="shared" si="872"/>
        <v>0.2619486742344283</v>
      </c>
      <c r="K1427" s="24">
        <f t="shared" si="873"/>
        <v>612.95455365693806</v>
      </c>
      <c r="L1427" s="12">
        <f t="shared" ref="L1427:L1490" si="887">LambdaP*MassivSS/(dP/1000)/(K1427*RhoA)/(1+J1427/3)*(D1427-I1427)*DeltaT-(EXP(J1427/10)-1)*(D1427-D1426)</f>
        <v>0.23864604443681969</v>
      </c>
      <c r="M1427" s="24">
        <f t="shared" ref="M1427:M1490" si="888">M1426+IF(Limit=Oui,MAX(0,P1426),P1426)</f>
        <v>678.84929967729909</v>
      </c>
      <c r="N1427" s="12">
        <f t="shared" si="874"/>
        <v>0.54378153407278529</v>
      </c>
      <c r="O1427" s="24">
        <f t="shared" si="875"/>
        <v>885.81142960381953</v>
      </c>
      <c r="P1427" s="12">
        <f t="shared" ref="P1427:P1490" si="889">LambdaP*MassivW/(dP/1000)/(O1427*RhoA)/(1+N1427/3)*(D1427-M1427)*DeltaT-(EXP(N1427/10)-1)*(D1427-D1426)</f>
        <v>0.26209029970736053</v>
      </c>
      <c r="Q1427" s="24">
        <f t="shared" ref="Q1427:Q1490" si="890">Q1426+IF(Limit=Oui,MAX(0,T1426),T1426)</f>
        <v>559.66572528383529</v>
      </c>
      <c r="R1427" s="12">
        <f t="shared" si="876"/>
        <v>0.40283894807664489</v>
      </c>
      <c r="S1427" s="24">
        <f t="shared" si="877"/>
        <v>717.43991049871147</v>
      </c>
      <c r="T1427" s="12">
        <f t="shared" ref="T1427:T1490" si="891">LambdaP*MassivSI/(dP/1000)/(S1427*RhoA)/(1+R1427/3)*(D1427-Q1427)*DeltaT-(EXP(R1427/10)-1)*(D1427-D1426)</f>
        <v>0.2695795239955327</v>
      </c>
      <c r="W1427" s="24">
        <f t="shared" ref="W1427:W1490" si="892">W1426+IF(Limit=Oui,MAX(0,Y1426),Y1426)</f>
        <v>766.1633889317344</v>
      </c>
      <c r="X1427" s="24">
        <f t="shared" ref="X1427:X1490" si="893">IF(W1427&lt;600,425+0.773*W1427-1.69/1000*W1427^2+2.22/1000^2*W1427^3,IF(W1427&lt;735,666+13002/(738-W1427),IF(W1427&lt;900,545+17820/(W1427-731),650)))</f>
        <v>1051.7770923500987</v>
      </c>
      <c r="Y1427" s="13">
        <f t="shared" si="878"/>
        <v>0.32059732222673903</v>
      </c>
      <c r="Z1427" s="24">
        <f t="shared" si="879"/>
        <v>3242.9276874536667</v>
      </c>
      <c r="AA1427" s="24">
        <f t="shared" si="880"/>
        <v>19465.510112623491</v>
      </c>
      <c r="AB1427" s="24">
        <f t="shared" ref="AB1427:AB1490" si="894">MAX(M1427,AVERAGE(W1427,AC1427))</f>
        <v>678.84929967729909</v>
      </c>
      <c r="AC1427" s="24">
        <f t="shared" ref="AC1427:AC1490" si="895">Q1427</f>
        <v>559.66572528383529</v>
      </c>
      <c r="AD1427" s="123">
        <f t="shared" ref="AD1427:AD1490" si="896">B1427</f>
        <v>7045</v>
      </c>
      <c r="AE1427" s="14">
        <f t="shared" ref="AE1427:AE1490" si="897">C1427</f>
        <v>117.41666666666667</v>
      </c>
      <c r="AF1427" s="24">
        <f t="shared" si="881"/>
        <v>454.83286264191764</v>
      </c>
      <c r="AG1427" s="3">
        <f t="shared" ref="AG1427:AG1490" si="898">IF(C1427&lt;=30,AH1427,IF(C1427&lt;=60,AI1427,IF(C1427&lt;=90,AJ1427,IF(C1427&lt;=120,AK1427,-1))))</f>
        <v>1.5304067779563859</v>
      </c>
      <c r="AH1427" s="14">
        <f t="shared" si="864"/>
        <v>0</v>
      </c>
      <c r="AI1427" s="14">
        <f t="shared" si="865"/>
        <v>-2.0058238340540037E-16</v>
      </c>
      <c r="AJ1427" s="14">
        <f t="shared" si="866"/>
        <v>1.0565042362227413</v>
      </c>
      <c r="AK1427" s="14">
        <f t="shared" si="867"/>
        <v>1.5304067779563859</v>
      </c>
      <c r="AL1427" s="24">
        <f t="shared" ref="AL1427:AL1490" si="899">MAX(M1427,AVERAGE(W1427,AM1427))</f>
        <v>678.84929967729909</v>
      </c>
      <c r="AM1427" s="14">
        <f t="shared" ref="AM1427:AM1490" si="900">IF(W1427&gt;=AF1427,(1+(W1427-AF1427)*AG1427/10000)*AC1427,AC1427)</f>
        <v>586.33168981887911</v>
      </c>
      <c r="AN1427" s="138" t="str">
        <f t="shared" ref="AN1427:AN1490" si="901">IF(AM1427=AC1427,"","modifiée")</f>
        <v>modifiée</v>
      </c>
      <c r="AO1427">
        <f t="shared" ref="AO1427:AO1458" si="902">AD1427</f>
        <v>7045</v>
      </c>
      <c r="AP1427" s="124">
        <f t="shared" ref="AP1427:AP1458" si="903">AM1427</f>
        <v>586.33168981887911</v>
      </c>
      <c r="AQ1427" s="124">
        <f t="shared" si="868"/>
        <v>0.26458486955971239</v>
      </c>
    </row>
    <row r="1428" spans="2:43" x14ac:dyDescent="0.25">
      <c r="B1428" s="3">
        <f t="shared" si="882"/>
        <v>7050</v>
      </c>
      <c r="C1428" s="14">
        <f t="shared" si="883"/>
        <v>117.5</v>
      </c>
      <c r="D1428" s="11">
        <f t="shared" si="884"/>
        <v>1045.8884200824034</v>
      </c>
      <c r="E1428" s="11">
        <f t="shared" si="869"/>
        <v>896.10127185625333</v>
      </c>
      <c r="F1428" s="11">
        <f t="shared" si="885"/>
        <v>414.36508970146917</v>
      </c>
      <c r="G1428" s="11">
        <f t="shared" si="870"/>
        <v>679.11138997700641</v>
      </c>
      <c r="H1428" s="11">
        <f t="shared" si="871"/>
        <v>559.93530480783079</v>
      </c>
      <c r="I1428" s="24">
        <f t="shared" si="886"/>
        <v>414.36508970146917</v>
      </c>
      <c r="J1428" s="12">
        <f t="shared" si="872"/>
        <v>0.26189609017459414</v>
      </c>
      <c r="K1428" s="24">
        <f t="shared" si="873"/>
        <v>613.0776239895406</v>
      </c>
      <c r="L1428" s="12">
        <f t="shared" si="887"/>
        <v>0.23855340988341323</v>
      </c>
      <c r="M1428" s="24">
        <f t="shared" si="888"/>
        <v>679.11138997700641</v>
      </c>
      <c r="N1428" s="12">
        <f t="shared" si="874"/>
        <v>0.54318164117821266</v>
      </c>
      <c r="O1428" s="24">
        <f t="shared" si="875"/>
        <v>886.78972478588389</v>
      </c>
      <c r="P1428" s="12">
        <f t="shared" si="889"/>
        <v>0.26173710469248912</v>
      </c>
      <c r="Q1428" s="24">
        <f t="shared" si="890"/>
        <v>559.93530480783079</v>
      </c>
      <c r="R1428" s="12">
        <f t="shared" si="876"/>
        <v>0.40269248321184065</v>
      </c>
      <c r="S1428" s="24">
        <f t="shared" si="877"/>
        <v>717.70085338659032</v>
      </c>
      <c r="T1428" s="12">
        <f t="shared" si="891"/>
        <v>0.26940437554874463</v>
      </c>
      <c r="W1428" s="24">
        <f t="shared" si="892"/>
        <v>766.48398625396112</v>
      </c>
      <c r="X1428" s="24">
        <f t="shared" si="893"/>
        <v>1047.1983683699216</v>
      </c>
      <c r="Y1428" s="13">
        <f t="shared" si="878"/>
        <v>0.32195228858879044</v>
      </c>
      <c r="Z1428" s="24">
        <f t="shared" si="879"/>
        <v>3240.4321400573053</v>
      </c>
      <c r="AA1428" s="24">
        <f t="shared" si="880"/>
        <v>19464.705223518336</v>
      </c>
      <c r="AB1428" s="24">
        <f t="shared" si="894"/>
        <v>679.11138997700641</v>
      </c>
      <c r="AC1428" s="24">
        <f t="shared" si="895"/>
        <v>559.93530480783079</v>
      </c>
      <c r="AD1428" s="123">
        <f t="shared" si="896"/>
        <v>7050</v>
      </c>
      <c r="AE1428" s="14">
        <f t="shared" si="897"/>
        <v>117.5</v>
      </c>
      <c r="AF1428" s="24">
        <f t="shared" si="881"/>
        <v>454.96765240391539</v>
      </c>
      <c r="AG1428" s="3">
        <f t="shared" si="898"/>
        <v>1.5284658053836184</v>
      </c>
      <c r="AH1428" s="14">
        <f t="shared" si="864"/>
        <v>0</v>
      </c>
      <c r="AI1428" s="14">
        <f t="shared" si="865"/>
        <v>-1.9998379661638579E-16</v>
      </c>
      <c r="AJ1428" s="14">
        <f t="shared" si="866"/>
        <v>1.0552911283647615</v>
      </c>
      <c r="AK1428" s="14">
        <f t="shared" si="867"/>
        <v>1.5284658053836184</v>
      </c>
      <c r="AL1428" s="24">
        <f t="shared" si="899"/>
        <v>679.11138997700641</v>
      </c>
      <c r="AM1428" s="14">
        <f t="shared" si="900"/>
        <v>586.59617998765975</v>
      </c>
      <c r="AN1428" s="138" t="str">
        <f t="shared" si="901"/>
        <v>modifiée</v>
      </c>
      <c r="AO1428">
        <f t="shared" si="902"/>
        <v>7050</v>
      </c>
      <c r="AP1428" s="124">
        <f t="shared" si="903"/>
        <v>586.59617998765975</v>
      </c>
      <c r="AQ1428" s="124">
        <f t="shared" si="868"/>
        <v>0.26449016878063958</v>
      </c>
    </row>
    <row r="1429" spans="2:43" x14ac:dyDescent="0.25">
      <c r="B1429" s="3">
        <f t="shared" si="882"/>
        <v>7055</v>
      </c>
      <c r="C1429" s="14">
        <f t="shared" si="883"/>
        <v>117.58333333333333</v>
      </c>
      <c r="D1429" s="11">
        <f t="shared" si="884"/>
        <v>1045.9945331153492</v>
      </c>
      <c r="E1429" s="11">
        <f t="shared" si="869"/>
        <v>896.32204728262559</v>
      </c>
      <c r="F1429" s="11">
        <f t="shared" si="885"/>
        <v>414.6036431113526</v>
      </c>
      <c r="G1429" s="11">
        <f t="shared" si="870"/>
        <v>679.37312708169895</v>
      </c>
      <c r="H1429" s="11">
        <f t="shared" si="871"/>
        <v>560.20470918337958</v>
      </c>
      <c r="I1429" s="24">
        <f t="shared" si="886"/>
        <v>414.6036431113526</v>
      </c>
      <c r="J1429" s="12">
        <f t="shared" si="872"/>
        <v>0.2618434956246653</v>
      </c>
      <c r="K1429" s="24">
        <f t="shared" si="873"/>
        <v>613.20076831905044</v>
      </c>
      <c r="L1429" s="12">
        <f t="shared" si="887"/>
        <v>0.23846078682900673</v>
      </c>
      <c r="M1429" s="24">
        <f t="shared" si="888"/>
        <v>679.37312708169895</v>
      </c>
      <c r="N1429" s="12">
        <f t="shared" si="874"/>
        <v>0.54257854110221893</v>
      </c>
      <c r="O1429" s="24">
        <f t="shared" si="875"/>
        <v>887.77543083559681</v>
      </c>
      <c r="P1429" s="12">
        <f t="shared" si="889"/>
        <v>0.26138292240878758</v>
      </c>
      <c r="Q1429" s="24">
        <f t="shared" si="890"/>
        <v>560.20470918337958</v>
      </c>
      <c r="R1429" s="12">
        <f t="shared" si="876"/>
        <v>0.40254605385292053</v>
      </c>
      <c r="S1429" s="24">
        <f t="shared" si="877"/>
        <v>717.96192283405333</v>
      </c>
      <c r="T1429" s="12">
        <f t="shared" si="891"/>
        <v>0.26922934904769236</v>
      </c>
      <c r="W1429" s="24">
        <f t="shared" si="892"/>
        <v>766.80593854254994</v>
      </c>
      <c r="X1429" s="24">
        <f t="shared" si="893"/>
        <v>1042.6828069685598</v>
      </c>
      <c r="Y1429" s="13">
        <f t="shared" si="878"/>
        <v>0.32329646583957794</v>
      </c>
      <c r="Z1429" s="24">
        <f t="shared" si="879"/>
        <v>3237.9027185018913</v>
      </c>
      <c r="AA1429" s="24">
        <f t="shared" si="880"/>
        <v>19463.716231519345</v>
      </c>
      <c r="AB1429" s="24">
        <f t="shared" si="894"/>
        <v>679.37312708169895</v>
      </c>
      <c r="AC1429" s="24">
        <f t="shared" si="895"/>
        <v>560.20470918337958</v>
      </c>
      <c r="AD1429" s="123">
        <f t="shared" si="896"/>
        <v>7055</v>
      </c>
      <c r="AE1429" s="14">
        <f t="shared" si="897"/>
        <v>117.58333333333333</v>
      </c>
      <c r="AF1429" s="24">
        <f t="shared" si="881"/>
        <v>455.10235459168979</v>
      </c>
      <c r="AG1429" s="3">
        <f t="shared" si="898"/>
        <v>1.5265260938796672</v>
      </c>
      <c r="AH1429" s="14">
        <f t="shared" si="864"/>
        <v>0</v>
      </c>
      <c r="AI1429" s="14">
        <f t="shared" si="865"/>
        <v>-1.9938559873504773E-16</v>
      </c>
      <c r="AJ1429" s="14">
        <f t="shared" si="866"/>
        <v>1.0540788086747921</v>
      </c>
      <c r="AK1429" s="14">
        <f t="shared" si="867"/>
        <v>1.5265260938796672</v>
      </c>
      <c r="AL1429" s="24">
        <f t="shared" si="899"/>
        <v>679.37312708169895</v>
      </c>
      <c r="AM1429" s="14">
        <f t="shared" si="900"/>
        <v>586.86057438013404</v>
      </c>
      <c r="AN1429" s="138" t="str">
        <f t="shared" si="901"/>
        <v>modifiée</v>
      </c>
      <c r="AO1429">
        <f t="shared" si="902"/>
        <v>7055</v>
      </c>
      <c r="AP1429" s="124">
        <f t="shared" si="903"/>
        <v>586.86057438013404</v>
      </c>
      <c r="AQ1429" s="124">
        <f t="shared" si="868"/>
        <v>0.26439439247428709</v>
      </c>
    </row>
    <row r="1430" spans="2:43" x14ac:dyDescent="0.25">
      <c r="B1430" s="3">
        <f t="shared" si="882"/>
        <v>7060</v>
      </c>
      <c r="C1430" s="14">
        <f t="shared" si="883"/>
        <v>117.66666666666667</v>
      </c>
      <c r="D1430" s="11">
        <f t="shared" si="884"/>
        <v>1046.1005710506006</v>
      </c>
      <c r="E1430" s="11">
        <f t="shared" si="869"/>
        <v>896.54282270899785</v>
      </c>
      <c r="F1430" s="11">
        <f t="shared" si="885"/>
        <v>414.84210389818162</v>
      </c>
      <c r="G1430" s="11">
        <f t="shared" si="870"/>
        <v>679.63451000410771</v>
      </c>
      <c r="H1430" s="11">
        <f t="shared" si="871"/>
        <v>560.47393853242727</v>
      </c>
      <c r="I1430" s="24">
        <f t="shared" si="886"/>
        <v>414.84210389818162</v>
      </c>
      <c r="J1430" s="12">
        <f t="shared" si="872"/>
        <v>0.26179089059085803</v>
      </c>
      <c r="K1430" s="24">
        <f t="shared" si="873"/>
        <v>613.32398669030556</v>
      </c>
      <c r="L1430" s="12">
        <f t="shared" si="887"/>
        <v>0.23836817532450369</v>
      </c>
      <c r="M1430" s="24">
        <f t="shared" si="888"/>
        <v>679.63451000410771</v>
      </c>
      <c r="N1430" s="12">
        <f t="shared" si="874"/>
        <v>0.5419722120146877</v>
      </c>
      <c r="O1430" s="24">
        <f t="shared" si="875"/>
        <v>888.7686257909437</v>
      </c>
      <c r="P1430" s="12">
        <f t="shared" si="889"/>
        <v>0.26102774457174849</v>
      </c>
      <c r="Q1430" s="24">
        <f t="shared" si="890"/>
        <v>560.47393853242727</v>
      </c>
      <c r="R1430" s="12">
        <f t="shared" si="876"/>
        <v>0.40239966014992917</v>
      </c>
      <c r="S1430" s="24">
        <f t="shared" si="877"/>
        <v>718.22311864234825</v>
      </c>
      <c r="T1430" s="12">
        <f t="shared" si="891"/>
        <v>0.26905444452357113</v>
      </c>
      <c r="W1430" s="24">
        <f t="shared" si="892"/>
        <v>767.12923500838951</v>
      </c>
      <c r="X1430" s="24">
        <f t="shared" si="893"/>
        <v>1038.2293749331268</v>
      </c>
      <c r="Y1430" s="13">
        <f t="shared" si="878"/>
        <v>0.32462980713796857</v>
      </c>
      <c r="Z1430" s="24">
        <f t="shared" si="879"/>
        <v>3235.3396925152083</v>
      </c>
      <c r="AA1430" s="24">
        <f t="shared" si="880"/>
        <v>19462.543999515918</v>
      </c>
      <c r="AB1430" s="24">
        <f t="shared" si="894"/>
        <v>679.63451000410771</v>
      </c>
      <c r="AC1430" s="24">
        <f t="shared" si="895"/>
        <v>560.47393853242727</v>
      </c>
      <c r="AD1430" s="123">
        <f t="shared" si="896"/>
        <v>7060</v>
      </c>
      <c r="AE1430" s="14">
        <f t="shared" si="897"/>
        <v>117.66666666666667</v>
      </c>
      <c r="AF1430" s="24">
        <f t="shared" si="881"/>
        <v>455.23696926621363</v>
      </c>
      <c r="AG1430" s="3">
        <f t="shared" si="898"/>
        <v>1.5245876425665237</v>
      </c>
      <c r="AH1430" s="14">
        <f t="shared" si="864"/>
        <v>0</v>
      </c>
      <c r="AI1430" s="14">
        <f t="shared" si="865"/>
        <v>-1.9878778949061255E-16</v>
      </c>
      <c r="AJ1430" s="14">
        <f t="shared" si="866"/>
        <v>1.0528672766040774</v>
      </c>
      <c r="AK1430" s="14">
        <f t="shared" si="867"/>
        <v>1.5245876425665237</v>
      </c>
      <c r="AL1430" s="24">
        <f t="shared" si="899"/>
        <v>679.63451000410771</v>
      </c>
      <c r="AM1430" s="14">
        <f t="shared" si="900"/>
        <v>587.12487191896923</v>
      </c>
      <c r="AN1430" s="138" t="str">
        <f t="shared" si="901"/>
        <v>modifiée</v>
      </c>
      <c r="AO1430">
        <f t="shared" si="902"/>
        <v>7060</v>
      </c>
      <c r="AP1430" s="124">
        <f t="shared" si="903"/>
        <v>587.12487191896923</v>
      </c>
      <c r="AQ1430" s="124">
        <f t="shared" si="868"/>
        <v>0.26429753883519425</v>
      </c>
    </row>
    <row r="1431" spans="2:43" x14ac:dyDescent="0.25">
      <c r="B1431" s="3">
        <f t="shared" si="882"/>
        <v>7065</v>
      </c>
      <c r="C1431" s="14">
        <f t="shared" si="883"/>
        <v>117.75</v>
      </c>
      <c r="D1431" s="11">
        <f t="shared" si="884"/>
        <v>1046.2065339943781</v>
      </c>
      <c r="E1431" s="11">
        <f t="shared" si="869"/>
        <v>896.76359813536999</v>
      </c>
      <c r="F1431" s="11">
        <f t="shared" si="885"/>
        <v>415.08047207350614</v>
      </c>
      <c r="G1431" s="11">
        <f t="shared" si="870"/>
        <v>679.89553774867943</v>
      </c>
      <c r="H1431" s="11">
        <f t="shared" si="871"/>
        <v>560.74299297695086</v>
      </c>
      <c r="I1431" s="24">
        <f t="shared" si="886"/>
        <v>415.08047207350614</v>
      </c>
      <c r="J1431" s="12">
        <f t="shared" si="872"/>
        <v>0.26173827507954184</v>
      </c>
      <c r="K1431" s="24">
        <f t="shared" si="873"/>
        <v>613.44727914782789</v>
      </c>
      <c r="L1431" s="12">
        <f t="shared" si="887"/>
        <v>0.23827557542069211</v>
      </c>
      <c r="M1431" s="24">
        <f t="shared" si="888"/>
        <v>679.89553774867943</v>
      </c>
      <c r="N1431" s="12">
        <f t="shared" si="874"/>
        <v>0.5413626319298529</v>
      </c>
      <c r="O1431" s="24">
        <f t="shared" si="875"/>
        <v>889.76938872202527</v>
      </c>
      <c r="P1431" s="12">
        <f t="shared" si="889"/>
        <v>0.26067156282577969</v>
      </c>
      <c r="Q1431" s="24">
        <f t="shared" si="890"/>
        <v>560.74299297695086</v>
      </c>
      <c r="R1431" s="12">
        <f t="shared" si="876"/>
        <v>0.40225330225253386</v>
      </c>
      <c r="S1431" s="24">
        <f t="shared" si="877"/>
        <v>718.48444061265036</v>
      </c>
      <c r="T1431" s="12">
        <f t="shared" si="891"/>
        <v>0.26887966200697183</v>
      </c>
      <c r="W1431" s="24">
        <f t="shared" si="892"/>
        <v>767.45386481552748</v>
      </c>
      <c r="X1431" s="24">
        <f t="shared" si="893"/>
        <v>1033.8370572002996</v>
      </c>
      <c r="Y1431" s="13">
        <f t="shared" si="878"/>
        <v>0.32595226850332809</v>
      </c>
      <c r="Z1431" s="24">
        <f t="shared" si="879"/>
        <v>3232.7433329960627</v>
      </c>
      <c r="AA1431" s="24">
        <f t="shared" si="880"/>
        <v>19461.189398737875</v>
      </c>
      <c r="AB1431" s="24">
        <f t="shared" si="894"/>
        <v>679.89553774867943</v>
      </c>
      <c r="AC1431" s="24">
        <f t="shared" si="895"/>
        <v>560.74299297695086</v>
      </c>
      <c r="AD1431" s="123">
        <f t="shared" si="896"/>
        <v>7065</v>
      </c>
      <c r="AE1431" s="14">
        <f t="shared" si="897"/>
        <v>117.75</v>
      </c>
      <c r="AF1431" s="24">
        <f t="shared" si="881"/>
        <v>455.37149648847543</v>
      </c>
      <c r="AG1431" s="3">
        <f t="shared" si="898"/>
        <v>1.5226504505659539</v>
      </c>
      <c r="AH1431" s="14">
        <f t="shared" si="864"/>
        <v>0</v>
      </c>
      <c r="AI1431" s="14">
        <f t="shared" si="865"/>
        <v>-1.9819036861223691E-16</v>
      </c>
      <c r="AJ1431" s="14">
        <f t="shared" si="866"/>
        <v>1.0516565316037212</v>
      </c>
      <c r="AK1431" s="14">
        <f t="shared" si="867"/>
        <v>1.5226504505659539</v>
      </c>
      <c r="AL1431" s="24">
        <f t="shared" si="899"/>
        <v>679.89553774867943</v>
      </c>
      <c r="AM1431" s="14">
        <f t="shared" si="900"/>
        <v>587.38907152530089</v>
      </c>
      <c r="AN1431" s="138" t="str">
        <f t="shared" si="901"/>
        <v>modifiée</v>
      </c>
      <c r="AO1431">
        <f t="shared" si="902"/>
        <v>7065</v>
      </c>
      <c r="AP1431" s="124">
        <f t="shared" si="903"/>
        <v>587.38907152530089</v>
      </c>
      <c r="AQ1431" s="124">
        <f t="shared" si="868"/>
        <v>0.26419960633165829</v>
      </c>
    </row>
    <row r="1432" spans="2:43" x14ac:dyDescent="0.25">
      <c r="B1432" s="3">
        <f t="shared" si="882"/>
        <v>7070</v>
      </c>
      <c r="C1432" s="14">
        <f t="shared" si="883"/>
        <v>117.83333333333333</v>
      </c>
      <c r="D1432" s="11">
        <f t="shared" si="884"/>
        <v>1046.312422052677</v>
      </c>
      <c r="E1432" s="11">
        <f t="shared" si="869"/>
        <v>896.98437356174213</v>
      </c>
      <c r="F1432" s="11">
        <f t="shared" si="885"/>
        <v>415.31874764892683</v>
      </c>
      <c r="G1432" s="11">
        <f t="shared" si="870"/>
        <v>680.15620931150522</v>
      </c>
      <c r="H1432" s="11">
        <f t="shared" si="871"/>
        <v>561.01187263895781</v>
      </c>
      <c r="I1432" s="24">
        <f t="shared" si="886"/>
        <v>415.31874764892683</v>
      </c>
      <c r="J1432" s="12">
        <f t="shared" si="872"/>
        <v>0.26168564909723813</v>
      </c>
      <c r="K1432" s="24">
        <f t="shared" si="873"/>
        <v>613.57064573582397</v>
      </c>
      <c r="L1432" s="12">
        <f t="shared" si="887"/>
        <v>0.23818298716836381</v>
      </c>
      <c r="M1432" s="24">
        <f t="shared" si="888"/>
        <v>680.15620931150522</v>
      </c>
      <c r="N1432" s="12">
        <f t="shared" si="874"/>
        <v>0.54074977870558683</v>
      </c>
      <c r="O1432" s="24">
        <f t="shared" si="875"/>
        <v>890.77779974724444</v>
      </c>
      <c r="P1432" s="12">
        <f t="shared" si="889"/>
        <v>0.26031436874393066</v>
      </c>
      <c r="Q1432" s="24">
        <f t="shared" si="890"/>
        <v>561.01187263895781</v>
      </c>
      <c r="R1432" s="12">
        <f t="shared" si="876"/>
        <v>0.40210698031002479</v>
      </c>
      <c r="S1432" s="24">
        <f t="shared" si="877"/>
        <v>718.74588854606327</v>
      </c>
      <c r="T1432" s="12">
        <f t="shared" si="891"/>
        <v>0.2687050015280692</v>
      </c>
      <c r="W1432" s="24">
        <f t="shared" si="892"/>
        <v>767.77981708403081</v>
      </c>
      <c r="X1432" s="24">
        <f t="shared" si="893"/>
        <v>1029.5048565436491</v>
      </c>
      <c r="Y1432" s="13">
        <f t="shared" si="878"/>
        <v>0.32726380877351247</v>
      </c>
      <c r="Z1432" s="24">
        <f t="shared" si="879"/>
        <v>3230.113911942783</v>
      </c>
      <c r="AA1432" s="24">
        <f t="shared" si="880"/>
        <v>19459.653308478351</v>
      </c>
      <c r="AB1432" s="24">
        <f t="shared" si="894"/>
        <v>680.15620931150522</v>
      </c>
      <c r="AC1432" s="24">
        <f t="shared" si="895"/>
        <v>561.01187263895781</v>
      </c>
      <c r="AD1432" s="123">
        <f t="shared" si="896"/>
        <v>7070</v>
      </c>
      <c r="AE1432" s="14">
        <f t="shared" si="897"/>
        <v>117.83333333333333</v>
      </c>
      <c r="AF1432" s="24">
        <f t="shared" si="881"/>
        <v>455.50593631947891</v>
      </c>
      <c r="AG1432" s="3">
        <f t="shared" si="898"/>
        <v>1.5207145169995038</v>
      </c>
      <c r="AH1432" s="14">
        <f t="shared" si="864"/>
        <v>0</v>
      </c>
      <c r="AI1432" s="14">
        <f t="shared" si="865"/>
        <v>-1.9759333582900982E-16</v>
      </c>
      <c r="AJ1432" s="14">
        <f t="shared" si="866"/>
        <v>1.0504465731246899</v>
      </c>
      <c r="AK1432" s="14">
        <f t="shared" si="867"/>
        <v>1.5207145169995038</v>
      </c>
      <c r="AL1432" s="24">
        <f t="shared" si="899"/>
        <v>680.15620931150522</v>
      </c>
      <c r="AM1432" s="14">
        <f t="shared" si="900"/>
        <v>587.65317211900015</v>
      </c>
      <c r="AN1432" s="138" t="str">
        <f t="shared" si="901"/>
        <v>modifiée</v>
      </c>
      <c r="AO1432">
        <f t="shared" si="902"/>
        <v>7070</v>
      </c>
      <c r="AP1432" s="124">
        <f t="shared" si="903"/>
        <v>587.65317211900015</v>
      </c>
      <c r="AQ1432" s="124">
        <f t="shared" si="868"/>
        <v>0.2641005936992542</v>
      </c>
    </row>
    <row r="1433" spans="2:43" x14ac:dyDescent="0.25">
      <c r="B1433" s="3">
        <f t="shared" si="882"/>
        <v>7075</v>
      </c>
      <c r="C1433" s="14">
        <f t="shared" si="883"/>
        <v>117.91666666666667</v>
      </c>
      <c r="D1433" s="11">
        <f t="shared" si="884"/>
        <v>1046.4182353312672</v>
      </c>
      <c r="E1433" s="11">
        <f t="shared" si="869"/>
        <v>897.20514898811439</v>
      </c>
      <c r="F1433" s="11">
        <f t="shared" si="885"/>
        <v>415.55693063609522</v>
      </c>
      <c r="G1433" s="11">
        <f t="shared" si="870"/>
        <v>680.41652368024916</v>
      </c>
      <c r="H1433" s="11">
        <f t="shared" si="871"/>
        <v>561.28057764048583</v>
      </c>
      <c r="I1433" s="24">
        <f t="shared" si="886"/>
        <v>415.55693063609522</v>
      </c>
      <c r="J1433" s="12">
        <f t="shared" si="872"/>
        <v>0.26163301265062033</v>
      </c>
      <c r="K1433" s="24">
        <f t="shared" si="873"/>
        <v>613.69408649818547</v>
      </c>
      <c r="L1433" s="12">
        <f t="shared" si="887"/>
        <v>0.23809041061829633</v>
      </c>
      <c r="M1433" s="24">
        <f t="shared" si="888"/>
        <v>680.41652368024916</v>
      </c>
      <c r="N1433" s="12">
        <f t="shared" si="874"/>
        <v>0.54013363004269987</v>
      </c>
      <c r="O1433" s="24">
        <f t="shared" si="875"/>
        <v>891.7939400497844</v>
      </c>
      <c r="P1433" s="12">
        <f t="shared" si="889"/>
        <v>0.25995615382732634</v>
      </c>
      <c r="Q1433" s="24">
        <f t="shared" si="890"/>
        <v>561.28057764048583</v>
      </c>
      <c r="R1433" s="12">
        <f t="shared" si="876"/>
        <v>0.40196069447131405</v>
      </c>
      <c r="S1433" s="24">
        <f t="shared" si="877"/>
        <v>719.00746224362138</v>
      </c>
      <c r="T1433" s="12">
        <f t="shared" si="891"/>
        <v>0.26853046311659329</v>
      </c>
      <c r="W1433" s="24">
        <f t="shared" si="892"/>
        <v>768.10708089280433</v>
      </c>
      <c r="X1433" s="24">
        <f t="shared" si="893"/>
        <v>1025.2317932655162</v>
      </c>
      <c r="Y1433" s="13">
        <f t="shared" si="878"/>
        <v>0.32856438956228812</v>
      </c>
      <c r="Z1433" s="24">
        <f t="shared" si="879"/>
        <v>3227.4517023827511</v>
      </c>
      <c r="AA1433" s="24">
        <f t="shared" si="880"/>
        <v>19457.936615819908</v>
      </c>
      <c r="AB1433" s="24">
        <f t="shared" si="894"/>
        <v>680.41652368024916</v>
      </c>
      <c r="AC1433" s="24">
        <f t="shared" si="895"/>
        <v>561.28057764048583</v>
      </c>
      <c r="AD1433" s="123">
        <f t="shared" si="896"/>
        <v>7075</v>
      </c>
      <c r="AE1433" s="14">
        <f t="shared" si="897"/>
        <v>117.91666666666667</v>
      </c>
      <c r="AF1433" s="24">
        <f t="shared" si="881"/>
        <v>455.64028882024292</v>
      </c>
      <c r="AG1433" s="3">
        <f t="shared" si="898"/>
        <v>1.5187798409885021</v>
      </c>
      <c r="AH1433" s="14">
        <f t="shared" si="864"/>
        <v>0</v>
      </c>
      <c r="AI1433" s="14">
        <f t="shared" si="865"/>
        <v>-1.9699669086995312E-16</v>
      </c>
      <c r="AJ1433" s="14">
        <f t="shared" si="866"/>
        <v>1.0492374006178138</v>
      </c>
      <c r="AK1433" s="14">
        <f t="shared" si="867"/>
        <v>1.5187798409885021</v>
      </c>
      <c r="AL1433" s="24">
        <f t="shared" si="899"/>
        <v>680.41652368024916</v>
      </c>
      <c r="AM1433" s="14">
        <f t="shared" si="900"/>
        <v>587.91717261893825</v>
      </c>
      <c r="AN1433" s="138" t="str">
        <f t="shared" si="901"/>
        <v>modifiée</v>
      </c>
      <c r="AO1433">
        <f t="shared" si="902"/>
        <v>7075</v>
      </c>
      <c r="AP1433" s="124">
        <f t="shared" si="903"/>
        <v>587.91717261893825</v>
      </c>
      <c r="AQ1433" s="124">
        <f t="shared" si="868"/>
        <v>0.26400049993810626</v>
      </c>
    </row>
    <row r="1434" spans="2:43" x14ac:dyDescent="0.25">
      <c r="B1434" s="3">
        <f t="shared" si="882"/>
        <v>7080</v>
      </c>
      <c r="C1434" s="14">
        <f t="shared" si="883"/>
        <v>118</v>
      </c>
      <c r="D1434" s="11">
        <f t="shared" si="884"/>
        <v>1046.5239739356955</v>
      </c>
      <c r="E1434" s="11">
        <f t="shared" si="869"/>
        <v>897.42592441448664</v>
      </c>
      <c r="F1434" s="11">
        <f t="shared" si="885"/>
        <v>415.79502104671349</v>
      </c>
      <c r="G1434" s="11">
        <f t="shared" si="870"/>
        <v>680.67647983407653</v>
      </c>
      <c r="H1434" s="11">
        <f t="shared" si="871"/>
        <v>561.54910810360241</v>
      </c>
      <c r="I1434" s="24">
        <f t="shared" si="886"/>
        <v>415.79502104671349</v>
      </c>
      <c r="J1434" s="12">
        <f t="shared" si="872"/>
        <v>0.26158036574651317</v>
      </c>
      <c r="K1434" s="24">
        <f t="shared" si="873"/>
        <v>613.81760147848911</v>
      </c>
      <c r="L1434" s="12">
        <f t="shared" si="887"/>
        <v>0.2379978458211934</v>
      </c>
      <c r="M1434" s="24">
        <f t="shared" si="888"/>
        <v>680.67647983407653</v>
      </c>
      <c r="N1434" s="12">
        <f t="shared" si="874"/>
        <v>0.53951416348425174</v>
      </c>
      <c r="O1434" s="24">
        <f t="shared" si="875"/>
        <v>892.8178918943845</v>
      </c>
      <c r="P1434" s="12">
        <f t="shared" si="889"/>
        <v>0.25959690950451503</v>
      </c>
      <c r="Q1434" s="24">
        <f t="shared" si="890"/>
        <v>561.54910810360241</v>
      </c>
      <c r="R1434" s="12">
        <f t="shared" si="876"/>
        <v>0.40181444488493528</v>
      </c>
      <c r="S1434" s="24">
        <f t="shared" si="877"/>
        <v>719.26916150629108</v>
      </c>
      <c r="T1434" s="12">
        <f t="shared" si="891"/>
        <v>0.26835604680173913</v>
      </c>
      <c r="W1434" s="24">
        <f t="shared" si="892"/>
        <v>768.43564528236664</v>
      </c>
      <c r="X1434" s="24">
        <f t="shared" si="893"/>
        <v>1021.0169048934166</v>
      </c>
      <c r="Y1434" s="13">
        <f t="shared" si="878"/>
        <v>0.32985397521623572</v>
      </c>
      <c r="Z1434" s="24">
        <f t="shared" si="879"/>
        <v>3224.7569783030003</v>
      </c>
      <c r="AA1434" s="24">
        <f t="shared" si="880"/>
        <v>19456.040215363926</v>
      </c>
      <c r="AB1434" s="24">
        <f t="shared" si="894"/>
        <v>680.67647983407653</v>
      </c>
      <c r="AC1434" s="24">
        <f t="shared" si="895"/>
        <v>561.54910810360241</v>
      </c>
      <c r="AD1434" s="123">
        <f t="shared" si="896"/>
        <v>7080</v>
      </c>
      <c r="AE1434" s="14">
        <f t="shared" si="897"/>
        <v>118</v>
      </c>
      <c r="AF1434" s="24">
        <f t="shared" si="881"/>
        <v>455.7745540518012</v>
      </c>
      <c r="AG1434" s="3">
        <f t="shared" si="898"/>
        <v>1.5168464216540627</v>
      </c>
      <c r="AH1434" s="14">
        <f t="shared" si="864"/>
        <v>0</v>
      </c>
      <c r="AI1434" s="14">
        <f t="shared" si="865"/>
        <v>-1.9640043346402256E-16</v>
      </c>
      <c r="AJ1434" s="14">
        <f t="shared" si="866"/>
        <v>1.0480290135337893</v>
      </c>
      <c r="AK1434" s="14">
        <f t="shared" si="867"/>
        <v>1.5168464216540627</v>
      </c>
      <c r="AL1434" s="24">
        <f t="shared" si="899"/>
        <v>680.67647983407653</v>
      </c>
      <c r="AM1434" s="14">
        <f t="shared" si="900"/>
        <v>588.18107194324455</v>
      </c>
      <c r="AN1434" s="138" t="str">
        <f t="shared" si="901"/>
        <v>modifiée</v>
      </c>
      <c r="AO1434">
        <f t="shared" si="902"/>
        <v>7080</v>
      </c>
      <c r="AP1434" s="124">
        <f t="shared" si="903"/>
        <v>588.18107194324455</v>
      </c>
      <c r="AQ1434" s="124">
        <f t="shared" si="868"/>
        <v>0.26389932430629415</v>
      </c>
    </row>
    <row r="1435" spans="2:43" x14ac:dyDescent="0.25">
      <c r="B1435" s="3">
        <f t="shared" si="882"/>
        <v>7085</v>
      </c>
      <c r="C1435" s="14">
        <f t="shared" si="883"/>
        <v>118.08333333333333</v>
      </c>
      <c r="D1435" s="11">
        <f t="shared" si="884"/>
        <v>1046.6296379712853</v>
      </c>
      <c r="E1435" s="11">
        <f t="shared" si="869"/>
        <v>897.6466998408589</v>
      </c>
      <c r="F1435" s="11">
        <f t="shared" si="885"/>
        <v>416.0330188925347</v>
      </c>
      <c r="G1435" s="11">
        <f t="shared" si="870"/>
        <v>680.936076743581</v>
      </c>
      <c r="H1435" s="11">
        <f t="shared" si="871"/>
        <v>561.81746415040413</v>
      </c>
      <c r="I1435" s="24">
        <f t="shared" si="886"/>
        <v>416.0330188925347</v>
      </c>
      <c r="J1435" s="12">
        <f t="shared" si="872"/>
        <v>0.26152770839189193</v>
      </c>
      <c r="K1435" s="24">
        <f t="shared" si="873"/>
        <v>613.94119071999842</v>
      </c>
      <c r="L1435" s="12">
        <f t="shared" si="887"/>
        <v>0.23790529282775585</v>
      </c>
      <c r="M1435" s="24">
        <f t="shared" si="888"/>
        <v>680.936076743581</v>
      </c>
      <c r="N1435" s="12">
        <f t="shared" si="874"/>
        <v>0.53889135641487707</v>
      </c>
      <c r="O1435" s="24">
        <f t="shared" si="875"/>
        <v>893.84973864441463</v>
      </c>
      <c r="P1435" s="12">
        <f t="shared" si="889"/>
        <v>0.25923662713109202</v>
      </c>
      <c r="Q1435" s="24">
        <f t="shared" si="890"/>
        <v>561.81746415040413</v>
      </c>
      <c r="R1435" s="12">
        <f t="shared" si="876"/>
        <v>0.40166823169904359</v>
      </c>
      <c r="S1435" s="24">
        <f t="shared" si="877"/>
        <v>719.53098613497173</v>
      </c>
      <c r="T1435" s="12">
        <f t="shared" si="891"/>
        <v>0.26818175261227867</v>
      </c>
      <c r="W1435" s="24">
        <f t="shared" si="892"/>
        <v>768.76549925758286</v>
      </c>
      <c r="X1435" s="24">
        <f t="shared" si="893"/>
        <v>1016.8592458809335</v>
      </c>
      <c r="Y1435" s="13">
        <f t="shared" si="878"/>
        <v>0.33113253277120297</v>
      </c>
      <c r="Z1435" s="24">
        <f t="shared" si="879"/>
        <v>3222.030014581901</v>
      </c>
      <c r="AA1435" s="24">
        <f t="shared" si="880"/>
        <v>19453.965008963889</v>
      </c>
      <c r="AB1435" s="24">
        <f t="shared" si="894"/>
        <v>680.936076743581</v>
      </c>
      <c r="AC1435" s="24">
        <f t="shared" si="895"/>
        <v>561.81746415040413</v>
      </c>
      <c r="AD1435" s="123">
        <f t="shared" si="896"/>
        <v>7085</v>
      </c>
      <c r="AE1435" s="14">
        <f t="shared" si="897"/>
        <v>118.08333333333333</v>
      </c>
      <c r="AF1435" s="24">
        <f t="shared" si="881"/>
        <v>455.90873207520207</v>
      </c>
      <c r="AG1435" s="3">
        <f t="shared" si="898"/>
        <v>1.5149142581170902</v>
      </c>
      <c r="AH1435" s="14">
        <f t="shared" si="864"/>
        <v>0</v>
      </c>
      <c r="AI1435" s="14">
        <f t="shared" si="865"/>
        <v>-1.9580456334010924E-16</v>
      </c>
      <c r="AJ1435" s="14">
        <f t="shared" si="866"/>
        <v>1.0468214113231815</v>
      </c>
      <c r="AK1435" s="14">
        <f t="shared" si="867"/>
        <v>1.5149142581170902</v>
      </c>
      <c r="AL1435" s="24">
        <f t="shared" si="899"/>
        <v>680.936076743581</v>
      </c>
      <c r="AM1435" s="14">
        <f t="shared" si="900"/>
        <v>588.44486900956065</v>
      </c>
      <c r="AN1435" s="138" t="str">
        <f t="shared" si="901"/>
        <v>modifiée</v>
      </c>
      <c r="AO1435">
        <f t="shared" si="902"/>
        <v>7085</v>
      </c>
      <c r="AP1435" s="124">
        <f t="shared" si="903"/>
        <v>588.44486900956065</v>
      </c>
      <c r="AQ1435" s="124">
        <f t="shared" si="868"/>
        <v>0.26379706631610134</v>
      </c>
    </row>
    <row r="1436" spans="2:43" x14ac:dyDescent="0.25">
      <c r="B1436" s="3">
        <f t="shared" si="882"/>
        <v>7090</v>
      </c>
      <c r="C1436" s="14">
        <f t="shared" si="883"/>
        <v>118.16666666666667</v>
      </c>
      <c r="D1436" s="11">
        <f t="shared" si="884"/>
        <v>1046.7352275431369</v>
      </c>
      <c r="E1436" s="11">
        <f t="shared" si="869"/>
        <v>897.86747526723116</v>
      </c>
      <c r="F1436" s="11">
        <f t="shared" si="885"/>
        <v>416.27092418536245</v>
      </c>
      <c r="G1436" s="11">
        <f t="shared" si="870"/>
        <v>681.19531337071214</v>
      </c>
      <c r="H1436" s="11">
        <f t="shared" si="871"/>
        <v>562.08564590301637</v>
      </c>
      <c r="I1436" s="24">
        <f t="shared" si="886"/>
        <v>416.27092418536245</v>
      </c>
      <c r="J1436" s="12">
        <f t="shared" si="872"/>
        <v>0.26147504059388205</v>
      </c>
      <c r="K1436" s="24">
        <f t="shared" si="873"/>
        <v>614.0648542656636</v>
      </c>
      <c r="L1436" s="12">
        <f t="shared" si="887"/>
        <v>0.23781275168865793</v>
      </c>
      <c r="M1436" s="24">
        <f t="shared" si="888"/>
        <v>681.19531337071214</v>
      </c>
      <c r="N1436" s="12">
        <f t="shared" si="874"/>
        <v>0.53826518606012363</v>
      </c>
      <c r="O1436" s="24">
        <f t="shared" si="875"/>
        <v>894.88956477926092</v>
      </c>
      <c r="P1436" s="12">
        <f t="shared" si="889"/>
        <v>0.25887529798912223</v>
      </c>
      <c r="Q1436" s="24">
        <f t="shared" si="890"/>
        <v>562.08564590301637</v>
      </c>
      <c r="R1436" s="12">
        <f t="shared" si="876"/>
        <v>0.40152205506141486</v>
      </c>
      <c r="S1436" s="24">
        <f t="shared" si="877"/>
        <v>719.79293593049874</v>
      </c>
      <c r="T1436" s="12">
        <f t="shared" si="891"/>
        <v>0.26800758057652446</v>
      </c>
      <c r="W1436" s="24">
        <f t="shared" si="892"/>
        <v>769.09663179035408</v>
      </c>
      <c r="X1436" s="24">
        <f t="shared" si="893"/>
        <v>1012.7578873130709</v>
      </c>
      <c r="Y1436" s="13">
        <f t="shared" si="878"/>
        <v>0.33240003190834722</v>
      </c>
      <c r="Z1436" s="24">
        <f t="shared" si="879"/>
        <v>3219.2710869219268</v>
      </c>
      <c r="AA1436" s="24">
        <f t="shared" si="880"/>
        <v>19451.711905461834</v>
      </c>
      <c r="AB1436" s="24">
        <f t="shared" si="894"/>
        <v>681.19531337071214</v>
      </c>
      <c r="AC1436" s="24">
        <f t="shared" si="895"/>
        <v>562.08564590301637</v>
      </c>
      <c r="AD1436" s="123">
        <f t="shared" si="896"/>
        <v>7090</v>
      </c>
      <c r="AE1436" s="14">
        <f t="shared" si="897"/>
        <v>118.16666666666667</v>
      </c>
      <c r="AF1436" s="24">
        <f t="shared" si="881"/>
        <v>456.04282295150819</v>
      </c>
      <c r="AG1436" s="3">
        <f t="shared" si="898"/>
        <v>1.5129833494982823</v>
      </c>
      <c r="AH1436" s="14">
        <f t="shared" si="864"/>
        <v>0</v>
      </c>
      <c r="AI1436" s="14">
        <f t="shared" si="865"/>
        <v>-1.9520908022704037E-16</v>
      </c>
      <c r="AJ1436" s="14">
        <f t="shared" si="866"/>
        <v>1.0456145934364265</v>
      </c>
      <c r="AK1436" s="14">
        <f t="shared" si="867"/>
        <v>1.5129833494982823</v>
      </c>
      <c r="AL1436" s="24">
        <f t="shared" si="899"/>
        <v>681.19531337071214</v>
      </c>
      <c r="AM1436" s="14">
        <f t="shared" si="900"/>
        <v>588.70856273528977</v>
      </c>
      <c r="AN1436" s="138" t="str">
        <f t="shared" si="901"/>
        <v>modifiée</v>
      </c>
      <c r="AO1436">
        <f t="shared" si="902"/>
        <v>7090</v>
      </c>
      <c r="AP1436" s="124">
        <f t="shared" si="903"/>
        <v>588.70856273528977</v>
      </c>
      <c r="AQ1436" s="124">
        <f t="shared" si="868"/>
        <v>0.26369372572912653</v>
      </c>
    </row>
    <row r="1437" spans="2:43" x14ac:dyDescent="0.25">
      <c r="B1437" s="3">
        <f t="shared" si="882"/>
        <v>7095</v>
      </c>
      <c r="C1437" s="14">
        <f t="shared" si="883"/>
        <v>118.25</v>
      </c>
      <c r="D1437" s="11">
        <f t="shared" si="884"/>
        <v>1046.8407427561292</v>
      </c>
      <c r="E1437" s="11">
        <f t="shared" si="869"/>
        <v>898.0882506936033</v>
      </c>
      <c r="F1437" s="11">
        <f t="shared" si="885"/>
        <v>416.50873693705108</v>
      </c>
      <c r="G1437" s="11">
        <f t="shared" si="870"/>
        <v>681.45418866870125</v>
      </c>
      <c r="H1437" s="11">
        <f t="shared" si="871"/>
        <v>562.35365348359289</v>
      </c>
      <c r="I1437" s="24">
        <f t="shared" si="886"/>
        <v>416.50873693705108</v>
      </c>
      <c r="J1437" s="12">
        <f t="shared" si="872"/>
        <v>0.26142236235975869</v>
      </c>
      <c r="K1437" s="24">
        <f t="shared" si="873"/>
        <v>614.18859215812222</v>
      </c>
      <c r="L1437" s="12">
        <f t="shared" si="887"/>
        <v>0.23772022245451668</v>
      </c>
      <c r="M1437" s="24">
        <f t="shared" si="888"/>
        <v>681.45418866870125</v>
      </c>
      <c r="N1437" s="12">
        <f t="shared" si="874"/>
        <v>0.53763562948580668</v>
      </c>
      <c r="O1437" s="24">
        <f t="shared" si="875"/>
        <v>895.93745591202162</v>
      </c>
      <c r="P1437" s="12">
        <f t="shared" si="889"/>
        <v>0.25851291328655268</v>
      </c>
      <c r="Q1437" s="24">
        <f t="shared" si="890"/>
        <v>562.35365348359289</v>
      </c>
      <c r="R1437" s="12">
        <f t="shared" si="876"/>
        <v>0.40137591511944515</v>
      </c>
      <c r="S1437" s="24">
        <f t="shared" si="877"/>
        <v>720.05501069364391</v>
      </c>
      <c r="T1437" s="12">
        <f t="shared" si="891"/>
        <v>0.26783353072228433</v>
      </c>
      <c r="W1437" s="24">
        <f t="shared" si="892"/>
        <v>769.42903182226246</v>
      </c>
      <c r="X1437" s="24">
        <f t="shared" si="893"/>
        <v>1008.7119166160369</v>
      </c>
      <c r="Y1437" s="13">
        <f t="shared" si="878"/>
        <v>0.33365644490982893</v>
      </c>
      <c r="Z1437" s="24">
        <f t="shared" si="879"/>
        <v>3216.4804717835209</v>
      </c>
      <c r="AA1437" s="24">
        <f t="shared" si="880"/>
        <v>19449.281820428616</v>
      </c>
      <c r="AB1437" s="24">
        <f t="shared" si="894"/>
        <v>681.45418866870125</v>
      </c>
      <c r="AC1437" s="24">
        <f t="shared" si="895"/>
        <v>562.35365348359289</v>
      </c>
      <c r="AD1437" s="123">
        <f t="shared" si="896"/>
        <v>7095</v>
      </c>
      <c r="AE1437" s="14">
        <f t="shared" si="897"/>
        <v>118.25</v>
      </c>
      <c r="AF1437" s="24">
        <f t="shared" si="881"/>
        <v>456.17682674179645</v>
      </c>
      <c r="AG1437" s="3">
        <f t="shared" si="898"/>
        <v>1.5110536949181312</v>
      </c>
      <c r="AH1437" s="14">
        <f t="shared" si="864"/>
        <v>0</v>
      </c>
      <c r="AI1437" s="14">
        <f t="shared" si="865"/>
        <v>-1.9461398385358009E-16</v>
      </c>
      <c r="AJ1437" s="14">
        <f t="shared" si="866"/>
        <v>1.0444085593238321</v>
      </c>
      <c r="AK1437" s="14">
        <f t="shared" si="867"/>
        <v>1.5110536949181312</v>
      </c>
      <c r="AL1437" s="24">
        <f t="shared" si="899"/>
        <v>681.45418866870125</v>
      </c>
      <c r="AM1437" s="14">
        <f t="shared" si="900"/>
        <v>588.97215203784094</v>
      </c>
      <c r="AN1437" s="138" t="str">
        <f t="shared" si="901"/>
        <v>modifiée</v>
      </c>
      <c r="AO1437">
        <f t="shared" si="902"/>
        <v>7095</v>
      </c>
      <c r="AP1437" s="124">
        <f t="shared" si="903"/>
        <v>588.97215203784094</v>
      </c>
      <c r="AQ1437" s="124">
        <f t="shared" si="868"/>
        <v>0.26358930255116775</v>
      </c>
    </row>
    <row r="1438" spans="2:43" x14ac:dyDescent="0.25">
      <c r="B1438" s="3">
        <f t="shared" si="882"/>
        <v>7100</v>
      </c>
      <c r="C1438" s="14">
        <f t="shared" si="883"/>
        <v>118.33333333333333</v>
      </c>
      <c r="D1438" s="11">
        <f t="shared" si="884"/>
        <v>1046.9461837149188</v>
      </c>
      <c r="E1438" s="11">
        <f t="shared" si="869"/>
        <v>898.30902611997544</v>
      </c>
      <c r="F1438" s="11">
        <f t="shared" si="885"/>
        <v>416.74645715950561</v>
      </c>
      <c r="G1438" s="11">
        <f t="shared" si="870"/>
        <v>681.71270158198786</v>
      </c>
      <c r="H1438" s="11">
        <f t="shared" si="871"/>
        <v>562.62148701431522</v>
      </c>
      <c r="I1438" s="24">
        <f t="shared" si="886"/>
        <v>416.74645715950561</v>
      </c>
      <c r="J1438" s="12">
        <f t="shared" si="872"/>
        <v>0.26136967369694603</v>
      </c>
      <c r="K1438" s="24">
        <f t="shared" si="873"/>
        <v>614.31240443969966</v>
      </c>
      <c r="L1438" s="12">
        <f t="shared" si="887"/>
        <v>0.23762770517595208</v>
      </c>
      <c r="M1438" s="24">
        <f t="shared" si="888"/>
        <v>681.71270158198786</v>
      </c>
      <c r="N1438" s="12">
        <f t="shared" si="874"/>
        <v>0.53700266359737636</v>
      </c>
      <c r="O1438" s="24">
        <f t="shared" si="875"/>
        <v>896.99349880752698</v>
      </c>
      <c r="P1438" s="12">
        <f t="shared" si="889"/>
        <v>0.25814946415681134</v>
      </c>
      <c r="Q1438" s="24">
        <f t="shared" si="890"/>
        <v>562.62148701431522</v>
      </c>
      <c r="R1438" s="12">
        <f t="shared" si="876"/>
        <v>0.40122981202015018</v>
      </c>
      <c r="S1438" s="24">
        <f t="shared" si="877"/>
        <v>720.31721022511829</v>
      </c>
      <c r="T1438" s="12">
        <f t="shared" si="891"/>
        <v>0.26765960307695508</v>
      </c>
      <c r="W1438" s="24">
        <f t="shared" si="892"/>
        <v>769.76268826717228</v>
      </c>
      <c r="X1438" s="24">
        <f t="shared" si="893"/>
        <v>1004.7204372714152</v>
      </c>
      <c r="Y1438" s="13">
        <f t="shared" si="878"/>
        <v>0.33490174661420746</v>
      </c>
      <c r="Z1438" s="24">
        <f t="shared" si="879"/>
        <v>3213.6584463200788</v>
      </c>
      <c r="AA1438" s="24">
        <f t="shared" si="880"/>
        <v>19446.675675908031</v>
      </c>
      <c r="AB1438" s="24">
        <f t="shared" si="894"/>
        <v>681.71270158198786</v>
      </c>
      <c r="AC1438" s="24">
        <f t="shared" si="895"/>
        <v>562.62148701431522</v>
      </c>
      <c r="AD1438" s="123">
        <f t="shared" si="896"/>
        <v>7100</v>
      </c>
      <c r="AE1438" s="14">
        <f t="shared" si="897"/>
        <v>118.33333333333333</v>
      </c>
      <c r="AF1438" s="24">
        <f t="shared" si="881"/>
        <v>456.31074350715761</v>
      </c>
      <c r="AG1438" s="3">
        <f t="shared" si="898"/>
        <v>1.5091252934969304</v>
      </c>
      <c r="AH1438" s="14">
        <f t="shared" si="864"/>
        <v>0</v>
      </c>
      <c r="AI1438" s="14">
        <f t="shared" si="865"/>
        <v>-1.9401927394843094E-16</v>
      </c>
      <c r="AJ1438" s="14">
        <f t="shared" si="866"/>
        <v>1.0432033084355816</v>
      </c>
      <c r="AK1438" s="14">
        <f t="shared" si="867"/>
        <v>1.5091252934969304</v>
      </c>
      <c r="AL1438" s="24">
        <f t="shared" si="899"/>
        <v>681.71270158198786</v>
      </c>
      <c r="AM1438" s="14">
        <f t="shared" si="900"/>
        <v>589.23563583486816</v>
      </c>
      <c r="AN1438" s="138" t="str">
        <f t="shared" si="901"/>
        <v>modifiée</v>
      </c>
      <c r="AO1438">
        <f t="shared" si="902"/>
        <v>7100</v>
      </c>
      <c r="AP1438" s="124">
        <f t="shared" si="903"/>
        <v>589.23563583486816</v>
      </c>
      <c r="AQ1438" s="124">
        <f t="shared" si="868"/>
        <v>0.26348379702722013</v>
      </c>
    </row>
    <row r="1439" spans="2:43" x14ac:dyDescent="0.25">
      <c r="B1439" s="3">
        <f t="shared" si="882"/>
        <v>7105</v>
      </c>
      <c r="C1439" s="14">
        <f t="shared" si="883"/>
        <v>118.41666666666667</v>
      </c>
      <c r="D1439" s="11">
        <f t="shared" si="884"/>
        <v>1047.0515505239423</v>
      </c>
      <c r="E1439" s="11">
        <f t="shared" si="869"/>
        <v>898.5298015463477</v>
      </c>
      <c r="F1439" s="11">
        <f t="shared" si="885"/>
        <v>416.98408486468156</v>
      </c>
      <c r="G1439" s="11">
        <f t="shared" si="870"/>
        <v>681.97085104614462</v>
      </c>
      <c r="H1439" s="11">
        <f t="shared" si="871"/>
        <v>562.88914661739216</v>
      </c>
      <c r="I1439" s="24">
        <f t="shared" si="886"/>
        <v>416.98408486468156</v>
      </c>
      <c r="J1439" s="12">
        <f t="shared" si="872"/>
        <v>0.26131697461301701</v>
      </c>
      <c r="K1439" s="24">
        <f t="shared" si="873"/>
        <v>614.43629115241004</v>
      </c>
      <c r="L1439" s="12">
        <f t="shared" si="887"/>
        <v>0.23753519990351488</v>
      </c>
      <c r="M1439" s="24">
        <f t="shared" si="888"/>
        <v>681.97085104614462</v>
      </c>
      <c r="N1439" s="12">
        <f t="shared" si="874"/>
        <v>0.53636626513930274</v>
      </c>
      <c r="O1439" s="24">
        <f t="shared" si="875"/>
        <v>898.05778140068162</v>
      </c>
      <c r="P1439" s="12">
        <f t="shared" si="889"/>
        <v>0.2577849416581347</v>
      </c>
      <c r="Q1439" s="24">
        <f t="shared" si="890"/>
        <v>562.88914661739216</v>
      </c>
      <c r="R1439" s="12">
        <f t="shared" si="876"/>
        <v>0.4010837459101656</v>
      </c>
      <c r="S1439" s="24">
        <f t="shared" si="877"/>
        <v>720.57953432557201</v>
      </c>
      <c r="T1439" s="12">
        <f t="shared" si="891"/>
        <v>0.26748579766741276</v>
      </c>
      <c r="W1439" s="24">
        <f t="shared" si="892"/>
        <v>770.09759001378654</v>
      </c>
      <c r="X1439" s="24">
        <f t="shared" si="893"/>
        <v>1000.7825685346932</v>
      </c>
      <c r="Y1439" s="13">
        <f t="shared" si="878"/>
        <v>0.33613591437157703</v>
      </c>
      <c r="Z1439" s="24">
        <f t="shared" si="879"/>
        <v>3210.805288314029</v>
      </c>
      <c r="AA1439" s="24">
        <f t="shared" si="880"/>
        <v>19443.894400164092</v>
      </c>
      <c r="AB1439" s="24">
        <f t="shared" si="894"/>
        <v>681.97085104614462</v>
      </c>
      <c r="AC1439" s="24">
        <f t="shared" si="895"/>
        <v>562.88914661739216</v>
      </c>
      <c r="AD1439" s="123">
        <f t="shared" si="896"/>
        <v>7105</v>
      </c>
      <c r="AE1439" s="14">
        <f t="shared" si="897"/>
        <v>118.41666666666667</v>
      </c>
      <c r="AF1439" s="24">
        <f t="shared" si="881"/>
        <v>456.44457330869608</v>
      </c>
      <c r="AG1439" s="3">
        <f t="shared" si="898"/>
        <v>1.5071981443547766</v>
      </c>
      <c r="AH1439" s="14">
        <f t="shared" si="864"/>
        <v>0</v>
      </c>
      <c r="AI1439" s="14">
        <f t="shared" si="865"/>
        <v>-1.9342495024023486E-16</v>
      </c>
      <c r="AJ1439" s="14">
        <f t="shared" si="866"/>
        <v>1.0419988402217353</v>
      </c>
      <c r="AK1439" s="14">
        <f t="shared" si="867"/>
        <v>1.5071981443547766</v>
      </c>
      <c r="AL1439" s="24">
        <f t="shared" si="899"/>
        <v>681.97085104614462</v>
      </c>
      <c r="AM1439" s="14">
        <f t="shared" si="900"/>
        <v>589.49901304450509</v>
      </c>
      <c r="AN1439" s="138" t="str">
        <f t="shared" si="901"/>
        <v>modifiée</v>
      </c>
      <c r="AO1439">
        <f t="shared" si="902"/>
        <v>7105</v>
      </c>
      <c r="AP1439" s="124">
        <f t="shared" si="903"/>
        <v>589.49901304450509</v>
      </c>
      <c r="AQ1439" s="124">
        <f t="shared" si="868"/>
        <v>0.26337720963692846</v>
      </c>
    </row>
    <row r="1440" spans="2:43" x14ac:dyDescent="0.25">
      <c r="B1440" s="3">
        <f t="shared" si="882"/>
        <v>7110</v>
      </c>
      <c r="C1440" s="14">
        <f t="shared" si="883"/>
        <v>118.5</v>
      </c>
      <c r="D1440" s="11">
        <f t="shared" si="884"/>
        <v>1047.1568432874158</v>
      </c>
      <c r="E1440" s="11">
        <f t="shared" si="869"/>
        <v>898.75057697271995</v>
      </c>
      <c r="F1440" s="11">
        <f t="shared" si="885"/>
        <v>417.22162006458507</v>
      </c>
      <c r="G1440" s="11">
        <f t="shared" si="870"/>
        <v>682.2286359878027</v>
      </c>
      <c r="H1440" s="11">
        <f t="shared" si="871"/>
        <v>563.15663241505956</v>
      </c>
      <c r="I1440" s="24">
        <f t="shared" si="886"/>
        <v>417.22162006458507</v>
      </c>
      <c r="J1440" s="12">
        <f t="shared" si="872"/>
        <v>0.26126426511569234</v>
      </c>
      <c r="K1440" s="24">
        <f t="shared" si="873"/>
        <v>614.56025233795651</v>
      </c>
      <c r="L1440" s="12">
        <f t="shared" si="887"/>
        <v>0.23744270668775216</v>
      </c>
      <c r="M1440" s="24">
        <f t="shared" si="888"/>
        <v>682.2286359878027</v>
      </c>
      <c r="N1440" s="12">
        <f t="shared" si="874"/>
        <v>0.53572641069447602</v>
      </c>
      <c r="O1440" s="24">
        <f t="shared" si="875"/>
        <v>899.13039281514511</v>
      </c>
      <c r="P1440" s="12">
        <f t="shared" si="889"/>
        <v>0.25741933677318024</v>
      </c>
      <c r="Q1440" s="24">
        <f t="shared" si="890"/>
        <v>563.15663241505956</v>
      </c>
      <c r="R1440" s="12">
        <f t="shared" si="876"/>
        <v>0.40093771693574581</v>
      </c>
      <c r="S1440" s="24">
        <f t="shared" si="877"/>
        <v>720.84198279559791</v>
      </c>
      <c r="T1440" s="12">
        <f t="shared" si="891"/>
        <v>0.267312114520115</v>
      </c>
      <c r="W1440" s="24">
        <f t="shared" si="892"/>
        <v>770.43372592815808</v>
      </c>
      <c r="X1440" s="24">
        <f t="shared" si="893"/>
        <v>996.89744515811617</v>
      </c>
      <c r="Y1440" s="13">
        <f t="shared" si="878"/>
        <v>0.33735892799850253</v>
      </c>
      <c r="Z1440" s="24">
        <f t="shared" si="879"/>
        <v>3207.921276114047</v>
      </c>
      <c r="AA1440" s="24">
        <f t="shared" si="880"/>
        <v>19440.938927432497</v>
      </c>
      <c r="AB1440" s="24">
        <f t="shared" si="894"/>
        <v>682.2286359878027</v>
      </c>
      <c r="AC1440" s="24">
        <f t="shared" si="895"/>
        <v>563.15663241505956</v>
      </c>
      <c r="AD1440" s="123">
        <f t="shared" si="896"/>
        <v>7110</v>
      </c>
      <c r="AE1440" s="14">
        <f t="shared" si="897"/>
        <v>118.5</v>
      </c>
      <c r="AF1440" s="24">
        <f t="shared" si="881"/>
        <v>456.57831620752978</v>
      </c>
      <c r="AG1440" s="3">
        <f t="shared" si="898"/>
        <v>1.5052722466115713</v>
      </c>
      <c r="AH1440" s="14">
        <f t="shared" si="864"/>
        <v>0</v>
      </c>
      <c r="AI1440" s="14">
        <f t="shared" si="865"/>
        <v>-1.9283101245757369E-16</v>
      </c>
      <c r="AJ1440" s="14">
        <f t="shared" si="866"/>
        <v>1.040795154132232</v>
      </c>
      <c r="AK1440" s="14">
        <f t="shared" si="867"/>
        <v>1.5052722466115713</v>
      </c>
      <c r="AL1440" s="24">
        <f t="shared" si="899"/>
        <v>682.2286359878027</v>
      </c>
      <c r="AM1440" s="14">
        <f t="shared" si="900"/>
        <v>589.7622825855949</v>
      </c>
      <c r="AN1440" s="138" t="str">
        <f t="shared" si="901"/>
        <v>modifiée</v>
      </c>
      <c r="AO1440">
        <f t="shared" si="902"/>
        <v>7110</v>
      </c>
      <c r="AP1440" s="124">
        <f t="shared" si="903"/>
        <v>589.7622825855949</v>
      </c>
      <c r="AQ1440" s="124">
        <f t="shared" si="868"/>
        <v>0.26326954108981226</v>
      </c>
    </row>
    <row r="1441" spans="2:43" x14ac:dyDescent="0.25">
      <c r="B1441" s="3">
        <f t="shared" si="882"/>
        <v>7115</v>
      </c>
      <c r="C1441" s="14">
        <f t="shared" si="883"/>
        <v>118.58333333333333</v>
      </c>
      <c r="D1441" s="11">
        <f t="shared" si="884"/>
        <v>1047.2620621093358</v>
      </c>
      <c r="E1441" s="11">
        <f t="shared" si="869"/>
        <v>898.97135239909221</v>
      </c>
      <c r="F1441" s="11">
        <f t="shared" si="885"/>
        <v>417.45906277127284</v>
      </c>
      <c r="G1441" s="11">
        <f t="shared" si="870"/>
        <v>682.48605532457589</v>
      </c>
      <c r="H1441" s="11">
        <f t="shared" si="871"/>
        <v>563.42394452957967</v>
      </c>
      <c r="I1441" s="24">
        <f t="shared" si="886"/>
        <v>417.45906277127284</v>
      </c>
      <c r="J1441" s="12">
        <f t="shared" si="872"/>
        <v>0.26121154521284035</v>
      </c>
      <c r="K1441" s="24">
        <f t="shared" si="873"/>
        <v>614.68428803773213</v>
      </c>
      <c r="L1441" s="12">
        <f t="shared" si="887"/>
        <v>0.23735022557916524</v>
      </c>
      <c r="M1441" s="24">
        <f t="shared" si="888"/>
        <v>682.48605532457589</v>
      </c>
      <c r="N1441" s="12">
        <f t="shared" si="874"/>
        <v>0.53508307668362476</v>
      </c>
      <c r="O1441" s="24">
        <f t="shared" si="875"/>
        <v>900.21142338234802</v>
      </c>
      <c r="P1441" s="12">
        <f t="shared" si="889"/>
        <v>0.25705264040841896</v>
      </c>
      <c r="Q1441" s="24">
        <f t="shared" si="890"/>
        <v>563.42394452957967</v>
      </c>
      <c r="R1441" s="12">
        <f t="shared" si="876"/>
        <v>0.40079172524276391</v>
      </c>
      <c r="S1441" s="24">
        <f t="shared" si="877"/>
        <v>721.10455543573164</v>
      </c>
      <c r="T1441" s="12">
        <f t="shared" si="891"/>
        <v>0.2671385536610375</v>
      </c>
      <c r="W1441" s="24">
        <f t="shared" si="892"/>
        <v>770.77108485615656</v>
      </c>
      <c r="X1441" s="24">
        <f t="shared" si="893"/>
        <v>993.06421711781559</v>
      </c>
      <c r="Y1441" s="13">
        <f t="shared" si="878"/>
        <v>0.33857076973279976</v>
      </c>
      <c r="Z1441" s="24">
        <f t="shared" si="879"/>
        <v>3205.0066885733913</v>
      </c>
      <c r="AA1441" s="24">
        <f t="shared" si="880"/>
        <v>19437.810197675895</v>
      </c>
      <c r="AB1441" s="24">
        <f t="shared" si="894"/>
        <v>682.48605532457589</v>
      </c>
      <c r="AC1441" s="24">
        <f t="shared" si="895"/>
        <v>563.42394452957967</v>
      </c>
      <c r="AD1441" s="123">
        <f t="shared" si="896"/>
        <v>7115</v>
      </c>
      <c r="AE1441" s="14">
        <f t="shared" si="897"/>
        <v>118.58333333333333</v>
      </c>
      <c r="AF1441" s="24">
        <f t="shared" si="881"/>
        <v>456.71197226478984</v>
      </c>
      <c r="AG1441" s="3">
        <f t="shared" si="898"/>
        <v>1.5033475993870264</v>
      </c>
      <c r="AH1441" s="14">
        <f t="shared" si="864"/>
        <v>0</v>
      </c>
      <c r="AI1441" s="14">
        <f t="shared" si="865"/>
        <v>-1.9223746032897078E-16</v>
      </c>
      <c r="AJ1441" s="14">
        <f t="shared" si="866"/>
        <v>1.0395922496168915</v>
      </c>
      <c r="AK1441" s="14">
        <f t="shared" si="867"/>
        <v>1.5033475993870264</v>
      </c>
      <c r="AL1441" s="24">
        <f t="shared" si="899"/>
        <v>682.48605532457589</v>
      </c>
      <c r="AM1441" s="14">
        <f t="shared" si="900"/>
        <v>590.02544337791517</v>
      </c>
      <c r="AN1441" s="138" t="str">
        <f t="shared" si="901"/>
        <v>modifiée</v>
      </c>
      <c r="AO1441">
        <f t="shared" si="902"/>
        <v>7115</v>
      </c>
      <c r="AP1441" s="124">
        <f t="shared" si="903"/>
        <v>590.02544337791517</v>
      </c>
      <c r="AQ1441" s="124">
        <f t="shared" si="868"/>
        <v>0.26316079232026368</v>
      </c>
    </row>
    <row r="1442" spans="2:43" x14ac:dyDescent="0.25">
      <c r="B1442" s="3">
        <f t="shared" si="882"/>
        <v>7120</v>
      </c>
      <c r="C1442" s="14">
        <f t="shared" si="883"/>
        <v>118.66666666666667</v>
      </c>
      <c r="D1442" s="11">
        <f t="shared" si="884"/>
        <v>1047.3672070934801</v>
      </c>
      <c r="E1442" s="11">
        <f t="shared" si="869"/>
        <v>899.19212782546447</v>
      </c>
      <c r="F1442" s="11">
        <f t="shared" si="885"/>
        <v>417.69641299685202</v>
      </c>
      <c r="G1442" s="11">
        <f t="shared" si="870"/>
        <v>682.74310796498435</v>
      </c>
      <c r="H1442" s="11">
        <f t="shared" si="871"/>
        <v>563.69108308324076</v>
      </c>
      <c r="I1442" s="24">
        <f t="shared" si="886"/>
        <v>417.69641299685202</v>
      </c>
      <c r="J1442" s="12">
        <f t="shared" si="872"/>
        <v>0.26115881491247628</v>
      </c>
      <c r="K1442" s="24">
        <f t="shared" si="873"/>
        <v>614.80839829282024</v>
      </c>
      <c r="L1442" s="12">
        <f t="shared" si="887"/>
        <v>0.23725775662822726</v>
      </c>
      <c r="M1442" s="24">
        <f t="shared" si="888"/>
        <v>682.74310796498435</v>
      </c>
      <c r="N1442" s="12">
        <f t="shared" si="874"/>
        <v>0.53443623936475249</v>
      </c>
      <c r="O1442" s="24">
        <f t="shared" si="875"/>
        <v>901.30096466085683</v>
      </c>
      <c r="P1442" s="12">
        <f t="shared" si="889"/>
        <v>0.25668484339365238</v>
      </c>
      <c r="Q1442" s="24">
        <f t="shared" si="890"/>
        <v>563.69108308324076</v>
      </c>
      <c r="R1442" s="12">
        <f t="shared" si="876"/>
        <v>0.40064577097671122</v>
      </c>
      <c r="S1442" s="24">
        <f t="shared" si="877"/>
        <v>721.36725204645415</v>
      </c>
      <c r="T1442" s="12">
        <f t="shared" si="891"/>
        <v>0.26696511511570292</v>
      </c>
      <c r="W1442" s="24">
        <f t="shared" si="892"/>
        <v>771.10965562588933</v>
      </c>
      <c r="X1442" s="24">
        <f t="shared" si="893"/>
        <v>989.28204934519147</v>
      </c>
      <c r="Y1442" s="13">
        <f t="shared" si="878"/>
        <v>0.33977142418819034</v>
      </c>
      <c r="Z1442" s="24">
        <f t="shared" si="879"/>
        <v>3202.0618049893783</v>
      </c>
      <c r="AA1442" s="24">
        <f t="shared" si="880"/>
        <v>19434.50915634249</v>
      </c>
      <c r="AB1442" s="24">
        <f t="shared" si="894"/>
        <v>682.74310796498435</v>
      </c>
      <c r="AC1442" s="24">
        <f t="shared" si="895"/>
        <v>563.69108308324076</v>
      </c>
      <c r="AD1442" s="123">
        <f t="shared" si="896"/>
        <v>7120</v>
      </c>
      <c r="AE1442" s="14">
        <f t="shared" si="897"/>
        <v>118.66666666666667</v>
      </c>
      <c r="AF1442" s="24">
        <f t="shared" si="881"/>
        <v>456.84554154162038</v>
      </c>
      <c r="AG1442" s="3">
        <f t="shared" si="898"/>
        <v>1.5014242018006667</v>
      </c>
      <c r="AH1442" s="14">
        <f t="shared" si="864"/>
        <v>0</v>
      </c>
      <c r="AI1442" s="14">
        <f t="shared" si="865"/>
        <v>-1.9164429358289156E-16</v>
      </c>
      <c r="AJ1442" s="14">
        <f t="shared" si="866"/>
        <v>1.0383901261254167</v>
      </c>
      <c r="AK1442" s="14">
        <f t="shared" si="867"/>
        <v>1.5014242018006667</v>
      </c>
      <c r="AL1442" s="24">
        <f t="shared" si="899"/>
        <v>682.74310796498435</v>
      </c>
      <c r="AM1442" s="14">
        <f t="shared" si="900"/>
        <v>590.28849434239748</v>
      </c>
      <c r="AN1442" s="138" t="str">
        <f t="shared" si="901"/>
        <v>modifiée</v>
      </c>
      <c r="AO1442">
        <f t="shared" si="902"/>
        <v>7120</v>
      </c>
      <c r="AP1442" s="124">
        <f t="shared" si="903"/>
        <v>590.28849434239748</v>
      </c>
      <c r="AQ1442" s="124">
        <f t="shared" si="868"/>
        <v>0.2630509644823178</v>
      </c>
    </row>
    <row r="1443" spans="2:43" x14ac:dyDescent="0.25">
      <c r="B1443" s="3">
        <f t="shared" si="882"/>
        <v>7125</v>
      </c>
      <c r="C1443" s="14">
        <f t="shared" si="883"/>
        <v>118.75</v>
      </c>
      <c r="D1443" s="11">
        <f t="shared" si="884"/>
        <v>1047.4722783434077</v>
      </c>
      <c r="E1443" s="11">
        <f t="shared" si="869"/>
        <v>899.41290325183661</v>
      </c>
      <c r="F1443" s="11">
        <f t="shared" si="885"/>
        <v>417.93367075348027</v>
      </c>
      <c r="G1443" s="11">
        <f t="shared" si="870"/>
        <v>682.99979280837795</v>
      </c>
      <c r="H1443" s="11">
        <f t="shared" si="871"/>
        <v>563.95804819835644</v>
      </c>
      <c r="I1443" s="24">
        <f t="shared" si="886"/>
        <v>417.93367075348027</v>
      </c>
      <c r="J1443" s="12">
        <f t="shared" si="872"/>
        <v>0.26110607422276194</v>
      </c>
      <c r="K1443" s="24">
        <f t="shared" si="873"/>
        <v>614.93258314399486</v>
      </c>
      <c r="L1443" s="12">
        <f t="shared" si="887"/>
        <v>0.2371652998853894</v>
      </c>
      <c r="M1443" s="24">
        <f t="shared" si="888"/>
        <v>682.99979280837795</v>
      </c>
      <c r="N1443" s="12">
        <f t="shared" si="874"/>
        <v>0.53378587483259199</v>
      </c>
      <c r="O1443" s="24">
        <f t="shared" si="875"/>
        <v>902.39910945609199</v>
      </c>
      <c r="P1443" s="12">
        <f t="shared" si="889"/>
        <v>0.25631593648150713</v>
      </c>
      <c r="Q1443" s="24">
        <f t="shared" si="890"/>
        <v>563.95804819835644</v>
      </c>
      <c r="R1443" s="12">
        <f t="shared" si="876"/>
        <v>0.40049985428269685</v>
      </c>
      <c r="S1443" s="24">
        <f t="shared" si="877"/>
        <v>721.63007242819276</v>
      </c>
      <c r="T1443" s="12">
        <f t="shared" si="891"/>
        <v>0.2667917989091908</v>
      </c>
      <c r="W1443" s="24">
        <f t="shared" si="892"/>
        <v>771.44942705007747</v>
      </c>
      <c r="X1443" s="24">
        <f t="shared" si="893"/>
        <v>985.55012146249601</v>
      </c>
      <c r="Y1443" s="13">
        <f t="shared" si="878"/>
        <v>0.34096087830889682</v>
      </c>
      <c r="Z1443" s="24">
        <f t="shared" si="879"/>
        <v>3199.0869050439783</v>
      </c>
      <c r="AA1443" s="24">
        <f t="shared" si="880"/>
        <v>19431.0367541292</v>
      </c>
      <c r="AB1443" s="24">
        <f t="shared" si="894"/>
        <v>682.99979280837795</v>
      </c>
      <c r="AC1443" s="24">
        <f t="shared" si="895"/>
        <v>563.95804819835644</v>
      </c>
      <c r="AD1443" s="123">
        <f t="shared" si="896"/>
        <v>7125</v>
      </c>
      <c r="AE1443" s="14">
        <f t="shared" si="897"/>
        <v>118.75</v>
      </c>
      <c r="AF1443" s="24">
        <f t="shared" si="881"/>
        <v>456.97902409917822</v>
      </c>
      <c r="AG1443" s="3">
        <f t="shared" si="898"/>
        <v>1.4995020529718337</v>
      </c>
      <c r="AH1443" s="14">
        <f t="shared" si="864"/>
        <v>0</v>
      </c>
      <c r="AI1443" s="14">
        <f t="shared" si="865"/>
        <v>-1.9105151194774529E-16</v>
      </c>
      <c r="AJ1443" s="14">
        <f t="shared" si="866"/>
        <v>1.037188783107396</v>
      </c>
      <c r="AK1443" s="14">
        <f t="shared" si="867"/>
        <v>1.4995020529718337</v>
      </c>
      <c r="AL1443" s="24">
        <f t="shared" si="899"/>
        <v>682.99979280837795</v>
      </c>
      <c r="AM1443" s="14">
        <f t="shared" si="900"/>
        <v>590.55143440134259</v>
      </c>
      <c r="AN1443" s="138" t="str">
        <f t="shared" si="901"/>
        <v>modifiée</v>
      </c>
      <c r="AO1443">
        <f t="shared" si="902"/>
        <v>7125</v>
      </c>
      <c r="AP1443" s="124">
        <f t="shared" si="903"/>
        <v>590.55143440134259</v>
      </c>
      <c r="AQ1443" s="124">
        <f t="shared" si="868"/>
        <v>0.26294005894510519</v>
      </c>
    </row>
    <row r="1444" spans="2:43" x14ac:dyDescent="0.25">
      <c r="B1444" s="3">
        <f t="shared" si="882"/>
        <v>7130</v>
      </c>
      <c r="C1444" s="14">
        <f t="shared" si="883"/>
        <v>118.83333333333333</v>
      </c>
      <c r="D1444" s="11">
        <f t="shared" si="884"/>
        <v>1047.5772759624606</v>
      </c>
      <c r="E1444" s="11">
        <f t="shared" si="869"/>
        <v>899.63367867820875</v>
      </c>
      <c r="F1444" s="11">
        <f t="shared" si="885"/>
        <v>418.17083605336563</v>
      </c>
      <c r="G1444" s="11">
        <f t="shared" si="870"/>
        <v>683.25610874485949</v>
      </c>
      <c r="H1444" s="11">
        <f t="shared" si="871"/>
        <v>564.22483999726558</v>
      </c>
      <c r="I1444" s="24">
        <f t="shared" si="886"/>
        <v>418.17083605336563</v>
      </c>
      <c r="J1444" s="12">
        <f t="shared" si="872"/>
        <v>0.26105332315200486</v>
      </c>
      <c r="K1444" s="24">
        <f t="shared" si="873"/>
        <v>615.05684263172179</v>
      </c>
      <c r="L1444" s="12">
        <f t="shared" si="887"/>
        <v>0.23707285540103246</v>
      </c>
      <c r="M1444" s="24">
        <f t="shared" si="888"/>
        <v>683.25610874485949</v>
      </c>
      <c r="N1444" s="12">
        <f t="shared" si="874"/>
        <v>0.53313195901807964</v>
      </c>
      <c r="O1444" s="24">
        <f t="shared" si="875"/>
        <v>903.50595184040912</v>
      </c>
      <c r="P1444" s="12">
        <f t="shared" si="889"/>
        <v>0.25594591034681907</v>
      </c>
      <c r="Q1444" s="24">
        <f t="shared" si="890"/>
        <v>564.22483999726558</v>
      </c>
      <c r="R1444" s="12">
        <f t="shared" si="876"/>
        <v>0.40035397530544753</v>
      </c>
      <c r="S1444" s="24">
        <f t="shared" si="877"/>
        <v>721.89301638132292</v>
      </c>
      <c r="T1444" s="12">
        <f t="shared" si="891"/>
        <v>0.26661860506606511</v>
      </c>
      <c r="W1444" s="24">
        <f t="shared" si="892"/>
        <v>771.79038792838639</v>
      </c>
      <c r="X1444" s="24">
        <f t="shared" si="893"/>
        <v>981.86762752258369</v>
      </c>
      <c r="Y1444" s="13">
        <f t="shared" si="878"/>
        <v>0.3421391213241925</v>
      </c>
      <c r="Z1444" s="24">
        <f t="shared" si="879"/>
        <v>3196.0822687455588</v>
      </c>
      <c r="AA1444" s="24">
        <f t="shared" si="880"/>
        <v>19427.393946747787</v>
      </c>
      <c r="AB1444" s="24">
        <f t="shared" si="894"/>
        <v>683.25610874485949</v>
      </c>
      <c r="AC1444" s="24">
        <f t="shared" si="895"/>
        <v>564.22483999726558</v>
      </c>
      <c r="AD1444" s="123">
        <f t="shared" si="896"/>
        <v>7130</v>
      </c>
      <c r="AE1444" s="14">
        <f t="shared" si="897"/>
        <v>118.83333333333333</v>
      </c>
      <c r="AF1444" s="24">
        <f t="shared" si="881"/>
        <v>457.11241999863279</v>
      </c>
      <c r="AG1444" s="3">
        <f t="shared" si="898"/>
        <v>1.497581152019688</v>
      </c>
      <c r="AH1444" s="14">
        <f t="shared" si="864"/>
        <v>0</v>
      </c>
      <c r="AI1444" s="14">
        <f t="shared" si="865"/>
        <v>-1.9045911515188511E-16</v>
      </c>
      <c r="AJ1444" s="14">
        <f t="shared" si="866"/>
        <v>1.035988220012305</v>
      </c>
      <c r="AK1444" s="14">
        <f t="shared" si="867"/>
        <v>1.497581152019688</v>
      </c>
      <c r="AL1444" s="24">
        <f t="shared" si="899"/>
        <v>683.25610874485949</v>
      </c>
      <c r="AM1444" s="14">
        <f t="shared" si="900"/>
        <v>590.81426247863135</v>
      </c>
      <c r="AN1444" s="138" t="str">
        <f t="shared" si="901"/>
        <v>modifiée</v>
      </c>
      <c r="AO1444">
        <f t="shared" si="902"/>
        <v>7130</v>
      </c>
      <c r="AP1444" s="124">
        <f t="shared" si="903"/>
        <v>590.81426247863135</v>
      </c>
      <c r="AQ1444" s="124">
        <f t="shared" si="868"/>
        <v>0.26282807728875923</v>
      </c>
    </row>
    <row r="1445" spans="2:43" x14ac:dyDescent="0.25">
      <c r="B1445" s="3">
        <f t="shared" si="882"/>
        <v>7135</v>
      </c>
      <c r="C1445" s="14">
        <f t="shared" si="883"/>
        <v>118.91666666666667</v>
      </c>
      <c r="D1445" s="11">
        <f t="shared" si="884"/>
        <v>1047.6822000537627</v>
      </c>
      <c r="E1445" s="11">
        <f t="shared" si="869"/>
        <v>899.85445410458101</v>
      </c>
      <c r="F1445" s="11">
        <f t="shared" si="885"/>
        <v>418.40790890876667</v>
      </c>
      <c r="G1445" s="11">
        <f t="shared" si="870"/>
        <v>683.51205465520627</v>
      </c>
      <c r="H1445" s="11">
        <f t="shared" si="871"/>
        <v>564.49145860233159</v>
      </c>
      <c r="I1445" s="24">
        <f t="shared" si="886"/>
        <v>418.40790890876667</v>
      </c>
      <c r="J1445" s="12">
        <f t="shared" si="872"/>
        <v>0.26100056170865787</v>
      </c>
      <c r="K1445" s="24">
        <f t="shared" si="873"/>
        <v>615.18117679615887</v>
      </c>
      <c r="L1445" s="12">
        <f t="shared" si="887"/>
        <v>0.23698042322556823</v>
      </c>
      <c r="M1445" s="24">
        <f t="shared" si="888"/>
        <v>683.51205465520627</v>
      </c>
      <c r="N1445" s="12">
        <f t="shared" si="874"/>
        <v>0.53247446768785123</v>
      </c>
      <c r="O1445" s="24">
        <f t="shared" si="875"/>
        <v>904.62158717354407</v>
      </c>
      <c r="P1445" s="12">
        <f t="shared" si="889"/>
        <v>0.25557475558633114</v>
      </c>
      <c r="Q1445" s="24">
        <f t="shared" si="890"/>
        <v>564.49145860233159</v>
      </c>
      <c r="R1445" s="12">
        <f t="shared" si="876"/>
        <v>0.40020813418930701</v>
      </c>
      <c r="S1445" s="24">
        <f t="shared" si="877"/>
        <v>722.15608370616974</v>
      </c>
      <c r="T1445" s="12">
        <f t="shared" si="891"/>
        <v>0.26644553361053186</v>
      </c>
      <c r="W1445" s="24">
        <f t="shared" si="892"/>
        <v>772.13252704971057</v>
      </c>
      <c r="X1445" s="24">
        <f t="shared" si="893"/>
        <v>978.23377575279289</v>
      </c>
      <c r="Y1445" s="13">
        <f t="shared" si="878"/>
        <v>0.34330614470297022</v>
      </c>
      <c r="Z1445" s="24">
        <f t="shared" si="879"/>
        <v>3193.0481763717607</v>
      </c>
      <c r="AA1445" s="24">
        <f t="shared" si="880"/>
        <v>19423.581694695706</v>
      </c>
      <c r="AB1445" s="24">
        <f t="shared" si="894"/>
        <v>683.51205465520627</v>
      </c>
      <c r="AC1445" s="24">
        <f t="shared" si="895"/>
        <v>564.49145860233159</v>
      </c>
      <c r="AD1445" s="123">
        <f t="shared" si="896"/>
        <v>7135</v>
      </c>
      <c r="AE1445" s="14">
        <f t="shared" si="897"/>
        <v>118.91666666666667</v>
      </c>
      <c r="AF1445" s="24">
        <f t="shared" si="881"/>
        <v>457.2457293011658</v>
      </c>
      <c r="AG1445" s="3">
        <f t="shared" si="898"/>
        <v>1.4956614980632126</v>
      </c>
      <c r="AH1445" s="14">
        <f t="shared" si="864"/>
        <v>0</v>
      </c>
      <c r="AI1445" s="14">
        <f t="shared" si="865"/>
        <v>-1.8986710292360967E-16</v>
      </c>
      <c r="AJ1445" s="14">
        <f t="shared" si="866"/>
        <v>1.0347884362895079</v>
      </c>
      <c r="AK1445" s="14">
        <f t="shared" si="867"/>
        <v>1.4956614980632126</v>
      </c>
      <c r="AL1445" s="24">
        <f t="shared" si="899"/>
        <v>683.51205465520627</v>
      </c>
      <c r="AM1445" s="14">
        <f t="shared" si="900"/>
        <v>591.07697749992928</v>
      </c>
      <c r="AN1445" s="138" t="str">
        <f t="shared" si="901"/>
        <v>modifiée</v>
      </c>
      <c r="AO1445">
        <f t="shared" si="902"/>
        <v>7135</v>
      </c>
      <c r="AP1445" s="124">
        <f t="shared" si="903"/>
        <v>591.07697749992928</v>
      </c>
      <c r="AQ1445" s="124">
        <f t="shared" si="868"/>
        <v>0.26271502129793589</v>
      </c>
    </row>
    <row r="1446" spans="2:43" x14ac:dyDescent="0.25">
      <c r="B1446" s="3">
        <f t="shared" si="882"/>
        <v>7140</v>
      </c>
      <c r="C1446" s="14">
        <f t="shared" si="883"/>
        <v>119</v>
      </c>
      <c r="D1446" s="11">
        <f t="shared" si="884"/>
        <v>1047.7870507202224</v>
      </c>
      <c r="E1446" s="11">
        <f t="shared" si="869"/>
        <v>900.07522953095327</v>
      </c>
      <c r="F1446" s="11">
        <f t="shared" si="885"/>
        <v>418.64488933199226</v>
      </c>
      <c r="G1446" s="11">
        <f t="shared" si="870"/>
        <v>683.76762941079255</v>
      </c>
      <c r="H1446" s="11">
        <f t="shared" si="871"/>
        <v>564.75790413594211</v>
      </c>
      <c r="I1446" s="24">
        <f t="shared" si="886"/>
        <v>418.64488933199226</v>
      </c>
      <c r="J1446" s="12">
        <f t="shared" si="872"/>
        <v>0.260947789901319</v>
      </c>
      <c r="K1446" s="24">
        <f t="shared" si="873"/>
        <v>615.3055856771565</v>
      </c>
      <c r="L1446" s="12">
        <f t="shared" si="887"/>
        <v>0.23688800340930813</v>
      </c>
      <c r="M1446" s="24">
        <f t="shared" si="888"/>
        <v>683.76762941079255</v>
      </c>
      <c r="N1446" s="12">
        <f t="shared" si="874"/>
        <v>0.53181337644375748</v>
      </c>
      <c r="O1446" s="24">
        <f t="shared" si="875"/>
        <v>905.74611212343848</v>
      </c>
      <c r="P1446" s="12">
        <f t="shared" si="889"/>
        <v>0.25520246271790903</v>
      </c>
      <c r="Q1446" s="24">
        <f t="shared" si="890"/>
        <v>564.75790413594211</v>
      </c>
      <c r="R1446" s="12">
        <f t="shared" si="876"/>
        <v>0.40006233107823552</v>
      </c>
      <c r="S1446" s="24">
        <f t="shared" si="877"/>
        <v>722.41927420300999</v>
      </c>
      <c r="T1446" s="12">
        <f t="shared" si="891"/>
        <v>0.26627258456623709</v>
      </c>
      <c r="W1446" s="24">
        <f t="shared" si="892"/>
        <v>772.47583319441355</v>
      </c>
      <c r="X1446" s="24">
        <f t="shared" si="893"/>
        <v>974.64778830290516</v>
      </c>
      <c r="Y1446" s="13">
        <f t="shared" si="878"/>
        <v>0.34446194210834824</v>
      </c>
      <c r="Z1446" s="24">
        <f t="shared" si="879"/>
        <v>3189.984908413493</v>
      </c>
      <c r="AA1446" s="24">
        <f t="shared" si="880"/>
        <v>19419.600963030203</v>
      </c>
      <c r="AB1446" s="24">
        <f t="shared" si="894"/>
        <v>683.76762941079255</v>
      </c>
      <c r="AC1446" s="24">
        <f t="shared" si="895"/>
        <v>564.75790413594211</v>
      </c>
      <c r="AD1446" s="123">
        <f t="shared" si="896"/>
        <v>7140</v>
      </c>
      <c r="AE1446" s="14">
        <f t="shared" si="897"/>
        <v>119</v>
      </c>
      <c r="AF1446" s="24">
        <f t="shared" si="881"/>
        <v>457.37895206797106</v>
      </c>
      <c r="AG1446" s="3">
        <f t="shared" si="898"/>
        <v>1.4937430902212168</v>
      </c>
      <c r="AH1446" s="14">
        <f t="shared" ref="AH1446:AH1509" si="904">IF(AC1446&lt;=450,AthetaR30_0,IF(AC1446&gt;=650,AthetaR30_2,(IF(AC1446&lt;=550,AthetaR30_0+(AthetaR30_1-AthetaR30_0)/100*(AC1446-450),AthetaR30_1+(AthetaR30_2-AthetaR30_1)/100*(AC1446-550)))))</f>
        <v>0</v>
      </c>
      <c r="AI1446" s="14">
        <f t="shared" ref="AI1446:AI1509" si="905">IF(AC1446&lt;=450,AthetaR60_0,IF(AC1446&gt;=650,AthetaR60_2,(IF(AC1446&lt;=550,AthetaR60_0+(AthetaR60_1-AthetaR60_0)/100*(AC1446-450),AthetaR60_1+(AthetaR60_2-AthetaR60_1)/100*(AC1446-550)))))</f>
        <v>-1.8927547499116379E-16</v>
      </c>
      <c r="AJ1446" s="14">
        <f t="shared" ref="AJ1446:AJ1509" si="906">IF(AC1446&lt;=450,AthetaR90_0,IF(AC1446&gt;=650,AthetaR90_2,(IF(AC1446&lt;=550,AthetaR90_0+(AthetaR90_1-AthetaR90_0)/100*(AC1446-450),AthetaR90_1+(AthetaR90_2-AthetaR90_1)/100*(AC1446-550)))))</f>
        <v>1.0335894313882605</v>
      </c>
      <c r="AK1446" s="14">
        <f t="shared" ref="AK1446:AK1509" si="907">IF(AC1446&lt;=450,AthetaR120_0,IF(AC1446&gt;=650,AthetaR120_2,(IF(AC1446&lt;=550,AthetaR120_0+(AthetaR120_1-AthetaR120_0)/100*(AC1446-450),AthetaR120_1+(AthetaR120_2-AthetaR120_1)/100*(AC1446-550)))))</f>
        <v>1.4937430902212168</v>
      </c>
      <c r="AL1446" s="24">
        <f t="shared" si="899"/>
        <v>683.76762941079255</v>
      </c>
      <c r="AM1446" s="14">
        <f t="shared" si="900"/>
        <v>591.3395783928878</v>
      </c>
      <c r="AN1446" s="138" t="str">
        <f t="shared" si="901"/>
        <v>modifiée</v>
      </c>
      <c r="AO1446">
        <f t="shared" si="902"/>
        <v>7140</v>
      </c>
      <c r="AP1446" s="124">
        <f t="shared" si="903"/>
        <v>591.3395783928878</v>
      </c>
      <c r="AQ1446" s="124">
        <f t="shared" si="868"/>
        <v>0.26260089295851685</v>
      </c>
    </row>
    <row r="1447" spans="2:43" x14ac:dyDescent="0.25">
      <c r="B1447" s="3">
        <f t="shared" si="882"/>
        <v>7145</v>
      </c>
      <c r="C1447" s="14">
        <f t="shared" si="883"/>
        <v>119.08333333333333</v>
      </c>
      <c r="D1447" s="11">
        <f t="shared" si="884"/>
        <v>1047.8918280645321</v>
      </c>
      <c r="E1447" s="11">
        <f t="shared" si="869"/>
        <v>900.29600495732552</v>
      </c>
      <c r="F1447" s="11">
        <f t="shared" si="885"/>
        <v>418.88177733540158</v>
      </c>
      <c r="G1447" s="11">
        <f t="shared" si="870"/>
        <v>684.02283187351043</v>
      </c>
      <c r="H1447" s="11">
        <f t="shared" si="871"/>
        <v>565.02417672050831</v>
      </c>
      <c r="I1447" s="24">
        <f t="shared" si="886"/>
        <v>418.88177733540158</v>
      </c>
      <c r="J1447" s="12">
        <f t="shared" si="872"/>
        <v>0.2608950077387302</v>
      </c>
      <c r="K1447" s="24">
        <f t="shared" si="873"/>
        <v>615.43006931425805</v>
      </c>
      <c r="L1447" s="12">
        <f t="shared" si="887"/>
        <v>0.23679559600256456</v>
      </c>
      <c r="M1447" s="24">
        <f t="shared" si="888"/>
        <v>684.02283187351043</v>
      </c>
      <c r="N1447" s="12">
        <f t="shared" si="874"/>
        <v>0.5311486607224023</v>
      </c>
      <c r="O1447" s="24">
        <f t="shared" si="875"/>
        <v>906.87962468744638</v>
      </c>
      <c r="P1447" s="12">
        <f t="shared" si="889"/>
        <v>0.25482902218024389</v>
      </c>
      <c r="Q1447" s="24">
        <f t="shared" si="890"/>
        <v>565.02417672050831</v>
      </c>
      <c r="R1447" s="12">
        <f t="shared" si="876"/>
        <v>0.39991656611581011</v>
      </c>
      <c r="S1447" s="24">
        <f t="shared" si="877"/>
        <v>722.68258767207271</v>
      </c>
      <c r="T1447" s="12">
        <f t="shared" si="891"/>
        <v>0.2660997579564256</v>
      </c>
      <c r="W1447" s="24">
        <f t="shared" si="892"/>
        <v>772.82029513652185</v>
      </c>
      <c r="X1447" s="24">
        <f t="shared" si="893"/>
        <v>971.10890099715516</v>
      </c>
      <c r="Y1447" s="13">
        <f t="shared" si="878"/>
        <v>0.34560650935235898</v>
      </c>
      <c r="Z1447" s="24">
        <f t="shared" si="879"/>
        <v>3186.8927455200919</v>
      </c>
      <c r="AA1447" s="24">
        <f t="shared" si="880"/>
        <v>19415.452721146532</v>
      </c>
      <c r="AB1447" s="24">
        <f t="shared" si="894"/>
        <v>684.02283187351043</v>
      </c>
      <c r="AC1447" s="24">
        <f t="shared" si="895"/>
        <v>565.02417672050831</v>
      </c>
      <c r="AD1447" s="123">
        <f t="shared" si="896"/>
        <v>7145</v>
      </c>
      <c r="AE1447" s="14">
        <f t="shared" si="897"/>
        <v>119.08333333333333</v>
      </c>
      <c r="AF1447" s="24">
        <f t="shared" si="881"/>
        <v>457.51208836025415</v>
      </c>
      <c r="AG1447" s="3">
        <f t="shared" si="898"/>
        <v>1.4918259276123402</v>
      </c>
      <c r="AH1447" s="14">
        <f t="shared" si="904"/>
        <v>0</v>
      </c>
      <c r="AI1447" s="14">
        <f t="shared" si="905"/>
        <v>-1.8868423108274011E-16</v>
      </c>
      <c r="AJ1447" s="14">
        <f t="shared" si="906"/>
        <v>1.0323912047577126</v>
      </c>
      <c r="AK1447" s="14">
        <f t="shared" si="907"/>
        <v>1.4918259276123402</v>
      </c>
      <c r="AL1447" s="24">
        <f t="shared" si="899"/>
        <v>684.02283187351043</v>
      </c>
      <c r="AM1447" s="14">
        <f t="shared" si="900"/>
        <v>591.60206408733973</v>
      </c>
      <c r="AN1447" s="138" t="str">
        <f t="shared" si="901"/>
        <v>modifiée</v>
      </c>
      <c r="AO1447">
        <f t="shared" si="902"/>
        <v>7145</v>
      </c>
      <c r="AP1447" s="124">
        <f t="shared" si="903"/>
        <v>591.60206408733973</v>
      </c>
      <c r="AQ1447" s="124">
        <f t="shared" si="868"/>
        <v>0.26248569445192516</v>
      </c>
    </row>
    <row r="1448" spans="2:43" x14ac:dyDescent="0.25">
      <c r="B1448" s="3">
        <f t="shared" si="882"/>
        <v>7150</v>
      </c>
      <c r="C1448" s="14">
        <f t="shared" si="883"/>
        <v>119.16666666666667</v>
      </c>
      <c r="D1448" s="11">
        <f t="shared" si="884"/>
        <v>1047.996532189168</v>
      </c>
      <c r="E1448" s="11">
        <f t="shared" si="869"/>
        <v>900.51678038369778</v>
      </c>
      <c r="F1448" s="11">
        <f t="shared" si="885"/>
        <v>419.11857293140412</v>
      </c>
      <c r="G1448" s="11">
        <f t="shared" si="870"/>
        <v>684.2776608956907</v>
      </c>
      <c r="H1448" s="11">
        <f t="shared" si="871"/>
        <v>565.29027647846476</v>
      </c>
      <c r="I1448" s="24">
        <f t="shared" si="886"/>
        <v>419.11857293140412</v>
      </c>
      <c r="J1448" s="12">
        <f t="shared" si="872"/>
        <v>0.26084221522977735</v>
      </c>
      <c r="K1448" s="24">
        <f t="shared" si="873"/>
        <v>615.55462774670161</v>
      </c>
      <c r="L1448" s="12">
        <f t="shared" si="887"/>
        <v>0.23670320105563811</v>
      </c>
      <c r="M1448" s="24">
        <f t="shared" si="888"/>
        <v>684.2776608956907</v>
      </c>
      <c r="N1448" s="12">
        <f t="shared" si="874"/>
        <v>0.53048029579470468</v>
      </c>
      <c r="O1448" s="24">
        <f t="shared" si="875"/>
        <v>908.02222421393139</v>
      </c>
      <c r="P1448" s="12">
        <f t="shared" si="889"/>
        <v>0.25445442433232174</v>
      </c>
      <c r="Q1448" s="24">
        <f t="shared" si="890"/>
        <v>565.29027647846476</v>
      </c>
      <c r="R1448" s="12">
        <f t="shared" si="876"/>
        <v>0.3997708394452234</v>
      </c>
      <c r="S1448" s="24">
        <f t="shared" si="877"/>
        <v>722.94602391354181</v>
      </c>
      <c r="T1448" s="12">
        <f t="shared" si="891"/>
        <v>0.26592705380392201</v>
      </c>
      <c r="W1448" s="24">
        <f t="shared" si="892"/>
        <v>773.16590164587421</v>
      </c>
      <c r="X1448" s="24">
        <f t="shared" si="893"/>
        <v>967.61636309023697</v>
      </c>
      <c r="Y1448" s="13">
        <f t="shared" si="878"/>
        <v>0.34673984435075694</v>
      </c>
      <c r="Z1448" s="24">
        <f t="shared" si="879"/>
        <v>3183.7719684455892</v>
      </c>
      <c r="AA1448" s="24">
        <f t="shared" si="880"/>
        <v>19411.13794256017</v>
      </c>
      <c r="AB1448" s="24">
        <f t="shared" si="894"/>
        <v>684.2776608956907</v>
      </c>
      <c r="AC1448" s="24">
        <f t="shared" si="895"/>
        <v>565.29027647846476</v>
      </c>
      <c r="AD1448" s="123">
        <f t="shared" si="896"/>
        <v>7150</v>
      </c>
      <c r="AE1448" s="14">
        <f t="shared" si="897"/>
        <v>119.16666666666667</v>
      </c>
      <c r="AF1448" s="24">
        <f t="shared" si="881"/>
        <v>457.64513823923238</v>
      </c>
      <c r="AG1448" s="3">
        <f t="shared" si="898"/>
        <v>1.4899100093550537</v>
      </c>
      <c r="AH1448" s="14">
        <f t="shared" si="904"/>
        <v>0</v>
      </c>
      <c r="AI1448" s="14">
        <f t="shared" si="905"/>
        <v>-1.8809337092647924E-16</v>
      </c>
      <c r="AJ1448" s="14">
        <f t="shared" si="906"/>
        <v>1.0311937558469086</v>
      </c>
      <c r="AK1448" s="14">
        <f t="shared" si="907"/>
        <v>1.4899100093550537</v>
      </c>
      <c r="AL1448" s="24">
        <f t="shared" si="899"/>
        <v>684.2776608956907</v>
      </c>
      <c r="AM1448" s="14">
        <f t="shared" si="900"/>
        <v>591.86443351549065</v>
      </c>
      <c r="AN1448" s="138" t="str">
        <f t="shared" si="901"/>
        <v>modifiée</v>
      </c>
      <c r="AO1448">
        <f t="shared" si="902"/>
        <v>7150</v>
      </c>
      <c r="AP1448" s="124">
        <f t="shared" si="903"/>
        <v>591.86443351549065</v>
      </c>
      <c r="AQ1448" s="124">
        <f t="shared" si="868"/>
        <v>0.26236942815091879</v>
      </c>
    </row>
    <row r="1449" spans="2:43" x14ac:dyDescent="0.25">
      <c r="B1449" s="3">
        <f t="shared" si="882"/>
        <v>7155</v>
      </c>
      <c r="C1449" s="14">
        <f t="shared" si="883"/>
        <v>119.25</v>
      </c>
      <c r="D1449" s="11">
        <f t="shared" si="884"/>
        <v>1048.1011631963925</v>
      </c>
      <c r="E1449" s="11">
        <f t="shared" si="869"/>
        <v>900.73755581006992</v>
      </c>
      <c r="F1449" s="11">
        <f t="shared" si="885"/>
        <v>419.35527613245978</v>
      </c>
      <c r="G1449" s="11">
        <f t="shared" si="870"/>
        <v>684.53211532002297</v>
      </c>
      <c r="H1449" s="11">
        <f t="shared" si="871"/>
        <v>565.55620353226868</v>
      </c>
      <c r="I1449" s="24">
        <f t="shared" si="886"/>
        <v>419.35527613245978</v>
      </c>
      <c r="J1449" s="12">
        <f t="shared" si="872"/>
        <v>0.26078941238348963</v>
      </c>
      <c r="K1449" s="24">
        <f t="shared" si="873"/>
        <v>615.6792610134188</v>
      </c>
      <c r="L1449" s="12">
        <f t="shared" si="887"/>
        <v>0.2366108186187465</v>
      </c>
      <c r="M1449" s="24">
        <f t="shared" si="888"/>
        <v>684.53211532002297</v>
      </c>
      <c r="N1449" s="12">
        <f t="shared" si="874"/>
        <v>0.52980825676548404</v>
      </c>
      <c r="O1449" s="24">
        <f t="shared" si="875"/>
        <v>909.17401142426468</v>
      </c>
      <c r="P1449" s="12">
        <f t="shared" si="889"/>
        <v>0.25407865945277402</v>
      </c>
      <c r="Q1449" s="24">
        <f t="shared" si="890"/>
        <v>565.55620353226868</v>
      </c>
      <c r="R1449" s="12">
        <f t="shared" si="876"/>
        <v>0.39962515120928416</v>
      </c>
      <c r="S1449" s="24">
        <f t="shared" si="877"/>
        <v>723.20958272755684</v>
      </c>
      <c r="T1449" s="12">
        <f t="shared" si="891"/>
        <v>0.26575447213102266</v>
      </c>
      <c r="W1449" s="24">
        <f t="shared" si="892"/>
        <v>773.51264149022495</v>
      </c>
      <c r="X1449" s="24">
        <f t="shared" si="893"/>
        <v>964.16943702727576</v>
      </c>
      <c r="Y1449" s="13">
        <f t="shared" si="878"/>
        <v>0.34786194707796703</v>
      </c>
      <c r="Z1449" s="24">
        <f t="shared" si="879"/>
        <v>3180.6228579961244</v>
      </c>
      <c r="AA1449" s="24">
        <f t="shared" si="880"/>
        <v>19406.657604692602</v>
      </c>
      <c r="AB1449" s="24">
        <f t="shared" si="894"/>
        <v>684.53211532002297</v>
      </c>
      <c r="AC1449" s="24">
        <f t="shared" si="895"/>
        <v>565.55620353226868</v>
      </c>
      <c r="AD1449" s="123">
        <f t="shared" si="896"/>
        <v>7155</v>
      </c>
      <c r="AE1449" s="14">
        <f t="shared" si="897"/>
        <v>119.25</v>
      </c>
      <c r="AF1449" s="24">
        <f t="shared" si="881"/>
        <v>457.77810176613434</v>
      </c>
      <c r="AG1449" s="3">
        <f t="shared" si="898"/>
        <v>1.4879953345676655</v>
      </c>
      <c r="AH1449" s="14">
        <f t="shared" si="904"/>
        <v>0</v>
      </c>
      <c r="AI1449" s="14">
        <f t="shared" si="905"/>
        <v>-1.8750289425047154E-16</v>
      </c>
      <c r="AJ1449" s="14">
        <f t="shared" si="906"/>
        <v>1.029997084104791</v>
      </c>
      <c r="AK1449" s="14">
        <f t="shared" si="907"/>
        <v>1.4879953345676655</v>
      </c>
      <c r="AL1449" s="24">
        <f t="shared" si="899"/>
        <v>684.53211532002297</v>
      </c>
      <c r="AM1449" s="14">
        <f t="shared" si="900"/>
        <v>592.12668561210569</v>
      </c>
      <c r="AN1449" s="138" t="str">
        <f t="shared" si="901"/>
        <v>modifiée</v>
      </c>
      <c r="AO1449">
        <f t="shared" si="902"/>
        <v>7155</v>
      </c>
      <c r="AP1449" s="124">
        <f t="shared" si="903"/>
        <v>592.12668561210569</v>
      </c>
      <c r="AQ1449" s="124">
        <f t="shared" si="868"/>
        <v>0.26225209661504323</v>
      </c>
    </row>
    <row r="1450" spans="2:43" x14ac:dyDescent="0.25">
      <c r="B1450" s="3">
        <f t="shared" si="882"/>
        <v>7160</v>
      </c>
      <c r="C1450" s="14">
        <f t="shared" si="883"/>
        <v>119.33333333333333</v>
      </c>
      <c r="D1450" s="11">
        <f t="shared" si="884"/>
        <v>1048.2057211882534</v>
      </c>
      <c r="E1450" s="11">
        <f t="shared" si="869"/>
        <v>900.95833123644206</v>
      </c>
      <c r="F1450" s="11">
        <f t="shared" si="885"/>
        <v>419.59188695107855</v>
      </c>
      <c r="G1450" s="11">
        <f t="shared" si="870"/>
        <v>684.7861939794758</v>
      </c>
      <c r="H1450" s="11">
        <f t="shared" si="871"/>
        <v>565.82195800439968</v>
      </c>
      <c r="I1450" s="24">
        <f t="shared" si="886"/>
        <v>419.59188695107855</v>
      </c>
      <c r="J1450" s="12">
        <f t="shared" si="872"/>
        <v>0.26073659920903897</v>
      </c>
      <c r="K1450" s="24">
        <f t="shared" si="873"/>
        <v>615.80396915303652</v>
      </c>
      <c r="L1450" s="12">
        <f t="shared" si="887"/>
        <v>0.23651844874211361</v>
      </c>
      <c r="M1450" s="24">
        <f t="shared" si="888"/>
        <v>684.7861939794758</v>
      </c>
      <c r="N1450" s="12">
        <f t="shared" si="874"/>
        <v>0.52913251857306998</v>
      </c>
      <c r="O1450" s="24">
        <f t="shared" si="875"/>
        <v>910.33508843523077</v>
      </c>
      <c r="P1450" s="12">
        <f t="shared" si="889"/>
        <v>0.25370171773956346</v>
      </c>
      <c r="Q1450" s="24">
        <f t="shared" si="890"/>
        <v>565.82195800439968</v>
      </c>
      <c r="R1450" s="12">
        <f t="shared" si="876"/>
        <v>0.39947950155041612</v>
      </c>
      <c r="S1450" s="24">
        <f t="shared" si="877"/>
        <v>723.47326391421473</v>
      </c>
      <c r="T1450" s="12">
        <f t="shared" si="891"/>
        <v>0.26558201295963385</v>
      </c>
      <c r="W1450" s="24">
        <f t="shared" si="892"/>
        <v>773.8605034373029</v>
      </c>
      <c r="X1450" s="24">
        <f t="shared" si="893"/>
        <v>960.76739820770922</v>
      </c>
      <c r="Y1450" s="13">
        <f t="shared" si="878"/>
        <v>0.34897281952222092</v>
      </c>
      <c r="Z1450" s="24">
        <f t="shared" si="879"/>
        <v>3177.445694978479</v>
      </c>
      <c r="AA1450" s="24">
        <f t="shared" si="880"/>
        <v>19402.012688661369</v>
      </c>
      <c r="AB1450" s="24">
        <f t="shared" si="894"/>
        <v>684.7861939794758</v>
      </c>
      <c r="AC1450" s="24">
        <f t="shared" si="895"/>
        <v>565.82195800439968</v>
      </c>
      <c r="AD1450" s="123">
        <f t="shared" si="896"/>
        <v>7160</v>
      </c>
      <c r="AE1450" s="14">
        <f t="shared" si="897"/>
        <v>119.33333333333333</v>
      </c>
      <c r="AF1450" s="24">
        <f t="shared" si="881"/>
        <v>457.91097900219984</v>
      </c>
      <c r="AG1450" s="3">
        <f t="shared" si="898"/>
        <v>1.4860819023683225</v>
      </c>
      <c r="AH1450" s="14">
        <f t="shared" si="904"/>
        <v>0</v>
      </c>
      <c r="AI1450" s="14">
        <f t="shared" si="905"/>
        <v>-1.8691280078275769E-16</v>
      </c>
      <c r="AJ1450" s="14">
        <f t="shared" si="906"/>
        <v>1.0288011889802016</v>
      </c>
      <c r="AK1450" s="14">
        <f t="shared" si="907"/>
        <v>1.4860819023683225</v>
      </c>
      <c r="AL1450" s="24">
        <f t="shared" si="899"/>
        <v>684.7861939794758</v>
      </c>
      <c r="AM1450" s="14">
        <f t="shared" si="900"/>
        <v>592.38881931469018</v>
      </c>
      <c r="AN1450" s="138" t="str">
        <f t="shared" si="901"/>
        <v>modifiée</v>
      </c>
      <c r="AO1450">
        <f t="shared" si="902"/>
        <v>7160</v>
      </c>
      <c r="AP1450" s="124">
        <f t="shared" si="903"/>
        <v>592.38881931469018</v>
      </c>
      <c r="AQ1450" s="124">
        <f t="shared" si="868"/>
        <v>0.26213370258449231</v>
      </c>
    </row>
    <row r="1451" spans="2:43" x14ac:dyDescent="0.25">
      <c r="B1451" s="3">
        <f t="shared" si="882"/>
        <v>7165</v>
      </c>
      <c r="C1451" s="14">
        <f t="shared" si="883"/>
        <v>119.41666666666667</v>
      </c>
      <c r="D1451" s="11">
        <f t="shared" si="884"/>
        <v>1048.310206266586</v>
      </c>
      <c r="E1451" s="11">
        <f t="shared" si="869"/>
        <v>901.17910666281432</v>
      </c>
      <c r="F1451" s="11">
        <f t="shared" si="885"/>
        <v>419.82840539982067</v>
      </c>
      <c r="G1451" s="11">
        <f t="shared" si="870"/>
        <v>685.03989569721534</v>
      </c>
      <c r="H1451" s="11">
        <f t="shared" si="871"/>
        <v>566.08754001735929</v>
      </c>
      <c r="I1451" s="24">
        <f t="shared" si="886"/>
        <v>419.82840539982067</v>
      </c>
      <c r="J1451" s="12">
        <f t="shared" si="872"/>
        <v>0.26068377571573903</v>
      </c>
      <c r="K1451" s="24">
        <f t="shared" si="873"/>
        <v>615.92875220387771</v>
      </c>
      <c r="L1451" s="12">
        <f t="shared" si="887"/>
        <v>0.23642609147589144</v>
      </c>
      <c r="M1451" s="24">
        <f t="shared" si="888"/>
        <v>685.03989569721534</v>
      </c>
      <c r="N1451" s="12">
        <f t="shared" si="874"/>
        <v>0.52845305598893888</v>
      </c>
      <c r="O1451" s="24">
        <f t="shared" si="875"/>
        <v>911.50555878184605</v>
      </c>
      <c r="P1451" s="12">
        <f t="shared" si="889"/>
        <v>0.25332358930933158</v>
      </c>
      <c r="Q1451" s="24">
        <f t="shared" si="890"/>
        <v>566.08754001735929</v>
      </c>
      <c r="R1451" s="12">
        <f t="shared" si="876"/>
        <v>0.39933389061065838</v>
      </c>
      <c r="S1451" s="24">
        <f t="shared" si="877"/>
        <v>723.73706727357182</v>
      </c>
      <c r="T1451" s="12">
        <f t="shared" si="891"/>
        <v>0.26540967631115359</v>
      </c>
      <c r="W1451" s="24">
        <f t="shared" si="892"/>
        <v>774.20947625682516</v>
      </c>
      <c r="X1451" s="24">
        <f t="shared" si="893"/>
        <v>957.40953475304491</v>
      </c>
      <c r="Y1451" s="13">
        <f t="shared" si="878"/>
        <v>0.35007246564089661</v>
      </c>
      <c r="Z1451" s="24">
        <f t="shared" si="879"/>
        <v>3174.2407601497289</v>
      </c>
      <c r="AA1451" s="24">
        <f t="shared" si="880"/>
        <v>19397.204179073648</v>
      </c>
      <c r="AB1451" s="24">
        <f t="shared" si="894"/>
        <v>685.03989569721534</v>
      </c>
      <c r="AC1451" s="24">
        <f t="shared" si="895"/>
        <v>566.08754001735929</v>
      </c>
      <c r="AD1451" s="123">
        <f t="shared" si="896"/>
        <v>7165</v>
      </c>
      <c r="AE1451" s="14">
        <f t="shared" si="897"/>
        <v>119.41666666666667</v>
      </c>
      <c r="AF1451" s="24">
        <f t="shared" si="881"/>
        <v>458.04377000867964</v>
      </c>
      <c r="AG1451" s="3">
        <f t="shared" si="898"/>
        <v>1.4841697118750132</v>
      </c>
      <c r="AH1451" s="14">
        <f t="shared" si="904"/>
        <v>0</v>
      </c>
      <c r="AI1451" s="14">
        <f t="shared" si="905"/>
        <v>-1.8632309025132956E-16</v>
      </c>
      <c r="AJ1451" s="14">
        <f t="shared" si="906"/>
        <v>1.0276060699218832</v>
      </c>
      <c r="AK1451" s="14">
        <f t="shared" si="907"/>
        <v>1.4841697118750132</v>
      </c>
      <c r="AL1451" s="24">
        <f t="shared" si="899"/>
        <v>685.03989569721534</v>
      </c>
      <c r="AM1451" s="14">
        <f t="shared" si="900"/>
        <v>592.65083356366733</v>
      </c>
      <c r="AN1451" s="138" t="str">
        <f t="shared" si="901"/>
        <v>modifiée</v>
      </c>
      <c r="AO1451">
        <f t="shared" si="902"/>
        <v>7165</v>
      </c>
      <c r="AP1451" s="124">
        <f t="shared" si="903"/>
        <v>592.65083356366733</v>
      </c>
      <c r="AQ1451" s="124">
        <f t="shared" si="868"/>
        <v>0.26201424897715242</v>
      </c>
    </row>
    <row r="1452" spans="2:43" x14ac:dyDescent="0.25">
      <c r="B1452" s="3">
        <f t="shared" si="882"/>
        <v>7170</v>
      </c>
      <c r="C1452" s="14">
        <f t="shared" si="883"/>
        <v>119.5</v>
      </c>
      <c r="D1452" s="11">
        <f t="shared" si="884"/>
        <v>1048.414618533011</v>
      </c>
      <c r="E1452" s="11">
        <f t="shared" si="869"/>
        <v>901.39988208918658</v>
      </c>
      <c r="F1452" s="11">
        <f t="shared" si="885"/>
        <v>420.06483149129656</v>
      </c>
      <c r="G1452" s="11">
        <f t="shared" si="870"/>
        <v>685.29321928652462</v>
      </c>
      <c r="H1452" s="11">
        <f t="shared" si="871"/>
        <v>566.35294969367044</v>
      </c>
      <c r="I1452" s="24">
        <f t="shared" si="886"/>
        <v>420.06483149129656</v>
      </c>
      <c r="J1452" s="12">
        <f t="shared" si="872"/>
        <v>0.26063094191304581</v>
      </c>
      <c r="K1452" s="24">
        <f t="shared" si="873"/>
        <v>616.0536102039606</v>
      </c>
      <c r="L1452" s="12">
        <f t="shared" si="887"/>
        <v>0.23633374687026198</v>
      </c>
      <c r="M1452" s="24">
        <f t="shared" si="888"/>
        <v>685.29321928652462</v>
      </c>
      <c r="N1452" s="12">
        <f t="shared" si="874"/>
        <v>0.52776984361737744</v>
      </c>
      <c r="O1452" s="24">
        <f t="shared" si="875"/>
        <v>912.68552744060537</v>
      </c>
      <c r="P1452" s="12">
        <f t="shared" si="889"/>
        <v>0.2529442641971153</v>
      </c>
      <c r="Q1452" s="24">
        <f t="shared" si="890"/>
        <v>566.35294969367044</v>
      </c>
      <c r="R1452" s="12">
        <f t="shared" si="876"/>
        <v>0.39918831853166414</v>
      </c>
      <c r="S1452" s="24">
        <f t="shared" si="877"/>
        <v>724.00099260564491</v>
      </c>
      <c r="T1452" s="12">
        <f t="shared" si="891"/>
        <v>0.26523746220662925</v>
      </c>
      <c r="W1452" s="24">
        <f t="shared" si="892"/>
        <v>774.55954872246605</v>
      </c>
      <c r="X1452" s="24">
        <f t="shared" si="893"/>
        <v>954.09514727844851</v>
      </c>
      <c r="Y1452" s="13">
        <f t="shared" si="878"/>
        <v>0.35116089131609818</v>
      </c>
      <c r="Z1452" s="24">
        <f t="shared" si="879"/>
        <v>3171.0083341680133</v>
      </c>
      <c r="AA1452" s="24">
        <f t="shared" si="880"/>
        <v>19392.233063823907</v>
      </c>
      <c r="AB1452" s="24">
        <f t="shared" si="894"/>
        <v>685.29321928652462</v>
      </c>
      <c r="AC1452" s="24">
        <f t="shared" si="895"/>
        <v>566.35294969367044</v>
      </c>
      <c r="AD1452" s="123">
        <f t="shared" si="896"/>
        <v>7170</v>
      </c>
      <c r="AE1452" s="14">
        <f t="shared" si="897"/>
        <v>119.5</v>
      </c>
      <c r="AF1452" s="24">
        <f t="shared" si="881"/>
        <v>458.17647484683522</v>
      </c>
      <c r="AG1452" s="3">
        <f t="shared" si="898"/>
        <v>1.482258762205573</v>
      </c>
      <c r="AH1452" s="14">
        <f t="shared" si="904"/>
        <v>0</v>
      </c>
      <c r="AI1452" s="14">
        <f t="shared" si="905"/>
        <v>-1.8573376238413167E-16</v>
      </c>
      <c r="AJ1452" s="14">
        <f t="shared" si="906"/>
        <v>1.0264117263784831</v>
      </c>
      <c r="AK1452" s="14">
        <f t="shared" si="907"/>
        <v>1.482258762205573</v>
      </c>
      <c r="AL1452" s="24">
        <f t="shared" si="899"/>
        <v>685.29321928652462</v>
      </c>
      <c r="AM1452" s="14">
        <f t="shared" si="900"/>
        <v>592.91272730255116</v>
      </c>
      <c r="AN1452" s="138" t="str">
        <f t="shared" si="901"/>
        <v>modifiée</v>
      </c>
      <c r="AO1452">
        <f t="shared" si="902"/>
        <v>7170</v>
      </c>
      <c r="AP1452" s="124">
        <f t="shared" si="903"/>
        <v>592.91272730255116</v>
      </c>
      <c r="AQ1452" s="124">
        <f t="shared" si="868"/>
        <v>0.26189373888382761</v>
      </c>
    </row>
    <row r="1453" spans="2:43" x14ac:dyDescent="0.25">
      <c r="B1453" s="3">
        <f t="shared" si="882"/>
        <v>7175</v>
      </c>
      <c r="C1453" s="14">
        <f t="shared" si="883"/>
        <v>119.58333333333333</v>
      </c>
      <c r="D1453" s="11">
        <f t="shared" si="884"/>
        <v>1048.5189580889382</v>
      </c>
      <c r="E1453" s="11">
        <f t="shared" si="869"/>
        <v>901.62065751555883</v>
      </c>
      <c r="F1453" s="11">
        <f t="shared" si="885"/>
        <v>420.30116523816685</v>
      </c>
      <c r="G1453" s="11">
        <f t="shared" si="870"/>
        <v>685.54616355072176</v>
      </c>
      <c r="H1453" s="11">
        <f t="shared" si="871"/>
        <v>566.61818715587708</v>
      </c>
      <c r="I1453" s="24">
        <f t="shared" si="886"/>
        <v>420.30116523816685</v>
      </c>
      <c r="J1453" s="12">
        <f t="shared" si="872"/>
        <v>0.26057809781055613</v>
      </c>
      <c r="K1453" s="24">
        <f t="shared" si="873"/>
        <v>616.17854319100093</v>
      </c>
      <c r="L1453" s="12">
        <f t="shared" si="887"/>
        <v>0.23624141497529891</v>
      </c>
      <c r="M1453" s="24">
        <f t="shared" si="888"/>
        <v>685.54616355072176</v>
      </c>
      <c r="N1453" s="12">
        <f t="shared" si="874"/>
        <v>0.52708285589517212</v>
      </c>
      <c r="O1453" s="24">
        <f t="shared" si="875"/>
        <v>913.87510085315989</v>
      </c>
      <c r="P1453" s="12">
        <f t="shared" si="889"/>
        <v>0.25256373235558033</v>
      </c>
      <c r="Q1453" s="24">
        <f t="shared" si="890"/>
        <v>566.61818715587708</v>
      </c>
      <c r="R1453" s="12">
        <f t="shared" si="876"/>
        <v>0.39904278545470168</v>
      </c>
      <c r="S1453" s="24">
        <f t="shared" si="877"/>
        <v>724.26503971041257</v>
      </c>
      <c r="T1453" s="12">
        <f t="shared" si="891"/>
        <v>0.26506537066654634</v>
      </c>
      <c r="W1453" s="24">
        <f t="shared" si="892"/>
        <v>774.91070961378216</v>
      </c>
      <c r="X1453" s="24">
        <f t="shared" si="893"/>
        <v>950.82354866811067</v>
      </c>
      <c r="Y1453" s="13">
        <f t="shared" si="878"/>
        <v>0.35223810431050123</v>
      </c>
      <c r="Z1453" s="24">
        <f t="shared" si="879"/>
        <v>3167.7486975444167</v>
      </c>
      <c r="AA1453" s="24">
        <f t="shared" si="880"/>
        <v>19387.100333895341</v>
      </c>
      <c r="AB1453" s="24">
        <f t="shared" si="894"/>
        <v>685.54616355072176</v>
      </c>
      <c r="AC1453" s="24">
        <f t="shared" si="895"/>
        <v>566.61818715587708</v>
      </c>
      <c r="AD1453" s="123">
        <f t="shared" si="896"/>
        <v>7175</v>
      </c>
      <c r="AE1453" s="14">
        <f t="shared" si="897"/>
        <v>119.58333333333333</v>
      </c>
      <c r="AF1453" s="24">
        <f t="shared" si="881"/>
        <v>458.30909357793854</v>
      </c>
      <c r="AG1453" s="3">
        <f t="shared" si="898"/>
        <v>1.480349052477685</v>
      </c>
      <c r="AH1453" s="14">
        <f t="shared" si="904"/>
        <v>0</v>
      </c>
      <c r="AI1453" s="14">
        <f t="shared" si="905"/>
        <v>-1.8514481690906174E-16</v>
      </c>
      <c r="AJ1453" s="14">
        <f t="shared" si="906"/>
        <v>1.0252181577985533</v>
      </c>
      <c r="AK1453" s="14">
        <f t="shared" si="907"/>
        <v>1.480349052477685</v>
      </c>
      <c r="AL1453" s="24">
        <f t="shared" si="899"/>
        <v>685.54616355072176</v>
      </c>
      <c r="AM1453" s="14">
        <f t="shared" si="900"/>
        <v>593.17449947811303</v>
      </c>
      <c r="AN1453" s="138" t="str">
        <f t="shared" si="901"/>
        <v>modifiée</v>
      </c>
      <c r="AO1453">
        <f t="shared" si="902"/>
        <v>7175</v>
      </c>
      <c r="AP1453" s="124">
        <f t="shared" si="903"/>
        <v>593.17449947811303</v>
      </c>
      <c r="AQ1453" s="124">
        <f t="shared" si="868"/>
        <v>0.26177217556187315</v>
      </c>
    </row>
    <row r="1454" spans="2:43" x14ac:dyDescent="0.25">
      <c r="B1454" s="3">
        <f t="shared" si="882"/>
        <v>7180</v>
      </c>
      <c r="C1454" s="14">
        <f t="shared" si="883"/>
        <v>119.66666666666667</v>
      </c>
      <c r="D1454" s="11">
        <f t="shared" si="884"/>
        <v>1048.6232250355654</v>
      </c>
      <c r="E1454" s="11">
        <f t="shared" si="869"/>
        <v>901.84143294193109</v>
      </c>
      <c r="F1454" s="11">
        <f t="shared" si="885"/>
        <v>420.53740665314217</v>
      </c>
      <c r="G1454" s="11">
        <f t="shared" si="870"/>
        <v>685.79872728307737</v>
      </c>
      <c r="H1454" s="11">
        <f t="shared" si="871"/>
        <v>566.88325252654363</v>
      </c>
      <c r="I1454" s="24">
        <f t="shared" si="886"/>
        <v>420.53740665314217</v>
      </c>
      <c r="J1454" s="12">
        <f t="shared" si="872"/>
        <v>0.26052524341800731</v>
      </c>
      <c r="K1454" s="24">
        <f t="shared" si="873"/>
        <v>616.30355120241165</v>
      </c>
      <c r="L1454" s="12">
        <f t="shared" si="887"/>
        <v>0.23614909584108737</v>
      </c>
      <c r="M1454" s="24">
        <f t="shared" si="888"/>
        <v>685.79872728307737</v>
      </c>
      <c r="N1454" s="12">
        <f t="shared" si="874"/>
        <v>0.5263920670913308</v>
      </c>
      <c r="O1454" s="24">
        <f t="shared" si="875"/>
        <v>915.0743869504355</v>
      </c>
      <c r="P1454" s="12">
        <f t="shared" si="889"/>
        <v>0.25218198365478633</v>
      </c>
      <c r="Q1454" s="24">
        <f t="shared" si="890"/>
        <v>566.88325252654363</v>
      </c>
      <c r="R1454" s="12">
        <f t="shared" si="876"/>
        <v>0.39889729152065323</v>
      </c>
      <c r="S1454" s="24">
        <f t="shared" si="877"/>
        <v>724.52920838781711</v>
      </c>
      <c r="T1454" s="12">
        <f t="shared" si="891"/>
        <v>0.26489340171101455</v>
      </c>
      <c r="W1454" s="24">
        <f t="shared" si="892"/>
        <v>775.26294771809262</v>
      </c>
      <c r="X1454" s="24">
        <f t="shared" si="893"/>
        <v>947.59406385436046</v>
      </c>
      <c r="Y1454" s="13">
        <f t="shared" si="878"/>
        <v>0.35330411422348862</v>
      </c>
      <c r="Z1454" s="24">
        <f t="shared" si="879"/>
        <v>3164.4621305959618</v>
      </c>
      <c r="AA1454" s="24">
        <f t="shared" si="880"/>
        <v>19381.806983165243</v>
      </c>
      <c r="AB1454" s="24">
        <f t="shared" si="894"/>
        <v>685.79872728307737</v>
      </c>
      <c r="AC1454" s="24">
        <f t="shared" si="895"/>
        <v>566.88325252654363</v>
      </c>
      <c r="AD1454" s="123">
        <f t="shared" si="896"/>
        <v>7180</v>
      </c>
      <c r="AE1454" s="14">
        <f t="shared" si="897"/>
        <v>119.66666666666667</v>
      </c>
      <c r="AF1454" s="24">
        <f t="shared" si="881"/>
        <v>458.44162626327181</v>
      </c>
      <c r="AG1454" s="3">
        <f t="shared" si="898"/>
        <v>1.4784405818088859</v>
      </c>
      <c r="AH1454" s="14">
        <f t="shared" si="904"/>
        <v>0</v>
      </c>
      <c r="AI1454" s="14">
        <f t="shared" si="905"/>
        <v>-1.8455625355397213E-16</v>
      </c>
      <c r="AJ1454" s="14">
        <f t="shared" si="906"/>
        <v>1.0240253636305536</v>
      </c>
      <c r="AK1454" s="14">
        <f t="shared" si="907"/>
        <v>1.4784405818088859</v>
      </c>
      <c r="AL1454" s="24">
        <f t="shared" si="899"/>
        <v>685.79872728307737</v>
      </c>
      <c r="AM1454" s="14">
        <f t="shared" si="900"/>
        <v>593.43614904054641</v>
      </c>
      <c r="AN1454" s="138" t="str">
        <f t="shared" si="901"/>
        <v>modifiée</v>
      </c>
      <c r="AO1454">
        <f t="shared" si="902"/>
        <v>7180</v>
      </c>
      <c r="AP1454" s="124">
        <f t="shared" si="903"/>
        <v>593.43614904054641</v>
      </c>
      <c r="AQ1454" s="124">
        <f t="shared" si="868"/>
        <v>0.26164956243337656</v>
      </c>
    </row>
    <row r="1455" spans="2:43" x14ac:dyDescent="0.25">
      <c r="B1455" s="3">
        <f t="shared" si="882"/>
        <v>7185</v>
      </c>
      <c r="C1455" s="14">
        <f t="shared" si="883"/>
        <v>119.75</v>
      </c>
      <c r="D1455" s="11">
        <f t="shared" si="884"/>
        <v>1048.7274194738789</v>
      </c>
      <c r="E1455" s="11">
        <f t="shared" si="869"/>
        <v>902.06220836830323</v>
      </c>
      <c r="F1455" s="11">
        <f t="shared" si="885"/>
        <v>420.77355574898326</v>
      </c>
      <c r="G1455" s="11">
        <f t="shared" si="870"/>
        <v>686.05090926673211</v>
      </c>
      <c r="H1455" s="11">
        <f t="shared" si="871"/>
        <v>567.14814592825462</v>
      </c>
      <c r="I1455" s="24">
        <f t="shared" si="886"/>
        <v>420.77355574898326</v>
      </c>
      <c r="J1455" s="12">
        <f t="shared" si="872"/>
        <v>0.26047237874527696</v>
      </c>
      <c r="K1455" s="24">
        <f t="shared" si="873"/>
        <v>616.42863427530347</v>
      </c>
      <c r="L1455" s="12">
        <f t="shared" si="887"/>
        <v>0.23605678951766995</v>
      </c>
      <c r="M1455" s="24">
        <f t="shared" si="888"/>
        <v>686.05090926673211</v>
      </c>
      <c r="N1455" s="12">
        <f t="shared" si="874"/>
        <v>0.52569745130683176</v>
      </c>
      <c r="O1455" s="24">
        <f t="shared" si="875"/>
        <v>916.28349517720426</v>
      </c>
      <c r="P1455" s="12">
        <f t="shared" si="889"/>
        <v>0.25179900788160064</v>
      </c>
      <c r="Q1455" s="24">
        <f t="shared" si="890"/>
        <v>567.14814592825462</v>
      </c>
      <c r="R1455" s="12">
        <f t="shared" si="876"/>
        <v>0.39875183687001448</v>
      </c>
      <c r="S1455" s="24">
        <f t="shared" si="877"/>
        <v>724.79349843776606</v>
      </c>
      <c r="T1455" s="12">
        <f t="shared" si="891"/>
        <v>0.26472155535968511</v>
      </c>
      <c r="W1455" s="24">
        <f t="shared" si="892"/>
        <v>775.61625183231615</v>
      </c>
      <c r="X1455" s="24">
        <f t="shared" si="893"/>
        <v>944.40602960046795</v>
      </c>
      <c r="Y1455" s="13">
        <f t="shared" si="878"/>
        <v>0.35435893244759953</v>
      </c>
      <c r="Z1455" s="24">
        <f t="shared" si="879"/>
        <v>3161.148913399677</v>
      </c>
      <c r="AA1455" s="24">
        <f t="shared" si="880"/>
        <v>19376.354008214035</v>
      </c>
      <c r="AB1455" s="24">
        <f t="shared" si="894"/>
        <v>686.05090926673211</v>
      </c>
      <c r="AC1455" s="24">
        <f t="shared" si="895"/>
        <v>567.14814592825462</v>
      </c>
      <c r="AD1455" s="123">
        <f t="shared" si="896"/>
        <v>7185</v>
      </c>
      <c r="AE1455" s="14">
        <f t="shared" si="897"/>
        <v>119.75</v>
      </c>
      <c r="AF1455" s="24">
        <f t="shared" si="881"/>
        <v>458.57407296412731</v>
      </c>
      <c r="AG1455" s="3">
        <f t="shared" si="898"/>
        <v>1.4765333493165669</v>
      </c>
      <c r="AH1455" s="14">
        <f t="shared" si="904"/>
        <v>0</v>
      </c>
      <c r="AI1455" s="14">
        <f t="shared" si="905"/>
        <v>-1.8396807204667049E-16</v>
      </c>
      <c r="AJ1455" s="14">
        <f t="shared" si="906"/>
        <v>1.0228333433228542</v>
      </c>
      <c r="AK1455" s="14">
        <f t="shared" si="907"/>
        <v>1.4765333493165669</v>
      </c>
      <c r="AL1455" s="24">
        <f t="shared" si="899"/>
        <v>686.05090926673211</v>
      </c>
      <c r="AM1455" s="14">
        <f t="shared" si="900"/>
        <v>593.69767494362441</v>
      </c>
      <c r="AN1455" s="138" t="str">
        <f t="shared" si="901"/>
        <v>modifiée</v>
      </c>
      <c r="AO1455">
        <f t="shared" si="902"/>
        <v>7185</v>
      </c>
      <c r="AP1455" s="124">
        <f t="shared" si="903"/>
        <v>593.69767494362441</v>
      </c>
      <c r="AQ1455" s="124">
        <f t="shared" si="868"/>
        <v>0.26152590307799528</v>
      </c>
    </row>
    <row r="1456" spans="2:43" x14ac:dyDescent="0.25">
      <c r="B1456" s="3">
        <f t="shared" si="882"/>
        <v>7190</v>
      </c>
      <c r="C1456" s="14">
        <f t="shared" si="883"/>
        <v>119.83333333333333</v>
      </c>
      <c r="D1456" s="11">
        <f t="shared" si="884"/>
        <v>1048.8315415046548</v>
      </c>
      <c r="E1456" s="11">
        <f t="shared" si="869"/>
        <v>902.28298379467537</v>
      </c>
      <c r="F1456" s="11">
        <f t="shared" si="885"/>
        <v>421.0096125385009</v>
      </c>
      <c r="G1456" s="11">
        <f t="shared" si="870"/>
        <v>686.30270827461368</v>
      </c>
      <c r="H1456" s="11">
        <f t="shared" si="871"/>
        <v>567.41286748361426</v>
      </c>
      <c r="I1456" s="24">
        <f t="shared" si="886"/>
        <v>421.0096125385009</v>
      </c>
      <c r="J1456" s="12">
        <f t="shared" si="872"/>
        <v>0.2604195038023821</v>
      </c>
      <c r="K1456" s="24">
        <f t="shared" si="873"/>
        <v>616.55379244648555</v>
      </c>
      <c r="L1456" s="12">
        <f t="shared" si="887"/>
        <v>0.23596449605504638</v>
      </c>
      <c r="M1456" s="24">
        <f t="shared" si="888"/>
        <v>686.30270827461368</v>
      </c>
      <c r="N1456" s="12">
        <f t="shared" si="874"/>
        <v>0.52499898247440513</v>
      </c>
      <c r="O1456" s="24">
        <f t="shared" si="875"/>
        <v>917.5025365171166</v>
      </c>
      <c r="P1456" s="12">
        <f t="shared" si="889"/>
        <v>0.2514147947392284</v>
      </c>
      <c r="Q1456" s="24">
        <f t="shared" si="890"/>
        <v>567.41286748361426</v>
      </c>
      <c r="R1456" s="12">
        <f t="shared" si="876"/>
        <v>0.39860642164289495</v>
      </c>
      <c r="S1456" s="24">
        <f t="shared" si="877"/>
        <v>725.05790966013342</v>
      </c>
      <c r="T1456" s="12">
        <f t="shared" si="891"/>
        <v>0.26454983163175216</v>
      </c>
      <c r="W1456" s="24">
        <f t="shared" si="892"/>
        <v>775.97061076476371</v>
      </c>
      <c r="X1456" s="24">
        <f t="shared" si="893"/>
        <v>941.25879428710573</v>
      </c>
      <c r="Y1456" s="13">
        <f t="shared" si="878"/>
        <v>0.35540257212531612</v>
      </c>
      <c r="Z1456" s="24">
        <f t="shared" si="879"/>
        <v>3157.8093257477917</v>
      </c>
      <c r="AA1456" s="24">
        <f t="shared" si="880"/>
        <v>19370.742408138205</v>
      </c>
      <c r="AB1456" s="24">
        <f t="shared" si="894"/>
        <v>686.30270827461368</v>
      </c>
      <c r="AC1456" s="24">
        <f t="shared" si="895"/>
        <v>567.41286748361426</v>
      </c>
      <c r="AD1456" s="123">
        <f t="shared" si="896"/>
        <v>7190</v>
      </c>
      <c r="AE1456" s="14">
        <f t="shared" si="897"/>
        <v>119.83333333333333</v>
      </c>
      <c r="AF1456" s="24">
        <f t="shared" si="881"/>
        <v>458.70643374180713</v>
      </c>
      <c r="AG1456" s="3">
        <f t="shared" si="898"/>
        <v>1.4746273541179773</v>
      </c>
      <c r="AH1456" s="14">
        <f t="shared" si="904"/>
        <v>0</v>
      </c>
      <c r="AI1456" s="14">
        <f t="shared" si="905"/>
        <v>-1.8338027211492079E-16</v>
      </c>
      <c r="AJ1456" s="14">
        <f t="shared" si="906"/>
        <v>1.0216420963237358</v>
      </c>
      <c r="AK1456" s="14">
        <f t="shared" si="907"/>
        <v>1.4746273541179773</v>
      </c>
      <c r="AL1456" s="24">
        <f t="shared" si="899"/>
        <v>686.30270827461368</v>
      </c>
      <c r="AM1456" s="14">
        <f t="shared" si="900"/>
        <v>593.95907614485486</v>
      </c>
      <c r="AN1456" s="138" t="str">
        <f t="shared" si="901"/>
        <v>modifiée</v>
      </c>
      <c r="AO1456">
        <f t="shared" si="902"/>
        <v>7190</v>
      </c>
      <c r="AP1456" s="124">
        <f t="shared" si="903"/>
        <v>593.95907614485486</v>
      </c>
      <c r="AQ1456" s="124">
        <f t="shared" si="868"/>
        <v>0.26140120123045563</v>
      </c>
    </row>
    <row r="1457" spans="2:43" x14ac:dyDescent="0.25">
      <c r="B1457" s="3">
        <f t="shared" si="882"/>
        <v>7195</v>
      </c>
      <c r="C1457" s="14">
        <f t="shared" si="883"/>
        <v>119.91666666666667</v>
      </c>
      <c r="D1457" s="11">
        <f t="shared" si="884"/>
        <v>1048.9355912284589</v>
      </c>
      <c r="E1457" s="11">
        <f t="shared" si="869"/>
        <v>902.50375922104763</v>
      </c>
      <c r="F1457" s="11">
        <f t="shared" si="885"/>
        <v>421.24557703455594</v>
      </c>
      <c r="G1457" s="11">
        <f t="shared" si="870"/>
        <v>686.55412306935295</v>
      </c>
      <c r="H1457" s="11">
        <f t="shared" si="871"/>
        <v>567.67741731524598</v>
      </c>
      <c r="I1457" s="24">
        <f t="shared" si="886"/>
        <v>421.24557703455594</v>
      </c>
      <c r="J1457" s="12">
        <f t="shared" si="872"/>
        <v>0.26036661859947885</v>
      </c>
      <c r="K1457" s="24">
        <f t="shared" si="873"/>
        <v>616.67902575246649</v>
      </c>
      <c r="L1457" s="12">
        <f t="shared" si="887"/>
        <v>0.23587221550319698</v>
      </c>
      <c r="M1457" s="24">
        <f t="shared" si="888"/>
        <v>686.55412306935295</v>
      </c>
      <c r="N1457" s="12">
        <f t="shared" si="874"/>
        <v>0.52429663435834606</v>
      </c>
      <c r="O1457" s="24">
        <f t="shared" si="875"/>
        <v>918.7316235182011</v>
      </c>
      <c r="P1457" s="12">
        <f t="shared" si="889"/>
        <v>0.25102933384679804</v>
      </c>
      <c r="Q1457" s="24">
        <f t="shared" si="890"/>
        <v>567.67741731524598</v>
      </c>
      <c r="R1457" s="12">
        <f t="shared" si="876"/>
        <v>0.39846104597901749</v>
      </c>
      <c r="S1457" s="24">
        <f t="shared" si="877"/>
        <v>725.32244185476111</v>
      </c>
      <c r="T1457" s="12">
        <f t="shared" si="891"/>
        <v>0.26437823054599069</v>
      </c>
      <c r="W1457" s="24">
        <f t="shared" si="892"/>
        <v>776.32601333688899</v>
      </c>
      <c r="X1457" s="24">
        <f t="shared" si="893"/>
        <v>938.15171770240454</v>
      </c>
      <c r="Y1457" s="13">
        <f t="shared" si="878"/>
        <v>0.35643504810621263</v>
      </c>
      <c r="Z1457" s="24">
        <f t="shared" si="879"/>
        <v>3154.4436471039662</v>
      </c>
      <c r="AA1457" s="24">
        <f t="shared" si="880"/>
        <v>19364.973184367096</v>
      </c>
      <c r="AB1457" s="24">
        <f t="shared" si="894"/>
        <v>686.55412306935295</v>
      </c>
      <c r="AC1457" s="24">
        <f t="shared" si="895"/>
        <v>567.67741731524598</v>
      </c>
      <c r="AD1457" s="123">
        <f t="shared" si="896"/>
        <v>7195</v>
      </c>
      <c r="AE1457" s="14">
        <f t="shared" si="897"/>
        <v>119.91666666666667</v>
      </c>
      <c r="AF1457" s="24">
        <f t="shared" si="881"/>
        <v>458.83870865762299</v>
      </c>
      <c r="AG1457" s="3">
        <f t="shared" si="898"/>
        <v>1.472722595330229</v>
      </c>
      <c r="AH1457" s="14">
        <f t="shared" si="904"/>
        <v>0</v>
      </c>
      <c r="AI1457" s="14">
        <f t="shared" si="905"/>
        <v>-1.8279285348644432E-16</v>
      </c>
      <c r="AJ1457" s="14">
        <f t="shared" si="906"/>
        <v>1.0204516220813931</v>
      </c>
      <c r="AK1457" s="14">
        <f t="shared" si="907"/>
        <v>1.472722595330229</v>
      </c>
      <c r="AL1457" s="24">
        <f t="shared" si="899"/>
        <v>686.55412306935295</v>
      </c>
      <c r="AM1457" s="14">
        <f t="shared" si="900"/>
        <v>594.22035160563007</v>
      </c>
      <c r="AN1457" s="138" t="str">
        <f t="shared" si="901"/>
        <v>modifiée</v>
      </c>
      <c r="AO1457">
        <f t="shared" si="902"/>
        <v>7195</v>
      </c>
      <c r="AP1457" s="124">
        <f t="shared" si="903"/>
        <v>594.22035160563007</v>
      </c>
      <c r="AQ1457" s="124">
        <f t="shared" si="868"/>
        <v>0.26127546077520947</v>
      </c>
    </row>
    <row r="1458" spans="2:43" x14ac:dyDescent="0.25">
      <c r="B1458" s="3">
        <f t="shared" si="882"/>
        <v>7200</v>
      </c>
      <c r="C1458" s="14">
        <f t="shared" si="883"/>
        <v>120</v>
      </c>
      <c r="D1458" s="11">
        <f t="shared" si="884"/>
        <v>1049.039568745648</v>
      </c>
      <c r="E1458" s="11">
        <f t="shared" si="869"/>
        <v>902.72453464741989</v>
      </c>
      <c r="F1458" s="11">
        <f t="shared" si="885"/>
        <v>421.48144925005914</v>
      </c>
      <c r="G1458" s="11">
        <f t="shared" si="870"/>
        <v>686.80515240319971</v>
      </c>
      <c r="H1458" s="11">
        <f t="shared" si="871"/>
        <v>567.94179554579193</v>
      </c>
      <c r="I1458" s="24">
        <f t="shared" si="886"/>
        <v>421.48144925005914</v>
      </c>
      <c r="J1458" s="12">
        <f t="shared" si="872"/>
        <v>0.26031372314686196</v>
      </c>
      <c r="K1458" s="24">
        <f t="shared" si="873"/>
        <v>616.80433422945418</v>
      </c>
      <c r="L1458" s="12">
        <f t="shared" si="887"/>
        <v>0.23577994791204698</v>
      </c>
      <c r="M1458" s="24">
        <f t="shared" si="888"/>
        <v>686.80515240319971</v>
      </c>
      <c r="N1458" s="12">
        <f t="shared" si="874"/>
        <v>0.52359038055436224</v>
      </c>
      <c r="O1458" s="24">
        <f t="shared" si="875"/>
        <v>919.97087031884507</v>
      </c>
      <c r="P1458" s="12">
        <f t="shared" si="889"/>
        <v>0.25064261473883059</v>
      </c>
      <c r="Q1458" s="24">
        <f t="shared" si="890"/>
        <v>567.94179554579193</v>
      </c>
      <c r="R1458" s="12">
        <f t="shared" si="876"/>
        <v>0.39831571001771759</v>
      </c>
      <c r="S1458" s="24">
        <f t="shared" si="877"/>
        <v>725.58709482146105</v>
      </c>
      <c r="T1458" s="12">
        <f t="shared" si="891"/>
        <v>0.26420675212070188</v>
      </c>
      <c r="W1458" s="86">
        <f t="shared" si="892"/>
        <v>776.68244838499515</v>
      </c>
      <c r="X1458" s="88">
        <f t="shared" si="893"/>
        <v>935.0841708355797</v>
      </c>
      <c r="Y1458" s="121">
        <f t="shared" si="878"/>
        <v>0.35745637690447996</v>
      </c>
      <c r="Z1458" s="88">
        <f t="shared" si="879"/>
        <v>3151.0521565606182</v>
      </c>
      <c r="AA1458" s="88">
        <f t="shared" si="880"/>
        <v>19359.047340483339</v>
      </c>
      <c r="AB1458" s="88">
        <f t="shared" si="894"/>
        <v>686.80515240319971</v>
      </c>
      <c r="AC1458" s="88">
        <f t="shared" si="895"/>
        <v>567.94179554579193</v>
      </c>
      <c r="AD1458" s="123">
        <f t="shared" si="896"/>
        <v>7200</v>
      </c>
      <c r="AE1458" s="122">
        <f t="shared" si="897"/>
        <v>120</v>
      </c>
      <c r="AF1458" s="24">
        <f t="shared" si="881"/>
        <v>458.97089777289597</v>
      </c>
      <c r="AG1458" s="3">
        <f t="shared" si="898"/>
        <v>1.4708190720702981</v>
      </c>
      <c r="AH1458" s="14">
        <f t="shared" si="904"/>
        <v>0</v>
      </c>
      <c r="AI1458" s="14">
        <f t="shared" si="905"/>
        <v>-1.8220581588892073E-16</v>
      </c>
      <c r="AJ1458" s="14">
        <f t="shared" si="906"/>
        <v>1.0192619200439363</v>
      </c>
      <c r="AK1458" s="14">
        <f t="shared" si="907"/>
        <v>1.4708190720702981</v>
      </c>
      <c r="AL1458" s="24">
        <f t="shared" si="899"/>
        <v>686.80515240319971</v>
      </c>
      <c r="AM1458" s="14">
        <f t="shared" si="900"/>
        <v>594.48150029137241</v>
      </c>
      <c r="AN1458" s="138" t="str">
        <f t="shared" si="901"/>
        <v>modifiée</v>
      </c>
      <c r="AO1458">
        <f t="shared" si="902"/>
        <v>7200</v>
      </c>
      <c r="AP1458" s="124">
        <f t="shared" si="903"/>
        <v>594.48150029137241</v>
      </c>
      <c r="AQ1458" s="124">
        <f t="shared" si="868"/>
        <v>0.26114868574234151</v>
      </c>
    </row>
    <row r="1459" spans="2:43" x14ac:dyDescent="0.25">
      <c r="B1459" s="3">
        <f t="shared" si="882"/>
        <v>7205</v>
      </c>
      <c r="C1459" s="14">
        <f t="shared" si="883"/>
        <v>120.08333333333333</v>
      </c>
      <c r="D1459" s="11">
        <f t="shared" si="884"/>
        <v>1049.1434741563701</v>
      </c>
      <c r="E1459" s="11">
        <f t="shared" si="869"/>
        <v>902.94531007379214</v>
      </c>
      <c r="F1459" s="11">
        <f t="shared" si="885"/>
        <v>421.71722919797116</v>
      </c>
      <c r="G1459" s="11">
        <f t="shared" si="870"/>
        <v>687.05579501793852</v>
      </c>
      <c r="H1459" s="11">
        <f t="shared" si="871"/>
        <v>568.20600229791262</v>
      </c>
      <c r="I1459" s="24">
        <f t="shared" si="886"/>
        <v>421.71722919797116</v>
      </c>
      <c r="J1459" s="12">
        <f t="shared" si="872"/>
        <v>0.26026081745496404</v>
      </c>
      <c r="K1459" s="24">
        <f t="shared" si="873"/>
        <v>616.92971791335697</v>
      </c>
      <c r="L1459" s="12">
        <f t="shared" si="887"/>
        <v>0.23568769333150227</v>
      </c>
      <c r="M1459" s="24">
        <f t="shared" si="888"/>
        <v>687.05579501793852</v>
      </c>
      <c r="N1459" s="12">
        <f t="shared" si="874"/>
        <v>0.522880194489455</v>
      </c>
      <c r="O1459" s="24">
        <f t="shared" si="875"/>
        <v>921.22039267426544</v>
      </c>
      <c r="P1459" s="12">
        <f t="shared" si="889"/>
        <v>0.25025462686486194</v>
      </c>
      <c r="Q1459" s="24">
        <f t="shared" si="890"/>
        <v>568.20600229791262</v>
      </c>
      <c r="R1459" s="12">
        <f t="shared" si="876"/>
        <v>0.39817041389794355</v>
      </c>
      <c r="S1459" s="24">
        <f t="shared" si="877"/>
        <v>725.85186836001594</v>
      </c>
      <c r="T1459" s="12">
        <f t="shared" si="891"/>
        <v>0.26403539637377049</v>
      </c>
      <c r="W1459" s="24">
        <f t="shared" si="892"/>
        <v>777.03990476189961</v>
      </c>
      <c r="X1459" s="24">
        <f t="shared" si="893"/>
        <v>932.05553567406525</v>
      </c>
      <c r="Y1459" s="13">
        <f t="shared" si="878"/>
        <v>0.35846657665684739</v>
      </c>
      <c r="Z1459" s="24">
        <f t="shared" si="879"/>
        <v>3147.6351327973134</v>
      </c>
      <c r="AA1459" s="24">
        <f t="shared" si="880"/>
        <v>19352.965882046898</v>
      </c>
      <c r="AB1459" s="24">
        <f t="shared" si="894"/>
        <v>687.05579501793852</v>
      </c>
      <c r="AC1459" s="24">
        <f t="shared" si="895"/>
        <v>568.20600229791262</v>
      </c>
      <c r="AD1459" s="123">
        <f t="shared" si="896"/>
        <v>7205</v>
      </c>
      <c r="AE1459" s="14">
        <f t="shared" si="897"/>
        <v>120.08333333333333</v>
      </c>
      <c r="AF1459" s="24">
        <f t="shared" si="881"/>
        <v>459.10300114895631</v>
      </c>
      <c r="AG1459" s="3">
        <f t="shared" si="898"/>
        <v>-1</v>
      </c>
      <c r="AH1459" s="14">
        <f t="shared" si="904"/>
        <v>0</v>
      </c>
      <c r="AI1459" s="14">
        <f t="shared" si="905"/>
        <v>-1.8161915904998912E-16</v>
      </c>
      <c r="AJ1459" s="14">
        <f t="shared" si="906"/>
        <v>1.0180729896593932</v>
      </c>
      <c r="AK1459" s="14">
        <f t="shared" si="907"/>
        <v>1.4689167834550292</v>
      </c>
      <c r="AL1459" s="24">
        <f t="shared" si="899"/>
        <v>687.05579501793852</v>
      </c>
      <c r="AM1459" s="14">
        <f t="shared" si="900"/>
        <v>550.14063659942394</v>
      </c>
      <c r="AN1459" s="138" t="str">
        <f t="shared" si="901"/>
        <v>modifiée</v>
      </c>
      <c r="AP1459" s="124"/>
    </row>
    <row r="1460" spans="2:43" x14ac:dyDescent="0.25">
      <c r="B1460" s="3">
        <f t="shared" si="882"/>
        <v>7210</v>
      </c>
      <c r="C1460" s="14">
        <f t="shared" si="883"/>
        <v>120.16666666666667</v>
      </c>
      <c r="D1460" s="11">
        <f t="shared" si="884"/>
        <v>1049.2473075605649</v>
      </c>
      <c r="E1460" s="11">
        <f t="shared" si="869"/>
        <v>903.1660855001644</v>
      </c>
      <c r="F1460" s="11">
        <f t="shared" si="885"/>
        <v>421.95291689130266</v>
      </c>
      <c r="G1460" s="11">
        <f t="shared" si="870"/>
        <v>687.30604964480335</v>
      </c>
      <c r="H1460" s="11">
        <f t="shared" si="871"/>
        <v>568.47003769428636</v>
      </c>
      <c r="I1460" s="24">
        <f t="shared" si="886"/>
        <v>421.95291689130266</v>
      </c>
      <c r="J1460" s="12">
        <f t="shared" si="872"/>
        <v>0.26020790153435513</v>
      </c>
      <c r="K1460" s="24">
        <f t="shared" si="873"/>
        <v>617.05517683978417</v>
      </c>
      <c r="L1460" s="12">
        <f t="shared" si="887"/>
        <v>0.2355954518114248</v>
      </c>
      <c r="M1460" s="24">
        <f t="shared" si="888"/>
        <v>687.30604964480335</v>
      </c>
      <c r="N1460" s="12">
        <f t="shared" si="874"/>
        <v>0.52216604942183653</v>
      </c>
      <c r="O1460" s="24">
        <f t="shared" si="875"/>
        <v>922.48030798347838</v>
      </c>
      <c r="P1460" s="12">
        <f t="shared" si="889"/>
        <v>0.24986535958895054</v>
      </c>
      <c r="Q1460" s="24">
        <f t="shared" si="890"/>
        <v>568.47003769428636</v>
      </c>
      <c r="R1460" s="12">
        <f t="shared" si="876"/>
        <v>0.39802515775825653</v>
      </c>
      <c r="S1460" s="24">
        <f t="shared" si="877"/>
        <v>726.11676227018086</v>
      </c>
      <c r="T1460" s="12">
        <f t="shared" si="891"/>
        <v>0.26386416332262802</v>
      </c>
      <c r="W1460" s="24">
        <f t="shared" si="892"/>
        <v>777.39837133855644</v>
      </c>
      <c r="X1460" s="24">
        <f t="shared" si="893"/>
        <v>929.0652050041208</v>
      </c>
      <c r="Y1460" s="13">
        <f t="shared" si="878"/>
        <v>0.35946566708092725</v>
      </c>
      <c r="Z1460" s="24">
        <f t="shared" si="879"/>
        <v>3144.1928540401987</v>
      </c>
      <c r="AA1460" s="24">
        <f t="shared" si="880"/>
        <v>19346.729816423227</v>
      </c>
      <c r="AB1460" s="24">
        <f t="shared" si="894"/>
        <v>687.30604964480335</v>
      </c>
      <c r="AC1460" s="24">
        <f t="shared" si="895"/>
        <v>568.47003769428636</v>
      </c>
      <c r="AD1460" s="123">
        <f t="shared" si="896"/>
        <v>7210</v>
      </c>
      <c r="AE1460" s="14">
        <f t="shared" si="897"/>
        <v>120.16666666666667</v>
      </c>
      <c r="AF1460" s="24">
        <f t="shared" si="881"/>
        <v>459.23501884714318</v>
      </c>
      <c r="AG1460" s="3">
        <f t="shared" si="898"/>
        <v>-1</v>
      </c>
      <c r="AH1460" s="14">
        <f t="shared" si="904"/>
        <v>0</v>
      </c>
      <c r="AI1460" s="14">
        <f t="shared" si="905"/>
        <v>-1.8103288269724878E-16</v>
      </c>
      <c r="AJ1460" s="14">
        <f t="shared" si="906"/>
        <v>1.0168848303757114</v>
      </c>
      <c r="AK1460" s="14">
        <f t="shared" si="907"/>
        <v>1.4670157286011383</v>
      </c>
      <c r="AL1460" s="24">
        <f t="shared" si="899"/>
        <v>687.30604964480335</v>
      </c>
      <c r="AM1460" s="14">
        <f t="shared" si="900"/>
        <v>550.38340439591298</v>
      </c>
      <c r="AN1460" s="138" t="str">
        <f t="shared" si="901"/>
        <v>modifiée</v>
      </c>
      <c r="AP1460" s="124"/>
    </row>
    <row r="1461" spans="2:43" x14ac:dyDescent="0.25">
      <c r="B1461" s="3">
        <f t="shared" si="882"/>
        <v>7215</v>
      </c>
      <c r="C1461" s="14">
        <f t="shared" si="883"/>
        <v>120.25</v>
      </c>
      <c r="D1461" s="11">
        <f t="shared" si="884"/>
        <v>1049.3510690579644</v>
      </c>
      <c r="E1461" s="11">
        <f t="shared" si="869"/>
        <v>903.38686092653654</v>
      </c>
      <c r="F1461" s="11">
        <f t="shared" si="885"/>
        <v>422.1885123431141</v>
      </c>
      <c r="G1461" s="11">
        <f t="shared" si="870"/>
        <v>687.55591500439232</v>
      </c>
      <c r="H1461" s="11">
        <f t="shared" si="871"/>
        <v>568.733901857609</v>
      </c>
      <c r="I1461" s="24">
        <f t="shared" si="886"/>
        <v>422.1885123431141</v>
      </c>
      <c r="J1461" s="12">
        <f t="shared" si="872"/>
        <v>0.26015497539574234</v>
      </c>
      <c r="K1461" s="24">
        <f t="shared" si="873"/>
        <v>617.18071104404646</v>
      </c>
      <c r="L1461" s="12">
        <f t="shared" si="887"/>
        <v>0.23550322340165056</v>
      </c>
      <c r="M1461" s="24">
        <f t="shared" si="888"/>
        <v>687.55591500439232</v>
      </c>
      <c r="N1461" s="12">
        <f t="shared" si="874"/>
        <v>0.52144791844088545</v>
      </c>
      <c r="O1461" s="24">
        <f t="shared" si="875"/>
        <v>923.75073531677936</v>
      </c>
      <c r="P1461" s="12">
        <f t="shared" si="889"/>
        <v>0.24947480218927742</v>
      </c>
      <c r="Q1461" s="24">
        <f t="shared" si="890"/>
        <v>568.733901857609</v>
      </c>
      <c r="R1461" s="12">
        <f t="shared" si="876"/>
        <v>0.39787994173682945</v>
      </c>
      <c r="S1461" s="24">
        <f t="shared" si="877"/>
        <v>726.38177635168518</v>
      </c>
      <c r="T1461" s="12">
        <f t="shared" si="891"/>
        <v>0.26369305298428158</v>
      </c>
      <c r="W1461" s="24">
        <f t="shared" si="892"/>
        <v>777.75783700563738</v>
      </c>
      <c r="X1461" s="24">
        <f t="shared" si="893"/>
        <v>926.11258221485991</v>
      </c>
      <c r="Y1461" s="13">
        <f t="shared" si="878"/>
        <v>0.36045366943398582</v>
      </c>
      <c r="Z1461" s="24">
        <f t="shared" si="879"/>
        <v>3140.7255980224791</v>
      </c>
      <c r="AA1461" s="24">
        <f t="shared" si="880"/>
        <v>19340.340152614721</v>
      </c>
      <c r="AB1461" s="24">
        <f t="shared" si="894"/>
        <v>687.55591500439232</v>
      </c>
      <c r="AC1461" s="24">
        <f t="shared" si="895"/>
        <v>568.733901857609</v>
      </c>
      <c r="AD1461" s="123">
        <f t="shared" si="896"/>
        <v>7215</v>
      </c>
      <c r="AE1461" s="14">
        <f t="shared" si="897"/>
        <v>120.25</v>
      </c>
      <c r="AF1461" s="24">
        <f t="shared" si="881"/>
        <v>459.3669509288045</v>
      </c>
      <c r="AG1461" s="3">
        <f t="shared" si="898"/>
        <v>-1</v>
      </c>
      <c r="AH1461" s="14">
        <f t="shared" si="904"/>
        <v>0</v>
      </c>
      <c r="AI1461" s="14">
        <f t="shared" si="905"/>
        <v>-1.8044698655826032E-16</v>
      </c>
      <c r="AJ1461" s="14">
        <f t="shared" si="906"/>
        <v>1.0156974416407596</v>
      </c>
      <c r="AK1461" s="14">
        <f t="shared" si="907"/>
        <v>1.4651159066252153</v>
      </c>
      <c r="AL1461" s="24">
        <f t="shared" si="899"/>
        <v>687.55591500439232</v>
      </c>
      <c r="AM1461" s="14">
        <f t="shared" si="900"/>
        <v>550.62593276217115</v>
      </c>
      <c r="AN1461" s="138" t="str">
        <f t="shared" si="901"/>
        <v>modifiée</v>
      </c>
      <c r="AP1461" s="124"/>
    </row>
    <row r="1462" spans="2:43" x14ac:dyDescent="0.25">
      <c r="B1462" s="3">
        <f t="shared" si="882"/>
        <v>7220</v>
      </c>
      <c r="C1462" s="14">
        <f t="shared" si="883"/>
        <v>120.33333333333333</v>
      </c>
      <c r="D1462" s="11">
        <f t="shared" si="884"/>
        <v>1049.4547587480934</v>
      </c>
      <c r="E1462" s="11">
        <f t="shared" si="869"/>
        <v>903.60763635290868</v>
      </c>
      <c r="F1462" s="11">
        <f t="shared" si="885"/>
        <v>422.42401556651578</v>
      </c>
      <c r="G1462" s="11">
        <f t="shared" si="870"/>
        <v>687.80538980658162</v>
      </c>
      <c r="H1462" s="11">
        <f t="shared" si="871"/>
        <v>568.99759491059331</v>
      </c>
      <c r="I1462" s="24">
        <f t="shared" si="886"/>
        <v>422.42401556651578</v>
      </c>
      <c r="J1462" s="12">
        <f t="shared" si="872"/>
        <v>0.2601020390499692</v>
      </c>
      <c r="K1462" s="24">
        <f t="shared" si="873"/>
        <v>617.30632056115621</v>
      </c>
      <c r="L1462" s="12">
        <f t="shared" si="887"/>
        <v>0.2354110081519836</v>
      </c>
      <c r="M1462" s="24">
        <f t="shared" si="888"/>
        <v>687.80538980658162</v>
      </c>
      <c r="N1462" s="12">
        <f t="shared" si="874"/>
        <v>0.52072577446713952</v>
      </c>
      <c r="O1462" s="24">
        <f t="shared" si="875"/>
        <v>925.0317954437437</v>
      </c>
      <c r="P1462" s="12">
        <f t="shared" si="889"/>
        <v>0.24908294385770618</v>
      </c>
      <c r="Q1462" s="24">
        <f t="shared" si="890"/>
        <v>568.99759491059331</v>
      </c>
      <c r="R1462" s="12">
        <f t="shared" si="876"/>
        <v>0.39773476597144725</v>
      </c>
      <c r="S1462" s="24">
        <f t="shared" si="877"/>
        <v>726.64691040423395</v>
      </c>
      <c r="T1462" s="12">
        <f t="shared" si="891"/>
        <v>0.26352206537530576</v>
      </c>
      <c r="W1462" s="24">
        <f t="shared" si="892"/>
        <v>778.11829067507142</v>
      </c>
      <c r="X1462" s="24">
        <f t="shared" si="893"/>
        <v>923.19708110565898</v>
      </c>
      <c r="Y1462" s="13">
        <f t="shared" si="878"/>
        <v>0.36143060647216552</v>
      </c>
      <c r="Z1462" s="24">
        <f t="shared" si="879"/>
        <v>3137.2336419459316</v>
      </c>
      <c r="AA1462" s="24">
        <f t="shared" si="880"/>
        <v>19333.797901096012</v>
      </c>
      <c r="AB1462" s="24">
        <f t="shared" si="894"/>
        <v>687.80538980658162</v>
      </c>
      <c r="AC1462" s="24">
        <f t="shared" si="895"/>
        <v>568.99759491059331</v>
      </c>
      <c r="AD1462" s="123">
        <f t="shared" si="896"/>
        <v>7220</v>
      </c>
      <c r="AE1462" s="14">
        <f t="shared" si="897"/>
        <v>120.33333333333333</v>
      </c>
      <c r="AF1462" s="24">
        <f t="shared" si="881"/>
        <v>459.49879745529665</v>
      </c>
      <c r="AG1462" s="3">
        <f t="shared" si="898"/>
        <v>-1</v>
      </c>
      <c r="AH1462" s="14">
        <f t="shared" si="904"/>
        <v>0</v>
      </c>
      <c r="AI1462" s="14">
        <f t="shared" si="905"/>
        <v>-1.7986147036054654E-16</v>
      </c>
      <c r="AJ1462" s="14">
        <f t="shared" si="906"/>
        <v>1.0145108229023301</v>
      </c>
      <c r="AK1462" s="14">
        <f t="shared" si="907"/>
        <v>1.4632173166437283</v>
      </c>
      <c r="AL1462" s="24">
        <f t="shared" si="899"/>
        <v>687.80538980658162</v>
      </c>
      <c r="AM1462" s="14">
        <f t="shared" si="900"/>
        <v>550.86822237722492</v>
      </c>
      <c r="AN1462" s="138" t="str">
        <f t="shared" si="901"/>
        <v>modifiée</v>
      </c>
      <c r="AP1462" s="124"/>
    </row>
    <row r="1463" spans="2:43" x14ac:dyDescent="0.25">
      <c r="B1463" s="3">
        <f t="shared" si="882"/>
        <v>7225</v>
      </c>
      <c r="C1463" s="14">
        <f t="shared" si="883"/>
        <v>120.41666666666667</v>
      </c>
      <c r="D1463" s="11">
        <f t="shared" si="884"/>
        <v>1049.5583767302705</v>
      </c>
      <c r="E1463" s="11">
        <f t="shared" si="869"/>
        <v>903.82841177928094</v>
      </c>
      <c r="F1463" s="11">
        <f t="shared" si="885"/>
        <v>422.65942657466775</v>
      </c>
      <c r="G1463" s="11">
        <f t="shared" si="870"/>
        <v>688.05447275043934</v>
      </c>
      <c r="H1463" s="11">
        <f t="shared" si="871"/>
        <v>569.26111697596866</v>
      </c>
      <c r="I1463" s="24">
        <f t="shared" si="886"/>
        <v>422.65942657466775</v>
      </c>
      <c r="J1463" s="12">
        <f t="shared" si="872"/>
        <v>0.260049092508015</v>
      </c>
      <c r="K1463" s="24">
        <f t="shared" si="873"/>
        <v>617.43200542582906</v>
      </c>
      <c r="L1463" s="12">
        <f t="shared" si="887"/>
        <v>0.23531880611216532</v>
      </c>
      <c r="M1463" s="24">
        <f t="shared" si="888"/>
        <v>688.05447275043934</v>
      </c>
      <c r="N1463" s="12">
        <f t="shared" si="874"/>
        <v>0.51999959025232845</v>
      </c>
      <c r="O1463" s="24">
        <f t="shared" si="875"/>
        <v>926.32361086175888</v>
      </c>
      <c r="P1463" s="12">
        <f t="shared" si="889"/>
        <v>0.24868977369930256</v>
      </c>
      <c r="Q1463" s="24">
        <f t="shared" si="890"/>
        <v>569.26111697596866</v>
      </c>
      <c r="R1463" s="12">
        <f t="shared" si="876"/>
        <v>0.39758963059950714</v>
      </c>
      <c r="S1463" s="24">
        <f t="shared" si="877"/>
        <v>726.91216422750813</v>
      </c>
      <c r="T1463" s="12">
        <f t="shared" si="891"/>
        <v>0.26335120051179844</v>
      </c>
      <c r="W1463" s="24">
        <f t="shared" si="892"/>
        <v>778.47972128154356</v>
      </c>
      <c r="X1463" s="24">
        <f t="shared" si="893"/>
        <v>920.31812569689691</v>
      </c>
      <c r="Y1463" s="13">
        <f t="shared" si="878"/>
        <v>0.36239650241016691</v>
      </c>
      <c r="Z1463" s="24">
        <f t="shared" si="879"/>
        <v>3133.7172624434343</v>
      </c>
      <c r="AA1463" s="24">
        <f t="shared" si="880"/>
        <v>19327.104073652674</v>
      </c>
      <c r="AB1463" s="24">
        <f t="shared" si="894"/>
        <v>688.05447275043934</v>
      </c>
      <c r="AC1463" s="24">
        <f t="shared" si="895"/>
        <v>569.26111697596866</v>
      </c>
      <c r="AD1463" s="123">
        <f t="shared" si="896"/>
        <v>7225</v>
      </c>
      <c r="AE1463" s="14">
        <f t="shared" si="897"/>
        <v>120.41666666666667</v>
      </c>
      <c r="AF1463" s="24">
        <f t="shared" si="881"/>
        <v>459.63055848798433</v>
      </c>
      <c r="AG1463" s="3">
        <f t="shared" si="898"/>
        <v>-1</v>
      </c>
      <c r="AH1463" s="14">
        <f t="shared" si="904"/>
        <v>0</v>
      </c>
      <c r="AI1463" s="14">
        <f t="shared" si="905"/>
        <v>-1.7927633383159356E-16</v>
      </c>
      <c r="AJ1463" s="14">
        <f t="shared" si="906"/>
        <v>1.0133249736081411</v>
      </c>
      <c r="AK1463" s="14">
        <f t="shared" si="907"/>
        <v>1.4613199577730258</v>
      </c>
      <c r="AL1463" s="24">
        <f t="shared" si="899"/>
        <v>688.05447275043934</v>
      </c>
      <c r="AM1463" s="14">
        <f t="shared" si="900"/>
        <v>551.11027392009726</v>
      </c>
      <c r="AN1463" s="138" t="str">
        <f t="shared" si="901"/>
        <v>modifiée</v>
      </c>
      <c r="AP1463" s="124"/>
    </row>
    <row r="1464" spans="2:43" x14ac:dyDescent="0.25">
      <c r="B1464" s="3">
        <f t="shared" si="882"/>
        <v>7230</v>
      </c>
      <c r="C1464" s="14">
        <f t="shared" si="883"/>
        <v>120.5</v>
      </c>
      <c r="D1464" s="11">
        <f t="shared" si="884"/>
        <v>1049.6619231036084</v>
      </c>
      <c r="E1464" s="11">
        <f t="shared" si="869"/>
        <v>904.0491872056532</v>
      </c>
      <c r="F1464" s="11">
        <f t="shared" si="885"/>
        <v>422.89474538077991</v>
      </c>
      <c r="G1464" s="11">
        <f t="shared" si="870"/>
        <v>688.30316252413866</v>
      </c>
      <c r="H1464" s="11">
        <f t="shared" si="871"/>
        <v>569.52446817648047</v>
      </c>
      <c r="I1464" s="24">
        <f t="shared" si="886"/>
        <v>422.89474538077991</v>
      </c>
      <c r="J1464" s="12">
        <f t="shared" si="872"/>
        <v>0.25999613578099473</v>
      </c>
      <c r="K1464" s="24">
        <f t="shared" si="873"/>
        <v>617.55776567248313</v>
      </c>
      <c r="L1464" s="12">
        <f t="shared" si="887"/>
        <v>0.23522661733193506</v>
      </c>
      <c r="M1464" s="24">
        <f t="shared" si="888"/>
        <v>688.30316252413866</v>
      </c>
      <c r="N1464" s="12">
        <f t="shared" si="874"/>
        <v>0.51926933837944889</v>
      </c>
      <c r="O1464" s="24">
        <f t="shared" si="875"/>
        <v>927.62630582510019</v>
      </c>
      <c r="P1464" s="12">
        <f t="shared" si="889"/>
        <v>0.24829528073204449</v>
      </c>
      <c r="Q1464" s="24">
        <f t="shared" si="890"/>
        <v>569.52446817648047</v>
      </c>
      <c r="R1464" s="12">
        <f t="shared" si="876"/>
        <v>0.39744453575801714</v>
      </c>
      <c r="S1464" s="24">
        <f t="shared" si="877"/>
        <v>727.17753762116809</v>
      </c>
      <c r="T1464" s="12">
        <f t="shared" si="891"/>
        <v>0.26318045840947274</v>
      </c>
      <c r="W1464" s="24">
        <f t="shared" si="892"/>
        <v>778.84211778395377</v>
      </c>
      <c r="X1464" s="24">
        <f t="shared" si="893"/>
        <v>917.4751500439811</v>
      </c>
      <c r="Y1464" s="13">
        <f t="shared" si="878"/>
        <v>0.36335138288140967</v>
      </c>
      <c r="Z1464" s="24">
        <f t="shared" si="879"/>
        <v>3130.1767355424859</v>
      </c>
      <c r="AA1464" s="24">
        <f t="shared" si="880"/>
        <v>19320.259683223747</v>
      </c>
      <c r="AB1464" s="24">
        <f t="shared" si="894"/>
        <v>688.30316252413866</v>
      </c>
      <c r="AC1464" s="24">
        <f t="shared" si="895"/>
        <v>569.52446817648047</v>
      </c>
      <c r="AD1464" s="123">
        <f t="shared" si="896"/>
        <v>7230</v>
      </c>
      <c r="AE1464" s="14">
        <f t="shared" si="897"/>
        <v>120.5</v>
      </c>
      <c r="AF1464" s="24">
        <f t="shared" si="881"/>
        <v>459.76223408824023</v>
      </c>
      <c r="AG1464" s="3">
        <f t="shared" si="898"/>
        <v>-1</v>
      </c>
      <c r="AH1464" s="14">
        <f t="shared" si="904"/>
        <v>0</v>
      </c>
      <c r="AI1464" s="14">
        <f t="shared" si="905"/>
        <v>-1.7869157669885179E-16</v>
      </c>
      <c r="AJ1464" s="14">
        <f t="shared" si="906"/>
        <v>1.0121398932058379</v>
      </c>
      <c r="AK1464" s="14">
        <f t="shared" si="907"/>
        <v>1.4594238291293407</v>
      </c>
      <c r="AL1464" s="24">
        <f t="shared" si="899"/>
        <v>688.30316252413866</v>
      </c>
      <c r="AM1464" s="14">
        <f t="shared" si="900"/>
        <v>551.352088069719</v>
      </c>
      <c r="AN1464" s="138" t="str">
        <f t="shared" si="901"/>
        <v>modifiée</v>
      </c>
      <c r="AP1464" s="124"/>
    </row>
    <row r="1465" spans="2:43" x14ac:dyDescent="0.25">
      <c r="B1465" s="3">
        <f t="shared" si="882"/>
        <v>7235</v>
      </c>
      <c r="C1465" s="14">
        <f t="shared" si="883"/>
        <v>120.58333333333333</v>
      </c>
      <c r="D1465" s="11">
        <f t="shared" si="884"/>
        <v>1049.7653979670142</v>
      </c>
      <c r="E1465" s="11">
        <f t="shared" si="869"/>
        <v>904.26996263202545</v>
      </c>
      <c r="F1465" s="11">
        <f t="shared" si="885"/>
        <v>423.12997199811184</v>
      </c>
      <c r="G1465" s="11">
        <f t="shared" si="870"/>
        <v>688.55145780487067</v>
      </c>
      <c r="H1465" s="11">
        <f t="shared" si="871"/>
        <v>569.78764863488993</v>
      </c>
      <c r="I1465" s="24">
        <f t="shared" si="886"/>
        <v>423.12997199811184</v>
      </c>
      <c r="J1465" s="12">
        <f t="shared" si="872"/>
        <v>0.25994316888015795</v>
      </c>
      <c r="K1465" s="24">
        <f t="shared" si="873"/>
        <v>617.68360133524084</v>
      </c>
      <c r="L1465" s="12">
        <f t="shared" si="887"/>
        <v>0.23513444186097482</v>
      </c>
      <c r="M1465" s="24">
        <f t="shared" si="888"/>
        <v>688.55145780487067</v>
      </c>
      <c r="N1465" s="12">
        <f t="shared" si="874"/>
        <v>0.51853499126287994</v>
      </c>
      <c r="O1465" s="24">
        <f t="shared" si="875"/>
        <v>928.94000637455986</v>
      </c>
      <c r="P1465" s="12">
        <f t="shared" si="889"/>
        <v>0.24789945388631129</v>
      </c>
      <c r="Q1465" s="24">
        <f t="shared" si="890"/>
        <v>569.78764863488993</v>
      </c>
      <c r="R1465" s="12">
        <f t="shared" si="876"/>
        <v>0.39729948158359707</v>
      </c>
      <c r="S1465" s="24">
        <f t="shared" si="877"/>
        <v>727.44303038485361</v>
      </c>
      <c r="T1465" s="12">
        <f t="shared" si="891"/>
        <v>0.26300983908357572</v>
      </c>
      <c r="W1465" s="24">
        <f t="shared" si="892"/>
        <v>779.2054691668352</v>
      </c>
      <c r="X1465" s="24">
        <f t="shared" si="893"/>
        <v>914.6675980546197</v>
      </c>
      <c r="Y1465" s="13">
        <f t="shared" si="878"/>
        <v>0.36429527489867763</v>
      </c>
      <c r="Z1465" s="24">
        <f t="shared" si="879"/>
        <v>3126.6123366297561</v>
      </c>
      <c r="AA1465" s="24">
        <f t="shared" si="880"/>
        <v>19313.265743747575</v>
      </c>
      <c r="AB1465" s="24">
        <f t="shared" si="894"/>
        <v>688.55145780487067</v>
      </c>
      <c r="AC1465" s="24">
        <f t="shared" si="895"/>
        <v>569.78764863488993</v>
      </c>
      <c r="AD1465" s="123">
        <f t="shared" si="896"/>
        <v>7235</v>
      </c>
      <c r="AE1465" s="14">
        <f t="shared" si="897"/>
        <v>120.58333333333333</v>
      </c>
      <c r="AF1465" s="24">
        <f t="shared" si="881"/>
        <v>459.89382431744497</v>
      </c>
      <c r="AG1465" s="3">
        <f t="shared" si="898"/>
        <v>-1</v>
      </c>
      <c r="AH1465" s="14">
        <f t="shared" si="904"/>
        <v>0</v>
      </c>
      <c r="AI1465" s="14">
        <f t="shared" si="905"/>
        <v>-1.7810719868973661E-16</v>
      </c>
      <c r="AJ1465" s="14">
        <f t="shared" si="906"/>
        <v>1.0109555811429953</v>
      </c>
      <c r="AK1465" s="14">
        <f t="shared" si="907"/>
        <v>1.4575289298287926</v>
      </c>
      <c r="AL1465" s="24">
        <f t="shared" si="899"/>
        <v>688.55145780487067</v>
      </c>
      <c r="AM1465" s="14">
        <f t="shared" si="900"/>
        <v>551.59366550484265</v>
      </c>
      <c r="AN1465" s="138" t="str">
        <f t="shared" si="901"/>
        <v>modifiée</v>
      </c>
      <c r="AP1465" s="124"/>
    </row>
    <row r="1466" spans="2:43" x14ac:dyDescent="0.25">
      <c r="B1466" s="3">
        <f t="shared" si="882"/>
        <v>7240</v>
      </c>
      <c r="C1466" s="14">
        <f t="shared" si="883"/>
        <v>120.66666666666667</v>
      </c>
      <c r="D1466" s="11">
        <f t="shared" si="884"/>
        <v>1049.8688014191905</v>
      </c>
      <c r="E1466" s="11">
        <f t="shared" si="869"/>
        <v>904.49073805839771</v>
      </c>
      <c r="F1466" s="11">
        <f t="shared" si="885"/>
        <v>423.36510643997281</v>
      </c>
      <c r="G1466" s="11">
        <f t="shared" si="870"/>
        <v>688.79935725875703</v>
      </c>
      <c r="H1466" s="11">
        <f t="shared" si="871"/>
        <v>570.0506584739735</v>
      </c>
      <c r="I1466" s="24">
        <f t="shared" si="886"/>
        <v>423.36510643997281</v>
      </c>
      <c r="J1466" s="12">
        <f t="shared" si="872"/>
        <v>0.25989019181688877</v>
      </c>
      <c r="K1466" s="24">
        <f t="shared" si="873"/>
        <v>617.80951244792846</v>
      </c>
      <c r="L1466" s="12">
        <f t="shared" si="887"/>
        <v>0.23504227974894021</v>
      </c>
      <c r="M1466" s="24">
        <f t="shared" si="888"/>
        <v>688.79935725875703</v>
      </c>
      <c r="N1466" s="12">
        <f t="shared" si="874"/>
        <v>0.51779652114854491</v>
      </c>
      <c r="O1466" s="24">
        <f t="shared" si="875"/>
        <v>930.26484036764282</v>
      </c>
      <c r="P1466" s="12">
        <f t="shared" si="889"/>
        <v>0.24750228200455265</v>
      </c>
      <c r="Q1466" s="24">
        <f t="shared" si="890"/>
        <v>570.0506584739735</v>
      </c>
      <c r="R1466" s="12">
        <f t="shared" si="876"/>
        <v>0.39715446821247757</v>
      </c>
      <c r="S1466" s="24">
        <f t="shared" si="877"/>
        <v>727.70864231818598</v>
      </c>
      <c r="T1466" s="12">
        <f t="shared" si="891"/>
        <v>0.2628393425489356</v>
      </c>
      <c r="W1466" s="24">
        <f t="shared" si="892"/>
        <v>779.56976444173392</v>
      </c>
      <c r="X1466" s="24">
        <f t="shared" si="893"/>
        <v>911.89492330928488</v>
      </c>
      <c r="Y1466" s="13">
        <f t="shared" si="878"/>
        <v>0.3652282068152688</v>
      </c>
      <c r="Z1466" s="24">
        <f t="shared" si="879"/>
        <v>3123.0243404165949</v>
      </c>
      <c r="AA1466" s="24">
        <f t="shared" si="880"/>
        <v>19306.123270011431</v>
      </c>
      <c r="AB1466" s="24">
        <f t="shared" si="894"/>
        <v>688.79935725875703</v>
      </c>
      <c r="AC1466" s="24">
        <f t="shared" si="895"/>
        <v>570.0506584739735</v>
      </c>
      <c r="AD1466" s="123">
        <f t="shared" si="896"/>
        <v>7240</v>
      </c>
      <c r="AE1466" s="14">
        <f t="shared" si="897"/>
        <v>120.66666666666667</v>
      </c>
      <c r="AF1466" s="24">
        <f t="shared" si="881"/>
        <v>460.02532923698675</v>
      </c>
      <c r="AG1466" s="3">
        <f t="shared" si="898"/>
        <v>-1</v>
      </c>
      <c r="AH1466" s="14">
        <f t="shared" si="904"/>
        <v>0</v>
      </c>
      <c r="AI1466" s="14">
        <f t="shared" si="905"/>
        <v>-1.7752319953162955E-16</v>
      </c>
      <c r="AJ1466" s="14">
        <f t="shared" si="906"/>
        <v>1.0097720368671192</v>
      </c>
      <c r="AK1466" s="14">
        <f t="shared" si="907"/>
        <v>1.4556352589873909</v>
      </c>
      <c r="AL1466" s="24">
        <f t="shared" si="899"/>
        <v>688.79935725875703</v>
      </c>
      <c r="AM1466" s="14">
        <f t="shared" si="900"/>
        <v>551.83500690395749</v>
      </c>
      <c r="AN1466" s="138" t="str">
        <f t="shared" si="901"/>
        <v>modifiée</v>
      </c>
      <c r="AP1466" s="124"/>
    </row>
    <row r="1467" spans="2:43" x14ac:dyDescent="0.25">
      <c r="B1467" s="3">
        <f t="shared" si="882"/>
        <v>7245</v>
      </c>
      <c r="C1467" s="14">
        <f t="shared" si="883"/>
        <v>120.75</v>
      </c>
      <c r="D1467" s="11">
        <f t="shared" si="884"/>
        <v>1049.9721335586355</v>
      </c>
      <c r="E1467" s="11">
        <f t="shared" si="869"/>
        <v>904.71151348476985</v>
      </c>
      <c r="F1467" s="11">
        <f t="shared" si="885"/>
        <v>423.60014871972174</v>
      </c>
      <c r="G1467" s="11">
        <f t="shared" si="870"/>
        <v>689.0468595407616</v>
      </c>
      <c r="H1467" s="11">
        <f t="shared" si="871"/>
        <v>570.31349781652239</v>
      </c>
      <c r="I1467" s="24">
        <f t="shared" si="886"/>
        <v>423.60014871972174</v>
      </c>
      <c r="J1467" s="12">
        <f t="shared" si="872"/>
        <v>0.25983720460270504</v>
      </c>
      <c r="K1467" s="24">
        <f t="shared" si="873"/>
        <v>617.9354990440778</v>
      </c>
      <c r="L1467" s="12">
        <f t="shared" si="887"/>
        <v>0.23495013104544726</v>
      </c>
      <c r="M1467" s="24">
        <f t="shared" si="888"/>
        <v>689.0468595407616</v>
      </c>
      <c r="N1467" s="12">
        <f t="shared" si="874"/>
        <v>0.51705390011411823</v>
      </c>
      <c r="O1467" s="24">
        <f t="shared" si="875"/>
        <v>931.60093750933754</v>
      </c>
      <c r="P1467" s="12">
        <f t="shared" si="889"/>
        <v>0.24710375384088257</v>
      </c>
      <c r="Q1467" s="24">
        <f t="shared" si="890"/>
        <v>570.31349781652239</v>
      </c>
      <c r="R1467" s="12">
        <f t="shared" si="876"/>
        <v>0.39700949578050071</v>
      </c>
      <c r="S1467" s="24">
        <f t="shared" si="877"/>
        <v>727.97437322076826</v>
      </c>
      <c r="T1467" s="12">
        <f t="shared" si="891"/>
        <v>0.26266896881994439</v>
      </c>
      <c r="W1467" s="24">
        <f t="shared" si="892"/>
        <v>779.93499264854916</v>
      </c>
      <c r="X1467" s="24">
        <f t="shared" si="893"/>
        <v>909.15658888483222</v>
      </c>
      <c r="Y1467" s="13">
        <f t="shared" si="878"/>
        <v>0.36615020828664679</v>
      </c>
      <c r="Z1467" s="24">
        <f t="shared" si="879"/>
        <v>3119.4130209055174</v>
      </c>
      <c r="AA1467" s="24">
        <f t="shared" si="880"/>
        <v>19298.833277504247</v>
      </c>
      <c r="AB1467" s="24">
        <f t="shared" si="894"/>
        <v>689.0468595407616</v>
      </c>
      <c r="AC1467" s="24">
        <f t="shared" si="895"/>
        <v>570.31349781652239</v>
      </c>
      <c r="AD1467" s="123">
        <f t="shared" si="896"/>
        <v>7245</v>
      </c>
      <c r="AE1467" s="14">
        <f t="shared" si="897"/>
        <v>120.75</v>
      </c>
      <c r="AF1467" s="24">
        <f t="shared" si="881"/>
        <v>460.15674890826119</v>
      </c>
      <c r="AG1467" s="3">
        <f t="shared" si="898"/>
        <v>-1</v>
      </c>
      <c r="AH1467" s="14">
        <f t="shared" si="904"/>
        <v>0</v>
      </c>
      <c r="AI1467" s="14">
        <f t="shared" si="905"/>
        <v>-1.7693957895187932E-16</v>
      </c>
      <c r="AJ1467" s="14">
        <f t="shared" si="906"/>
        <v>1.0085892598256494</v>
      </c>
      <c r="AK1467" s="14">
        <f t="shared" si="907"/>
        <v>1.4537428157210388</v>
      </c>
      <c r="AL1467" s="24">
        <f t="shared" si="899"/>
        <v>689.0468595407616</v>
      </c>
      <c r="AM1467" s="14">
        <f t="shared" si="900"/>
        <v>552.07611294520757</v>
      </c>
      <c r="AN1467" s="138" t="str">
        <f t="shared" si="901"/>
        <v>modifiée</v>
      </c>
      <c r="AP1467" s="124"/>
    </row>
    <row r="1468" spans="2:43" x14ac:dyDescent="0.25">
      <c r="B1468" s="3">
        <f t="shared" si="882"/>
        <v>7250</v>
      </c>
      <c r="C1468" s="14">
        <f t="shared" si="883"/>
        <v>120.83333333333333</v>
      </c>
      <c r="D1468" s="11">
        <f t="shared" si="884"/>
        <v>1050.0753944836438</v>
      </c>
      <c r="E1468" s="11">
        <f t="shared" si="869"/>
        <v>904.932288911142</v>
      </c>
      <c r="F1468" s="11">
        <f t="shared" si="885"/>
        <v>423.83509885076717</v>
      </c>
      <c r="G1468" s="11">
        <f t="shared" si="870"/>
        <v>689.29396329460246</v>
      </c>
      <c r="H1468" s="11">
        <f t="shared" si="871"/>
        <v>570.57616678534237</v>
      </c>
      <c r="I1468" s="24">
        <f t="shared" si="886"/>
        <v>423.83509885076717</v>
      </c>
      <c r="J1468" s="12">
        <f t="shared" si="872"/>
        <v>0.25978420724925794</v>
      </c>
      <c r="K1468" s="24">
        <f t="shared" si="873"/>
        <v>618.06156115692556</v>
      </c>
      <c r="L1468" s="12">
        <f t="shared" si="887"/>
        <v>0.23485799580007902</v>
      </c>
      <c r="M1468" s="24">
        <f t="shared" si="888"/>
        <v>689.29396329460246</v>
      </c>
      <c r="N1468" s="12">
        <f t="shared" si="874"/>
        <v>0.51630710006927771</v>
      </c>
      <c r="O1468" s="24">
        <f t="shared" si="875"/>
        <v>932.94842938348006</v>
      </c>
      <c r="P1468" s="12">
        <f t="shared" si="889"/>
        <v>0.24670385806072065</v>
      </c>
      <c r="Q1468" s="24">
        <f t="shared" si="890"/>
        <v>570.57616678534237</v>
      </c>
      <c r="R1468" s="12">
        <f t="shared" si="876"/>
        <v>0.3968645644231184</v>
      </c>
      <c r="S1468" s="24">
        <f t="shared" si="877"/>
        <v>728.24022289218897</v>
      </c>
      <c r="T1468" s="12">
        <f t="shared" si="891"/>
        <v>0.26249871791056784</v>
      </c>
      <c r="W1468" s="24">
        <f t="shared" si="892"/>
        <v>780.30114285683578</v>
      </c>
      <c r="X1468" s="24">
        <f t="shared" si="893"/>
        <v>906.45206718122131</v>
      </c>
      <c r="Y1468" s="13">
        <f t="shared" si="878"/>
        <v>0.36706131023261696</v>
      </c>
      <c r="Z1468" s="24">
        <f t="shared" si="879"/>
        <v>3115.7786513576552</v>
      </c>
      <c r="AA1468" s="24">
        <f t="shared" si="880"/>
        <v>19291.396782273026</v>
      </c>
      <c r="AB1468" s="24">
        <f t="shared" si="894"/>
        <v>689.29396329460246</v>
      </c>
      <c r="AC1468" s="24">
        <f t="shared" si="895"/>
        <v>570.57616678534237</v>
      </c>
      <c r="AD1468" s="123">
        <f t="shared" si="896"/>
        <v>7250</v>
      </c>
      <c r="AE1468" s="14">
        <f t="shared" si="897"/>
        <v>120.83333333333333</v>
      </c>
      <c r="AF1468" s="24">
        <f t="shared" si="881"/>
        <v>460.28808339267118</v>
      </c>
      <c r="AG1468" s="3">
        <f t="shared" si="898"/>
        <v>-1</v>
      </c>
      <c r="AH1468" s="14">
        <f t="shared" si="904"/>
        <v>0</v>
      </c>
      <c r="AI1468" s="14">
        <f t="shared" si="905"/>
        <v>-1.7635633667780234E-16</v>
      </c>
      <c r="AJ1468" s="14">
        <f t="shared" si="906"/>
        <v>1.0074072494659594</v>
      </c>
      <c r="AK1468" s="14">
        <f t="shared" si="907"/>
        <v>1.451851599145535</v>
      </c>
      <c r="AL1468" s="24">
        <f t="shared" si="899"/>
        <v>689.29396329460246</v>
      </c>
      <c r="AM1468" s="14">
        <f t="shared" si="900"/>
        <v>552.31698430631104</v>
      </c>
      <c r="AN1468" s="138" t="str">
        <f t="shared" si="901"/>
        <v>modifiée</v>
      </c>
      <c r="AP1468" s="124"/>
    </row>
    <row r="1469" spans="2:43" x14ac:dyDescent="0.25">
      <c r="B1469" s="3">
        <f t="shared" si="882"/>
        <v>7255</v>
      </c>
      <c r="C1469" s="14">
        <f t="shared" si="883"/>
        <v>120.91666666666667</v>
      </c>
      <c r="D1469" s="11">
        <f t="shared" si="884"/>
        <v>1050.1785842923071</v>
      </c>
      <c r="E1469" s="11">
        <f t="shared" si="869"/>
        <v>905.15306433751425</v>
      </c>
      <c r="F1469" s="11">
        <f t="shared" si="885"/>
        <v>424.06995684656727</v>
      </c>
      <c r="G1469" s="11">
        <f t="shared" si="870"/>
        <v>689.54066715266322</v>
      </c>
      <c r="H1469" s="11">
        <f t="shared" si="871"/>
        <v>570.83866550325297</v>
      </c>
      <c r="I1469" s="24">
        <f t="shared" si="886"/>
        <v>424.06995684656727</v>
      </c>
      <c r="J1469" s="12">
        <f t="shared" si="872"/>
        <v>0.25973119976833153</v>
      </c>
      <c r="K1469" s="24">
        <f t="shared" si="873"/>
        <v>618.18769881941512</v>
      </c>
      <c r="L1469" s="12">
        <f t="shared" si="887"/>
        <v>0.23476587406237256</v>
      </c>
      <c r="M1469" s="24">
        <f t="shared" si="888"/>
        <v>689.54066715266322</v>
      </c>
      <c r="N1469" s="12">
        <f t="shared" si="874"/>
        <v>0.51555609275600689</v>
      </c>
      <c r="O1469" s="24">
        <f t="shared" si="875"/>
        <v>934.30744948471897</v>
      </c>
      <c r="P1469" s="12">
        <f t="shared" si="889"/>
        <v>0.2463025832404086</v>
      </c>
      <c r="Q1469" s="24">
        <f t="shared" si="890"/>
        <v>570.83866550325297</v>
      </c>
      <c r="R1469" s="12">
        <f t="shared" si="876"/>
        <v>0.39671967427539373</v>
      </c>
      <c r="S1469" s="24">
        <f t="shared" si="877"/>
        <v>728.50619113202129</v>
      </c>
      <c r="T1469" s="12">
        <f t="shared" si="891"/>
        <v>0.26232858983432827</v>
      </c>
      <c r="W1469" s="24">
        <f t="shared" si="892"/>
        <v>780.66820416706844</v>
      </c>
      <c r="X1469" s="24">
        <f t="shared" si="893"/>
        <v>903.78083975130335</v>
      </c>
      <c r="Y1469" s="13">
        <f t="shared" si="878"/>
        <v>0.36796154480002624</v>
      </c>
      <c r="Z1469" s="24">
        <f t="shared" si="879"/>
        <v>3112.1215042611452</v>
      </c>
      <c r="AA1469" s="24">
        <f t="shared" si="880"/>
        <v>19283.814800782533</v>
      </c>
      <c r="AB1469" s="24">
        <f t="shared" si="894"/>
        <v>689.54066715266322</v>
      </c>
      <c r="AC1469" s="24">
        <f t="shared" si="895"/>
        <v>570.83866550325297</v>
      </c>
      <c r="AD1469" s="123">
        <f t="shared" si="896"/>
        <v>7255</v>
      </c>
      <c r="AE1469" s="14">
        <f t="shared" si="897"/>
        <v>120.91666666666667</v>
      </c>
      <c r="AF1469" s="24">
        <f t="shared" si="881"/>
        <v>460.41933275162648</v>
      </c>
      <c r="AG1469" s="3">
        <f t="shared" si="898"/>
        <v>-1</v>
      </c>
      <c r="AH1469" s="14">
        <f t="shared" si="904"/>
        <v>0</v>
      </c>
      <c r="AI1469" s="14">
        <f t="shared" si="905"/>
        <v>-1.7577347243668446E-16</v>
      </c>
      <c r="AJ1469" s="14">
        <f t="shared" si="906"/>
        <v>1.0062260052353618</v>
      </c>
      <c r="AK1469" s="14">
        <f t="shared" si="907"/>
        <v>1.4499616083765787</v>
      </c>
      <c r="AL1469" s="24">
        <f t="shared" si="899"/>
        <v>689.54066715266322</v>
      </c>
      <c r="AM1469" s="14">
        <f t="shared" si="900"/>
        <v>552.55762166448164</v>
      </c>
      <c r="AN1469" s="138" t="str">
        <f t="shared" si="901"/>
        <v>modifiée</v>
      </c>
      <c r="AP1469" s="124"/>
    </row>
    <row r="1470" spans="2:43" x14ac:dyDescent="0.25">
      <c r="B1470" s="3">
        <f t="shared" si="882"/>
        <v>7260</v>
      </c>
      <c r="C1470" s="14">
        <f t="shared" si="883"/>
        <v>121</v>
      </c>
      <c r="D1470" s="11">
        <f t="shared" si="884"/>
        <v>1050.281703082514</v>
      </c>
      <c r="E1470" s="11">
        <f t="shared" si="869"/>
        <v>905.37383976388651</v>
      </c>
      <c r="F1470" s="11">
        <f t="shared" si="885"/>
        <v>424.30472272062963</v>
      </c>
      <c r="G1470" s="11">
        <f t="shared" si="870"/>
        <v>689.78696973590365</v>
      </c>
      <c r="H1470" s="11">
        <f t="shared" si="871"/>
        <v>571.10099409308725</v>
      </c>
      <c r="I1470" s="24">
        <f t="shared" si="886"/>
        <v>424.30472272062963</v>
      </c>
      <c r="J1470" s="12">
        <f t="shared" si="872"/>
        <v>0.25967818217184219</v>
      </c>
      <c r="K1470" s="24">
        <f t="shared" si="873"/>
        <v>618.31391206419585</v>
      </c>
      <c r="L1470" s="12">
        <f t="shared" si="887"/>
        <v>0.23467376588184946</v>
      </c>
      <c r="M1470" s="24">
        <f t="shared" si="888"/>
        <v>689.78696973590365</v>
      </c>
      <c r="N1470" s="12">
        <f t="shared" si="874"/>
        <v>0.51480084974894735</v>
      </c>
      <c r="O1470" s="24">
        <f t="shared" si="875"/>
        <v>935.67813325109387</v>
      </c>
      <c r="P1470" s="12">
        <f t="shared" si="889"/>
        <v>0.24589991786692236</v>
      </c>
      <c r="Q1470" s="24">
        <f t="shared" si="890"/>
        <v>571.10099409308725</v>
      </c>
      <c r="R1470" s="12">
        <f t="shared" si="876"/>
        <v>0.39657482547200024</v>
      </c>
      <c r="S1470" s="24">
        <f t="shared" si="877"/>
        <v>728.77227773982509</v>
      </c>
      <c r="T1470" s="12">
        <f t="shared" si="891"/>
        <v>0.26215858460435199</v>
      </c>
      <c r="W1470" s="24">
        <f t="shared" si="892"/>
        <v>781.03616571186842</v>
      </c>
      <c r="X1470" s="24">
        <f t="shared" si="893"/>
        <v>901.14239713362281</v>
      </c>
      <c r="Y1470" s="13">
        <f t="shared" si="878"/>
        <v>0.36885094532599716</v>
      </c>
      <c r="Z1470" s="24">
        <f t="shared" si="879"/>
        <v>3108.4418513004521</v>
      </c>
      <c r="AA1470" s="24">
        <f t="shared" si="880"/>
        <v>19276.088349778325</v>
      </c>
      <c r="AB1470" s="24">
        <f t="shared" si="894"/>
        <v>689.78696973590365</v>
      </c>
      <c r="AC1470" s="24">
        <f t="shared" si="895"/>
        <v>571.10099409308725</v>
      </c>
      <c r="AD1470" s="123">
        <f t="shared" si="896"/>
        <v>7260</v>
      </c>
      <c r="AE1470" s="14">
        <f t="shared" si="897"/>
        <v>121</v>
      </c>
      <c r="AF1470" s="24">
        <f t="shared" si="881"/>
        <v>460.55049704654363</v>
      </c>
      <c r="AG1470" s="3">
        <f t="shared" si="898"/>
        <v>-1</v>
      </c>
      <c r="AH1470" s="14">
        <f t="shared" si="904"/>
        <v>0</v>
      </c>
      <c r="AI1470" s="14">
        <f t="shared" si="905"/>
        <v>-1.7519098595578152E-16</v>
      </c>
      <c r="AJ1470" s="14">
        <f t="shared" si="906"/>
        <v>1.0050455265811074</v>
      </c>
      <c r="AK1470" s="14">
        <f t="shared" si="907"/>
        <v>1.4480728425297718</v>
      </c>
      <c r="AL1470" s="24">
        <f t="shared" si="899"/>
        <v>689.78696973590365</v>
      </c>
      <c r="AM1470" s="14">
        <f t="shared" si="900"/>
        <v>552.79802569635183</v>
      </c>
      <c r="AN1470" s="138" t="str">
        <f t="shared" si="901"/>
        <v>modifiée</v>
      </c>
      <c r="AP1470" s="124"/>
    </row>
    <row r="1471" spans="2:43" x14ac:dyDescent="0.25">
      <c r="B1471" s="3">
        <f t="shared" si="882"/>
        <v>7265</v>
      </c>
      <c r="C1471" s="14">
        <f t="shared" si="883"/>
        <v>121.08333333333333</v>
      </c>
      <c r="D1471" s="11">
        <f t="shared" si="884"/>
        <v>1050.3847509519517</v>
      </c>
      <c r="E1471" s="11">
        <f t="shared" si="869"/>
        <v>905.59461519025876</v>
      </c>
      <c r="F1471" s="11">
        <f t="shared" si="885"/>
        <v>424.53939648651146</v>
      </c>
      <c r="G1471" s="11">
        <f t="shared" si="870"/>
        <v>690.0328696537706</v>
      </c>
      <c r="H1471" s="11">
        <f t="shared" si="871"/>
        <v>571.36315267769157</v>
      </c>
      <c r="I1471" s="24">
        <f t="shared" si="886"/>
        <v>424.53939648651146</v>
      </c>
      <c r="J1471" s="12">
        <f t="shared" si="872"/>
        <v>0.25962515447183787</v>
      </c>
      <c r="K1471" s="24">
        <f t="shared" si="873"/>
        <v>618.44020092362518</v>
      </c>
      <c r="L1471" s="12">
        <f t="shared" si="887"/>
        <v>0.23458167130797294</v>
      </c>
      <c r="M1471" s="24">
        <f t="shared" si="888"/>
        <v>690.0328696537706</v>
      </c>
      <c r="N1471" s="12">
        <f t="shared" si="874"/>
        <v>0.51404134245580324</v>
      </c>
      <c r="O1471" s="24">
        <f t="shared" si="875"/>
        <v>937.06061809724383</v>
      </c>
      <c r="P1471" s="12">
        <f t="shared" si="889"/>
        <v>0.24549585033745319</v>
      </c>
      <c r="Q1471" s="24">
        <f t="shared" si="890"/>
        <v>571.36315267769157</v>
      </c>
      <c r="R1471" s="12">
        <f t="shared" si="876"/>
        <v>0.39643001814722106</v>
      </c>
      <c r="S1471" s="24">
        <f t="shared" si="877"/>
        <v>729.03848251514933</v>
      </c>
      <c r="T1471" s="12">
        <f t="shared" si="891"/>
        <v>0.26198870223330512</v>
      </c>
      <c r="W1471" s="24">
        <f t="shared" si="892"/>
        <v>781.40501665719444</v>
      </c>
      <c r="X1471" s="24">
        <f t="shared" si="893"/>
        <v>898.53623868818829</v>
      </c>
      <c r="Y1471" s="13">
        <f t="shared" si="878"/>
        <v>0.36972954630170463</v>
      </c>
      <c r="Z1471" s="24">
        <f t="shared" si="879"/>
        <v>3104.7399633266082</v>
      </c>
      <c r="AA1471" s="24">
        <f t="shared" si="880"/>
        <v>19268.218446153136</v>
      </c>
      <c r="AB1471" s="24">
        <f t="shared" si="894"/>
        <v>690.0328696537706</v>
      </c>
      <c r="AC1471" s="24">
        <f t="shared" si="895"/>
        <v>571.36315267769157</v>
      </c>
      <c r="AD1471" s="123">
        <f t="shared" si="896"/>
        <v>7265</v>
      </c>
      <c r="AE1471" s="14">
        <f t="shared" si="897"/>
        <v>121.08333333333333</v>
      </c>
      <c r="AF1471" s="24">
        <f t="shared" si="881"/>
        <v>460.68157633884579</v>
      </c>
      <c r="AG1471" s="3">
        <f t="shared" si="898"/>
        <v>-1</v>
      </c>
      <c r="AH1471" s="14">
        <f t="shared" si="904"/>
        <v>0</v>
      </c>
      <c r="AI1471" s="14">
        <f t="shared" si="905"/>
        <v>-1.746088769623198E-16</v>
      </c>
      <c r="AJ1471" s="14">
        <f t="shared" si="906"/>
        <v>1.0038658129503879</v>
      </c>
      <c r="AK1471" s="14">
        <f t="shared" si="907"/>
        <v>1.4461853007206207</v>
      </c>
      <c r="AL1471" s="24">
        <f t="shared" si="899"/>
        <v>690.0328696537706</v>
      </c>
      <c r="AM1471" s="14">
        <f t="shared" si="900"/>
        <v>553.03819707789887</v>
      </c>
      <c r="AN1471" s="138" t="str">
        <f t="shared" si="901"/>
        <v>modifiée</v>
      </c>
      <c r="AP1471" s="124"/>
    </row>
    <row r="1472" spans="2:43" x14ac:dyDescent="0.25">
      <c r="B1472" s="3">
        <f t="shared" si="882"/>
        <v>7270</v>
      </c>
      <c r="C1472" s="14">
        <f t="shared" si="883"/>
        <v>121.16666666666667</v>
      </c>
      <c r="D1472" s="11">
        <f t="shared" si="884"/>
        <v>1050.487727998106</v>
      </c>
      <c r="E1472" s="11">
        <f t="shared" si="869"/>
        <v>905.81539061663102</v>
      </c>
      <c r="F1472" s="11">
        <f t="shared" si="885"/>
        <v>424.77397815781944</v>
      </c>
      <c r="G1472" s="11">
        <f t="shared" si="870"/>
        <v>690.27836550410802</v>
      </c>
      <c r="H1472" s="11">
        <f t="shared" si="871"/>
        <v>571.62514137992491</v>
      </c>
      <c r="I1472" s="24">
        <f t="shared" si="886"/>
        <v>424.77397815781944</v>
      </c>
      <c r="J1472" s="12">
        <f t="shared" si="872"/>
        <v>0.25957211668049812</v>
      </c>
      <c r="K1472" s="24">
        <f t="shared" si="873"/>
        <v>618.56656542976771</v>
      </c>
      <c r="L1472" s="12">
        <f t="shared" si="887"/>
        <v>0.23448959039016681</v>
      </c>
      <c r="M1472" s="24">
        <f t="shared" si="888"/>
        <v>690.27836550410802</v>
      </c>
      <c r="N1472" s="12">
        <f t="shared" si="874"/>
        <v>0.5132775421177983</v>
      </c>
      <c r="O1472" s="24">
        <f t="shared" si="875"/>
        <v>938.45504344825508</v>
      </c>
      <c r="P1472" s="12">
        <f t="shared" si="889"/>
        <v>0.24509036895912223</v>
      </c>
      <c r="Q1472" s="24">
        <f t="shared" si="890"/>
        <v>571.62514137992491</v>
      </c>
      <c r="R1472" s="12">
        <f t="shared" si="876"/>
        <v>0.39628525243494994</v>
      </c>
      <c r="S1472" s="24">
        <f t="shared" si="877"/>
        <v>729.30480525753228</v>
      </c>
      <c r="T1472" s="12">
        <f t="shared" si="891"/>
        <v>0.26181894273342315</v>
      </c>
      <c r="W1472" s="24">
        <f t="shared" si="892"/>
        <v>781.77474620349619</v>
      </c>
      <c r="X1472" s="24">
        <f t="shared" si="893"/>
        <v>895.96187243517863</v>
      </c>
      <c r="Y1472" s="13">
        <f t="shared" si="878"/>
        <v>0.37059738333669556</v>
      </c>
      <c r="Z1472" s="24">
        <f t="shared" si="879"/>
        <v>3101.0161103283708</v>
      </c>
      <c r="AA1472" s="24">
        <f t="shared" si="880"/>
        <v>19260.206106816349</v>
      </c>
      <c r="AB1472" s="24">
        <f t="shared" si="894"/>
        <v>690.27836550410802</v>
      </c>
      <c r="AC1472" s="24">
        <f t="shared" si="895"/>
        <v>571.62514137992491</v>
      </c>
      <c r="AD1472" s="123">
        <f t="shared" si="896"/>
        <v>7270</v>
      </c>
      <c r="AE1472" s="14">
        <f t="shared" si="897"/>
        <v>121.16666666666667</v>
      </c>
      <c r="AF1472" s="24">
        <f t="shared" si="881"/>
        <v>460.81257068996246</v>
      </c>
      <c r="AG1472" s="3">
        <f t="shared" si="898"/>
        <v>-1</v>
      </c>
      <c r="AH1472" s="14">
        <f t="shared" si="904"/>
        <v>0</v>
      </c>
      <c r="AI1472" s="14">
        <f t="shared" si="905"/>
        <v>-1.7402714518349759E-16</v>
      </c>
      <c r="AJ1472" s="14">
        <f t="shared" si="906"/>
        <v>1.0026868637903379</v>
      </c>
      <c r="AK1472" s="14">
        <f t="shared" si="907"/>
        <v>1.4442989820645407</v>
      </c>
      <c r="AL1472" s="24">
        <f t="shared" si="899"/>
        <v>690.27836550410802</v>
      </c>
      <c r="AM1472" s="14">
        <f t="shared" si="900"/>
        <v>553.27813648437166</v>
      </c>
      <c r="AN1472" s="138" t="str">
        <f t="shared" si="901"/>
        <v>modifiée</v>
      </c>
      <c r="AP1472" s="124"/>
    </row>
    <row r="1473" spans="2:42" x14ac:dyDescent="0.25">
      <c r="B1473" s="3">
        <f t="shared" si="882"/>
        <v>7275</v>
      </c>
      <c r="C1473" s="14">
        <f t="shared" si="883"/>
        <v>121.25</v>
      </c>
      <c r="D1473" s="11">
        <f t="shared" si="884"/>
        <v>1050.5906343182617</v>
      </c>
      <c r="E1473" s="11">
        <f t="shared" si="869"/>
        <v>906.03616604300316</v>
      </c>
      <c r="F1473" s="11">
        <f t="shared" si="885"/>
        <v>425.00846774820963</v>
      </c>
      <c r="G1473" s="11">
        <f t="shared" si="870"/>
        <v>690.52345587306718</v>
      </c>
      <c r="H1473" s="11">
        <f t="shared" si="871"/>
        <v>571.8869603226583</v>
      </c>
      <c r="I1473" s="24">
        <f t="shared" si="886"/>
        <v>425.00846774820963</v>
      </c>
      <c r="J1473" s="12">
        <f t="shared" si="872"/>
        <v>0.25951906881013298</v>
      </c>
      <c r="K1473" s="24">
        <f t="shared" si="873"/>
        <v>618.69300561439684</v>
      </c>
      <c r="L1473" s="12">
        <f t="shared" si="887"/>
        <v>0.23439752317784382</v>
      </c>
      <c r="M1473" s="24">
        <f t="shared" si="888"/>
        <v>690.52345587306718</v>
      </c>
      <c r="N1473" s="12">
        <f t="shared" si="874"/>
        <v>0.51250941981018794</v>
      </c>
      <c r="O1473" s="24">
        <f t="shared" si="875"/>
        <v>939.8615507741672</v>
      </c>
      <c r="P1473" s="12">
        <f t="shared" si="889"/>
        <v>0.24468346194872997</v>
      </c>
      <c r="Q1473" s="24">
        <f t="shared" si="890"/>
        <v>571.8869603226583</v>
      </c>
      <c r="R1473" s="12">
        <f t="shared" si="876"/>
        <v>0.39614052846869013</v>
      </c>
      <c r="S1473" s="24">
        <f t="shared" si="877"/>
        <v>729.57124576650335</v>
      </c>
      <c r="T1473" s="12">
        <f t="shared" si="891"/>
        <v>0.26164930611655768</v>
      </c>
      <c r="W1473" s="24">
        <f t="shared" si="892"/>
        <v>782.14534358683284</v>
      </c>
      <c r="X1473" s="24">
        <f t="shared" si="893"/>
        <v>893.41881489652724</v>
      </c>
      <c r="Y1473" s="13">
        <f t="shared" si="878"/>
        <v>0.37145449312376472</v>
      </c>
      <c r="Z1473" s="24">
        <f t="shared" si="879"/>
        <v>3097.2705614042579</v>
      </c>
      <c r="AA1473" s="24">
        <f t="shared" si="880"/>
        <v>19252.052348566966</v>
      </c>
      <c r="AB1473" s="24">
        <f t="shared" si="894"/>
        <v>690.52345587306718</v>
      </c>
      <c r="AC1473" s="24">
        <f t="shared" si="895"/>
        <v>571.8869603226583</v>
      </c>
      <c r="AD1473" s="123">
        <f t="shared" si="896"/>
        <v>7275</v>
      </c>
      <c r="AE1473" s="14">
        <f t="shared" si="897"/>
        <v>121.25</v>
      </c>
      <c r="AF1473" s="24">
        <f t="shared" si="881"/>
        <v>460.94348016132915</v>
      </c>
      <c r="AG1473" s="3">
        <f t="shared" si="898"/>
        <v>-1</v>
      </c>
      <c r="AH1473" s="14">
        <f t="shared" si="904"/>
        <v>0</v>
      </c>
      <c r="AI1473" s="14">
        <f t="shared" si="905"/>
        <v>-1.7344579034648633E-16</v>
      </c>
      <c r="AJ1473" s="14">
        <f t="shared" si="906"/>
        <v>1.0015086785480378</v>
      </c>
      <c r="AK1473" s="14">
        <f t="shared" si="907"/>
        <v>1.4424138856768602</v>
      </c>
      <c r="AL1473" s="24">
        <f t="shared" si="899"/>
        <v>690.52345587306718</v>
      </c>
      <c r="AM1473" s="14">
        <f t="shared" si="900"/>
        <v>553.51784459021974</v>
      </c>
      <c r="AN1473" s="138" t="str">
        <f t="shared" si="901"/>
        <v>modifiée</v>
      </c>
      <c r="AP1473" s="124"/>
    </row>
    <row r="1474" spans="2:42" x14ac:dyDescent="0.25">
      <c r="B1474" s="3">
        <f t="shared" si="882"/>
        <v>7280</v>
      </c>
      <c r="C1474" s="14">
        <f t="shared" si="883"/>
        <v>121.33333333333333</v>
      </c>
      <c r="D1474" s="11">
        <f t="shared" si="884"/>
        <v>1050.6934700095028</v>
      </c>
      <c r="E1474" s="11">
        <f t="shared" si="869"/>
        <v>906.25694146937531</v>
      </c>
      <c r="F1474" s="11">
        <f t="shared" si="885"/>
        <v>425.24286527138747</v>
      </c>
      <c r="G1474" s="11">
        <f t="shared" si="870"/>
        <v>690.76813933501592</v>
      </c>
      <c r="H1474" s="11">
        <f t="shared" si="871"/>
        <v>572.14860962877481</v>
      </c>
      <c r="I1474" s="24">
        <f t="shared" si="886"/>
        <v>425.24286527138747</v>
      </c>
      <c r="J1474" s="12">
        <f t="shared" si="872"/>
        <v>0.25946601087318277</v>
      </c>
      <c r="K1474" s="24">
        <f t="shared" si="873"/>
        <v>618.81952150899497</v>
      </c>
      <c r="L1474" s="12">
        <f t="shared" si="887"/>
        <v>0.23430546972036392</v>
      </c>
      <c r="M1474" s="24">
        <f t="shared" si="888"/>
        <v>690.76813933501592</v>
      </c>
      <c r="N1474" s="12">
        <f t="shared" si="874"/>
        <v>0.51173694644283096</v>
      </c>
      <c r="O1474" s="24">
        <f t="shared" si="875"/>
        <v>941.28028362514192</v>
      </c>
      <c r="P1474" s="12">
        <f t="shared" si="889"/>
        <v>0.24427511743237962</v>
      </c>
      <c r="Q1474" s="24">
        <f t="shared" si="890"/>
        <v>572.14860962877481</v>
      </c>
      <c r="R1474" s="12">
        <f t="shared" si="876"/>
        <v>0.39599584638155461</v>
      </c>
      <c r="S1474" s="24">
        <f t="shared" si="877"/>
        <v>729.83780384158433</v>
      </c>
      <c r="T1474" s="12">
        <f t="shared" si="891"/>
        <v>0.26147979239411268</v>
      </c>
      <c r="W1474" s="24">
        <f t="shared" si="892"/>
        <v>782.51679807995663</v>
      </c>
      <c r="X1474" s="24">
        <f t="shared" si="893"/>
        <v>890.90659094034686</v>
      </c>
      <c r="Y1474" s="13">
        <f t="shared" si="878"/>
        <v>0.37230091340438393</v>
      </c>
      <c r="Z1474" s="24">
        <f t="shared" si="879"/>
        <v>3093.503584735467</v>
      </c>
      <c r="AA1474" s="24">
        <f t="shared" si="880"/>
        <v>19243.758187969492</v>
      </c>
      <c r="AB1474" s="24">
        <f t="shared" si="894"/>
        <v>690.76813933501592</v>
      </c>
      <c r="AC1474" s="24">
        <f t="shared" si="895"/>
        <v>572.14860962877481</v>
      </c>
      <c r="AD1474" s="123">
        <f t="shared" si="896"/>
        <v>7280</v>
      </c>
      <c r="AE1474" s="14">
        <f t="shared" si="897"/>
        <v>121.33333333333333</v>
      </c>
      <c r="AF1474" s="24">
        <f t="shared" si="881"/>
        <v>461.0743048143874</v>
      </c>
      <c r="AG1474" s="3">
        <f t="shared" si="898"/>
        <v>-1</v>
      </c>
      <c r="AH1474" s="14">
        <f t="shared" si="904"/>
        <v>0</v>
      </c>
      <c r="AI1474" s="14">
        <f t="shared" si="905"/>
        <v>-1.7286481217843084E-16</v>
      </c>
      <c r="AJ1474" s="14">
        <f t="shared" si="906"/>
        <v>1.0003312566705134</v>
      </c>
      <c r="AK1474" s="14">
        <f t="shared" si="907"/>
        <v>1.4405300106728214</v>
      </c>
      <c r="AL1474" s="24">
        <f t="shared" si="899"/>
        <v>690.76813933501592</v>
      </c>
      <c r="AM1474" s="14">
        <f t="shared" si="900"/>
        <v>553.75732206902455</v>
      </c>
      <c r="AN1474" s="138" t="str">
        <f t="shared" si="901"/>
        <v>modifiée</v>
      </c>
      <c r="AP1474" s="124"/>
    </row>
    <row r="1475" spans="2:42" x14ac:dyDescent="0.25">
      <c r="B1475" s="3">
        <f t="shared" si="882"/>
        <v>7285</v>
      </c>
      <c r="C1475" s="14">
        <f t="shared" si="883"/>
        <v>121.41666666666667</v>
      </c>
      <c r="D1475" s="11">
        <f t="shared" si="884"/>
        <v>1050.7962351687142</v>
      </c>
      <c r="E1475" s="11">
        <f t="shared" si="869"/>
        <v>906.47771689574756</v>
      </c>
      <c r="F1475" s="11">
        <f t="shared" si="885"/>
        <v>425.47717074110784</v>
      </c>
      <c r="G1475" s="11">
        <f t="shared" si="870"/>
        <v>691.0124144524483</v>
      </c>
      <c r="H1475" s="11">
        <f t="shared" si="871"/>
        <v>572.41008942116889</v>
      </c>
      <c r="I1475" s="24">
        <f t="shared" si="886"/>
        <v>425.47717074110784</v>
      </c>
      <c r="J1475" s="12">
        <f t="shared" si="872"/>
        <v>0.25941294288221772</v>
      </c>
      <c r="K1475" s="24">
        <f t="shared" si="873"/>
        <v>618.94611314475355</v>
      </c>
      <c r="L1475" s="12">
        <f t="shared" si="887"/>
        <v>0.23421343006704126</v>
      </c>
      <c r="M1475" s="24">
        <f t="shared" si="888"/>
        <v>691.0124144524483</v>
      </c>
      <c r="N1475" s="12">
        <f t="shared" si="874"/>
        <v>0.51096009276081589</v>
      </c>
      <c r="O1475" s="24">
        <f t="shared" si="875"/>
        <v>942.71138766732122</v>
      </c>
      <c r="P1475" s="12">
        <f t="shared" si="889"/>
        <v>0.24386532344520914</v>
      </c>
      <c r="Q1475" s="24">
        <f t="shared" si="890"/>
        <v>572.41008942116889</v>
      </c>
      <c r="R1475" s="12">
        <f t="shared" si="876"/>
        <v>0.39585120630626608</v>
      </c>
      <c r="S1475" s="24">
        <f t="shared" si="877"/>
        <v>730.10447928229121</v>
      </c>
      <c r="T1475" s="12">
        <f t="shared" si="891"/>
        <v>0.26131040157705515</v>
      </c>
      <c r="W1475" s="24">
        <f t="shared" si="892"/>
        <v>782.88909899336102</v>
      </c>
      <c r="X1475" s="24">
        <f t="shared" si="893"/>
        <v>888.42473362815554</v>
      </c>
      <c r="Y1475" s="13">
        <f t="shared" si="878"/>
        <v>0.37313668293468627</v>
      </c>
      <c r="Z1475" s="24">
        <f t="shared" si="879"/>
        <v>3089.7154475596635</v>
      </c>
      <c r="AA1475" s="24">
        <f t="shared" si="880"/>
        <v>19235.324641232834</v>
      </c>
      <c r="AB1475" s="24">
        <f t="shared" si="894"/>
        <v>691.0124144524483</v>
      </c>
      <c r="AC1475" s="24">
        <f t="shared" si="895"/>
        <v>572.41008942116889</v>
      </c>
      <c r="AD1475" s="123">
        <f t="shared" si="896"/>
        <v>7285</v>
      </c>
      <c r="AE1475" s="14">
        <f t="shared" si="897"/>
        <v>121.41666666666667</v>
      </c>
      <c r="AF1475" s="24">
        <f t="shared" si="881"/>
        <v>461.20504471058445</v>
      </c>
      <c r="AG1475" s="3">
        <f t="shared" si="898"/>
        <v>-1</v>
      </c>
      <c r="AH1475" s="14">
        <f t="shared" si="904"/>
        <v>0</v>
      </c>
      <c r="AI1475" s="14">
        <f t="shared" si="905"/>
        <v>-1.7228421040645061E-16</v>
      </c>
      <c r="AJ1475" s="14">
        <f t="shared" si="906"/>
        <v>0.99915459760474001</v>
      </c>
      <c r="AK1475" s="14">
        <f t="shared" si="907"/>
        <v>1.4386473561675841</v>
      </c>
      <c r="AL1475" s="24">
        <f t="shared" si="899"/>
        <v>691.0124144524483</v>
      </c>
      <c r="AM1475" s="14">
        <f t="shared" si="900"/>
        <v>553.99656959343201</v>
      </c>
      <c r="AN1475" s="138" t="str">
        <f t="shared" si="901"/>
        <v>modifiée</v>
      </c>
      <c r="AP1475" s="124"/>
    </row>
    <row r="1476" spans="2:42" x14ac:dyDescent="0.25">
      <c r="B1476" s="3">
        <f t="shared" si="882"/>
        <v>7290</v>
      </c>
      <c r="C1476" s="14">
        <f t="shared" si="883"/>
        <v>121.5</v>
      </c>
      <c r="D1476" s="11">
        <f t="shared" si="884"/>
        <v>1050.8989298925812</v>
      </c>
      <c r="E1476" s="11">
        <f t="shared" si="869"/>
        <v>906.69849232211982</v>
      </c>
      <c r="F1476" s="11">
        <f t="shared" si="885"/>
        <v>425.71138417117487</v>
      </c>
      <c r="G1476" s="11">
        <f t="shared" si="870"/>
        <v>691.25627977589352</v>
      </c>
      <c r="H1476" s="11">
        <f t="shared" si="871"/>
        <v>572.67139982274591</v>
      </c>
      <c r="I1476" s="24">
        <f t="shared" si="886"/>
        <v>425.71138417117487</v>
      </c>
      <c r="J1476" s="12">
        <f t="shared" si="872"/>
        <v>0.25935986484993706</v>
      </c>
      <c r="K1476" s="24">
        <f t="shared" si="873"/>
        <v>619.0727805525753</v>
      </c>
      <c r="L1476" s="12">
        <f t="shared" si="887"/>
        <v>0.23412140426717171</v>
      </c>
      <c r="M1476" s="24">
        <f t="shared" si="888"/>
        <v>691.25627977589352</v>
      </c>
      <c r="N1476" s="12">
        <f t="shared" si="874"/>
        <v>0.51017882934515169</v>
      </c>
      <c r="O1476" s="24">
        <f t="shared" si="875"/>
        <v>944.15501071937911</v>
      </c>
      <c r="P1476" s="12">
        <f t="shared" si="889"/>
        <v>0.24345406793118682</v>
      </c>
      <c r="Q1476" s="24">
        <f t="shared" si="890"/>
        <v>572.67139982274591</v>
      </c>
      <c r="R1476" s="12">
        <f t="shared" si="876"/>
        <v>0.39570660837515664</v>
      </c>
      <c r="S1476" s="24">
        <f t="shared" si="877"/>
        <v>730.37127188813486</v>
      </c>
      <c r="T1476" s="12">
        <f t="shared" si="891"/>
        <v>0.26114113367596237</v>
      </c>
      <c r="W1476" s="24">
        <f t="shared" si="892"/>
        <v>783.26223567629575</v>
      </c>
      <c r="X1476" s="24">
        <f t="shared" si="893"/>
        <v>885.97278406485214</v>
      </c>
      <c r="Y1476" s="13">
        <f t="shared" si="878"/>
        <v>0.37396184145202083</v>
      </c>
      <c r="Z1476" s="24">
        <f t="shared" si="879"/>
        <v>3085.9064161456017</v>
      </c>
      <c r="AA1476" s="24">
        <f t="shared" si="880"/>
        <v>19226.752724092705</v>
      </c>
      <c r="AB1476" s="24">
        <f t="shared" si="894"/>
        <v>691.25627977589352</v>
      </c>
      <c r="AC1476" s="24">
        <f t="shared" si="895"/>
        <v>572.67139982274591</v>
      </c>
      <c r="AD1476" s="123">
        <f t="shared" si="896"/>
        <v>7290</v>
      </c>
      <c r="AE1476" s="14">
        <f t="shared" si="897"/>
        <v>121.5</v>
      </c>
      <c r="AF1476" s="24">
        <f t="shared" si="881"/>
        <v>461.33569991137296</v>
      </c>
      <c r="AG1476" s="3">
        <f t="shared" si="898"/>
        <v>-1</v>
      </c>
      <c r="AH1476" s="14">
        <f t="shared" si="904"/>
        <v>0</v>
      </c>
      <c r="AI1476" s="14">
        <f t="shared" si="905"/>
        <v>-1.7170398475764091E-16</v>
      </c>
      <c r="AJ1476" s="14">
        <f t="shared" si="906"/>
        <v>0.9979787007976435</v>
      </c>
      <c r="AK1476" s="14">
        <f t="shared" si="907"/>
        <v>1.4367659212762294</v>
      </c>
      <c r="AL1476" s="24">
        <f t="shared" si="899"/>
        <v>691.25627977589352</v>
      </c>
      <c r="AM1476" s="14">
        <f t="shared" si="900"/>
        <v>554.23558783508736</v>
      </c>
      <c r="AN1476" s="138" t="str">
        <f t="shared" si="901"/>
        <v>modifiée</v>
      </c>
      <c r="AP1476" s="124"/>
    </row>
    <row r="1477" spans="2:42" x14ac:dyDescent="0.25">
      <c r="B1477" s="3">
        <f t="shared" si="882"/>
        <v>7295</v>
      </c>
      <c r="C1477" s="14">
        <f t="shared" si="883"/>
        <v>121.58333333333333</v>
      </c>
      <c r="D1477" s="11">
        <f t="shared" si="884"/>
        <v>1051.0015542775909</v>
      </c>
      <c r="E1477" s="11">
        <f t="shared" si="869"/>
        <v>906.91926774849208</v>
      </c>
      <c r="F1477" s="11">
        <f t="shared" si="885"/>
        <v>425.94550557544204</v>
      </c>
      <c r="G1477" s="11">
        <f t="shared" si="870"/>
        <v>691.49973384382474</v>
      </c>
      <c r="H1477" s="11">
        <f t="shared" si="871"/>
        <v>572.93254095642192</v>
      </c>
      <c r="I1477" s="24">
        <f t="shared" si="886"/>
        <v>425.94550557544204</v>
      </c>
      <c r="J1477" s="12">
        <f t="shared" si="872"/>
        <v>0.25930677678916891</v>
      </c>
      <c r="K1477" s="24">
        <f t="shared" si="873"/>
        <v>619.19952376307219</v>
      </c>
      <c r="L1477" s="12">
        <f t="shared" si="887"/>
        <v>0.23402939236998729</v>
      </c>
      <c r="M1477" s="24">
        <f t="shared" si="888"/>
        <v>691.49973384382474</v>
      </c>
      <c r="N1477" s="12">
        <f t="shared" si="874"/>
        <v>0.50939312661351832</v>
      </c>
      <c r="O1477" s="24">
        <f t="shared" si="875"/>
        <v>945.61130278978692</v>
      </c>
      <c r="P1477" s="12">
        <f t="shared" si="889"/>
        <v>0.24304133874276856</v>
      </c>
      <c r="Q1477" s="24">
        <f t="shared" si="890"/>
        <v>572.93254095642192</v>
      </c>
      <c r="R1477" s="12">
        <f t="shared" si="876"/>
        <v>0.39556205272016731</v>
      </c>
      <c r="S1477" s="24">
        <f t="shared" si="877"/>
        <v>730.63818145862331</v>
      </c>
      <c r="T1477" s="12">
        <f t="shared" si="891"/>
        <v>0.26097198870094901</v>
      </c>
      <c r="W1477" s="24">
        <f t="shared" si="892"/>
        <v>783.63619751774775</v>
      </c>
      <c r="X1477" s="24">
        <f t="shared" si="893"/>
        <v>883.55029125140538</v>
      </c>
      <c r="Y1477" s="13">
        <f t="shared" si="878"/>
        <v>0.37477642964206659</v>
      </c>
      <c r="Z1477" s="24">
        <f t="shared" si="879"/>
        <v>3082.0767557686081</v>
      </c>
      <c r="AA1477" s="24">
        <f t="shared" si="880"/>
        <v>19218.043451696682</v>
      </c>
      <c r="AB1477" s="24">
        <f t="shared" si="894"/>
        <v>691.49973384382474</v>
      </c>
      <c r="AC1477" s="24">
        <f t="shared" si="895"/>
        <v>572.93254095642192</v>
      </c>
      <c r="AD1477" s="123">
        <f t="shared" si="896"/>
        <v>7295</v>
      </c>
      <c r="AE1477" s="14">
        <f t="shared" si="897"/>
        <v>121.58333333333333</v>
      </c>
      <c r="AF1477" s="24">
        <f t="shared" si="881"/>
        <v>461.46627047821096</v>
      </c>
      <c r="AG1477" s="3">
        <f t="shared" si="898"/>
        <v>-1</v>
      </c>
      <c r="AH1477" s="14">
        <f t="shared" si="904"/>
        <v>0</v>
      </c>
      <c r="AI1477" s="14">
        <f t="shared" si="905"/>
        <v>-1.7112413495907326E-16</v>
      </c>
      <c r="AJ1477" s="14">
        <f t="shared" si="906"/>
        <v>0.9968035656961014</v>
      </c>
      <c r="AK1477" s="14">
        <f t="shared" si="907"/>
        <v>1.4348857051137622</v>
      </c>
      <c r="AL1477" s="24">
        <f t="shared" si="899"/>
        <v>691.49973384382474</v>
      </c>
      <c r="AM1477" s="14">
        <f t="shared" si="900"/>
        <v>554.47437746457115</v>
      </c>
      <c r="AN1477" s="138" t="str">
        <f t="shared" si="901"/>
        <v>modifiée</v>
      </c>
      <c r="AP1477" s="124"/>
    </row>
    <row r="1478" spans="2:42" x14ac:dyDescent="0.25">
      <c r="B1478" s="3">
        <f t="shared" si="882"/>
        <v>7300</v>
      </c>
      <c r="C1478" s="14">
        <f t="shared" si="883"/>
        <v>121.66666666666667</v>
      </c>
      <c r="D1478" s="11">
        <f t="shared" si="884"/>
        <v>1051.1041084200319</v>
      </c>
      <c r="E1478" s="11">
        <f t="shared" si="869"/>
        <v>907.14004317486433</v>
      </c>
      <c r="F1478" s="11">
        <f t="shared" si="885"/>
        <v>426.179534967812</v>
      </c>
      <c r="G1478" s="11">
        <f t="shared" si="870"/>
        <v>691.74277518256747</v>
      </c>
      <c r="H1478" s="11">
        <f t="shared" si="871"/>
        <v>573.19351294512285</v>
      </c>
      <c r="I1478" s="24">
        <f t="shared" si="886"/>
        <v>426.179534967812</v>
      </c>
      <c r="J1478" s="12">
        <f t="shared" si="872"/>
        <v>0.25925367871286931</v>
      </c>
      <c r="K1478" s="24">
        <f t="shared" si="873"/>
        <v>619.32634280656907</v>
      </c>
      <c r="L1478" s="12">
        <f t="shared" si="887"/>
        <v>0.23393739442470729</v>
      </c>
      <c r="M1478" s="24">
        <f t="shared" si="888"/>
        <v>691.74277518256747</v>
      </c>
      <c r="N1478" s="12">
        <f t="shared" si="874"/>
        <v>0.50860295482108464</v>
      </c>
      <c r="O1478" s="24">
        <f t="shared" si="875"/>
        <v>947.08041611480462</v>
      </c>
      <c r="P1478" s="12">
        <f t="shared" si="889"/>
        <v>0.2426271236407741</v>
      </c>
      <c r="Q1478" s="24">
        <f t="shared" si="890"/>
        <v>573.19351294512285</v>
      </c>
      <c r="R1478" s="12">
        <f t="shared" si="876"/>
        <v>0.39541753947284924</v>
      </c>
      <c r="S1478" s="24">
        <f t="shared" si="877"/>
        <v>730.90520779326187</v>
      </c>
      <c r="T1478" s="12">
        <f t="shared" si="891"/>
        <v>0.26080296666175118</v>
      </c>
      <c r="W1478" s="24">
        <f t="shared" si="892"/>
        <v>784.01097394738986</v>
      </c>
      <c r="X1478" s="24">
        <f t="shared" si="893"/>
        <v>881.15681194020806</v>
      </c>
      <c r="Y1478" s="13">
        <f t="shared" si="878"/>
        <v>0.37558048910651026</v>
      </c>
      <c r="Z1478" s="24">
        <f t="shared" si="879"/>
        <v>3078.2267306868616</v>
      </c>
      <c r="AA1478" s="24">
        <f t="shared" si="880"/>
        <v>19209.197838492251</v>
      </c>
      <c r="AB1478" s="24">
        <f t="shared" si="894"/>
        <v>691.74277518256747</v>
      </c>
      <c r="AC1478" s="24">
        <f t="shared" si="895"/>
        <v>573.19351294512285</v>
      </c>
      <c r="AD1478" s="123">
        <f t="shared" si="896"/>
        <v>7300</v>
      </c>
      <c r="AE1478" s="14">
        <f t="shared" si="897"/>
        <v>121.66666666666667</v>
      </c>
      <c r="AF1478" s="24">
        <f t="shared" si="881"/>
        <v>461.59675647256142</v>
      </c>
      <c r="AG1478" s="3">
        <f t="shared" si="898"/>
        <v>-1</v>
      </c>
      <c r="AH1478" s="14">
        <f t="shared" si="904"/>
        <v>0</v>
      </c>
      <c r="AI1478" s="14">
        <f t="shared" si="905"/>
        <v>-1.7054466073779728E-16</v>
      </c>
      <c r="AJ1478" s="14">
        <f t="shared" si="906"/>
        <v>0.9956291917469472</v>
      </c>
      <c r="AK1478" s="14">
        <f t="shared" si="907"/>
        <v>1.4330067067951155</v>
      </c>
      <c r="AL1478" s="24">
        <f t="shared" si="899"/>
        <v>691.74277518256747</v>
      </c>
      <c r="AM1478" s="14">
        <f t="shared" si="900"/>
        <v>554.71293915133788</v>
      </c>
      <c r="AN1478" s="138" t="str">
        <f t="shared" si="901"/>
        <v>modifiée</v>
      </c>
      <c r="AP1478" s="124"/>
    </row>
    <row r="1479" spans="2:42" x14ac:dyDescent="0.25">
      <c r="B1479" s="3">
        <f t="shared" si="882"/>
        <v>7305</v>
      </c>
      <c r="C1479" s="14">
        <f t="shared" si="883"/>
        <v>121.75</v>
      </c>
      <c r="D1479" s="11">
        <f t="shared" si="884"/>
        <v>1051.2065924159951</v>
      </c>
      <c r="E1479" s="11">
        <f t="shared" si="869"/>
        <v>907.36081860123647</v>
      </c>
      <c r="F1479" s="11">
        <f t="shared" si="885"/>
        <v>426.41347236223669</v>
      </c>
      <c r="G1479" s="11">
        <f t="shared" si="870"/>
        <v>691.98540230620824</v>
      </c>
      <c r="H1479" s="11">
        <f t="shared" si="871"/>
        <v>573.45431591178465</v>
      </c>
      <c r="I1479" s="24">
        <f t="shared" si="886"/>
        <v>426.41347236223669</v>
      </c>
      <c r="J1479" s="12">
        <f t="shared" si="872"/>
        <v>0.25920057063412261</v>
      </c>
      <c r="K1479" s="24">
        <f t="shared" si="873"/>
        <v>619.45323771310132</v>
      </c>
      <c r="L1479" s="12">
        <f t="shared" si="887"/>
        <v>0.23384541048051052</v>
      </c>
      <c r="M1479" s="24">
        <f t="shared" si="888"/>
        <v>691.98540230620824</v>
      </c>
      <c r="N1479" s="12">
        <f t="shared" si="874"/>
        <v>0.50780828406138856</v>
      </c>
      <c r="O1479" s="24">
        <f t="shared" si="875"/>
        <v>948.56250519721948</v>
      </c>
      <c r="P1479" s="12">
        <f t="shared" si="889"/>
        <v>0.24221141029411286</v>
      </c>
      <c r="Q1479" s="24">
        <f t="shared" si="890"/>
        <v>573.45431591178465</v>
      </c>
      <c r="R1479" s="12">
        <f t="shared" si="876"/>
        <v>0.39527306876436152</v>
      </c>
      <c r="S1479" s="24">
        <f t="shared" si="877"/>
        <v>731.17235069155572</v>
      </c>
      <c r="T1479" s="12">
        <f t="shared" si="891"/>
        <v>0.26063406756768098</v>
      </c>
      <c r="W1479" s="24">
        <f t="shared" si="892"/>
        <v>784.38655443649634</v>
      </c>
      <c r="X1479" s="24">
        <f t="shared" si="893"/>
        <v>878.79191049306257</v>
      </c>
      <c r="Y1479" s="13">
        <f t="shared" si="878"/>
        <v>0.37637406233129478</v>
      </c>
      <c r="Z1479" s="24">
        <f t="shared" si="879"/>
        <v>3074.3566041185031</v>
      </c>
      <c r="AA1479" s="24">
        <f t="shared" si="880"/>
        <v>19200.216898117982</v>
      </c>
      <c r="AB1479" s="24">
        <f t="shared" si="894"/>
        <v>691.98540230620824</v>
      </c>
      <c r="AC1479" s="24">
        <f t="shared" si="895"/>
        <v>573.45431591178465</v>
      </c>
      <c r="AD1479" s="123">
        <f t="shared" si="896"/>
        <v>7305</v>
      </c>
      <c r="AE1479" s="14">
        <f t="shared" si="897"/>
        <v>121.75</v>
      </c>
      <c r="AF1479" s="24">
        <f t="shared" si="881"/>
        <v>461.72715795589232</v>
      </c>
      <c r="AG1479" s="3">
        <f t="shared" si="898"/>
        <v>-1</v>
      </c>
      <c r="AH1479" s="14">
        <f t="shared" si="904"/>
        <v>0</v>
      </c>
      <c r="AI1479" s="14">
        <f t="shared" si="905"/>
        <v>-1.6996556182084032E-16</v>
      </c>
      <c r="AJ1479" s="14">
        <f t="shared" si="906"/>
        <v>0.99445557839696919</v>
      </c>
      <c r="AK1479" s="14">
        <f t="shared" si="907"/>
        <v>1.4311289254351507</v>
      </c>
      <c r="AL1479" s="24">
        <f t="shared" si="899"/>
        <v>691.98540230620824</v>
      </c>
      <c r="AM1479" s="14">
        <f t="shared" si="900"/>
        <v>554.95127356365526</v>
      </c>
      <c r="AN1479" s="138" t="str">
        <f t="shared" si="901"/>
        <v>modifiée</v>
      </c>
      <c r="AP1479" s="124"/>
    </row>
    <row r="1480" spans="2:42" x14ac:dyDescent="0.25">
      <c r="B1480" s="3">
        <f t="shared" si="882"/>
        <v>7310</v>
      </c>
      <c r="C1480" s="14">
        <f t="shared" si="883"/>
        <v>121.83333333333333</v>
      </c>
      <c r="D1480" s="11">
        <f t="shared" si="884"/>
        <v>1051.3090063613747</v>
      </c>
      <c r="E1480" s="11">
        <f t="shared" si="869"/>
        <v>907.58159402760862</v>
      </c>
      <c r="F1480" s="11">
        <f t="shared" si="885"/>
        <v>426.6473177727172</v>
      </c>
      <c r="G1480" s="11">
        <f t="shared" si="870"/>
        <v>692.22761371650233</v>
      </c>
      <c r="H1480" s="11">
        <f t="shared" si="871"/>
        <v>573.71494997935235</v>
      </c>
      <c r="I1480" s="24">
        <f t="shared" si="886"/>
        <v>426.6473177727172</v>
      </c>
      <c r="J1480" s="12">
        <f t="shared" si="872"/>
        <v>0.25914745256613964</v>
      </c>
      <c r="K1480" s="24">
        <f t="shared" si="873"/>
        <v>619.5802085124177</v>
      </c>
      <c r="L1480" s="12">
        <f t="shared" si="887"/>
        <v>0.23375344058652112</v>
      </c>
      <c r="M1480" s="24">
        <f t="shared" si="888"/>
        <v>692.22761371650233</v>
      </c>
      <c r="N1480" s="12">
        <f t="shared" si="874"/>
        <v>0.50700908426729008</v>
      </c>
      <c r="O1480" s="24">
        <f t="shared" si="875"/>
        <v>950.05772684583883</v>
      </c>
      <c r="P1480" s="12">
        <f t="shared" si="889"/>
        <v>0.24179418627956734</v>
      </c>
      <c r="Q1480" s="24">
        <f t="shared" si="890"/>
        <v>573.71494997935235</v>
      </c>
      <c r="R1480" s="12">
        <f t="shared" si="876"/>
        <v>0.39512864072547305</v>
      </c>
      <c r="S1480" s="24">
        <f t="shared" si="877"/>
        <v>731.4396099530104</v>
      </c>
      <c r="T1480" s="12">
        <f t="shared" si="891"/>
        <v>0.26046529142761043</v>
      </c>
      <c r="W1480" s="24">
        <f t="shared" si="892"/>
        <v>784.76292849882759</v>
      </c>
      <c r="X1480" s="24">
        <f t="shared" si="893"/>
        <v>876.45515874174521</v>
      </c>
      <c r="Y1480" s="13">
        <f t="shared" si="878"/>
        <v>0.37715719265543313</v>
      </c>
      <c r="Z1480" s="24">
        <f t="shared" si="879"/>
        <v>3070.4666382195255</v>
      </c>
      <c r="AA1480" s="24">
        <f t="shared" si="880"/>
        <v>19191.101643297388</v>
      </c>
      <c r="AB1480" s="24">
        <f t="shared" si="894"/>
        <v>692.22761371650233</v>
      </c>
      <c r="AC1480" s="24">
        <f t="shared" si="895"/>
        <v>573.71494997935235</v>
      </c>
      <c r="AD1480" s="123">
        <f t="shared" si="896"/>
        <v>7310</v>
      </c>
      <c r="AE1480" s="14">
        <f t="shared" si="897"/>
        <v>121.83333333333333</v>
      </c>
      <c r="AF1480" s="24">
        <f t="shared" si="881"/>
        <v>461.85747498967618</v>
      </c>
      <c r="AG1480" s="3">
        <f t="shared" si="898"/>
        <v>-1</v>
      </c>
      <c r="AH1480" s="14">
        <f t="shared" si="904"/>
        <v>0</v>
      </c>
      <c r="AI1480" s="14">
        <f t="shared" si="905"/>
        <v>-1.6938683793520959E-16</v>
      </c>
      <c r="AJ1480" s="14">
        <f t="shared" si="906"/>
        <v>0.99328272509291449</v>
      </c>
      <c r="AK1480" s="14">
        <f t="shared" si="907"/>
        <v>1.4292523601486631</v>
      </c>
      <c r="AL1480" s="24">
        <f t="shared" si="899"/>
        <v>692.22761371650233</v>
      </c>
      <c r="AM1480" s="14">
        <f t="shared" si="900"/>
        <v>555.18938136854604</v>
      </c>
      <c r="AN1480" s="138" t="str">
        <f t="shared" si="901"/>
        <v>modifiée</v>
      </c>
      <c r="AP1480" s="124"/>
    </row>
    <row r="1481" spans="2:42" x14ac:dyDescent="0.25">
      <c r="B1481" s="3">
        <f t="shared" si="882"/>
        <v>7315</v>
      </c>
      <c r="C1481" s="14">
        <f t="shared" si="883"/>
        <v>121.91666666666667</v>
      </c>
      <c r="D1481" s="11">
        <f t="shared" si="884"/>
        <v>1051.4113503518679</v>
      </c>
      <c r="E1481" s="11">
        <f t="shared" si="869"/>
        <v>907.80236945398087</v>
      </c>
      <c r="F1481" s="11">
        <f t="shared" si="885"/>
        <v>426.8810712133037</v>
      </c>
      <c r="G1481" s="11">
        <f t="shared" si="870"/>
        <v>692.46940790278188</v>
      </c>
      <c r="H1481" s="11">
        <f t="shared" si="871"/>
        <v>573.97541527077999</v>
      </c>
      <c r="I1481" s="24">
        <f t="shared" si="886"/>
        <v>426.8810712133037</v>
      </c>
      <c r="J1481" s="12">
        <f t="shared" si="872"/>
        <v>0.25909432452225822</v>
      </c>
      <c r="K1481" s="24">
        <f t="shared" si="873"/>
        <v>619.70725523397982</v>
      </c>
      <c r="L1481" s="12">
        <f t="shared" si="887"/>
        <v>0.23366148479184554</v>
      </c>
      <c r="M1481" s="24">
        <f t="shared" si="888"/>
        <v>692.46940790278188</v>
      </c>
      <c r="N1481" s="12">
        <f t="shared" si="874"/>
        <v>0.50620532521199235</v>
      </c>
      <c r="O1481" s="24">
        <f t="shared" si="875"/>
        <v>951.56624021576067</v>
      </c>
      <c r="P1481" s="12">
        <f t="shared" si="889"/>
        <v>0.24137543908168652</v>
      </c>
      <c r="Q1481" s="24">
        <f t="shared" si="890"/>
        <v>573.97541527077999</v>
      </c>
      <c r="R1481" s="12">
        <f t="shared" si="876"/>
        <v>0.39498425548656119</v>
      </c>
      <c r="S1481" s="24">
        <f t="shared" si="877"/>
        <v>731.70698537713361</v>
      </c>
      <c r="T1481" s="12">
        <f t="shared" si="891"/>
        <v>0.26029663825002586</v>
      </c>
      <c r="W1481" s="24">
        <f t="shared" si="892"/>
        <v>785.14008569148302</v>
      </c>
      <c r="X1481" s="24">
        <f t="shared" si="893"/>
        <v>874.14613585111726</v>
      </c>
      <c r="Y1481" s="13">
        <f t="shared" si="878"/>
        <v>0.37792992424039173</v>
      </c>
      <c r="Z1481" s="24">
        <f t="shared" si="879"/>
        <v>3066.5570940624461</v>
      </c>
      <c r="AA1481" s="24">
        <f t="shared" si="880"/>
        <v>19181.853085735893</v>
      </c>
      <c r="AB1481" s="24">
        <f t="shared" si="894"/>
        <v>692.46940790278188</v>
      </c>
      <c r="AC1481" s="24">
        <f t="shared" si="895"/>
        <v>573.97541527077999</v>
      </c>
      <c r="AD1481" s="123">
        <f t="shared" si="896"/>
        <v>7315</v>
      </c>
      <c r="AE1481" s="14">
        <f t="shared" si="897"/>
        <v>121.91666666666667</v>
      </c>
      <c r="AF1481" s="24">
        <f t="shared" si="881"/>
        <v>461.98770763539</v>
      </c>
      <c r="AG1481" s="3">
        <f t="shared" si="898"/>
        <v>-1</v>
      </c>
      <c r="AH1481" s="14">
        <f t="shared" si="904"/>
        <v>0</v>
      </c>
      <c r="AI1481" s="14">
        <f t="shared" si="905"/>
        <v>-1.6880848880789226E-16</v>
      </c>
      <c r="AJ1481" s="14">
        <f t="shared" si="906"/>
        <v>0.99211063128149013</v>
      </c>
      <c r="AK1481" s="14">
        <f t="shared" si="907"/>
        <v>1.4273770100503842</v>
      </c>
      <c r="AL1481" s="24">
        <f t="shared" si="899"/>
        <v>692.46940790278188</v>
      </c>
      <c r="AM1481" s="14">
        <f t="shared" si="900"/>
        <v>555.42726323173133</v>
      </c>
      <c r="AN1481" s="138" t="str">
        <f t="shared" si="901"/>
        <v>modifiée</v>
      </c>
      <c r="AP1481" s="124"/>
    </row>
    <row r="1482" spans="2:42" x14ac:dyDescent="0.25">
      <c r="B1482" s="3">
        <f t="shared" si="882"/>
        <v>7320</v>
      </c>
      <c r="C1482" s="14">
        <f t="shared" si="883"/>
        <v>122</v>
      </c>
      <c r="D1482" s="11">
        <f t="shared" si="884"/>
        <v>1051.5136244829766</v>
      </c>
      <c r="E1482" s="11">
        <f t="shared" si="869"/>
        <v>908.02314488035313</v>
      </c>
      <c r="F1482" s="11">
        <f t="shared" si="885"/>
        <v>427.11473269809557</v>
      </c>
      <c r="G1482" s="11">
        <f t="shared" si="870"/>
        <v>692.71078334186359</v>
      </c>
      <c r="H1482" s="11">
        <f t="shared" si="871"/>
        <v>574.23571190902999</v>
      </c>
      <c r="I1482" s="24">
        <f t="shared" si="886"/>
        <v>427.11473269809557</v>
      </c>
      <c r="J1482" s="12">
        <f t="shared" si="872"/>
        <v>0.25904118651594238</v>
      </c>
      <c r="K1482" s="24">
        <f t="shared" si="873"/>
        <v>619.8343779069628</v>
      </c>
      <c r="L1482" s="12">
        <f t="shared" si="887"/>
        <v>0.23356954314552417</v>
      </c>
      <c r="M1482" s="24">
        <f t="shared" si="888"/>
        <v>692.71078334186359</v>
      </c>
      <c r="N1482" s="12">
        <f t="shared" si="874"/>
        <v>0.50539697651013582</v>
      </c>
      <c r="O1482" s="24">
        <f t="shared" si="875"/>
        <v>953.08820684943623</v>
      </c>
      <c r="P1482" s="12">
        <f t="shared" si="889"/>
        <v>0.24095515609253668</v>
      </c>
      <c r="Q1482" s="24">
        <f t="shared" si="890"/>
        <v>574.23571190902999</v>
      </c>
      <c r="R1482" s="12">
        <f t="shared" si="876"/>
        <v>0.39483991317761202</v>
      </c>
      <c r="S1482" s="24">
        <f t="shared" si="877"/>
        <v>731.97447676343631</v>
      </c>
      <c r="T1482" s="12">
        <f t="shared" si="891"/>
        <v>0.26012810804295772</v>
      </c>
      <c r="W1482" s="24">
        <f t="shared" si="892"/>
        <v>785.51801561572347</v>
      </c>
      <c r="X1482" s="24">
        <f t="shared" si="893"/>
        <v>871.86442818473665</v>
      </c>
      <c r="Y1482" s="13">
        <f t="shared" si="878"/>
        <v>0.37869230204003107</v>
      </c>
      <c r="Z1482" s="24">
        <f t="shared" si="879"/>
        <v>3062.6282316157412</v>
      </c>
      <c r="AA1482" s="24">
        <f t="shared" si="880"/>
        <v>19172.472236020058</v>
      </c>
      <c r="AB1482" s="24">
        <f t="shared" si="894"/>
        <v>692.71078334186359</v>
      </c>
      <c r="AC1482" s="24">
        <f t="shared" si="895"/>
        <v>574.23571190902999</v>
      </c>
      <c r="AD1482" s="123">
        <f t="shared" si="896"/>
        <v>7320</v>
      </c>
      <c r="AE1482" s="14">
        <f t="shared" si="897"/>
        <v>122</v>
      </c>
      <c r="AF1482" s="24">
        <f t="shared" si="881"/>
        <v>462.11785595451499</v>
      </c>
      <c r="AG1482" s="3">
        <f t="shared" si="898"/>
        <v>-1</v>
      </c>
      <c r="AH1482" s="14">
        <f t="shared" si="904"/>
        <v>0</v>
      </c>
      <c r="AI1482" s="14">
        <f t="shared" si="905"/>
        <v>-1.6823051416585691E-16</v>
      </c>
      <c r="AJ1482" s="14">
        <f t="shared" si="906"/>
        <v>0.99093929640936507</v>
      </c>
      <c r="AK1482" s="14">
        <f t="shared" si="907"/>
        <v>1.4255028742549842</v>
      </c>
      <c r="AL1482" s="24">
        <f t="shared" si="899"/>
        <v>692.71078334186359</v>
      </c>
      <c r="AM1482" s="14">
        <f t="shared" si="900"/>
        <v>555.6649198175752</v>
      </c>
      <c r="AN1482" s="138" t="str">
        <f t="shared" si="901"/>
        <v>modifiée</v>
      </c>
      <c r="AP1482" s="124"/>
    </row>
    <row r="1483" spans="2:42" x14ac:dyDescent="0.25">
      <c r="B1483" s="3">
        <f t="shared" si="882"/>
        <v>7325</v>
      </c>
      <c r="C1483" s="14">
        <f t="shared" si="883"/>
        <v>122.08333333333333</v>
      </c>
      <c r="D1483" s="11">
        <f t="shared" si="884"/>
        <v>1051.6158288500067</v>
      </c>
      <c r="E1483" s="11">
        <f t="shared" si="869"/>
        <v>908.24392030672539</v>
      </c>
      <c r="F1483" s="11">
        <f t="shared" si="885"/>
        <v>427.34830224124107</v>
      </c>
      <c r="G1483" s="11">
        <f t="shared" si="870"/>
        <v>692.95173849795617</v>
      </c>
      <c r="H1483" s="11">
        <f t="shared" si="871"/>
        <v>574.49584001707296</v>
      </c>
      <c r="I1483" s="24">
        <f t="shared" si="886"/>
        <v>427.34830224124107</v>
      </c>
      <c r="J1483" s="12">
        <f t="shared" si="872"/>
        <v>0.25898803856078179</v>
      </c>
      <c r="K1483" s="24">
        <f t="shared" si="873"/>
        <v>619.96157656025605</v>
      </c>
      <c r="L1483" s="12">
        <f t="shared" si="887"/>
        <v>0.23347761569659656</v>
      </c>
      <c r="M1483" s="24">
        <f t="shared" si="888"/>
        <v>692.95173849795617</v>
      </c>
      <c r="N1483" s="12">
        <f t="shared" si="874"/>
        <v>0.5045840076189676</v>
      </c>
      <c r="O1483" s="24">
        <f t="shared" si="875"/>
        <v>954.62379071854093</v>
      </c>
      <c r="P1483" s="12">
        <f t="shared" si="889"/>
        <v>0.24053332461169438</v>
      </c>
      <c r="Q1483" s="24">
        <f t="shared" si="890"/>
        <v>574.49584001707296</v>
      </c>
      <c r="R1483" s="12">
        <f t="shared" si="876"/>
        <v>0.39469561392822045</v>
      </c>
      <c r="S1483" s="24">
        <f t="shared" si="877"/>
        <v>732.24208391143463</v>
      </c>
      <c r="T1483" s="12">
        <f t="shared" si="891"/>
        <v>0.25995970081408026</v>
      </c>
      <c r="W1483" s="24">
        <f t="shared" si="892"/>
        <v>785.89670791776348</v>
      </c>
      <c r="X1483" s="24">
        <f t="shared" si="893"/>
        <v>869.60962917293273</v>
      </c>
      <c r="Y1483" s="13">
        <f t="shared" si="878"/>
        <v>0.37944437177112433</v>
      </c>
      <c r="Z1483" s="24">
        <f t="shared" si="879"/>
        <v>3058.6803097240477</v>
      </c>
      <c r="AA1483" s="24">
        <f t="shared" si="880"/>
        <v>19162.960103520254</v>
      </c>
      <c r="AB1483" s="24">
        <f t="shared" si="894"/>
        <v>692.95173849795617</v>
      </c>
      <c r="AC1483" s="24">
        <f t="shared" si="895"/>
        <v>574.49584001707296</v>
      </c>
      <c r="AD1483" s="123">
        <f t="shared" si="896"/>
        <v>7325</v>
      </c>
      <c r="AE1483" s="14">
        <f t="shared" si="897"/>
        <v>122.08333333333333</v>
      </c>
      <c r="AF1483" s="24">
        <f t="shared" si="881"/>
        <v>462.24792000853648</v>
      </c>
      <c r="AG1483" s="3">
        <f t="shared" si="898"/>
        <v>-1</v>
      </c>
      <c r="AH1483" s="14">
        <f t="shared" si="904"/>
        <v>0</v>
      </c>
      <c r="AI1483" s="14">
        <f t="shared" si="905"/>
        <v>-1.6765291373605392E-16</v>
      </c>
      <c r="AJ1483" s="14">
        <f t="shared" si="906"/>
        <v>0.98976871992317172</v>
      </c>
      <c r="AK1483" s="14">
        <f t="shared" si="907"/>
        <v>1.4236299518770748</v>
      </c>
      <c r="AL1483" s="24">
        <f t="shared" si="899"/>
        <v>692.95173849795617</v>
      </c>
      <c r="AM1483" s="14">
        <f t="shared" si="900"/>
        <v>555.90235178903106</v>
      </c>
      <c r="AN1483" s="138" t="str">
        <f t="shared" si="901"/>
        <v>modifiée</v>
      </c>
      <c r="AP1483" s="124"/>
    </row>
    <row r="1484" spans="2:42" x14ac:dyDescent="0.25">
      <c r="B1484" s="3">
        <f t="shared" si="882"/>
        <v>7330</v>
      </c>
      <c r="C1484" s="14">
        <f t="shared" si="883"/>
        <v>122.16666666666667</v>
      </c>
      <c r="D1484" s="11">
        <f t="shared" si="884"/>
        <v>1051.7179635480697</v>
      </c>
      <c r="E1484" s="11">
        <f t="shared" si="869"/>
        <v>908.46469573309764</v>
      </c>
      <c r="F1484" s="11">
        <f t="shared" si="885"/>
        <v>427.58177985693766</v>
      </c>
      <c r="G1484" s="11">
        <f t="shared" si="870"/>
        <v>693.19227182256782</v>
      </c>
      <c r="H1484" s="11">
        <f t="shared" si="871"/>
        <v>574.75579971788704</v>
      </c>
      <c r="I1484" s="24">
        <f t="shared" si="886"/>
        <v>427.58177985693766</v>
      </c>
      <c r="J1484" s="12">
        <f t="shared" si="872"/>
        <v>0.2589348806704912</v>
      </c>
      <c r="K1484" s="24">
        <f t="shared" si="873"/>
        <v>620.08885122246386</v>
      </c>
      <c r="L1484" s="12">
        <f t="shared" si="887"/>
        <v>0.23338570249401824</v>
      </c>
      <c r="M1484" s="24">
        <f t="shared" si="888"/>
        <v>693.19227182256782</v>
      </c>
      <c r="N1484" s="12">
        <f t="shared" si="874"/>
        <v>0.50376638783958849</v>
      </c>
      <c r="O1484" s="24">
        <f t="shared" si="875"/>
        <v>956.17315826667095</v>
      </c>
      <c r="P1484" s="12">
        <f t="shared" si="889"/>
        <v>0.24010993184596963</v>
      </c>
      <c r="Q1484" s="24">
        <f t="shared" si="890"/>
        <v>574.75579971788704</v>
      </c>
      <c r="R1484" s="12">
        <f t="shared" si="876"/>
        <v>0.39455135786759005</v>
      </c>
      <c r="S1484" s="24">
        <f t="shared" si="877"/>
        <v>732.50980662064978</v>
      </c>
      <c r="T1484" s="12">
        <f t="shared" si="891"/>
        <v>0.25979141657058635</v>
      </c>
      <c r="W1484" s="24">
        <f t="shared" si="892"/>
        <v>786.27615228953459</v>
      </c>
      <c r="X1484" s="24">
        <f t="shared" si="893"/>
        <v>867.3813391832964</v>
      </c>
      <c r="Y1484" s="13">
        <f t="shared" si="878"/>
        <v>0.3801861798844281</v>
      </c>
      <c r="Z1484" s="24">
        <f t="shared" si="879"/>
        <v>3054.7135860890762</v>
      </c>
      <c r="AA1484" s="24">
        <f t="shared" si="880"/>
        <v>19153.317696295344</v>
      </c>
      <c r="AB1484" s="24">
        <f t="shared" si="894"/>
        <v>693.19227182256782</v>
      </c>
      <c r="AC1484" s="24">
        <f t="shared" si="895"/>
        <v>574.75579971788704</v>
      </c>
      <c r="AD1484" s="123">
        <f t="shared" si="896"/>
        <v>7330</v>
      </c>
      <c r="AE1484" s="14">
        <f t="shared" si="897"/>
        <v>122.16666666666667</v>
      </c>
      <c r="AF1484" s="24">
        <f t="shared" si="881"/>
        <v>462.37789985894352</v>
      </c>
      <c r="AG1484" s="3">
        <f t="shared" si="898"/>
        <v>-1</v>
      </c>
      <c r="AH1484" s="14">
        <f t="shared" si="904"/>
        <v>0</v>
      </c>
      <c r="AI1484" s="14">
        <f t="shared" si="905"/>
        <v>-1.6707568724541702E-16</v>
      </c>
      <c r="AJ1484" s="14">
        <f t="shared" si="906"/>
        <v>0.98859890126950833</v>
      </c>
      <c r="AK1484" s="14">
        <f t="shared" si="907"/>
        <v>1.4217582420312134</v>
      </c>
      <c r="AL1484" s="24">
        <f t="shared" si="899"/>
        <v>693.19227182256782</v>
      </c>
      <c r="AM1484" s="14">
        <f t="shared" si="900"/>
        <v>556.13955980758999</v>
      </c>
      <c r="AN1484" s="138" t="str">
        <f t="shared" si="901"/>
        <v>modifiée</v>
      </c>
      <c r="AP1484" s="124"/>
    </row>
    <row r="1485" spans="2:42" x14ac:dyDescent="0.25">
      <c r="B1485" s="3">
        <f t="shared" si="882"/>
        <v>7335</v>
      </c>
      <c r="C1485" s="14">
        <f t="shared" si="883"/>
        <v>122.25</v>
      </c>
      <c r="D1485" s="11">
        <f t="shared" si="884"/>
        <v>1051.8200286720826</v>
      </c>
      <c r="E1485" s="11">
        <f t="shared" si="869"/>
        <v>908.68547115946978</v>
      </c>
      <c r="F1485" s="11">
        <f t="shared" si="885"/>
        <v>427.81516555943165</v>
      </c>
      <c r="G1485" s="11">
        <f t="shared" si="870"/>
        <v>693.43238175441377</v>
      </c>
      <c r="H1485" s="11">
        <f t="shared" si="871"/>
        <v>575.01559113445762</v>
      </c>
      <c r="I1485" s="24">
        <f t="shared" si="886"/>
        <v>427.81516555943165</v>
      </c>
      <c r="J1485" s="12">
        <f t="shared" si="872"/>
        <v>0.25888171285891021</v>
      </c>
      <c r="K1485" s="24">
        <f t="shared" si="873"/>
        <v>620.21620192190562</v>
      </c>
      <c r="L1485" s="12">
        <f t="shared" si="887"/>
        <v>0.23329380358674937</v>
      </c>
      <c r="M1485" s="24">
        <f t="shared" si="888"/>
        <v>693.43238175441377</v>
      </c>
      <c r="N1485" s="12">
        <f t="shared" si="874"/>
        <v>0.50294408631827703</v>
      </c>
      <c r="O1485" s="24">
        <f t="shared" si="875"/>
        <v>957.73647845288792</v>
      </c>
      <c r="P1485" s="12">
        <f t="shared" si="889"/>
        <v>0.23968496490948793</v>
      </c>
      <c r="Q1485" s="24">
        <f t="shared" si="890"/>
        <v>575.01559113445762</v>
      </c>
      <c r="R1485" s="12">
        <f t="shared" si="876"/>
        <v>0.3944071451245329</v>
      </c>
      <c r="S1485" s="24">
        <f t="shared" si="877"/>
        <v>732.77764469061094</v>
      </c>
      <c r="T1485" s="12">
        <f t="shared" si="891"/>
        <v>0.25962325531932451</v>
      </c>
      <c r="W1485" s="24">
        <f t="shared" si="892"/>
        <v>786.65633846941898</v>
      </c>
      <c r="X1485" s="24">
        <f t="shared" si="893"/>
        <v>865.17916539355906</v>
      </c>
      <c r="Y1485" s="13">
        <f t="shared" si="878"/>
        <v>0.38091777353631834</v>
      </c>
      <c r="Z1485" s="24">
        <f t="shared" si="879"/>
        <v>3050.7283172512698</v>
      </c>
      <c r="AA1485" s="24">
        <f t="shared" si="880"/>
        <v>19143.546021000377</v>
      </c>
      <c r="AB1485" s="24">
        <f t="shared" si="894"/>
        <v>693.43238175441377</v>
      </c>
      <c r="AC1485" s="24">
        <f t="shared" si="895"/>
        <v>575.01559113445762</v>
      </c>
      <c r="AD1485" s="123">
        <f t="shared" si="896"/>
        <v>7335</v>
      </c>
      <c r="AE1485" s="14">
        <f t="shared" si="897"/>
        <v>122.25</v>
      </c>
      <c r="AF1485" s="24">
        <f t="shared" si="881"/>
        <v>462.50779556722881</v>
      </c>
      <c r="AG1485" s="3">
        <f t="shared" si="898"/>
        <v>-1</v>
      </c>
      <c r="AH1485" s="14">
        <f t="shared" si="904"/>
        <v>0</v>
      </c>
      <c r="AI1485" s="14">
        <f t="shared" si="905"/>
        <v>-1.6649883442086374E-16</v>
      </c>
      <c r="AJ1485" s="14">
        <f t="shared" si="906"/>
        <v>0.98742983989494071</v>
      </c>
      <c r="AK1485" s="14">
        <f t="shared" si="907"/>
        <v>1.4198877438319051</v>
      </c>
      <c r="AL1485" s="24">
        <f t="shared" si="899"/>
        <v>693.43238175441377</v>
      </c>
      <c r="AM1485" s="14">
        <f t="shared" si="900"/>
        <v>556.37654453323</v>
      </c>
      <c r="AN1485" s="138" t="str">
        <f t="shared" si="901"/>
        <v>modifiée</v>
      </c>
      <c r="AP1485" s="124"/>
    </row>
    <row r="1486" spans="2:42" x14ac:dyDescent="0.25">
      <c r="B1486" s="3">
        <f t="shared" si="882"/>
        <v>7340</v>
      </c>
      <c r="C1486" s="14">
        <f t="shared" si="883"/>
        <v>122.33333333333333</v>
      </c>
      <c r="D1486" s="11">
        <f t="shared" si="884"/>
        <v>1051.9220243167676</v>
      </c>
      <c r="E1486" s="11">
        <f t="shared" si="869"/>
        <v>908.90624658584193</v>
      </c>
      <c r="F1486" s="11">
        <f t="shared" si="885"/>
        <v>428.04845936301842</v>
      </c>
      <c r="G1486" s="11">
        <f t="shared" si="870"/>
        <v>693.67206671932331</v>
      </c>
      <c r="H1486" s="11">
        <f t="shared" si="871"/>
        <v>575.27521438977692</v>
      </c>
      <c r="I1486" s="24">
        <f t="shared" si="886"/>
        <v>428.04845936301842</v>
      </c>
      <c r="J1486" s="12">
        <f t="shared" si="872"/>
        <v>0.25882853514000242</v>
      </c>
      <c r="K1486" s="24">
        <f t="shared" si="873"/>
        <v>620.34362868661697</v>
      </c>
      <c r="L1486" s="12">
        <f t="shared" si="887"/>
        <v>0.23320191902370097</v>
      </c>
      <c r="M1486" s="24">
        <f t="shared" si="888"/>
        <v>693.67206671932331</v>
      </c>
      <c r="N1486" s="12">
        <f t="shared" si="874"/>
        <v>0.50211707204789846</v>
      </c>
      <c r="O1486" s="24">
        <f t="shared" si="875"/>
        <v>959.31392279612089</v>
      </c>
      <c r="P1486" s="12">
        <f t="shared" si="889"/>
        <v>0.23925841082351823</v>
      </c>
      <c r="Q1486" s="24">
        <f t="shared" si="890"/>
        <v>575.27521438977692</v>
      </c>
      <c r="R1486" s="12">
        <f t="shared" si="876"/>
        <v>0.39426297582746922</v>
      </c>
      <c r="S1486" s="24">
        <f t="shared" si="877"/>
        <v>733.04559792085615</v>
      </c>
      <c r="T1486" s="12">
        <f t="shared" si="891"/>
        <v>0.25945521706671765</v>
      </c>
      <c r="W1486" s="24">
        <f t="shared" si="892"/>
        <v>787.03725624295532</v>
      </c>
      <c r="X1486" s="24">
        <f t="shared" si="893"/>
        <v>863.00272166680588</v>
      </c>
      <c r="Y1486" s="13">
        <f t="shared" si="878"/>
        <v>0.38163920056099199</v>
      </c>
      <c r="Z1486" s="24">
        <f t="shared" si="879"/>
        <v>3046.7247585721652</v>
      </c>
      <c r="AA1486" s="24">
        <f t="shared" si="880"/>
        <v>19133.646082797102</v>
      </c>
      <c r="AB1486" s="24">
        <f t="shared" si="894"/>
        <v>693.67206671932331</v>
      </c>
      <c r="AC1486" s="24">
        <f t="shared" si="895"/>
        <v>575.27521438977692</v>
      </c>
      <c r="AD1486" s="123">
        <f t="shared" si="896"/>
        <v>7340</v>
      </c>
      <c r="AE1486" s="14">
        <f t="shared" si="897"/>
        <v>122.33333333333333</v>
      </c>
      <c r="AF1486" s="24">
        <f t="shared" si="881"/>
        <v>462.63760719488846</v>
      </c>
      <c r="AG1486" s="3">
        <f t="shared" si="898"/>
        <v>-1</v>
      </c>
      <c r="AH1486" s="14">
        <f t="shared" si="904"/>
        <v>0</v>
      </c>
      <c r="AI1486" s="14">
        <f t="shared" si="905"/>
        <v>-1.6592235498929648E-16</v>
      </c>
      <c r="AJ1486" s="14">
        <f t="shared" si="906"/>
        <v>0.98626153524600391</v>
      </c>
      <c r="AK1486" s="14">
        <f t="shared" si="907"/>
        <v>1.4180184563936062</v>
      </c>
      <c r="AL1486" s="24">
        <f t="shared" si="899"/>
        <v>693.67206671932331</v>
      </c>
      <c r="AM1486" s="14">
        <f t="shared" si="900"/>
        <v>556.6133066243674</v>
      </c>
      <c r="AN1486" s="138" t="str">
        <f t="shared" si="901"/>
        <v>modifiée</v>
      </c>
      <c r="AP1486" s="124"/>
    </row>
    <row r="1487" spans="2:42" x14ac:dyDescent="0.25">
      <c r="B1487" s="3">
        <f t="shared" si="882"/>
        <v>7345</v>
      </c>
      <c r="C1487" s="14">
        <f t="shared" si="883"/>
        <v>122.41666666666667</v>
      </c>
      <c r="D1487" s="11">
        <f t="shared" si="884"/>
        <v>1052.0239505766554</v>
      </c>
      <c r="E1487" s="11">
        <f t="shared" si="869"/>
        <v>909.12702201221418</v>
      </c>
      <c r="F1487" s="11">
        <f t="shared" si="885"/>
        <v>428.28166128204214</v>
      </c>
      <c r="G1487" s="11">
        <f t="shared" si="870"/>
        <v>693.91132513014679</v>
      </c>
      <c r="H1487" s="11">
        <f t="shared" si="871"/>
        <v>575.53466960684364</v>
      </c>
      <c r="I1487" s="24">
        <f t="shared" si="886"/>
        <v>428.28166128204214</v>
      </c>
      <c r="J1487" s="12">
        <f t="shared" si="872"/>
        <v>0.25877534752785503</v>
      </c>
      <c r="K1487" s="24">
        <f t="shared" si="873"/>
        <v>620.4711315443501</v>
      </c>
      <c r="L1487" s="12">
        <f t="shared" si="887"/>
        <v>0.23311004885370556</v>
      </c>
      <c r="M1487" s="24">
        <f t="shared" si="888"/>
        <v>693.91132513014679</v>
      </c>
      <c r="N1487" s="12">
        <f t="shared" si="874"/>
        <v>0.50128531386939612</v>
      </c>
      <c r="O1487" s="24">
        <f t="shared" si="875"/>
        <v>960.90566542045156</v>
      </c>
      <c r="P1487" s="12">
        <f t="shared" si="889"/>
        <v>0.23883025651636994</v>
      </c>
      <c r="Q1487" s="24">
        <f t="shared" si="890"/>
        <v>575.53466960684364</v>
      </c>
      <c r="R1487" s="12">
        <f t="shared" si="876"/>
        <v>0.39411885010442793</v>
      </c>
      <c r="S1487" s="24">
        <f t="shared" si="877"/>
        <v>733.31366611093267</v>
      </c>
      <c r="T1487" s="12">
        <f t="shared" si="891"/>
        <v>0.25928730181871973</v>
      </c>
      <c r="W1487" s="24">
        <f t="shared" si="892"/>
        <v>787.41889544351636</v>
      </c>
      <c r="X1487" s="24">
        <f t="shared" si="893"/>
        <v>860.85162842899763</v>
      </c>
      <c r="Y1487" s="13">
        <f t="shared" si="878"/>
        <v>0.38235050944320759</v>
      </c>
      <c r="Z1487" s="24">
        <f t="shared" si="879"/>
        <v>3042.7031642174456</v>
      </c>
      <c r="AA1487" s="24">
        <f t="shared" si="880"/>
        <v>19123.618885266224</v>
      </c>
      <c r="AB1487" s="24">
        <f t="shared" si="894"/>
        <v>693.91132513014679</v>
      </c>
      <c r="AC1487" s="24">
        <f t="shared" si="895"/>
        <v>575.53466960684364</v>
      </c>
      <c r="AD1487" s="123">
        <f t="shared" si="896"/>
        <v>7345</v>
      </c>
      <c r="AE1487" s="14">
        <f t="shared" si="897"/>
        <v>122.41666666666667</v>
      </c>
      <c r="AF1487" s="24">
        <f t="shared" si="881"/>
        <v>462.76733480342182</v>
      </c>
      <c r="AG1487" s="3">
        <f t="shared" si="898"/>
        <v>-1</v>
      </c>
      <c r="AH1487" s="14">
        <f t="shared" si="904"/>
        <v>0</v>
      </c>
      <c r="AI1487" s="14">
        <f t="shared" si="905"/>
        <v>-1.6534624867760333E-16</v>
      </c>
      <c r="AJ1487" s="14">
        <f t="shared" si="906"/>
        <v>0.98509398676920368</v>
      </c>
      <c r="AK1487" s="14">
        <f t="shared" si="907"/>
        <v>1.4161503788307259</v>
      </c>
      <c r="AL1487" s="24">
        <f t="shared" si="899"/>
        <v>693.91132513014679</v>
      </c>
      <c r="AM1487" s="14">
        <f t="shared" si="900"/>
        <v>556.84984673780934</v>
      </c>
      <c r="AN1487" s="138" t="str">
        <f t="shared" si="901"/>
        <v>modifiée</v>
      </c>
      <c r="AP1487" s="124"/>
    </row>
    <row r="1488" spans="2:42" x14ac:dyDescent="0.25">
      <c r="B1488" s="3">
        <f t="shared" si="882"/>
        <v>7350</v>
      </c>
      <c r="C1488" s="14">
        <f t="shared" si="883"/>
        <v>122.5</v>
      </c>
      <c r="D1488" s="11">
        <f t="shared" si="884"/>
        <v>1052.1258075460823</v>
      </c>
      <c r="E1488" s="11">
        <f t="shared" si="869"/>
        <v>909.34779743858644</v>
      </c>
      <c r="F1488" s="11">
        <f t="shared" si="885"/>
        <v>428.51477133089583</v>
      </c>
      <c r="G1488" s="11">
        <f t="shared" si="870"/>
        <v>694.15015538666319</v>
      </c>
      <c r="H1488" s="11">
        <f t="shared" si="871"/>
        <v>575.79395690866238</v>
      </c>
      <c r="I1488" s="24">
        <f t="shared" si="886"/>
        <v>428.51477133089583</v>
      </c>
      <c r="J1488" s="12">
        <f t="shared" si="872"/>
        <v>0.25872215003667848</v>
      </c>
      <c r="K1488" s="24">
        <f t="shared" si="873"/>
        <v>620.59871052257415</v>
      </c>
      <c r="L1488" s="12">
        <f t="shared" si="887"/>
        <v>0.23301819312561142</v>
      </c>
      <c r="M1488" s="24">
        <f t="shared" si="888"/>
        <v>694.15015538666319</v>
      </c>
      <c r="N1488" s="12">
        <f t="shared" si="874"/>
        <v>0.50044878047336827</v>
      </c>
      <c r="O1488" s="24">
        <f t="shared" si="875"/>
        <v>962.51188310130237</v>
      </c>
      <c r="P1488" s="12">
        <f t="shared" si="889"/>
        <v>0.2384004888235601</v>
      </c>
      <c r="Q1488" s="24">
        <f t="shared" si="890"/>
        <v>575.79395690866238</v>
      </c>
      <c r="R1488" s="12">
        <f t="shared" si="876"/>
        <v>0.39397476808304638</v>
      </c>
      <c r="S1488" s="24">
        <f t="shared" si="877"/>
        <v>733.58184906039935</v>
      </c>
      <c r="T1488" s="12">
        <f t="shared" si="891"/>
        <v>0.2591195095809618</v>
      </c>
      <c r="W1488" s="24">
        <f t="shared" si="892"/>
        <v>787.80124595295956</v>
      </c>
      <c r="X1488" s="24">
        <f t="shared" si="893"/>
        <v>858.7255125487527</v>
      </c>
      <c r="Y1488" s="13">
        <f t="shared" si="878"/>
        <v>0.38305174929159569</v>
      </c>
      <c r="Z1488" s="24">
        <f t="shared" si="879"/>
        <v>3038.663787140672</v>
      </c>
      <c r="AA1488" s="24">
        <f t="shared" si="880"/>
        <v>19113.465430323093</v>
      </c>
      <c r="AB1488" s="24">
        <f t="shared" si="894"/>
        <v>694.15015538666319</v>
      </c>
      <c r="AC1488" s="24">
        <f t="shared" si="895"/>
        <v>575.79395690866238</v>
      </c>
      <c r="AD1488" s="123">
        <f t="shared" si="896"/>
        <v>7350</v>
      </c>
      <c r="AE1488" s="14">
        <f t="shared" si="897"/>
        <v>122.5</v>
      </c>
      <c r="AF1488" s="24">
        <f t="shared" si="881"/>
        <v>462.89697845433119</v>
      </c>
      <c r="AG1488" s="3">
        <f t="shared" si="898"/>
        <v>-1</v>
      </c>
      <c r="AH1488" s="14">
        <f t="shared" si="904"/>
        <v>0</v>
      </c>
      <c r="AI1488" s="14">
        <f t="shared" si="905"/>
        <v>-1.6477051521265912E-16</v>
      </c>
      <c r="AJ1488" s="14">
        <f t="shared" si="906"/>
        <v>0.98392719391101935</v>
      </c>
      <c r="AK1488" s="14">
        <f t="shared" si="907"/>
        <v>1.414283510257631</v>
      </c>
      <c r="AL1488" s="24">
        <f t="shared" si="899"/>
        <v>694.15015538666319</v>
      </c>
      <c r="AM1488" s="14">
        <f t="shared" si="900"/>
        <v>557.08616552870785</v>
      </c>
      <c r="AN1488" s="138" t="str">
        <f t="shared" si="901"/>
        <v>modifiée</v>
      </c>
      <c r="AP1488" s="124"/>
    </row>
    <row r="1489" spans="2:42" x14ac:dyDescent="0.25">
      <c r="B1489" s="3">
        <f t="shared" si="882"/>
        <v>7355</v>
      </c>
      <c r="C1489" s="14">
        <f t="shared" si="883"/>
        <v>122.58333333333333</v>
      </c>
      <c r="D1489" s="11">
        <f t="shared" si="884"/>
        <v>1052.2275953191929</v>
      </c>
      <c r="E1489" s="11">
        <f t="shared" si="869"/>
        <v>909.5685728649587</v>
      </c>
      <c r="F1489" s="11">
        <f t="shared" si="885"/>
        <v>428.74778952402141</v>
      </c>
      <c r="G1489" s="11">
        <f t="shared" si="870"/>
        <v>694.38855587548676</v>
      </c>
      <c r="H1489" s="11">
        <f t="shared" si="871"/>
        <v>576.05307641824334</v>
      </c>
      <c r="I1489" s="24">
        <f t="shared" si="886"/>
        <v>428.74778952402141</v>
      </c>
      <c r="J1489" s="12">
        <f t="shared" si="872"/>
        <v>0.25866894268080598</v>
      </c>
      <c r="K1489" s="24">
        <f t="shared" si="873"/>
        <v>620.72636564847596</v>
      </c>
      <c r="L1489" s="12">
        <f t="shared" si="887"/>
        <v>0.23292635188820551</v>
      </c>
      <c r="M1489" s="24">
        <f t="shared" si="888"/>
        <v>694.38855587548676</v>
      </c>
      <c r="N1489" s="12">
        <f t="shared" si="874"/>
        <v>0.49960744040173688</v>
      </c>
      <c r="O1489" s="24">
        <f t="shared" si="875"/>
        <v>964.13275531253964</v>
      </c>
      <c r="P1489" s="12">
        <f t="shared" si="889"/>
        <v>0.23796909448766815</v>
      </c>
      <c r="Q1489" s="24">
        <f t="shared" si="890"/>
        <v>576.05307641824334</v>
      </c>
      <c r="R1489" s="12">
        <f t="shared" si="876"/>
        <v>0.39383072989057005</v>
      </c>
      <c r="S1489" s="24">
        <f t="shared" si="877"/>
        <v>733.85014656882754</v>
      </c>
      <c r="T1489" s="12">
        <f t="shared" si="891"/>
        <v>0.25895184035863422</v>
      </c>
      <c r="W1489" s="24">
        <f t="shared" si="892"/>
        <v>788.18429770225111</v>
      </c>
      <c r="X1489" s="24">
        <f t="shared" si="893"/>
        <v>856.6240072193541</v>
      </c>
      <c r="Y1489" s="13">
        <f t="shared" si="878"/>
        <v>0.38374296981250833</v>
      </c>
      <c r="Z1489" s="24">
        <f t="shared" si="879"/>
        <v>3034.6068790676895</v>
      </c>
      <c r="AA1489" s="24">
        <f t="shared" si="880"/>
        <v>19103.186718135214</v>
      </c>
      <c r="AB1489" s="24">
        <f t="shared" si="894"/>
        <v>694.38855587548676</v>
      </c>
      <c r="AC1489" s="24">
        <f t="shared" si="895"/>
        <v>576.05307641824334</v>
      </c>
      <c r="AD1489" s="123">
        <f t="shared" si="896"/>
        <v>7355</v>
      </c>
      <c r="AE1489" s="14">
        <f t="shared" si="897"/>
        <v>122.58333333333333</v>
      </c>
      <c r="AF1489" s="24">
        <f t="shared" si="881"/>
        <v>463.02653820912167</v>
      </c>
      <c r="AG1489" s="3">
        <f t="shared" si="898"/>
        <v>-1</v>
      </c>
      <c r="AH1489" s="14">
        <f t="shared" si="904"/>
        <v>0</v>
      </c>
      <c r="AI1489" s="14">
        <f t="shared" si="905"/>
        <v>-1.6419515432132639E-16</v>
      </c>
      <c r="AJ1489" s="14">
        <f t="shared" si="906"/>
        <v>0.98276115611790504</v>
      </c>
      <c r="AK1489" s="14">
        <f t="shared" si="907"/>
        <v>1.4124178497886479</v>
      </c>
      <c r="AL1489" s="24">
        <f t="shared" si="899"/>
        <v>694.38855587548676</v>
      </c>
      <c r="AM1489" s="14">
        <f t="shared" si="900"/>
        <v>557.32226365051531</v>
      </c>
      <c r="AN1489" s="138" t="str">
        <f t="shared" si="901"/>
        <v>modifiée</v>
      </c>
      <c r="AP1489" s="124"/>
    </row>
    <row r="1490" spans="2:42" x14ac:dyDescent="0.25">
      <c r="B1490" s="3">
        <f t="shared" si="882"/>
        <v>7360</v>
      </c>
      <c r="C1490" s="14">
        <f t="shared" si="883"/>
        <v>122.66666666666667</v>
      </c>
      <c r="D1490" s="11">
        <f t="shared" si="884"/>
        <v>1052.3293139899406</v>
      </c>
      <c r="E1490" s="11">
        <f t="shared" ref="E1490:E1553" si="908">IF(B1490&lt;=40*60,20+345*CRed_1*LOG(8*C1490+1,10),ThetaG40+(ThetaG120-ThetaG40)/80*(C1490-40))</f>
        <v>909.78934829133095</v>
      </c>
      <c r="F1490" s="11">
        <f t="shared" si="885"/>
        <v>428.9807158759096</v>
      </c>
      <c r="G1490" s="11">
        <f t="shared" ref="G1490:G1553" si="909">M1490</f>
        <v>694.62652496997441</v>
      </c>
      <c r="H1490" s="11">
        <f t="shared" ref="H1490:H1553" si="910">Q1490</f>
        <v>576.31202825860203</v>
      </c>
      <c r="I1490" s="24">
        <f t="shared" si="886"/>
        <v>428.9807158759096</v>
      </c>
      <c r="J1490" s="12">
        <f t="shared" ref="J1490:J1553" si="911">Cp*RhoP/(K1490*RhoA)*dP/1000*MassivSS</f>
        <v>0.25861572547469269</v>
      </c>
      <c r="K1490" s="24">
        <f t="shared" ref="K1490:K1553" si="912">IF(I1490&lt;600,425+0.773*I1490-1.69/1000*I1490^2+2.22/1000^2*I1490^3,IF(I1490&lt;735,666+13002/(738-I1490),IF(I1490&lt;900,545+17820/(I1490-731),650)))</f>
        <v>620.85409694896066</v>
      </c>
      <c r="L1490" s="12">
        <f t="shared" si="887"/>
        <v>0.23283452519020728</v>
      </c>
      <c r="M1490" s="24">
        <f t="shared" si="888"/>
        <v>694.62652496997441</v>
      </c>
      <c r="N1490" s="12">
        <f t="shared" ref="N1490:N1553" si="913">Cp*RhoP/(O1490*RhoA)*dP/1000*MassivW</f>
        <v>0.49876126204950516</v>
      </c>
      <c r="O1490" s="24">
        <f t="shared" ref="O1490:O1553" si="914">IF(M1490&lt;600,425+0.773*M1490-1.69/1000*M1490^2+2.22/1000^2*M1490^3,IF(M1490&lt;735,666+13002/(738-M1490),IF(M1490&lt;900,545+17820/(M1490-731),650)))</f>
        <v>965.76846427451983</v>
      </c>
      <c r="P1490" s="12">
        <f t="shared" si="889"/>
        <v>0.23753606015835924</v>
      </c>
      <c r="Q1490" s="24">
        <f t="shared" si="890"/>
        <v>576.31202825860203</v>
      </c>
      <c r="R1490" s="12">
        <f t="shared" ref="R1490:R1553" si="915">Cp*RhoP/(S1490*RhoA)*dP/1000*MassivSI</f>
        <v>0.3936867356538527</v>
      </c>
      <c r="S1490" s="24">
        <f t="shared" ref="S1490:S1553" si="916">IF(Q1490&lt;600,425+0.773*Q1490-1.69/1000*Q1490^2+2.22/1000^2*Q1490^3,IF(Q1490&lt;735,666+13002/(738-Q1490),IF(Q1490&lt;900,545+17820/(Q1490-731),650)))</f>
        <v>734.11855843580247</v>
      </c>
      <c r="T1490" s="12">
        <f t="shared" si="891"/>
        <v>0.25878429415648002</v>
      </c>
      <c r="W1490" s="24">
        <f t="shared" si="892"/>
        <v>788.5680406720636</v>
      </c>
      <c r="X1490" s="24">
        <f t="shared" si="893"/>
        <v>854.54675184294786</v>
      </c>
      <c r="Y1490" s="13">
        <f t="shared" ref="Y1490:Y1553" si="917">MAX(MassivSSCO/(X1490*RhoA)*DeltaT*(Z1490+AA1490),L1490)</f>
        <v>0.38442422128441656</v>
      </c>
      <c r="Z1490" s="24">
        <f t="shared" ref="Z1490:Z1553" si="918">AlphaC*(E1490-W1490)</f>
        <v>3030.5326904816839</v>
      </c>
      <c r="AA1490" s="24">
        <f t="shared" ref="AA1490:AA1553" si="919">Phi*EpsilonF*0.7*Botzman/10^8*EpsilonA*((E1490+273)^4-(W1490+273)^4)</f>
        <v>19092.783747042464</v>
      </c>
      <c r="AB1490" s="24">
        <f t="shared" si="894"/>
        <v>694.62652496997441</v>
      </c>
      <c r="AC1490" s="24">
        <f t="shared" si="895"/>
        <v>576.31202825860203</v>
      </c>
      <c r="AD1490" s="123">
        <f t="shared" si="896"/>
        <v>7360</v>
      </c>
      <c r="AE1490" s="14">
        <f t="shared" si="897"/>
        <v>122.66666666666667</v>
      </c>
      <c r="AF1490" s="24">
        <f t="shared" ref="AF1490:AF1553" si="920">IF(AC1490&lt;=450,Thetha0_0,IF(AC1490&gt;=650,Thetha0_2,(IF(AC1490&lt;=550,Thetha0_0+(Thetha0_1-Thetha0_0)/100*(AC1490-450),Thetha0_1+(Thetha0_2-Thetha0_1)/100*(AC1490-550)))))</f>
        <v>463.15601412930101</v>
      </c>
      <c r="AG1490" s="3">
        <f t="shared" si="898"/>
        <v>-1</v>
      </c>
      <c r="AH1490" s="14">
        <f t="shared" si="904"/>
        <v>0</v>
      </c>
      <c r="AI1490" s="14">
        <f t="shared" si="905"/>
        <v>-1.6362016573045584E-16</v>
      </c>
      <c r="AJ1490" s="14">
        <f t="shared" si="906"/>
        <v>0.98159587283629091</v>
      </c>
      <c r="AK1490" s="14">
        <f t="shared" si="907"/>
        <v>1.4105533965380654</v>
      </c>
      <c r="AL1490" s="24">
        <f t="shared" si="899"/>
        <v>694.62652496997441</v>
      </c>
      <c r="AM1490" s="14">
        <f t="shared" si="900"/>
        <v>557.55814175494186</v>
      </c>
      <c r="AN1490" s="138" t="str">
        <f t="shared" si="901"/>
        <v>modifiée</v>
      </c>
      <c r="AP1490" s="124"/>
    </row>
    <row r="1491" spans="2:42" x14ac:dyDescent="0.25">
      <c r="B1491" s="3">
        <f t="shared" ref="B1491:B1554" si="921">B1490+DeltaT</f>
        <v>7365</v>
      </c>
      <c r="C1491" s="14">
        <f t="shared" ref="C1491:C1554" si="922">B1491/60</f>
        <v>122.75</v>
      </c>
      <c r="D1491" s="11">
        <f t="shared" ref="D1491:D1554" si="923">20+345*LOG(8*C1491+1,10)</f>
        <v>1052.4309636520868</v>
      </c>
      <c r="E1491" s="11">
        <f t="shared" si="908"/>
        <v>910.0101237177031</v>
      </c>
      <c r="F1491" s="11">
        <f t="shared" ref="F1491:F1554" si="924">I1491</f>
        <v>429.21355040109978</v>
      </c>
      <c r="G1491" s="11">
        <f t="shared" si="909"/>
        <v>694.8640610301328</v>
      </c>
      <c r="H1491" s="11">
        <f t="shared" si="910"/>
        <v>576.57081255275853</v>
      </c>
      <c r="I1491" s="24">
        <f t="shared" ref="I1491:I1554" si="925">I1490+IF(Limit=Oui,MAX(0,L1490),L1490)</f>
        <v>429.21355040109978</v>
      </c>
      <c r="J1491" s="12">
        <f t="shared" si="911"/>
        <v>0.25856249843291551</v>
      </c>
      <c r="K1491" s="24">
        <f t="shared" si="912"/>
        <v>620.98190445065222</v>
      </c>
      <c r="L1491" s="12">
        <f t="shared" ref="L1491:L1554" si="926">LambdaP*MassivSS/(dP/1000)/(K1491*RhoA)/(1+J1491/3)*(D1491-I1491)*DeltaT-(EXP(J1491/10)-1)*(D1491-D1490)</f>
        <v>0.23274271308034544</v>
      </c>
      <c r="M1491" s="24">
        <f t="shared" ref="M1491:M1554" si="927">M1490+IF(Limit=Oui,MAX(0,P1490),P1490)</f>
        <v>694.8640610301328</v>
      </c>
      <c r="N1491" s="12">
        <f t="shared" si="913"/>
        <v>0.49791021366661115</v>
      </c>
      <c r="O1491" s="24">
        <f t="shared" si="914"/>
        <v>967.41919500309484</v>
      </c>
      <c r="P1491" s="12">
        <f t="shared" ref="P1491:P1554" si="928">LambdaP*MassivW/(dP/1000)/(O1491*RhoA)/(1+N1491/3)*(D1491-M1491)*DeltaT-(EXP(N1491/10)-1)*(D1491-D1490)</f>
        <v>0.23710137239259532</v>
      </c>
      <c r="Q1491" s="24">
        <f t="shared" ref="Q1491:Q1554" si="929">Q1490+IF(Limit=Oui,MAX(0,T1490),T1490)</f>
        <v>576.57081255275853</v>
      </c>
      <c r="R1491" s="12">
        <f t="shared" si="915"/>
        <v>0.39354278549935606</v>
      </c>
      <c r="S1491" s="24">
        <f t="shared" si="916"/>
        <v>734.38708446092471</v>
      </c>
      <c r="T1491" s="12">
        <f t="shared" ref="T1491:T1554" si="930">LambdaP*MassivSI/(dP/1000)/(S1491*RhoA)/(1+R1491/3)*(D1491-Q1491)*DeltaT-(EXP(R1491/10)-1)*(D1491-D1490)</f>
        <v>0.258616870978913</v>
      </c>
      <c r="W1491" s="24">
        <f t="shared" ref="W1491:W1554" si="931">W1490+IF(Limit=Oui,MAX(0,Y1490),Y1490)</f>
        <v>788.95246489334806</v>
      </c>
      <c r="X1491" s="24">
        <f t="shared" ref="X1491:X1554" si="932">IF(W1491&lt;600,425+0.773*W1491-1.69/1000*W1491^2+2.22/1000^2*W1491^3,IF(W1491&lt;735,666+13002/(738-W1491),IF(W1491&lt;900,545+17820/(W1491-731),650)))</f>
        <v>852.49339191688853</v>
      </c>
      <c r="Y1491" s="13">
        <f t="shared" si="917"/>
        <v>0.38509555453284605</v>
      </c>
      <c r="Z1491" s="24">
        <f t="shared" si="918"/>
        <v>3026.4414706088755</v>
      </c>
      <c r="AA1491" s="24">
        <f t="shared" si="919"/>
        <v>19082.257513479432</v>
      </c>
      <c r="AB1491" s="24">
        <f t="shared" ref="AB1491:AB1554" si="933">MAX(M1491,AVERAGE(W1491,AC1491))</f>
        <v>694.8640610301328</v>
      </c>
      <c r="AC1491" s="24">
        <f t="shared" ref="AC1491:AC1554" si="934">Q1491</f>
        <v>576.57081255275853</v>
      </c>
      <c r="AD1491" s="123">
        <f t="shared" ref="AD1491:AD1554" si="935">B1491</f>
        <v>7365</v>
      </c>
      <c r="AE1491" s="14">
        <f t="shared" ref="AE1491:AE1554" si="936">C1491</f>
        <v>122.75</v>
      </c>
      <c r="AF1491" s="24">
        <f t="shared" si="920"/>
        <v>463.28540627637926</v>
      </c>
      <c r="AG1491" s="3">
        <f t="shared" ref="AG1491:AG1554" si="937">IF(C1491&lt;=30,AH1491,IF(C1491&lt;=60,AI1491,IF(C1491&lt;=90,AJ1491,IF(C1491&lt;=120,AK1491,-1))))</f>
        <v>-1</v>
      </c>
      <c r="AH1491" s="14">
        <f t="shared" si="904"/>
        <v>0</v>
      </c>
      <c r="AI1491" s="14">
        <f t="shared" si="905"/>
        <v>-1.6304554916688801E-16</v>
      </c>
      <c r="AJ1491" s="14">
        <f t="shared" si="906"/>
        <v>0.98043134351258665</v>
      </c>
      <c r="AK1491" s="14">
        <f t="shared" si="907"/>
        <v>1.4086901496201387</v>
      </c>
      <c r="AL1491" s="24">
        <f t="shared" ref="AL1491:AL1554" si="938">MAX(M1491,AVERAGE(W1491,AM1491))</f>
        <v>694.8640610301328</v>
      </c>
      <c r="AM1491" s="14">
        <f t="shared" ref="AM1491:AM1554" si="939">IF(W1491&gt;=AF1491,(1+(W1491-AF1491)*AG1491/10000)*AC1491,AC1491)</f>
        <v>557.79380049191332</v>
      </c>
      <c r="AN1491" s="138" t="str">
        <f t="shared" ref="AN1491:AN1554" si="940">IF(AM1491=AC1491,"","modifiée")</f>
        <v>modifiée</v>
      </c>
      <c r="AP1491" s="124"/>
    </row>
    <row r="1492" spans="2:42" x14ac:dyDescent="0.25">
      <c r="B1492" s="3">
        <f t="shared" si="921"/>
        <v>7370</v>
      </c>
      <c r="C1492" s="14">
        <f t="shared" si="922"/>
        <v>122.83333333333333</v>
      </c>
      <c r="D1492" s="11">
        <f t="shared" si="923"/>
        <v>1052.5325443992024</v>
      </c>
      <c r="E1492" s="11">
        <f t="shared" si="908"/>
        <v>910.23089914407524</v>
      </c>
      <c r="F1492" s="11">
        <f t="shared" si="924"/>
        <v>429.44629311418015</v>
      </c>
      <c r="G1492" s="11">
        <f t="shared" si="909"/>
        <v>695.10116240252535</v>
      </c>
      <c r="H1492" s="11">
        <f t="shared" si="910"/>
        <v>576.82942942373745</v>
      </c>
      <c r="I1492" s="24">
        <f t="shared" si="925"/>
        <v>429.44629311418015</v>
      </c>
      <c r="J1492" s="12">
        <f t="shared" si="911"/>
        <v>0.25850926157017234</v>
      </c>
      <c r="K1492" s="24">
        <f t="shared" si="912"/>
        <v>621.10978817989428</v>
      </c>
      <c r="L1492" s="12">
        <f t="shared" si="926"/>
        <v>0.23265091560728088</v>
      </c>
      <c r="M1492" s="24">
        <f t="shared" si="927"/>
        <v>695.10116240252535</v>
      </c>
      <c r="N1492" s="12">
        <f t="shared" si="913"/>
        <v>0.49705426335987746</v>
      </c>
      <c r="O1492" s="24">
        <f t="shared" si="914"/>
        <v>969.08513535959764</v>
      </c>
      <c r="P1492" s="12">
        <f t="shared" si="928"/>
        <v>0.23666501765457579</v>
      </c>
      <c r="Q1492" s="24">
        <f t="shared" si="929"/>
        <v>576.82942942373745</v>
      </c>
      <c r="R1492" s="12">
        <f t="shared" si="915"/>
        <v>0.39339887955315078</v>
      </c>
      <c r="S1492" s="24">
        <f t="shared" si="916"/>
        <v>734.65572444381019</v>
      </c>
      <c r="T1492" s="12">
        <f t="shared" si="930"/>
        <v>0.25844957082990133</v>
      </c>
      <c r="W1492" s="24">
        <f t="shared" si="931"/>
        <v>789.33756044788095</v>
      </c>
      <c r="X1492" s="24">
        <f t="shared" si="932"/>
        <v>850.4635789222018</v>
      </c>
      <c r="Y1492" s="13">
        <f t="shared" si="917"/>
        <v>0.38575702090585201</v>
      </c>
      <c r="Z1492" s="24">
        <f t="shared" si="918"/>
        <v>3022.3334674048574</v>
      </c>
      <c r="AA1492" s="24">
        <f t="shared" si="919"/>
        <v>19071.609011900317</v>
      </c>
      <c r="AB1492" s="24">
        <f t="shared" si="933"/>
        <v>695.10116240252535</v>
      </c>
      <c r="AC1492" s="24">
        <f t="shared" si="934"/>
        <v>576.82942942373745</v>
      </c>
      <c r="AD1492" s="123">
        <f t="shared" si="935"/>
        <v>7370</v>
      </c>
      <c r="AE1492" s="14">
        <f t="shared" si="936"/>
        <v>122.83333333333333</v>
      </c>
      <c r="AF1492" s="24">
        <f t="shared" si="920"/>
        <v>463.41471471186873</v>
      </c>
      <c r="AG1492" s="3">
        <f t="shared" si="937"/>
        <v>-1</v>
      </c>
      <c r="AH1492" s="14">
        <f t="shared" si="904"/>
        <v>0</v>
      </c>
      <c r="AI1492" s="14">
        <f t="shared" si="905"/>
        <v>-1.6247130435745338E-16</v>
      </c>
      <c r="AJ1492" s="14">
        <f t="shared" si="906"/>
        <v>0.97926756759318156</v>
      </c>
      <c r="AK1492" s="14">
        <f t="shared" si="907"/>
        <v>1.4068281081490903</v>
      </c>
      <c r="AL1492" s="24">
        <f t="shared" si="938"/>
        <v>695.10116240252535</v>
      </c>
      <c r="AM1492" s="14">
        <f t="shared" si="939"/>
        <v>558.02924050953095</v>
      </c>
      <c r="AN1492" s="138" t="str">
        <f t="shared" si="940"/>
        <v>modifiée</v>
      </c>
      <c r="AP1492" s="124"/>
    </row>
    <row r="1493" spans="2:42" x14ac:dyDescent="0.25">
      <c r="B1493" s="3">
        <f t="shared" si="921"/>
        <v>7375</v>
      </c>
      <c r="C1493" s="14">
        <f t="shared" si="922"/>
        <v>122.91666666666667</v>
      </c>
      <c r="D1493" s="11">
        <f t="shared" si="923"/>
        <v>1052.6340563246683</v>
      </c>
      <c r="E1493" s="11">
        <f t="shared" si="908"/>
        <v>910.45167457044749</v>
      </c>
      <c r="F1493" s="11">
        <f t="shared" si="924"/>
        <v>429.67894402978743</v>
      </c>
      <c r="G1493" s="11">
        <f t="shared" si="909"/>
        <v>695.33782742017991</v>
      </c>
      <c r="H1493" s="11">
        <f t="shared" si="910"/>
        <v>577.0878789945674</v>
      </c>
      <c r="I1493" s="24">
        <f t="shared" si="925"/>
        <v>429.67894402978743</v>
      </c>
      <c r="J1493" s="12">
        <f t="shared" si="911"/>
        <v>0.25845601490128212</v>
      </c>
      <c r="K1493" s="24">
        <f t="shared" si="912"/>
        <v>621.23774816274999</v>
      </c>
      <c r="L1493" s="12">
        <f t="shared" si="926"/>
        <v>0.23255913281963025</v>
      </c>
      <c r="M1493" s="24">
        <f t="shared" si="927"/>
        <v>695.33782742017991</v>
      </c>
      <c r="N1493" s="12">
        <f t="shared" si="913"/>
        <v>0.49619337909505984</v>
      </c>
      <c r="O1493" s="24">
        <f t="shared" si="914"/>
        <v>970.76647610183261</v>
      </c>
      <c r="P1493" s="12">
        <f t="shared" si="928"/>
        <v>0.23622698231590381</v>
      </c>
      <c r="Q1493" s="24">
        <f t="shared" si="929"/>
        <v>577.0878789945674</v>
      </c>
      <c r="R1493" s="12">
        <f t="shared" si="915"/>
        <v>0.39325501794091483</v>
      </c>
      <c r="S1493" s="24">
        <f t="shared" si="916"/>
        <v>734.92447818409369</v>
      </c>
      <c r="T1493" s="12">
        <f t="shared" si="930"/>
        <v>0.25828239371300421</v>
      </c>
      <c r="W1493" s="24">
        <f t="shared" si="931"/>
        <v>789.72331746878683</v>
      </c>
      <c r="X1493" s="24">
        <f t="shared" si="932"/>
        <v>848.4569702141207</v>
      </c>
      <c r="Y1493" s="13">
        <f t="shared" si="917"/>
        <v>0.38640867225002662</v>
      </c>
      <c r="Z1493" s="24">
        <f t="shared" si="918"/>
        <v>3018.2089275415165</v>
      </c>
      <c r="AA1493" s="24">
        <f t="shared" si="919"/>
        <v>19060.839234706131</v>
      </c>
      <c r="AB1493" s="24">
        <f t="shared" si="933"/>
        <v>695.33782742017991</v>
      </c>
      <c r="AC1493" s="24">
        <f t="shared" si="934"/>
        <v>577.0878789945674</v>
      </c>
      <c r="AD1493" s="123">
        <f t="shared" si="935"/>
        <v>7375</v>
      </c>
      <c r="AE1493" s="14">
        <f t="shared" si="936"/>
        <v>122.91666666666667</v>
      </c>
      <c r="AF1493" s="24">
        <f t="shared" si="920"/>
        <v>463.5439394972837</v>
      </c>
      <c r="AG1493" s="3">
        <f t="shared" si="937"/>
        <v>-1</v>
      </c>
      <c r="AH1493" s="14">
        <f t="shared" si="904"/>
        <v>0</v>
      </c>
      <c r="AI1493" s="14">
        <f t="shared" si="905"/>
        <v>-1.6189743102897357E-16</v>
      </c>
      <c r="AJ1493" s="14">
        <f t="shared" si="906"/>
        <v>0.97810454452444673</v>
      </c>
      <c r="AK1493" s="14">
        <f t="shared" si="907"/>
        <v>1.4049672712391148</v>
      </c>
      <c r="AL1493" s="24">
        <f t="shared" si="938"/>
        <v>695.33782742017991</v>
      </c>
      <c r="AM1493" s="14">
        <f t="shared" si="939"/>
        <v>558.26446245403326</v>
      </c>
      <c r="AN1493" s="138" t="str">
        <f t="shared" si="940"/>
        <v>modifiée</v>
      </c>
      <c r="AP1493" s="124"/>
    </row>
    <row r="1494" spans="2:42" x14ac:dyDescent="0.25">
      <c r="B1494" s="3">
        <f t="shared" si="921"/>
        <v>7380</v>
      </c>
      <c r="C1494" s="14">
        <f t="shared" si="922"/>
        <v>123</v>
      </c>
      <c r="D1494" s="11">
        <f t="shared" si="923"/>
        <v>1052.735499521676</v>
      </c>
      <c r="E1494" s="11">
        <f t="shared" si="908"/>
        <v>910.67244999681975</v>
      </c>
      <c r="F1494" s="11">
        <f t="shared" si="924"/>
        <v>429.91150316260706</v>
      </c>
      <c r="G1494" s="11">
        <f t="shared" si="909"/>
        <v>695.57405440249579</v>
      </c>
      <c r="H1494" s="11">
        <f t="shared" si="910"/>
        <v>577.34616138828039</v>
      </c>
      <c r="I1494" s="24">
        <f t="shared" si="925"/>
        <v>429.91150316260706</v>
      </c>
      <c r="J1494" s="12">
        <f t="shared" si="911"/>
        <v>0.25840275844118349</v>
      </c>
      <c r="K1494" s="24">
        <f t="shared" si="912"/>
        <v>621.36578442500343</v>
      </c>
      <c r="L1494" s="12">
        <f t="shared" si="926"/>
        <v>0.23246736476597718</v>
      </c>
      <c r="M1494" s="24">
        <f t="shared" si="927"/>
        <v>695.57405440249579</v>
      </c>
      <c r="N1494" s="12">
        <f t="shared" si="913"/>
        <v>0.49532752869899987</v>
      </c>
      <c r="O1494" s="24">
        <f t="shared" si="914"/>
        <v>972.46341093608692</v>
      </c>
      <c r="P1494" s="12">
        <f t="shared" si="928"/>
        <v>0.23578725265576156</v>
      </c>
      <c r="Q1494" s="24">
        <f t="shared" si="929"/>
        <v>577.34616138828039</v>
      </c>
      <c r="R1494" s="12">
        <f t="shared" si="915"/>
        <v>0.39311120078793477</v>
      </c>
      <c r="S1494" s="24">
        <f t="shared" si="916"/>
        <v>735.1933454814282</v>
      </c>
      <c r="T1494" s="12">
        <f t="shared" si="930"/>
        <v>0.25811533963139216</v>
      </c>
      <c r="W1494" s="24">
        <f t="shared" si="931"/>
        <v>790.10972614103684</v>
      </c>
      <c r="X1494" s="24">
        <f t="shared" si="932"/>
        <v>846.4732289146657</v>
      </c>
      <c r="Y1494" s="13">
        <f t="shared" si="917"/>
        <v>0.38705056088702333</v>
      </c>
      <c r="Z1494" s="24">
        <f t="shared" si="918"/>
        <v>3014.0680963945724</v>
      </c>
      <c r="AA1494" s="24">
        <f t="shared" si="919"/>
        <v>19049.949172173565</v>
      </c>
      <c r="AB1494" s="24">
        <f t="shared" si="933"/>
        <v>695.57405440249579</v>
      </c>
      <c r="AC1494" s="24">
        <f t="shared" si="934"/>
        <v>577.34616138828039</v>
      </c>
      <c r="AD1494" s="123">
        <f t="shared" si="935"/>
        <v>7380</v>
      </c>
      <c r="AE1494" s="14">
        <f t="shared" si="936"/>
        <v>123</v>
      </c>
      <c r="AF1494" s="24">
        <f t="shared" si="920"/>
        <v>463.6730806941402</v>
      </c>
      <c r="AG1494" s="3">
        <f t="shared" si="937"/>
        <v>-1</v>
      </c>
      <c r="AH1494" s="14">
        <f t="shared" si="904"/>
        <v>0</v>
      </c>
      <c r="AI1494" s="14">
        <f t="shared" si="905"/>
        <v>-1.6132392890826266E-16</v>
      </c>
      <c r="AJ1494" s="14">
        <f t="shared" si="906"/>
        <v>0.97694227375273823</v>
      </c>
      <c r="AK1494" s="14">
        <f t="shared" si="907"/>
        <v>1.4031076380043812</v>
      </c>
      <c r="AL1494" s="24">
        <f t="shared" si="938"/>
        <v>695.57405440249579</v>
      </c>
      <c r="AM1494" s="14">
        <f t="shared" si="939"/>
        <v>558.49946696975712</v>
      </c>
      <c r="AN1494" s="138" t="str">
        <f t="shared" si="940"/>
        <v>modifiée</v>
      </c>
      <c r="AP1494" s="124"/>
    </row>
    <row r="1495" spans="2:42" x14ac:dyDescent="0.25">
      <c r="B1495" s="3">
        <f t="shared" si="921"/>
        <v>7385</v>
      </c>
      <c r="C1495" s="14">
        <f t="shared" si="922"/>
        <v>123.08333333333333</v>
      </c>
      <c r="D1495" s="11">
        <f t="shared" si="923"/>
        <v>1052.836874083227</v>
      </c>
      <c r="E1495" s="11">
        <f t="shared" si="908"/>
        <v>910.89322542319201</v>
      </c>
      <c r="F1495" s="11">
        <f t="shared" si="924"/>
        <v>430.14397052737303</v>
      </c>
      <c r="G1495" s="11">
        <f t="shared" si="909"/>
        <v>695.80984165515156</v>
      </c>
      <c r="H1495" s="11">
        <f t="shared" si="910"/>
        <v>577.60427672791184</v>
      </c>
      <c r="I1495" s="24">
        <f t="shared" si="925"/>
        <v>430.14397052737303</v>
      </c>
      <c r="J1495" s="12">
        <f t="shared" si="911"/>
        <v>0.25834949220493497</v>
      </c>
      <c r="K1495" s="24">
        <f t="shared" si="912"/>
        <v>621.49389699215988</v>
      </c>
      <c r="L1495" s="12">
        <f t="shared" si="926"/>
        <v>0.23237561149488425</v>
      </c>
      <c r="M1495" s="24">
        <f t="shared" si="927"/>
        <v>695.80984165515156</v>
      </c>
      <c r="N1495" s="12">
        <f t="shared" si="913"/>
        <v>0.49445667986188185</v>
      </c>
      <c r="O1495" s="24">
        <f t="shared" si="914"/>
        <v>974.17613657019115</v>
      </c>
      <c r="P1495" s="12">
        <f t="shared" si="928"/>
        <v>0.23534581486111653</v>
      </c>
      <c r="Q1495" s="24">
        <f t="shared" si="929"/>
        <v>577.60427672791184</v>
      </c>
      <c r="R1495" s="12">
        <f t="shared" si="915"/>
        <v>0.39296742821910535</v>
      </c>
      <c r="S1495" s="24">
        <f t="shared" si="916"/>
        <v>735.46232613548682</v>
      </c>
      <c r="T1495" s="12">
        <f t="shared" si="930"/>
        <v>0.25794840858786539</v>
      </c>
      <c r="W1495" s="24">
        <f t="shared" si="931"/>
        <v>790.49677670192386</v>
      </c>
      <c r="X1495" s="24">
        <f t="shared" si="932"/>
        <v>844.51202380722884</v>
      </c>
      <c r="Y1495" s="13">
        <f t="shared" si="917"/>
        <v>0.38768273959061378</v>
      </c>
      <c r="Z1495" s="24">
        <f t="shared" si="918"/>
        <v>3009.9112180317034</v>
      </c>
      <c r="AA1495" s="24">
        <f t="shared" si="919"/>
        <v>19038.939812386776</v>
      </c>
      <c r="AB1495" s="24">
        <f t="shared" si="933"/>
        <v>695.80984165515156</v>
      </c>
      <c r="AC1495" s="24">
        <f t="shared" si="934"/>
        <v>577.60427672791184</v>
      </c>
      <c r="AD1495" s="123">
        <f t="shared" si="935"/>
        <v>7385</v>
      </c>
      <c r="AE1495" s="14">
        <f t="shared" si="936"/>
        <v>123.08333333333333</v>
      </c>
      <c r="AF1495" s="24">
        <f t="shared" si="920"/>
        <v>463.80213836395592</v>
      </c>
      <c r="AG1495" s="3">
        <f t="shared" si="937"/>
        <v>-1</v>
      </c>
      <c r="AH1495" s="14">
        <f t="shared" si="904"/>
        <v>0</v>
      </c>
      <c r="AI1495" s="14">
        <f t="shared" si="905"/>
        <v>-1.6075079772212711E-16</v>
      </c>
      <c r="AJ1495" s="14">
        <f t="shared" si="906"/>
        <v>0.97578075472439674</v>
      </c>
      <c r="AK1495" s="14">
        <f t="shared" si="907"/>
        <v>1.4012492075590348</v>
      </c>
      <c r="AL1495" s="24">
        <f t="shared" si="938"/>
        <v>695.80984165515156</v>
      </c>
      <c r="AM1495" s="14">
        <f t="shared" si="939"/>
        <v>558.73425469910296</v>
      </c>
      <c r="AN1495" s="138" t="str">
        <f t="shared" si="940"/>
        <v>modifiée</v>
      </c>
      <c r="AP1495" s="124"/>
    </row>
    <row r="1496" spans="2:42" x14ac:dyDescent="0.25">
      <c r="B1496" s="3">
        <f t="shared" si="921"/>
        <v>7390</v>
      </c>
      <c r="C1496" s="14">
        <f t="shared" si="922"/>
        <v>123.16666666666667</v>
      </c>
      <c r="D1496" s="11">
        <f t="shared" si="923"/>
        <v>1052.9381801021348</v>
      </c>
      <c r="E1496" s="11">
        <f t="shared" si="908"/>
        <v>911.11400084956426</v>
      </c>
      <c r="F1496" s="11">
        <f t="shared" si="924"/>
        <v>430.37634613886792</v>
      </c>
      <c r="G1496" s="11">
        <f t="shared" si="909"/>
        <v>696.04518747001271</v>
      </c>
      <c r="H1496" s="11">
        <f t="shared" si="910"/>
        <v>577.86222513649966</v>
      </c>
      <c r="I1496" s="24">
        <f t="shared" si="925"/>
        <v>430.37634613886792</v>
      </c>
      <c r="J1496" s="12">
        <f t="shared" si="911"/>
        <v>0.2582962162077142</v>
      </c>
      <c r="K1496" s="24">
        <f t="shared" si="912"/>
        <v>621.622085889446</v>
      </c>
      <c r="L1496" s="12">
        <f t="shared" si="926"/>
        <v>0.23228387305483969</v>
      </c>
      <c r="M1496" s="24">
        <f t="shared" si="927"/>
        <v>696.04518747001271</v>
      </c>
      <c r="N1496" s="12">
        <f t="shared" si="913"/>
        <v>0.49358080013959754</v>
      </c>
      <c r="O1496" s="24">
        <f t="shared" si="914"/>
        <v>975.90485276764832</v>
      </c>
      <c r="P1496" s="12">
        <f t="shared" si="928"/>
        <v>0.23490265502683508</v>
      </c>
      <c r="Q1496" s="24">
        <f t="shared" si="929"/>
        <v>577.86222513649966</v>
      </c>
      <c r="R1496" s="12">
        <f t="shared" si="915"/>
        <v>0.39282370035892938</v>
      </c>
      <c r="S1496" s="24">
        <f t="shared" si="916"/>
        <v>735.73141994596449</v>
      </c>
      <c r="T1496" s="12">
        <f t="shared" si="930"/>
        <v>0.25778160058477345</v>
      </c>
      <c r="W1496" s="24">
        <f t="shared" si="931"/>
        <v>790.88445944151442</v>
      </c>
      <c r="X1496" s="24">
        <f t="shared" si="932"/>
        <v>842.57302923313068</v>
      </c>
      <c r="Y1496" s="13">
        <f t="shared" si="917"/>
        <v>0.38830526156425238</v>
      </c>
      <c r="Z1496" s="24">
        <f t="shared" si="918"/>
        <v>3005.7385352012461</v>
      </c>
      <c r="AA1496" s="24">
        <f t="shared" si="919"/>
        <v>19027.812141170769</v>
      </c>
      <c r="AB1496" s="24">
        <f t="shared" si="933"/>
        <v>696.04518747001271</v>
      </c>
      <c r="AC1496" s="24">
        <f t="shared" si="934"/>
        <v>577.86222513649966</v>
      </c>
      <c r="AD1496" s="123">
        <f t="shared" si="935"/>
        <v>7390</v>
      </c>
      <c r="AE1496" s="14">
        <f t="shared" si="936"/>
        <v>123.16666666666667</v>
      </c>
      <c r="AF1496" s="24">
        <f t="shared" si="920"/>
        <v>463.93111256824983</v>
      </c>
      <c r="AG1496" s="3">
        <f t="shared" si="937"/>
        <v>-1</v>
      </c>
      <c r="AH1496" s="14">
        <f t="shared" si="904"/>
        <v>0</v>
      </c>
      <c r="AI1496" s="14">
        <f t="shared" si="905"/>
        <v>-1.6017803719736787E-16</v>
      </c>
      <c r="AJ1496" s="14">
        <f t="shared" si="906"/>
        <v>0.97461998688575158</v>
      </c>
      <c r="AK1496" s="14">
        <f t="shared" si="907"/>
        <v>1.3993919790172025</v>
      </c>
      <c r="AL1496" s="24">
        <f t="shared" si="938"/>
        <v>696.04518747001271</v>
      </c>
      <c r="AM1496" s="14">
        <f t="shared" si="939"/>
        <v>558.96882628249864</v>
      </c>
      <c r="AN1496" s="138" t="str">
        <f t="shared" si="940"/>
        <v>modifiée</v>
      </c>
      <c r="AP1496" s="124"/>
    </row>
    <row r="1497" spans="2:42" x14ac:dyDescent="0.25">
      <c r="B1497" s="3">
        <f t="shared" si="921"/>
        <v>7395</v>
      </c>
      <c r="C1497" s="14">
        <f t="shared" si="922"/>
        <v>123.25</v>
      </c>
      <c r="D1497" s="11">
        <f t="shared" si="923"/>
        <v>1053.0394176710247</v>
      </c>
      <c r="E1497" s="11">
        <f t="shared" si="908"/>
        <v>911.33477627593641</v>
      </c>
      <c r="F1497" s="11">
        <f t="shared" si="924"/>
        <v>430.60863001192274</v>
      </c>
      <c r="G1497" s="11">
        <f t="shared" si="909"/>
        <v>696.28009012503958</v>
      </c>
      <c r="H1497" s="11">
        <f t="shared" si="910"/>
        <v>578.1200067370844</v>
      </c>
      <c r="I1497" s="24">
        <f t="shared" si="925"/>
        <v>430.60863001192274</v>
      </c>
      <c r="J1497" s="12">
        <f t="shared" si="911"/>
        <v>0.25824293046481767</v>
      </c>
      <c r="K1497" s="24">
        <f t="shared" si="912"/>
        <v>621.75035114181094</v>
      </c>
      <c r="L1497" s="12">
        <f t="shared" si="926"/>
        <v>0.23219214949430406</v>
      </c>
      <c r="M1497" s="24">
        <f t="shared" si="927"/>
        <v>696.28009012503958</v>
      </c>
      <c r="N1497" s="12">
        <f t="shared" si="913"/>
        <v>0.4926998569562222</v>
      </c>
      <c r="O1497" s="24">
        <f t="shared" si="914"/>
        <v>977.64976240285637</v>
      </c>
      <c r="P1497" s="12">
        <f t="shared" si="928"/>
        <v>0.23445775915602693</v>
      </c>
      <c r="Q1497" s="24">
        <f t="shared" si="929"/>
        <v>578.1200067370844</v>
      </c>
      <c r="R1497" s="12">
        <f t="shared" si="915"/>
        <v>0.39268001733151769</v>
      </c>
      <c r="S1497" s="24">
        <f t="shared" si="916"/>
        <v>736.00062671257842</v>
      </c>
      <c r="T1497" s="12">
        <f t="shared" si="930"/>
        <v>0.25761491562408922</v>
      </c>
      <c r="W1497" s="24">
        <f t="shared" si="931"/>
        <v>791.27276470307868</v>
      </c>
      <c r="X1497" s="24">
        <f t="shared" si="932"/>
        <v>840.65592499011041</v>
      </c>
      <c r="Y1497" s="13">
        <f t="shared" si="917"/>
        <v>0.38891818041915505</v>
      </c>
      <c r="Z1497" s="24">
        <f t="shared" si="918"/>
        <v>3001.5502893214434</v>
      </c>
      <c r="AA1497" s="24">
        <f t="shared" si="919"/>
        <v>19016.567142027172</v>
      </c>
      <c r="AB1497" s="24">
        <f t="shared" si="933"/>
        <v>696.28009012503958</v>
      </c>
      <c r="AC1497" s="24">
        <f t="shared" si="934"/>
        <v>578.1200067370844</v>
      </c>
      <c r="AD1497" s="123">
        <f t="shared" si="935"/>
        <v>7395</v>
      </c>
      <c r="AE1497" s="14">
        <f t="shared" si="936"/>
        <v>123.25</v>
      </c>
      <c r="AF1497" s="24">
        <f t="shared" si="920"/>
        <v>464.0600033685422</v>
      </c>
      <c r="AG1497" s="3">
        <f t="shared" si="937"/>
        <v>-1</v>
      </c>
      <c r="AH1497" s="14">
        <f t="shared" si="904"/>
        <v>0</v>
      </c>
      <c r="AI1497" s="14">
        <f t="shared" si="905"/>
        <v>-1.5960564706078008E-16</v>
      </c>
      <c r="AJ1497" s="14">
        <f t="shared" si="906"/>
        <v>0.97345996968312032</v>
      </c>
      <c r="AK1497" s="14">
        <f t="shared" si="907"/>
        <v>1.3975359514929924</v>
      </c>
      <c r="AL1497" s="24">
        <f t="shared" si="938"/>
        <v>696.28009012503958</v>
      </c>
      <c r="AM1497" s="14">
        <f t="shared" si="939"/>
        <v>559.20318235836612</v>
      </c>
      <c r="AN1497" s="138" t="str">
        <f t="shared" si="940"/>
        <v>modifiée</v>
      </c>
      <c r="AP1497" s="124"/>
    </row>
    <row r="1498" spans="2:42" x14ac:dyDescent="0.25">
      <c r="B1498" s="3">
        <f t="shared" si="921"/>
        <v>7400</v>
      </c>
      <c r="C1498" s="14">
        <f t="shared" si="922"/>
        <v>123.33333333333333</v>
      </c>
      <c r="D1498" s="11">
        <f t="shared" si="923"/>
        <v>1053.140586882334</v>
      </c>
      <c r="E1498" s="11">
        <f t="shared" si="908"/>
        <v>911.55555170230855</v>
      </c>
      <c r="F1498" s="11">
        <f t="shared" si="924"/>
        <v>430.84082216141707</v>
      </c>
      <c r="G1498" s="11">
        <f t="shared" si="909"/>
        <v>696.51454788419562</v>
      </c>
      <c r="H1498" s="11">
        <f t="shared" si="910"/>
        <v>578.37762165270851</v>
      </c>
      <c r="I1498" s="24">
        <f t="shared" si="925"/>
        <v>430.84082216141707</v>
      </c>
      <c r="J1498" s="12">
        <f t="shared" si="911"/>
        <v>0.25818963499165959</v>
      </c>
      <c r="K1498" s="24">
        <f t="shared" si="912"/>
        <v>621.87869277392713</v>
      </c>
      <c r="L1498" s="12">
        <f t="shared" si="926"/>
        <v>0.23210044086171616</v>
      </c>
      <c r="M1498" s="24">
        <f t="shared" si="927"/>
        <v>696.51454788419562</v>
      </c>
      <c r="N1498" s="12">
        <f t="shared" si="913"/>
        <v>0.49181381760660559</v>
      </c>
      <c r="O1498" s="24">
        <f t="shared" si="914"/>
        <v>979.41107151744723</v>
      </c>
      <c r="P1498" s="12">
        <f t="shared" si="928"/>
        <v>0.23401111316034287</v>
      </c>
      <c r="Q1498" s="24">
        <f t="shared" si="929"/>
        <v>578.37762165270851</v>
      </c>
      <c r="R1498" s="12">
        <f t="shared" si="915"/>
        <v>0.39253637926058949</v>
      </c>
      <c r="S1498" s="24">
        <f t="shared" si="916"/>
        <v>736.26994623506971</v>
      </c>
      <c r="T1498" s="12">
        <f t="shared" si="930"/>
        <v>0.25744835370741825</v>
      </c>
      <c r="W1498" s="24">
        <f t="shared" si="931"/>
        <v>791.66168288349786</v>
      </c>
      <c r="X1498" s="24">
        <f t="shared" si="932"/>
        <v>838.76039623272095</v>
      </c>
      <c r="Y1498" s="13">
        <f t="shared" si="917"/>
        <v>0.38952155015287937</v>
      </c>
      <c r="Z1498" s="24">
        <f t="shared" si="918"/>
        <v>2997.3467204702674</v>
      </c>
      <c r="AA1498" s="24">
        <f t="shared" si="919"/>
        <v>19005.205796071939</v>
      </c>
      <c r="AB1498" s="24">
        <f t="shared" si="933"/>
        <v>696.51454788419562</v>
      </c>
      <c r="AC1498" s="24">
        <f t="shared" si="934"/>
        <v>578.37762165270851</v>
      </c>
      <c r="AD1498" s="123">
        <f t="shared" si="935"/>
        <v>7400</v>
      </c>
      <c r="AE1498" s="14">
        <f t="shared" si="936"/>
        <v>123.33333333333333</v>
      </c>
      <c r="AF1498" s="24">
        <f t="shared" si="920"/>
        <v>464.18881082635426</v>
      </c>
      <c r="AG1498" s="3">
        <f t="shared" si="937"/>
        <v>-1</v>
      </c>
      <c r="AH1498" s="14">
        <f t="shared" si="904"/>
        <v>0</v>
      </c>
      <c r="AI1498" s="14">
        <f t="shared" si="905"/>
        <v>-1.5903362703915454E-16</v>
      </c>
      <c r="AJ1498" s="14">
        <f t="shared" si="906"/>
        <v>0.97230070256281176</v>
      </c>
      <c r="AK1498" s="14">
        <f t="shared" si="907"/>
        <v>1.3956811241004987</v>
      </c>
      <c r="AL1498" s="24">
        <f t="shared" si="938"/>
        <v>696.51454788419562</v>
      </c>
      <c r="AM1498" s="14">
        <f t="shared" si="939"/>
        <v>559.43732356308919</v>
      </c>
      <c r="AN1498" s="138" t="str">
        <f t="shared" si="940"/>
        <v>modifiée</v>
      </c>
      <c r="AP1498" s="124"/>
    </row>
    <row r="1499" spans="2:42" x14ac:dyDescent="0.25">
      <c r="B1499" s="3">
        <f t="shared" si="921"/>
        <v>7405</v>
      </c>
      <c r="C1499" s="14">
        <f t="shared" si="922"/>
        <v>123.41666666666667</v>
      </c>
      <c r="D1499" s="11">
        <f t="shared" si="923"/>
        <v>1053.2416878283134</v>
      </c>
      <c r="E1499" s="11">
        <f t="shared" si="908"/>
        <v>911.7763271286808</v>
      </c>
      <c r="F1499" s="11">
        <f t="shared" si="924"/>
        <v>431.07292260227877</v>
      </c>
      <c r="G1499" s="11">
        <f t="shared" si="909"/>
        <v>696.74855899735599</v>
      </c>
      <c r="H1499" s="11">
        <f t="shared" si="910"/>
        <v>578.63507000641596</v>
      </c>
      <c r="I1499" s="24">
        <f t="shared" si="925"/>
        <v>431.07292260227877</v>
      </c>
      <c r="J1499" s="12">
        <f t="shared" si="911"/>
        <v>0.25813632980377221</v>
      </c>
      <c r="K1499" s="24">
        <f t="shared" si="912"/>
        <v>622.00711081018983</v>
      </c>
      <c r="L1499" s="12">
        <f t="shared" si="926"/>
        <v>0.23200874720543971</v>
      </c>
      <c r="M1499" s="24">
        <f t="shared" si="927"/>
        <v>696.74855899735599</v>
      </c>
      <c r="N1499" s="12">
        <f t="shared" si="913"/>
        <v>0.49092264925907864</v>
      </c>
      <c r="O1499" s="24">
        <f t="shared" si="914"/>
        <v>981.18898937776828</v>
      </c>
      <c r="P1499" s="12">
        <f t="shared" si="928"/>
        <v>0.23356270286019679</v>
      </c>
      <c r="Q1499" s="24">
        <f t="shared" si="929"/>
        <v>578.63507000641596</v>
      </c>
      <c r="R1499" s="12">
        <f t="shared" si="915"/>
        <v>0.3923927862694721</v>
      </c>
      <c r="S1499" s="24">
        <f t="shared" si="916"/>
        <v>736.53937831320468</v>
      </c>
      <c r="T1499" s="12">
        <f t="shared" si="930"/>
        <v>0.25728191483591922</v>
      </c>
      <c r="W1499" s="24">
        <f t="shared" si="931"/>
        <v>792.0512044336507</v>
      </c>
      <c r="X1499" s="24">
        <f t="shared" si="932"/>
        <v>836.88613337459117</v>
      </c>
      <c r="Y1499" s="13">
        <f t="shared" si="917"/>
        <v>0.39011542512839964</v>
      </c>
      <c r="Z1499" s="24">
        <f t="shared" si="918"/>
        <v>2993.1280673757528</v>
      </c>
      <c r="AA1499" s="24">
        <f t="shared" si="919"/>
        <v>18993.729081974841</v>
      </c>
      <c r="AB1499" s="24">
        <f t="shared" si="933"/>
        <v>696.74855899735599</v>
      </c>
      <c r="AC1499" s="24">
        <f t="shared" si="934"/>
        <v>578.63507000641596</v>
      </c>
      <c r="AD1499" s="123">
        <f t="shared" si="935"/>
        <v>7405</v>
      </c>
      <c r="AE1499" s="14">
        <f t="shared" si="936"/>
        <v>123.41666666666667</v>
      </c>
      <c r="AF1499" s="24">
        <f t="shared" si="920"/>
        <v>464.31753500320798</v>
      </c>
      <c r="AG1499" s="3">
        <f t="shared" si="937"/>
        <v>-1</v>
      </c>
      <c r="AH1499" s="14">
        <f t="shared" si="904"/>
        <v>0</v>
      </c>
      <c r="AI1499" s="14">
        <f t="shared" si="905"/>
        <v>-1.5846197685927884E-16</v>
      </c>
      <c r="AJ1499" s="14">
        <f t="shared" si="906"/>
        <v>0.97114218497112825</v>
      </c>
      <c r="AK1499" s="14">
        <f t="shared" si="907"/>
        <v>1.3938274959538051</v>
      </c>
      <c r="AL1499" s="24">
        <f t="shared" si="938"/>
        <v>696.74855899735599</v>
      </c>
      <c r="AM1499" s="14">
        <f t="shared" si="939"/>
        <v>559.67125053098164</v>
      </c>
      <c r="AN1499" s="138" t="str">
        <f t="shared" si="940"/>
        <v>modifiée</v>
      </c>
      <c r="AP1499" s="124"/>
    </row>
    <row r="1500" spans="2:42" x14ac:dyDescent="0.25">
      <c r="B1500" s="3">
        <f t="shared" si="921"/>
        <v>7410</v>
      </c>
      <c r="C1500" s="14">
        <f t="shared" si="922"/>
        <v>123.5</v>
      </c>
      <c r="D1500" s="11">
        <f t="shared" si="923"/>
        <v>1053.3427206010269</v>
      </c>
      <c r="E1500" s="11">
        <f t="shared" si="908"/>
        <v>911.99710255505306</v>
      </c>
      <c r="F1500" s="11">
        <f t="shared" si="924"/>
        <v>431.30493134948421</v>
      </c>
      <c r="G1500" s="11">
        <f t="shared" si="909"/>
        <v>696.98212170021623</v>
      </c>
      <c r="H1500" s="11">
        <f t="shared" si="910"/>
        <v>578.89235192125193</v>
      </c>
      <c r="I1500" s="24">
        <f t="shared" si="925"/>
        <v>431.30493134948421</v>
      </c>
      <c r="J1500" s="12">
        <f t="shared" si="911"/>
        <v>0.25808301491680502</v>
      </c>
      <c r="K1500" s="24">
        <f t="shared" si="912"/>
        <v>622.13560527471839</v>
      </c>
      <c r="L1500" s="12">
        <f t="shared" si="926"/>
        <v>0.23191706857381669</v>
      </c>
      <c r="M1500" s="24">
        <f t="shared" si="927"/>
        <v>696.98212170021623</v>
      </c>
      <c r="N1500" s="12">
        <f t="shared" si="913"/>
        <v>0.49002631895828141</v>
      </c>
      <c r="O1500" s="24">
        <f t="shared" si="914"/>
        <v>982.9837285335293</v>
      </c>
      <c r="P1500" s="12">
        <f t="shared" si="928"/>
        <v>0.233112513985231</v>
      </c>
      <c r="Q1500" s="24">
        <f t="shared" si="929"/>
        <v>578.89235192125193</v>
      </c>
      <c r="R1500" s="12">
        <f t="shared" si="915"/>
        <v>0.39224923848110094</v>
      </c>
      <c r="S1500" s="24">
        <f t="shared" si="916"/>
        <v>736.80892274677603</v>
      </c>
      <c r="T1500" s="12">
        <f t="shared" si="930"/>
        <v>0.25711559901038622</v>
      </c>
      <c r="W1500" s="24">
        <f t="shared" si="931"/>
        <v>792.44131985877914</v>
      </c>
      <c r="X1500" s="24">
        <f t="shared" si="932"/>
        <v>835.03283199252041</v>
      </c>
      <c r="Y1500" s="13">
        <f t="shared" si="917"/>
        <v>0.39069986005368051</v>
      </c>
      <c r="Z1500" s="24">
        <f t="shared" si="918"/>
        <v>2988.8945674068482</v>
      </c>
      <c r="AA1500" s="24">
        <f t="shared" si="919"/>
        <v>18982.13797590126</v>
      </c>
      <c r="AB1500" s="24">
        <f t="shared" si="933"/>
        <v>696.98212170021623</v>
      </c>
      <c r="AC1500" s="24">
        <f t="shared" si="934"/>
        <v>578.89235192125193</v>
      </c>
      <c r="AD1500" s="123">
        <f t="shared" si="935"/>
        <v>7410</v>
      </c>
      <c r="AE1500" s="14">
        <f t="shared" si="936"/>
        <v>123.5</v>
      </c>
      <c r="AF1500" s="24">
        <f t="shared" si="920"/>
        <v>464.44617596062596</v>
      </c>
      <c r="AG1500" s="3">
        <f t="shared" si="937"/>
        <v>-1</v>
      </c>
      <c r="AH1500" s="14">
        <f t="shared" si="904"/>
        <v>0</v>
      </c>
      <c r="AI1500" s="14">
        <f t="shared" si="905"/>
        <v>-1.5789069624793778E-16</v>
      </c>
      <c r="AJ1500" s="14">
        <f t="shared" si="906"/>
        <v>0.96998441635436639</v>
      </c>
      <c r="AK1500" s="14">
        <f t="shared" si="907"/>
        <v>1.3919750661669861</v>
      </c>
      <c r="AL1500" s="24">
        <f t="shared" si="938"/>
        <v>696.98212170021623</v>
      </c>
      <c r="AM1500" s="14">
        <f t="shared" si="939"/>
        <v>559.90496389425675</v>
      </c>
      <c r="AN1500" s="138" t="str">
        <f t="shared" si="940"/>
        <v>modifiée</v>
      </c>
      <c r="AP1500" s="124"/>
    </row>
    <row r="1501" spans="2:42" x14ac:dyDescent="0.25">
      <c r="B1501" s="3">
        <f t="shared" si="921"/>
        <v>7415</v>
      </c>
      <c r="C1501" s="14">
        <f t="shared" si="922"/>
        <v>123.58333333333333</v>
      </c>
      <c r="D1501" s="11">
        <f t="shared" si="923"/>
        <v>1053.4436852923518</v>
      </c>
      <c r="E1501" s="11">
        <f t="shared" si="908"/>
        <v>912.21787798142532</v>
      </c>
      <c r="F1501" s="11">
        <f t="shared" si="924"/>
        <v>431.53684841805801</v>
      </c>
      <c r="G1501" s="11">
        <f t="shared" si="909"/>
        <v>697.21523421420147</v>
      </c>
      <c r="H1501" s="11">
        <f t="shared" si="910"/>
        <v>579.14946752026231</v>
      </c>
      <c r="I1501" s="24">
        <f t="shared" si="925"/>
        <v>431.53684841805801</v>
      </c>
      <c r="J1501" s="12">
        <f t="shared" si="911"/>
        <v>0.25802969034652384</v>
      </c>
      <c r="K1501" s="24">
        <f t="shared" si="912"/>
        <v>622.26417619135725</v>
      </c>
      <c r="L1501" s="12">
        <f t="shared" si="926"/>
        <v>0.23182540501516599</v>
      </c>
      <c r="M1501" s="24">
        <f t="shared" si="927"/>
        <v>697.21523421420147</v>
      </c>
      <c r="N1501" s="12">
        <f t="shared" si="913"/>
        <v>0.48912479362811534</v>
      </c>
      <c r="O1501" s="24">
        <f t="shared" si="914"/>
        <v>984.79550487764141</v>
      </c>
      <c r="P1501" s="12">
        <f t="shared" si="928"/>
        <v>0.23266053217471794</v>
      </c>
      <c r="Q1501" s="24">
        <f t="shared" si="929"/>
        <v>579.14946752026231</v>
      </c>
      <c r="R1501" s="12">
        <f t="shared" si="915"/>
        <v>0.39210573601801957</v>
      </c>
      <c r="S1501" s="24">
        <f t="shared" si="916"/>
        <v>737.07857933560399</v>
      </c>
      <c r="T1501" s="12">
        <f t="shared" si="930"/>
        <v>0.25694940623124923</v>
      </c>
      <c r="W1501" s="24">
        <f t="shared" si="931"/>
        <v>792.83201971883284</v>
      </c>
      <c r="X1501" s="24">
        <f t="shared" si="932"/>
        <v>833.20019273238086</v>
      </c>
      <c r="Y1501" s="13">
        <f t="shared" si="917"/>
        <v>0.39127490996173053</v>
      </c>
      <c r="Z1501" s="24">
        <f t="shared" si="918"/>
        <v>2984.6464565648121</v>
      </c>
      <c r="AA1501" s="24">
        <f t="shared" si="919"/>
        <v>18970.433451455778</v>
      </c>
      <c r="AB1501" s="24">
        <f t="shared" si="933"/>
        <v>697.21523421420147</v>
      </c>
      <c r="AC1501" s="24">
        <f t="shared" si="934"/>
        <v>579.14946752026231</v>
      </c>
      <c r="AD1501" s="123">
        <f t="shared" si="935"/>
        <v>7415</v>
      </c>
      <c r="AE1501" s="14">
        <f t="shared" si="936"/>
        <v>123.58333333333333</v>
      </c>
      <c r="AF1501" s="24">
        <f t="shared" si="920"/>
        <v>464.57473376013115</v>
      </c>
      <c r="AG1501" s="3">
        <f t="shared" si="937"/>
        <v>-1</v>
      </c>
      <c r="AH1501" s="14">
        <f t="shared" si="904"/>
        <v>0</v>
      </c>
      <c r="AI1501" s="14">
        <f t="shared" si="905"/>
        <v>-1.5731978493191455E-16</v>
      </c>
      <c r="AJ1501" s="14">
        <f t="shared" si="906"/>
        <v>0.96882739615881963</v>
      </c>
      <c r="AK1501" s="14">
        <f t="shared" si="907"/>
        <v>1.3901238338541115</v>
      </c>
      <c r="AL1501" s="24">
        <f t="shared" si="938"/>
        <v>697.21523421420147</v>
      </c>
      <c r="AM1501" s="14">
        <f t="shared" si="939"/>
        <v>560.13846428299939</v>
      </c>
      <c r="AN1501" s="138" t="str">
        <f t="shared" si="940"/>
        <v>modifiée</v>
      </c>
      <c r="AP1501" s="124"/>
    </row>
    <row r="1502" spans="2:42" x14ac:dyDescent="0.25">
      <c r="B1502" s="3">
        <f t="shared" si="921"/>
        <v>7420</v>
      </c>
      <c r="C1502" s="14">
        <f t="shared" si="922"/>
        <v>123.66666666666667</v>
      </c>
      <c r="D1502" s="11">
        <f t="shared" si="923"/>
        <v>1053.5445819939805</v>
      </c>
      <c r="E1502" s="11">
        <f t="shared" si="908"/>
        <v>912.43865340779757</v>
      </c>
      <c r="F1502" s="11">
        <f t="shared" si="924"/>
        <v>431.76867382307319</v>
      </c>
      <c r="G1502" s="11">
        <f t="shared" si="909"/>
        <v>697.44789474637616</v>
      </c>
      <c r="H1502" s="11">
        <f t="shared" si="910"/>
        <v>579.40641692649353</v>
      </c>
      <c r="I1502" s="24">
        <f t="shared" si="925"/>
        <v>431.76867382307319</v>
      </c>
      <c r="J1502" s="12">
        <f t="shared" si="911"/>
        <v>0.25797635610881092</v>
      </c>
      <c r="K1502" s="24">
        <f t="shared" si="912"/>
        <v>622.39282358367564</v>
      </c>
      <c r="L1502" s="12">
        <f t="shared" si="926"/>
        <v>0.23173375657771961</v>
      </c>
      <c r="M1502" s="24">
        <f t="shared" si="927"/>
        <v>697.44789474637616</v>
      </c>
      <c r="N1502" s="12">
        <f t="shared" si="913"/>
        <v>0.48821804007481956</v>
      </c>
      <c r="O1502" s="24">
        <f t="shared" si="914"/>
        <v>986.62453770727745</v>
      </c>
      <c r="P1502" s="12">
        <f t="shared" si="928"/>
        <v>0.23220674297787822</v>
      </c>
      <c r="Q1502" s="24">
        <f t="shared" si="929"/>
        <v>579.40641692649353</v>
      </c>
      <c r="R1502" s="12">
        <f t="shared" si="915"/>
        <v>0.39196227900238018</v>
      </c>
      <c r="S1502" s="24">
        <f t="shared" si="916"/>
        <v>737.34834787953719</v>
      </c>
      <c r="T1502" s="12">
        <f t="shared" si="930"/>
        <v>0.25678333649847646</v>
      </c>
      <c r="W1502" s="24">
        <f t="shared" si="931"/>
        <v>793.22329462879452</v>
      </c>
      <c r="X1502" s="24">
        <f t="shared" si="932"/>
        <v>831.38792121678489</v>
      </c>
      <c r="Y1502" s="13">
        <f t="shared" si="917"/>
        <v>0.39184063019113591</v>
      </c>
      <c r="Z1502" s="24">
        <f t="shared" si="918"/>
        <v>2980.3839694750764</v>
      </c>
      <c r="AA1502" s="24">
        <f t="shared" si="919"/>
        <v>18958.616479627475</v>
      </c>
      <c r="AB1502" s="24">
        <f t="shared" si="933"/>
        <v>697.44789474637616</v>
      </c>
      <c r="AC1502" s="24">
        <f t="shared" si="934"/>
        <v>579.40641692649353</v>
      </c>
      <c r="AD1502" s="123">
        <f t="shared" si="935"/>
        <v>7420</v>
      </c>
      <c r="AE1502" s="14">
        <f t="shared" si="936"/>
        <v>123.66666666666667</v>
      </c>
      <c r="AF1502" s="24">
        <f t="shared" si="920"/>
        <v>464.70320846324677</v>
      </c>
      <c r="AG1502" s="3">
        <f t="shared" si="937"/>
        <v>-1</v>
      </c>
      <c r="AH1502" s="14">
        <f t="shared" si="904"/>
        <v>0</v>
      </c>
      <c r="AI1502" s="14">
        <f t="shared" si="905"/>
        <v>-1.5674924263799122E-16</v>
      </c>
      <c r="AJ1502" s="14">
        <f t="shared" si="906"/>
        <v>0.96767112383077913</v>
      </c>
      <c r="AK1502" s="14">
        <f t="shared" si="907"/>
        <v>1.3882737981292466</v>
      </c>
      <c r="AL1502" s="24">
        <f t="shared" si="938"/>
        <v>697.44789474637616</v>
      </c>
      <c r="AM1502" s="14">
        <f t="shared" si="939"/>
        <v>560.37175232513721</v>
      </c>
      <c r="AN1502" s="138" t="str">
        <f t="shared" si="940"/>
        <v>modifiée</v>
      </c>
      <c r="AP1502" s="124"/>
    </row>
    <row r="1503" spans="2:42" x14ac:dyDescent="0.25">
      <c r="B1503" s="3">
        <f t="shared" si="921"/>
        <v>7425</v>
      </c>
      <c r="C1503" s="14">
        <f t="shared" si="922"/>
        <v>123.75</v>
      </c>
      <c r="D1503" s="11">
        <f t="shared" si="923"/>
        <v>1053.64541079742</v>
      </c>
      <c r="E1503" s="11">
        <f t="shared" si="908"/>
        <v>912.65942883416972</v>
      </c>
      <c r="F1503" s="11">
        <f t="shared" si="924"/>
        <v>432.00040757965093</v>
      </c>
      <c r="G1503" s="11">
        <f t="shared" si="909"/>
        <v>697.680101489354</v>
      </c>
      <c r="H1503" s="11">
        <f t="shared" si="910"/>
        <v>579.66320026299206</v>
      </c>
      <c r="I1503" s="24">
        <f t="shared" si="925"/>
        <v>432.00040757965093</v>
      </c>
      <c r="J1503" s="12">
        <f t="shared" si="911"/>
        <v>0.25792301221966435</v>
      </c>
      <c r="K1503" s="24">
        <f t="shared" si="912"/>
        <v>622.52154747496854</v>
      </c>
      <c r="L1503" s="12">
        <f t="shared" si="926"/>
        <v>0.23164212330970418</v>
      </c>
      <c r="M1503" s="24">
        <f t="shared" si="927"/>
        <v>697.680101489354</v>
      </c>
      <c r="N1503" s="12">
        <f t="shared" si="913"/>
        <v>0.48730602499018127</v>
      </c>
      <c r="O1503" s="24">
        <f t="shared" si="914"/>
        <v>988.47104978617381</v>
      </c>
      <c r="P1503" s="12">
        <f t="shared" si="928"/>
        <v>0.23175113185452506</v>
      </c>
      <c r="Q1503" s="24">
        <f t="shared" si="929"/>
        <v>579.66320026299206</v>
      </c>
      <c r="R1503" s="12">
        <f t="shared" si="915"/>
        <v>0.39181886755594286</v>
      </c>
      <c r="S1503" s="24">
        <f t="shared" si="916"/>
        <v>737.61822817845473</v>
      </c>
      <c r="T1503" s="12">
        <f t="shared" si="930"/>
        <v>0.25661738981170162</v>
      </c>
      <c r="W1503" s="24">
        <f t="shared" si="931"/>
        <v>793.61513525898567</v>
      </c>
      <c r="X1503" s="24">
        <f t="shared" si="932"/>
        <v>829.59572795449185</v>
      </c>
      <c r="Y1503" s="13">
        <f t="shared" si="917"/>
        <v>0.392397076367067</v>
      </c>
      <c r="Z1503" s="24">
        <f t="shared" si="918"/>
        <v>2976.1073393796009</v>
      </c>
      <c r="AA1503" s="24">
        <f t="shared" si="919"/>
        <v>18946.688028737266</v>
      </c>
      <c r="AB1503" s="24">
        <f t="shared" si="933"/>
        <v>697.680101489354</v>
      </c>
      <c r="AC1503" s="24">
        <f t="shared" si="934"/>
        <v>579.66320026299206</v>
      </c>
      <c r="AD1503" s="123">
        <f t="shared" si="935"/>
        <v>7425</v>
      </c>
      <c r="AE1503" s="14">
        <f t="shared" si="936"/>
        <v>123.75</v>
      </c>
      <c r="AF1503" s="24">
        <f t="shared" si="920"/>
        <v>464.83160013149603</v>
      </c>
      <c r="AG1503" s="3">
        <f t="shared" si="937"/>
        <v>-1</v>
      </c>
      <c r="AH1503" s="14">
        <f t="shared" si="904"/>
        <v>0</v>
      </c>
      <c r="AI1503" s="14">
        <f t="shared" si="905"/>
        <v>-1.5617906909294974E-16</v>
      </c>
      <c r="AJ1503" s="14">
        <f t="shared" si="906"/>
        <v>0.9665155988165357</v>
      </c>
      <c r="AK1503" s="14">
        <f t="shared" si="907"/>
        <v>1.3864249581064572</v>
      </c>
      <c r="AL1503" s="24">
        <f t="shared" si="938"/>
        <v>697.680101489354</v>
      </c>
      <c r="AM1503" s="14">
        <f t="shared" si="939"/>
        <v>560.60482864641403</v>
      </c>
      <c r="AN1503" s="138" t="str">
        <f t="shared" si="940"/>
        <v>modifiée</v>
      </c>
      <c r="AP1503" s="124"/>
    </row>
    <row r="1504" spans="2:42" x14ac:dyDescent="0.25">
      <c r="B1504" s="3">
        <f t="shared" si="921"/>
        <v>7430</v>
      </c>
      <c r="C1504" s="14">
        <f t="shared" si="922"/>
        <v>123.83333333333333</v>
      </c>
      <c r="D1504" s="11">
        <f t="shared" si="923"/>
        <v>1053.7461717939925</v>
      </c>
      <c r="E1504" s="11">
        <f t="shared" si="908"/>
        <v>912.88020426054186</v>
      </c>
      <c r="F1504" s="11">
        <f t="shared" si="924"/>
        <v>432.23204970296064</v>
      </c>
      <c r="G1504" s="11">
        <f t="shared" si="909"/>
        <v>697.91185262120848</v>
      </c>
      <c r="H1504" s="11">
        <f t="shared" si="910"/>
        <v>579.91981765280377</v>
      </c>
      <c r="I1504" s="24">
        <f t="shared" si="925"/>
        <v>432.23204970296064</v>
      </c>
      <c r="J1504" s="12">
        <f t="shared" si="911"/>
        <v>0.25786965869519707</v>
      </c>
      <c r="K1504" s="24">
        <f t="shared" si="912"/>
        <v>622.65034788825744</v>
      </c>
      <c r="L1504" s="12">
        <f t="shared" si="926"/>
        <v>0.23155050525929993</v>
      </c>
      <c r="M1504" s="24">
        <f t="shared" si="927"/>
        <v>697.91185262120848</v>
      </c>
      <c r="N1504" s="12">
        <f t="shared" si="913"/>
        <v>0.48638871495487623</v>
      </c>
      <c r="O1504" s="24">
        <f t="shared" si="914"/>
        <v>990.33526740820798</v>
      </c>
      <c r="P1504" s="12">
        <f t="shared" si="928"/>
        <v>0.23129368417551296</v>
      </c>
      <c r="Q1504" s="24">
        <f t="shared" si="929"/>
        <v>579.91981765280377</v>
      </c>
      <c r="R1504" s="12">
        <f t="shared" si="915"/>
        <v>0.39167550180007626</v>
      </c>
      <c r="S1504" s="24">
        <f t="shared" si="916"/>
        <v>737.88822003226664</v>
      </c>
      <c r="T1504" s="12">
        <f t="shared" si="930"/>
        <v>0.25645156617016202</v>
      </c>
      <c r="W1504" s="24">
        <f t="shared" si="931"/>
        <v>794.00753233535272</v>
      </c>
      <c r="X1504" s="24">
        <f t="shared" si="932"/>
        <v>827.82332825152434</v>
      </c>
      <c r="Y1504" s="13">
        <f t="shared" si="917"/>
        <v>0.39294430438274702</v>
      </c>
      <c r="Z1504" s="24">
        <f t="shared" si="918"/>
        <v>2971.8167981297283</v>
      </c>
      <c r="AA1504" s="24">
        <f t="shared" si="919"/>
        <v>18934.649064386744</v>
      </c>
      <c r="AB1504" s="24">
        <f t="shared" si="933"/>
        <v>697.91185262120848</v>
      </c>
      <c r="AC1504" s="24">
        <f t="shared" si="934"/>
        <v>579.91981765280377</v>
      </c>
      <c r="AD1504" s="123">
        <f t="shared" si="935"/>
        <v>7430</v>
      </c>
      <c r="AE1504" s="14">
        <f t="shared" si="936"/>
        <v>123.83333333333333</v>
      </c>
      <c r="AF1504" s="24">
        <f t="shared" si="920"/>
        <v>464.95990882640189</v>
      </c>
      <c r="AG1504" s="3">
        <f t="shared" si="937"/>
        <v>-1</v>
      </c>
      <c r="AH1504" s="14">
        <f t="shared" si="904"/>
        <v>0</v>
      </c>
      <c r="AI1504" s="14">
        <f t="shared" si="905"/>
        <v>-1.556092640235734E-16</v>
      </c>
      <c r="AJ1504" s="14">
        <f t="shared" si="906"/>
        <v>0.96536082056238304</v>
      </c>
      <c r="AK1504" s="14">
        <f t="shared" si="907"/>
        <v>1.3845773128998129</v>
      </c>
      <c r="AL1504" s="24">
        <f t="shared" si="938"/>
        <v>697.91185262120848</v>
      </c>
      <c r="AM1504" s="14">
        <f t="shared" si="939"/>
        <v>560.83769387036386</v>
      </c>
      <c r="AN1504" s="138" t="str">
        <f t="shared" si="940"/>
        <v>modifiée</v>
      </c>
      <c r="AP1504" s="124"/>
    </row>
    <row r="1505" spans="2:42" x14ac:dyDescent="0.25">
      <c r="B1505" s="3">
        <f t="shared" si="921"/>
        <v>7435</v>
      </c>
      <c r="C1505" s="14">
        <f t="shared" si="922"/>
        <v>123.91666666666667</v>
      </c>
      <c r="D1505" s="11">
        <f t="shared" si="923"/>
        <v>1053.8468650748364</v>
      </c>
      <c r="E1505" s="11">
        <f t="shared" si="908"/>
        <v>913.10097968691412</v>
      </c>
      <c r="F1505" s="11">
        <f t="shared" si="924"/>
        <v>432.46360020821993</v>
      </c>
      <c r="G1505" s="11">
        <f t="shared" si="909"/>
        <v>698.14314630538399</v>
      </c>
      <c r="H1505" s="11">
        <f t="shared" si="910"/>
        <v>580.17626921897397</v>
      </c>
      <c r="I1505" s="24">
        <f t="shared" si="925"/>
        <v>432.46360020821993</v>
      </c>
      <c r="J1505" s="12">
        <f t="shared" si="911"/>
        <v>0.25781629555163704</v>
      </c>
      <c r="K1505" s="24">
        <f t="shared" si="912"/>
        <v>622.7792248462905</v>
      </c>
      <c r="L1505" s="12">
        <f t="shared" si="926"/>
        <v>0.23145890247462853</v>
      </c>
      <c r="M1505" s="24">
        <f t="shared" si="927"/>
        <v>698.14314630538399</v>
      </c>
      <c r="N1505" s="12">
        <f t="shared" si="913"/>
        <v>0.48546607644194784</v>
      </c>
      <c r="O1505" s="24">
        <f t="shared" si="914"/>
        <v>992.21742046227678</v>
      </c>
      <c r="P1505" s="12">
        <f t="shared" si="928"/>
        <v>0.23083438522328942</v>
      </c>
      <c r="Q1505" s="24">
        <f t="shared" si="929"/>
        <v>580.17626921897397</v>
      </c>
      <c r="R1505" s="12">
        <f t="shared" si="915"/>
        <v>0.39153218185575767</v>
      </c>
      <c r="S1505" s="24">
        <f t="shared" si="916"/>
        <v>738.15832324091537</v>
      </c>
      <c r="T1505" s="12">
        <f t="shared" si="930"/>
        <v>0.25628586557268118</v>
      </c>
      <c r="W1505" s="24">
        <f t="shared" si="931"/>
        <v>794.40047663973542</v>
      </c>
      <c r="X1505" s="24">
        <f t="shared" si="932"/>
        <v>826.07044212395635</v>
      </c>
      <c r="Y1505" s="13">
        <f t="shared" si="917"/>
        <v>0.39348237038138772</v>
      </c>
      <c r="Z1505" s="24">
        <f t="shared" si="918"/>
        <v>2967.5125761794675</v>
      </c>
      <c r="AA1505" s="24">
        <f t="shared" si="919"/>
        <v>18922.500549409277</v>
      </c>
      <c r="AB1505" s="24">
        <f t="shared" si="933"/>
        <v>698.14314630538399</v>
      </c>
      <c r="AC1505" s="24">
        <f t="shared" si="934"/>
        <v>580.17626921897397</v>
      </c>
      <c r="AD1505" s="123">
        <f t="shared" si="935"/>
        <v>7435</v>
      </c>
      <c r="AE1505" s="14">
        <f t="shared" si="936"/>
        <v>123.91666666666667</v>
      </c>
      <c r="AF1505" s="24">
        <f t="shared" si="920"/>
        <v>465.08813460948699</v>
      </c>
      <c r="AG1505" s="3">
        <f t="shared" si="937"/>
        <v>-1</v>
      </c>
      <c r="AH1505" s="14">
        <f t="shared" si="904"/>
        <v>0</v>
      </c>
      <c r="AI1505" s="14">
        <f t="shared" si="905"/>
        <v>-1.5503982715664672E-16</v>
      </c>
      <c r="AJ1505" s="14">
        <f t="shared" si="906"/>
        <v>0.96420678851461716</v>
      </c>
      <c r="AK1505" s="14">
        <f t="shared" si="907"/>
        <v>1.3827308616233875</v>
      </c>
      <c r="AL1505" s="24">
        <f t="shared" si="938"/>
        <v>698.14314630538399</v>
      </c>
      <c r="AM1505" s="14">
        <f t="shared" si="939"/>
        <v>561.07034861828674</v>
      </c>
      <c r="AN1505" s="138" t="str">
        <f t="shared" si="940"/>
        <v>modifiée</v>
      </c>
      <c r="AP1505" s="124"/>
    </row>
    <row r="1506" spans="2:42" x14ac:dyDescent="0.25">
      <c r="B1506" s="3">
        <f t="shared" si="921"/>
        <v>7440</v>
      </c>
      <c r="C1506" s="14">
        <f t="shared" si="922"/>
        <v>124</v>
      </c>
      <c r="D1506" s="11">
        <f t="shared" si="923"/>
        <v>1053.9474907309066</v>
      </c>
      <c r="E1506" s="11">
        <f t="shared" si="908"/>
        <v>913.32175511328637</v>
      </c>
      <c r="F1506" s="11">
        <f t="shared" si="924"/>
        <v>432.69505911069456</v>
      </c>
      <c r="G1506" s="11">
        <f t="shared" si="909"/>
        <v>698.37398069060725</v>
      </c>
      <c r="H1506" s="11">
        <f t="shared" si="910"/>
        <v>580.43255508454661</v>
      </c>
      <c r="I1506" s="24">
        <f t="shared" si="925"/>
        <v>432.69505911069456</v>
      </c>
      <c r="J1506" s="12">
        <f t="shared" si="911"/>
        <v>0.25776292280532631</v>
      </c>
      <c r="K1506" s="24">
        <f t="shared" si="912"/>
        <v>622.90817837154373</v>
      </c>
      <c r="L1506" s="12">
        <f t="shared" si="926"/>
        <v>0.23136731500377636</v>
      </c>
      <c r="M1506" s="24">
        <f t="shared" si="927"/>
        <v>698.37398069060725</v>
      </c>
      <c r="N1506" s="12">
        <f t="shared" si="913"/>
        <v>0.48453807582042807</v>
      </c>
      <c r="O1506" s="24">
        <f t="shared" si="914"/>
        <v>994.11774249850214</v>
      </c>
      <c r="P1506" s="12">
        <f t="shared" si="928"/>
        <v>0.2303732201925609</v>
      </c>
      <c r="Q1506" s="24">
        <f t="shared" si="929"/>
        <v>580.43255508454661</v>
      </c>
      <c r="R1506" s="12">
        <f t="shared" si="915"/>
        <v>0.39138890784357205</v>
      </c>
      <c r="S1506" s="24">
        <f t="shared" si="916"/>
        <v>738.42853760437697</v>
      </c>
      <c r="T1506" s="12">
        <f t="shared" si="930"/>
        <v>0.25612028801770631</v>
      </c>
      <c r="W1506" s="24">
        <f t="shared" si="931"/>
        <v>794.79395901011685</v>
      </c>
      <c r="X1506" s="24">
        <f t="shared" si="932"/>
        <v>824.33679421234842</v>
      </c>
      <c r="Y1506" s="13">
        <f t="shared" si="917"/>
        <v>0.39401133073856642</v>
      </c>
      <c r="Z1506" s="24">
        <f t="shared" si="918"/>
        <v>2963.1949025792383</v>
      </c>
      <c r="AA1506" s="24">
        <f t="shared" si="919"/>
        <v>18910.243443822139</v>
      </c>
      <c r="AB1506" s="24">
        <f t="shared" si="933"/>
        <v>698.37398069060725</v>
      </c>
      <c r="AC1506" s="24">
        <f t="shared" si="934"/>
        <v>580.43255508454661</v>
      </c>
      <c r="AD1506" s="123">
        <f t="shared" si="935"/>
        <v>7440</v>
      </c>
      <c r="AE1506" s="14">
        <f t="shared" si="936"/>
        <v>124</v>
      </c>
      <c r="AF1506" s="24">
        <f t="shared" si="920"/>
        <v>465.2162775422733</v>
      </c>
      <c r="AG1506" s="3">
        <f t="shared" si="937"/>
        <v>-1</v>
      </c>
      <c r="AH1506" s="14">
        <f t="shared" si="904"/>
        <v>0</v>
      </c>
      <c r="AI1506" s="14">
        <f t="shared" si="905"/>
        <v>-1.5447075821895726E-16</v>
      </c>
      <c r="AJ1506" s="14">
        <f t="shared" si="906"/>
        <v>0.96305350211954033</v>
      </c>
      <c r="AK1506" s="14">
        <f t="shared" si="907"/>
        <v>1.3808856033912644</v>
      </c>
      <c r="AL1506" s="24">
        <f t="shared" si="938"/>
        <v>698.37398069060725</v>
      </c>
      <c r="AM1506" s="14">
        <f t="shared" si="939"/>
        <v>561.30279350922456</v>
      </c>
      <c r="AN1506" s="138" t="str">
        <f t="shared" si="940"/>
        <v>modifiée</v>
      </c>
      <c r="AP1506" s="124"/>
    </row>
    <row r="1507" spans="2:42" x14ac:dyDescent="0.25">
      <c r="B1507" s="3">
        <f t="shared" si="921"/>
        <v>7445</v>
      </c>
      <c r="C1507" s="14">
        <f t="shared" si="922"/>
        <v>124.08333333333333</v>
      </c>
      <c r="D1507" s="11">
        <f t="shared" si="923"/>
        <v>1054.048048852974</v>
      </c>
      <c r="E1507" s="11">
        <f t="shared" si="908"/>
        <v>913.54253053965863</v>
      </c>
      <c r="F1507" s="11">
        <f t="shared" si="924"/>
        <v>432.92642642569831</v>
      </c>
      <c r="G1507" s="11">
        <f t="shared" si="909"/>
        <v>698.60435391079977</v>
      </c>
      <c r="H1507" s="11">
        <f t="shared" si="910"/>
        <v>580.68867537256426</v>
      </c>
      <c r="I1507" s="24">
        <f t="shared" si="925"/>
        <v>432.92642642569831</v>
      </c>
      <c r="J1507" s="12">
        <f t="shared" si="911"/>
        <v>0.25770954047272071</v>
      </c>
      <c r="K1507" s="24">
        <f t="shared" si="912"/>
        <v>623.03720848622072</v>
      </c>
      <c r="L1507" s="12">
        <f t="shared" si="926"/>
        <v>0.23127574289481229</v>
      </c>
      <c r="M1507" s="24">
        <f t="shared" si="927"/>
        <v>698.60435391079977</v>
      </c>
      <c r="N1507" s="12">
        <f t="shared" si="913"/>
        <v>0.48360467935909962</v>
      </c>
      <c r="O1507" s="24">
        <f t="shared" si="914"/>
        <v>996.03647079579991</v>
      </c>
      <c r="P1507" s="12">
        <f t="shared" si="928"/>
        <v>0.22991017419099413</v>
      </c>
      <c r="Q1507" s="24">
        <f t="shared" si="929"/>
        <v>580.68867537256426</v>
      </c>
      <c r="R1507" s="12">
        <f t="shared" si="915"/>
        <v>0.39124567988371384</v>
      </c>
      <c r="S1507" s="24">
        <f t="shared" si="916"/>
        <v>738.69886292266187</v>
      </c>
      <c r="T1507" s="12">
        <f t="shared" si="930"/>
        <v>0.25595483350333653</v>
      </c>
      <c r="W1507" s="24">
        <f t="shared" si="931"/>
        <v>795.18797034085537</v>
      </c>
      <c r="X1507" s="24">
        <f t="shared" si="932"/>
        <v>822.62211369780061</v>
      </c>
      <c r="Y1507" s="13">
        <f t="shared" si="917"/>
        <v>0.39453124204505474</v>
      </c>
      <c r="Z1507" s="24">
        <f t="shared" si="918"/>
        <v>2958.8640049700816</v>
      </c>
      <c r="AA1507" s="24">
        <f t="shared" si="919"/>
        <v>18897.878704780796</v>
      </c>
      <c r="AB1507" s="24">
        <f t="shared" si="933"/>
        <v>698.60435391079977</v>
      </c>
      <c r="AC1507" s="24">
        <f t="shared" si="934"/>
        <v>580.68867537256426</v>
      </c>
      <c r="AD1507" s="123">
        <f t="shared" si="935"/>
        <v>7445</v>
      </c>
      <c r="AE1507" s="14">
        <f t="shared" si="936"/>
        <v>124.08333333333333</v>
      </c>
      <c r="AF1507" s="24">
        <f t="shared" si="920"/>
        <v>465.34433768628213</v>
      </c>
      <c r="AG1507" s="3">
        <f t="shared" si="937"/>
        <v>-1</v>
      </c>
      <c r="AH1507" s="14">
        <f t="shared" si="904"/>
        <v>0</v>
      </c>
      <c r="AI1507" s="14">
        <f t="shared" si="905"/>
        <v>-1.5390205693729563E-16</v>
      </c>
      <c r="AJ1507" s="14">
        <f t="shared" si="906"/>
        <v>0.96190096082346088</v>
      </c>
      <c r="AK1507" s="14">
        <f t="shared" si="907"/>
        <v>1.3790415373175373</v>
      </c>
      <c r="AL1507" s="24">
        <f t="shared" si="938"/>
        <v>698.60435391079977</v>
      </c>
      <c r="AM1507" s="14">
        <f t="shared" si="939"/>
        <v>561.5350291599384</v>
      </c>
      <c r="AN1507" s="138" t="str">
        <f t="shared" si="940"/>
        <v>modifiée</v>
      </c>
      <c r="AP1507" s="124"/>
    </row>
    <row r="1508" spans="2:42" x14ac:dyDescent="0.25">
      <c r="B1508" s="3">
        <f t="shared" si="921"/>
        <v>7450</v>
      </c>
      <c r="C1508" s="14">
        <f t="shared" si="922"/>
        <v>124.16666666666667</v>
      </c>
      <c r="D1508" s="11">
        <f t="shared" si="923"/>
        <v>1054.1485395316279</v>
      </c>
      <c r="E1508" s="11">
        <f t="shared" si="908"/>
        <v>913.76330596603088</v>
      </c>
      <c r="F1508" s="11">
        <f t="shared" si="924"/>
        <v>433.15770216859312</v>
      </c>
      <c r="G1508" s="11">
        <f t="shared" si="909"/>
        <v>698.83426408499076</v>
      </c>
      <c r="H1508" s="11">
        <f t="shared" si="910"/>
        <v>580.94463020606759</v>
      </c>
      <c r="I1508" s="24">
        <f t="shared" si="925"/>
        <v>433.15770216859312</v>
      </c>
      <c r="J1508" s="12">
        <f t="shared" si="911"/>
        <v>0.25765614857038949</v>
      </c>
      <c r="K1508" s="24">
        <f t="shared" si="912"/>
        <v>623.16631521225395</v>
      </c>
      <c r="L1508" s="12">
        <f t="shared" si="926"/>
        <v>0.2311841861957224</v>
      </c>
      <c r="M1508" s="24">
        <f t="shared" si="927"/>
        <v>698.83426408499076</v>
      </c>
      <c r="N1508" s="12">
        <f t="shared" si="913"/>
        <v>0.48266585323040784</v>
      </c>
      <c r="O1508" s="24">
        <f t="shared" si="914"/>
        <v>997.97384643083717</v>
      </c>
      <c r="P1508" s="12">
        <f t="shared" si="928"/>
        <v>0.2294452322398105</v>
      </c>
      <c r="Q1508" s="24">
        <f t="shared" si="929"/>
        <v>580.94463020606759</v>
      </c>
      <c r="R1508" s="12">
        <f t="shared" si="915"/>
        <v>0.39110249809598518</v>
      </c>
      <c r="S1508" s="24">
        <f t="shared" si="916"/>
        <v>738.96929899581733</v>
      </c>
      <c r="T1508" s="12">
        <f t="shared" si="930"/>
        <v>0.25578950202722417</v>
      </c>
      <c r="W1508" s="24">
        <f t="shared" si="931"/>
        <v>795.58250158290048</v>
      </c>
      <c r="X1508" s="24">
        <f t="shared" si="932"/>
        <v>820.92613421958572</v>
      </c>
      <c r="Y1508" s="13">
        <f t="shared" si="917"/>
        <v>0.39504216109008533</v>
      </c>
      <c r="Z1508" s="24">
        <f t="shared" si="918"/>
        <v>2954.5201095782604</v>
      </c>
      <c r="AA1508" s="24">
        <f t="shared" si="919"/>
        <v>18885.407286534657</v>
      </c>
      <c r="AB1508" s="24">
        <f t="shared" si="933"/>
        <v>698.83426408499076</v>
      </c>
      <c r="AC1508" s="24">
        <f t="shared" si="934"/>
        <v>580.94463020606759</v>
      </c>
      <c r="AD1508" s="123">
        <f t="shared" si="935"/>
        <v>7450</v>
      </c>
      <c r="AE1508" s="14">
        <f t="shared" si="936"/>
        <v>124.16666666666667</v>
      </c>
      <c r="AF1508" s="24">
        <f t="shared" si="920"/>
        <v>465.47231510303379</v>
      </c>
      <c r="AG1508" s="3">
        <f t="shared" si="937"/>
        <v>-1</v>
      </c>
      <c r="AH1508" s="14">
        <f t="shared" si="904"/>
        <v>0</v>
      </c>
      <c r="AI1508" s="14">
        <f t="shared" si="905"/>
        <v>-1.5333372303845662E-16</v>
      </c>
      <c r="AJ1508" s="14">
        <f t="shared" si="906"/>
        <v>0.96074916407269595</v>
      </c>
      <c r="AK1508" s="14">
        <f t="shared" si="907"/>
        <v>1.3771986625163135</v>
      </c>
      <c r="AL1508" s="24">
        <f t="shared" si="938"/>
        <v>698.83426408499076</v>
      </c>
      <c r="AM1508" s="14">
        <f t="shared" si="939"/>
        <v>561.76705618488745</v>
      </c>
      <c r="AN1508" s="138" t="str">
        <f t="shared" si="940"/>
        <v>modifiée</v>
      </c>
      <c r="AP1508" s="124"/>
    </row>
    <row r="1509" spans="2:42" x14ac:dyDescent="0.25">
      <c r="B1509" s="3">
        <f t="shared" si="921"/>
        <v>7455</v>
      </c>
      <c r="C1509" s="14">
        <f t="shared" si="922"/>
        <v>124.25</v>
      </c>
      <c r="D1509" s="11">
        <f t="shared" si="923"/>
        <v>1054.2489628572753</v>
      </c>
      <c r="E1509" s="11">
        <f t="shared" si="908"/>
        <v>913.98408139240303</v>
      </c>
      <c r="F1509" s="11">
        <f t="shared" si="924"/>
        <v>433.38888635478884</v>
      </c>
      <c r="G1509" s="11">
        <f t="shared" si="909"/>
        <v>699.06370931723052</v>
      </c>
      <c r="H1509" s="11">
        <f t="shared" si="910"/>
        <v>581.20041970809484</v>
      </c>
      <c r="I1509" s="24">
        <f t="shared" si="925"/>
        <v>433.38888635478884</v>
      </c>
      <c r="J1509" s="12">
        <f t="shared" si="911"/>
        <v>0.25760274711501424</v>
      </c>
      <c r="K1509" s="24">
        <f t="shared" si="912"/>
        <v>623.29549857130519</v>
      </c>
      <c r="L1509" s="12">
        <f t="shared" si="926"/>
        <v>0.23109264495446283</v>
      </c>
      <c r="M1509" s="24">
        <f t="shared" si="927"/>
        <v>699.06370931723052</v>
      </c>
      <c r="N1509" s="12">
        <f t="shared" si="913"/>
        <v>0.48172156351452494</v>
      </c>
      <c r="O1509" s="24">
        <f t="shared" si="914"/>
        <v>999.93011434840628</v>
      </c>
      <c r="P1509" s="12">
        <f t="shared" si="928"/>
        <v>0.2289783792746572</v>
      </c>
      <c r="Q1509" s="24">
        <f t="shared" si="929"/>
        <v>581.20041970809484</v>
      </c>
      <c r="R1509" s="12">
        <f t="shared" si="915"/>
        <v>0.39095936259979763</v>
      </c>
      <c r="S1509" s="24">
        <f t="shared" si="916"/>
        <v>739.23984562392661</v>
      </c>
      <c r="T1509" s="12">
        <f t="shared" si="930"/>
        <v>0.255624293586658</v>
      </c>
      <c r="W1509" s="24">
        <f t="shared" si="931"/>
        <v>795.97754374399051</v>
      </c>
      <c r="X1509" s="24">
        <f t="shared" si="932"/>
        <v>819.24859379434599</v>
      </c>
      <c r="Y1509" s="13">
        <f t="shared" si="917"/>
        <v>0.39554414484504596</v>
      </c>
      <c r="Z1509" s="24">
        <f t="shared" si="918"/>
        <v>2950.1634412103131</v>
      </c>
      <c r="AA1509" s="24">
        <f t="shared" si="919"/>
        <v>18872.830140384369</v>
      </c>
      <c r="AB1509" s="24">
        <f t="shared" si="933"/>
        <v>699.06370931723052</v>
      </c>
      <c r="AC1509" s="24">
        <f t="shared" si="934"/>
        <v>581.20041970809484</v>
      </c>
      <c r="AD1509" s="123">
        <f t="shared" si="935"/>
        <v>7455</v>
      </c>
      <c r="AE1509" s="14">
        <f t="shared" si="936"/>
        <v>124.25</v>
      </c>
      <c r="AF1509" s="24">
        <f t="shared" si="920"/>
        <v>465.60020985404742</v>
      </c>
      <c r="AG1509" s="3">
        <f t="shared" si="937"/>
        <v>-1</v>
      </c>
      <c r="AH1509" s="14">
        <f t="shared" si="904"/>
        <v>0</v>
      </c>
      <c r="AI1509" s="14">
        <f t="shared" si="905"/>
        <v>-1.5276575624924051E-16</v>
      </c>
      <c r="AJ1509" s="14">
        <f t="shared" si="906"/>
        <v>0.9595981113135732</v>
      </c>
      <c r="AK1509" s="14">
        <f t="shared" si="907"/>
        <v>1.3753569781017172</v>
      </c>
      <c r="AL1509" s="24">
        <f t="shared" si="938"/>
        <v>699.06370931723052</v>
      </c>
      <c r="AM1509" s="14">
        <f t="shared" si="939"/>
        <v>561.99887519620722</v>
      </c>
      <c r="AN1509" s="138" t="str">
        <f t="shared" si="940"/>
        <v>modifiée</v>
      </c>
      <c r="AP1509" s="124"/>
    </row>
    <row r="1510" spans="2:42" x14ac:dyDescent="0.25">
      <c r="B1510" s="3">
        <f t="shared" si="921"/>
        <v>7460</v>
      </c>
      <c r="C1510" s="14">
        <f t="shared" si="922"/>
        <v>124.33333333333333</v>
      </c>
      <c r="D1510" s="11">
        <f t="shared" si="923"/>
        <v>1054.3493189201408</v>
      </c>
      <c r="E1510" s="11">
        <f t="shared" si="908"/>
        <v>914.20485681877517</v>
      </c>
      <c r="F1510" s="11">
        <f t="shared" si="924"/>
        <v>433.6199789997433</v>
      </c>
      <c r="G1510" s="11">
        <f t="shared" si="909"/>
        <v>699.29268769650514</v>
      </c>
      <c r="H1510" s="11">
        <f t="shared" si="910"/>
        <v>581.45604400168145</v>
      </c>
      <c r="I1510" s="24">
        <f t="shared" si="925"/>
        <v>433.6199789997433</v>
      </c>
      <c r="J1510" s="12">
        <f t="shared" si="911"/>
        <v>0.25754933612338926</v>
      </c>
      <c r="K1510" s="24">
        <f t="shared" si="912"/>
        <v>623.42475858476587</v>
      </c>
      <c r="L1510" s="12">
        <f t="shared" si="926"/>
        <v>0.23100111921897765</v>
      </c>
      <c r="M1510" s="24">
        <f t="shared" si="927"/>
        <v>699.29268769650514</v>
      </c>
      <c r="N1510" s="12">
        <f t="shared" si="913"/>
        <v>0.48077177620356737</v>
      </c>
      <c r="O1510" s="24">
        <f t="shared" si="914"/>
        <v>1001.9055234332573</v>
      </c>
      <c r="P1510" s="12">
        <f t="shared" si="928"/>
        <v>0.22850960014646138</v>
      </c>
      <c r="Q1510" s="24">
        <f t="shared" si="929"/>
        <v>581.45604400168145</v>
      </c>
      <c r="R1510" s="12">
        <f t="shared" si="915"/>
        <v>0.3908162735141712</v>
      </c>
      <c r="S1510" s="24">
        <f t="shared" si="916"/>
        <v>739.51050260711168</v>
      </c>
      <c r="T1510" s="12">
        <f t="shared" si="930"/>
        <v>0.25545920817859058</v>
      </c>
      <c r="W1510" s="24">
        <f t="shared" si="931"/>
        <v>796.37308788883558</v>
      </c>
      <c r="X1510" s="24">
        <f t="shared" si="932"/>
        <v>817.58923473681125</v>
      </c>
      <c r="Y1510" s="13">
        <f t="shared" si="917"/>
        <v>0.39603725044760474</v>
      </c>
      <c r="Z1510" s="24">
        <f t="shared" si="918"/>
        <v>2945.7942232484897</v>
      </c>
      <c r="AA1510" s="24">
        <f t="shared" si="919"/>
        <v>18860.148214640853</v>
      </c>
      <c r="AB1510" s="24">
        <f t="shared" si="933"/>
        <v>699.29268769650514</v>
      </c>
      <c r="AC1510" s="24">
        <f t="shared" si="934"/>
        <v>581.45604400168145</v>
      </c>
      <c r="AD1510" s="123">
        <f t="shared" si="935"/>
        <v>7460</v>
      </c>
      <c r="AE1510" s="14">
        <f t="shared" si="936"/>
        <v>124.33333333333333</v>
      </c>
      <c r="AF1510" s="24">
        <f t="shared" si="920"/>
        <v>465.72802200084072</v>
      </c>
      <c r="AG1510" s="3">
        <f t="shared" si="937"/>
        <v>-1</v>
      </c>
      <c r="AH1510" s="14">
        <f t="shared" ref="AH1510:AH1573" si="941">IF(AC1510&lt;=450,AthetaR30_0,IF(AC1510&gt;=650,AthetaR30_2,(IF(AC1510&lt;=550,AthetaR30_0+(AthetaR30_1-AthetaR30_0)/100*(AC1510-450),AthetaR30_1+(AthetaR30_2-AthetaR30_1)/100*(AC1510-550)))))</f>
        <v>0</v>
      </c>
      <c r="AI1510" s="14">
        <f t="shared" ref="AI1510:AI1573" si="942">IF(AC1510&lt;=450,AthetaR60_0,IF(AC1510&gt;=650,AthetaR60_2,(IF(AC1510&lt;=550,AthetaR60_0+(AthetaR60_1-AthetaR60_0)/100*(AC1510-450),AthetaR60_1+(AthetaR60_2-AthetaR60_1)/100*(AC1510-550)))))</f>
        <v>-1.5219815629645373E-16</v>
      </c>
      <c r="AJ1510" s="14">
        <f t="shared" ref="AJ1510:AJ1573" si="943">IF(AC1510&lt;=450,AthetaR90_0,IF(AC1510&gt;=650,AthetaR90_2,(IF(AC1510&lt;=550,AthetaR90_0+(AthetaR90_1-AthetaR90_0)/100*(AC1510-450),AthetaR90_1+(AthetaR90_2-AthetaR90_1)/100*(AC1510-550)))))</f>
        <v>0.95844780199243351</v>
      </c>
      <c r="AK1510" s="14">
        <f t="shared" ref="AK1510:AK1573" si="944">IF(AC1510&lt;=450,AthetaR120_0,IF(AC1510&gt;=650,AthetaR120_2,(IF(AC1510&lt;=550,AthetaR120_0+(AthetaR120_1-AthetaR120_0)/100*(AC1510-450),AthetaR120_1+(AthetaR120_2-AthetaR120_1)/100*(AC1510-550)))))</f>
        <v>1.3735164831878937</v>
      </c>
      <c r="AL1510" s="24">
        <f t="shared" si="938"/>
        <v>699.29268769650514</v>
      </c>
      <c r="AM1510" s="14">
        <f t="shared" si="939"/>
        <v>562.23048680369061</v>
      </c>
      <c r="AN1510" s="138" t="str">
        <f t="shared" si="940"/>
        <v>modifiée</v>
      </c>
      <c r="AP1510" s="124"/>
    </row>
    <row r="1511" spans="2:42" x14ac:dyDescent="0.25">
      <c r="B1511" s="3">
        <f t="shared" si="921"/>
        <v>7465</v>
      </c>
      <c r="C1511" s="14">
        <f t="shared" si="922"/>
        <v>124.41666666666667</v>
      </c>
      <c r="D1511" s="11">
        <f t="shared" si="923"/>
        <v>1054.4496078102682</v>
      </c>
      <c r="E1511" s="11">
        <f t="shared" si="908"/>
        <v>914.42563224514743</v>
      </c>
      <c r="F1511" s="11">
        <f t="shared" si="924"/>
        <v>433.8509801189623</v>
      </c>
      <c r="G1511" s="11">
        <f t="shared" si="909"/>
        <v>699.52119729665162</v>
      </c>
      <c r="H1511" s="11">
        <f t="shared" si="910"/>
        <v>581.71150320985998</v>
      </c>
      <c r="I1511" s="24">
        <f t="shared" si="925"/>
        <v>433.8509801189623</v>
      </c>
      <c r="J1511" s="12">
        <f t="shared" si="911"/>
        <v>0.25749591561242063</v>
      </c>
      <c r="K1511" s="24">
        <f t="shared" si="912"/>
        <v>623.55409527375718</v>
      </c>
      <c r="L1511" s="12">
        <f t="shared" si="926"/>
        <v>0.23090960903713917</v>
      </c>
      <c r="M1511" s="24">
        <f t="shared" si="927"/>
        <v>699.52119729665162</v>
      </c>
      <c r="N1511" s="12">
        <f t="shared" si="913"/>
        <v>0.47981645720597405</v>
      </c>
      <c r="O1511" s="24">
        <f t="shared" si="914"/>
        <v>1003.9003265834097</v>
      </c>
      <c r="P1511" s="12">
        <f t="shared" si="928"/>
        <v>0.22803887962219477</v>
      </c>
      <c r="Q1511" s="24">
        <f t="shared" si="929"/>
        <v>581.71150320985998</v>
      </c>
      <c r="R1511" s="12">
        <f t="shared" si="915"/>
        <v>0.39067323095773449</v>
      </c>
      <c r="S1511" s="24">
        <f t="shared" si="916"/>
        <v>739.78126974553425</v>
      </c>
      <c r="T1511" s="12">
        <f t="shared" si="930"/>
        <v>0.2552942457995489</v>
      </c>
      <c r="W1511" s="24">
        <f t="shared" si="931"/>
        <v>796.76912513928323</v>
      </c>
      <c r="X1511" s="24">
        <f t="shared" si="932"/>
        <v>815.94780358202297</v>
      </c>
      <c r="Y1511" s="13">
        <f t="shared" si="917"/>
        <v>0.39652153518624156</v>
      </c>
      <c r="Z1511" s="24">
        <f t="shared" si="918"/>
        <v>2941.4126776466046</v>
      </c>
      <c r="AA1511" s="24">
        <f t="shared" si="919"/>
        <v>18847.362454585447</v>
      </c>
      <c r="AB1511" s="24">
        <f t="shared" si="933"/>
        <v>699.52119729665162</v>
      </c>
      <c r="AC1511" s="24">
        <f t="shared" si="934"/>
        <v>581.71150320985998</v>
      </c>
      <c r="AD1511" s="123">
        <f t="shared" si="935"/>
        <v>7465</v>
      </c>
      <c r="AE1511" s="14">
        <f t="shared" si="936"/>
        <v>124.41666666666667</v>
      </c>
      <c r="AF1511" s="24">
        <f t="shared" si="920"/>
        <v>465.85575160492999</v>
      </c>
      <c r="AG1511" s="3">
        <f t="shared" si="937"/>
        <v>-1</v>
      </c>
      <c r="AH1511" s="14">
        <f t="shared" si="941"/>
        <v>0</v>
      </c>
      <c r="AI1511" s="14">
        <f t="shared" si="942"/>
        <v>-1.5163092290690909E-16</v>
      </c>
      <c r="AJ1511" s="14">
        <f t="shared" si="943"/>
        <v>0.95729823555563009</v>
      </c>
      <c r="AK1511" s="14">
        <f t="shared" si="944"/>
        <v>1.3716771768890081</v>
      </c>
      <c r="AL1511" s="24">
        <f t="shared" si="938"/>
        <v>699.52119729665162</v>
      </c>
      <c r="AM1511" s="14">
        <f t="shared" si="939"/>
        <v>562.46189161476855</v>
      </c>
      <c r="AN1511" s="138" t="str">
        <f t="shared" si="940"/>
        <v>modifiée</v>
      </c>
      <c r="AP1511" s="124"/>
    </row>
    <row r="1512" spans="2:42" x14ac:dyDescent="0.25">
      <c r="B1512" s="3">
        <f t="shared" si="921"/>
        <v>7470</v>
      </c>
      <c r="C1512" s="14">
        <f t="shared" si="922"/>
        <v>124.5</v>
      </c>
      <c r="D1512" s="11">
        <f t="shared" si="923"/>
        <v>1054.549829617521</v>
      </c>
      <c r="E1512" s="11">
        <f t="shared" si="908"/>
        <v>914.64640767151968</v>
      </c>
      <c r="F1512" s="11">
        <f t="shared" si="924"/>
        <v>434.08188972799945</v>
      </c>
      <c r="G1512" s="11">
        <f t="shared" si="909"/>
        <v>699.74923617627383</v>
      </c>
      <c r="H1512" s="11">
        <f t="shared" si="910"/>
        <v>581.9667974556595</v>
      </c>
      <c r="I1512" s="24">
        <f t="shared" si="925"/>
        <v>434.08188972799945</v>
      </c>
      <c r="J1512" s="12">
        <f t="shared" si="911"/>
        <v>0.25744248559912525</v>
      </c>
      <c r="K1512" s="24">
        <f t="shared" si="912"/>
        <v>623.6835086591326</v>
      </c>
      <c r="L1512" s="12">
        <f t="shared" si="926"/>
        <v>0.2308181144567597</v>
      </c>
      <c r="M1512" s="24">
        <f t="shared" si="927"/>
        <v>699.74923617627383</v>
      </c>
      <c r="N1512" s="12">
        <f t="shared" si="913"/>
        <v>0.47885557235104842</v>
      </c>
      <c r="O1512" s="24">
        <f t="shared" si="914"/>
        <v>1005.914780784982</v>
      </c>
      <c r="P1512" s="12">
        <f t="shared" si="928"/>
        <v>0.22756620238582975</v>
      </c>
      <c r="Q1512" s="24">
        <f t="shared" si="929"/>
        <v>581.9667974556595</v>
      </c>
      <c r="R1512" s="12">
        <f t="shared" si="915"/>
        <v>0.3905302350487253</v>
      </c>
      <c r="S1512" s="24">
        <f t="shared" si="916"/>
        <v>740.0521468393963</v>
      </c>
      <c r="T1512" s="12">
        <f t="shared" si="930"/>
        <v>0.25512940644565468</v>
      </c>
      <c r="W1512" s="24">
        <f t="shared" si="931"/>
        <v>797.16564667446949</v>
      </c>
      <c r="X1512" s="24">
        <f t="shared" si="932"/>
        <v>814.32405100902588</v>
      </c>
      <c r="Y1512" s="13">
        <f t="shared" si="917"/>
        <v>0.39699705648520361</v>
      </c>
      <c r="Z1512" s="24">
        <f t="shared" si="918"/>
        <v>2937.019024926255</v>
      </c>
      <c r="AA1512" s="24">
        <f t="shared" si="919"/>
        <v>18834.473802432123</v>
      </c>
      <c r="AB1512" s="24">
        <f t="shared" si="933"/>
        <v>699.74923617627383</v>
      </c>
      <c r="AC1512" s="24">
        <f t="shared" si="934"/>
        <v>581.9667974556595</v>
      </c>
      <c r="AD1512" s="123">
        <f t="shared" si="935"/>
        <v>7470</v>
      </c>
      <c r="AE1512" s="14">
        <f t="shared" si="936"/>
        <v>124.5</v>
      </c>
      <c r="AF1512" s="24">
        <f t="shared" si="920"/>
        <v>465.98339872782975</v>
      </c>
      <c r="AG1512" s="3">
        <f t="shared" si="937"/>
        <v>-1</v>
      </c>
      <c r="AH1512" s="14">
        <f t="shared" si="941"/>
        <v>0</v>
      </c>
      <c r="AI1512" s="14">
        <f t="shared" si="942"/>
        <v>-1.5106405580742721E-16</v>
      </c>
      <c r="AJ1512" s="14">
        <f t="shared" si="943"/>
        <v>0.95614941144953225</v>
      </c>
      <c r="AK1512" s="14">
        <f t="shared" si="944"/>
        <v>1.3698390583192517</v>
      </c>
      <c r="AL1512" s="24">
        <f t="shared" si="938"/>
        <v>699.74923617627383</v>
      </c>
      <c r="AM1512" s="14">
        <f t="shared" si="939"/>
        <v>562.69309023449227</v>
      </c>
      <c r="AN1512" s="138" t="str">
        <f t="shared" si="940"/>
        <v>modifiée</v>
      </c>
      <c r="AP1512" s="124"/>
    </row>
    <row r="1513" spans="2:42" x14ac:dyDescent="0.25">
      <c r="B1513" s="3">
        <f t="shared" si="921"/>
        <v>7475</v>
      </c>
      <c r="C1513" s="14">
        <f t="shared" si="922"/>
        <v>124.58333333333333</v>
      </c>
      <c r="D1513" s="11">
        <f t="shared" si="923"/>
        <v>1054.6499844315824</v>
      </c>
      <c r="E1513" s="11">
        <f t="shared" si="908"/>
        <v>914.86718309789194</v>
      </c>
      <c r="F1513" s="11">
        <f t="shared" si="924"/>
        <v>434.31270784245623</v>
      </c>
      <c r="G1513" s="11">
        <f t="shared" si="909"/>
        <v>699.97680237865961</v>
      </c>
      <c r="H1513" s="11">
        <f t="shared" si="910"/>
        <v>582.22192686210519</v>
      </c>
      <c r="I1513" s="24">
        <f t="shared" si="925"/>
        <v>434.31270784245623</v>
      </c>
      <c r="J1513" s="12">
        <f t="shared" si="911"/>
        <v>0.25738904610063157</v>
      </c>
      <c r="K1513" s="24">
        <f t="shared" si="912"/>
        <v>623.81299876147546</v>
      </c>
      <c r="L1513" s="12">
        <f t="shared" si="926"/>
        <v>0.23072663552564485</v>
      </c>
      <c r="M1513" s="24">
        <f t="shared" si="927"/>
        <v>699.97680237865961</v>
      </c>
      <c r="N1513" s="12">
        <f t="shared" si="913"/>
        <v>0.47788908739366592</v>
      </c>
      <c r="O1513" s="24">
        <f t="shared" si="914"/>
        <v>1007.949147188575</v>
      </c>
      <c r="P1513" s="12">
        <f t="shared" si="928"/>
        <v>0.22709155303942935</v>
      </c>
      <c r="Q1513" s="24">
        <f t="shared" si="929"/>
        <v>582.22192686210519</v>
      </c>
      <c r="R1513" s="12">
        <f t="shared" si="915"/>
        <v>0.39038728590499028</v>
      </c>
      <c r="S1513" s="24">
        <f t="shared" si="916"/>
        <v>740.32313368894165</v>
      </c>
      <c r="T1513" s="12">
        <f t="shared" si="930"/>
        <v>0.25496469011270556</v>
      </c>
      <c r="W1513" s="24">
        <f t="shared" si="931"/>
        <v>797.56264373095473</v>
      </c>
      <c r="X1513" s="24">
        <f t="shared" si="932"/>
        <v>812.71773176600664</v>
      </c>
      <c r="Y1513" s="13">
        <f t="shared" si="917"/>
        <v>0.39746387188984761</v>
      </c>
      <c r="Z1513" s="24">
        <f t="shared" si="918"/>
        <v>2932.6134841734302</v>
      </c>
      <c r="AA1513" s="24">
        <f t="shared" si="919"/>
        <v>18821.483197290381</v>
      </c>
      <c r="AB1513" s="24">
        <f t="shared" si="933"/>
        <v>699.97680237865961</v>
      </c>
      <c r="AC1513" s="24">
        <f t="shared" si="934"/>
        <v>582.22192686210519</v>
      </c>
      <c r="AD1513" s="123">
        <f t="shared" si="935"/>
        <v>7475</v>
      </c>
      <c r="AE1513" s="14">
        <f t="shared" si="936"/>
        <v>124.58333333333333</v>
      </c>
      <c r="AF1513" s="24">
        <f t="shared" si="920"/>
        <v>466.1109634310526</v>
      </c>
      <c r="AG1513" s="3">
        <f t="shared" si="937"/>
        <v>-1</v>
      </c>
      <c r="AH1513" s="14">
        <f t="shared" si="941"/>
        <v>0</v>
      </c>
      <c r="AI1513" s="14">
        <f t="shared" si="942"/>
        <v>-1.5049755472483731E-16</v>
      </c>
      <c r="AJ1513" s="14">
        <f t="shared" si="943"/>
        <v>0.95500132912052671</v>
      </c>
      <c r="AK1513" s="14">
        <f t="shared" si="944"/>
        <v>1.3680021265928426</v>
      </c>
      <c r="AL1513" s="24">
        <f t="shared" si="938"/>
        <v>699.97680237865961</v>
      </c>
      <c r="AM1513" s="14">
        <f t="shared" si="939"/>
        <v>562.92408326551606</v>
      </c>
      <c r="AN1513" s="138" t="str">
        <f t="shared" si="940"/>
        <v>modifiée</v>
      </c>
      <c r="AP1513" s="124"/>
    </row>
    <row r="1514" spans="2:42" x14ac:dyDescent="0.25">
      <c r="B1514" s="3">
        <f t="shared" si="921"/>
        <v>7480</v>
      </c>
      <c r="C1514" s="14">
        <f t="shared" si="922"/>
        <v>124.66666666666667</v>
      </c>
      <c r="D1514" s="11">
        <f t="shared" si="923"/>
        <v>1054.7500723419553</v>
      </c>
      <c r="E1514" s="11">
        <f t="shared" si="908"/>
        <v>915.0879585242642</v>
      </c>
      <c r="F1514" s="11">
        <f t="shared" si="924"/>
        <v>434.54343447798186</v>
      </c>
      <c r="G1514" s="11">
        <f t="shared" si="909"/>
        <v>700.2038939316991</v>
      </c>
      <c r="H1514" s="11">
        <f t="shared" si="910"/>
        <v>582.47689155221792</v>
      </c>
      <c r="I1514" s="24">
        <f t="shared" si="925"/>
        <v>434.54343447798186</v>
      </c>
      <c r="J1514" s="12">
        <f t="shared" si="911"/>
        <v>0.25733559713417797</v>
      </c>
      <c r="K1514" s="24">
        <f t="shared" si="912"/>
        <v>623.94256560110227</v>
      </c>
      <c r="L1514" s="12">
        <f t="shared" si="926"/>
        <v>0.23063517229155148</v>
      </c>
      <c r="M1514" s="24">
        <f t="shared" si="927"/>
        <v>700.2038939316991</v>
      </c>
      <c r="N1514" s="12">
        <f t="shared" si="913"/>
        <v>0.4769169680191529</v>
      </c>
      <c r="O1514" s="24">
        <f t="shared" si="914"/>
        <v>1010.0036911872413</v>
      </c>
      <c r="P1514" s="12">
        <f t="shared" si="928"/>
        <v>0.22661491610411788</v>
      </c>
      <c r="Q1514" s="24">
        <f t="shared" si="929"/>
        <v>582.47689155221792</v>
      </c>
      <c r="R1514" s="12">
        <f t="shared" si="915"/>
        <v>0.3902443836439855</v>
      </c>
      <c r="S1514" s="24">
        <f t="shared" si="916"/>
        <v>740.59423009445663</v>
      </c>
      <c r="T1514" s="12">
        <f t="shared" si="930"/>
        <v>0.25480009679611343</v>
      </c>
      <c r="W1514" s="24">
        <f t="shared" si="931"/>
        <v>797.96010760284457</v>
      </c>
      <c r="X1514" s="24">
        <f t="shared" si="932"/>
        <v>811.12860459685066</v>
      </c>
      <c r="Y1514" s="13">
        <f t="shared" si="917"/>
        <v>0.39792203905239454</v>
      </c>
      <c r="Z1514" s="24">
        <f t="shared" si="918"/>
        <v>2928.1962730354908</v>
      </c>
      <c r="AA1514" s="24">
        <f t="shared" si="919"/>
        <v>18808.391575130365</v>
      </c>
      <c r="AB1514" s="24">
        <f t="shared" si="933"/>
        <v>700.2038939316991</v>
      </c>
      <c r="AC1514" s="24">
        <f t="shared" si="934"/>
        <v>582.47689155221792</v>
      </c>
      <c r="AD1514" s="123">
        <f t="shared" si="935"/>
        <v>7480</v>
      </c>
      <c r="AE1514" s="14">
        <f t="shared" si="936"/>
        <v>124.66666666666667</v>
      </c>
      <c r="AF1514" s="24">
        <f t="shared" si="920"/>
        <v>466.23844577610896</v>
      </c>
      <c r="AG1514" s="3">
        <f t="shared" si="937"/>
        <v>-1</v>
      </c>
      <c r="AH1514" s="14">
        <f t="shared" si="941"/>
        <v>0</v>
      </c>
      <c r="AI1514" s="14">
        <f t="shared" si="942"/>
        <v>-1.4993141938597815E-16</v>
      </c>
      <c r="AJ1514" s="14">
        <f t="shared" si="943"/>
        <v>0.95385398801501942</v>
      </c>
      <c r="AK1514" s="14">
        <f t="shared" si="944"/>
        <v>1.366166380824031</v>
      </c>
      <c r="AL1514" s="24">
        <f t="shared" si="938"/>
        <v>700.2038939316991</v>
      </c>
      <c r="AM1514" s="14">
        <f t="shared" si="939"/>
        <v>563.1548713080806</v>
      </c>
      <c r="AN1514" s="138" t="str">
        <f t="shared" si="940"/>
        <v>modifiée</v>
      </c>
      <c r="AP1514" s="124"/>
    </row>
    <row r="1515" spans="2:42" x14ac:dyDescent="0.25">
      <c r="B1515" s="3">
        <f t="shared" si="921"/>
        <v>7485</v>
      </c>
      <c r="C1515" s="14">
        <f t="shared" si="922"/>
        <v>124.75</v>
      </c>
      <c r="D1515" s="11">
        <f t="shared" si="923"/>
        <v>1054.850093437964</v>
      </c>
      <c r="E1515" s="11">
        <f t="shared" si="908"/>
        <v>915.30873395063634</v>
      </c>
      <c r="F1515" s="11">
        <f t="shared" si="924"/>
        <v>434.77406965027342</v>
      </c>
      <c r="G1515" s="11">
        <f t="shared" si="909"/>
        <v>700.43050884780325</v>
      </c>
      <c r="H1515" s="11">
        <f t="shared" si="910"/>
        <v>582.73169164901401</v>
      </c>
      <c r="I1515" s="24">
        <f t="shared" si="925"/>
        <v>434.77406965027342</v>
      </c>
      <c r="J1515" s="12">
        <f t="shared" si="911"/>
        <v>0.25728213871711253</v>
      </c>
      <c r="K1515" s="24">
        <f t="shared" si="912"/>
        <v>624.07220919806196</v>
      </c>
      <c r="L1515" s="12">
        <f t="shared" si="926"/>
        <v>0.23054372480216426</v>
      </c>
      <c r="M1515" s="24">
        <f t="shared" si="927"/>
        <v>700.43050884780325</v>
      </c>
      <c r="N1515" s="12">
        <f t="shared" si="913"/>
        <v>0.475939179848344</v>
      </c>
      <c r="O1515" s="24">
        <f t="shared" si="914"/>
        <v>1012.0786824960697</v>
      </c>
      <c r="P1515" s="12">
        <f t="shared" si="928"/>
        <v>0.22613627602115041</v>
      </c>
      <c r="Q1515" s="24">
        <f t="shared" si="929"/>
        <v>582.73169164901401</v>
      </c>
      <c r="R1515" s="12">
        <f t="shared" si="915"/>
        <v>0.39010152838277595</v>
      </c>
      <c r="S1515" s="24">
        <f t="shared" si="916"/>
        <v>740.86543585627203</v>
      </c>
      <c r="T1515" s="12">
        <f t="shared" si="930"/>
        <v>0.25463562649086952</v>
      </c>
      <c r="W1515" s="24">
        <f t="shared" si="931"/>
        <v>798.35802964189702</v>
      </c>
      <c r="X1515" s="24">
        <f t="shared" si="932"/>
        <v>809.55643216908879</v>
      </c>
      <c r="Y1515" s="13">
        <f t="shared" si="917"/>
        <v>0.39837161571806262</v>
      </c>
      <c r="Z1515" s="24">
        <f t="shared" si="918"/>
        <v>2923.7676077184829</v>
      </c>
      <c r="AA1515" s="24">
        <f t="shared" si="919"/>
        <v>18795.199868748776</v>
      </c>
      <c r="AB1515" s="24">
        <f t="shared" si="933"/>
        <v>700.43050884780325</v>
      </c>
      <c r="AC1515" s="24">
        <f t="shared" si="934"/>
        <v>582.73169164901401</v>
      </c>
      <c r="AD1515" s="123">
        <f t="shared" si="935"/>
        <v>7485</v>
      </c>
      <c r="AE1515" s="14">
        <f t="shared" si="936"/>
        <v>124.75</v>
      </c>
      <c r="AF1515" s="24">
        <f t="shared" si="920"/>
        <v>466.36584582450701</v>
      </c>
      <c r="AG1515" s="3">
        <f t="shared" si="937"/>
        <v>-1</v>
      </c>
      <c r="AH1515" s="14">
        <f t="shared" si="941"/>
        <v>0</v>
      </c>
      <c r="AI1515" s="14">
        <f t="shared" si="942"/>
        <v>-1.4936564951769867E-16</v>
      </c>
      <c r="AJ1515" s="14">
        <f t="shared" si="943"/>
        <v>0.95270738757943696</v>
      </c>
      <c r="AK1515" s="14">
        <f t="shared" si="944"/>
        <v>1.3643318201270991</v>
      </c>
      <c r="AL1515" s="24">
        <f t="shared" si="938"/>
        <v>700.43050884780325</v>
      </c>
      <c r="AM1515" s="14">
        <f t="shared" si="939"/>
        <v>563.38545495999824</v>
      </c>
      <c r="AN1515" s="138" t="str">
        <f t="shared" si="940"/>
        <v>modifiée</v>
      </c>
      <c r="AP1515" s="124"/>
    </row>
    <row r="1516" spans="2:42" x14ac:dyDescent="0.25">
      <c r="B1516" s="3">
        <f t="shared" si="921"/>
        <v>7490</v>
      </c>
      <c r="C1516" s="14">
        <f t="shared" si="922"/>
        <v>124.83333333333333</v>
      </c>
      <c r="D1516" s="11">
        <f t="shared" si="923"/>
        <v>1054.9500478087532</v>
      </c>
      <c r="E1516" s="11">
        <f t="shared" si="908"/>
        <v>915.52950937700848</v>
      </c>
      <c r="F1516" s="11">
        <f t="shared" si="924"/>
        <v>435.00461337507556</v>
      </c>
      <c r="G1516" s="11">
        <f t="shared" si="909"/>
        <v>700.65664512382443</v>
      </c>
      <c r="H1516" s="11">
        <f t="shared" si="910"/>
        <v>582.98632727550489</v>
      </c>
      <c r="I1516" s="24">
        <f t="shared" si="925"/>
        <v>435.00461337507556</v>
      </c>
      <c r="J1516" s="12">
        <f t="shared" si="911"/>
        <v>0.25722867086689311</v>
      </c>
      <c r="K1516" s="24">
        <f t="shared" si="912"/>
        <v>624.20192957213635</v>
      </c>
      <c r="L1516" s="12">
        <f t="shared" si="926"/>
        <v>0.23045229310517173</v>
      </c>
      <c r="M1516" s="24">
        <f t="shared" si="927"/>
        <v>700.65664512382443</v>
      </c>
      <c r="N1516" s="12">
        <f t="shared" si="913"/>
        <v>0.47495568844281499</v>
      </c>
      <c r="O1516" s="24">
        <f t="shared" si="914"/>
        <v>1014.1743952334357</v>
      </c>
      <c r="P1516" s="12">
        <f t="shared" si="928"/>
        <v>0.2256556171532294</v>
      </c>
      <c r="Q1516" s="24">
        <f t="shared" si="929"/>
        <v>582.98632727550489</v>
      </c>
      <c r="R1516" s="12">
        <f t="shared" si="915"/>
        <v>0.38995872023803618</v>
      </c>
      <c r="S1516" s="24">
        <f t="shared" si="916"/>
        <v>741.13675077476364</v>
      </c>
      <c r="T1516" s="12">
        <f t="shared" si="930"/>
        <v>0.25447127919166218</v>
      </c>
      <c r="W1516" s="24">
        <f t="shared" si="931"/>
        <v>798.75640125761504</v>
      </c>
      <c r="X1516" s="24">
        <f t="shared" si="932"/>
        <v>808.00098100321168</v>
      </c>
      <c r="Y1516" s="13">
        <f t="shared" si="917"/>
        <v>0.39881265971158286</v>
      </c>
      <c r="Z1516" s="24">
        <f t="shared" si="918"/>
        <v>2919.3277029848359</v>
      </c>
      <c r="AA1516" s="24">
        <f t="shared" si="919"/>
        <v>18781.909007736213</v>
      </c>
      <c r="AB1516" s="24">
        <f t="shared" si="933"/>
        <v>700.65664512382443</v>
      </c>
      <c r="AC1516" s="24">
        <f t="shared" si="934"/>
        <v>582.98632727550489</v>
      </c>
      <c r="AD1516" s="123">
        <f t="shared" si="935"/>
        <v>7490</v>
      </c>
      <c r="AE1516" s="14">
        <f t="shared" si="936"/>
        <v>124.83333333333333</v>
      </c>
      <c r="AF1516" s="24">
        <f t="shared" si="920"/>
        <v>466.49316363775245</v>
      </c>
      <c r="AG1516" s="3">
        <f t="shared" si="937"/>
        <v>-1</v>
      </c>
      <c r="AH1516" s="14">
        <f t="shared" si="941"/>
        <v>0</v>
      </c>
      <c r="AI1516" s="14">
        <f t="shared" si="942"/>
        <v>-1.4880024484685863E-16</v>
      </c>
      <c r="AJ1516" s="14">
        <f t="shared" si="943"/>
        <v>0.95156152726022802</v>
      </c>
      <c r="AK1516" s="14">
        <f t="shared" si="944"/>
        <v>1.3624984436163647</v>
      </c>
      <c r="AL1516" s="24">
        <f t="shared" si="938"/>
        <v>700.65664512382443</v>
      </c>
      <c r="AM1516" s="14">
        <f t="shared" si="939"/>
        <v>563.61583481663763</v>
      </c>
      <c r="AN1516" s="138" t="str">
        <f t="shared" si="940"/>
        <v>modifiée</v>
      </c>
      <c r="AP1516" s="124"/>
    </row>
    <row r="1517" spans="2:42" x14ac:dyDescent="0.25">
      <c r="B1517" s="3">
        <f t="shared" si="921"/>
        <v>7495</v>
      </c>
      <c r="C1517" s="14">
        <f t="shared" si="922"/>
        <v>124.91666666666667</v>
      </c>
      <c r="D1517" s="11">
        <f t="shared" si="923"/>
        <v>1055.0499355432905</v>
      </c>
      <c r="E1517" s="11">
        <f t="shared" si="908"/>
        <v>915.75028480338074</v>
      </c>
      <c r="F1517" s="11">
        <f t="shared" si="924"/>
        <v>435.23506566818071</v>
      </c>
      <c r="G1517" s="11">
        <f t="shared" si="909"/>
        <v>700.88230074097771</v>
      </c>
      <c r="H1517" s="11">
        <f t="shared" si="910"/>
        <v>583.24079855469654</v>
      </c>
      <c r="I1517" s="24">
        <f t="shared" si="925"/>
        <v>435.23506566818071</v>
      </c>
      <c r="J1517" s="12">
        <f t="shared" si="911"/>
        <v>0.25717519360108637</v>
      </c>
      <c r="K1517" s="24">
        <f t="shared" si="912"/>
        <v>624.33172674284083</v>
      </c>
      <c r="L1517" s="12">
        <f t="shared" si="926"/>
        <v>0.23036087724815496</v>
      </c>
      <c r="M1517" s="24">
        <f t="shared" si="927"/>
        <v>700.88230074097771</v>
      </c>
      <c r="N1517" s="12">
        <f t="shared" si="913"/>
        <v>0.47396645931030207</v>
      </c>
      <c r="O1517" s="24">
        <f t="shared" si="914"/>
        <v>1016.2911080039416</v>
      </c>
      <c r="P1517" s="12">
        <f t="shared" si="928"/>
        <v>0.22517292378553602</v>
      </c>
      <c r="Q1517" s="24">
        <f t="shared" si="929"/>
        <v>583.24079855469654</v>
      </c>
      <c r="R1517" s="12">
        <f t="shared" si="915"/>
        <v>0.38981595932605007</v>
      </c>
      <c r="S1517" s="24">
        <f t="shared" si="916"/>
        <v>741.40817465035343</v>
      </c>
      <c r="T1517" s="12">
        <f t="shared" si="930"/>
        <v>0.25430705489270777</v>
      </c>
      <c r="W1517" s="24">
        <f t="shared" si="931"/>
        <v>799.15521391732659</v>
      </c>
      <c r="X1517" s="24">
        <f t="shared" si="932"/>
        <v>806.4620214033215</v>
      </c>
      <c r="Y1517" s="13">
        <f t="shared" si="917"/>
        <v>0.39924522892409559</v>
      </c>
      <c r="Z1517" s="24">
        <f t="shared" si="918"/>
        <v>2914.8767721513536</v>
      </c>
      <c r="AA1517" s="24">
        <f t="shared" si="919"/>
        <v>18768.519918446065</v>
      </c>
      <c r="AB1517" s="24">
        <f t="shared" si="933"/>
        <v>700.88230074097771</v>
      </c>
      <c r="AC1517" s="24">
        <f t="shared" si="934"/>
        <v>583.24079855469654</v>
      </c>
      <c r="AD1517" s="123">
        <f t="shared" si="935"/>
        <v>7495</v>
      </c>
      <c r="AE1517" s="14">
        <f t="shared" si="936"/>
        <v>124.91666666666667</v>
      </c>
      <c r="AF1517" s="24">
        <f t="shared" si="920"/>
        <v>466.62039927734827</v>
      </c>
      <c r="AG1517" s="3">
        <f t="shared" si="937"/>
        <v>-1</v>
      </c>
      <c r="AH1517" s="14">
        <f t="shared" si="941"/>
        <v>0</v>
      </c>
      <c r="AI1517" s="14">
        <f t="shared" si="942"/>
        <v>-1.4823520510032986E-16</v>
      </c>
      <c r="AJ1517" s="14">
        <f t="shared" si="943"/>
        <v>0.95041640650386561</v>
      </c>
      <c r="AK1517" s="14">
        <f t="shared" si="944"/>
        <v>1.3606662504061851</v>
      </c>
      <c r="AL1517" s="24">
        <f t="shared" si="938"/>
        <v>700.88230074097771</v>
      </c>
      <c r="AM1517" s="14">
        <f t="shared" si="939"/>
        <v>563.84601147091064</v>
      </c>
      <c r="AN1517" s="138" t="str">
        <f t="shared" si="940"/>
        <v>modifiée</v>
      </c>
      <c r="AP1517" s="124"/>
    </row>
    <row r="1518" spans="2:42" x14ac:dyDescent="0.25">
      <c r="B1518" s="3">
        <f t="shared" si="921"/>
        <v>7500</v>
      </c>
      <c r="C1518" s="14">
        <f t="shared" si="922"/>
        <v>125</v>
      </c>
      <c r="D1518" s="11">
        <f t="shared" si="923"/>
        <v>1055.1497567303647</v>
      </c>
      <c r="E1518" s="11">
        <f t="shared" si="908"/>
        <v>915.97106022975299</v>
      </c>
      <c r="F1518" s="11">
        <f t="shared" si="924"/>
        <v>435.46542654542884</v>
      </c>
      <c r="G1518" s="11">
        <f t="shared" si="909"/>
        <v>701.10747366476323</v>
      </c>
      <c r="H1518" s="11">
        <f t="shared" si="910"/>
        <v>583.49510560958925</v>
      </c>
      <c r="I1518" s="24">
        <f t="shared" si="925"/>
        <v>435.46542654542884</v>
      </c>
      <c r="J1518" s="12">
        <f t="shared" si="911"/>
        <v>0.25712170693736713</v>
      </c>
      <c r="K1518" s="24">
        <f t="shared" si="912"/>
        <v>624.46160072942598</v>
      </c>
      <c r="L1518" s="12">
        <f t="shared" si="926"/>
        <v>0.23026947727871591</v>
      </c>
      <c r="M1518" s="24">
        <f t="shared" si="927"/>
        <v>701.10747366476323</v>
      </c>
      <c r="N1518" s="12">
        <f t="shared" si="913"/>
        <v>0.47297145791030981</v>
      </c>
      <c r="O1518" s="24">
        <f t="shared" si="914"/>
        <v>1018.4291039830888</v>
      </c>
      <c r="P1518" s="12">
        <f t="shared" si="928"/>
        <v>0.22468818012727976</v>
      </c>
      <c r="Q1518" s="24">
        <f t="shared" si="929"/>
        <v>583.49510560958925</v>
      </c>
      <c r="R1518" s="12">
        <f t="shared" si="915"/>
        <v>0.38967324576271128</v>
      </c>
      <c r="S1518" s="24">
        <f t="shared" si="916"/>
        <v>741.67970728351065</v>
      </c>
      <c r="T1518" s="12">
        <f t="shared" si="930"/>
        <v>0.25414295358794869</v>
      </c>
      <c r="W1518" s="24">
        <f t="shared" si="931"/>
        <v>799.55445914625068</v>
      </c>
      <c r="X1518" s="24">
        <f t="shared" si="932"/>
        <v>804.93932738910098</v>
      </c>
      <c r="Y1518" s="13">
        <f t="shared" si="917"/>
        <v>0.39966938130040808</v>
      </c>
      <c r="Z1518" s="24">
        <f t="shared" si="918"/>
        <v>2910.415027087558</v>
      </c>
      <c r="AA1518" s="24">
        <f t="shared" si="919"/>
        <v>18755.033523964386</v>
      </c>
      <c r="AB1518" s="24">
        <f t="shared" si="933"/>
        <v>701.10747366476323</v>
      </c>
      <c r="AC1518" s="24">
        <f t="shared" si="934"/>
        <v>583.49510560958925</v>
      </c>
      <c r="AD1518" s="123">
        <f t="shared" si="935"/>
        <v>7500</v>
      </c>
      <c r="AE1518" s="14">
        <f t="shared" si="936"/>
        <v>125</v>
      </c>
      <c r="AF1518" s="24">
        <f t="shared" si="920"/>
        <v>466.74755280479462</v>
      </c>
      <c r="AG1518" s="3">
        <f t="shared" si="937"/>
        <v>-1</v>
      </c>
      <c r="AH1518" s="14">
        <f t="shared" si="941"/>
        <v>0</v>
      </c>
      <c r="AI1518" s="14">
        <f t="shared" si="942"/>
        <v>-1.4767053000499686E-16</v>
      </c>
      <c r="AJ1518" s="14">
        <f t="shared" si="943"/>
        <v>0.94927202475684846</v>
      </c>
      <c r="AK1518" s="14">
        <f t="shared" si="944"/>
        <v>1.3588352396109575</v>
      </c>
      <c r="AL1518" s="24">
        <f t="shared" si="938"/>
        <v>701.10747366476323</v>
      </c>
      <c r="AM1518" s="14">
        <f t="shared" si="939"/>
        <v>564.07598551325839</v>
      </c>
      <c r="AN1518" s="138" t="str">
        <f t="shared" si="940"/>
        <v>modifiée</v>
      </c>
      <c r="AP1518" s="124"/>
    </row>
    <row r="1519" spans="2:42" x14ac:dyDescent="0.25">
      <c r="B1519" s="3">
        <f t="shared" si="921"/>
        <v>7505</v>
      </c>
      <c r="C1519" s="14">
        <f t="shared" si="922"/>
        <v>125.08333333333333</v>
      </c>
      <c r="D1519" s="11">
        <f t="shared" si="923"/>
        <v>1055.2495114585879</v>
      </c>
      <c r="E1519" s="11">
        <f t="shared" si="908"/>
        <v>916.19183565612525</v>
      </c>
      <c r="F1519" s="11">
        <f t="shared" si="924"/>
        <v>435.69569602270758</v>
      </c>
      <c r="G1519" s="11">
        <f t="shared" si="909"/>
        <v>701.33216184489049</v>
      </c>
      <c r="H1519" s="11">
        <f t="shared" si="910"/>
        <v>583.74924856317716</v>
      </c>
      <c r="I1519" s="24">
        <f t="shared" si="925"/>
        <v>435.69569602270758</v>
      </c>
      <c r="J1519" s="12">
        <f t="shared" si="911"/>
        <v>0.25706821089351833</v>
      </c>
      <c r="K1519" s="24">
        <f t="shared" si="912"/>
        <v>624.59155155087683</v>
      </c>
      <c r="L1519" s="12">
        <f t="shared" si="926"/>
        <v>0.23017809324436606</v>
      </c>
      <c r="M1519" s="24">
        <f t="shared" si="927"/>
        <v>701.33216184489049</v>
      </c>
      <c r="N1519" s="12">
        <f t="shared" si="913"/>
        <v>0.4719706496599092</v>
      </c>
      <c r="O1519" s="24">
        <f t="shared" si="914"/>
        <v>1020.5886710037262</v>
      </c>
      <c r="P1519" s="12">
        <f t="shared" si="928"/>
        <v>0.22420137031286455</v>
      </c>
      <c r="Q1519" s="24">
        <f t="shared" si="929"/>
        <v>583.74924856317716</v>
      </c>
      <c r="R1519" s="12">
        <f t="shared" si="915"/>
        <v>0.38953057966352289</v>
      </c>
      <c r="S1519" s="24">
        <f t="shared" si="916"/>
        <v>741.95134847475333</v>
      </c>
      <c r="T1519" s="12">
        <f t="shared" si="930"/>
        <v>0.25397897527088426</v>
      </c>
      <c r="W1519" s="24">
        <f t="shared" si="931"/>
        <v>799.95412852755112</v>
      </c>
      <c r="X1519" s="24">
        <f t="shared" si="932"/>
        <v>803.43267662907078</v>
      </c>
      <c r="Y1519" s="13">
        <f t="shared" si="917"/>
        <v>0.40008517482661821</v>
      </c>
      <c r="Z1519" s="24">
        <f t="shared" si="918"/>
        <v>2905.9426782143532</v>
      </c>
      <c r="AA1519" s="24">
        <f t="shared" si="919"/>
        <v>18741.450744081201</v>
      </c>
      <c r="AB1519" s="24">
        <f t="shared" si="933"/>
        <v>701.33216184489049</v>
      </c>
      <c r="AC1519" s="24">
        <f t="shared" si="934"/>
        <v>583.74924856317716</v>
      </c>
      <c r="AD1519" s="123">
        <f t="shared" si="935"/>
        <v>7505</v>
      </c>
      <c r="AE1519" s="14">
        <f t="shared" si="936"/>
        <v>125.08333333333333</v>
      </c>
      <c r="AF1519" s="24">
        <f t="shared" si="920"/>
        <v>466.87462428158858</v>
      </c>
      <c r="AG1519" s="3">
        <f t="shared" si="937"/>
        <v>-1</v>
      </c>
      <c r="AH1519" s="14">
        <f t="shared" si="941"/>
        <v>0</v>
      </c>
      <c r="AI1519" s="14">
        <f t="shared" si="942"/>
        <v>-1.4710621928775778E-16</v>
      </c>
      <c r="AJ1519" s="14">
        <f t="shared" si="943"/>
        <v>0.94812838146570277</v>
      </c>
      <c r="AK1519" s="14">
        <f t="shared" si="944"/>
        <v>1.3570054103451246</v>
      </c>
      <c r="AL1519" s="24">
        <f t="shared" si="938"/>
        <v>701.33216184489049</v>
      </c>
      <c r="AM1519" s="14">
        <f t="shared" si="939"/>
        <v>564.30575753163953</v>
      </c>
      <c r="AN1519" s="138" t="str">
        <f t="shared" si="940"/>
        <v>modifiée</v>
      </c>
      <c r="AP1519" s="124"/>
    </row>
    <row r="1520" spans="2:42" x14ac:dyDescent="0.25">
      <c r="B1520" s="3">
        <f t="shared" si="921"/>
        <v>7510</v>
      </c>
      <c r="C1520" s="14">
        <f t="shared" si="922"/>
        <v>125.16666666666667</v>
      </c>
      <c r="D1520" s="11">
        <f t="shared" si="923"/>
        <v>1055.349199816395</v>
      </c>
      <c r="E1520" s="11">
        <f t="shared" si="908"/>
        <v>916.41261108249751</v>
      </c>
      <c r="F1520" s="11">
        <f t="shared" si="924"/>
        <v>435.92587411595196</v>
      </c>
      <c r="G1520" s="11">
        <f t="shared" si="909"/>
        <v>701.55636321520331</v>
      </c>
      <c r="H1520" s="11">
        <f t="shared" si="910"/>
        <v>584.00322753844807</v>
      </c>
      <c r="I1520" s="24">
        <f t="shared" si="925"/>
        <v>435.92587411595196</v>
      </c>
      <c r="J1520" s="12">
        <f t="shared" si="911"/>
        <v>0.25701470548743055</v>
      </c>
      <c r="K1520" s="24">
        <f t="shared" si="912"/>
        <v>624.72157922591339</v>
      </c>
      <c r="L1520" s="12">
        <f t="shared" si="926"/>
        <v>0.23008672519259685</v>
      </c>
      <c r="M1520" s="24">
        <f t="shared" si="927"/>
        <v>701.55636321520331</v>
      </c>
      <c r="N1520" s="12">
        <f t="shared" si="913"/>
        <v>0.47096399993973631</v>
      </c>
      <c r="O1520" s="24">
        <f t="shared" si="914"/>
        <v>1022.7701016443036</v>
      </c>
      <c r="P1520" s="12">
        <f t="shared" si="928"/>
        <v>0.22371247840346928</v>
      </c>
      <c r="Q1520" s="24">
        <f t="shared" si="929"/>
        <v>584.00322753844807</v>
      </c>
      <c r="R1520" s="12">
        <f t="shared" si="915"/>
        <v>0.38938796114359814</v>
      </c>
      <c r="S1520" s="24">
        <f t="shared" si="916"/>
        <v>742.22309802464929</v>
      </c>
      <c r="T1520" s="12">
        <f t="shared" si="930"/>
        <v>0.25381511993467942</v>
      </c>
      <c r="W1520" s="24">
        <f t="shared" si="931"/>
        <v>800.35421370237771</v>
      </c>
      <c r="X1520" s="24">
        <f t="shared" si="932"/>
        <v>801.94185037511375</v>
      </c>
      <c r="Y1520" s="13">
        <f t="shared" si="917"/>
        <v>0.40049266751808593</v>
      </c>
      <c r="Z1520" s="24">
        <f t="shared" si="918"/>
        <v>2901.4599345029951</v>
      </c>
      <c r="AA1520" s="24">
        <f t="shared" si="919"/>
        <v>18727.772495262761</v>
      </c>
      <c r="AB1520" s="24">
        <f t="shared" si="933"/>
        <v>701.55636321520331</v>
      </c>
      <c r="AC1520" s="24">
        <f t="shared" si="934"/>
        <v>584.00322753844807</v>
      </c>
      <c r="AD1520" s="123">
        <f t="shared" si="935"/>
        <v>7510</v>
      </c>
      <c r="AE1520" s="14">
        <f t="shared" si="936"/>
        <v>125.16666666666667</v>
      </c>
      <c r="AF1520" s="24">
        <f t="shared" si="920"/>
        <v>467.00161376922404</v>
      </c>
      <c r="AG1520" s="3">
        <f t="shared" si="937"/>
        <v>-1</v>
      </c>
      <c r="AH1520" s="14">
        <f t="shared" si="941"/>
        <v>0</v>
      </c>
      <c r="AI1520" s="14">
        <f t="shared" si="942"/>
        <v>-1.4654227267552485E-16</v>
      </c>
      <c r="AJ1520" s="14">
        <f t="shared" si="943"/>
        <v>0.94698547607698369</v>
      </c>
      <c r="AK1520" s="14">
        <f t="shared" si="944"/>
        <v>1.355176761723174</v>
      </c>
      <c r="AL1520" s="24">
        <f t="shared" si="938"/>
        <v>701.55636321520331</v>
      </c>
      <c r="AM1520" s="14">
        <f t="shared" si="939"/>
        <v>564.53532811151865</v>
      </c>
      <c r="AN1520" s="138" t="str">
        <f t="shared" si="940"/>
        <v>modifiée</v>
      </c>
      <c r="AP1520" s="124"/>
    </row>
    <row r="1521" spans="2:42" x14ac:dyDescent="0.25">
      <c r="B1521" s="3">
        <f t="shared" si="921"/>
        <v>7515</v>
      </c>
      <c r="C1521" s="14">
        <f t="shared" si="922"/>
        <v>125.25</v>
      </c>
      <c r="D1521" s="11">
        <f t="shared" si="923"/>
        <v>1055.4488218920442</v>
      </c>
      <c r="E1521" s="11">
        <f t="shared" si="908"/>
        <v>916.63338650886965</v>
      </c>
      <c r="F1521" s="11">
        <f t="shared" si="924"/>
        <v>436.15596084114458</v>
      </c>
      <c r="G1521" s="11">
        <f t="shared" si="909"/>
        <v>701.78007569360682</v>
      </c>
      <c r="H1521" s="11">
        <f t="shared" si="910"/>
        <v>584.25704265838272</v>
      </c>
      <c r="I1521" s="24">
        <f t="shared" si="925"/>
        <v>436.15596084114458</v>
      </c>
      <c r="J1521" s="12">
        <f t="shared" si="911"/>
        <v>0.256961190737101</v>
      </c>
      <c r="K1521" s="24">
        <f t="shared" si="912"/>
        <v>624.85168377299237</v>
      </c>
      <c r="L1521" s="12">
        <f t="shared" si="926"/>
        <v>0.22999537317085536</v>
      </c>
      <c r="M1521" s="24">
        <f t="shared" si="927"/>
        <v>701.78007569360682</v>
      </c>
      <c r="N1521" s="12">
        <f t="shared" si="913"/>
        <v>0.46995147410018934</v>
      </c>
      <c r="O1521" s="24">
        <f t="shared" si="914"/>
        <v>1024.973693318984</v>
      </c>
      <c r="P1521" s="12">
        <f t="shared" si="928"/>
        <v>0.22322148838852346</v>
      </c>
      <c r="Q1521" s="24">
        <f t="shared" si="929"/>
        <v>584.25704265838272</v>
      </c>
      <c r="R1521" s="12">
        <f t="shared" si="915"/>
        <v>0.3892453903176602</v>
      </c>
      <c r="S1521" s="24">
        <f t="shared" si="916"/>
        <v>742.49495573381637</v>
      </c>
      <c r="T1521" s="12">
        <f t="shared" si="930"/>
        <v>0.25365138757212985</v>
      </c>
      <c r="W1521" s="24">
        <f t="shared" si="931"/>
        <v>800.75470636989576</v>
      </c>
      <c r="X1521" s="24">
        <f t="shared" si="932"/>
        <v>800.46663339823954</v>
      </c>
      <c r="Y1521" s="13">
        <f t="shared" si="917"/>
        <v>0.40089191740776081</v>
      </c>
      <c r="Z1521" s="24">
        <f t="shared" si="918"/>
        <v>2896.9670034743472</v>
      </c>
      <c r="AA1521" s="24">
        <f t="shared" si="919"/>
        <v>18713.999690625398</v>
      </c>
      <c r="AB1521" s="24">
        <f t="shared" si="933"/>
        <v>701.78007569360682</v>
      </c>
      <c r="AC1521" s="24">
        <f t="shared" si="934"/>
        <v>584.25704265838272</v>
      </c>
      <c r="AD1521" s="123">
        <f t="shared" si="935"/>
        <v>7515</v>
      </c>
      <c r="AE1521" s="14">
        <f t="shared" si="936"/>
        <v>125.25</v>
      </c>
      <c r="AF1521" s="24">
        <f t="shared" si="920"/>
        <v>467.12852132919136</v>
      </c>
      <c r="AG1521" s="3">
        <f t="shared" si="937"/>
        <v>-1</v>
      </c>
      <c r="AH1521" s="14">
        <f t="shared" si="941"/>
        <v>0</v>
      </c>
      <c r="AI1521" s="14">
        <f t="shared" si="942"/>
        <v>-1.4597868989522596E-16</v>
      </c>
      <c r="AJ1521" s="14">
        <f t="shared" si="943"/>
        <v>0.94584330803727779</v>
      </c>
      <c r="AK1521" s="14">
        <f t="shared" si="944"/>
        <v>1.3533492928596444</v>
      </c>
      <c r="AL1521" s="24">
        <f t="shared" si="938"/>
        <v>701.78007569360682</v>
      </c>
      <c r="AM1521" s="14">
        <f t="shared" si="939"/>
        <v>564.76469783585469</v>
      </c>
      <c r="AN1521" s="138" t="str">
        <f t="shared" si="940"/>
        <v>modifiée</v>
      </c>
      <c r="AP1521" s="124"/>
    </row>
    <row r="1522" spans="2:42" x14ac:dyDescent="0.25">
      <c r="B1522" s="3">
        <f t="shared" si="921"/>
        <v>7520</v>
      </c>
      <c r="C1522" s="14">
        <f t="shared" si="922"/>
        <v>125.33333333333333</v>
      </c>
      <c r="D1522" s="11">
        <f t="shared" si="923"/>
        <v>1055.5483777736183</v>
      </c>
      <c r="E1522" s="11">
        <f t="shared" si="908"/>
        <v>916.85416193524179</v>
      </c>
      <c r="F1522" s="11">
        <f t="shared" si="924"/>
        <v>436.38595621431546</v>
      </c>
      <c r="G1522" s="11">
        <f t="shared" si="909"/>
        <v>702.00329718199532</v>
      </c>
      <c r="H1522" s="11">
        <f t="shared" si="910"/>
        <v>584.51069404595489</v>
      </c>
      <c r="I1522" s="24">
        <f t="shared" si="925"/>
        <v>436.38595621431546</v>
      </c>
      <c r="J1522" s="12">
        <f t="shared" si="911"/>
        <v>0.25690766666063375</v>
      </c>
      <c r="K1522" s="24">
        <f t="shared" si="912"/>
        <v>624.98186521030675</v>
      </c>
      <c r="L1522" s="12">
        <f t="shared" si="926"/>
        <v>0.22990403722652719</v>
      </c>
      <c r="M1522" s="24">
        <f t="shared" si="927"/>
        <v>702.00329718199532</v>
      </c>
      <c r="N1522" s="12">
        <f t="shared" si="913"/>
        <v>0.46893303746783588</v>
      </c>
      <c r="O1522" s="24">
        <f t="shared" si="914"/>
        <v>1027.19974836964</v>
      </c>
      <c r="P1522" s="12">
        <f t="shared" si="928"/>
        <v>0.22272838418727151</v>
      </c>
      <c r="Q1522" s="24">
        <f t="shared" si="929"/>
        <v>584.51069404595489</v>
      </c>
      <c r="R1522" s="12">
        <f t="shared" si="915"/>
        <v>0.38910286730004218</v>
      </c>
      <c r="S1522" s="24">
        <f t="shared" si="916"/>
        <v>742.76692140292494</v>
      </c>
      <c r="T1522" s="12">
        <f t="shared" si="930"/>
        <v>0.25348777817563611</v>
      </c>
      <c r="W1522" s="24">
        <f t="shared" si="931"/>
        <v>801.15559828730352</v>
      </c>
      <c r="X1522" s="24">
        <f t="shared" si="932"/>
        <v>799.00681392556794</v>
      </c>
      <c r="Y1522" s="13">
        <f t="shared" si="917"/>
        <v>0.40128298253484262</v>
      </c>
      <c r="Z1522" s="24">
        <f t="shared" si="918"/>
        <v>2892.464091198457</v>
      </c>
      <c r="AA1522" s="24">
        <f t="shared" si="919"/>
        <v>18700.133239910116</v>
      </c>
      <c r="AB1522" s="24">
        <f t="shared" si="933"/>
        <v>702.00329718199532</v>
      </c>
      <c r="AC1522" s="24">
        <f t="shared" si="934"/>
        <v>584.51069404595489</v>
      </c>
      <c r="AD1522" s="123">
        <f t="shared" si="935"/>
        <v>7520</v>
      </c>
      <c r="AE1522" s="14">
        <f t="shared" si="936"/>
        <v>125.33333333333333</v>
      </c>
      <c r="AF1522" s="24">
        <f t="shared" si="920"/>
        <v>467.25534702297745</v>
      </c>
      <c r="AG1522" s="3">
        <f t="shared" si="937"/>
        <v>-1</v>
      </c>
      <c r="AH1522" s="14">
        <f t="shared" si="941"/>
        <v>0</v>
      </c>
      <c r="AI1522" s="14">
        <f t="shared" si="942"/>
        <v>-1.4541547067380446E-16</v>
      </c>
      <c r="AJ1522" s="14">
        <f t="shared" si="943"/>
        <v>0.94470187679320305</v>
      </c>
      <c r="AK1522" s="14">
        <f t="shared" si="944"/>
        <v>1.3515230028691247</v>
      </c>
      <c r="AL1522" s="24">
        <f t="shared" si="938"/>
        <v>702.00329718199532</v>
      </c>
      <c r="AM1522" s="14">
        <f t="shared" si="939"/>
        <v>564.99386728509194</v>
      </c>
      <c r="AN1522" s="138" t="str">
        <f t="shared" si="940"/>
        <v>modifiée</v>
      </c>
      <c r="AP1522" s="124"/>
    </row>
    <row r="1523" spans="2:42" x14ac:dyDescent="0.25">
      <c r="B1523" s="3">
        <f t="shared" si="921"/>
        <v>7525</v>
      </c>
      <c r="C1523" s="14">
        <f t="shared" si="922"/>
        <v>125.41666666666667</v>
      </c>
      <c r="D1523" s="11">
        <f t="shared" si="923"/>
        <v>1055.6478675490246</v>
      </c>
      <c r="E1523" s="11">
        <f t="shared" si="908"/>
        <v>917.07493736161405</v>
      </c>
      <c r="F1523" s="11">
        <f t="shared" si="924"/>
        <v>436.61586025154196</v>
      </c>
      <c r="G1523" s="11">
        <f t="shared" si="909"/>
        <v>702.22602556618256</v>
      </c>
      <c r="H1523" s="11">
        <f t="shared" si="910"/>
        <v>584.76418182413056</v>
      </c>
      <c r="I1523" s="24">
        <f t="shared" si="925"/>
        <v>436.61586025154196</v>
      </c>
      <c r="J1523" s="12">
        <f t="shared" si="911"/>
        <v>0.25685413327623863</v>
      </c>
      <c r="K1523" s="24">
        <f t="shared" si="912"/>
        <v>625.11212355578687</v>
      </c>
      <c r="L1523" s="12">
        <f t="shared" si="926"/>
        <v>0.22981271740696527</v>
      </c>
      <c r="M1523" s="24">
        <f t="shared" si="927"/>
        <v>702.22602556618256</v>
      </c>
      <c r="N1523" s="12">
        <f t="shared" si="913"/>
        <v>0.46790865535202669</v>
      </c>
      <c r="O1523" s="24">
        <f t="shared" si="914"/>
        <v>1029.4485741597975</v>
      </c>
      <c r="P1523" s="12">
        <f t="shared" si="928"/>
        <v>0.22223314965050042</v>
      </c>
      <c r="Q1523" s="24">
        <f t="shared" si="929"/>
        <v>584.76418182413056</v>
      </c>
      <c r="R1523" s="12">
        <f t="shared" si="915"/>
        <v>0.38896039220468775</v>
      </c>
      <c r="S1523" s="24">
        <f t="shared" si="916"/>
        <v>743.03899483269788</v>
      </c>
      <c r="T1523" s="12">
        <f t="shared" si="930"/>
        <v>0.25332429173724974</v>
      </c>
      <c r="W1523" s="24">
        <f t="shared" si="931"/>
        <v>801.55688126983841</v>
      </c>
      <c r="X1523" s="24">
        <f t="shared" si="932"/>
        <v>797.56218357850912</v>
      </c>
      <c r="Y1523" s="13">
        <f t="shared" si="917"/>
        <v>0.40166592093377534</v>
      </c>
      <c r="Z1523" s="24">
        <f t="shared" si="918"/>
        <v>2887.9514022943908</v>
      </c>
      <c r="AA1523" s="24">
        <f t="shared" si="919"/>
        <v>18686.174049458383</v>
      </c>
      <c r="AB1523" s="24">
        <f t="shared" si="933"/>
        <v>702.22602556618256</v>
      </c>
      <c r="AC1523" s="24">
        <f t="shared" si="934"/>
        <v>584.76418182413056</v>
      </c>
      <c r="AD1523" s="123">
        <f t="shared" si="935"/>
        <v>7525</v>
      </c>
      <c r="AE1523" s="14">
        <f t="shared" si="936"/>
        <v>125.41666666666667</v>
      </c>
      <c r="AF1523" s="24">
        <f t="shared" si="920"/>
        <v>467.38209091206528</v>
      </c>
      <c r="AG1523" s="3">
        <f t="shared" si="937"/>
        <v>-1</v>
      </c>
      <c r="AH1523" s="14">
        <f t="shared" si="941"/>
        <v>0</v>
      </c>
      <c r="AI1523" s="14">
        <f t="shared" si="942"/>
        <v>-1.4485261473822104E-16</v>
      </c>
      <c r="AJ1523" s="14">
        <f t="shared" si="943"/>
        <v>0.94356118179141246</v>
      </c>
      <c r="AK1523" s="14">
        <f t="shared" si="944"/>
        <v>1.34969789086626</v>
      </c>
      <c r="AL1523" s="24">
        <f t="shared" si="938"/>
        <v>702.22602556618256</v>
      </c>
      <c r="AM1523" s="14">
        <f t="shared" si="939"/>
        <v>565.22283703714925</v>
      </c>
      <c r="AN1523" s="138" t="str">
        <f t="shared" si="940"/>
        <v>modifiée</v>
      </c>
      <c r="AP1523" s="124"/>
    </row>
    <row r="1524" spans="2:42" x14ac:dyDescent="0.25">
      <c r="B1524" s="3">
        <f t="shared" si="921"/>
        <v>7530</v>
      </c>
      <c r="C1524" s="14">
        <f t="shared" si="922"/>
        <v>125.5</v>
      </c>
      <c r="D1524" s="11">
        <f t="shared" si="923"/>
        <v>1055.7472913059951</v>
      </c>
      <c r="E1524" s="11">
        <f t="shared" si="908"/>
        <v>917.2957127879863</v>
      </c>
      <c r="F1524" s="11">
        <f t="shared" si="924"/>
        <v>436.84567296894892</v>
      </c>
      <c r="G1524" s="11">
        <f t="shared" si="909"/>
        <v>702.44825871583305</v>
      </c>
      <c r="H1524" s="11">
        <f t="shared" si="910"/>
        <v>585.01750611586783</v>
      </c>
      <c r="I1524" s="24">
        <f t="shared" si="925"/>
        <v>436.84567296894892</v>
      </c>
      <c r="J1524" s="12">
        <f t="shared" si="911"/>
        <v>0.25680059060223109</v>
      </c>
      <c r="K1524" s="24">
        <f t="shared" si="912"/>
        <v>625.2424588271009</v>
      </c>
      <c r="L1524" s="12">
        <f t="shared" si="926"/>
        <v>0.2297214137594778</v>
      </c>
      <c r="M1524" s="24">
        <f t="shared" si="927"/>
        <v>702.44825871583305</v>
      </c>
      <c r="N1524" s="12">
        <f t="shared" si="913"/>
        <v>0.46687829305172857</v>
      </c>
      <c r="O1524" s="24">
        <f t="shared" si="914"/>
        <v>1031.7204831705521</v>
      </c>
      <c r="P1524" s="12">
        <f t="shared" si="928"/>
        <v>0.22173576856227123</v>
      </c>
      <c r="Q1524" s="24">
        <f t="shared" si="929"/>
        <v>585.01750611586783</v>
      </c>
      <c r="R1524" s="12">
        <f t="shared" si="915"/>
        <v>0.38881796514515127</v>
      </c>
      <c r="S1524" s="24">
        <f t="shared" si="916"/>
        <v>743.31117582391198</v>
      </c>
      <c r="T1524" s="12">
        <f t="shared" si="930"/>
        <v>0.25316092824865649</v>
      </c>
      <c r="W1524" s="24">
        <f t="shared" si="931"/>
        <v>801.95854719077215</v>
      </c>
      <c r="X1524" s="24">
        <f t="shared" si="932"/>
        <v>796.13253731211421</v>
      </c>
      <c r="Y1524" s="13">
        <f t="shared" si="917"/>
        <v>0.40204079062357423</v>
      </c>
      <c r="Z1524" s="24">
        <f t="shared" si="918"/>
        <v>2883.4291399303538</v>
      </c>
      <c r="AA1524" s="24">
        <f t="shared" si="919"/>
        <v>18672.123022189262</v>
      </c>
      <c r="AB1524" s="24">
        <f t="shared" si="933"/>
        <v>702.44825871583305</v>
      </c>
      <c r="AC1524" s="24">
        <f t="shared" si="934"/>
        <v>585.01750611586783</v>
      </c>
      <c r="AD1524" s="123">
        <f t="shared" si="935"/>
        <v>7530</v>
      </c>
      <c r="AE1524" s="14">
        <f t="shared" si="936"/>
        <v>125.5</v>
      </c>
      <c r="AF1524" s="24">
        <f t="shared" si="920"/>
        <v>467.50875305793392</v>
      </c>
      <c r="AG1524" s="3">
        <f t="shared" si="937"/>
        <v>-1</v>
      </c>
      <c r="AH1524" s="14">
        <f t="shared" si="941"/>
        <v>0</v>
      </c>
      <c r="AI1524" s="14">
        <f t="shared" si="942"/>
        <v>-1.4429012181545392E-16</v>
      </c>
      <c r="AJ1524" s="14">
        <f t="shared" si="943"/>
        <v>0.94242122247859483</v>
      </c>
      <c r="AK1524" s="14">
        <f t="shared" si="944"/>
        <v>1.3478739559657518</v>
      </c>
      <c r="AL1524" s="24">
        <f t="shared" si="938"/>
        <v>702.44825871583305</v>
      </c>
      <c r="AM1524" s="14">
        <f t="shared" si="939"/>
        <v>565.45160766741196</v>
      </c>
      <c r="AN1524" s="138" t="str">
        <f t="shared" si="940"/>
        <v>modifiée</v>
      </c>
      <c r="AP1524" s="124"/>
    </row>
    <row r="1525" spans="2:42" x14ac:dyDescent="0.25">
      <c r="B1525" s="3">
        <f t="shared" si="921"/>
        <v>7535</v>
      </c>
      <c r="C1525" s="14">
        <f t="shared" si="922"/>
        <v>125.58333333333333</v>
      </c>
      <c r="D1525" s="11">
        <f t="shared" si="923"/>
        <v>1055.8466491320874</v>
      </c>
      <c r="E1525" s="11">
        <f t="shared" si="908"/>
        <v>917.51648821435856</v>
      </c>
      <c r="F1525" s="11">
        <f t="shared" si="924"/>
        <v>437.0753943827084</v>
      </c>
      <c r="G1525" s="11">
        <f t="shared" si="909"/>
        <v>702.66999448439537</v>
      </c>
      <c r="H1525" s="11">
        <f t="shared" si="910"/>
        <v>585.27066704411652</v>
      </c>
      <c r="I1525" s="24">
        <f t="shared" si="925"/>
        <v>437.0753943827084</v>
      </c>
      <c r="J1525" s="12">
        <f t="shared" si="911"/>
        <v>0.25674703865703175</v>
      </c>
      <c r="K1525" s="24">
        <f t="shared" si="912"/>
        <v>625.37287104165478</v>
      </c>
      <c r="L1525" s="12">
        <f t="shared" si="926"/>
        <v>0.22963012633132854</v>
      </c>
      <c r="M1525" s="24">
        <f t="shared" si="927"/>
        <v>702.66999448439537</v>
      </c>
      <c r="N1525" s="12">
        <f t="shared" si="913"/>
        <v>0.46584191586257667</v>
      </c>
      <c r="O1525" s="24">
        <f t="shared" si="914"/>
        <v>1034.0157930985108</v>
      </c>
      <c r="P1525" s="12">
        <f t="shared" si="928"/>
        <v>0.22123622464175383</v>
      </c>
      <c r="Q1525" s="24">
        <f t="shared" si="929"/>
        <v>585.27066704411652</v>
      </c>
      <c r="R1525" s="12">
        <f t="shared" si="915"/>
        <v>0.38867558623459691</v>
      </c>
      <c r="S1525" s="24">
        <f t="shared" si="916"/>
        <v>743.58346417739949</v>
      </c>
      <c r="T1525" s="12">
        <f t="shared" si="930"/>
        <v>0.25299768770117687</v>
      </c>
      <c r="W1525" s="24">
        <f t="shared" si="931"/>
        <v>802.36058798139572</v>
      </c>
      <c r="X1525" s="24">
        <f t="shared" si="932"/>
        <v>794.7176733555757</v>
      </c>
      <c r="Y1525" s="13">
        <f t="shared" si="917"/>
        <v>0.40240764959746456</v>
      </c>
      <c r="Z1525" s="24">
        <f t="shared" si="918"/>
        <v>2878.8975058240708</v>
      </c>
      <c r="AA1525" s="24">
        <f t="shared" si="919"/>
        <v>18657.981057577144</v>
      </c>
      <c r="AB1525" s="24">
        <f t="shared" si="933"/>
        <v>702.66999448439537</v>
      </c>
      <c r="AC1525" s="24">
        <f t="shared" si="934"/>
        <v>585.27066704411652</v>
      </c>
      <c r="AD1525" s="123">
        <f t="shared" si="935"/>
        <v>7535</v>
      </c>
      <c r="AE1525" s="14">
        <f t="shared" si="936"/>
        <v>125.58333333333333</v>
      </c>
      <c r="AF1525" s="24">
        <f t="shared" si="920"/>
        <v>467.63533352205826</v>
      </c>
      <c r="AG1525" s="3">
        <f t="shared" si="937"/>
        <v>-1</v>
      </c>
      <c r="AH1525" s="14">
        <f t="shared" si="941"/>
        <v>0</v>
      </c>
      <c r="AI1525" s="14">
        <f t="shared" si="942"/>
        <v>-1.4372799163249956E-16</v>
      </c>
      <c r="AJ1525" s="14">
        <f t="shared" si="943"/>
        <v>0.94128199830147574</v>
      </c>
      <c r="AK1525" s="14">
        <f t="shared" si="944"/>
        <v>1.346051197282361</v>
      </c>
      <c r="AL1525" s="24">
        <f t="shared" si="938"/>
        <v>702.66999448439537</v>
      </c>
      <c r="AM1525" s="14">
        <f t="shared" si="939"/>
        <v>565.68017974872373</v>
      </c>
      <c r="AN1525" s="138" t="str">
        <f t="shared" si="940"/>
        <v>modifiée</v>
      </c>
      <c r="AP1525" s="124"/>
    </row>
    <row r="1526" spans="2:42" x14ac:dyDescent="0.25">
      <c r="B1526" s="3">
        <f t="shared" si="921"/>
        <v>7540</v>
      </c>
      <c r="C1526" s="14">
        <f t="shared" si="922"/>
        <v>125.66666666666667</v>
      </c>
      <c r="D1526" s="11">
        <f t="shared" si="923"/>
        <v>1055.945941114685</v>
      </c>
      <c r="E1526" s="11">
        <f t="shared" si="908"/>
        <v>917.73726364073082</v>
      </c>
      <c r="F1526" s="11">
        <f t="shared" si="924"/>
        <v>437.3050245090397</v>
      </c>
      <c r="G1526" s="11">
        <f t="shared" si="909"/>
        <v>702.89123070903713</v>
      </c>
      <c r="H1526" s="11">
        <f t="shared" si="910"/>
        <v>585.52366473181769</v>
      </c>
      <c r="I1526" s="24">
        <f t="shared" si="925"/>
        <v>437.3050245090397</v>
      </c>
      <c r="J1526" s="12">
        <f t="shared" si="911"/>
        <v>0.2566934774591656</v>
      </c>
      <c r="K1526" s="24">
        <f t="shared" si="912"/>
        <v>625.50336021659405</v>
      </c>
      <c r="L1526" s="12">
        <f t="shared" si="926"/>
        <v>0.22953885516973027</v>
      </c>
      <c r="M1526" s="24">
        <f t="shared" si="927"/>
        <v>702.89123070903713</v>
      </c>
      <c r="N1526" s="12">
        <f t="shared" si="913"/>
        <v>0.46479948908415292</v>
      </c>
      <c r="O1526" s="24">
        <f t="shared" si="914"/>
        <v>1036.3348269558046</v>
      </c>
      <c r="P1526" s="12">
        <f t="shared" si="928"/>
        <v>0.2207345015451368</v>
      </c>
      <c r="Q1526" s="24">
        <f t="shared" si="929"/>
        <v>585.52366473181769</v>
      </c>
      <c r="R1526" s="12">
        <f t="shared" si="915"/>
        <v>0.38853325558580054</v>
      </c>
      <c r="S1526" s="24">
        <f t="shared" si="916"/>
        <v>743.8558596940486</v>
      </c>
      <c r="T1526" s="12">
        <f t="shared" si="930"/>
        <v>0.25283457008575871</v>
      </c>
      <c r="W1526" s="24">
        <f t="shared" si="931"/>
        <v>802.76299563099315</v>
      </c>
      <c r="X1526" s="24">
        <f t="shared" si="932"/>
        <v>793.31739315385914</v>
      </c>
      <c r="Y1526" s="13">
        <f t="shared" si="917"/>
        <v>0.40276655581284387</v>
      </c>
      <c r="Z1526" s="24">
        <f t="shared" si="918"/>
        <v>2874.356700243442</v>
      </c>
      <c r="AA1526" s="24">
        <f t="shared" si="919"/>
        <v>18643.749051631105</v>
      </c>
      <c r="AB1526" s="24">
        <f t="shared" si="933"/>
        <v>702.89123070903713</v>
      </c>
      <c r="AC1526" s="24">
        <f t="shared" si="934"/>
        <v>585.52366473181769</v>
      </c>
      <c r="AD1526" s="123">
        <f t="shared" si="935"/>
        <v>7540</v>
      </c>
      <c r="AE1526" s="14">
        <f t="shared" si="936"/>
        <v>125.66666666666667</v>
      </c>
      <c r="AF1526" s="24">
        <f t="shared" si="920"/>
        <v>467.76183236590884</v>
      </c>
      <c r="AG1526" s="3">
        <f t="shared" si="937"/>
        <v>-1</v>
      </c>
      <c r="AH1526" s="14">
        <f t="shared" si="941"/>
        <v>0</v>
      </c>
      <c r="AI1526" s="14">
        <f t="shared" si="942"/>
        <v>-1.4316622391637403E-16</v>
      </c>
      <c r="AJ1526" s="14">
        <f t="shared" si="943"/>
        <v>0.9401435087068204</v>
      </c>
      <c r="AK1526" s="14">
        <f t="shared" si="944"/>
        <v>1.3442296139309127</v>
      </c>
      <c r="AL1526" s="24">
        <f t="shared" si="938"/>
        <v>702.89123070903713</v>
      </c>
      <c r="AM1526" s="14">
        <f t="shared" si="939"/>
        <v>565.90855385137831</v>
      </c>
      <c r="AN1526" s="138" t="str">
        <f t="shared" si="940"/>
        <v>modifiée</v>
      </c>
      <c r="AP1526" s="124"/>
    </row>
    <row r="1527" spans="2:42" x14ac:dyDescent="0.25">
      <c r="B1527" s="3">
        <f t="shared" si="921"/>
        <v>7545</v>
      </c>
      <c r="C1527" s="14">
        <f t="shared" si="922"/>
        <v>125.75</v>
      </c>
      <c r="D1527" s="11">
        <f t="shared" si="923"/>
        <v>1056.0451673409982</v>
      </c>
      <c r="E1527" s="11">
        <f t="shared" si="908"/>
        <v>917.95803906710296</v>
      </c>
      <c r="F1527" s="11">
        <f t="shared" si="924"/>
        <v>437.53456336420942</v>
      </c>
      <c r="G1527" s="11">
        <f t="shared" si="909"/>
        <v>703.1119652105823</v>
      </c>
      <c r="H1527" s="11">
        <f t="shared" si="910"/>
        <v>585.77649930190341</v>
      </c>
      <c r="I1527" s="24">
        <f t="shared" si="925"/>
        <v>437.53456336420942</v>
      </c>
      <c r="J1527" s="12">
        <f t="shared" si="911"/>
        <v>0.25663990702726225</v>
      </c>
      <c r="K1527" s="24">
        <f t="shared" si="912"/>
        <v>625.63392636880315</v>
      </c>
      <c r="L1527" s="12">
        <f t="shared" si="926"/>
        <v>0.22944760032184491</v>
      </c>
      <c r="M1527" s="24">
        <f t="shared" si="927"/>
        <v>703.1119652105823</v>
      </c>
      <c r="N1527" s="12">
        <f t="shared" si="913"/>
        <v>0.46375097802749243</v>
      </c>
      <c r="O1527" s="24">
        <f t="shared" si="914"/>
        <v>1038.6779131722201</v>
      </c>
      <c r="P1527" s="12">
        <f t="shared" si="928"/>
        <v>0.22023058286763245</v>
      </c>
      <c r="Q1527" s="24">
        <f t="shared" si="929"/>
        <v>585.77649930190341</v>
      </c>
      <c r="R1527" s="12">
        <f t="shared" si="915"/>
        <v>0.38839097331114847</v>
      </c>
      <c r="S1527" s="24">
        <f t="shared" si="916"/>
        <v>744.12836217480469</v>
      </c>
      <c r="T1527" s="12">
        <f t="shared" si="930"/>
        <v>0.25267157539297835</v>
      </c>
      <c r="W1527" s="24">
        <f t="shared" si="931"/>
        <v>803.16576218680598</v>
      </c>
      <c r="X1527" s="24">
        <f t="shared" si="932"/>
        <v>791.93150131043751</v>
      </c>
      <c r="Y1527" s="13">
        <f t="shared" si="917"/>
        <v>0.4031175671815389</v>
      </c>
      <c r="Z1527" s="24">
        <f t="shared" si="918"/>
        <v>2869.8069220074244</v>
      </c>
      <c r="AA1527" s="24">
        <f t="shared" si="919"/>
        <v>18629.427896874546</v>
      </c>
      <c r="AB1527" s="24">
        <f t="shared" si="933"/>
        <v>703.1119652105823</v>
      </c>
      <c r="AC1527" s="24">
        <f t="shared" si="934"/>
        <v>585.77649930190341</v>
      </c>
      <c r="AD1527" s="123">
        <f t="shared" si="935"/>
        <v>7545</v>
      </c>
      <c r="AE1527" s="14">
        <f t="shared" si="936"/>
        <v>125.75</v>
      </c>
      <c r="AF1527" s="24">
        <f t="shared" si="920"/>
        <v>467.88824965095171</v>
      </c>
      <c r="AG1527" s="3">
        <f t="shared" si="937"/>
        <v>-1</v>
      </c>
      <c r="AH1527" s="14">
        <f t="shared" si="941"/>
        <v>0</v>
      </c>
      <c r="AI1527" s="14">
        <f t="shared" si="942"/>
        <v>-1.426048183941133E-16</v>
      </c>
      <c r="AJ1527" s="14">
        <f t="shared" si="943"/>
        <v>0.93900575314143464</v>
      </c>
      <c r="AK1527" s="14">
        <f t="shared" si="944"/>
        <v>1.3424092050262955</v>
      </c>
      <c r="AL1527" s="24">
        <f t="shared" si="938"/>
        <v>703.1119652105823</v>
      </c>
      <c r="AM1527" s="14">
        <f t="shared" si="939"/>
        <v>566.13673054311312</v>
      </c>
      <c r="AN1527" s="138" t="str">
        <f t="shared" si="940"/>
        <v>modifiée</v>
      </c>
      <c r="AP1527" s="124"/>
    </row>
    <row r="1528" spans="2:42" x14ac:dyDescent="0.25">
      <c r="B1528" s="3">
        <f t="shared" si="921"/>
        <v>7550</v>
      </c>
      <c r="C1528" s="14">
        <f t="shared" si="922"/>
        <v>125.83333333333333</v>
      </c>
      <c r="D1528" s="11">
        <f t="shared" si="923"/>
        <v>1056.1443278980632</v>
      </c>
      <c r="E1528" s="11">
        <f t="shared" si="908"/>
        <v>918.1788144934751</v>
      </c>
      <c r="F1528" s="11">
        <f t="shared" si="924"/>
        <v>437.76401096453128</v>
      </c>
      <c r="G1528" s="11">
        <f t="shared" si="909"/>
        <v>703.33219579344996</v>
      </c>
      <c r="H1528" s="11">
        <f t="shared" si="910"/>
        <v>586.02917087729634</v>
      </c>
      <c r="I1528" s="24">
        <f t="shared" si="925"/>
        <v>437.76401096453128</v>
      </c>
      <c r="J1528" s="12">
        <f t="shared" si="911"/>
        <v>0.25658632738005427</v>
      </c>
      <c r="K1528" s="24">
        <f t="shared" si="912"/>
        <v>625.76456951490695</v>
      </c>
      <c r="L1528" s="12">
        <f t="shared" si="926"/>
        <v>0.22935636183482416</v>
      </c>
      <c r="M1528" s="24">
        <f t="shared" si="927"/>
        <v>703.33219579344996</v>
      </c>
      <c r="N1528" s="12">
        <f t="shared" si="913"/>
        <v>0.462696348022829</v>
      </c>
      <c r="O1528" s="24">
        <f t="shared" si="914"/>
        <v>1041.0453856994911</v>
      </c>
      <c r="P1528" s="12">
        <f t="shared" si="928"/>
        <v>0.21972445214564756</v>
      </c>
      <c r="Q1528" s="24">
        <f t="shared" si="929"/>
        <v>586.02917087729634</v>
      </c>
      <c r="R1528" s="12">
        <f t="shared" si="915"/>
        <v>0.38824873952263828</v>
      </c>
      <c r="S1528" s="24">
        <f t="shared" si="916"/>
        <v>744.40097142067134</v>
      </c>
      <c r="T1528" s="12">
        <f t="shared" si="930"/>
        <v>0.2525087036131039</v>
      </c>
      <c r="W1528" s="24">
        <f t="shared" si="931"/>
        <v>803.56887975398752</v>
      </c>
      <c r="X1528" s="24">
        <f t="shared" si="932"/>
        <v>790.55980553111442</v>
      </c>
      <c r="Y1528" s="13">
        <f t="shared" si="917"/>
        <v>0.40346074156037237</v>
      </c>
      <c r="Z1528" s="24">
        <f t="shared" si="918"/>
        <v>2865.2483684871895</v>
      </c>
      <c r="AA1528" s="24">
        <f t="shared" si="919"/>
        <v>18615.01848232633</v>
      </c>
      <c r="AB1528" s="24">
        <f t="shared" si="933"/>
        <v>703.33219579344996</v>
      </c>
      <c r="AC1528" s="24">
        <f t="shared" si="934"/>
        <v>586.02917087729634</v>
      </c>
      <c r="AD1528" s="123">
        <f t="shared" si="935"/>
        <v>7550</v>
      </c>
      <c r="AE1528" s="14">
        <f t="shared" si="936"/>
        <v>125.83333333333333</v>
      </c>
      <c r="AF1528" s="24">
        <f t="shared" si="920"/>
        <v>468.01458543864817</v>
      </c>
      <c r="AG1528" s="3">
        <f t="shared" si="937"/>
        <v>-1</v>
      </c>
      <c r="AH1528" s="14">
        <f t="shared" si="941"/>
        <v>0</v>
      </c>
      <c r="AI1528" s="14">
        <f t="shared" si="942"/>
        <v>-1.4204377479277422E-16</v>
      </c>
      <c r="AJ1528" s="14">
        <f t="shared" si="943"/>
        <v>0.9378687310521665</v>
      </c>
      <c r="AK1528" s="14">
        <f t="shared" si="944"/>
        <v>1.3405899696834664</v>
      </c>
      <c r="AL1528" s="24">
        <f t="shared" si="938"/>
        <v>703.33219579344996</v>
      </c>
      <c r="AM1528" s="14">
        <f t="shared" si="939"/>
        <v>566.36471038910292</v>
      </c>
      <c r="AN1528" s="138" t="str">
        <f t="shared" si="940"/>
        <v>modifiée</v>
      </c>
      <c r="AP1528" s="124"/>
    </row>
    <row r="1529" spans="2:42" x14ac:dyDescent="0.25">
      <c r="B1529" s="3">
        <f t="shared" si="921"/>
        <v>7555</v>
      </c>
      <c r="C1529" s="14">
        <f t="shared" si="922"/>
        <v>125.91666666666667</v>
      </c>
      <c r="D1529" s="11">
        <f t="shared" si="923"/>
        <v>1056.2434228727448</v>
      </c>
      <c r="E1529" s="11">
        <f t="shared" si="908"/>
        <v>918.39958991984736</v>
      </c>
      <c r="F1529" s="11">
        <f t="shared" si="924"/>
        <v>437.99336732636613</v>
      </c>
      <c r="G1529" s="11">
        <f t="shared" si="909"/>
        <v>703.55192024559562</v>
      </c>
      <c r="H1529" s="11">
        <f t="shared" si="910"/>
        <v>586.28167958090944</v>
      </c>
      <c r="I1529" s="24">
        <f t="shared" si="925"/>
        <v>437.99336732636613</v>
      </c>
      <c r="J1529" s="12">
        <f t="shared" si="911"/>
        <v>0.25653273853637804</v>
      </c>
      <c r="K1529" s="24">
        <f t="shared" si="912"/>
        <v>625.89528967127058</v>
      </c>
      <c r="L1529" s="12">
        <f t="shared" si="926"/>
        <v>0.22926513975571555</v>
      </c>
      <c r="M1529" s="24">
        <f t="shared" si="927"/>
        <v>703.55192024559562</v>
      </c>
      <c r="N1529" s="12">
        <f t="shared" si="913"/>
        <v>0.46163556442757681</v>
      </c>
      <c r="O1529" s="24">
        <f t="shared" si="914"/>
        <v>1043.4375841178091</v>
      </c>
      <c r="P1529" s="12">
        <f t="shared" si="928"/>
        <v>0.21921609285879823</v>
      </c>
      <c r="Q1529" s="24">
        <f t="shared" si="929"/>
        <v>586.28167958090944</v>
      </c>
      <c r="R1529" s="12">
        <f t="shared" si="915"/>
        <v>0.38810655433187907</v>
      </c>
      <c r="S1529" s="24">
        <f t="shared" si="916"/>
        <v>744.67368723271193</v>
      </c>
      <c r="T1529" s="12">
        <f t="shared" si="930"/>
        <v>0.25234595473595361</v>
      </c>
      <c r="W1529" s="24">
        <f t="shared" si="931"/>
        <v>803.97234049554788</v>
      </c>
      <c r="X1529" s="24">
        <f t="shared" si="932"/>
        <v>789.20211656891036</v>
      </c>
      <c r="Y1529" s="13">
        <f t="shared" si="917"/>
        <v>0.40379613674202436</v>
      </c>
      <c r="Z1529" s="24">
        <f t="shared" si="918"/>
        <v>2860.681235607487</v>
      </c>
      <c r="AA1529" s="24">
        <f t="shared" si="919"/>
        <v>18600.521693482908</v>
      </c>
      <c r="AB1529" s="24">
        <f t="shared" si="933"/>
        <v>703.55192024559562</v>
      </c>
      <c r="AC1529" s="24">
        <f t="shared" si="934"/>
        <v>586.28167958090944</v>
      </c>
      <c r="AD1529" s="123">
        <f t="shared" si="935"/>
        <v>7555</v>
      </c>
      <c r="AE1529" s="14">
        <f t="shared" si="936"/>
        <v>125.91666666666667</v>
      </c>
      <c r="AF1529" s="24">
        <f t="shared" si="920"/>
        <v>468.14083979045472</v>
      </c>
      <c r="AG1529" s="3">
        <f t="shared" si="937"/>
        <v>-1</v>
      </c>
      <c r="AH1529" s="14">
        <f t="shared" si="941"/>
        <v>0</v>
      </c>
      <c r="AI1529" s="14">
        <f t="shared" si="942"/>
        <v>-1.4148309283943518E-16</v>
      </c>
      <c r="AJ1529" s="14">
        <f t="shared" si="943"/>
        <v>0.93673244188590754</v>
      </c>
      <c r="AK1529" s="14">
        <f t="shared" si="944"/>
        <v>1.3387719070174522</v>
      </c>
      <c r="AL1529" s="24">
        <f t="shared" si="938"/>
        <v>703.55192024559562</v>
      </c>
      <c r="AM1529" s="14">
        <f t="shared" si="939"/>
        <v>566.59249395195354</v>
      </c>
      <c r="AN1529" s="138" t="str">
        <f t="shared" si="940"/>
        <v>modifiée</v>
      </c>
      <c r="AP1529" s="124"/>
    </row>
    <row r="1530" spans="2:42" x14ac:dyDescent="0.25">
      <c r="B1530" s="3">
        <f t="shared" si="921"/>
        <v>7560</v>
      </c>
      <c r="C1530" s="14">
        <f t="shared" si="922"/>
        <v>126</v>
      </c>
      <c r="D1530" s="11">
        <f t="shared" si="923"/>
        <v>1056.342452351734</v>
      </c>
      <c r="E1530" s="11">
        <f t="shared" si="908"/>
        <v>918.62036534621961</v>
      </c>
      <c r="F1530" s="11">
        <f t="shared" si="924"/>
        <v>438.22263246612187</v>
      </c>
      <c r="G1530" s="11">
        <f t="shared" si="909"/>
        <v>703.77113633845443</v>
      </c>
      <c r="H1530" s="11">
        <f t="shared" si="910"/>
        <v>586.53402553564536</v>
      </c>
      <c r="I1530" s="24">
        <f t="shared" si="925"/>
        <v>438.22263246612187</v>
      </c>
      <c r="J1530" s="12">
        <f t="shared" si="911"/>
        <v>0.25647914051517229</v>
      </c>
      <c r="K1530" s="24">
        <f t="shared" si="912"/>
        <v>626.02608685400048</v>
      </c>
      <c r="L1530" s="12">
        <f t="shared" si="926"/>
        <v>0.22917393413158565</v>
      </c>
      <c r="M1530" s="24">
        <f t="shared" si="927"/>
        <v>703.77113633845443</v>
      </c>
      <c r="N1530" s="12">
        <f t="shared" si="913"/>
        <v>0.46056859263456124</v>
      </c>
      <c r="O1530" s="24">
        <f t="shared" si="914"/>
        <v>1045.8548537445927</v>
      </c>
      <c r="P1530" s="12">
        <f t="shared" si="928"/>
        <v>0.21870548843241483</v>
      </c>
      <c r="Q1530" s="24">
        <f t="shared" si="929"/>
        <v>586.53402553564536</v>
      </c>
      <c r="R1530" s="12">
        <f t="shared" si="915"/>
        <v>0.38796441785009084</v>
      </c>
      <c r="S1530" s="24">
        <f t="shared" si="916"/>
        <v>744.94650941204986</v>
      </c>
      <c r="T1530" s="12">
        <f t="shared" si="930"/>
        <v>0.2521833287510844</v>
      </c>
      <c r="W1530" s="24">
        <f t="shared" si="931"/>
        <v>804.3761366322899</v>
      </c>
      <c r="X1530" s="24">
        <f t="shared" si="932"/>
        <v>787.85824816999332</v>
      </c>
      <c r="Y1530" s="13">
        <f t="shared" si="917"/>
        <v>0.40412381044617218</v>
      </c>
      <c r="Z1530" s="24">
        <f t="shared" si="918"/>
        <v>2856.1057178482429</v>
      </c>
      <c r="AA1530" s="24">
        <f t="shared" si="919"/>
        <v>18585.938412300853</v>
      </c>
      <c r="AB1530" s="24">
        <f t="shared" si="933"/>
        <v>703.77113633845443</v>
      </c>
      <c r="AC1530" s="24">
        <f t="shared" si="934"/>
        <v>586.53402553564536</v>
      </c>
      <c r="AD1530" s="123">
        <f t="shared" si="935"/>
        <v>7560</v>
      </c>
      <c r="AE1530" s="14">
        <f t="shared" si="936"/>
        <v>126</v>
      </c>
      <c r="AF1530" s="24">
        <f t="shared" si="920"/>
        <v>468.26701276782268</v>
      </c>
      <c r="AG1530" s="3">
        <f t="shared" si="937"/>
        <v>-1</v>
      </c>
      <c r="AH1530" s="14">
        <f t="shared" si="941"/>
        <v>0</v>
      </c>
      <c r="AI1530" s="14">
        <f t="shared" si="942"/>
        <v>-1.4092277226119753E-16</v>
      </c>
      <c r="AJ1530" s="14">
        <f t="shared" si="943"/>
        <v>0.93559688508959593</v>
      </c>
      <c r="AK1530" s="14">
        <f t="shared" si="944"/>
        <v>1.3369550161433534</v>
      </c>
      <c r="AL1530" s="24">
        <f t="shared" si="938"/>
        <v>703.77113633845443</v>
      </c>
      <c r="AM1530" s="14">
        <f t="shared" si="939"/>
        <v>566.82008179169691</v>
      </c>
      <c r="AN1530" s="138" t="str">
        <f t="shared" si="940"/>
        <v>modifiée</v>
      </c>
      <c r="AP1530" s="124"/>
    </row>
    <row r="1531" spans="2:42" x14ac:dyDescent="0.25">
      <c r="B1531" s="3">
        <f t="shared" si="921"/>
        <v>7565</v>
      </c>
      <c r="C1531" s="14">
        <f t="shared" si="922"/>
        <v>126.08333333333333</v>
      </c>
      <c r="D1531" s="11">
        <f t="shared" si="923"/>
        <v>1056.4414164215516</v>
      </c>
      <c r="E1531" s="11">
        <f t="shared" si="908"/>
        <v>918.84114077259187</v>
      </c>
      <c r="F1531" s="11">
        <f t="shared" si="924"/>
        <v>438.45180640025347</v>
      </c>
      <c r="G1531" s="11">
        <f t="shared" si="909"/>
        <v>703.98984182688685</v>
      </c>
      <c r="H1531" s="11">
        <f t="shared" si="910"/>
        <v>586.78620886439649</v>
      </c>
      <c r="I1531" s="24">
        <f t="shared" si="925"/>
        <v>438.45180640025347</v>
      </c>
      <c r="J1531" s="12">
        <f t="shared" si="911"/>
        <v>0.25642553333547818</v>
      </c>
      <c r="K1531" s="24">
        <f t="shared" si="912"/>
        <v>626.15696107894462</v>
      </c>
      <c r="L1531" s="12">
        <f t="shared" si="926"/>
        <v>0.2290827450093906</v>
      </c>
      <c r="M1531" s="24">
        <f t="shared" si="927"/>
        <v>703.98984182688685</v>
      </c>
      <c r="N1531" s="12">
        <f t="shared" si="913"/>
        <v>0.4594953980804975</v>
      </c>
      <c r="O1531" s="24">
        <f t="shared" si="914"/>
        <v>1048.2975457455759</v>
      </c>
      <c r="P1531" s="12">
        <f t="shared" si="928"/>
        <v>0.21819262223968408</v>
      </c>
      <c r="Q1531" s="24">
        <f t="shared" si="929"/>
        <v>586.78620886439649</v>
      </c>
      <c r="R1531" s="12">
        <f t="shared" si="915"/>
        <v>0.38782233018810608</v>
      </c>
      <c r="S1531" s="24">
        <f t="shared" si="916"/>
        <v>745.21943775987029</v>
      </c>
      <c r="T1531" s="12">
        <f t="shared" si="930"/>
        <v>0.25202082564759631</v>
      </c>
      <c r="W1531" s="24">
        <f t="shared" si="931"/>
        <v>804.78026044273611</v>
      </c>
      <c r="X1531" s="24">
        <f t="shared" si="932"/>
        <v>786.52801702063437</v>
      </c>
      <c r="Y1531" s="13">
        <f t="shared" si="917"/>
        <v>0.40444382031092035</v>
      </c>
      <c r="Z1531" s="24">
        <f t="shared" si="918"/>
        <v>2851.5220082463939</v>
      </c>
      <c r="AA1531" s="24">
        <f t="shared" si="919"/>
        <v>18571.269517180761</v>
      </c>
      <c r="AB1531" s="24">
        <f t="shared" si="933"/>
        <v>703.98984182688685</v>
      </c>
      <c r="AC1531" s="24">
        <f t="shared" si="934"/>
        <v>586.78620886439649</v>
      </c>
      <c r="AD1531" s="123">
        <f t="shared" si="935"/>
        <v>7565</v>
      </c>
      <c r="AE1531" s="14">
        <f t="shared" si="936"/>
        <v>126.08333333333333</v>
      </c>
      <c r="AF1531" s="24">
        <f t="shared" si="920"/>
        <v>468.39310443219824</v>
      </c>
      <c r="AG1531" s="3">
        <f t="shared" si="937"/>
        <v>-1</v>
      </c>
      <c r="AH1531" s="14">
        <f t="shared" si="941"/>
        <v>0</v>
      </c>
      <c r="AI1531" s="14">
        <f t="shared" si="942"/>
        <v>-1.4036281278518529E-16</v>
      </c>
      <c r="AJ1531" s="14">
        <f t="shared" si="943"/>
        <v>0.93446206011021582</v>
      </c>
      <c r="AK1531" s="14">
        <f t="shared" si="944"/>
        <v>1.3351392961763453</v>
      </c>
      <c r="AL1531" s="24">
        <f t="shared" si="938"/>
        <v>703.98984182688685</v>
      </c>
      <c r="AM1531" s="14">
        <f t="shared" si="939"/>
        <v>567.04747446578654</v>
      </c>
      <c r="AN1531" s="138" t="str">
        <f t="shared" si="940"/>
        <v>modifiée</v>
      </c>
      <c r="AP1531" s="124"/>
    </row>
    <row r="1532" spans="2:42" x14ac:dyDescent="0.25">
      <c r="B1532" s="3">
        <f t="shared" si="921"/>
        <v>7570</v>
      </c>
      <c r="C1532" s="14">
        <f t="shared" si="922"/>
        <v>126.16666666666667</v>
      </c>
      <c r="D1532" s="11">
        <f t="shared" si="923"/>
        <v>1056.5403151685459</v>
      </c>
      <c r="E1532" s="11">
        <f t="shared" si="908"/>
        <v>919.06191619896413</v>
      </c>
      <c r="F1532" s="11">
        <f t="shared" si="924"/>
        <v>438.68088914526288</v>
      </c>
      <c r="G1532" s="11">
        <f t="shared" si="909"/>
        <v>704.20803444912656</v>
      </c>
      <c r="H1532" s="11">
        <f t="shared" si="910"/>
        <v>587.03822969004409</v>
      </c>
      <c r="I1532" s="24">
        <f t="shared" si="925"/>
        <v>438.68088914526288</v>
      </c>
      <c r="J1532" s="12">
        <f t="shared" si="911"/>
        <v>0.25637191701643858</v>
      </c>
      <c r="K1532" s="24">
        <f t="shared" si="912"/>
        <v>626.28791236169354</v>
      </c>
      <c r="L1532" s="12">
        <f t="shared" si="926"/>
        <v>0.22899157243609891</v>
      </c>
      <c r="M1532" s="24">
        <f t="shared" si="927"/>
        <v>704.20803444912656</v>
      </c>
      <c r="N1532" s="12">
        <f t="shared" si="913"/>
        <v>0.45841594625472676</v>
      </c>
      <c r="O1532" s="24">
        <f t="shared" si="914"/>
        <v>1050.7660172482606</v>
      </c>
      <c r="P1532" s="12">
        <f t="shared" si="928"/>
        <v>0.21767747760434841</v>
      </c>
      <c r="Q1532" s="24">
        <f t="shared" si="929"/>
        <v>587.03822969004409</v>
      </c>
      <c r="R1532" s="12">
        <f t="shared" si="915"/>
        <v>0.38768029145636879</v>
      </c>
      <c r="S1532" s="24">
        <f t="shared" si="916"/>
        <v>745.4924720774203</v>
      </c>
      <c r="T1532" s="12">
        <f t="shared" si="930"/>
        <v>0.25185844541432201</v>
      </c>
      <c r="W1532" s="24">
        <f t="shared" si="931"/>
        <v>805.18470426304702</v>
      </c>
      <c r="X1532" s="24">
        <f t="shared" si="932"/>
        <v>785.21124269516736</v>
      </c>
      <c r="Y1532" s="13">
        <f t="shared" si="917"/>
        <v>0.40475622388450089</v>
      </c>
      <c r="Z1532" s="24">
        <f t="shared" si="918"/>
        <v>2846.9302983979278</v>
      </c>
      <c r="AA1532" s="24">
        <f t="shared" si="919"/>
        <v>18556.515882951742</v>
      </c>
      <c r="AB1532" s="24">
        <f t="shared" si="933"/>
        <v>704.20803444912656</v>
      </c>
      <c r="AC1532" s="24">
        <f t="shared" si="934"/>
        <v>587.03822969004409</v>
      </c>
      <c r="AD1532" s="123">
        <f t="shared" si="935"/>
        <v>7570</v>
      </c>
      <c r="AE1532" s="14">
        <f t="shared" si="936"/>
        <v>126.16666666666667</v>
      </c>
      <c r="AF1532" s="24">
        <f t="shared" si="920"/>
        <v>468.51911484502205</v>
      </c>
      <c r="AG1532" s="3">
        <f t="shared" si="937"/>
        <v>-1</v>
      </c>
      <c r="AH1532" s="14">
        <f t="shared" si="941"/>
        <v>0</v>
      </c>
      <c r="AI1532" s="14">
        <f t="shared" si="942"/>
        <v>-1.3980321413854726E-16</v>
      </c>
      <c r="AJ1532" s="14">
        <f t="shared" si="943"/>
        <v>0.93332796639480164</v>
      </c>
      <c r="AK1532" s="14">
        <f t="shared" si="944"/>
        <v>1.3333247462316826</v>
      </c>
      <c r="AL1532" s="24">
        <f t="shared" si="938"/>
        <v>704.20803444912656</v>
      </c>
      <c r="AM1532" s="14">
        <f t="shared" si="939"/>
        <v>567.27467252909287</v>
      </c>
      <c r="AN1532" s="138" t="str">
        <f t="shared" si="940"/>
        <v>modifiée</v>
      </c>
      <c r="AP1532" s="124"/>
    </row>
    <row r="1533" spans="2:42" x14ac:dyDescent="0.25">
      <c r="B1533" s="3">
        <f t="shared" si="921"/>
        <v>7575</v>
      </c>
      <c r="C1533" s="14">
        <f t="shared" si="922"/>
        <v>126.25</v>
      </c>
      <c r="D1533" s="11">
        <f t="shared" si="923"/>
        <v>1056.6391486788953</v>
      </c>
      <c r="E1533" s="11">
        <f t="shared" si="908"/>
        <v>919.28269162533627</v>
      </c>
      <c r="F1533" s="11">
        <f t="shared" si="924"/>
        <v>438.90988071769897</v>
      </c>
      <c r="G1533" s="11">
        <f t="shared" si="909"/>
        <v>704.42571192673086</v>
      </c>
      <c r="H1533" s="11">
        <f t="shared" si="910"/>
        <v>587.2900881354584</v>
      </c>
      <c r="I1533" s="24">
        <f t="shared" si="925"/>
        <v>438.90988071769897</v>
      </c>
      <c r="J1533" s="12">
        <f t="shared" si="911"/>
        <v>0.25631829157729746</v>
      </c>
      <c r="K1533" s="24">
        <f t="shared" si="912"/>
        <v>626.41894071758054</v>
      </c>
      <c r="L1533" s="12">
        <f t="shared" si="926"/>
        <v>0.22890041645858622</v>
      </c>
      <c r="M1533" s="24">
        <f t="shared" si="927"/>
        <v>704.42571192673086</v>
      </c>
      <c r="N1533" s="12">
        <f t="shared" si="913"/>
        <v>0.45733020270821284</v>
      </c>
      <c r="O1533" s="24">
        <f t="shared" si="914"/>
        <v>1053.2606314577913</v>
      </c>
      <c r="P1533" s="12">
        <f t="shared" si="928"/>
        <v>0.21716003780309215</v>
      </c>
      <c r="Q1533" s="24">
        <f t="shared" si="929"/>
        <v>587.2900881354584</v>
      </c>
      <c r="R1533" s="12">
        <f t="shared" si="915"/>
        <v>0.38753830176493514</v>
      </c>
      <c r="S1533" s="24">
        <f t="shared" si="916"/>
        <v>745.76561216601112</v>
      </c>
      <c r="T1533" s="12">
        <f t="shared" si="930"/>
        <v>0.25169618803966581</v>
      </c>
      <c r="W1533" s="24">
        <f t="shared" si="931"/>
        <v>805.58946048693156</v>
      </c>
      <c r="X1533" s="24">
        <f t="shared" si="932"/>
        <v>783.90774760493343</v>
      </c>
      <c r="Y1533" s="13">
        <f t="shared" si="917"/>
        <v>0.40506107861724722</v>
      </c>
      <c r="Z1533" s="24">
        <f t="shared" si="918"/>
        <v>2842.3307784601179</v>
      </c>
      <c r="AA1533" s="24">
        <f t="shared" si="919"/>
        <v>18541.678380857011</v>
      </c>
      <c r="AB1533" s="24">
        <f t="shared" si="933"/>
        <v>704.42571192673086</v>
      </c>
      <c r="AC1533" s="24">
        <f t="shared" si="934"/>
        <v>587.2900881354584</v>
      </c>
      <c r="AD1533" s="123">
        <f t="shared" si="935"/>
        <v>7575</v>
      </c>
      <c r="AE1533" s="14">
        <f t="shared" si="936"/>
        <v>126.25</v>
      </c>
      <c r="AF1533" s="24">
        <f t="shared" si="920"/>
        <v>468.6450440677292</v>
      </c>
      <c r="AG1533" s="3">
        <f t="shared" si="937"/>
        <v>-1</v>
      </c>
      <c r="AH1533" s="14">
        <f t="shared" si="941"/>
        <v>0</v>
      </c>
      <c r="AI1533" s="14">
        <f t="shared" si="942"/>
        <v>-1.3924397604845673E-16</v>
      </c>
      <c r="AJ1533" s="14">
        <f t="shared" si="943"/>
        <v>0.93219460339043725</v>
      </c>
      <c r="AK1533" s="14">
        <f t="shared" si="944"/>
        <v>1.3315113654246995</v>
      </c>
      <c r="AL1533" s="24">
        <f t="shared" si="938"/>
        <v>704.42571192673086</v>
      </c>
      <c r="AM1533" s="14">
        <f t="shared" si="939"/>
        <v>567.50167653389997</v>
      </c>
      <c r="AN1533" s="138" t="str">
        <f t="shared" si="940"/>
        <v>modifiée</v>
      </c>
      <c r="AP1533" s="124"/>
    </row>
    <row r="1534" spans="2:42" x14ac:dyDescent="0.25">
      <c r="B1534" s="3">
        <f t="shared" si="921"/>
        <v>7580</v>
      </c>
      <c r="C1534" s="14">
        <f t="shared" si="922"/>
        <v>126.33333333333333</v>
      </c>
      <c r="D1534" s="11">
        <f t="shared" si="923"/>
        <v>1056.7379170386066</v>
      </c>
      <c r="E1534" s="11">
        <f t="shared" si="908"/>
        <v>919.50346705170841</v>
      </c>
      <c r="F1534" s="11">
        <f t="shared" si="924"/>
        <v>439.13878113415757</v>
      </c>
      <c r="G1534" s="11">
        <f t="shared" si="909"/>
        <v>704.64287196453392</v>
      </c>
      <c r="H1534" s="11">
        <f t="shared" si="910"/>
        <v>587.54178432349806</v>
      </c>
      <c r="I1534" s="24">
        <f t="shared" si="925"/>
        <v>439.13878113415757</v>
      </c>
      <c r="J1534" s="12">
        <f t="shared" si="911"/>
        <v>0.25626465703740009</v>
      </c>
      <c r="K1534" s="24">
        <f t="shared" si="912"/>
        <v>626.55004616168208</v>
      </c>
      <c r="L1534" s="12">
        <f t="shared" si="926"/>
        <v>0.22880927712372268</v>
      </c>
      <c r="M1534" s="24">
        <f t="shared" si="927"/>
        <v>704.64287196453392</v>
      </c>
      <c r="N1534" s="12">
        <f t="shared" si="913"/>
        <v>0.45623813306280353</v>
      </c>
      <c r="O1534" s="24">
        <f t="shared" si="914"/>
        <v>1055.7817577753087</v>
      </c>
      <c r="P1534" s="12">
        <f t="shared" si="928"/>
        <v>0.21664028606838123</v>
      </c>
      <c r="Q1534" s="24">
        <f t="shared" si="929"/>
        <v>587.54178432349806</v>
      </c>
      <c r="R1534" s="12">
        <f t="shared" si="915"/>
        <v>0.38739636122347365</v>
      </c>
      <c r="S1534" s="24">
        <f t="shared" si="916"/>
        <v>746.03885782701809</v>
      </c>
      <c r="T1534" s="12">
        <f t="shared" si="930"/>
        <v>0.25153405351173969</v>
      </c>
      <c r="W1534" s="24">
        <f t="shared" si="931"/>
        <v>805.99452156554878</v>
      </c>
      <c r="X1534" s="24">
        <f t="shared" si="932"/>
        <v>782.61735694819345</v>
      </c>
      <c r="Y1534" s="13">
        <f t="shared" si="917"/>
        <v>0.40535844185382836</v>
      </c>
      <c r="Z1534" s="24">
        <f t="shared" si="918"/>
        <v>2837.7236371539907</v>
      </c>
      <c r="AA1534" s="24">
        <f t="shared" si="919"/>
        <v>18526.757878540149</v>
      </c>
      <c r="AB1534" s="24">
        <f t="shared" si="933"/>
        <v>704.64287196453392</v>
      </c>
      <c r="AC1534" s="24">
        <f t="shared" si="934"/>
        <v>587.54178432349806</v>
      </c>
      <c r="AD1534" s="123">
        <f t="shared" si="935"/>
        <v>7580</v>
      </c>
      <c r="AE1534" s="14">
        <f t="shared" si="936"/>
        <v>126.33333333333333</v>
      </c>
      <c r="AF1534" s="24">
        <f t="shared" si="920"/>
        <v>468.77089216174903</v>
      </c>
      <c r="AG1534" s="3">
        <f t="shared" si="937"/>
        <v>-1</v>
      </c>
      <c r="AH1534" s="14">
        <f t="shared" si="941"/>
        <v>0</v>
      </c>
      <c r="AI1534" s="14">
        <f t="shared" si="942"/>
        <v>-1.386850982421127E-16</v>
      </c>
      <c r="AJ1534" s="14">
        <f t="shared" si="943"/>
        <v>0.93106197054425877</v>
      </c>
      <c r="AK1534" s="14">
        <f t="shared" si="944"/>
        <v>1.329699152870814</v>
      </c>
      <c r="AL1534" s="24">
        <f t="shared" si="938"/>
        <v>704.64287196453392</v>
      </c>
      <c r="AM1534" s="14">
        <f t="shared" si="939"/>
        <v>567.72848702990257</v>
      </c>
      <c r="AN1534" s="138" t="str">
        <f t="shared" si="940"/>
        <v>modifiée</v>
      </c>
      <c r="AP1534" s="124"/>
    </row>
    <row r="1535" spans="2:42" x14ac:dyDescent="0.25">
      <c r="B1535" s="3">
        <f t="shared" si="921"/>
        <v>7585</v>
      </c>
      <c r="C1535" s="14">
        <f t="shared" si="922"/>
        <v>126.41666666666667</v>
      </c>
      <c r="D1535" s="11">
        <f t="shared" si="923"/>
        <v>1056.8366203335177</v>
      </c>
      <c r="E1535" s="11">
        <f t="shared" si="908"/>
        <v>919.72424247808067</v>
      </c>
      <c r="F1535" s="11">
        <f t="shared" si="924"/>
        <v>439.3675904112813</v>
      </c>
      <c r="G1535" s="11">
        <f t="shared" si="909"/>
        <v>704.85951225060228</v>
      </c>
      <c r="H1535" s="11">
        <f t="shared" si="910"/>
        <v>587.79331837700977</v>
      </c>
      <c r="I1535" s="24">
        <f t="shared" si="925"/>
        <v>439.3675904112813</v>
      </c>
      <c r="J1535" s="12">
        <f t="shared" si="911"/>
        <v>0.25621101341619162</v>
      </c>
      <c r="K1535" s="24">
        <f t="shared" si="912"/>
        <v>626.68122870881882</v>
      </c>
      <c r="L1535" s="12">
        <f t="shared" si="926"/>
        <v>0.2287181544782966</v>
      </c>
      <c r="M1535" s="24">
        <f t="shared" si="927"/>
        <v>704.85951225060228</v>
      </c>
      <c r="N1535" s="12">
        <f t="shared" si="913"/>
        <v>0.45513970302076651</v>
      </c>
      <c r="O1535" s="24">
        <f t="shared" si="914"/>
        <v>1058.3297719188304</v>
      </c>
      <c r="P1535" s="12">
        <f t="shared" si="928"/>
        <v>0.21611820559111503</v>
      </c>
      <c r="Q1535" s="24">
        <f t="shared" si="929"/>
        <v>587.79331837700977</v>
      </c>
      <c r="R1535" s="12">
        <f t="shared" si="915"/>
        <v>0.38725446994126522</v>
      </c>
      <c r="S1535" s="24">
        <f t="shared" si="916"/>
        <v>746.31220886188271</v>
      </c>
      <c r="T1535" s="12">
        <f t="shared" si="930"/>
        <v>0.25137204181824752</v>
      </c>
      <c r="W1535" s="24">
        <f t="shared" si="931"/>
        <v>806.39988000740266</v>
      </c>
      <c r="X1535" s="24">
        <f t="shared" si="932"/>
        <v>781.33989866098534</v>
      </c>
      <c r="Y1535" s="13">
        <f t="shared" si="917"/>
        <v>0.40564837082573796</v>
      </c>
      <c r="Z1535" s="24">
        <f t="shared" si="918"/>
        <v>2833.1090617669502</v>
      </c>
      <c r="AA1535" s="24">
        <f t="shared" si="919"/>
        <v>18511.755240032013</v>
      </c>
      <c r="AB1535" s="24">
        <f t="shared" si="933"/>
        <v>704.85951225060228</v>
      </c>
      <c r="AC1535" s="24">
        <f t="shared" si="934"/>
        <v>587.79331837700977</v>
      </c>
      <c r="AD1535" s="123">
        <f t="shared" si="935"/>
        <v>7585</v>
      </c>
      <c r="AE1535" s="14">
        <f t="shared" si="936"/>
        <v>126.41666666666667</v>
      </c>
      <c r="AF1535" s="24">
        <f t="shared" si="920"/>
        <v>468.89665918850488</v>
      </c>
      <c r="AG1535" s="3">
        <f t="shared" si="937"/>
        <v>-1</v>
      </c>
      <c r="AH1535" s="14">
        <f t="shared" si="941"/>
        <v>0</v>
      </c>
      <c r="AI1535" s="14">
        <f t="shared" si="942"/>
        <v>-1.3812658044674072E-16</v>
      </c>
      <c r="AJ1535" s="14">
        <f t="shared" si="943"/>
        <v>0.92993006730345606</v>
      </c>
      <c r="AK1535" s="14">
        <f t="shared" si="944"/>
        <v>1.3278881076855296</v>
      </c>
      <c r="AL1535" s="24">
        <f t="shared" si="938"/>
        <v>704.85951225060228</v>
      </c>
      <c r="AM1535" s="14">
        <f t="shared" si="939"/>
        <v>567.95510456420288</v>
      </c>
      <c r="AN1535" s="138" t="str">
        <f t="shared" si="940"/>
        <v>modifiée</v>
      </c>
      <c r="AP1535" s="124"/>
    </row>
    <row r="1536" spans="2:42" x14ac:dyDescent="0.25">
      <c r="B1536" s="3">
        <f t="shared" si="921"/>
        <v>7590</v>
      </c>
      <c r="C1536" s="14">
        <f t="shared" si="922"/>
        <v>126.5</v>
      </c>
      <c r="D1536" s="11">
        <f t="shared" si="923"/>
        <v>1056.9352586492967</v>
      </c>
      <c r="E1536" s="11">
        <f t="shared" si="908"/>
        <v>919.94501790445292</v>
      </c>
      <c r="F1536" s="11">
        <f t="shared" si="924"/>
        <v>439.59630856575961</v>
      </c>
      <c r="G1536" s="11">
        <f t="shared" si="909"/>
        <v>705.07563045619338</v>
      </c>
      <c r="H1536" s="11">
        <f t="shared" si="910"/>
        <v>588.04469041882805</v>
      </c>
      <c r="I1536" s="24">
        <f t="shared" si="925"/>
        <v>439.59630856575961</v>
      </c>
      <c r="J1536" s="12">
        <f t="shared" si="911"/>
        <v>0.25615736073321749</v>
      </c>
      <c r="K1536" s="24">
        <f t="shared" si="912"/>
        <v>626.81248837355599</v>
      </c>
      <c r="L1536" s="12">
        <f t="shared" si="926"/>
        <v>0.22862704856906124</v>
      </c>
      <c r="M1536" s="24">
        <f t="shared" si="927"/>
        <v>705.07563045619338</v>
      </c>
      <c r="N1536" s="12">
        <f t="shared" si="913"/>
        <v>0.45403487837459955</v>
      </c>
      <c r="O1536" s="24">
        <f t="shared" si="914"/>
        <v>1060.9050560467238</v>
      </c>
      <c r="P1536" s="12">
        <f t="shared" si="928"/>
        <v>0.21559377952360903</v>
      </c>
      <c r="Q1536" s="24">
        <f t="shared" si="929"/>
        <v>588.04469041882805</v>
      </c>
      <c r="R1536" s="12">
        <f t="shared" si="915"/>
        <v>0.38711262802720375</v>
      </c>
      <c r="S1536" s="24">
        <f t="shared" si="916"/>
        <v>746.58566507211242</v>
      </c>
      <c r="T1536" s="12">
        <f t="shared" si="930"/>
        <v>0.25121015294655841</v>
      </c>
      <c r="W1536" s="24">
        <f t="shared" si="931"/>
        <v>806.80552837822836</v>
      </c>
      <c r="X1536" s="24">
        <f t="shared" si="932"/>
        <v>780.07520336891389</v>
      </c>
      <c r="Y1536" s="13">
        <f t="shared" si="917"/>
        <v>0.40593092264403974</v>
      </c>
      <c r="Z1536" s="24">
        <f t="shared" si="918"/>
        <v>2828.4872381556142</v>
      </c>
      <c r="AA1536" s="24">
        <f t="shared" si="919"/>
        <v>18496.671325738735</v>
      </c>
      <c r="AB1536" s="24">
        <f t="shared" si="933"/>
        <v>705.07563045619338</v>
      </c>
      <c r="AC1536" s="24">
        <f t="shared" si="934"/>
        <v>588.04469041882805</v>
      </c>
      <c r="AD1536" s="123">
        <f t="shared" si="935"/>
        <v>7590</v>
      </c>
      <c r="AE1536" s="14">
        <f t="shared" si="936"/>
        <v>126.5</v>
      </c>
      <c r="AF1536" s="24">
        <f t="shared" si="920"/>
        <v>469.02234520941403</v>
      </c>
      <c r="AG1536" s="3">
        <f t="shared" si="937"/>
        <v>-1</v>
      </c>
      <c r="AH1536" s="14">
        <f t="shared" si="941"/>
        <v>0</v>
      </c>
      <c r="AI1536" s="14">
        <f t="shared" si="942"/>
        <v>-1.3756842238959332E-16</v>
      </c>
      <c r="AJ1536" s="14">
        <f t="shared" si="943"/>
        <v>0.92879889311527375</v>
      </c>
      <c r="AK1536" s="14">
        <f t="shared" si="944"/>
        <v>1.3260782289844379</v>
      </c>
      <c r="AL1536" s="24">
        <f t="shared" si="938"/>
        <v>705.07563045619338</v>
      </c>
      <c r="AM1536" s="14">
        <f t="shared" si="939"/>
        <v>568.18152968130892</v>
      </c>
      <c r="AN1536" s="138" t="str">
        <f t="shared" si="940"/>
        <v>modifiée</v>
      </c>
      <c r="AP1536" s="124"/>
    </row>
    <row r="1537" spans="2:42" x14ac:dyDescent="0.25">
      <c r="B1537" s="3">
        <f t="shared" si="921"/>
        <v>7595</v>
      </c>
      <c r="C1537" s="14">
        <f t="shared" si="922"/>
        <v>126.58333333333333</v>
      </c>
      <c r="D1537" s="11">
        <f t="shared" si="923"/>
        <v>1057.033832071442</v>
      </c>
      <c r="E1537" s="11">
        <f t="shared" si="908"/>
        <v>920.16579333082518</v>
      </c>
      <c r="F1537" s="11">
        <f t="shared" si="924"/>
        <v>439.82493561432869</v>
      </c>
      <c r="G1537" s="11">
        <f t="shared" si="909"/>
        <v>705.29122423571698</v>
      </c>
      <c r="H1537" s="11">
        <f t="shared" si="910"/>
        <v>588.29590057177461</v>
      </c>
      <c r="I1537" s="24">
        <f t="shared" si="925"/>
        <v>439.82493561432869</v>
      </c>
      <c r="J1537" s="12">
        <f t="shared" si="911"/>
        <v>0.25610369900812224</v>
      </c>
      <c r="K1537" s="24">
        <f t="shared" si="912"/>
        <v>626.9438251702037</v>
      </c>
      <c r="L1537" s="12">
        <f t="shared" si="926"/>
        <v>0.22853595944274638</v>
      </c>
      <c r="M1537" s="24">
        <f t="shared" si="927"/>
        <v>705.29122423571698</v>
      </c>
      <c r="N1537" s="12">
        <f t="shared" si="913"/>
        <v>0.45292362501712496</v>
      </c>
      <c r="O1537" s="24">
        <f t="shared" si="914"/>
        <v>1063.5079988838281</v>
      </c>
      <c r="P1537" s="12">
        <f t="shared" si="928"/>
        <v>0.21506699098262569</v>
      </c>
      <c r="Q1537" s="24">
        <f t="shared" si="929"/>
        <v>588.29590057177461</v>
      </c>
      <c r="R1537" s="12">
        <f t="shared" si="915"/>
        <v>0.38697083558979595</v>
      </c>
      <c r="S1537" s="24">
        <f t="shared" si="916"/>
        <v>746.85922625928288</v>
      </c>
      <c r="T1537" s="12">
        <f t="shared" si="930"/>
        <v>0.25104838688372516</v>
      </c>
      <c r="W1537" s="24">
        <f t="shared" si="931"/>
        <v>807.21145930087243</v>
      </c>
      <c r="X1537" s="24">
        <f t="shared" si="932"/>
        <v>778.82310433984833</v>
      </c>
      <c r="Y1537" s="13">
        <f t="shared" si="917"/>
        <v>0.40620615429235235</v>
      </c>
      <c r="Z1537" s="24">
        <f t="shared" si="918"/>
        <v>2823.8583507488188</v>
      </c>
      <c r="AA1537" s="24">
        <f t="shared" si="919"/>
        <v>18481.50699243011</v>
      </c>
      <c r="AB1537" s="24">
        <f t="shared" si="933"/>
        <v>705.29122423571698</v>
      </c>
      <c r="AC1537" s="24">
        <f t="shared" si="934"/>
        <v>588.29590057177461</v>
      </c>
      <c r="AD1537" s="123">
        <f t="shared" si="935"/>
        <v>7595</v>
      </c>
      <c r="AE1537" s="14">
        <f t="shared" si="936"/>
        <v>126.58333333333333</v>
      </c>
      <c r="AF1537" s="24">
        <f t="shared" si="920"/>
        <v>469.1479502858873</v>
      </c>
      <c r="AG1537" s="3">
        <f t="shared" si="937"/>
        <v>-1</v>
      </c>
      <c r="AH1537" s="14">
        <f t="shared" si="941"/>
        <v>0</v>
      </c>
      <c r="AI1537" s="14">
        <f t="shared" si="942"/>
        <v>-1.3701062379795157E-16</v>
      </c>
      <c r="AJ1537" s="14">
        <f t="shared" si="943"/>
        <v>0.92766844742701426</v>
      </c>
      <c r="AK1537" s="14">
        <f t="shared" si="944"/>
        <v>1.3242695158832229</v>
      </c>
      <c r="AL1537" s="24">
        <f t="shared" si="938"/>
        <v>705.29122423571698</v>
      </c>
      <c r="AM1537" s="14">
        <f t="shared" si="939"/>
        <v>568.40776292313205</v>
      </c>
      <c r="AN1537" s="138" t="str">
        <f t="shared" si="940"/>
        <v>modifiée</v>
      </c>
      <c r="AP1537" s="124"/>
    </row>
    <row r="1538" spans="2:42" x14ac:dyDescent="0.25">
      <c r="B1538" s="3">
        <f t="shared" si="921"/>
        <v>7600</v>
      </c>
      <c r="C1538" s="14">
        <f t="shared" si="922"/>
        <v>126.66666666666667</v>
      </c>
      <c r="D1538" s="11">
        <f t="shared" si="923"/>
        <v>1057.1323406852839</v>
      </c>
      <c r="E1538" s="11">
        <f t="shared" si="908"/>
        <v>920.38656875719744</v>
      </c>
      <c r="F1538" s="11">
        <f t="shared" si="924"/>
        <v>440.05347157377145</v>
      </c>
      <c r="G1538" s="11">
        <f t="shared" si="909"/>
        <v>705.50629122669966</v>
      </c>
      <c r="H1538" s="11">
        <f t="shared" si="910"/>
        <v>588.54694895865839</v>
      </c>
      <c r="I1538" s="24">
        <f t="shared" si="925"/>
        <v>440.05347157377145</v>
      </c>
      <c r="J1538" s="12">
        <f t="shared" si="911"/>
        <v>0.25605002826064954</v>
      </c>
      <c r="K1538" s="24">
        <f t="shared" si="912"/>
        <v>627.07523911281817</v>
      </c>
      <c r="L1538" s="12">
        <f t="shared" si="926"/>
        <v>0.22844488714600522</v>
      </c>
      <c r="M1538" s="24">
        <f t="shared" si="927"/>
        <v>705.50629122669966</v>
      </c>
      <c r="N1538" s="12">
        <f t="shared" si="913"/>
        <v>0.45180590895186984</v>
      </c>
      <c r="O1538" s="24">
        <f t="shared" si="914"/>
        <v>1066.1389958502853</v>
      </c>
      <c r="P1538" s="12">
        <f t="shared" si="928"/>
        <v>0.21453782305240557</v>
      </c>
      <c r="Q1538" s="24">
        <f t="shared" si="929"/>
        <v>588.54694895865839</v>
      </c>
      <c r="R1538" s="12">
        <f t="shared" si="915"/>
        <v>0.38682909273716176</v>
      </c>
      <c r="S1538" s="24">
        <f t="shared" si="916"/>
        <v>747.13289222503818</v>
      </c>
      <c r="T1538" s="12">
        <f t="shared" si="930"/>
        <v>0.25088674361640445</v>
      </c>
      <c r="W1538" s="24">
        <f t="shared" si="931"/>
        <v>807.6176654551648</v>
      </c>
      <c r="X1538" s="24">
        <f t="shared" si="932"/>
        <v>777.58343743751789</v>
      </c>
      <c r="Y1538" s="13">
        <f t="shared" si="917"/>
        <v>0.40647412262008281</v>
      </c>
      <c r="Z1538" s="24">
        <f t="shared" si="918"/>
        <v>2819.2225825508158</v>
      </c>
      <c r="AA1538" s="24">
        <f t="shared" si="919"/>
        <v>18466.263093229198</v>
      </c>
      <c r="AB1538" s="24">
        <f t="shared" si="933"/>
        <v>705.50629122669966</v>
      </c>
      <c r="AC1538" s="24">
        <f t="shared" si="934"/>
        <v>588.54694895865839</v>
      </c>
      <c r="AD1538" s="123">
        <f t="shared" si="935"/>
        <v>7600</v>
      </c>
      <c r="AE1538" s="14">
        <f t="shared" si="936"/>
        <v>126.66666666666667</v>
      </c>
      <c r="AF1538" s="24">
        <f t="shared" si="920"/>
        <v>469.2734744793292</v>
      </c>
      <c r="AG1538" s="3">
        <f t="shared" si="937"/>
        <v>-1</v>
      </c>
      <c r="AH1538" s="14">
        <f t="shared" si="941"/>
        <v>0</v>
      </c>
      <c r="AI1538" s="14">
        <f t="shared" si="942"/>
        <v>-1.3645318439912482E-16</v>
      </c>
      <c r="AJ1538" s="14">
        <f t="shared" si="943"/>
        <v>0.92653872968603723</v>
      </c>
      <c r="AK1538" s="14">
        <f t="shared" si="944"/>
        <v>1.3224619674976597</v>
      </c>
      <c r="AL1538" s="24">
        <f t="shared" si="938"/>
        <v>705.50629122669966</v>
      </c>
      <c r="AM1538" s="14">
        <f t="shared" si="939"/>
        <v>568.63380482898697</v>
      </c>
      <c r="AN1538" s="138" t="str">
        <f t="shared" si="940"/>
        <v>modifiée</v>
      </c>
      <c r="AP1538" s="124"/>
    </row>
    <row r="1539" spans="2:42" x14ac:dyDescent="0.25">
      <c r="B1539" s="3">
        <f t="shared" si="921"/>
        <v>7605</v>
      </c>
      <c r="C1539" s="14">
        <f t="shared" si="922"/>
        <v>126.75</v>
      </c>
      <c r="D1539" s="11">
        <f t="shared" si="923"/>
        <v>1057.2307845759849</v>
      </c>
      <c r="E1539" s="11">
        <f t="shared" si="908"/>
        <v>920.60734418356958</v>
      </c>
      <c r="F1539" s="11">
        <f t="shared" si="924"/>
        <v>440.28191646091744</v>
      </c>
      <c r="G1539" s="11">
        <f t="shared" si="909"/>
        <v>705.72082904975207</v>
      </c>
      <c r="H1539" s="11">
        <f t="shared" si="910"/>
        <v>588.79783570227482</v>
      </c>
      <c r="I1539" s="24">
        <f t="shared" si="925"/>
        <v>440.28191646091744</v>
      </c>
      <c r="J1539" s="12">
        <f t="shared" si="911"/>
        <v>0.25599634851064162</v>
      </c>
      <c r="K1539" s="24">
        <f t="shared" si="912"/>
        <v>627.20673021520122</v>
      </c>
      <c r="L1539" s="12">
        <f t="shared" si="926"/>
        <v>0.22835383172543777</v>
      </c>
      <c r="M1539" s="24">
        <f t="shared" si="927"/>
        <v>705.72082904975207</v>
      </c>
      <c r="N1539" s="12">
        <f t="shared" si="913"/>
        <v>0.45068169630374261</v>
      </c>
      <c r="O1539" s="24">
        <f t="shared" si="914"/>
        <v>1068.7984491931361</v>
      </c>
      <c r="P1539" s="12">
        <f t="shared" si="928"/>
        <v>0.21400625878795507</v>
      </c>
      <c r="Q1539" s="24">
        <f t="shared" si="929"/>
        <v>588.79783570227482</v>
      </c>
      <c r="R1539" s="12">
        <f t="shared" si="915"/>
        <v>0.38668739957703457</v>
      </c>
      <c r="S1539" s="24">
        <f t="shared" si="916"/>
        <v>747.40666277109199</v>
      </c>
      <c r="T1539" s="12">
        <f t="shared" si="930"/>
        <v>0.25072522313089513</v>
      </c>
      <c r="W1539" s="24">
        <f t="shared" si="931"/>
        <v>808.02413957778492</v>
      </c>
      <c r="X1539" s="24">
        <f t="shared" si="932"/>
        <v>776.35604107597965</v>
      </c>
      <c r="Y1539" s="13">
        <f t="shared" si="917"/>
        <v>0.40673488433588478</v>
      </c>
      <c r="Z1539" s="24">
        <f t="shared" si="918"/>
        <v>2814.5801151446167</v>
      </c>
      <c r="AA1539" s="24">
        <f t="shared" si="919"/>
        <v>18450.940477602137</v>
      </c>
      <c r="AB1539" s="24">
        <f t="shared" si="933"/>
        <v>705.72082904975207</v>
      </c>
      <c r="AC1539" s="24">
        <f t="shared" si="934"/>
        <v>588.79783570227482</v>
      </c>
      <c r="AD1539" s="123">
        <f t="shared" si="935"/>
        <v>7605</v>
      </c>
      <c r="AE1539" s="14">
        <f t="shared" si="936"/>
        <v>126.75</v>
      </c>
      <c r="AF1539" s="24">
        <f t="shared" si="920"/>
        <v>469.39891785113741</v>
      </c>
      <c r="AG1539" s="3">
        <f t="shared" si="937"/>
        <v>-1</v>
      </c>
      <c r="AH1539" s="14">
        <f t="shared" si="941"/>
        <v>0</v>
      </c>
      <c r="AI1539" s="14">
        <f t="shared" si="942"/>
        <v>-1.3589610392045244E-16</v>
      </c>
      <c r="AJ1539" s="14">
        <f t="shared" si="943"/>
        <v>0.92540973933976334</v>
      </c>
      <c r="AK1539" s="14">
        <f t="shared" si="944"/>
        <v>1.3206555829436213</v>
      </c>
      <c r="AL1539" s="24">
        <f t="shared" si="938"/>
        <v>705.72082904975207</v>
      </c>
      <c r="AM1539" s="14">
        <f t="shared" si="939"/>
        <v>568.85965593558956</v>
      </c>
      <c r="AN1539" s="138" t="str">
        <f t="shared" si="940"/>
        <v>modifiée</v>
      </c>
      <c r="AP1539" s="124"/>
    </row>
    <row r="1540" spans="2:42" x14ac:dyDescent="0.25">
      <c r="B1540" s="3">
        <f t="shared" si="921"/>
        <v>7610</v>
      </c>
      <c r="C1540" s="14">
        <f t="shared" si="922"/>
        <v>126.83333333333333</v>
      </c>
      <c r="D1540" s="11">
        <f t="shared" si="923"/>
        <v>1057.3291638285389</v>
      </c>
      <c r="E1540" s="11">
        <f t="shared" si="908"/>
        <v>920.82811960994172</v>
      </c>
      <c r="F1540" s="11">
        <f t="shared" si="924"/>
        <v>440.51027029264287</v>
      </c>
      <c r="G1540" s="11">
        <f t="shared" si="909"/>
        <v>705.93483530854007</v>
      </c>
      <c r="H1540" s="11">
        <f t="shared" si="910"/>
        <v>589.0485609254057</v>
      </c>
      <c r="I1540" s="24">
        <f t="shared" si="925"/>
        <v>440.51027029264287</v>
      </c>
      <c r="J1540" s="12">
        <f t="shared" si="911"/>
        <v>0.25594265977803882</v>
      </c>
      <c r="K1540" s="24">
        <f t="shared" si="912"/>
        <v>627.33829849090193</v>
      </c>
      <c r="L1540" s="12">
        <f t="shared" si="926"/>
        <v>0.22826279322763784</v>
      </c>
      <c r="M1540" s="24">
        <f t="shared" si="927"/>
        <v>705.93483530854007</v>
      </c>
      <c r="N1540" s="12">
        <f t="shared" si="913"/>
        <v>0.44955095333000333</v>
      </c>
      <c r="O1540" s="24">
        <f t="shared" si="914"/>
        <v>1071.4867681207602</v>
      </c>
      <c r="P1540" s="12">
        <f t="shared" si="928"/>
        <v>0.2134722812184929</v>
      </c>
      <c r="Q1540" s="24">
        <f t="shared" si="929"/>
        <v>589.0485609254057</v>
      </c>
      <c r="R1540" s="12">
        <f t="shared" si="915"/>
        <v>0.38654575621676157</v>
      </c>
      <c r="S1540" s="24">
        <f t="shared" si="916"/>
        <v>747.68053769922858</v>
      </c>
      <c r="T1540" s="12">
        <f t="shared" si="930"/>
        <v>0.2505638254132091</v>
      </c>
      <c r="W1540" s="24">
        <f t="shared" si="931"/>
        <v>808.43087446212076</v>
      </c>
      <c r="X1540" s="24">
        <f t="shared" si="932"/>
        <v>775.14075617494882</v>
      </c>
      <c r="Y1540" s="13">
        <f t="shared" si="917"/>
        <v>0.40698849600134918</v>
      </c>
      <c r="Z1540" s="24">
        <f t="shared" si="918"/>
        <v>2809.9311286955244</v>
      </c>
      <c r="AA1540" s="24">
        <f t="shared" si="919"/>
        <v>18435.539991348851</v>
      </c>
      <c r="AB1540" s="24">
        <f t="shared" si="933"/>
        <v>705.93483530854007</v>
      </c>
      <c r="AC1540" s="24">
        <f t="shared" si="934"/>
        <v>589.0485609254057</v>
      </c>
      <c r="AD1540" s="123">
        <f t="shared" si="935"/>
        <v>7610</v>
      </c>
      <c r="AE1540" s="14">
        <f t="shared" si="936"/>
        <v>126.83333333333333</v>
      </c>
      <c r="AF1540" s="24">
        <f t="shared" si="920"/>
        <v>469.52428046270285</v>
      </c>
      <c r="AG1540" s="3">
        <f t="shared" si="937"/>
        <v>-1</v>
      </c>
      <c r="AH1540" s="14">
        <f t="shared" si="941"/>
        <v>0</v>
      </c>
      <c r="AI1540" s="14">
        <f t="shared" si="942"/>
        <v>-1.3533938208930408E-16</v>
      </c>
      <c r="AJ1540" s="14">
        <f t="shared" si="943"/>
        <v>0.92428147583567444</v>
      </c>
      <c r="AK1540" s="14">
        <f t="shared" si="944"/>
        <v>1.318850361337079</v>
      </c>
      <c r="AL1540" s="24">
        <f t="shared" si="938"/>
        <v>705.93483530854007</v>
      </c>
      <c r="AM1540" s="14">
        <f t="shared" si="939"/>
        <v>569.08531677705696</v>
      </c>
      <c r="AN1540" s="138" t="str">
        <f t="shared" si="940"/>
        <v>modifiée</v>
      </c>
      <c r="AP1540" s="124"/>
    </row>
    <row r="1541" spans="2:42" x14ac:dyDescent="0.25">
      <c r="B1541" s="3">
        <f t="shared" si="921"/>
        <v>7615</v>
      </c>
      <c r="C1541" s="14">
        <f t="shared" si="922"/>
        <v>126.91666666666667</v>
      </c>
      <c r="D1541" s="11">
        <f t="shared" si="923"/>
        <v>1057.4274785277728</v>
      </c>
      <c r="E1541" s="11">
        <f t="shared" si="908"/>
        <v>921.04889503631398</v>
      </c>
      <c r="F1541" s="11">
        <f t="shared" si="924"/>
        <v>440.73853308587053</v>
      </c>
      <c r="G1541" s="11">
        <f t="shared" si="909"/>
        <v>706.14830758975859</v>
      </c>
      <c r="H1541" s="11">
        <f t="shared" si="910"/>
        <v>589.29912475081892</v>
      </c>
      <c r="I1541" s="24">
        <f t="shared" si="925"/>
        <v>440.73853308587053</v>
      </c>
      <c r="J1541" s="12">
        <f t="shared" si="911"/>
        <v>0.25588896208287865</v>
      </c>
      <c r="K1541" s="24">
        <f t="shared" si="912"/>
        <v>627.46994395321667</v>
      </c>
      <c r="L1541" s="12">
        <f t="shared" si="926"/>
        <v>0.22817177169911571</v>
      </c>
      <c r="M1541" s="24">
        <f t="shared" si="927"/>
        <v>706.14830758975859</v>
      </c>
      <c r="N1541" s="12">
        <f t="shared" si="913"/>
        <v>0.44841364643154458</v>
      </c>
      <c r="O1541" s="24">
        <f t="shared" si="914"/>
        <v>1074.2043689402014</v>
      </c>
      <c r="P1541" s="12">
        <f t="shared" si="928"/>
        <v>0.21293587335080502</v>
      </c>
      <c r="Q1541" s="24">
        <f t="shared" si="929"/>
        <v>589.29912475081892</v>
      </c>
      <c r="R1541" s="12">
        <f t="shared" si="915"/>
        <v>0.38640416276330353</v>
      </c>
      <c r="S1541" s="24">
        <f t="shared" si="916"/>
        <v>747.95451681130407</v>
      </c>
      <c r="T1541" s="12">
        <f t="shared" si="930"/>
        <v>0.2504025504489571</v>
      </c>
      <c r="W1541" s="24">
        <f t="shared" si="931"/>
        <v>808.83786295812206</v>
      </c>
      <c r="X1541" s="24">
        <f t="shared" si="932"/>
        <v>773.93742611596917</v>
      </c>
      <c r="Y1541" s="13">
        <f t="shared" si="917"/>
        <v>0.4072350140249244</v>
      </c>
      <c r="Z1541" s="24">
        <f t="shared" si="918"/>
        <v>2805.2758019547982</v>
      </c>
      <c r="AA1541" s="24">
        <f t="shared" si="919"/>
        <v>18420.062476594692</v>
      </c>
      <c r="AB1541" s="24">
        <f t="shared" si="933"/>
        <v>706.14830758975859</v>
      </c>
      <c r="AC1541" s="24">
        <f t="shared" si="934"/>
        <v>589.29912475081892</v>
      </c>
      <c r="AD1541" s="123">
        <f t="shared" si="935"/>
        <v>7615</v>
      </c>
      <c r="AE1541" s="14">
        <f t="shared" si="936"/>
        <v>126.91666666666667</v>
      </c>
      <c r="AF1541" s="24">
        <f t="shared" si="920"/>
        <v>469.64956237540946</v>
      </c>
      <c r="AG1541" s="3">
        <f t="shared" si="937"/>
        <v>-1</v>
      </c>
      <c r="AH1541" s="14">
        <f t="shared" si="941"/>
        <v>0</v>
      </c>
      <c r="AI1541" s="14">
        <f t="shared" si="942"/>
        <v>-1.3478301863308025E-16</v>
      </c>
      <c r="AJ1541" s="14">
        <f t="shared" si="943"/>
        <v>0.9231539386213149</v>
      </c>
      <c r="AK1541" s="14">
        <f t="shared" si="944"/>
        <v>1.3170463017941039</v>
      </c>
      <c r="AL1541" s="24">
        <f t="shared" si="938"/>
        <v>706.14830758975859</v>
      </c>
      <c r="AM1541" s="14">
        <f t="shared" si="939"/>
        <v>569.31078788490788</v>
      </c>
      <c r="AN1541" s="138" t="str">
        <f t="shared" si="940"/>
        <v>modifiée</v>
      </c>
      <c r="AP1541" s="124"/>
    </row>
    <row r="1542" spans="2:42" x14ac:dyDescent="0.25">
      <c r="B1542" s="3">
        <f t="shared" si="921"/>
        <v>7620</v>
      </c>
      <c r="C1542" s="14">
        <f t="shared" si="922"/>
        <v>127</v>
      </c>
      <c r="D1542" s="11">
        <f t="shared" si="923"/>
        <v>1057.5257287583468</v>
      </c>
      <c r="E1542" s="11">
        <f t="shared" si="908"/>
        <v>921.26967046268624</v>
      </c>
      <c r="F1542" s="11">
        <f t="shared" si="924"/>
        <v>440.96670485756965</v>
      </c>
      <c r="G1542" s="11">
        <f t="shared" si="909"/>
        <v>706.36124346310942</v>
      </c>
      <c r="H1542" s="11">
        <f t="shared" si="910"/>
        <v>589.54952730126786</v>
      </c>
      <c r="I1542" s="24">
        <f t="shared" si="925"/>
        <v>440.96670485756965</v>
      </c>
      <c r="J1542" s="12">
        <f t="shared" si="911"/>
        <v>0.25583525544529623</v>
      </c>
      <c r="K1542" s="24">
        <f t="shared" si="912"/>
        <v>627.60166661518963</v>
      </c>
      <c r="L1542" s="12">
        <f t="shared" si="926"/>
        <v>0.22808076718634596</v>
      </c>
      <c r="M1542" s="24">
        <f t="shared" si="927"/>
        <v>706.36124346310942</v>
      </c>
      <c r="N1542" s="12">
        <f t="shared" si="913"/>
        <v>0.44726974216447629</v>
      </c>
      <c r="O1542" s="24">
        <f t="shared" si="914"/>
        <v>1076.9516751974672</v>
      </c>
      <c r="P1542" s="12">
        <f t="shared" si="928"/>
        <v>0.2123970181729436</v>
      </c>
      <c r="Q1542" s="24">
        <f t="shared" si="929"/>
        <v>589.54952730126786</v>
      </c>
      <c r="R1542" s="12">
        <f t="shared" si="915"/>
        <v>0.3862626193232358</v>
      </c>
      <c r="S1542" s="24">
        <f t="shared" si="916"/>
        <v>748.22859990924701</v>
      </c>
      <c r="T1542" s="12">
        <f t="shared" si="930"/>
        <v>0.25024139822342145</v>
      </c>
      <c r="W1542" s="24">
        <f t="shared" si="931"/>
        <v>809.24509797214694</v>
      </c>
      <c r="X1542" s="24">
        <f t="shared" si="932"/>
        <v>772.7458966994127</v>
      </c>
      <c r="Y1542" s="13">
        <f t="shared" si="917"/>
        <v>0.40747449465604002</v>
      </c>
      <c r="Z1542" s="24">
        <f t="shared" si="918"/>
        <v>2800.6143122634826</v>
      </c>
      <c r="AA1542" s="24">
        <f t="shared" si="919"/>
        <v>18404.508771782093</v>
      </c>
      <c r="AB1542" s="24">
        <f t="shared" si="933"/>
        <v>706.36124346310942</v>
      </c>
      <c r="AC1542" s="24">
        <f t="shared" si="934"/>
        <v>589.54952730126786</v>
      </c>
      <c r="AD1542" s="123">
        <f t="shared" si="935"/>
        <v>7620</v>
      </c>
      <c r="AE1542" s="14">
        <f t="shared" si="936"/>
        <v>127</v>
      </c>
      <c r="AF1542" s="24">
        <f t="shared" si="920"/>
        <v>469.77476365063393</v>
      </c>
      <c r="AG1542" s="3">
        <f t="shared" si="937"/>
        <v>-1</v>
      </c>
      <c r="AH1542" s="14">
        <f t="shared" si="941"/>
        <v>0</v>
      </c>
      <c r="AI1542" s="14">
        <f t="shared" si="942"/>
        <v>-1.3422701327921369E-16</v>
      </c>
      <c r="AJ1542" s="14">
        <f t="shared" si="943"/>
        <v>0.92202712714429469</v>
      </c>
      <c r="AK1542" s="14">
        <f t="shared" si="944"/>
        <v>1.3152434034308715</v>
      </c>
      <c r="AL1542" s="24">
        <f t="shared" si="938"/>
        <v>706.36124346310942</v>
      </c>
      <c r="AM1542" s="14">
        <f t="shared" si="939"/>
        <v>569.53606978806272</v>
      </c>
      <c r="AN1542" s="138" t="str">
        <f t="shared" si="940"/>
        <v>modifiée</v>
      </c>
      <c r="AP1542" s="124"/>
    </row>
    <row r="1543" spans="2:42" x14ac:dyDescent="0.25">
      <c r="B1543" s="3">
        <f t="shared" si="921"/>
        <v>7625</v>
      </c>
      <c r="C1543" s="14">
        <f t="shared" si="922"/>
        <v>127.08333333333333</v>
      </c>
      <c r="D1543" s="11">
        <f t="shared" si="923"/>
        <v>1057.6239146047546</v>
      </c>
      <c r="E1543" s="11">
        <f t="shared" si="908"/>
        <v>921.49044588905849</v>
      </c>
      <c r="F1543" s="11">
        <f t="shared" si="924"/>
        <v>441.19478562475598</v>
      </c>
      <c r="G1543" s="11">
        <f t="shared" si="909"/>
        <v>706.57364048128238</v>
      </c>
      <c r="H1543" s="11">
        <f t="shared" si="910"/>
        <v>589.79976869949132</v>
      </c>
      <c r="I1543" s="24">
        <f t="shared" si="925"/>
        <v>441.19478562475598</v>
      </c>
      <c r="J1543" s="12">
        <f t="shared" si="911"/>
        <v>0.25578153988552299</v>
      </c>
      <c r="K1543" s="24">
        <f t="shared" si="912"/>
        <v>627.73346648961342</v>
      </c>
      <c r="L1543" s="12">
        <f t="shared" si="926"/>
        <v>0.22798977973574919</v>
      </c>
      <c r="M1543" s="24">
        <f t="shared" si="927"/>
        <v>706.57364048128238</v>
      </c>
      <c r="N1543" s="12">
        <f t="shared" si="913"/>
        <v>0.44611920725202936</v>
      </c>
      <c r="O1543" s="24">
        <f t="shared" si="914"/>
        <v>1079.7291178208529</v>
      </c>
      <c r="P1543" s="12">
        <f t="shared" si="928"/>
        <v>0.21185569865794218</v>
      </c>
      <c r="Q1543" s="24">
        <f t="shared" si="929"/>
        <v>589.79976869949132</v>
      </c>
      <c r="R1543" s="12">
        <f t="shared" si="915"/>
        <v>0.38612112600274773</v>
      </c>
      <c r="S1543" s="24">
        <f t="shared" si="916"/>
        <v>748.50278679506005</v>
      </c>
      <c r="T1543" s="12">
        <f t="shared" si="930"/>
        <v>0.2500803687215295</v>
      </c>
      <c r="W1543" s="24">
        <f t="shared" si="931"/>
        <v>809.65257246680301</v>
      </c>
      <c r="X1543" s="24">
        <f t="shared" si="932"/>
        <v>771.56601610228722</v>
      </c>
      <c r="Y1543" s="13">
        <f t="shared" si="917"/>
        <v>0.40770699397945764</v>
      </c>
      <c r="Z1543" s="24">
        <f t="shared" si="918"/>
        <v>2795.9468355563872</v>
      </c>
      <c r="AA1543" s="24">
        <f t="shared" si="919"/>
        <v>18388.879711663507</v>
      </c>
      <c r="AB1543" s="24">
        <f t="shared" si="933"/>
        <v>706.57364048128238</v>
      </c>
      <c r="AC1543" s="24">
        <f t="shared" si="934"/>
        <v>589.79976869949132</v>
      </c>
      <c r="AD1543" s="123">
        <f t="shared" si="935"/>
        <v>7625</v>
      </c>
      <c r="AE1543" s="14">
        <f t="shared" si="936"/>
        <v>127.08333333333333</v>
      </c>
      <c r="AF1543" s="24">
        <f t="shared" si="920"/>
        <v>469.89988434974566</v>
      </c>
      <c r="AG1543" s="3">
        <f t="shared" si="937"/>
        <v>-1</v>
      </c>
      <c r="AH1543" s="14">
        <f t="shared" si="941"/>
        <v>0</v>
      </c>
      <c r="AI1543" s="14">
        <f t="shared" si="942"/>
        <v>-1.3367136575516953E-16</v>
      </c>
      <c r="AJ1543" s="14">
        <f t="shared" si="943"/>
        <v>0.92090104085228908</v>
      </c>
      <c r="AK1543" s="14">
        <f t="shared" si="944"/>
        <v>1.3134416653636625</v>
      </c>
      <c r="AL1543" s="24">
        <f t="shared" si="938"/>
        <v>706.57364048128238</v>
      </c>
      <c r="AM1543" s="14">
        <f t="shared" si="939"/>
        <v>569.76116301284424</v>
      </c>
      <c r="AN1543" s="138" t="str">
        <f t="shared" si="940"/>
        <v>modifiée</v>
      </c>
      <c r="AP1543" s="124"/>
    </row>
    <row r="1544" spans="2:42" x14ac:dyDescent="0.25">
      <c r="B1544" s="3">
        <f t="shared" si="921"/>
        <v>7630</v>
      </c>
      <c r="C1544" s="14">
        <f t="shared" si="922"/>
        <v>127.16666666666667</v>
      </c>
      <c r="D1544" s="11">
        <f t="shared" si="923"/>
        <v>1057.7220361513241</v>
      </c>
      <c r="E1544" s="11">
        <f t="shared" si="908"/>
        <v>921.71122131543075</v>
      </c>
      <c r="F1544" s="11">
        <f t="shared" si="924"/>
        <v>441.42277540449174</v>
      </c>
      <c r="G1544" s="11">
        <f t="shared" si="909"/>
        <v>706.78549617994031</v>
      </c>
      <c r="H1544" s="11">
        <f t="shared" si="910"/>
        <v>590.04984906821289</v>
      </c>
      <c r="I1544" s="24">
        <f t="shared" si="925"/>
        <v>441.42277540449174</v>
      </c>
      <c r="J1544" s="12">
        <f t="shared" si="911"/>
        <v>0.25572781542388684</v>
      </c>
      <c r="K1544" s="24">
        <f t="shared" si="912"/>
        <v>627.86534358902964</v>
      </c>
      <c r="L1544" s="12">
        <f t="shared" si="926"/>
        <v>0.22789880939370935</v>
      </c>
      <c r="M1544" s="24">
        <f t="shared" si="927"/>
        <v>706.78549617994031</v>
      </c>
      <c r="N1544" s="12">
        <f t="shared" si="913"/>
        <v>0.44496200859677948</v>
      </c>
      <c r="O1544" s="24">
        <f t="shared" si="914"/>
        <v>1082.5371352673687</v>
      </c>
      <c r="P1544" s="12">
        <f t="shared" si="928"/>
        <v>0.21131189776772666</v>
      </c>
      <c r="Q1544" s="24">
        <f t="shared" si="929"/>
        <v>590.04984906821289</v>
      </c>
      <c r="R1544" s="12">
        <f t="shared" si="915"/>
        <v>0.38597968290764351</v>
      </c>
      <c r="S1544" s="24">
        <f t="shared" si="916"/>
        <v>748.77707727081997</v>
      </c>
      <c r="T1544" s="12">
        <f t="shared" si="930"/>
        <v>0.24991946192788256</v>
      </c>
      <c r="W1544" s="24">
        <f t="shared" si="931"/>
        <v>810.06027946078245</v>
      </c>
      <c r="X1544" s="24">
        <f t="shared" si="932"/>
        <v>770.39763483684044</v>
      </c>
      <c r="Y1544" s="13">
        <f t="shared" si="917"/>
        <v>0.40793256790982041</v>
      </c>
      <c r="Z1544" s="24">
        <f t="shared" si="918"/>
        <v>2791.2735463662075</v>
      </c>
      <c r="AA1544" s="24">
        <f t="shared" si="919"/>
        <v>18373.176127294537</v>
      </c>
      <c r="AB1544" s="24">
        <f t="shared" si="933"/>
        <v>706.78549617994031</v>
      </c>
      <c r="AC1544" s="24">
        <f t="shared" si="934"/>
        <v>590.04984906821289</v>
      </c>
      <c r="AD1544" s="123">
        <f t="shared" si="935"/>
        <v>7630</v>
      </c>
      <c r="AE1544" s="14">
        <f t="shared" si="936"/>
        <v>127.16666666666667</v>
      </c>
      <c r="AF1544" s="24">
        <f t="shared" si="920"/>
        <v>470.02492453410645</v>
      </c>
      <c r="AG1544" s="3">
        <f t="shared" si="937"/>
        <v>-1</v>
      </c>
      <c r="AH1544" s="14">
        <f t="shared" si="941"/>
        <v>0</v>
      </c>
      <c r="AI1544" s="14">
        <f t="shared" si="942"/>
        <v>-1.3311607578844665E-16</v>
      </c>
      <c r="AJ1544" s="14">
        <f t="shared" si="943"/>
        <v>0.91977567919304204</v>
      </c>
      <c r="AK1544" s="14">
        <f t="shared" si="944"/>
        <v>1.3116410867088673</v>
      </c>
      <c r="AL1544" s="24">
        <f t="shared" si="938"/>
        <v>706.78549617994031</v>
      </c>
      <c r="AM1544" s="14">
        <f t="shared" si="939"/>
        <v>569.98606808297882</v>
      </c>
      <c r="AN1544" s="138" t="str">
        <f t="shared" si="940"/>
        <v>modifiée</v>
      </c>
      <c r="AP1544" s="124"/>
    </row>
    <row r="1545" spans="2:42" x14ac:dyDescent="0.25">
      <c r="B1545" s="3">
        <f t="shared" si="921"/>
        <v>7635</v>
      </c>
      <c r="C1545" s="14">
        <f t="shared" si="922"/>
        <v>127.25</v>
      </c>
      <c r="D1545" s="11">
        <f t="shared" si="923"/>
        <v>1057.8200934822169</v>
      </c>
      <c r="E1545" s="11">
        <f t="shared" si="908"/>
        <v>921.93199674180289</v>
      </c>
      <c r="F1545" s="11">
        <f t="shared" si="924"/>
        <v>441.65067421388545</v>
      </c>
      <c r="G1545" s="11">
        <f t="shared" si="909"/>
        <v>706.99680807770801</v>
      </c>
      <c r="H1545" s="11">
        <f t="shared" si="910"/>
        <v>590.2997685301408</v>
      </c>
      <c r="I1545" s="24">
        <f t="shared" si="925"/>
        <v>441.65067421388545</v>
      </c>
      <c r="J1545" s="12">
        <f t="shared" si="911"/>
        <v>0.25567408208081094</v>
      </c>
      <c r="K1545" s="24">
        <f t="shared" si="912"/>
        <v>627.99729792573021</v>
      </c>
      <c r="L1545" s="12">
        <f t="shared" si="926"/>
        <v>0.22780785620656754</v>
      </c>
      <c r="M1545" s="24">
        <f t="shared" si="927"/>
        <v>706.99680807770801</v>
      </c>
      <c r="N1545" s="12">
        <f t="shared" si="913"/>
        <v>0.44379811329319541</v>
      </c>
      <c r="O1545" s="24">
        <f t="shared" si="914"/>
        <v>1085.3761736723395</v>
      </c>
      <c r="P1545" s="12">
        <f t="shared" si="928"/>
        <v>0.21076559845711923</v>
      </c>
      <c r="Q1545" s="24">
        <f t="shared" si="929"/>
        <v>590.2997685301408</v>
      </c>
      <c r="R1545" s="12">
        <f t="shared" si="915"/>
        <v>0.38583829014334242</v>
      </c>
      <c r="S1545" s="24">
        <f t="shared" si="916"/>
        <v>749.05147113867918</v>
      </c>
      <c r="T1545" s="12">
        <f t="shared" si="930"/>
        <v>0.24975867782674707</v>
      </c>
      <c r="W1545" s="24">
        <f t="shared" si="931"/>
        <v>810.46821202869228</v>
      </c>
      <c r="X1545" s="24">
        <f t="shared" si="932"/>
        <v>769.24060570994129</v>
      </c>
      <c r="Y1545" s="13">
        <f t="shared" si="917"/>
        <v>0.4081512721864079</v>
      </c>
      <c r="Z1545" s="24">
        <f t="shared" si="918"/>
        <v>2786.5946178277654</v>
      </c>
      <c r="AA1545" s="24">
        <f t="shared" si="919"/>
        <v>18357.398846027812</v>
      </c>
      <c r="AB1545" s="24">
        <f t="shared" si="933"/>
        <v>706.99680807770801</v>
      </c>
      <c r="AC1545" s="24">
        <f t="shared" si="934"/>
        <v>590.2997685301408</v>
      </c>
      <c r="AD1545" s="123">
        <f t="shared" si="935"/>
        <v>7635</v>
      </c>
      <c r="AE1545" s="14">
        <f t="shared" si="936"/>
        <v>127.25</v>
      </c>
      <c r="AF1545" s="24">
        <f t="shared" si="920"/>
        <v>470.1498842650704</v>
      </c>
      <c r="AG1545" s="3">
        <f t="shared" si="937"/>
        <v>-1</v>
      </c>
      <c r="AH1545" s="14">
        <f t="shared" si="941"/>
        <v>0</v>
      </c>
      <c r="AI1545" s="14">
        <f t="shared" si="942"/>
        <v>-1.325611431065781E-16</v>
      </c>
      <c r="AJ1545" s="14">
        <f t="shared" si="943"/>
        <v>0.9186510416143665</v>
      </c>
      <c r="AK1545" s="14">
        <f t="shared" si="944"/>
        <v>1.3098416665829862</v>
      </c>
      <c r="AL1545" s="24">
        <f t="shared" si="938"/>
        <v>706.99680807770801</v>
      </c>
      <c r="AM1545" s="14">
        <f t="shared" si="939"/>
        <v>570.21078551959772</v>
      </c>
      <c r="AN1545" s="138" t="str">
        <f t="shared" si="940"/>
        <v>modifiée</v>
      </c>
      <c r="AP1545" s="124"/>
    </row>
    <row r="1546" spans="2:42" x14ac:dyDescent="0.25">
      <c r="B1546" s="3">
        <f t="shared" si="921"/>
        <v>7640</v>
      </c>
      <c r="C1546" s="14">
        <f t="shared" si="922"/>
        <v>127.33333333333333</v>
      </c>
      <c r="D1546" s="11">
        <f t="shared" si="923"/>
        <v>1057.9180866814304</v>
      </c>
      <c r="E1546" s="11">
        <f t="shared" si="908"/>
        <v>922.15277216817503</v>
      </c>
      <c r="F1546" s="11">
        <f t="shared" si="924"/>
        <v>441.87848207009205</v>
      </c>
      <c r="G1546" s="11">
        <f t="shared" si="909"/>
        <v>707.20757367616511</v>
      </c>
      <c r="H1546" s="11">
        <f t="shared" si="910"/>
        <v>590.54952720796757</v>
      </c>
      <c r="I1546" s="24">
        <f t="shared" si="925"/>
        <v>441.87848207009205</v>
      </c>
      <c r="J1546" s="12">
        <f t="shared" si="911"/>
        <v>0.25562033987681443</v>
      </c>
      <c r="K1546" s="24">
        <f t="shared" si="912"/>
        <v>628.12932951175605</v>
      </c>
      <c r="L1546" s="12">
        <f t="shared" si="926"/>
        <v>0.22771692022058163</v>
      </c>
      <c r="M1546" s="24">
        <f t="shared" si="927"/>
        <v>707.20757367616511</v>
      </c>
      <c r="N1546" s="12">
        <f t="shared" si="913"/>
        <v>0.44262748864052209</v>
      </c>
      <c r="O1546" s="24">
        <f t="shared" si="914"/>
        <v>1088.2466870022449</v>
      </c>
      <c r="P1546" s="12">
        <f t="shared" si="928"/>
        <v>0.2102167836779226</v>
      </c>
      <c r="Q1546" s="24">
        <f t="shared" si="929"/>
        <v>590.54952720796757</v>
      </c>
      <c r="R1546" s="12">
        <f t="shared" si="915"/>
        <v>0.38569694781487862</v>
      </c>
      <c r="S1546" s="24">
        <f t="shared" si="916"/>
        <v>749.3259682008669</v>
      </c>
      <c r="T1546" s="12">
        <f t="shared" si="930"/>
        <v>0.24959801640199367</v>
      </c>
      <c r="W1546" s="24">
        <f t="shared" si="931"/>
        <v>810.87636330087867</v>
      </c>
      <c r="X1546" s="24">
        <f t="shared" si="932"/>
        <v>768.09478378322683</v>
      </c>
      <c r="Y1546" s="13">
        <f t="shared" si="917"/>
        <v>0.40836316236809111</v>
      </c>
      <c r="Z1546" s="24">
        <f t="shared" si="918"/>
        <v>2781.9102216824094</v>
      </c>
      <c r="AA1546" s="24">
        <f t="shared" si="919"/>
        <v>18341.548691507585</v>
      </c>
      <c r="AB1546" s="24">
        <f t="shared" si="933"/>
        <v>707.20757367616511</v>
      </c>
      <c r="AC1546" s="24">
        <f t="shared" si="934"/>
        <v>590.54952720796757</v>
      </c>
      <c r="AD1546" s="123">
        <f t="shared" si="935"/>
        <v>7640</v>
      </c>
      <c r="AE1546" s="14">
        <f t="shared" si="936"/>
        <v>127.33333333333333</v>
      </c>
      <c r="AF1546" s="24">
        <f t="shared" si="920"/>
        <v>470.27476360398379</v>
      </c>
      <c r="AG1546" s="3">
        <f t="shared" si="937"/>
        <v>-1</v>
      </c>
      <c r="AH1546" s="14">
        <f t="shared" si="941"/>
        <v>0</v>
      </c>
      <c r="AI1546" s="14">
        <f t="shared" si="942"/>
        <v>-1.3200656743713163E-16</v>
      </c>
      <c r="AJ1546" s="14">
        <f t="shared" si="943"/>
        <v>0.91752712756414589</v>
      </c>
      <c r="AK1546" s="14">
        <f t="shared" si="944"/>
        <v>1.3080434041026336</v>
      </c>
      <c r="AL1546" s="24">
        <f t="shared" si="938"/>
        <v>707.20757367616511</v>
      </c>
      <c r="AM1546" s="14">
        <f t="shared" si="939"/>
        <v>570.43531584123969</v>
      </c>
      <c r="AN1546" s="138" t="str">
        <f t="shared" si="940"/>
        <v>modifiée</v>
      </c>
      <c r="AP1546" s="124"/>
    </row>
    <row r="1547" spans="2:42" x14ac:dyDescent="0.25">
      <c r="B1547" s="3">
        <f t="shared" si="921"/>
        <v>7645</v>
      </c>
      <c r="C1547" s="14">
        <f t="shared" si="922"/>
        <v>127.41666666666667</v>
      </c>
      <c r="D1547" s="11">
        <f t="shared" si="923"/>
        <v>1058.0160158327967</v>
      </c>
      <c r="E1547" s="11">
        <f t="shared" si="908"/>
        <v>922.37354759454729</v>
      </c>
      <c r="F1547" s="11">
        <f t="shared" si="924"/>
        <v>442.10619899031263</v>
      </c>
      <c r="G1547" s="11">
        <f t="shared" si="909"/>
        <v>707.41779045984299</v>
      </c>
      <c r="H1547" s="11">
        <f t="shared" si="910"/>
        <v>590.79912522436962</v>
      </c>
      <c r="I1547" s="24">
        <f t="shared" si="925"/>
        <v>442.10619899031263</v>
      </c>
      <c r="J1547" s="12">
        <f t="shared" si="911"/>
        <v>0.25556658883251071</v>
      </c>
      <c r="K1547" s="24">
        <f t="shared" si="912"/>
        <v>628.26143835889957</v>
      </c>
      <c r="L1547" s="12">
        <f t="shared" si="926"/>
        <v>0.22762600148200718</v>
      </c>
      <c r="M1547" s="24">
        <f t="shared" si="927"/>
        <v>707.41779045984299</v>
      </c>
      <c r="N1547" s="12">
        <f t="shared" si="913"/>
        <v>0.44145010215599911</v>
      </c>
      <c r="O1547" s="24">
        <f t="shared" si="914"/>
        <v>1091.1491372108769</v>
      </c>
      <c r="P1547" s="12">
        <f t="shared" si="928"/>
        <v>0.20966543638336169</v>
      </c>
      <c r="Q1547" s="24">
        <f t="shared" si="929"/>
        <v>590.79912522436962</v>
      </c>
      <c r="R1547" s="12">
        <f t="shared" si="915"/>
        <v>0.38555565602690212</v>
      </c>
      <c r="S1547" s="24">
        <f t="shared" si="916"/>
        <v>749.60056825968945</v>
      </c>
      <c r="T1547" s="12">
        <f t="shared" si="930"/>
        <v>0.24943747763722329</v>
      </c>
      <c r="W1547" s="24">
        <f t="shared" si="931"/>
        <v>811.28472646324678</v>
      </c>
      <c r="X1547" s="24">
        <f t="shared" si="932"/>
        <v>766.96002633399701</v>
      </c>
      <c r="Y1547" s="13">
        <f t="shared" si="917"/>
        <v>0.40856829382847193</v>
      </c>
      <c r="Z1547" s="24">
        <f t="shared" si="918"/>
        <v>2777.2205282825125</v>
      </c>
      <c r="AA1547" s="24">
        <f t="shared" si="919"/>
        <v>18325.626483664419</v>
      </c>
      <c r="AB1547" s="24">
        <f t="shared" si="933"/>
        <v>707.41779045984299</v>
      </c>
      <c r="AC1547" s="24">
        <f t="shared" si="934"/>
        <v>590.79912522436962</v>
      </c>
      <c r="AD1547" s="123">
        <f t="shared" si="935"/>
        <v>7645</v>
      </c>
      <c r="AE1547" s="14">
        <f t="shared" si="936"/>
        <v>127.41666666666667</v>
      </c>
      <c r="AF1547" s="24">
        <f t="shared" si="920"/>
        <v>470.39956261218481</v>
      </c>
      <c r="AG1547" s="3">
        <f t="shared" si="937"/>
        <v>-1</v>
      </c>
      <c r="AH1547" s="14">
        <f t="shared" si="941"/>
        <v>0</v>
      </c>
      <c r="AI1547" s="14">
        <f t="shared" si="942"/>
        <v>-1.31452348507711E-16</v>
      </c>
      <c r="AJ1547" s="14">
        <f t="shared" si="943"/>
        <v>0.91640393649033669</v>
      </c>
      <c r="AK1547" s="14">
        <f t="shared" si="944"/>
        <v>1.3062462983845387</v>
      </c>
      <c r="AL1547" s="24">
        <f t="shared" si="938"/>
        <v>707.41779045984299</v>
      </c>
      <c r="AM1547" s="14">
        <f t="shared" si="939"/>
        <v>570.6596595638523</v>
      </c>
      <c r="AN1547" s="138" t="str">
        <f t="shared" si="940"/>
        <v>modifiée</v>
      </c>
      <c r="AP1547" s="124"/>
    </row>
    <row r="1548" spans="2:42" x14ac:dyDescent="0.25">
      <c r="B1548" s="3">
        <f t="shared" si="921"/>
        <v>7650</v>
      </c>
      <c r="C1548" s="14">
        <f t="shared" si="922"/>
        <v>127.5</v>
      </c>
      <c r="D1548" s="11">
        <f t="shared" si="923"/>
        <v>1058.1138810199839</v>
      </c>
      <c r="E1548" s="11">
        <f t="shared" si="908"/>
        <v>922.59432302091955</v>
      </c>
      <c r="F1548" s="11">
        <f t="shared" si="924"/>
        <v>442.33382499179464</v>
      </c>
      <c r="G1548" s="11">
        <f t="shared" si="909"/>
        <v>707.62745589622637</v>
      </c>
      <c r="H1548" s="11">
        <f t="shared" si="910"/>
        <v>591.04856270200685</v>
      </c>
      <c r="I1548" s="24">
        <f t="shared" si="925"/>
        <v>442.33382499179464</v>
      </c>
      <c r="J1548" s="12">
        <f t="shared" si="911"/>
        <v>0.25551282896860766</v>
      </c>
      <c r="K1548" s="24">
        <f t="shared" si="912"/>
        <v>628.39362447870428</v>
      </c>
      <c r="L1548" s="12">
        <f t="shared" si="926"/>
        <v>0.22753510003702135</v>
      </c>
      <c r="M1548" s="24">
        <f t="shared" si="927"/>
        <v>707.62745589622637</v>
      </c>
      <c r="N1548" s="12">
        <f t="shared" si="913"/>
        <v>0.44026592158842287</v>
      </c>
      <c r="O1548" s="24">
        <f t="shared" si="914"/>
        <v>1094.0839943988942</v>
      </c>
      <c r="P1548" s="12">
        <f t="shared" si="928"/>
        <v>0.20911153953239275</v>
      </c>
      <c r="Q1548" s="24">
        <f t="shared" si="929"/>
        <v>591.04856270200685</v>
      </c>
      <c r="R1548" s="12">
        <f t="shared" si="915"/>
        <v>0.38541441488367828</v>
      </c>
      <c r="S1548" s="24">
        <f t="shared" si="916"/>
        <v>749.87527111753195</v>
      </c>
      <c r="T1548" s="12">
        <f t="shared" si="930"/>
        <v>0.24927706151565199</v>
      </c>
      <c r="W1548" s="24">
        <f t="shared" si="931"/>
        <v>811.69329475707525</v>
      </c>
      <c r="X1548" s="24">
        <f t="shared" si="932"/>
        <v>765.83619281684526</v>
      </c>
      <c r="Y1548" s="13">
        <f t="shared" si="917"/>
        <v>0.40876672175121948</v>
      </c>
      <c r="Z1548" s="24">
        <f t="shared" si="918"/>
        <v>2772.5257065961073</v>
      </c>
      <c r="AA1548" s="24">
        <f t="shared" si="919"/>
        <v>18309.633038710985</v>
      </c>
      <c r="AB1548" s="24">
        <f t="shared" si="933"/>
        <v>707.62745589622637</v>
      </c>
      <c r="AC1548" s="24">
        <f t="shared" si="934"/>
        <v>591.04856270200685</v>
      </c>
      <c r="AD1548" s="123">
        <f t="shared" si="935"/>
        <v>7650</v>
      </c>
      <c r="AE1548" s="14">
        <f t="shared" si="936"/>
        <v>127.5</v>
      </c>
      <c r="AF1548" s="24">
        <f t="shared" si="920"/>
        <v>470.52428135100342</v>
      </c>
      <c r="AG1548" s="3">
        <f t="shared" si="937"/>
        <v>-1</v>
      </c>
      <c r="AH1548" s="14">
        <f t="shared" si="941"/>
        <v>0</v>
      </c>
      <c r="AI1548" s="14">
        <f t="shared" si="942"/>
        <v>-1.3089848604595644E-16</v>
      </c>
      <c r="AJ1548" s="14">
        <f t="shared" si="943"/>
        <v>0.9152814678409692</v>
      </c>
      <c r="AK1548" s="14">
        <f t="shared" si="944"/>
        <v>1.3044503485455508</v>
      </c>
      <c r="AL1548" s="24">
        <f t="shared" si="938"/>
        <v>707.62745589622637</v>
      </c>
      <c r="AM1548" s="14">
        <f t="shared" si="939"/>
        <v>570.88381720079485</v>
      </c>
      <c r="AN1548" s="138" t="str">
        <f t="shared" si="940"/>
        <v>modifiée</v>
      </c>
      <c r="AP1548" s="124"/>
    </row>
    <row r="1549" spans="2:42" x14ac:dyDescent="0.25">
      <c r="B1549" s="3">
        <f t="shared" si="921"/>
        <v>7655</v>
      </c>
      <c r="C1549" s="14">
        <f t="shared" si="922"/>
        <v>127.58333333333333</v>
      </c>
      <c r="D1549" s="11">
        <f t="shared" si="923"/>
        <v>1058.211682326496</v>
      </c>
      <c r="E1549" s="11">
        <f t="shared" si="908"/>
        <v>922.8150984472918</v>
      </c>
      <c r="F1549" s="11">
        <f t="shared" si="924"/>
        <v>442.56136009183166</v>
      </c>
      <c r="G1549" s="11">
        <f t="shared" si="909"/>
        <v>707.83656743575875</v>
      </c>
      <c r="H1549" s="11">
        <f t="shared" si="910"/>
        <v>591.29783976352246</v>
      </c>
      <c r="I1549" s="24">
        <f t="shared" si="925"/>
        <v>442.56136009183166</v>
      </c>
      <c r="J1549" s="12">
        <f t="shared" si="911"/>
        <v>0.25545906030590732</v>
      </c>
      <c r="K1549" s="24">
        <f t="shared" si="912"/>
        <v>628.52588788246533</v>
      </c>
      <c r="L1549" s="12">
        <f t="shared" si="926"/>
        <v>0.22744421593176428</v>
      </c>
      <c r="M1549" s="24">
        <f t="shared" si="927"/>
        <v>707.83656743575875</v>
      </c>
      <c r="N1549" s="12">
        <f t="shared" si="913"/>
        <v>0.43907491493205708</v>
      </c>
      <c r="O1549" s="24">
        <f t="shared" si="914"/>
        <v>1097.0517369768411</v>
      </c>
      <c r="P1549" s="12">
        <f t="shared" si="928"/>
        <v>0.20855507609436869</v>
      </c>
      <c r="Q1549" s="24">
        <f t="shared" si="929"/>
        <v>591.29783976352246</v>
      </c>
      <c r="R1549" s="12">
        <f t="shared" si="915"/>
        <v>0.38527322448908857</v>
      </c>
      <c r="S1549" s="24">
        <f t="shared" si="916"/>
        <v>750.15007657685896</v>
      </c>
      <c r="T1549" s="12">
        <f t="shared" si="930"/>
        <v>0.24911676802017446</v>
      </c>
      <c r="W1549" s="24">
        <f t="shared" si="931"/>
        <v>812.1020614788265</v>
      </c>
      <c r="X1549" s="24">
        <f t="shared" si="932"/>
        <v>764.72314482600802</v>
      </c>
      <c r="Y1549" s="13">
        <f t="shared" si="917"/>
        <v>0.40895850112558318</v>
      </c>
      <c r="Z1549" s="24">
        <f t="shared" si="918"/>
        <v>2767.8259242116328</v>
      </c>
      <c r="AA1549" s="24">
        <f t="shared" si="919"/>
        <v>18293.569169137994</v>
      </c>
      <c r="AB1549" s="24">
        <f t="shared" si="933"/>
        <v>707.83656743575875</v>
      </c>
      <c r="AC1549" s="24">
        <f t="shared" si="934"/>
        <v>591.29783976352246</v>
      </c>
      <c r="AD1549" s="123">
        <f t="shared" si="935"/>
        <v>7655</v>
      </c>
      <c r="AE1549" s="14">
        <f t="shared" si="936"/>
        <v>127.58333333333333</v>
      </c>
      <c r="AF1549" s="24">
        <f t="shared" si="920"/>
        <v>470.64891988176123</v>
      </c>
      <c r="AG1549" s="3">
        <f t="shared" si="937"/>
        <v>-1</v>
      </c>
      <c r="AH1549" s="14">
        <f t="shared" si="941"/>
        <v>0</v>
      </c>
      <c r="AI1549" s="14">
        <f t="shared" si="942"/>
        <v>-1.3034497977954538E-16</v>
      </c>
      <c r="AJ1549" s="14">
        <f t="shared" si="943"/>
        <v>0.914159721064149</v>
      </c>
      <c r="AK1549" s="14">
        <f t="shared" si="944"/>
        <v>1.3026555537026383</v>
      </c>
      <c r="AL1549" s="24">
        <f t="shared" si="938"/>
        <v>707.83656743575875</v>
      </c>
      <c r="AM1549" s="14">
        <f t="shared" si="939"/>
        <v>571.10778926284115</v>
      </c>
      <c r="AN1549" s="138" t="str">
        <f t="shared" si="940"/>
        <v>modifiée</v>
      </c>
      <c r="AP1549" s="124"/>
    </row>
    <row r="1550" spans="2:42" x14ac:dyDescent="0.25">
      <c r="B1550" s="3">
        <f t="shared" si="921"/>
        <v>7660</v>
      </c>
      <c r="C1550" s="14">
        <f t="shared" si="922"/>
        <v>127.66666666666667</v>
      </c>
      <c r="D1550" s="11">
        <f t="shared" si="923"/>
        <v>1058.3094198356739</v>
      </c>
      <c r="E1550" s="11">
        <f t="shared" si="908"/>
        <v>923.03587387366406</v>
      </c>
      <c r="F1550" s="11">
        <f t="shared" si="924"/>
        <v>442.78880430776343</v>
      </c>
      <c r="G1550" s="11">
        <f t="shared" si="909"/>
        <v>708.04512251185315</v>
      </c>
      <c r="H1550" s="11">
        <f t="shared" si="910"/>
        <v>591.54695653154261</v>
      </c>
      <c r="I1550" s="24">
        <f t="shared" si="925"/>
        <v>442.78880430776343</v>
      </c>
      <c r="J1550" s="12">
        <f t="shared" si="911"/>
        <v>0.25540528286530462</v>
      </c>
      <c r="K1550" s="24">
        <f t="shared" si="912"/>
        <v>628.65822858123101</v>
      </c>
      <c r="L1550" s="12">
        <f t="shared" si="926"/>
        <v>0.22735334921232017</v>
      </c>
      <c r="M1550" s="24">
        <f t="shared" si="927"/>
        <v>708.04512251185315</v>
      </c>
      <c r="N1550" s="12">
        <f t="shared" si="913"/>
        <v>0.43787705044089725</v>
      </c>
      <c r="O1550" s="24">
        <f t="shared" si="914"/>
        <v>1100.0528518317224</v>
      </c>
      <c r="P1550" s="12">
        <f t="shared" si="928"/>
        <v>0.20799602905375297</v>
      </c>
      <c r="Q1550" s="24">
        <f t="shared" si="929"/>
        <v>591.54695653154261</v>
      </c>
      <c r="R1550" s="12">
        <f t="shared" si="915"/>
        <v>0.38513208494663098</v>
      </c>
      <c r="S1550" s="24">
        <f t="shared" si="916"/>
        <v>750.42498444021521</v>
      </c>
      <c r="T1550" s="12">
        <f t="shared" si="930"/>
        <v>0.24895659713333845</v>
      </c>
      <c r="W1550" s="24">
        <f t="shared" si="931"/>
        <v>812.51101997995204</v>
      </c>
      <c r="X1550" s="24">
        <f t="shared" si="932"/>
        <v>763.62074605842133</v>
      </c>
      <c r="Y1550" s="13">
        <f t="shared" si="917"/>
        <v>0.40914368674208657</v>
      </c>
      <c r="Z1550" s="24">
        <f t="shared" si="918"/>
        <v>2763.1213473428006</v>
      </c>
      <c r="AA1550" s="24">
        <f t="shared" si="919"/>
        <v>18277.435683710741</v>
      </c>
      <c r="AB1550" s="24">
        <f t="shared" si="933"/>
        <v>708.04512251185315</v>
      </c>
      <c r="AC1550" s="24">
        <f t="shared" si="934"/>
        <v>591.54695653154261</v>
      </c>
      <c r="AD1550" s="123">
        <f t="shared" si="935"/>
        <v>7660</v>
      </c>
      <c r="AE1550" s="14">
        <f t="shared" si="936"/>
        <v>127.66666666666667</v>
      </c>
      <c r="AF1550" s="24">
        <f t="shared" si="920"/>
        <v>470.7734782657713</v>
      </c>
      <c r="AG1550" s="3">
        <f t="shared" si="937"/>
        <v>-1</v>
      </c>
      <c r="AH1550" s="14">
        <f t="shared" si="941"/>
        <v>0</v>
      </c>
      <c r="AI1550" s="14">
        <f t="shared" si="942"/>
        <v>-1.2979182943619303E-16</v>
      </c>
      <c r="AJ1550" s="14">
        <f t="shared" si="943"/>
        <v>0.91303869560805828</v>
      </c>
      <c r="AK1550" s="14">
        <f t="shared" si="944"/>
        <v>1.3008619129728933</v>
      </c>
      <c r="AL1550" s="24">
        <f t="shared" si="938"/>
        <v>708.04512251185315</v>
      </c>
      <c r="AM1550" s="14">
        <f t="shared" si="939"/>
        <v>571.33157625818308</v>
      </c>
      <c r="AN1550" s="138" t="str">
        <f t="shared" si="940"/>
        <v>modifiée</v>
      </c>
      <c r="AP1550" s="124"/>
    </row>
    <row r="1551" spans="2:42" x14ac:dyDescent="0.25">
      <c r="B1551" s="3">
        <f t="shared" si="921"/>
        <v>7665</v>
      </c>
      <c r="C1551" s="14">
        <f t="shared" si="922"/>
        <v>127.75</v>
      </c>
      <c r="D1551" s="11">
        <f t="shared" si="923"/>
        <v>1058.407093630695</v>
      </c>
      <c r="E1551" s="11">
        <f t="shared" si="908"/>
        <v>923.2566493000362</v>
      </c>
      <c r="F1551" s="11">
        <f t="shared" si="924"/>
        <v>443.01615765697574</v>
      </c>
      <c r="G1551" s="11">
        <f t="shared" si="909"/>
        <v>708.25311854090694</v>
      </c>
      <c r="H1551" s="11">
        <f t="shared" si="910"/>
        <v>591.79591312867592</v>
      </c>
      <c r="I1551" s="24">
        <f t="shared" si="925"/>
        <v>443.01615765697574</v>
      </c>
      <c r="J1551" s="12">
        <f t="shared" si="911"/>
        <v>0.25535149666778811</v>
      </c>
      <c r="K1551" s="24">
        <f t="shared" si="912"/>
        <v>628.7906465858016</v>
      </c>
      <c r="L1551" s="12">
        <f t="shared" si="926"/>
        <v>0.22726249992474193</v>
      </c>
      <c r="M1551" s="24">
        <f t="shared" si="927"/>
        <v>708.25311854090694</v>
      </c>
      <c r="N1551" s="12">
        <f t="shared" si="913"/>
        <v>0.43667229664329443</v>
      </c>
      <c r="O1551" s="24">
        <f t="shared" si="914"/>
        <v>1103.0878344972034</v>
      </c>
      <c r="P1551" s="12">
        <f t="shared" si="928"/>
        <v>0.20743438141506096</v>
      </c>
      <c r="Q1551" s="24">
        <f t="shared" si="929"/>
        <v>591.79591312867592</v>
      </c>
      <c r="R1551" s="12">
        <f t="shared" si="915"/>
        <v>0.38499099635941958</v>
      </c>
      <c r="S1551" s="24">
        <f t="shared" si="916"/>
        <v>750.69999451022727</v>
      </c>
      <c r="T1551" s="12">
        <f t="shared" si="930"/>
        <v>0.24879654883738131</v>
      </c>
      <c r="W1551" s="24">
        <f t="shared" si="931"/>
        <v>812.92016366669418</v>
      </c>
      <c r="X1551" s="24">
        <f t="shared" si="932"/>
        <v>762.52886227746853</v>
      </c>
      <c r="Y1551" s="13">
        <f t="shared" si="917"/>
        <v>0.40932233318839306</v>
      </c>
      <c r="Z1551" s="24">
        <f t="shared" si="918"/>
        <v>2758.4121408335504</v>
      </c>
      <c r="AA1551" s="24">
        <f t="shared" si="919"/>
        <v>18261.233387466113</v>
      </c>
      <c r="AB1551" s="24">
        <f t="shared" si="933"/>
        <v>708.25311854090694</v>
      </c>
      <c r="AC1551" s="24">
        <f t="shared" si="934"/>
        <v>591.79591312867592</v>
      </c>
      <c r="AD1551" s="123">
        <f t="shared" si="935"/>
        <v>7665</v>
      </c>
      <c r="AE1551" s="14">
        <f t="shared" si="936"/>
        <v>127.75</v>
      </c>
      <c r="AF1551" s="24">
        <f t="shared" si="920"/>
        <v>470.89795656433796</v>
      </c>
      <c r="AG1551" s="3">
        <f t="shared" si="937"/>
        <v>-1</v>
      </c>
      <c r="AH1551" s="14">
        <f t="shared" si="941"/>
        <v>0</v>
      </c>
      <c r="AI1551" s="14">
        <f t="shared" si="942"/>
        <v>-1.2923903474365357E-16</v>
      </c>
      <c r="AJ1551" s="14">
        <f t="shared" si="943"/>
        <v>0.91191839092095839</v>
      </c>
      <c r="AK1551" s="14">
        <f t="shared" si="944"/>
        <v>1.2990694254735333</v>
      </c>
      <c r="AL1551" s="24">
        <f t="shared" si="938"/>
        <v>708.25311854090694</v>
      </c>
      <c r="AM1551" s="14">
        <f t="shared" si="939"/>
        <v>571.55517869243351</v>
      </c>
      <c r="AN1551" s="138" t="str">
        <f t="shared" si="940"/>
        <v>modifiée</v>
      </c>
      <c r="AP1551" s="124"/>
    </row>
    <row r="1552" spans="2:42" x14ac:dyDescent="0.25">
      <c r="B1552" s="3">
        <f t="shared" si="921"/>
        <v>7670</v>
      </c>
      <c r="C1552" s="14">
        <f t="shared" si="922"/>
        <v>127.83333333333333</v>
      </c>
      <c r="D1552" s="11">
        <f t="shared" si="923"/>
        <v>1058.5047037945751</v>
      </c>
      <c r="E1552" s="11">
        <f t="shared" si="908"/>
        <v>923.47742472640834</v>
      </c>
      <c r="F1552" s="11">
        <f t="shared" si="924"/>
        <v>443.24342015690047</v>
      </c>
      <c r="G1552" s="11">
        <f t="shared" si="909"/>
        <v>708.46055292232199</v>
      </c>
      <c r="H1552" s="11">
        <f t="shared" si="910"/>
        <v>592.04470967751331</v>
      </c>
      <c r="I1552" s="24">
        <f t="shared" si="925"/>
        <v>443.24342015690047</v>
      </c>
      <c r="J1552" s="12">
        <f t="shared" si="911"/>
        <v>0.2552977017344385</v>
      </c>
      <c r="K1552" s="24">
        <f t="shared" si="912"/>
        <v>628.92314190673142</v>
      </c>
      <c r="L1552" s="12">
        <f t="shared" si="926"/>
        <v>0.22717166811499742</v>
      </c>
      <c r="M1552" s="24">
        <f t="shared" si="927"/>
        <v>708.46055292232199</v>
      </c>
      <c r="N1552" s="12">
        <f t="shared" si="913"/>
        <v>0.43546062235694288</v>
      </c>
      <c r="O1552" s="24">
        <f t="shared" si="914"/>
        <v>1106.1571893275277</v>
      </c>
      <c r="P1552" s="12">
        <f t="shared" si="928"/>
        <v>0.20687011620782861</v>
      </c>
      <c r="Q1552" s="24">
        <f t="shared" si="929"/>
        <v>592.04470967751331</v>
      </c>
      <c r="R1552" s="12">
        <f t="shared" si="915"/>
        <v>0.38484995883018575</v>
      </c>
      <c r="S1552" s="24">
        <f t="shared" si="916"/>
        <v>750.97510658960323</v>
      </c>
      <c r="T1552" s="12">
        <f t="shared" si="930"/>
        <v>0.24863662311415158</v>
      </c>
      <c r="W1552" s="24">
        <f t="shared" si="931"/>
        <v>813.32948599988254</v>
      </c>
      <c r="X1552" s="24">
        <f t="shared" si="932"/>
        <v>761.44736127740953</v>
      </c>
      <c r="Y1552" s="13">
        <f t="shared" si="917"/>
        <v>0.40949449484534661</v>
      </c>
      <c r="Z1552" s="24">
        <f t="shared" si="918"/>
        <v>2753.6984681631452</v>
      </c>
      <c r="AA1552" s="24">
        <f t="shared" si="919"/>
        <v>18244.963081710343</v>
      </c>
      <c r="AB1552" s="24">
        <f t="shared" si="933"/>
        <v>708.46055292232199</v>
      </c>
      <c r="AC1552" s="24">
        <f t="shared" si="934"/>
        <v>592.04470967751331</v>
      </c>
      <c r="AD1552" s="123">
        <f t="shared" si="935"/>
        <v>7670</v>
      </c>
      <c r="AE1552" s="14">
        <f t="shared" si="936"/>
        <v>127.83333333333333</v>
      </c>
      <c r="AF1552" s="24">
        <f t="shared" si="920"/>
        <v>471.02235483875666</v>
      </c>
      <c r="AG1552" s="3">
        <f t="shared" si="937"/>
        <v>-1</v>
      </c>
      <c r="AH1552" s="14">
        <f t="shared" si="941"/>
        <v>0</v>
      </c>
      <c r="AI1552" s="14">
        <f t="shared" si="942"/>
        <v>-1.2868659542972049E-16</v>
      </c>
      <c r="AJ1552" s="14">
        <f t="shared" si="943"/>
        <v>0.91079880645119016</v>
      </c>
      <c r="AK1552" s="14">
        <f t="shared" si="944"/>
        <v>1.2972780903219041</v>
      </c>
      <c r="AL1552" s="24">
        <f t="shared" si="938"/>
        <v>708.46055292232199</v>
      </c>
      <c r="AM1552" s="14">
        <f t="shared" si="939"/>
        <v>571.77859706863023</v>
      </c>
      <c r="AN1552" s="138" t="str">
        <f t="shared" si="940"/>
        <v>modifiée</v>
      </c>
      <c r="AP1552" s="124"/>
    </row>
    <row r="1553" spans="2:42" x14ac:dyDescent="0.25">
      <c r="B1553" s="3">
        <f t="shared" si="921"/>
        <v>7675</v>
      </c>
      <c r="C1553" s="14">
        <f t="shared" si="922"/>
        <v>127.91666666666667</v>
      </c>
      <c r="D1553" s="11">
        <f t="shared" si="923"/>
        <v>1058.6022504101668</v>
      </c>
      <c r="E1553" s="11">
        <f t="shared" si="908"/>
        <v>923.6982001527806</v>
      </c>
      <c r="F1553" s="11">
        <f t="shared" si="924"/>
        <v>443.47059182501545</v>
      </c>
      <c r="G1553" s="11">
        <f t="shared" si="909"/>
        <v>708.66742303852982</v>
      </c>
      <c r="H1553" s="11">
        <f t="shared" si="910"/>
        <v>592.29334630062749</v>
      </c>
      <c r="I1553" s="24">
        <f t="shared" si="925"/>
        <v>443.47059182501545</v>
      </c>
      <c r="J1553" s="12">
        <f t="shared" si="911"/>
        <v>0.25524389808642856</v>
      </c>
      <c r="K1553" s="24">
        <f t="shared" si="912"/>
        <v>629.05571455432892</v>
      </c>
      <c r="L1553" s="12">
        <f t="shared" si="926"/>
        <v>0.22708085382905124</v>
      </c>
      <c r="M1553" s="24">
        <f t="shared" si="927"/>
        <v>708.66742303852982</v>
      </c>
      <c r="N1553" s="12">
        <f t="shared" si="913"/>
        <v>0.43424199670424002</v>
      </c>
      <c r="O1553" s="24">
        <f t="shared" si="914"/>
        <v>1109.2614296752304</v>
      </c>
      <c r="P1553" s="12">
        <f t="shared" si="928"/>
        <v>0.20630321649197603</v>
      </c>
      <c r="Q1553" s="24">
        <f t="shared" si="929"/>
        <v>592.29334630062749</v>
      </c>
      <c r="R1553" s="12">
        <f t="shared" si="915"/>
        <v>0.38470897246127811</v>
      </c>
      <c r="S1553" s="24">
        <f t="shared" si="916"/>
        <v>751.25032048113462</v>
      </c>
      <c r="T1553" s="12">
        <f t="shared" si="930"/>
        <v>0.24847681994523363</v>
      </c>
      <c r="W1553" s="24">
        <f t="shared" si="931"/>
        <v>813.73898049472791</v>
      </c>
      <c r="X1553" s="24">
        <f t="shared" si="932"/>
        <v>760.37611284847151</v>
      </c>
      <c r="Y1553" s="13">
        <f t="shared" si="917"/>
        <v>0.40966022588316875</v>
      </c>
      <c r="Z1553" s="24">
        <f t="shared" si="918"/>
        <v>2748.980491451317</v>
      </c>
      <c r="AA1553" s="24">
        <f t="shared" si="919"/>
        <v>18228.625564016726</v>
      </c>
      <c r="AB1553" s="24">
        <f t="shared" si="933"/>
        <v>708.66742303852982</v>
      </c>
      <c r="AC1553" s="24">
        <f t="shared" si="934"/>
        <v>592.29334630062749</v>
      </c>
      <c r="AD1553" s="123">
        <f t="shared" si="935"/>
        <v>7675</v>
      </c>
      <c r="AE1553" s="14">
        <f t="shared" si="936"/>
        <v>127.91666666666667</v>
      </c>
      <c r="AF1553" s="24">
        <f t="shared" si="920"/>
        <v>471.14667315031375</v>
      </c>
      <c r="AG1553" s="3">
        <f t="shared" si="937"/>
        <v>-1</v>
      </c>
      <c r="AH1553" s="14">
        <f t="shared" si="941"/>
        <v>0</v>
      </c>
      <c r="AI1553" s="14">
        <f t="shared" si="942"/>
        <v>-1.2813451122222766E-16</v>
      </c>
      <c r="AJ1553" s="14">
        <f t="shared" si="943"/>
        <v>0.90967994164717636</v>
      </c>
      <c r="AK1553" s="14">
        <f t="shared" si="944"/>
        <v>1.2954879066354821</v>
      </c>
      <c r="AL1553" s="24">
        <f t="shared" si="938"/>
        <v>708.66742303852982</v>
      </c>
      <c r="AM1553" s="14">
        <f t="shared" si="939"/>
        <v>572.00183188723986</v>
      </c>
      <c r="AN1553" s="138" t="str">
        <f t="shared" si="940"/>
        <v>modifiée</v>
      </c>
      <c r="AP1553" s="124"/>
    </row>
    <row r="1554" spans="2:42" x14ac:dyDescent="0.25">
      <c r="B1554" s="3">
        <f t="shared" si="921"/>
        <v>7680</v>
      </c>
      <c r="C1554" s="14">
        <f t="shared" si="922"/>
        <v>128</v>
      </c>
      <c r="D1554" s="11">
        <f t="shared" si="923"/>
        <v>1058.6997335601616</v>
      </c>
      <c r="E1554" s="11">
        <f t="shared" ref="E1554:E1617" si="945">IF(B1554&lt;=40*60,20+345*CRed_1*LOG(8*C1554+1,10),ThetaG40+(ThetaG120-ThetaG40)/80*(C1554-40))</f>
        <v>923.91897557915286</v>
      </c>
      <c r="F1554" s="11">
        <f t="shared" si="924"/>
        <v>443.69767267884453</v>
      </c>
      <c r="G1554" s="11">
        <f t="shared" ref="G1554:G1617" si="946">M1554</f>
        <v>708.87372625502178</v>
      </c>
      <c r="H1554" s="11">
        <f t="shared" ref="H1554:H1617" si="947">Q1554</f>
        <v>592.54182312057276</v>
      </c>
      <c r="I1554" s="24">
        <f t="shared" si="925"/>
        <v>443.69767267884453</v>
      </c>
      <c r="J1554" s="12">
        <f t="shared" ref="J1554:J1617" si="948">Cp*RhoP/(K1554*RhoA)*dP/1000*MassivSS</f>
        <v>0.25519008574502305</v>
      </c>
      <c r="K1554" s="24">
        <f t="shared" ref="K1554:K1617" si="949">IF(I1554&lt;600,425+0.773*I1554-1.69/1000*I1554^2+2.22/1000^2*I1554^3,IF(I1554&lt;735,666+13002/(738-I1554),IF(I1554&lt;900,545+17820/(I1554-731),650)))</f>
        <v>629.18836453865686</v>
      </c>
      <c r="L1554" s="12">
        <f t="shared" si="926"/>
        <v>0.22699005711278297</v>
      </c>
      <c r="M1554" s="24">
        <f t="shared" si="927"/>
        <v>708.87372625502178</v>
      </c>
      <c r="N1554" s="12">
        <f t="shared" ref="N1554:N1617" si="950">Cp*RhoP/(O1554*RhoA)*dP/1000*MassivW</f>
        <v>0.43301638912801799</v>
      </c>
      <c r="O1554" s="24">
        <f t="shared" ref="O1554:O1617" si="951">IF(M1554&lt;600,425+0.773*M1554-1.69/1000*M1554^2+2.22/1000^2*M1554^3,IF(M1554&lt;735,666+13002/(738-M1554),IF(M1554&lt;900,545+17820/(M1554-731),650)))</f>
        <v>1112.4010780727394</v>
      </c>
      <c r="P1554" s="12">
        <f t="shared" si="928"/>
        <v>0.20573366536305374</v>
      </c>
      <c r="Q1554" s="24">
        <f t="shared" si="929"/>
        <v>592.54182312057276</v>
      </c>
      <c r="R1554" s="12">
        <f t="shared" ref="R1554:R1617" si="952">Cp*RhoP/(S1554*RhoA)*dP/1000*MassivSI</f>
        <v>0.38456803735466222</v>
      </c>
      <c r="S1554" s="24">
        <f t="shared" ref="S1554:S1617" si="953">IF(Q1554&lt;600,425+0.773*Q1554-1.69/1000*Q1554^2+2.22/1000^2*Q1554^3,IF(Q1554&lt;735,666+13002/(738-Q1554),IF(Q1554&lt;900,545+17820/(Q1554-731),650)))</f>
        <v>751.52563598769757</v>
      </c>
      <c r="T1554" s="12">
        <f t="shared" si="930"/>
        <v>0.24831713931182492</v>
      </c>
      <c r="W1554" s="24">
        <f t="shared" si="931"/>
        <v>814.14864072061107</v>
      </c>
      <c r="X1554" s="24">
        <f t="shared" si="932"/>
        <v>759.31498874259694</v>
      </c>
      <c r="Y1554" s="13">
        <f t="shared" ref="Y1554:Y1617" si="954">MAX(MassivSSCO/(X1554*RhoA)*DeltaT*(Z1554+AA1554),L1554)</f>
        <v>0.40981958025782123</v>
      </c>
      <c r="Z1554" s="24">
        <f t="shared" ref="Z1554:Z1617" si="955">AlphaC*(E1554-W1554)</f>
        <v>2744.2583714635448</v>
      </c>
      <c r="AA1554" s="24">
        <f t="shared" ref="AA1554:AA1617" si="956">Phi*EpsilonF*0.7*Botzman/10^8*EpsilonA*((E1554+273)^4-(W1554+273)^4)</f>
        <v>18212.221628224172</v>
      </c>
      <c r="AB1554" s="24">
        <f t="shared" si="933"/>
        <v>708.87372625502178</v>
      </c>
      <c r="AC1554" s="24">
        <f t="shared" si="934"/>
        <v>592.54182312057276</v>
      </c>
      <c r="AD1554" s="123">
        <f t="shared" si="935"/>
        <v>7680</v>
      </c>
      <c r="AE1554" s="14">
        <f t="shared" si="936"/>
        <v>128</v>
      </c>
      <c r="AF1554" s="24">
        <f t="shared" ref="AF1554:AF1617" si="957">IF(AC1554&lt;=450,Thetha0_0,IF(AC1554&gt;=650,Thetha0_2,(IF(AC1554&lt;=550,Thetha0_0+(Thetha0_1-Thetha0_0)/100*(AC1554-450),Thetha0_1+(Thetha0_2-Thetha0_1)/100*(AC1554-550)))))</f>
        <v>471.27091156028638</v>
      </c>
      <c r="AG1554" s="3">
        <f t="shared" si="937"/>
        <v>-1</v>
      </c>
      <c r="AH1554" s="14">
        <f t="shared" si="941"/>
        <v>0</v>
      </c>
      <c r="AI1554" s="14">
        <f t="shared" si="942"/>
        <v>-1.2758278184904991E-16</v>
      </c>
      <c r="AJ1554" s="14">
        <f t="shared" si="943"/>
        <v>0.90856179595742259</v>
      </c>
      <c r="AK1554" s="14">
        <f t="shared" si="944"/>
        <v>1.2936988735318762</v>
      </c>
      <c r="AL1554" s="24">
        <f t="shared" si="938"/>
        <v>708.87372625502178</v>
      </c>
      <c r="AM1554" s="14">
        <f t="shared" si="939"/>
        <v>572.22488364616265</v>
      </c>
      <c r="AN1554" s="138" t="str">
        <f t="shared" si="940"/>
        <v>modifiée</v>
      </c>
      <c r="AP1554" s="124"/>
    </row>
    <row r="1555" spans="2:42" x14ac:dyDescent="0.25">
      <c r="B1555" s="3">
        <f t="shared" ref="B1555:B1618" si="958">B1554+DeltaT</f>
        <v>7685</v>
      </c>
      <c r="C1555" s="14">
        <f t="shared" ref="C1555:C1618" si="959">B1555/60</f>
        <v>128.08333333333334</v>
      </c>
      <c r="D1555" s="11">
        <f t="shared" ref="D1555:D1618" si="960">20+345*LOG(8*C1555+1,10)</f>
        <v>1058.7971533270895</v>
      </c>
      <c r="E1555" s="11">
        <f t="shared" si="945"/>
        <v>924.13975100552511</v>
      </c>
      <c r="F1555" s="11">
        <f t="shared" ref="F1555:F1618" si="961">I1555</f>
        <v>443.92466273595733</v>
      </c>
      <c r="G1555" s="11">
        <f t="shared" si="946"/>
        <v>709.07945992038481</v>
      </c>
      <c r="H1555" s="11">
        <f t="shared" si="947"/>
        <v>592.79014025988454</v>
      </c>
      <c r="I1555" s="24">
        <f t="shared" ref="I1555:I1618" si="962">I1554+IF(Limit=Oui,MAX(0,L1554),L1554)</f>
        <v>443.92466273595733</v>
      </c>
      <c r="J1555" s="12">
        <f t="shared" si="948"/>
        <v>0.25513626473157741</v>
      </c>
      <c r="K1555" s="24">
        <f t="shared" si="949"/>
        <v>629.32109186953357</v>
      </c>
      <c r="L1555" s="12">
        <f t="shared" ref="L1555:L1618" si="963">LambdaP*MassivSS/(dP/1000)/(K1555*RhoA)/(1+J1555/3)*(D1555-I1555)*DeltaT-(EXP(J1555/10)-1)*(D1555-D1554)</f>
        <v>0.22689927801203941</v>
      </c>
      <c r="M1555" s="24">
        <f t="shared" ref="M1555:M1618" si="964">M1554+IF(Limit=Oui,MAX(0,P1554),P1554)</f>
        <v>709.07945992038481</v>
      </c>
      <c r="N1555" s="12">
        <f t="shared" si="950"/>
        <v>0.43178376940765956</v>
      </c>
      <c r="O1555" s="24">
        <f t="shared" si="951"/>
        <v>1115.5766664179462</v>
      </c>
      <c r="P1555" s="12">
        <f t="shared" ref="P1555:P1618" si="965">LambdaP*MassivW/(dP/1000)/(O1555*RhoA)/(1+N1555/3)*(D1555-M1555)*DeltaT-(EXP(N1555/10)-1)*(D1555-D1554)</f>
        <v>0.20516144595789074</v>
      </c>
      <c r="Q1555" s="24">
        <f t="shared" ref="Q1555:Q1618" si="966">Q1554+IF(Limit=Oui,MAX(0,T1554),T1554)</f>
        <v>592.79014025988454</v>
      </c>
      <c r="R1555" s="12">
        <f t="shared" si="952"/>
        <v>0.38442715361192203</v>
      </c>
      <c r="S1555" s="24">
        <f t="shared" si="953"/>
        <v>751.80105291225232</v>
      </c>
      <c r="T1555" s="12">
        <f t="shared" ref="T1555:T1618" si="967">LambdaP*MassivSI/(dP/1000)/(S1555*RhoA)/(1+R1555/3)*(D1555-Q1555)*DeltaT-(EXP(R1555/10)-1)*(D1555-D1554)</f>
        <v>0.24815758119481704</v>
      </c>
      <c r="W1555" s="24">
        <f t="shared" ref="W1555:W1618" si="968">W1554+IF(Limit=Oui,MAX(0,Y1554),Y1554)</f>
        <v>814.55846030086889</v>
      </c>
      <c r="X1555" s="24">
        <f t="shared" ref="X1555:X1618" si="969">IF(W1555&lt;600,425+0.773*W1555-1.69/1000*W1555^2+2.22/1000^2*W1555^3,IF(W1555&lt;735,666+13002/(738-W1555),IF(W1555&lt;900,545+17820/(W1555-731),650)))</f>
        <v>758.26386263982772</v>
      </c>
      <c r="Y1555" s="13">
        <f t="shared" si="954"/>
        <v>0.4099726117075263</v>
      </c>
      <c r="Z1555" s="24">
        <f t="shared" si="955"/>
        <v>2739.5322676164055</v>
      </c>
      <c r="AA1555" s="24">
        <f t="shared" si="956"/>
        <v>18195.752064436067</v>
      </c>
      <c r="AB1555" s="24">
        <f t="shared" ref="AB1555:AB1618" si="970">MAX(M1555,AVERAGE(W1555,AC1555))</f>
        <v>709.07945992038481</v>
      </c>
      <c r="AC1555" s="24">
        <f t="shared" ref="AC1555:AC1618" si="971">Q1555</f>
        <v>592.79014025988454</v>
      </c>
      <c r="AD1555" s="123">
        <f t="shared" ref="AD1555:AD1618" si="972">B1555</f>
        <v>7685</v>
      </c>
      <c r="AE1555" s="14">
        <f t="shared" ref="AE1555:AE1618" si="973">C1555</f>
        <v>128.08333333333334</v>
      </c>
      <c r="AF1555" s="24">
        <f t="shared" si="957"/>
        <v>471.39507012994227</v>
      </c>
      <c r="AG1555" s="3">
        <f t="shared" ref="AG1555:AG1618" si="974">IF(C1555&lt;=30,AH1555,IF(C1555&lt;=60,AI1555,IF(C1555&lt;=90,AJ1555,IF(C1555&lt;=120,AK1555,-1))))</f>
        <v>-1</v>
      </c>
      <c r="AH1555" s="14">
        <f t="shared" si="941"/>
        <v>0</v>
      </c>
      <c r="AI1555" s="14">
        <f t="shared" si="942"/>
        <v>-1.270314070381039E-16</v>
      </c>
      <c r="AJ1555" s="14">
        <f t="shared" si="943"/>
        <v>0.9074443688305196</v>
      </c>
      <c r="AK1555" s="14">
        <f t="shared" si="944"/>
        <v>1.2919109901288315</v>
      </c>
      <c r="AL1555" s="24">
        <f t="shared" ref="AL1555:AL1618" si="975">MAX(M1555,AVERAGE(W1555,AM1555))</f>
        <v>709.07945992038481</v>
      </c>
      <c r="AM1555" s="14">
        <f t="shared" ref="AM1555:AM1618" si="976">IF(W1555&gt;=AF1555,(1+(W1555-AF1555)*AG1555/10000)*AC1555,AC1555)</f>
        <v>572.44775284073648</v>
      </c>
      <c r="AN1555" s="138" t="str">
        <f t="shared" ref="AN1555:AN1618" si="977">IF(AM1555=AC1555,"","modifiée")</f>
        <v>modifiée</v>
      </c>
      <c r="AP1555" s="124"/>
    </row>
    <row r="1556" spans="2:42" x14ac:dyDescent="0.25">
      <c r="B1556" s="3">
        <f t="shared" si="958"/>
        <v>7690</v>
      </c>
      <c r="C1556" s="14">
        <f t="shared" si="959"/>
        <v>128.16666666666666</v>
      </c>
      <c r="D1556" s="11">
        <f t="shared" si="960"/>
        <v>1058.8945097933197</v>
      </c>
      <c r="E1556" s="11">
        <f t="shared" si="945"/>
        <v>924.36052643189726</v>
      </c>
      <c r="F1556" s="11">
        <f t="shared" si="961"/>
        <v>444.15156201396934</v>
      </c>
      <c r="G1556" s="11">
        <f t="shared" si="946"/>
        <v>709.28462136634266</v>
      </c>
      <c r="H1556" s="11">
        <f t="shared" si="947"/>
        <v>593.03829784107938</v>
      </c>
      <c r="I1556" s="24">
        <f t="shared" si="962"/>
        <v>444.15156201396934</v>
      </c>
      <c r="J1556" s="12">
        <f t="shared" si="948"/>
        <v>0.25508243506753808</v>
      </c>
      <c r="K1556" s="24">
        <f t="shared" si="949"/>
        <v>629.45389655653287</v>
      </c>
      <c r="L1556" s="12">
        <f t="shared" si="963"/>
        <v>0.226808516572617</v>
      </c>
      <c r="M1556" s="24">
        <f t="shared" si="964"/>
        <v>709.28462136634266</v>
      </c>
      <c r="N1556" s="12">
        <f t="shared" si="950"/>
        <v>0.43054410767559725</v>
      </c>
      <c r="O1556" s="24">
        <f t="shared" si="951"/>
        <v>1118.7887361638454</v>
      </c>
      <c r="P1556" s="12">
        <f t="shared" si="965"/>
        <v>0.2045865414602939</v>
      </c>
      <c r="Q1556" s="24">
        <f t="shared" si="966"/>
        <v>593.03829784107938</v>
      </c>
      <c r="R1556" s="12">
        <f t="shared" si="952"/>
        <v>0.38428632133425888</v>
      </c>
      <c r="S1556" s="24">
        <f t="shared" si="953"/>
        <v>752.07657105784654</v>
      </c>
      <c r="T1556" s="12">
        <f t="shared" si="967"/>
        <v>0.24799814557476915</v>
      </c>
      <c r="W1556" s="24">
        <f t="shared" si="968"/>
        <v>814.96843291257642</v>
      </c>
      <c r="X1556" s="24">
        <f t="shared" si="969"/>
        <v>757.22261011531873</v>
      </c>
      <c r="Y1556" s="13">
        <f t="shared" si="954"/>
        <v>0.41011937374943158</v>
      </c>
      <c r="Z1556" s="24">
        <f t="shared" si="955"/>
        <v>2734.8023379830211</v>
      </c>
      <c r="AA1556" s="24">
        <f t="shared" si="956"/>
        <v>18179.217659019374</v>
      </c>
      <c r="AB1556" s="24">
        <f t="shared" si="970"/>
        <v>709.28462136634266</v>
      </c>
      <c r="AC1556" s="24">
        <f t="shared" si="971"/>
        <v>593.03829784107938</v>
      </c>
      <c r="AD1556" s="123">
        <f t="shared" si="972"/>
        <v>7690</v>
      </c>
      <c r="AE1556" s="14">
        <f t="shared" si="973"/>
        <v>128.16666666666666</v>
      </c>
      <c r="AF1556" s="24">
        <f t="shared" si="957"/>
        <v>471.51914892053969</v>
      </c>
      <c r="AG1556" s="3">
        <f t="shared" si="974"/>
        <v>-1</v>
      </c>
      <c r="AH1556" s="14">
        <f t="shared" si="941"/>
        <v>0</v>
      </c>
      <c r="AI1556" s="14">
        <f t="shared" si="942"/>
        <v>-1.264803865173483E-16</v>
      </c>
      <c r="AJ1556" s="14">
        <f t="shared" si="943"/>
        <v>0.90632765971514284</v>
      </c>
      <c r="AK1556" s="14">
        <f t="shared" si="944"/>
        <v>1.2901242555442285</v>
      </c>
      <c r="AL1556" s="24">
        <f t="shared" si="975"/>
        <v>709.28462136634266</v>
      </c>
      <c r="AM1556" s="14">
        <f t="shared" si="976"/>
        <v>572.67043996374184</v>
      </c>
      <c r="AN1556" s="138" t="str">
        <f t="shared" si="977"/>
        <v>modifiée</v>
      </c>
      <c r="AP1556" s="124"/>
    </row>
    <row r="1557" spans="2:42" x14ac:dyDescent="0.25">
      <c r="B1557" s="3">
        <f t="shared" si="958"/>
        <v>7695</v>
      </c>
      <c r="C1557" s="14">
        <f t="shared" si="959"/>
        <v>128.25</v>
      </c>
      <c r="D1557" s="11">
        <f t="shared" si="960"/>
        <v>1058.9918030410608</v>
      </c>
      <c r="E1557" s="11">
        <f t="shared" si="945"/>
        <v>924.58130185826951</v>
      </c>
      <c r="F1557" s="11">
        <f t="shared" si="961"/>
        <v>444.37837053054193</v>
      </c>
      <c r="G1557" s="11">
        <f t="shared" si="946"/>
        <v>709.48920790780301</v>
      </c>
      <c r="H1557" s="11">
        <f t="shared" si="947"/>
        <v>593.28629598665418</v>
      </c>
      <c r="I1557" s="24">
        <f t="shared" si="962"/>
        <v>444.37837053054193</v>
      </c>
      <c r="J1557" s="12">
        <f t="shared" si="948"/>
        <v>0.25502859677444195</v>
      </c>
      <c r="K1557" s="24">
        <f t="shared" si="949"/>
        <v>629.58677860898479</v>
      </c>
      <c r="L1557" s="12">
        <f t="shared" si="963"/>
        <v>0.22671777284025574</v>
      </c>
      <c r="M1557" s="24">
        <f t="shared" si="964"/>
        <v>709.48920790780301</v>
      </c>
      <c r="N1557" s="12">
        <f t="shared" si="950"/>
        <v>0.42929737443420268</v>
      </c>
      <c r="O1557" s="24">
        <f t="shared" si="951"/>
        <v>1122.0378385123317</v>
      </c>
      <c r="P1557" s="12">
        <f t="shared" si="965"/>
        <v>0.20400893510694271</v>
      </c>
      <c r="Q1557" s="24">
        <f t="shared" si="966"/>
        <v>593.28629598665418</v>
      </c>
      <c r="R1557" s="12">
        <f t="shared" si="952"/>
        <v>0.38414554062249323</v>
      </c>
      <c r="S1557" s="24">
        <f t="shared" si="953"/>
        <v>752.35219022761294</v>
      </c>
      <c r="T1557" s="12">
        <f t="shared" si="967"/>
        <v>0.24783883243190202</v>
      </c>
      <c r="W1557" s="24">
        <f t="shared" si="968"/>
        <v>815.37855228632588</v>
      </c>
      <c r="X1557" s="24">
        <f t="shared" si="969"/>
        <v>756.19110860696583</v>
      </c>
      <c r="Y1557" s="13">
        <f t="shared" si="954"/>
        <v>0.41025991967643888</v>
      </c>
      <c r="Z1557" s="24">
        <f t="shared" si="955"/>
        <v>2730.0687392985906</v>
      </c>
      <c r="AA1557" s="24">
        <f t="shared" si="956"/>
        <v>18162.619194604729</v>
      </c>
      <c r="AB1557" s="24">
        <f t="shared" si="970"/>
        <v>709.48920790780301</v>
      </c>
      <c r="AC1557" s="24">
        <f t="shared" si="971"/>
        <v>593.28629598665418</v>
      </c>
      <c r="AD1557" s="123">
        <f t="shared" si="972"/>
        <v>7695</v>
      </c>
      <c r="AE1557" s="14">
        <f t="shared" si="973"/>
        <v>128.25</v>
      </c>
      <c r="AF1557" s="24">
        <f t="shared" si="957"/>
        <v>471.64314799332709</v>
      </c>
      <c r="AG1557" s="3">
        <f t="shared" si="974"/>
        <v>-1</v>
      </c>
      <c r="AH1557" s="14">
        <f t="shared" si="941"/>
        <v>0</v>
      </c>
      <c r="AI1557" s="14">
        <f t="shared" si="942"/>
        <v>-1.2592972001478533E-16</v>
      </c>
      <c r="AJ1557" s="14">
        <f t="shared" si="943"/>
        <v>0.90521166806005615</v>
      </c>
      <c r="AK1557" s="14">
        <f t="shared" si="944"/>
        <v>1.2883386688960898</v>
      </c>
      <c r="AL1557" s="24">
        <f t="shared" si="975"/>
        <v>709.48920790780301</v>
      </c>
      <c r="AM1557" s="14">
        <f t="shared" si="976"/>
        <v>572.8929455054074</v>
      </c>
      <c r="AN1557" s="138" t="str">
        <f t="shared" si="977"/>
        <v>modifiée</v>
      </c>
      <c r="AP1557" s="124"/>
    </row>
    <row r="1558" spans="2:42" x14ac:dyDescent="0.25">
      <c r="B1558" s="3">
        <f t="shared" si="958"/>
        <v>7700</v>
      </c>
      <c r="C1558" s="14">
        <f t="shared" si="959"/>
        <v>128.33333333333334</v>
      </c>
      <c r="D1558" s="11">
        <f t="shared" si="960"/>
        <v>1059.0890331523617</v>
      </c>
      <c r="E1558" s="11">
        <f t="shared" si="945"/>
        <v>924.80207728464177</v>
      </c>
      <c r="F1558" s="11">
        <f t="shared" si="961"/>
        <v>444.60508830338216</v>
      </c>
      <c r="G1558" s="11">
        <f t="shared" si="946"/>
        <v>709.69321684290992</v>
      </c>
      <c r="H1558" s="11">
        <f t="shared" si="947"/>
        <v>593.53413481908603</v>
      </c>
      <c r="I1558" s="24">
        <f t="shared" si="962"/>
        <v>444.60508830338216</v>
      </c>
      <c r="J1558" s="12">
        <f t="shared" si="948"/>
        <v>0.25497474987391527</v>
      </c>
      <c r="K1558" s="24">
        <f t="shared" si="949"/>
        <v>629.71973803597689</v>
      </c>
      <c r="L1558" s="12">
        <f t="shared" si="963"/>
        <v>0.22662704686065041</v>
      </c>
      <c r="M1558" s="24">
        <f t="shared" si="964"/>
        <v>709.69321684290992</v>
      </c>
      <c r="N1558" s="12">
        <f t="shared" si="950"/>
        <v>0.42804354057307564</v>
      </c>
      <c r="O1558" s="24">
        <f t="shared" si="951"/>
        <v>1125.3245346122403</v>
      </c>
      <c r="P1558" s="12">
        <f t="shared" si="965"/>
        <v>0.20342861019349662</v>
      </c>
      <c r="Q1558" s="24">
        <f t="shared" si="966"/>
        <v>593.53413481908603</v>
      </c>
      <c r="R1558" s="12">
        <f t="shared" si="952"/>
        <v>0.38400481157706351</v>
      </c>
      <c r="S1558" s="24">
        <f t="shared" si="953"/>
        <v>752.62791022477336</v>
      </c>
      <c r="T1558" s="12">
        <f t="shared" si="967"/>
        <v>0.24767964174611515</v>
      </c>
      <c r="W1558" s="24">
        <f t="shared" si="968"/>
        <v>815.78881220600238</v>
      </c>
      <c r="X1558" s="24">
        <f t="shared" si="969"/>
        <v>755.16923738363778</v>
      </c>
      <c r="Y1558" s="13">
        <f t="shared" si="954"/>
        <v>0.41039430255415721</v>
      </c>
      <c r="Z1558" s="24">
        <f t="shared" si="955"/>
        <v>2725.3316269659849</v>
      </c>
      <c r="AA1558" s="24">
        <f t="shared" si="956"/>
        <v>18145.957450086094</v>
      </c>
      <c r="AB1558" s="24">
        <f t="shared" si="970"/>
        <v>709.69321684290992</v>
      </c>
      <c r="AC1558" s="24">
        <f t="shared" si="971"/>
        <v>593.53413481908603</v>
      </c>
      <c r="AD1558" s="123">
        <f t="shared" si="972"/>
        <v>7700</v>
      </c>
      <c r="AE1558" s="14">
        <f t="shared" si="973"/>
        <v>128.33333333333334</v>
      </c>
      <c r="AF1558" s="24">
        <f t="shared" si="957"/>
        <v>471.76706740954302</v>
      </c>
      <c r="AG1558" s="3">
        <f t="shared" si="974"/>
        <v>-1</v>
      </c>
      <c r="AH1558" s="14">
        <f t="shared" si="941"/>
        <v>0</v>
      </c>
      <c r="AI1558" s="14">
        <f t="shared" si="942"/>
        <v>-1.2537940725846123E-16</v>
      </c>
      <c r="AJ1558" s="14">
        <f t="shared" si="943"/>
        <v>0.90409639331411285</v>
      </c>
      <c r="AK1558" s="14">
        <f t="shared" si="944"/>
        <v>1.2865542293025807</v>
      </c>
      <c r="AL1558" s="24">
        <f t="shared" si="975"/>
        <v>709.69321684290992</v>
      </c>
      <c r="AM1558" s="14">
        <f t="shared" si="976"/>
        <v>573.11526995341421</v>
      </c>
      <c r="AN1558" s="138" t="str">
        <f t="shared" si="977"/>
        <v>modifiée</v>
      </c>
      <c r="AP1558" s="124"/>
    </row>
    <row r="1559" spans="2:42" x14ac:dyDescent="0.25">
      <c r="B1559" s="3">
        <f t="shared" si="958"/>
        <v>7705</v>
      </c>
      <c r="C1559" s="14">
        <f t="shared" si="959"/>
        <v>128.41666666666666</v>
      </c>
      <c r="D1559" s="11">
        <f t="shared" si="960"/>
        <v>1059.1862002091111</v>
      </c>
      <c r="E1559" s="11">
        <f t="shared" si="945"/>
        <v>925.02285271101391</v>
      </c>
      <c r="F1559" s="11">
        <f t="shared" si="961"/>
        <v>444.8317153502428</v>
      </c>
      <c r="G1559" s="11">
        <f t="shared" si="946"/>
        <v>709.89664545310336</v>
      </c>
      <c r="H1559" s="11">
        <f t="shared" si="947"/>
        <v>593.78181446083215</v>
      </c>
      <c r="I1559" s="24">
        <f t="shared" si="962"/>
        <v>444.8317153502428</v>
      </c>
      <c r="J1559" s="12">
        <f t="shared" si="948"/>
        <v>0.25492089438767407</v>
      </c>
      <c r="K1559" s="24">
        <f t="shared" si="949"/>
        <v>629.85277484635321</v>
      </c>
      <c r="L1559" s="12">
        <f t="shared" si="963"/>
        <v>0.22653633867945105</v>
      </c>
      <c r="M1559" s="24">
        <f t="shared" si="964"/>
        <v>709.89664545310336</v>
      </c>
      <c r="N1559" s="12">
        <f t="shared" si="950"/>
        <v>0.42678257738672676</v>
      </c>
      <c r="O1559" s="24">
        <f t="shared" si="951"/>
        <v>1128.6493957617513</v>
      </c>
      <c r="P1559" s="12">
        <f t="shared" si="965"/>
        <v>0.20284555008086011</v>
      </c>
      <c r="Q1559" s="24">
        <f t="shared" si="966"/>
        <v>593.78181446083215</v>
      </c>
      <c r="R1559" s="12">
        <f t="shared" si="952"/>
        <v>0.38386413429802785</v>
      </c>
      <c r="S1559" s="24">
        <f t="shared" si="953"/>
        <v>752.90373085263798</v>
      </c>
      <c r="T1559" s="12">
        <f t="shared" si="967"/>
        <v>0.24752057349698844</v>
      </c>
      <c r="W1559" s="24">
        <f t="shared" si="968"/>
        <v>816.19920650855659</v>
      </c>
      <c r="X1559" s="24">
        <f t="shared" si="969"/>
        <v>754.1568775139981</v>
      </c>
      <c r="Y1559" s="13">
        <f t="shared" si="954"/>
        <v>0.41052257521800961</v>
      </c>
      <c r="Z1559" s="24">
        <f t="shared" si="955"/>
        <v>2720.5911550614333</v>
      </c>
      <c r="AA1559" s="24">
        <f t="shared" si="956"/>
        <v>18129.233200621362</v>
      </c>
      <c r="AB1559" s="24">
        <f t="shared" si="970"/>
        <v>709.89664545310336</v>
      </c>
      <c r="AC1559" s="24">
        <f t="shared" si="971"/>
        <v>593.78181446083215</v>
      </c>
      <c r="AD1559" s="123">
        <f t="shared" si="972"/>
        <v>7705</v>
      </c>
      <c r="AE1559" s="14">
        <f t="shared" si="973"/>
        <v>128.41666666666666</v>
      </c>
      <c r="AF1559" s="24">
        <f t="shared" si="957"/>
        <v>471.89090723041608</v>
      </c>
      <c r="AG1559" s="3">
        <f t="shared" si="974"/>
        <v>-1</v>
      </c>
      <c r="AH1559" s="14">
        <f t="shared" si="941"/>
        <v>0</v>
      </c>
      <c r="AI1559" s="14">
        <f t="shared" si="942"/>
        <v>-1.2482944797646632E-16</v>
      </c>
      <c r="AJ1559" s="14">
        <f t="shared" si="943"/>
        <v>0.90298183492625528</v>
      </c>
      <c r="AK1559" s="14">
        <f t="shared" si="944"/>
        <v>1.2847709358820085</v>
      </c>
      <c r="AL1559" s="24">
        <f t="shared" si="975"/>
        <v>709.89664545310336</v>
      </c>
      <c r="AM1559" s="14">
        <f t="shared" si="976"/>
        <v>573.33741379290234</v>
      </c>
      <c r="AN1559" s="138" t="str">
        <f t="shared" si="977"/>
        <v>modifiée</v>
      </c>
      <c r="AP1559" s="124"/>
    </row>
    <row r="1560" spans="2:42" x14ac:dyDescent="0.25">
      <c r="B1560" s="3">
        <f t="shared" si="958"/>
        <v>7710</v>
      </c>
      <c r="C1560" s="14">
        <f t="shared" si="959"/>
        <v>128.5</v>
      </c>
      <c r="D1560" s="11">
        <f t="shared" si="960"/>
        <v>1059.2833042930392</v>
      </c>
      <c r="E1560" s="11">
        <f t="shared" si="945"/>
        <v>925.24362813738617</v>
      </c>
      <c r="F1560" s="11">
        <f t="shared" si="961"/>
        <v>445.05825168892227</v>
      </c>
      <c r="G1560" s="11">
        <f t="shared" si="946"/>
        <v>710.0994910031842</v>
      </c>
      <c r="H1560" s="11">
        <f t="shared" si="947"/>
        <v>594.02933503432916</v>
      </c>
      <c r="I1560" s="24">
        <f t="shared" si="962"/>
        <v>445.05825168892227</v>
      </c>
      <c r="J1560" s="12">
        <f t="shared" si="948"/>
        <v>0.254867030337523</v>
      </c>
      <c r="K1560" s="24">
        <f t="shared" si="949"/>
        <v>629.98588904871644</v>
      </c>
      <c r="L1560" s="12">
        <f t="shared" si="963"/>
        <v>0.22644564834223876</v>
      </c>
      <c r="M1560" s="24">
        <f t="shared" si="964"/>
        <v>710.0994910031842</v>
      </c>
      <c r="N1560" s="12">
        <f t="shared" si="950"/>
        <v>0.4255144565926694</v>
      </c>
      <c r="O1560" s="24">
        <f t="shared" si="951"/>
        <v>1132.0130036152343</v>
      </c>
      <c r="P1560" s="12">
        <f t="shared" si="965"/>
        <v>0.20225973820159904</v>
      </c>
      <c r="Q1560" s="24">
        <f t="shared" si="966"/>
        <v>594.02933503432916</v>
      </c>
      <c r="R1560" s="12">
        <f t="shared" si="952"/>
        <v>0.38372350888506318</v>
      </c>
      <c r="S1560" s="24">
        <f t="shared" si="953"/>
        <v>753.17965191460621</v>
      </c>
      <c r="T1560" s="12">
        <f t="shared" si="967"/>
        <v>0.24736162766374808</v>
      </c>
      <c r="W1560" s="24">
        <f t="shared" si="968"/>
        <v>816.6097290837746</v>
      </c>
      <c r="X1560" s="24">
        <f t="shared" si="969"/>
        <v>753.15391183590816</v>
      </c>
      <c r="Y1560" s="13">
        <f t="shared" si="954"/>
        <v>0.41064479027047235</v>
      </c>
      <c r="Z1560" s="24">
        <f t="shared" si="955"/>
        <v>2715.8474763402892</v>
      </c>
      <c r="AA1560" s="24">
        <f t="shared" si="956"/>
        <v>18112.447217633129</v>
      </c>
      <c r="AB1560" s="24">
        <f t="shared" si="970"/>
        <v>710.0994910031842</v>
      </c>
      <c r="AC1560" s="24">
        <f t="shared" si="971"/>
        <v>594.02933503432916</v>
      </c>
      <c r="AD1560" s="123">
        <f t="shared" si="972"/>
        <v>7710</v>
      </c>
      <c r="AE1560" s="14">
        <f t="shared" si="973"/>
        <v>128.5</v>
      </c>
      <c r="AF1560" s="24">
        <f t="shared" si="957"/>
        <v>472.01466751716458</v>
      </c>
      <c r="AG1560" s="3">
        <f t="shared" si="974"/>
        <v>-1</v>
      </c>
      <c r="AH1560" s="14">
        <f t="shared" si="941"/>
        <v>0</v>
      </c>
      <c r="AI1560" s="14">
        <f t="shared" si="942"/>
        <v>-1.2427984189693672E-16</v>
      </c>
      <c r="AJ1560" s="14">
        <f t="shared" si="943"/>
        <v>0.90186799234551884</v>
      </c>
      <c r="AK1560" s="14">
        <f t="shared" si="944"/>
        <v>1.2829887877528301</v>
      </c>
      <c r="AL1560" s="24">
        <f t="shared" si="975"/>
        <v>710.0994910031842</v>
      </c>
      <c r="AM1560" s="14">
        <f t="shared" si="976"/>
        <v>573.55937750647638</v>
      </c>
      <c r="AN1560" s="138" t="str">
        <f t="shared" si="977"/>
        <v>modifiée</v>
      </c>
      <c r="AP1560" s="124"/>
    </row>
    <row r="1561" spans="2:42" x14ac:dyDescent="0.25">
      <c r="B1561" s="3">
        <f t="shared" si="958"/>
        <v>7715</v>
      </c>
      <c r="C1561" s="14">
        <f t="shared" si="959"/>
        <v>128.58333333333334</v>
      </c>
      <c r="D1561" s="11">
        <f t="shared" si="960"/>
        <v>1059.3803454857168</v>
      </c>
      <c r="E1561" s="11">
        <f t="shared" si="945"/>
        <v>925.46440356375842</v>
      </c>
      <c r="F1561" s="11">
        <f t="shared" si="961"/>
        <v>445.2846973372645</v>
      </c>
      <c r="G1561" s="11">
        <f t="shared" si="946"/>
        <v>710.30175074138583</v>
      </c>
      <c r="H1561" s="11">
        <f t="shared" si="947"/>
        <v>594.2766966619929</v>
      </c>
      <c r="I1561" s="24">
        <f t="shared" si="962"/>
        <v>445.2846973372645</v>
      </c>
      <c r="J1561" s="12">
        <f t="shared" si="948"/>
        <v>0.25481315774535562</v>
      </c>
      <c r="K1561" s="24">
        <f t="shared" si="949"/>
        <v>630.11908065142734</v>
      </c>
      <c r="L1561" s="12">
        <f t="shared" si="963"/>
        <v>0.22635497589457268</v>
      </c>
      <c r="M1561" s="24">
        <f t="shared" si="964"/>
        <v>710.30175074138583</v>
      </c>
      <c r="N1561" s="12">
        <f t="shared" si="950"/>
        <v>0.42423915034992266</v>
      </c>
      <c r="O1561" s="24">
        <f t="shared" si="951"/>
        <v>1135.4159503946398</v>
      </c>
      <c r="P1561" s="12">
        <f t="shared" si="965"/>
        <v>0.20167115806666366</v>
      </c>
      <c r="Q1561" s="24">
        <f t="shared" si="966"/>
        <v>594.2766966619929</v>
      </c>
      <c r="R1561" s="12">
        <f t="shared" si="952"/>
        <v>0.38358293543746641</v>
      </c>
      <c r="S1561" s="24">
        <f t="shared" si="953"/>
        <v>753.45567321416843</v>
      </c>
      <c r="T1561" s="12">
        <f t="shared" si="967"/>
        <v>0.24720280422533814</v>
      </c>
      <c r="W1561" s="24">
        <f t="shared" si="968"/>
        <v>817.02037387404505</v>
      </c>
      <c r="X1561" s="24">
        <f t="shared" si="969"/>
        <v>752.16022492639775</v>
      </c>
      <c r="Y1561" s="13">
        <f t="shared" si="954"/>
        <v>0.41076100007845151</v>
      </c>
      <c r="Z1561" s="24">
        <f t="shared" si="955"/>
        <v>2711.1007422428343</v>
      </c>
      <c r="AA1561" s="24">
        <f t="shared" si="956"/>
        <v>18095.6002688101</v>
      </c>
      <c r="AB1561" s="24">
        <f t="shared" si="970"/>
        <v>710.30175074138583</v>
      </c>
      <c r="AC1561" s="24">
        <f t="shared" si="971"/>
        <v>594.2766966619929</v>
      </c>
      <c r="AD1561" s="123">
        <f t="shared" si="972"/>
        <v>7715</v>
      </c>
      <c r="AE1561" s="14">
        <f t="shared" si="973"/>
        <v>128.58333333333334</v>
      </c>
      <c r="AF1561" s="24">
        <f t="shared" si="957"/>
        <v>472.13834833099645</v>
      </c>
      <c r="AG1561" s="3">
        <f t="shared" si="974"/>
        <v>-1</v>
      </c>
      <c r="AH1561" s="14">
        <f t="shared" si="941"/>
        <v>0</v>
      </c>
      <c r="AI1561" s="14">
        <f t="shared" si="942"/>
        <v>-1.2373058874805465E-16</v>
      </c>
      <c r="AJ1561" s="14">
        <f t="shared" si="943"/>
        <v>0.90075486502103197</v>
      </c>
      <c r="AK1561" s="14">
        <f t="shared" si="944"/>
        <v>1.2812077840336511</v>
      </c>
      <c r="AL1561" s="24">
        <f t="shared" si="975"/>
        <v>710.30175074138583</v>
      </c>
      <c r="AM1561" s="14">
        <f t="shared" si="976"/>
        <v>573.78116157421096</v>
      </c>
      <c r="AN1561" s="138" t="str">
        <f t="shared" si="977"/>
        <v>modifiée</v>
      </c>
      <c r="AP1561" s="124"/>
    </row>
    <row r="1562" spans="2:42" x14ac:dyDescent="0.25">
      <c r="B1562" s="3">
        <f t="shared" si="958"/>
        <v>7720</v>
      </c>
      <c r="C1562" s="14">
        <f t="shared" si="959"/>
        <v>128.66666666666666</v>
      </c>
      <c r="D1562" s="11">
        <f t="shared" si="960"/>
        <v>1059.4773238685566</v>
      </c>
      <c r="E1562" s="11">
        <f t="shared" si="945"/>
        <v>925.68517899013057</v>
      </c>
      <c r="F1562" s="11">
        <f t="shared" si="961"/>
        <v>445.5110523131591</v>
      </c>
      <c r="G1562" s="11">
        <f t="shared" si="946"/>
        <v>710.50342189945252</v>
      </c>
      <c r="H1562" s="11">
        <f t="shared" si="947"/>
        <v>594.52389946621827</v>
      </c>
      <c r="I1562" s="24">
        <f t="shared" si="962"/>
        <v>445.5110523131591</v>
      </c>
      <c r="J1562" s="12">
        <f t="shared" si="948"/>
        <v>0.25475927663315301</v>
      </c>
      <c r="K1562" s="24">
        <f t="shared" si="949"/>
        <v>630.25234966260643</v>
      </c>
      <c r="L1562" s="12">
        <f t="shared" si="963"/>
        <v>0.22626432138193711</v>
      </c>
      <c r="M1562" s="24">
        <f t="shared" si="964"/>
        <v>710.50342189945252</v>
      </c>
      <c r="N1562" s="12">
        <f t="shared" si="950"/>
        <v>0.42295663127792482</v>
      </c>
      <c r="O1562" s="24">
        <f t="shared" si="951"/>
        <v>1138.8588391055509</v>
      </c>
      <c r="P1562" s="12">
        <f t="shared" si="965"/>
        <v>0.2010797932721371</v>
      </c>
      <c r="Q1562" s="24">
        <f t="shared" si="966"/>
        <v>594.52389946621827</v>
      </c>
      <c r="R1562" s="12">
        <f t="shared" si="952"/>
        <v>0.38344241405415436</v>
      </c>
      <c r="S1562" s="24">
        <f t="shared" si="953"/>
        <v>753.7317945549064</v>
      </c>
      <c r="T1562" s="12">
        <f t="shared" si="967"/>
        <v>0.24704410316034175</v>
      </c>
      <c r="W1562" s="24">
        <f t="shared" si="968"/>
        <v>817.43113487412347</v>
      </c>
      <c r="X1562" s="24">
        <f t="shared" si="969"/>
        <v>751.17570307219364</v>
      </c>
      <c r="Y1562" s="13">
        <f t="shared" si="954"/>
        <v>0.41087125677077851</v>
      </c>
      <c r="Z1562" s="24">
        <f t="shared" si="955"/>
        <v>2706.3511029001775</v>
      </c>
      <c r="AA1562" s="24">
        <f t="shared" si="956"/>
        <v>18078.693118108265</v>
      </c>
      <c r="AB1562" s="24">
        <f t="shared" si="970"/>
        <v>710.50342189945252</v>
      </c>
      <c r="AC1562" s="24">
        <f t="shared" si="971"/>
        <v>594.52389946621827</v>
      </c>
      <c r="AD1562" s="123">
        <f t="shared" si="972"/>
        <v>7720</v>
      </c>
      <c r="AE1562" s="14">
        <f t="shared" si="973"/>
        <v>128.66666666666666</v>
      </c>
      <c r="AF1562" s="24">
        <f t="shared" si="957"/>
        <v>472.26194973310913</v>
      </c>
      <c r="AG1562" s="3">
        <f t="shared" si="974"/>
        <v>-1</v>
      </c>
      <c r="AH1562" s="14">
        <f t="shared" si="941"/>
        <v>0</v>
      </c>
      <c r="AI1562" s="14">
        <f t="shared" si="942"/>
        <v>-1.2318168825804884E-16</v>
      </c>
      <c r="AJ1562" s="14">
        <f t="shared" si="943"/>
        <v>0.89964245240201779</v>
      </c>
      <c r="AK1562" s="14">
        <f t="shared" si="944"/>
        <v>1.2794279238432285</v>
      </c>
      <c r="AL1562" s="24">
        <f t="shared" si="975"/>
        <v>710.50342189945252</v>
      </c>
      <c r="AM1562" s="14">
        <f t="shared" si="976"/>
        <v>574.00276647365695</v>
      </c>
      <c r="AN1562" s="138" t="str">
        <f t="shared" si="977"/>
        <v>modifiée</v>
      </c>
      <c r="AP1562" s="124"/>
    </row>
    <row r="1563" spans="2:42" x14ac:dyDescent="0.25">
      <c r="B1563" s="3">
        <f t="shared" si="958"/>
        <v>7725</v>
      </c>
      <c r="C1563" s="14">
        <f t="shared" si="959"/>
        <v>128.75</v>
      </c>
      <c r="D1563" s="11">
        <f t="shared" si="960"/>
        <v>1059.5742395228131</v>
      </c>
      <c r="E1563" s="11">
        <f t="shared" si="945"/>
        <v>925.90595441650282</v>
      </c>
      <c r="F1563" s="11">
        <f t="shared" si="961"/>
        <v>445.73731663454106</v>
      </c>
      <c r="G1563" s="11">
        <f t="shared" si="946"/>
        <v>710.70450169272465</v>
      </c>
      <c r="H1563" s="11">
        <f t="shared" si="947"/>
        <v>594.77094356937857</v>
      </c>
      <c r="I1563" s="24">
        <f t="shared" si="962"/>
        <v>445.73731663454106</v>
      </c>
      <c r="J1563" s="12">
        <f t="shared" si="948"/>
        <v>0.25470538702298418</v>
      </c>
      <c r="K1563" s="24">
        <f t="shared" si="949"/>
        <v>630.38569609013325</v>
      </c>
      <c r="L1563" s="12">
        <f t="shared" si="963"/>
        <v>0.22617368484978193</v>
      </c>
      <c r="M1563" s="24">
        <f t="shared" si="964"/>
        <v>710.70450169272465</v>
      </c>
      <c r="N1563" s="12">
        <f t="shared" si="950"/>
        <v>0.42166687247586637</v>
      </c>
      <c r="O1563" s="24">
        <f t="shared" si="951"/>
        <v>1142.342283757994</v>
      </c>
      <c r="P1563" s="12">
        <f t="shared" si="965"/>
        <v>0.20048562750633822</v>
      </c>
      <c r="Q1563" s="24">
        <f t="shared" si="966"/>
        <v>594.77094356937857</v>
      </c>
      <c r="R1563" s="12">
        <f t="shared" si="952"/>
        <v>0.3833019448336642</v>
      </c>
      <c r="S1563" s="24">
        <f t="shared" si="953"/>
        <v>754.00801574049331</v>
      </c>
      <c r="T1563" s="12">
        <f t="shared" si="967"/>
        <v>0.24688552444704492</v>
      </c>
      <c r="W1563" s="24">
        <f t="shared" si="968"/>
        <v>817.84200613089422</v>
      </c>
      <c r="X1563" s="24">
        <f t="shared" si="969"/>
        <v>750.20023424079443</v>
      </c>
      <c r="Y1563" s="13">
        <f t="shared" si="954"/>
        <v>0.41097561223583939</v>
      </c>
      <c r="Z1563" s="24">
        <f t="shared" si="955"/>
        <v>2701.5987071402151</v>
      </c>
      <c r="AA1563" s="24">
        <f t="shared" si="956"/>
        <v>18061.726525752849</v>
      </c>
      <c r="AB1563" s="24">
        <f t="shared" si="970"/>
        <v>710.70450169272465</v>
      </c>
      <c r="AC1563" s="24">
        <f t="shared" si="971"/>
        <v>594.77094356937857</v>
      </c>
      <c r="AD1563" s="123">
        <f t="shared" si="972"/>
        <v>7725</v>
      </c>
      <c r="AE1563" s="14">
        <f t="shared" si="973"/>
        <v>128.75</v>
      </c>
      <c r="AF1563" s="24">
        <f t="shared" si="957"/>
        <v>472.38547178468929</v>
      </c>
      <c r="AG1563" s="3">
        <f t="shared" si="974"/>
        <v>-1</v>
      </c>
      <c r="AH1563" s="14">
        <f t="shared" si="941"/>
        <v>0</v>
      </c>
      <c r="AI1563" s="14">
        <f t="shared" si="942"/>
        <v>-1.2263314015519594E-16</v>
      </c>
      <c r="AJ1563" s="14">
        <f t="shared" si="943"/>
        <v>0.89853075393779647</v>
      </c>
      <c r="AK1563" s="14">
        <f t="shared" si="944"/>
        <v>1.2776492063004743</v>
      </c>
      <c r="AL1563" s="24">
        <f t="shared" si="975"/>
        <v>710.70450169272465</v>
      </c>
      <c r="AM1563" s="14">
        <f t="shared" si="976"/>
        <v>574.22419267984867</v>
      </c>
      <c r="AN1563" s="138" t="str">
        <f t="shared" si="977"/>
        <v>modifiée</v>
      </c>
      <c r="AP1563" s="124"/>
    </row>
    <row r="1564" spans="2:42" x14ac:dyDescent="0.25">
      <c r="B1564" s="3">
        <f t="shared" si="958"/>
        <v>7730</v>
      </c>
      <c r="C1564" s="14">
        <f t="shared" si="959"/>
        <v>128.83333333333334</v>
      </c>
      <c r="D1564" s="11">
        <f t="shared" si="960"/>
        <v>1059.6710925295833</v>
      </c>
      <c r="E1564" s="11">
        <f t="shared" si="945"/>
        <v>926.12672984287508</v>
      </c>
      <c r="F1564" s="11">
        <f t="shared" si="961"/>
        <v>445.96349031939081</v>
      </c>
      <c r="G1564" s="11">
        <f t="shared" si="946"/>
        <v>710.90498732023093</v>
      </c>
      <c r="H1564" s="11">
        <f t="shared" si="947"/>
        <v>595.01782909382564</v>
      </c>
      <c r="I1564" s="24">
        <f t="shared" si="962"/>
        <v>445.96349031939081</v>
      </c>
      <c r="J1564" s="12">
        <f t="shared" si="948"/>
        <v>0.25465148893700512</v>
      </c>
      <c r="K1564" s="24">
        <f t="shared" si="949"/>
        <v>630.51911994164755</v>
      </c>
      <c r="L1564" s="12">
        <f t="shared" si="963"/>
        <v>0.22608306634349382</v>
      </c>
      <c r="M1564" s="24">
        <f t="shared" si="964"/>
        <v>710.90498732023093</v>
      </c>
      <c r="N1564" s="12">
        <f t="shared" si="950"/>
        <v>0.42036984754244605</v>
      </c>
      <c r="O1564" s="24">
        <f t="shared" si="951"/>
        <v>1145.8669095921168</v>
      </c>
      <c r="P1564" s="12">
        <f t="shared" si="965"/>
        <v>0.19988864455700694</v>
      </c>
      <c r="Q1564" s="24">
        <f t="shared" si="966"/>
        <v>595.01782909382564</v>
      </c>
      <c r="R1564" s="12">
        <f t="shared" si="952"/>
        <v>0.38316152787415375</v>
      </c>
      <c r="S1564" s="24">
        <f t="shared" si="953"/>
        <v>754.28433657469657</v>
      </c>
      <c r="T1564" s="12">
        <f t="shared" si="967"/>
        <v>0.24672706806339209</v>
      </c>
      <c r="W1564" s="24">
        <f t="shared" si="968"/>
        <v>818.25298174313002</v>
      </c>
      <c r="X1564" s="24">
        <f t="shared" si="969"/>
        <v>749.23370805208128</v>
      </c>
      <c r="Y1564" s="13">
        <f t="shared" si="954"/>
        <v>0.4110741181193277</v>
      </c>
      <c r="Z1564" s="24">
        <f t="shared" si="955"/>
        <v>2696.8437024936266</v>
      </c>
      <c r="AA1564" s="24">
        <f t="shared" si="956"/>
        <v>18044.701248240643</v>
      </c>
      <c r="AB1564" s="24">
        <f t="shared" si="970"/>
        <v>710.90498732023093</v>
      </c>
      <c r="AC1564" s="24">
        <f t="shared" si="971"/>
        <v>595.01782909382564</v>
      </c>
      <c r="AD1564" s="123">
        <f t="shared" si="972"/>
        <v>7730</v>
      </c>
      <c r="AE1564" s="14">
        <f t="shared" si="973"/>
        <v>128.83333333333334</v>
      </c>
      <c r="AF1564" s="24">
        <f t="shared" si="957"/>
        <v>472.50891454691282</v>
      </c>
      <c r="AG1564" s="3">
        <f t="shared" si="974"/>
        <v>-1</v>
      </c>
      <c r="AH1564" s="14">
        <f t="shared" si="941"/>
        <v>0</v>
      </c>
      <c r="AI1564" s="14">
        <f t="shared" si="942"/>
        <v>-1.2208494416782038E-16</v>
      </c>
      <c r="AJ1564" s="14">
        <f t="shared" si="943"/>
        <v>0.89741976907778465</v>
      </c>
      <c r="AK1564" s="14">
        <f t="shared" si="944"/>
        <v>1.2758716305244553</v>
      </c>
      <c r="AL1564" s="24">
        <f t="shared" si="975"/>
        <v>710.90498732023093</v>
      </c>
      <c r="AM1564" s="14">
        <f t="shared" si="976"/>
        <v>574.44544066530932</v>
      </c>
      <c r="AN1564" s="138" t="str">
        <f t="shared" si="977"/>
        <v>modifiée</v>
      </c>
      <c r="AP1564" s="124"/>
    </row>
    <row r="1565" spans="2:42" x14ac:dyDescent="0.25">
      <c r="B1565" s="3">
        <f t="shared" si="958"/>
        <v>7735</v>
      </c>
      <c r="C1565" s="14">
        <f t="shared" si="959"/>
        <v>128.91666666666666</v>
      </c>
      <c r="D1565" s="11">
        <f t="shared" si="960"/>
        <v>1059.7678829698077</v>
      </c>
      <c r="E1565" s="11">
        <f t="shared" si="945"/>
        <v>926.34750526924722</v>
      </c>
      <c r="F1565" s="11">
        <f t="shared" si="961"/>
        <v>446.18957338573432</v>
      </c>
      <c r="G1565" s="11">
        <f t="shared" si="946"/>
        <v>711.10487596478799</v>
      </c>
      <c r="H1565" s="11">
        <f t="shared" si="947"/>
        <v>595.264556161889</v>
      </c>
      <c r="I1565" s="24">
        <f t="shared" si="962"/>
        <v>446.18957338573432</v>
      </c>
      <c r="J1565" s="12">
        <f t="shared" si="948"/>
        <v>0.2545975823974585</v>
      </c>
      <c r="K1565" s="24">
        <f t="shared" si="949"/>
        <v>630.65262122455033</v>
      </c>
      <c r="L1565" s="12">
        <f t="shared" si="963"/>
        <v>0.22599246590840733</v>
      </c>
      <c r="M1565" s="24">
        <f t="shared" si="964"/>
        <v>711.10487596478799</v>
      </c>
      <c r="N1565" s="12">
        <f t="shared" si="950"/>
        <v>0.41906553059605134</v>
      </c>
      <c r="O1565" s="24">
        <f t="shared" si="951"/>
        <v>1149.4333533088504</v>
      </c>
      <c r="P1565" s="12">
        <f t="shared" si="965"/>
        <v>0.19928882831876074</v>
      </c>
      <c r="Q1565" s="24">
        <f t="shared" si="966"/>
        <v>595.264556161889</v>
      </c>
      <c r="R1565" s="12">
        <f t="shared" si="952"/>
        <v>0.38302116327340191</v>
      </c>
      <c r="S1565" s="24">
        <f t="shared" si="953"/>
        <v>754.56075686137706</v>
      </c>
      <c r="T1565" s="12">
        <f t="shared" si="967"/>
        <v>0.24656873398700632</v>
      </c>
      <c r="W1565" s="24">
        <f t="shared" si="968"/>
        <v>818.66405586124938</v>
      </c>
      <c r="X1565" s="24">
        <f t="shared" si="969"/>
        <v>748.27601575045389</v>
      </c>
      <c r="Y1565" s="13">
        <f t="shared" si="954"/>
        <v>0.41116682582210712</v>
      </c>
      <c r="Z1565" s="24">
        <f t="shared" si="955"/>
        <v>2692.0862351999458</v>
      </c>
      <c r="AA1565" s="24">
        <f t="shared" si="956"/>
        <v>18027.618038342214</v>
      </c>
      <c r="AB1565" s="24">
        <f t="shared" si="970"/>
        <v>711.10487596478799</v>
      </c>
      <c r="AC1565" s="24">
        <f t="shared" si="971"/>
        <v>595.264556161889</v>
      </c>
      <c r="AD1565" s="123">
        <f t="shared" si="972"/>
        <v>7735</v>
      </c>
      <c r="AE1565" s="14">
        <f t="shared" si="973"/>
        <v>128.91666666666666</v>
      </c>
      <c r="AF1565" s="24">
        <f t="shared" si="957"/>
        <v>472.6322780809445</v>
      </c>
      <c r="AG1565" s="3">
        <f t="shared" si="974"/>
        <v>-1</v>
      </c>
      <c r="AH1565" s="14">
        <f t="shared" si="941"/>
        <v>0</v>
      </c>
      <c r="AI1565" s="14">
        <f t="shared" si="942"/>
        <v>-1.2153710002429596E-16</v>
      </c>
      <c r="AJ1565" s="14">
        <f t="shared" si="943"/>
        <v>0.89630949727149956</v>
      </c>
      <c r="AK1565" s="14">
        <f t="shared" si="944"/>
        <v>1.2740951956343993</v>
      </c>
      <c r="AL1565" s="24">
        <f t="shared" si="975"/>
        <v>711.10487596478799</v>
      </c>
      <c r="AM1565" s="14">
        <f t="shared" si="976"/>
        <v>574.66651090005871</v>
      </c>
      <c r="AN1565" s="138" t="str">
        <f t="shared" si="977"/>
        <v>modifiée</v>
      </c>
      <c r="AP1565" s="124"/>
    </row>
    <row r="1566" spans="2:42" x14ac:dyDescent="0.25">
      <c r="B1566" s="3">
        <f t="shared" si="958"/>
        <v>7740</v>
      </c>
      <c r="C1566" s="14">
        <f t="shared" si="959"/>
        <v>129</v>
      </c>
      <c r="D1566" s="11">
        <f t="shared" si="960"/>
        <v>1059.8646109242691</v>
      </c>
      <c r="E1566" s="11">
        <f t="shared" si="945"/>
        <v>926.56828069561948</v>
      </c>
      <c r="F1566" s="11">
        <f t="shared" si="961"/>
        <v>446.41556585164273</v>
      </c>
      <c r="G1566" s="11">
        <f t="shared" si="946"/>
        <v>711.30416479310679</v>
      </c>
      <c r="H1566" s="11">
        <f t="shared" si="947"/>
        <v>595.51112489587604</v>
      </c>
      <c r="I1566" s="24">
        <f t="shared" si="962"/>
        <v>446.41556585164273</v>
      </c>
      <c r="J1566" s="12">
        <f t="shared" si="948"/>
        <v>0.25454366742667356</v>
      </c>
      <c r="K1566" s="24">
        <f t="shared" si="949"/>
        <v>630.78619994600319</v>
      </c>
      <c r="L1566" s="12">
        <f t="shared" si="963"/>
        <v>0.2259018835898283</v>
      </c>
      <c r="M1566" s="24">
        <f t="shared" si="964"/>
        <v>711.30416479310679</v>
      </c>
      <c r="N1566" s="12">
        <f t="shared" si="950"/>
        <v>0.41775389629537313</v>
      </c>
      <c r="O1566" s="24">
        <f t="shared" si="951"/>
        <v>1153.0422633056528</v>
      </c>
      <c r="P1566" s="12">
        <f t="shared" si="965"/>
        <v>0.19868616280077958</v>
      </c>
      <c r="Q1566" s="24">
        <f t="shared" si="966"/>
        <v>595.51112489587604</v>
      </c>
      <c r="R1566" s="12">
        <f t="shared" si="952"/>
        <v>0.38288085112880882</v>
      </c>
      <c r="S1566" s="24">
        <f t="shared" si="953"/>
        <v>754.83727640449024</v>
      </c>
      <c r="T1566" s="12">
        <f t="shared" si="967"/>
        <v>0.2464105221952248</v>
      </c>
      <c r="W1566" s="24">
        <f t="shared" si="968"/>
        <v>819.07522268707146</v>
      </c>
      <c r="X1566" s="24">
        <f t="shared" si="969"/>
        <v>747.32705017748185</v>
      </c>
      <c r="Y1566" s="13">
        <f t="shared" si="954"/>
        <v>0.41125378649820143</v>
      </c>
      <c r="Z1566" s="24">
        <f t="shared" si="955"/>
        <v>2687.3264502137004</v>
      </c>
      <c r="AA1566" s="24">
        <f t="shared" si="956"/>
        <v>18010.477645104955</v>
      </c>
      <c r="AB1566" s="24">
        <f t="shared" si="970"/>
        <v>711.30416479310679</v>
      </c>
      <c r="AC1566" s="24">
        <f t="shared" si="971"/>
        <v>595.51112489587604</v>
      </c>
      <c r="AD1566" s="123">
        <f t="shared" si="972"/>
        <v>7740</v>
      </c>
      <c r="AE1566" s="14">
        <f t="shared" si="973"/>
        <v>129</v>
      </c>
      <c r="AF1566" s="24">
        <f t="shared" si="957"/>
        <v>472.75556244793802</v>
      </c>
      <c r="AG1566" s="3">
        <f t="shared" si="974"/>
        <v>-1</v>
      </c>
      <c r="AH1566" s="14">
        <f t="shared" si="941"/>
        <v>0</v>
      </c>
      <c r="AI1566" s="14">
        <f t="shared" si="942"/>
        <v>-1.2098960745304581E-16</v>
      </c>
      <c r="AJ1566" s="14">
        <f t="shared" si="943"/>
        <v>0.89519993796855779</v>
      </c>
      <c r="AK1566" s="14">
        <f t="shared" si="944"/>
        <v>1.2723199007496926</v>
      </c>
      <c r="AL1566" s="24">
        <f t="shared" si="975"/>
        <v>711.30416479310679</v>
      </c>
      <c r="AM1566" s="14">
        <f t="shared" si="976"/>
        <v>574.88740385161964</v>
      </c>
      <c r="AN1566" s="138" t="str">
        <f t="shared" si="977"/>
        <v>modifiée</v>
      </c>
      <c r="AP1566" s="124"/>
    </row>
    <row r="1567" spans="2:42" x14ac:dyDescent="0.25">
      <c r="B1567" s="3">
        <f t="shared" si="958"/>
        <v>7745</v>
      </c>
      <c r="C1567" s="14">
        <f t="shared" si="959"/>
        <v>129.08333333333334</v>
      </c>
      <c r="D1567" s="11">
        <f t="shared" si="960"/>
        <v>1059.9612764735939</v>
      </c>
      <c r="E1567" s="11">
        <f t="shared" si="945"/>
        <v>926.78905612199173</v>
      </c>
      <c r="F1567" s="11">
        <f t="shared" si="961"/>
        <v>446.64146773523254</v>
      </c>
      <c r="G1567" s="11">
        <f t="shared" si="946"/>
        <v>711.50285095590755</v>
      </c>
      <c r="H1567" s="11">
        <f t="shared" si="947"/>
        <v>595.75753541807126</v>
      </c>
      <c r="I1567" s="24">
        <f t="shared" si="962"/>
        <v>446.64146773523254</v>
      </c>
      <c r="J1567" s="12">
        <f t="shared" si="948"/>
        <v>0.25448974404706481</v>
      </c>
      <c r="K1567" s="24">
        <f t="shared" si="949"/>
        <v>630.91985611293046</v>
      </c>
      <c r="L1567" s="12">
        <f t="shared" si="963"/>
        <v>0.22581131943299812</v>
      </c>
      <c r="M1567" s="24">
        <f t="shared" si="964"/>
        <v>711.50285095590755</v>
      </c>
      <c r="N1567" s="12">
        <f t="shared" si="950"/>
        <v>0.41643491986044823</v>
      </c>
      <c r="O1567" s="24">
        <f t="shared" si="951"/>
        <v>1156.6942999174773</v>
      </c>
      <c r="P1567" s="12">
        <f t="shared" si="965"/>
        <v>0.19808063213460048</v>
      </c>
      <c r="Q1567" s="24">
        <f t="shared" si="966"/>
        <v>595.75753541807126</v>
      </c>
      <c r="R1567" s="12">
        <f t="shared" si="952"/>
        <v>0.38274059153739659</v>
      </c>
      <c r="S1567" s="24">
        <f t="shared" si="953"/>
        <v>755.11389500808809</v>
      </c>
      <c r="T1567" s="12">
        <f t="shared" si="967"/>
        <v>0.24625243266504659</v>
      </c>
      <c r="W1567" s="24">
        <f t="shared" si="968"/>
        <v>819.48647647356961</v>
      </c>
      <c r="X1567" s="24">
        <f t="shared" si="969"/>
        <v>746.38670574506068</v>
      </c>
      <c r="Y1567" s="13">
        <f t="shared" si="954"/>
        <v>0.41133505105288348</v>
      </c>
      <c r="Z1567" s="24">
        <f t="shared" si="955"/>
        <v>2682.5644912105531</v>
      </c>
      <c r="AA1567" s="24">
        <f t="shared" si="956"/>
        <v>17993.280813855865</v>
      </c>
      <c r="AB1567" s="24">
        <f t="shared" si="970"/>
        <v>711.50285095590755</v>
      </c>
      <c r="AC1567" s="24">
        <f t="shared" si="971"/>
        <v>595.75753541807126</v>
      </c>
      <c r="AD1567" s="123">
        <f t="shared" si="972"/>
        <v>7745</v>
      </c>
      <c r="AE1567" s="14">
        <f t="shared" si="973"/>
        <v>129.08333333333334</v>
      </c>
      <c r="AF1567" s="24">
        <f t="shared" si="957"/>
        <v>472.87876770903563</v>
      </c>
      <c r="AG1567" s="3">
        <f t="shared" si="974"/>
        <v>-1</v>
      </c>
      <c r="AH1567" s="14">
        <f t="shared" si="941"/>
        <v>0</v>
      </c>
      <c r="AI1567" s="14">
        <f t="shared" si="942"/>
        <v>-1.2044246618254371E-16</v>
      </c>
      <c r="AJ1567" s="14">
        <f t="shared" si="943"/>
        <v>0.89409109061867942</v>
      </c>
      <c r="AK1567" s="14">
        <f t="shared" si="944"/>
        <v>1.2705457449898869</v>
      </c>
      <c r="AL1567" s="24">
        <f t="shared" si="975"/>
        <v>711.50285095590755</v>
      </c>
      <c r="AM1567" s="14">
        <f t="shared" si="976"/>
        <v>575.10811998502493</v>
      </c>
      <c r="AN1567" s="138" t="str">
        <f t="shared" si="977"/>
        <v>modifiée</v>
      </c>
      <c r="AP1567" s="124"/>
    </row>
    <row r="1568" spans="2:42" x14ac:dyDescent="0.25">
      <c r="B1568" s="3">
        <f t="shared" si="958"/>
        <v>7750</v>
      </c>
      <c r="C1568" s="14">
        <f t="shared" si="959"/>
        <v>129.16666666666666</v>
      </c>
      <c r="D1568" s="11">
        <f t="shared" si="960"/>
        <v>1060.0578796982534</v>
      </c>
      <c r="E1568" s="11">
        <f t="shared" si="945"/>
        <v>927.00983154836388</v>
      </c>
      <c r="F1568" s="11">
        <f t="shared" si="961"/>
        <v>446.86727905466552</v>
      </c>
      <c r="G1568" s="11">
        <f t="shared" si="946"/>
        <v>711.70093158804218</v>
      </c>
      <c r="H1568" s="11">
        <f t="shared" si="947"/>
        <v>596.00378785073633</v>
      </c>
      <c r="I1568" s="24">
        <f t="shared" si="962"/>
        <v>446.86727905466552</v>
      </c>
      <c r="J1568" s="12">
        <f t="shared" si="948"/>
        <v>0.25443581228113271</v>
      </c>
      <c r="K1568" s="24">
        <f t="shared" si="949"/>
        <v>631.05358973201805</v>
      </c>
      <c r="L1568" s="12">
        <f t="shared" si="963"/>
        <v>0.22572077348308861</v>
      </c>
      <c r="M1568" s="24">
        <f t="shared" si="964"/>
        <v>711.70093158804218</v>
      </c>
      <c r="N1568" s="12">
        <f t="shared" si="950"/>
        <v>0.41510857709414156</v>
      </c>
      <c r="O1568" s="24">
        <f t="shared" si="951"/>
        <v>1160.3901356630629</v>
      </c>
      <c r="P1568" s="12">
        <f t="shared" si="965"/>
        <v>0.19747222058217712</v>
      </c>
      <c r="Q1568" s="24">
        <f t="shared" si="966"/>
        <v>596.00378785073633</v>
      </c>
      <c r="R1568" s="12">
        <f t="shared" si="952"/>
        <v>0.38260038459580908</v>
      </c>
      <c r="S1568" s="24">
        <f t="shared" si="953"/>
        <v>755.39061247631844</v>
      </c>
      <c r="T1568" s="12">
        <f t="shared" si="967"/>
        <v>0.24609446537312582</v>
      </c>
      <c r="W1568" s="24">
        <f t="shared" si="968"/>
        <v>819.89781152462251</v>
      </c>
      <c r="X1568" s="24">
        <f t="shared" si="969"/>
        <v>745.45487840906299</v>
      </c>
      <c r="Y1568" s="13">
        <f t="shared" si="954"/>
        <v>0.41141067014088306</v>
      </c>
      <c r="Z1568" s="24">
        <f t="shared" si="955"/>
        <v>2677.8005005935343</v>
      </c>
      <c r="AA1568" s="24">
        <f t="shared" si="956"/>
        <v>17976.028286204993</v>
      </c>
      <c r="AB1568" s="24">
        <f t="shared" si="970"/>
        <v>711.70093158804218</v>
      </c>
      <c r="AC1568" s="24">
        <f t="shared" si="971"/>
        <v>596.00378785073633</v>
      </c>
      <c r="AD1568" s="123">
        <f t="shared" si="972"/>
        <v>7750</v>
      </c>
      <c r="AE1568" s="14">
        <f t="shared" si="973"/>
        <v>129.16666666666666</v>
      </c>
      <c r="AF1568" s="24">
        <f t="shared" si="957"/>
        <v>473.00189392536817</v>
      </c>
      <c r="AG1568" s="3">
        <f t="shared" si="974"/>
        <v>-1</v>
      </c>
      <c r="AH1568" s="14">
        <f t="shared" si="941"/>
        <v>0</v>
      </c>
      <c r="AI1568" s="14">
        <f t="shared" si="942"/>
        <v>-1.1989567594131427E-16</v>
      </c>
      <c r="AJ1568" s="14">
        <f t="shared" si="943"/>
        <v>0.89298295467168654</v>
      </c>
      <c r="AK1568" s="14">
        <f t="shared" si="944"/>
        <v>1.2687727274746985</v>
      </c>
      <c r="AL1568" s="24">
        <f t="shared" si="975"/>
        <v>711.70093158804218</v>
      </c>
      <c r="AM1568" s="14">
        <f t="shared" si="976"/>
        <v>575.32865976282505</v>
      </c>
      <c r="AN1568" s="138" t="str">
        <f t="shared" si="977"/>
        <v>modifiée</v>
      </c>
      <c r="AP1568" s="124"/>
    </row>
    <row r="1569" spans="2:42" x14ac:dyDescent="0.25">
      <c r="B1569" s="3">
        <f t="shared" si="958"/>
        <v>7755</v>
      </c>
      <c r="C1569" s="14">
        <f t="shared" si="959"/>
        <v>129.25</v>
      </c>
      <c r="D1569" s="11">
        <f t="shared" si="960"/>
        <v>1060.1544206785629</v>
      </c>
      <c r="E1569" s="11">
        <f t="shared" si="945"/>
        <v>927.23060697473613</v>
      </c>
      <c r="F1569" s="11">
        <f t="shared" si="961"/>
        <v>447.09299982814861</v>
      </c>
      <c r="G1569" s="11">
        <f t="shared" si="946"/>
        <v>711.89840380862438</v>
      </c>
      <c r="H1569" s="11">
        <f t="shared" si="947"/>
        <v>596.24988231610951</v>
      </c>
      <c r="I1569" s="24">
        <f t="shared" si="962"/>
        <v>447.09299982814861</v>
      </c>
      <c r="J1569" s="12">
        <f t="shared" si="948"/>
        <v>0.25438187215146207</v>
      </c>
      <c r="K1569" s="24">
        <f t="shared" si="949"/>
        <v>631.18740080971531</v>
      </c>
      <c r="L1569" s="12">
        <f t="shared" si="963"/>
        <v>0.22563024578524205</v>
      </c>
      <c r="M1569" s="24">
        <f t="shared" si="964"/>
        <v>711.89840380862438</v>
      </c>
      <c r="N1569" s="12">
        <f t="shared" si="950"/>
        <v>0.41377484440406959</v>
      </c>
      <c r="O1569" s="24">
        <f t="shared" si="951"/>
        <v>1164.1304554966669</v>
      </c>
      <c r="P1569" s="12">
        <f t="shared" si="965"/>
        <v>0.19686091254423341</v>
      </c>
      <c r="Q1569" s="24">
        <f t="shared" si="966"/>
        <v>596.24988231610951</v>
      </c>
      <c r="R1569" s="12">
        <f t="shared" si="952"/>
        <v>0.38246023040031274</v>
      </c>
      <c r="S1569" s="24">
        <f t="shared" si="953"/>
        <v>755.66742861342709</v>
      </c>
      <c r="T1569" s="12">
        <f t="shared" si="967"/>
        <v>0.24593662029583402</v>
      </c>
      <c r="W1569" s="24">
        <f t="shared" si="968"/>
        <v>820.30922219476338</v>
      </c>
      <c r="X1569" s="24">
        <f t="shared" si="969"/>
        <v>744.53146564347605</v>
      </c>
      <c r="Y1569" s="13">
        <f t="shared" si="954"/>
        <v>0.41148069416470068</v>
      </c>
      <c r="Z1569" s="24">
        <f t="shared" si="955"/>
        <v>2673.034619499319</v>
      </c>
      <c r="AA1569" s="24">
        <f t="shared" si="956"/>
        <v>17958.720800049254</v>
      </c>
      <c r="AB1569" s="24">
        <f t="shared" si="970"/>
        <v>711.89840380862438</v>
      </c>
      <c r="AC1569" s="24">
        <f t="shared" si="971"/>
        <v>596.24988231610951</v>
      </c>
      <c r="AD1569" s="123">
        <f t="shared" si="972"/>
        <v>7755</v>
      </c>
      <c r="AE1569" s="14">
        <f t="shared" si="973"/>
        <v>129.25</v>
      </c>
      <c r="AF1569" s="24">
        <f t="shared" si="957"/>
        <v>473.12494115805475</v>
      </c>
      <c r="AG1569" s="3">
        <f t="shared" si="974"/>
        <v>-1</v>
      </c>
      <c r="AH1569" s="14">
        <f t="shared" si="941"/>
        <v>0</v>
      </c>
      <c r="AI1569" s="14">
        <f t="shared" si="942"/>
        <v>-1.1934923645793402E-16</v>
      </c>
      <c r="AJ1569" s="14">
        <f t="shared" si="943"/>
        <v>0.89187552957750726</v>
      </c>
      <c r="AK1569" s="14">
        <f t="shared" si="944"/>
        <v>1.2670008473240115</v>
      </c>
      <c r="AL1569" s="24">
        <f t="shared" si="975"/>
        <v>711.89840380862438</v>
      </c>
      <c r="AM1569" s="14">
        <f t="shared" si="976"/>
        <v>575.54902364509542</v>
      </c>
      <c r="AN1569" s="138" t="str">
        <f t="shared" si="977"/>
        <v>modifiée</v>
      </c>
      <c r="AP1569" s="124"/>
    </row>
    <row r="1570" spans="2:42" x14ac:dyDescent="0.25">
      <c r="B1570" s="3">
        <f t="shared" si="958"/>
        <v>7760</v>
      </c>
      <c r="C1570" s="14">
        <f t="shared" si="959"/>
        <v>129.33333333333334</v>
      </c>
      <c r="D1570" s="11">
        <f t="shared" si="960"/>
        <v>1060.2508994946827</v>
      </c>
      <c r="E1570" s="11">
        <f t="shared" si="945"/>
        <v>927.45138240110839</v>
      </c>
      <c r="F1570" s="11">
        <f t="shared" si="961"/>
        <v>447.31863007393383</v>
      </c>
      <c r="G1570" s="11">
        <f t="shared" si="946"/>
        <v>712.09526472116863</v>
      </c>
      <c r="H1570" s="11">
        <f t="shared" si="947"/>
        <v>596.49581893640539</v>
      </c>
      <c r="I1570" s="24">
        <f t="shared" si="962"/>
        <v>447.31863007393383</v>
      </c>
      <c r="J1570" s="12">
        <f t="shared" si="948"/>
        <v>0.25432792368072266</v>
      </c>
      <c r="K1570" s="24">
        <f t="shared" si="949"/>
        <v>631.321289352235</v>
      </c>
      <c r="L1570" s="12">
        <f t="shared" si="963"/>
        <v>0.22553973638454777</v>
      </c>
      <c r="M1570" s="24">
        <f t="shared" si="964"/>
        <v>712.09526472116863</v>
      </c>
      <c r="N1570" s="12">
        <f t="shared" si="950"/>
        <v>0.412433698824963</v>
      </c>
      <c r="O1570" s="24">
        <f t="shared" si="951"/>
        <v>1167.9159570653815</v>
      </c>
      <c r="P1570" s="12">
        <f t="shared" si="965"/>
        <v>0.19624669256872831</v>
      </c>
      <c r="Q1570" s="24">
        <f t="shared" si="966"/>
        <v>596.49581893640539</v>
      </c>
      <c r="R1570" s="12">
        <f t="shared" si="952"/>
        <v>0.38232012904679702</v>
      </c>
      <c r="S1570" s="24">
        <f t="shared" si="953"/>
        <v>755.94434322375764</v>
      </c>
      <c r="T1570" s="12">
        <f t="shared" si="967"/>
        <v>0.24577889740922598</v>
      </c>
      <c r="W1570" s="24">
        <f t="shared" si="968"/>
        <v>820.72070288892803</v>
      </c>
      <c r="X1570" s="24">
        <f t="shared" si="969"/>
        <v>743.61636641501468</v>
      </c>
      <c r="Y1570" s="13">
        <f t="shared" si="954"/>
        <v>0.4115451732730131</v>
      </c>
      <c r="Z1570" s="24">
        <f t="shared" si="955"/>
        <v>2668.266987804509</v>
      </c>
      <c r="AA1570" s="24">
        <f t="shared" si="956"/>
        <v>17941.359089575897</v>
      </c>
      <c r="AB1570" s="24">
        <f t="shared" si="970"/>
        <v>712.09526472116863</v>
      </c>
      <c r="AC1570" s="24">
        <f t="shared" si="971"/>
        <v>596.49581893640539</v>
      </c>
      <c r="AD1570" s="123">
        <f t="shared" si="972"/>
        <v>7760</v>
      </c>
      <c r="AE1570" s="14">
        <f t="shared" si="973"/>
        <v>129.33333333333334</v>
      </c>
      <c r="AF1570" s="24">
        <f t="shared" si="957"/>
        <v>473.24790946820269</v>
      </c>
      <c r="AG1570" s="3">
        <f t="shared" si="974"/>
        <v>-1</v>
      </c>
      <c r="AH1570" s="14">
        <f t="shared" si="941"/>
        <v>0</v>
      </c>
      <c r="AI1570" s="14">
        <f t="shared" si="942"/>
        <v>-1.1880314746103207E-16</v>
      </c>
      <c r="AJ1570" s="14">
        <f t="shared" si="943"/>
        <v>0.89076881478617576</v>
      </c>
      <c r="AK1570" s="14">
        <f t="shared" si="944"/>
        <v>1.2652301036578812</v>
      </c>
      <c r="AL1570" s="24">
        <f t="shared" si="975"/>
        <v>712.09526472116863</v>
      </c>
      <c r="AM1570" s="14">
        <f t="shared" si="976"/>
        <v>575.76921208944373</v>
      </c>
      <c r="AN1570" s="138" t="str">
        <f t="shared" si="977"/>
        <v>modifiée</v>
      </c>
      <c r="AP1570" s="124"/>
    </row>
    <row r="1571" spans="2:42" x14ac:dyDescent="0.25">
      <c r="B1571" s="3">
        <f t="shared" si="958"/>
        <v>7765</v>
      </c>
      <c r="C1571" s="14">
        <f t="shared" si="959"/>
        <v>129.41666666666666</v>
      </c>
      <c r="D1571" s="11">
        <f t="shared" si="960"/>
        <v>1060.3473162266175</v>
      </c>
      <c r="E1571" s="11">
        <f t="shared" si="945"/>
        <v>927.67215782748053</v>
      </c>
      <c r="F1571" s="11">
        <f t="shared" si="961"/>
        <v>447.54416981031841</v>
      </c>
      <c r="G1571" s="11">
        <f t="shared" si="946"/>
        <v>712.29151141373734</v>
      </c>
      <c r="H1571" s="11">
        <f t="shared" si="947"/>
        <v>596.74159783381458</v>
      </c>
      <c r="I1571" s="24">
        <f t="shared" si="962"/>
        <v>447.54416981031841</v>
      </c>
      <c r="J1571" s="12">
        <f t="shared" si="948"/>
        <v>0.25427396689166804</v>
      </c>
      <c r="K1571" s="24">
        <f t="shared" si="949"/>
        <v>631.45525536555397</v>
      </c>
      <c r="L1571" s="12">
        <f t="shared" si="963"/>
        <v>0.22544924532605382</v>
      </c>
      <c r="M1571" s="24">
        <f t="shared" si="964"/>
        <v>712.29151141373734</v>
      </c>
      <c r="N1571" s="12">
        <f t="shared" si="950"/>
        <v>0.41108511804147635</v>
      </c>
      <c r="O1571" s="24">
        <f t="shared" si="951"/>
        <v>1171.7473509721463</v>
      </c>
      <c r="P1571" s="12">
        <f t="shared" si="965"/>
        <v>0.19562954535960403</v>
      </c>
      <c r="Q1571" s="24">
        <f t="shared" si="966"/>
        <v>596.74159783381458</v>
      </c>
      <c r="R1571" s="12">
        <f t="shared" si="952"/>
        <v>0.38218008063077408</v>
      </c>
      <c r="S1571" s="24">
        <f t="shared" si="953"/>
        <v>756.22135611175315</v>
      </c>
      <c r="T1571" s="12">
        <f t="shared" si="967"/>
        <v>0.24562129668905824</v>
      </c>
      <c r="W1571" s="24">
        <f t="shared" si="968"/>
        <v>821.13224806220103</v>
      </c>
      <c r="X1571" s="24">
        <f t="shared" si="969"/>
        <v>742.70948115820067</v>
      </c>
      <c r="Y1571" s="13">
        <f t="shared" si="954"/>
        <v>0.41160415735918959</v>
      </c>
      <c r="Z1571" s="24">
        <f t="shared" si="955"/>
        <v>2663.4977441319875</v>
      </c>
      <c r="AA1571" s="24">
        <f t="shared" si="956"/>
        <v>17923.943885266803</v>
      </c>
      <c r="AB1571" s="24">
        <f t="shared" si="970"/>
        <v>712.29151141373734</v>
      </c>
      <c r="AC1571" s="24">
        <f t="shared" si="971"/>
        <v>596.74159783381458</v>
      </c>
      <c r="AD1571" s="123">
        <f t="shared" si="972"/>
        <v>7765</v>
      </c>
      <c r="AE1571" s="14">
        <f t="shared" si="973"/>
        <v>129.41666666666666</v>
      </c>
      <c r="AF1571" s="24">
        <f t="shared" si="957"/>
        <v>473.37079891690729</v>
      </c>
      <c r="AG1571" s="3">
        <f t="shared" si="974"/>
        <v>-1</v>
      </c>
      <c r="AH1571" s="14">
        <f t="shared" si="941"/>
        <v>0</v>
      </c>
      <c r="AI1571" s="14">
        <f t="shared" si="942"/>
        <v>-1.1825740867929074E-16</v>
      </c>
      <c r="AJ1571" s="14">
        <f t="shared" si="943"/>
        <v>0.8896628097478344</v>
      </c>
      <c r="AK1571" s="14">
        <f t="shared" si="944"/>
        <v>1.2634604955965352</v>
      </c>
      <c r="AL1571" s="24">
        <f t="shared" si="975"/>
        <v>712.29151141373734</v>
      </c>
      <c r="AM1571" s="14">
        <f t="shared" si="976"/>
        <v>575.98922555101797</v>
      </c>
      <c r="AN1571" s="138" t="str">
        <f t="shared" si="977"/>
        <v>modifiée</v>
      </c>
      <c r="AP1571" s="124"/>
    </row>
    <row r="1572" spans="2:42" x14ac:dyDescent="0.25">
      <c r="B1572" s="3">
        <f t="shared" si="958"/>
        <v>7770</v>
      </c>
      <c r="C1572" s="14">
        <f t="shared" si="959"/>
        <v>129.5</v>
      </c>
      <c r="D1572" s="11">
        <f t="shared" si="960"/>
        <v>1060.443670954219</v>
      </c>
      <c r="E1572" s="11">
        <f t="shared" si="945"/>
        <v>927.89293325385279</v>
      </c>
      <c r="F1572" s="11">
        <f t="shared" si="961"/>
        <v>447.76961905564445</v>
      </c>
      <c r="G1572" s="11">
        <f t="shared" si="946"/>
        <v>712.48714095909691</v>
      </c>
      <c r="H1572" s="11">
        <f t="shared" si="947"/>
        <v>596.9872191305036</v>
      </c>
      <c r="I1572" s="24">
        <f t="shared" si="962"/>
        <v>447.76961905564445</v>
      </c>
      <c r="J1572" s="12">
        <f t="shared" si="948"/>
        <v>0.2542200018071355</v>
      </c>
      <c r="K1572" s="24">
        <f t="shared" si="949"/>
        <v>631.5892988554134</v>
      </c>
      <c r="L1572" s="12">
        <f t="shared" si="963"/>
        <v>0.22535877265471416</v>
      </c>
      <c r="M1572" s="24">
        <f t="shared" si="964"/>
        <v>712.48714095909691</v>
      </c>
      <c r="N1572" s="12">
        <f t="shared" si="950"/>
        <v>0.4097290804114439</v>
      </c>
      <c r="O1572" s="24">
        <f t="shared" si="951"/>
        <v>1175.625361044591</v>
      </c>
      <c r="P1572" s="12">
        <f t="shared" si="965"/>
        <v>0.19500945578565471</v>
      </c>
      <c r="Q1572" s="24">
        <f t="shared" si="966"/>
        <v>596.9872191305036</v>
      </c>
      <c r="R1572" s="12">
        <f t="shared" si="952"/>
        <v>0.3820400852473802</v>
      </c>
      <c r="S1572" s="24">
        <f t="shared" si="953"/>
        <v>756.49846708195673</v>
      </c>
      <c r="T1572" s="12">
        <f t="shared" si="967"/>
        <v>0.24546381811071069</v>
      </c>
      <c r="W1572" s="24">
        <f t="shared" si="968"/>
        <v>821.54385221956022</v>
      </c>
      <c r="X1572" s="24">
        <f t="shared" si="969"/>
        <v>741.81071175090051</v>
      </c>
      <c r="Y1572" s="13">
        <f t="shared" si="954"/>
        <v>0.41165769605990665</v>
      </c>
      <c r="Z1572" s="24">
        <f t="shared" si="955"/>
        <v>2658.7270258573144</v>
      </c>
      <c r="AA1572" s="24">
        <f t="shared" si="956"/>
        <v>17906.475913903039</v>
      </c>
      <c r="AB1572" s="24">
        <f t="shared" si="970"/>
        <v>712.48714095909691</v>
      </c>
      <c r="AC1572" s="24">
        <f t="shared" si="971"/>
        <v>596.9872191305036</v>
      </c>
      <c r="AD1572" s="123">
        <f t="shared" si="972"/>
        <v>7770</v>
      </c>
      <c r="AE1572" s="14">
        <f t="shared" si="973"/>
        <v>129.5</v>
      </c>
      <c r="AF1572" s="24">
        <f t="shared" si="957"/>
        <v>473.4936095652518</v>
      </c>
      <c r="AG1572" s="3">
        <f t="shared" si="974"/>
        <v>-1</v>
      </c>
      <c r="AH1572" s="14">
        <f t="shared" si="941"/>
        <v>0</v>
      </c>
      <c r="AI1572" s="14">
        <f t="shared" si="942"/>
        <v>-1.1771201984144584E-16</v>
      </c>
      <c r="AJ1572" s="14">
        <f t="shared" si="943"/>
        <v>0.88855751391273374</v>
      </c>
      <c r="AK1572" s="14">
        <f t="shared" si="944"/>
        <v>1.261692022260374</v>
      </c>
      <c r="AL1572" s="24">
        <f t="shared" si="975"/>
        <v>712.48714095909691</v>
      </c>
      <c r="AM1572" s="14">
        <f t="shared" si="976"/>
        <v>576.20906448251435</v>
      </c>
      <c r="AN1572" s="138" t="str">
        <f t="shared" si="977"/>
        <v>modifiée</v>
      </c>
      <c r="AP1572" s="124"/>
    </row>
    <row r="1573" spans="2:42" x14ac:dyDescent="0.25">
      <c r="B1573" s="3">
        <f t="shared" si="958"/>
        <v>7775</v>
      </c>
      <c r="C1573" s="14">
        <f t="shared" si="959"/>
        <v>129.58333333333334</v>
      </c>
      <c r="D1573" s="11">
        <f t="shared" si="960"/>
        <v>1060.5399637571841</v>
      </c>
      <c r="E1573" s="11">
        <f t="shared" si="945"/>
        <v>928.11370868022505</v>
      </c>
      <c r="F1573" s="11">
        <f t="shared" si="961"/>
        <v>447.99497782829917</v>
      </c>
      <c r="G1573" s="11">
        <f t="shared" si="946"/>
        <v>712.68215041488259</v>
      </c>
      <c r="H1573" s="11">
        <f t="shared" si="947"/>
        <v>597.2326829486143</v>
      </c>
      <c r="I1573" s="24">
        <f t="shared" si="962"/>
        <v>447.99497782829917</v>
      </c>
      <c r="J1573" s="12">
        <f t="shared" si="948"/>
        <v>0.25416602845004538</v>
      </c>
      <c r="K1573" s="24">
        <f t="shared" si="949"/>
        <v>631.72341982732019</v>
      </c>
      <c r="L1573" s="12">
        <f t="shared" si="963"/>
        <v>0.22526831841547584</v>
      </c>
      <c r="M1573" s="24">
        <f t="shared" si="964"/>
        <v>712.68215041488259</v>
      </c>
      <c r="N1573" s="12">
        <f t="shared" si="950"/>
        <v>0.40836556498958509</v>
      </c>
      <c r="O1573" s="24">
        <f t="shared" si="951"/>
        <v>1179.5507246098405</v>
      </c>
      <c r="P1573" s="12">
        <f t="shared" si="965"/>
        <v>0.1943864088898534</v>
      </c>
      <c r="Q1573" s="24">
        <f t="shared" si="966"/>
        <v>597.2326829486143</v>
      </c>
      <c r="R1573" s="12">
        <f t="shared" si="952"/>
        <v>0.38190014299137492</v>
      </c>
      <c r="S1573" s="24">
        <f t="shared" si="953"/>
        <v>756.77567593901222</v>
      </c>
      <c r="T1573" s="12">
        <f t="shared" si="967"/>
        <v>0.24530646164932046</v>
      </c>
      <c r="W1573" s="24">
        <f t="shared" si="968"/>
        <v>821.95550991562015</v>
      </c>
      <c r="X1573" s="24">
        <f t="shared" si="969"/>
        <v>740.91996149031206</v>
      </c>
      <c r="Y1573" s="13">
        <f t="shared" si="954"/>
        <v>0.4117058387538427</v>
      </c>
      <c r="Z1573" s="24">
        <f t="shared" si="955"/>
        <v>2653.9549691151224</v>
      </c>
      <c r="AA1573" s="24">
        <f t="shared" si="956"/>
        <v>17888.955898569067</v>
      </c>
      <c r="AB1573" s="24">
        <f t="shared" si="970"/>
        <v>712.68215041488259</v>
      </c>
      <c r="AC1573" s="24">
        <f t="shared" si="971"/>
        <v>597.2326829486143</v>
      </c>
      <c r="AD1573" s="123">
        <f t="shared" si="972"/>
        <v>7775</v>
      </c>
      <c r="AE1573" s="14">
        <f t="shared" si="973"/>
        <v>129.58333333333334</v>
      </c>
      <c r="AF1573" s="24">
        <f t="shared" si="957"/>
        <v>473.61634147430715</v>
      </c>
      <c r="AG1573" s="3">
        <f t="shared" si="974"/>
        <v>-1</v>
      </c>
      <c r="AH1573" s="14">
        <f t="shared" si="941"/>
        <v>0</v>
      </c>
      <c r="AI1573" s="14">
        <f t="shared" si="942"/>
        <v>-1.1716698067628808E-16</v>
      </c>
      <c r="AJ1573" s="14">
        <f t="shared" si="943"/>
        <v>0.88745292673123566</v>
      </c>
      <c r="AK1573" s="14">
        <f t="shared" si="944"/>
        <v>1.259924682769977</v>
      </c>
      <c r="AL1573" s="24">
        <f t="shared" si="975"/>
        <v>712.68215041488259</v>
      </c>
      <c r="AM1573" s="14">
        <f t="shared" si="976"/>
        <v>576.42872933418482</v>
      </c>
      <c r="AN1573" s="138" t="str">
        <f t="shared" si="977"/>
        <v>modifiée</v>
      </c>
      <c r="AP1573" s="124"/>
    </row>
    <row r="1574" spans="2:42" x14ac:dyDescent="0.25">
      <c r="B1574" s="3">
        <f t="shared" si="958"/>
        <v>7780</v>
      </c>
      <c r="C1574" s="14">
        <f t="shared" si="959"/>
        <v>129.66666666666666</v>
      </c>
      <c r="D1574" s="11">
        <f t="shared" si="960"/>
        <v>1060.6361947150563</v>
      </c>
      <c r="E1574" s="11">
        <f t="shared" si="945"/>
        <v>928.33448410659719</v>
      </c>
      <c r="F1574" s="11">
        <f t="shared" si="961"/>
        <v>448.22024614671466</v>
      </c>
      <c r="G1574" s="11">
        <f t="shared" si="946"/>
        <v>712.87653682377243</v>
      </c>
      <c r="H1574" s="11">
        <f t="shared" si="947"/>
        <v>597.4779894102636</v>
      </c>
      <c r="I1574" s="24">
        <f t="shared" si="962"/>
        <v>448.22024614671466</v>
      </c>
      <c r="J1574" s="12">
        <f t="shared" si="948"/>
        <v>0.25411204684340094</v>
      </c>
      <c r="K1574" s="24">
        <f t="shared" si="949"/>
        <v>631.85761828654643</v>
      </c>
      <c r="L1574" s="12">
        <f t="shared" si="963"/>
        <v>0.22517788265321545</v>
      </c>
      <c r="M1574" s="24">
        <f t="shared" si="964"/>
        <v>712.87653682377243</v>
      </c>
      <c r="N1574" s="12">
        <f t="shared" si="950"/>
        <v>0.40699455155166181</v>
      </c>
      <c r="O1574" s="24">
        <f t="shared" si="951"/>
        <v>1183.5241927754134</v>
      </c>
      <c r="P1574" s="12">
        <f t="shared" si="965"/>
        <v>0.19376038989866382</v>
      </c>
      <c r="Q1574" s="24">
        <f t="shared" si="966"/>
        <v>597.4779894102636</v>
      </c>
      <c r="R1574" s="12">
        <f t="shared" si="952"/>
        <v>0.38176025395714264</v>
      </c>
      <c r="S1574" s="24">
        <f t="shared" si="953"/>
        <v>757.05298248766485</v>
      </c>
      <c r="T1574" s="12">
        <f t="shared" si="967"/>
        <v>0.24514922727968561</v>
      </c>
      <c r="W1574" s="24">
        <f t="shared" si="968"/>
        <v>822.367215754374</v>
      </c>
      <c r="X1574" s="24">
        <f t="shared" si="969"/>
        <v>740.03713506939062</v>
      </c>
      <c r="Y1574" s="13">
        <f t="shared" si="954"/>
        <v>0.41174863456047978</v>
      </c>
      <c r="Z1574" s="24">
        <f t="shared" si="955"/>
        <v>2649.1817088055795</v>
      </c>
      <c r="AA1574" s="24">
        <f t="shared" si="956"/>
        <v>17871.384558657828</v>
      </c>
      <c r="AB1574" s="24">
        <f t="shared" si="970"/>
        <v>712.87653682377243</v>
      </c>
      <c r="AC1574" s="24">
        <f t="shared" si="971"/>
        <v>597.4779894102636</v>
      </c>
      <c r="AD1574" s="123">
        <f t="shared" si="972"/>
        <v>7780</v>
      </c>
      <c r="AE1574" s="14">
        <f t="shared" si="973"/>
        <v>129.66666666666666</v>
      </c>
      <c r="AF1574" s="24">
        <f t="shared" si="957"/>
        <v>473.7389947051318</v>
      </c>
      <c r="AG1574" s="3">
        <f t="shared" si="974"/>
        <v>-1</v>
      </c>
      <c r="AH1574" s="14">
        <f t="shared" ref="AH1574:AH1637" si="978">IF(AC1574&lt;=450,AthetaR30_0,IF(AC1574&gt;=650,AthetaR30_2,(IF(AC1574&lt;=550,AthetaR30_0+(AthetaR30_1-AthetaR30_0)/100*(AC1574-450),AthetaR30_1+(AthetaR30_2-AthetaR30_1)/100*(AC1574-550)))))</f>
        <v>0</v>
      </c>
      <c r="AI1574" s="14">
        <f t="shared" ref="AI1574:AI1637" si="979">IF(AC1574&lt;=450,AthetaR60_0,IF(AC1574&gt;=650,AthetaR60_2,(IF(AC1574&lt;=550,AthetaR60_0+(AthetaR60_1-AthetaR60_0)/100*(AC1574-450),AthetaR60_1+(AthetaR60_2-AthetaR60_1)/100*(AC1574-550)))))</f>
        <v>-1.166222909126633E-16</v>
      </c>
      <c r="AJ1574" s="14">
        <f t="shared" ref="AJ1574:AJ1637" si="980">IF(AC1574&lt;=450,AthetaR90_0,IF(AC1574&gt;=650,AthetaR90_2,(IF(AC1574&lt;=550,AthetaR90_0+(AthetaR90_1-AthetaR90_0)/100*(AC1574-450),AthetaR90_1+(AthetaR90_2-AthetaR90_1)/100*(AC1574-550)))))</f>
        <v>0.88634904765381384</v>
      </c>
      <c r="AK1574" s="14">
        <f t="shared" ref="AK1574:AK1637" si="981">IF(AC1574&lt;=450,AthetaR120_0,IF(AC1574&gt;=650,AthetaR120_2,(IF(AC1574&lt;=550,AthetaR120_0+(AthetaR120_1-AthetaR120_0)/100*(AC1574-450),AthetaR120_1+(AthetaR120_2-AthetaR120_1)/100*(AC1574-550)))))</f>
        <v>1.258158476246102</v>
      </c>
      <c r="AL1574" s="24">
        <f t="shared" si="975"/>
        <v>712.87653682377243</v>
      </c>
      <c r="AM1574" s="14">
        <f t="shared" si="976"/>
        <v>576.64822055384582</v>
      </c>
      <c r="AN1574" s="138" t="str">
        <f t="shared" si="977"/>
        <v>modifiée</v>
      </c>
      <c r="AP1574" s="124"/>
    </row>
    <row r="1575" spans="2:42" x14ac:dyDescent="0.25">
      <c r="B1575" s="3">
        <f t="shared" si="958"/>
        <v>7785</v>
      </c>
      <c r="C1575" s="14">
        <f t="shared" si="959"/>
        <v>129.75</v>
      </c>
      <c r="D1575" s="11">
        <f t="shared" si="960"/>
        <v>1060.732363907226</v>
      </c>
      <c r="E1575" s="11">
        <f t="shared" si="945"/>
        <v>928.55525953296944</v>
      </c>
      <c r="F1575" s="11">
        <f t="shared" si="961"/>
        <v>448.44542402936787</v>
      </c>
      <c r="G1575" s="11">
        <f t="shared" si="946"/>
        <v>713.0702972136711</v>
      </c>
      <c r="H1575" s="11">
        <f t="shared" si="947"/>
        <v>597.72313863754334</v>
      </c>
      <c r="I1575" s="24">
        <f t="shared" si="962"/>
        <v>448.44542402936787</v>
      </c>
      <c r="J1575" s="12">
        <f t="shared" si="948"/>
        <v>0.25405805701028755</v>
      </c>
      <c r="K1575" s="24">
        <f t="shared" si="949"/>
        <v>631.99189423813073</v>
      </c>
      <c r="L1575" s="12">
        <f t="shared" si="963"/>
        <v>0.22508746541275518</v>
      </c>
      <c r="M1575" s="24">
        <f t="shared" si="964"/>
        <v>713.0702972136711</v>
      </c>
      <c r="N1575" s="12">
        <f t="shared" si="950"/>
        <v>0.40561602061908408</v>
      </c>
      <c r="O1575" s="24">
        <f t="shared" si="951"/>
        <v>1187.5465307163677</v>
      </c>
      <c r="P1575" s="12">
        <f t="shared" si="965"/>
        <v>0.19313138423171972</v>
      </c>
      <c r="Q1575" s="24">
        <f t="shared" si="966"/>
        <v>597.72313863754334</v>
      </c>
      <c r="R1575" s="12">
        <f t="shared" si="952"/>
        <v>0.38162041823869192</v>
      </c>
      <c r="S1575" s="24">
        <f t="shared" si="953"/>
        <v>757.33038653276299</v>
      </c>
      <c r="T1575" s="12">
        <f t="shared" si="967"/>
        <v>0.24499211497629231</v>
      </c>
      <c r="W1575" s="24">
        <f t="shared" si="968"/>
        <v>822.77896438893447</v>
      </c>
      <c r="X1575" s="24">
        <f t="shared" si="969"/>
        <v>739.16213855370665</v>
      </c>
      <c r="Y1575" s="13">
        <f t="shared" si="954"/>
        <v>0.41178613233898381</v>
      </c>
      <c r="Z1575" s="24">
        <f t="shared" si="955"/>
        <v>2644.4073786008744</v>
      </c>
      <c r="AA1575" s="24">
        <f t="shared" si="956"/>
        <v>17853.762609875655</v>
      </c>
      <c r="AB1575" s="24">
        <f t="shared" si="970"/>
        <v>713.0702972136711</v>
      </c>
      <c r="AC1575" s="24">
        <f t="shared" si="971"/>
        <v>597.72313863754334</v>
      </c>
      <c r="AD1575" s="123">
        <f t="shared" si="972"/>
        <v>7785</v>
      </c>
      <c r="AE1575" s="14">
        <f t="shared" si="973"/>
        <v>129.75</v>
      </c>
      <c r="AF1575" s="24">
        <f t="shared" si="957"/>
        <v>473.86156931877167</v>
      </c>
      <c r="AG1575" s="3">
        <f t="shared" si="974"/>
        <v>-1</v>
      </c>
      <c r="AH1575" s="14">
        <f t="shared" si="978"/>
        <v>0</v>
      </c>
      <c r="AI1575" s="14">
        <f t="shared" si="979"/>
        <v>-1.1607795027947323E-16</v>
      </c>
      <c r="AJ1575" s="14">
        <f t="shared" si="980"/>
        <v>0.88524587613105499</v>
      </c>
      <c r="AK1575" s="14">
        <f t="shared" si="981"/>
        <v>1.2563934018096878</v>
      </c>
      <c r="AL1575" s="24">
        <f t="shared" si="975"/>
        <v>713.0702972136711</v>
      </c>
      <c r="AM1575" s="14">
        <f t="shared" si="976"/>
        <v>576.86753858688598</v>
      </c>
      <c r="AN1575" s="138" t="str">
        <f t="shared" si="977"/>
        <v>modifiée</v>
      </c>
      <c r="AP1575" s="124"/>
    </row>
    <row r="1576" spans="2:42" x14ac:dyDescent="0.25">
      <c r="B1576" s="3">
        <f t="shared" si="958"/>
        <v>7790</v>
      </c>
      <c r="C1576" s="14">
        <f t="shared" si="959"/>
        <v>129.83333333333334</v>
      </c>
      <c r="D1576" s="11">
        <f t="shared" si="960"/>
        <v>1060.8284714129309</v>
      </c>
      <c r="E1576" s="11">
        <f t="shared" si="945"/>
        <v>928.7760349593417</v>
      </c>
      <c r="F1576" s="11">
        <f t="shared" si="961"/>
        <v>448.67051149478061</v>
      </c>
      <c r="G1576" s="11">
        <f t="shared" si="946"/>
        <v>713.26342859790282</v>
      </c>
      <c r="H1576" s="11">
        <f t="shared" si="947"/>
        <v>597.96813075251964</v>
      </c>
      <c r="I1576" s="24">
        <f t="shared" si="962"/>
        <v>448.67051149478061</v>
      </c>
      <c r="J1576" s="12">
        <f t="shared" si="948"/>
        <v>0.25400405897387263</v>
      </c>
      <c r="K1576" s="24">
        <f t="shared" si="949"/>
        <v>632.12624768687829</v>
      </c>
      <c r="L1576" s="12">
        <f t="shared" si="963"/>
        <v>0.22499706673887532</v>
      </c>
      <c r="M1576" s="24">
        <f t="shared" si="964"/>
        <v>713.26342859790282</v>
      </c>
      <c r="N1576" s="12">
        <f t="shared" si="950"/>
        <v>0.40422995348397167</v>
      </c>
      <c r="O1576" s="24">
        <f t="shared" si="951"/>
        <v>1191.6185179688114</v>
      </c>
      <c r="P1576" s="12">
        <f t="shared" si="965"/>
        <v>0.19249937751173385</v>
      </c>
      <c r="Q1576" s="24">
        <f t="shared" si="966"/>
        <v>597.96813075251964</v>
      </c>
      <c r="R1576" s="12">
        <f t="shared" si="952"/>
        <v>0.38148063592965686</v>
      </c>
      <c r="S1576" s="24">
        <f t="shared" si="953"/>
        <v>757.60788787925708</v>
      </c>
      <c r="T1576" s="12">
        <f t="shared" si="967"/>
        <v>0.24483512471333441</v>
      </c>
      <c r="W1576" s="24">
        <f t="shared" si="968"/>
        <v>823.19075052127346</v>
      </c>
      <c r="X1576" s="24">
        <f t="shared" si="969"/>
        <v>738.29487935872646</v>
      </c>
      <c r="Y1576" s="13">
        <f t="shared" si="954"/>
        <v>0.41181838068717685</v>
      </c>
      <c r="Z1576" s="24">
        <f t="shared" si="955"/>
        <v>2639.6321109517062</v>
      </c>
      <c r="AA1576" s="24">
        <f t="shared" si="956"/>
        <v>17836.090764247598</v>
      </c>
      <c r="AB1576" s="24">
        <f t="shared" si="970"/>
        <v>713.26342859790282</v>
      </c>
      <c r="AC1576" s="24">
        <f t="shared" si="971"/>
        <v>597.96813075251964</v>
      </c>
      <c r="AD1576" s="123">
        <f t="shared" si="972"/>
        <v>7790</v>
      </c>
      <c r="AE1576" s="14">
        <f t="shared" si="973"/>
        <v>129.83333333333334</v>
      </c>
      <c r="AF1576" s="24">
        <f t="shared" si="957"/>
        <v>473.98406537625982</v>
      </c>
      <c r="AG1576" s="3">
        <f t="shared" si="974"/>
        <v>-1</v>
      </c>
      <c r="AH1576" s="14">
        <f t="shared" si="978"/>
        <v>0</v>
      </c>
      <c r="AI1576" s="14">
        <f t="shared" si="979"/>
        <v>-1.1553395850567662E-16</v>
      </c>
      <c r="AJ1576" s="14">
        <f t="shared" si="980"/>
        <v>0.88414341161366161</v>
      </c>
      <c r="AK1576" s="14">
        <f t="shared" si="981"/>
        <v>1.2546294585818587</v>
      </c>
      <c r="AL1576" s="24">
        <f t="shared" si="975"/>
        <v>713.26342859790282</v>
      </c>
      <c r="AM1576" s="14">
        <f t="shared" si="976"/>
        <v>577.08668387627483</v>
      </c>
      <c r="AN1576" s="138" t="str">
        <f t="shared" si="977"/>
        <v>modifiée</v>
      </c>
      <c r="AP1576" s="124"/>
    </row>
    <row r="1577" spans="2:42" x14ac:dyDescent="0.25">
      <c r="B1577" s="3">
        <f t="shared" si="958"/>
        <v>7795</v>
      </c>
      <c r="C1577" s="14">
        <f t="shared" si="959"/>
        <v>129.91666666666666</v>
      </c>
      <c r="D1577" s="11">
        <f t="shared" si="960"/>
        <v>1060.9245173112561</v>
      </c>
      <c r="E1577" s="11">
        <f t="shared" si="945"/>
        <v>928.99681038571384</v>
      </c>
      <c r="F1577" s="11">
        <f t="shared" si="961"/>
        <v>448.89550856151948</v>
      </c>
      <c r="G1577" s="11">
        <f t="shared" si="946"/>
        <v>713.45592797541451</v>
      </c>
      <c r="H1577" s="11">
        <f t="shared" si="947"/>
        <v>598.21296587723293</v>
      </c>
      <c r="I1577" s="24">
        <f t="shared" si="962"/>
        <v>448.89550856151948</v>
      </c>
      <c r="J1577" s="12">
        <f t="shared" si="948"/>
        <v>0.25395005275740462</v>
      </c>
      <c r="K1577" s="24">
        <f t="shared" si="949"/>
        <v>632.26067863736239</v>
      </c>
      <c r="L1577" s="12">
        <f t="shared" si="963"/>
        <v>0.2249066866762903</v>
      </c>
      <c r="M1577" s="24">
        <f t="shared" si="964"/>
        <v>713.45592797541451</v>
      </c>
      <c r="N1577" s="12">
        <f t="shared" si="950"/>
        <v>0.4028363322346673</v>
      </c>
      <c r="O1577" s="24">
        <f t="shared" si="951"/>
        <v>1195.7409487299442</v>
      </c>
      <c r="P1577" s="12">
        <f t="shared" si="965"/>
        <v>0.19186435557459022</v>
      </c>
      <c r="Q1577" s="24">
        <f t="shared" si="966"/>
        <v>598.21296587723293</v>
      </c>
      <c r="R1577" s="12">
        <f t="shared" si="952"/>
        <v>0.38134090712329655</v>
      </c>
      <c r="S1577" s="24">
        <f t="shared" si="953"/>
        <v>757.8854863322033</v>
      </c>
      <c r="T1577" s="12">
        <f t="shared" si="967"/>
        <v>0.24467825646467822</v>
      </c>
      <c r="W1577" s="24">
        <f t="shared" si="968"/>
        <v>823.60256890196058</v>
      </c>
      <c r="X1577" s="24">
        <f t="shared" si="969"/>
        <v>737.43526622750869</v>
      </c>
      <c r="Y1577" s="13">
        <f t="shared" si="954"/>
        <v>0.4118454279405841</v>
      </c>
      <c r="Z1577" s="24">
        <f t="shared" si="955"/>
        <v>2634.8560370938317</v>
      </c>
      <c r="AA1577" s="24">
        <f t="shared" si="956"/>
        <v>17818.369730122635</v>
      </c>
      <c r="AB1577" s="24">
        <f t="shared" si="970"/>
        <v>713.45592797541451</v>
      </c>
      <c r="AC1577" s="24">
        <f t="shared" si="971"/>
        <v>598.21296587723293</v>
      </c>
      <c r="AD1577" s="123">
        <f t="shared" si="972"/>
        <v>7795</v>
      </c>
      <c r="AE1577" s="14">
        <f t="shared" si="973"/>
        <v>129.91666666666666</v>
      </c>
      <c r="AF1577" s="24">
        <f t="shared" si="957"/>
        <v>474.10648293861647</v>
      </c>
      <c r="AG1577" s="3">
        <f t="shared" si="974"/>
        <v>-1</v>
      </c>
      <c r="AH1577" s="14">
        <f t="shared" si="978"/>
        <v>0</v>
      </c>
      <c r="AI1577" s="14">
        <f t="shared" si="979"/>
        <v>-1.1499031532028928E-16</v>
      </c>
      <c r="AJ1577" s="14">
        <f t="shared" si="980"/>
        <v>0.88304165355245179</v>
      </c>
      <c r="AK1577" s="14">
        <f t="shared" si="981"/>
        <v>1.2528666456839228</v>
      </c>
      <c r="AL1577" s="24">
        <f t="shared" si="975"/>
        <v>713.45592797541451</v>
      </c>
      <c r="AM1577" s="14">
        <f t="shared" si="976"/>
        <v>577.30565686257125</v>
      </c>
      <c r="AN1577" s="138" t="str">
        <f t="shared" si="977"/>
        <v>modifiée</v>
      </c>
      <c r="AP1577" s="124"/>
    </row>
    <row r="1578" spans="2:42" x14ac:dyDescent="0.25">
      <c r="B1578" s="3">
        <f t="shared" si="958"/>
        <v>7800</v>
      </c>
      <c r="C1578" s="14">
        <f t="shared" si="959"/>
        <v>130</v>
      </c>
      <c r="D1578" s="11">
        <f t="shared" si="960"/>
        <v>1061.0205016811349</v>
      </c>
      <c r="E1578" s="11">
        <f t="shared" si="945"/>
        <v>929.2175858120861</v>
      </c>
      <c r="F1578" s="11">
        <f t="shared" si="961"/>
        <v>449.12041524819574</v>
      </c>
      <c r="G1578" s="11">
        <f t="shared" si="946"/>
        <v>713.64779233098909</v>
      </c>
      <c r="H1578" s="11">
        <f t="shared" si="947"/>
        <v>598.45764413369761</v>
      </c>
      <c r="I1578" s="24">
        <f t="shared" si="962"/>
        <v>449.12041524819574</v>
      </c>
      <c r="J1578" s="12">
        <f t="shared" si="948"/>
        <v>0.25389603838421354</v>
      </c>
      <c r="K1578" s="24">
        <f t="shared" si="949"/>
        <v>632.39518709392325</v>
      </c>
      <c r="L1578" s="12">
        <f t="shared" si="963"/>
        <v>0.22481632526967224</v>
      </c>
      <c r="M1578" s="24">
        <f t="shared" si="964"/>
        <v>713.64779233098909</v>
      </c>
      <c r="N1578" s="12">
        <f t="shared" si="950"/>
        <v>0.40143513978170103</v>
      </c>
      <c r="O1578" s="24">
        <f t="shared" si="951"/>
        <v>1199.9146321647679</v>
      </c>
      <c r="P1578" s="12">
        <f t="shared" si="965"/>
        <v>0.19122630447975436</v>
      </c>
      <c r="Q1578" s="24">
        <f t="shared" si="966"/>
        <v>598.45764413369761</v>
      </c>
      <c r="R1578" s="12">
        <f t="shared" si="952"/>
        <v>0.38120123191249633</v>
      </c>
      <c r="S1578" s="24">
        <f t="shared" si="953"/>
        <v>758.16318169676128</v>
      </c>
      <c r="T1578" s="12">
        <f t="shared" si="967"/>
        <v>0.24452151020389939</v>
      </c>
      <c r="W1578" s="24">
        <f t="shared" si="968"/>
        <v>824.01441432990111</v>
      </c>
      <c r="X1578" s="24">
        <f t="shared" si="969"/>
        <v>736.5832092088059</v>
      </c>
      <c r="Y1578" s="13">
        <f t="shared" si="954"/>
        <v>0.41186732217157629</v>
      </c>
      <c r="Z1578" s="24">
        <f t="shared" si="955"/>
        <v>2630.0792870546247</v>
      </c>
      <c r="AA1578" s="24">
        <f t="shared" si="956"/>
        <v>17800.600212179706</v>
      </c>
      <c r="AB1578" s="24">
        <f t="shared" si="970"/>
        <v>713.64779233098909</v>
      </c>
      <c r="AC1578" s="24">
        <f t="shared" si="971"/>
        <v>598.45764413369761</v>
      </c>
      <c r="AD1578" s="123">
        <f t="shared" si="972"/>
        <v>7800</v>
      </c>
      <c r="AE1578" s="14">
        <f t="shared" si="973"/>
        <v>130</v>
      </c>
      <c r="AF1578" s="24">
        <f t="shared" si="957"/>
        <v>474.22882206684881</v>
      </c>
      <c r="AG1578" s="3">
        <f t="shared" si="974"/>
        <v>-1</v>
      </c>
      <c r="AH1578" s="14">
        <f t="shared" si="978"/>
        <v>0</v>
      </c>
      <c r="AI1578" s="14">
        <f t="shared" si="979"/>
        <v>-1.1444702045238482E-16</v>
      </c>
      <c r="AJ1578" s="14">
        <f t="shared" si="980"/>
        <v>0.88194060139836072</v>
      </c>
      <c r="AK1578" s="14">
        <f t="shared" si="981"/>
        <v>1.2511049622373771</v>
      </c>
      <c r="AL1578" s="24">
        <f t="shared" si="975"/>
        <v>713.64779233098909</v>
      </c>
      <c r="AM1578" s="14">
        <f t="shared" si="976"/>
        <v>577.52445798393194</v>
      </c>
      <c r="AN1578" s="138" t="str">
        <f t="shared" si="977"/>
        <v>modifiée</v>
      </c>
      <c r="AP1578" s="124"/>
    </row>
    <row r="1579" spans="2:42" x14ac:dyDescent="0.25">
      <c r="B1579" s="3">
        <f t="shared" si="958"/>
        <v>7805</v>
      </c>
      <c r="C1579" s="14">
        <f t="shared" si="959"/>
        <v>130.08333333333334</v>
      </c>
      <c r="D1579" s="11">
        <f t="shared" si="960"/>
        <v>1061.1164246013489</v>
      </c>
      <c r="E1579" s="11">
        <f t="shared" si="945"/>
        <v>929.43836123845836</v>
      </c>
      <c r="F1579" s="11">
        <f t="shared" si="961"/>
        <v>449.34523157346541</v>
      </c>
      <c r="G1579" s="11">
        <f t="shared" si="946"/>
        <v>713.83901863546885</v>
      </c>
      <c r="H1579" s="11">
        <f t="shared" si="947"/>
        <v>598.70216564390148</v>
      </c>
      <c r="I1579" s="24">
        <f t="shared" si="962"/>
        <v>449.34523157346541</v>
      </c>
      <c r="J1579" s="12">
        <f t="shared" si="948"/>
        <v>0.25384201587770955</v>
      </c>
      <c r="K1579" s="24">
        <f t="shared" si="949"/>
        <v>632.52977306067021</v>
      </c>
      <c r="L1579" s="12">
        <f t="shared" si="963"/>
        <v>0.22472598256363846</v>
      </c>
      <c r="M1579" s="24">
        <f t="shared" si="964"/>
        <v>713.83901863546885</v>
      </c>
      <c r="N1579" s="12">
        <f t="shared" si="950"/>
        <v>0.40002635988421237</v>
      </c>
      <c r="O1579" s="24">
        <f t="shared" si="951"/>
        <v>1204.1403927196111</v>
      </c>
      <c r="P1579" s="12">
        <f t="shared" si="965"/>
        <v>0.19058521052087482</v>
      </c>
      <c r="Q1579" s="24">
        <f t="shared" si="966"/>
        <v>598.70216564390148</v>
      </c>
      <c r="R1579" s="12">
        <f t="shared" si="952"/>
        <v>0.38106161038976738</v>
      </c>
      <c r="S1579" s="24">
        <f t="shared" si="953"/>
        <v>758.4409737781973</v>
      </c>
      <c r="T1579" s="12">
        <f t="shared" si="967"/>
        <v>0.24436488590426636</v>
      </c>
      <c r="W1579" s="24">
        <f t="shared" si="968"/>
        <v>824.4262816520727</v>
      </c>
      <c r="X1579" s="24">
        <f t="shared" si="969"/>
        <v>735.73861963556647</v>
      </c>
      <c r="Y1579" s="13">
        <f t="shared" si="954"/>
        <v>0.41188411118857243</v>
      </c>
      <c r="Z1579" s="24">
        <f t="shared" si="955"/>
        <v>2625.3019896596415</v>
      </c>
      <c r="AA1579" s="24">
        <f t="shared" si="956"/>
        <v>17782.7829114331</v>
      </c>
      <c r="AB1579" s="24">
        <f t="shared" si="970"/>
        <v>713.83901863546885</v>
      </c>
      <c r="AC1579" s="24">
        <f t="shared" si="971"/>
        <v>598.70216564390148</v>
      </c>
      <c r="AD1579" s="123">
        <f t="shared" si="972"/>
        <v>7805</v>
      </c>
      <c r="AE1579" s="14">
        <f t="shared" si="973"/>
        <v>130.08333333333334</v>
      </c>
      <c r="AF1579" s="24">
        <f t="shared" si="957"/>
        <v>474.35108282195074</v>
      </c>
      <c r="AG1579" s="3">
        <f t="shared" si="974"/>
        <v>-1</v>
      </c>
      <c r="AH1579" s="14">
        <f t="shared" si="978"/>
        <v>0</v>
      </c>
      <c r="AI1579" s="14">
        <f t="shared" si="979"/>
        <v>-1.1390407363109593E-16</v>
      </c>
      <c r="AJ1579" s="14">
        <f t="shared" si="980"/>
        <v>0.88084025460244342</v>
      </c>
      <c r="AK1579" s="14">
        <f t="shared" si="981"/>
        <v>1.2493444073639093</v>
      </c>
      <c r="AL1579" s="24">
        <f t="shared" si="975"/>
        <v>713.83901863546885</v>
      </c>
      <c r="AM1579" s="14">
        <f t="shared" si="976"/>
        <v>577.74308767612013</v>
      </c>
      <c r="AN1579" s="138" t="str">
        <f t="shared" si="977"/>
        <v>modifiée</v>
      </c>
      <c r="AP1579" s="124"/>
    </row>
    <row r="1580" spans="2:42" x14ac:dyDescent="0.25">
      <c r="B1580" s="3">
        <f t="shared" si="958"/>
        <v>7810</v>
      </c>
      <c r="C1580" s="14">
        <f t="shared" si="959"/>
        <v>130.16666666666666</v>
      </c>
      <c r="D1580" s="11">
        <f t="shared" si="960"/>
        <v>1061.2122861505284</v>
      </c>
      <c r="E1580" s="11">
        <f t="shared" si="945"/>
        <v>929.6591366648305</v>
      </c>
      <c r="F1580" s="11">
        <f t="shared" si="961"/>
        <v>449.56995755602907</v>
      </c>
      <c r="G1580" s="11">
        <f t="shared" si="946"/>
        <v>714.02960384598975</v>
      </c>
      <c r="H1580" s="11">
        <f t="shared" si="947"/>
        <v>598.94653052980573</v>
      </c>
      <c r="I1580" s="24">
        <f t="shared" si="962"/>
        <v>449.56995755602907</v>
      </c>
      <c r="J1580" s="12">
        <f t="shared" si="948"/>
        <v>0.25378798526138296</v>
      </c>
      <c r="K1580" s="24">
        <f t="shared" si="949"/>
        <v>632.66443654148134</v>
      </c>
      <c r="L1580" s="12">
        <f t="shared" si="963"/>
        <v>0.22463565860275203</v>
      </c>
      <c r="M1580" s="24">
        <f t="shared" si="964"/>
        <v>714.02960384598975</v>
      </c>
      <c r="N1580" s="12">
        <f t="shared" si="950"/>
        <v>0.39860997717681868</v>
      </c>
      <c r="O1580" s="24">
        <f t="shared" si="951"/>
        <v>1208.4190704426371</v>
      </c>
      <c r="P1580" s="12">
        <f t="shared" si="965"/>
        <v>0.18994106023664961</v>
      </c>
      <c r="Q1580" s="24">
        <f t="shared" si="966"/>
        <v>598.94653052980573</v>
      </c>
      <c r="R1580" s="12">
        <f t="shared" si="952"/>
        <v>0.38092204264724783</v>
      </c>
      <c r="S1580" s="24">
        <f t="shared" si="953"/>
        <v>758.71886238188358</v>
      </c>
      <c r="T1580" s="12">
        <f t="shared" si="967"/>
        <v>0.24420838353874097</v>
      </c>
      <c r="W1580" s="24">
        <f t="shared" si="968"/>
        <v>824.83816576326126</v>
      </c>
      <c r="X1580" s="24">
        <f t="shared" si="969"/>
        <v>734.90141010382729</v>
      </c>
      <c r="Y1580" s="13">
        <f t="shared" si="954"/>
        <v>0.41189584253533085</v>
      </c>
      <c r="Z1580" s="24">
        <f t="shared" si="955"/>
        <v>2620.5242725392309</v>
      </c>
      <c r="AA1580" s="24">
        <f t="shared" si="956"/>
        <v>17764.918525238616</v>
      </c>
      <c r="AB1580" s="24">
        <f t="shared" si="970"/>
        <v>714.02960384598975</v>
      </c>
      <c r="AC1580" s="24">
        <f t="shared" si="971"/>
        <v>598.94653052980573</v>
      </c>
      <c r="AD1580" s="123">
        <f t="shared" si="972"/>
        <v>7810</v>
      </c>
      <c r="AE1580" s="14">
        <f t="shared" si="973"/>
        <v>130.16666666666666</v>
      </c>
      <c r="AF1580" s="24">
        <f t="shared" si="957"/>
        <v>474.47326526490286</v>
      </c>
      <c r="AG1580" s="3">
        <f t="shared" si="974"/>
        <v>-1</v>
      </c>
      <c r="AH1580" s="14">
        <f t="shared" si="978"/>
        <v>0</v>
      </c>
      <c r="AI1580" s="14">
        <f t="shared" si="979"/>
        <v>-1.1336147458561434E-16</v>
      </c>
      <c r="AJ1580" s="14">
        <f t="shared" si="980"/>
        <v>0.87974061261587422</v>
      </c>
      <c r="AK1580" s="14">
        <f t="shared" si="981"/>
        <v>1.2475849801853989</v>
      </c>
      <c r="AL1580" s="24">
        <f t="shared" si="975"/>
        <v>714.02960384598975</v>
      </c>
      <c r="AM1580" s="14">
        <f t="shared" si="976"/>
        <v>577.96154637251448</v>
      </c>
      <c r="AN1580" s="138" t="str">
        <f t="shared" si="977"/>
        <v>modifiée</v>
      </c>
      <c r="AP1580" s="124"/>
    </row>
    <row r="1581" spans="2:42" x14ac:dyDescent="0.25">
      <c r="B1581" s="3">
        <f t="shared" si="958"/>
        <v>7815</v>
      </c>
      <c r="C1581" s="14">
        <f t="shared" si="959"/>
        <v>130.25</v>
      </c>
      <c r="D1581" s="11">
        <f t="shared" si="960"/>
        <v>1061.308086407153</v>
      </c>
      <c r="E1581" s="11">
        <f t="shared" si="945"/>
        <v>929.87991209120275</v>
      </c>
      <c r="F1581" s="11">
        <f t="shared" si="961"/>
        <v>449.79459321463185</v>
      </c>
      <c r="G1581" s="11">
        <f t="shared" si="946"/>
        <v>714.21954490622636</v>
      </c>
      <c r="H1581" s="11">
        <f t="shared" si="947"/>
        <v>599.19073891334449</v>
      </c>
      <c r="I1581" s="24">
        <f t="shared" si="962"/>
        <v>449.79459321463185</v>
      </c>
      <c r="J1581" s="12">
        <f t="shared" si="948"/>
        <v>0.25373394655880405</v>
      </c>
      <c r="K1581" s="24">
        <f t="shared" si="949"/>
        <v>632.79917754000439</v>
      </c>
      <c r="L1581" s="12">
        <f t="shared" si="963"/>
        <v>0.22454535343152118</v>
      </c>
      <c r="M1581" s="24">
        <f t="shared" si="964"/>
        <v>714.21954490622636</v>
      </c>
      <c r="N1581" s="12">
        <f t="shared" si="950"/>
        <v>0.39718597719693782</v>
      </c>
      <c r="O1581" s="24">
        <f t="shared" si="951"/>
        <v>1212.7515213114771</v>
      </c>
      <c r="P1581" s="12">
        <f t="shared" si="965"/>
        <v>0.18929384042194447</v>
      </c>
      <c r="Q1581" s="24">
        <f t="shared" si="966"/>
        <v>599.19073891334449</v>
      </c>
      <c r="R1581" s="12">
        <f t="shared" si="952"/>
        <v>0.3807825287767026</v>
      </c>
      <c r="S1581" s="24">
        <f t="shared" si="953"/>
        <v>758.9968473132999</v>
      </c>
      <c r="T1581" s="12">
        <f t="shared" si="967"/>
        <v>0.24405200307997996</v>
      </c>
      <c r="W1581" s="24">
        <f t="shared" si="968"/>
        <v>825.25006160579665</v>
      </c>
      <c r="X1581" s="24">
        <f t="shared" si="969"/>
        <v>734.071494451989</v>
      </c>
      <c r="Y1581" s="13">
        <f t="shared" si="954"/>
        <v>0.41190256349031384</v>
      </c>
      <c r="Z1581" s="24">
        <f t="shared" si="955"/>
        <v>2615.7462621351528</v>
      </c>
      <c r="AA1581" s="24">
        <f t="shared" si="956"/>
        <v>17747.007747299886</v>
      </c>
      <c r="AB1581" s="24">
        <f t="shared" si="970"/>
        <v>714.21954490622636</v>
      </c>
      <c r="AC1581" s="24">
        <f t="shared" si="971"/>
        <v>599.19073891334449</v>
      </c>
      <c r="AD1581" s="123">
        <f t="shared" si="972"/>
        <v>7815</v>
      </c>
      <c r="AE1581" s="14">
        <f t="shared" si="973"/>
        <v>130.25</v>
      </c>
      <c r="AF1581" s="24">
        <f t="shared" si="957"/>
        <v>474.59536945667224</v>
      </c>
      <c r="AG1581" s="3">
        <f t="shared" si="974"/>
        <v>-1</v>
      </c>
      <c r="AH1581" s="14">
        <f t="shared" si="978"/>
        <v>0</v>
      </c>
      <c r="AI1581" s="14">
        <f t="shared" si="979"/>
        <v>-1.128192230451919E-16</v>
      </c>
      <c r="AJ1581" s="14">
        <f t="shared" si="980"/>
        <v>0.87864167488994982</v>
      </c>
      <c r="AK1581" s="14">
        <f t="shared" si="981"/>
        <v>1.2458266798239197</v>
      </c>
      <c r="AL1581" s="24">
        <f t="shared" si="975"/>
        <v>714.21954490622636</v>
      </c>
      <c r="AM1581" s="14">
        <f t="shared" si="976"/>
        <v>578.17983450411805</v>
      </c>
      <c r="AN1581" s="138" t="str">
        <f t="shared" si="977"/>
        <v>modifiée</v>
      </c>
      <c r="AP1581" s="124"/>
    </row>
    <row r="1582" spans="2:42" x14ac:dyDescent="0.25">
      <c r="B1582" s="3">
        <f t="shared" si="958"/>
        <v>7820</v>
      </c>
      <c r="C1582" s="14">
        <f t="shared" si="959"/>
        <v>130.33333333333334</v>
      </c>
      <c r="D1582" s="11">
        <f t="shared" si="960"/>
        <v>1061.4038254495522</v>
      </c>
      <c r="E1582" s="11">
        <f t="shared" si="945"/>
        <v>930.10068751757501</v>
      </c>
      <c r="F1582" s="11">
        <f t="shared" si="961"/>
        <v>450.01913856806334</v>
      </c>
      <c r="G1582" s="11">
        <f t="shared" si="946"/>
        <v>714.40883874664826</v>
      </c>
      <c r="H1582" s="11">
        <f t="shared" si="947"/>
        <v>599.4347909164245</v>
      </c>
      <c r="I1582" s="24">
        <f t="shared" si="962"/>
        <v>450.01913856806334</v>
      </c>
      <c r="J1582" s="12">
        <f t="shared" si="948"/>
        <v>0.2536798997936221</v>
      </c>
      <c r="K1582" s="24">
        <f t="shared" si="949"/>
        <v>632.93399605965715</v>
      </c>
      <c r="L1582" s="12">
        <f t="shared" si="963"/>
        <v>0.22445506709439936</v>
      </c>
      <c r="M1582" s="24">
        <f t="shared" si="964"/>
        <v>714.40883874664826</v>
      </c>
      <c r="N1582" s="12">
        <f t="shared" si="950"/>
        <v>0.3957543464125558</v>
      </c>
      <c r="O1582" s="24">
        <f t="shared" si="951"/>
        <v>1217.1386175681678</v>
      </c>
      <c r="P1582" s="12">
        <f t="shared" si="965"/>
        <v>0.18864353813916154</v>
      </c>
      <c r="Q1582" s="24">
        <f t="shared" si="966"/>
        <v>599.4347909164245</v>
      </c>
      <c r="R1582" s="12">
        <f t="shared" si="952"/>
        <v>0.38064306886952404</v>
      </c>
      <c r="S1582" s="24">
        <f t="shared" si="953"/>
        <v>759.2749283780347</v>
      </c>
      <c r="T1582" s="12">
        <f t="shared" si="967"/>
        <v>0.24389574450033585</v>
      </c>
      <c r="W1582" s="24">
        <f t="shared" si="968"/>
        <v>825.66196416928699</v>
      </c>
      <c r="X1582" s="24">
        <f t="shared" si="969"/>
        <v>733.24878774046908</v>
      </c>
      <c r="Y1582" s="13">
        <f t="shared" si="954"/>
        <v>0.4119043210661148</v>
      </c>
      <c r="Z1582" s="24">
        <f t="shared" si="955"/>
        <v>2610.9680837072005</v>
      </c>
      <c r="AA1582" s="24">
        <f t="shared" si="956"/>
        <v>17729.051267674466</v>
      </c>
      <c r="AB1582" s="24">
        <f t="shared" si="970"/>
        <v>714.40883874664826</v>
      </c>
      <c r="AC1582" s="24">
        <f t="shared" si="971"/>
        <v>599.4347909164245</v>
      </c>
      <c r="AD1582" s="123">
        <f t="shared" si="972"/>
        <v>7820</v>
      </c>
      <c r="AE1582" s="14">
        <f t="shared" si="973"/>
        <v>130.33333333333334</v>
      </c>
      <c r="AF1582" s="24">
        <f t="shared" si="957"/>
        <v>474.71739545821225</v>
      </c>
      <c r="AG1582" s="3">
        <f t="shared" si="974"/>
        <v>-1</v>
      </c>
      <c r="AH1582" s="14">
        <f t="shared" si="978"/>
        <v>0</v>
      </c>
      <c r="AI1582" s="14">
        <f t="shared" si="979"/>
        <v>-1.1227731873914124E-16</v>
      </c>
      <c r="AJ1582" s="14">
        <f t="shared" si="980"/>
        <v>0.87754344087608982</v>
      </c>
      <c r="AK1582" s="14">
        <f t="shared" si="981"/>
        <v>1.2440695054017437</v>
      </c>
      <c r="AL1582" s="24">
        <f t="shared" si="975"/>
        <v>714.40883874664826</v>
      </c>
      <c r="AM1582" s="14">
        <f t="shared" si="976"/>
        <v>578.39795249956671</v>
      </c>
      <c r="AN1582" s="138" t="str">
        <f t="shared" si="977"/>
        <v>modifiée</v>
      </c>
      <c r="AP1582" s="124"/>
    </row>
    <row r="1583" spans="2:42" x14ac:dyDescent="0.25">
      <c r="B1583" s="3">
        <f t="shared" si="958"/>
        <v>7825</v>
      </c>
      <c r="C1583" s="14">
        <f t="shared" si="959"/>
        <v>130.41666666666666</v>
      </c>
      <c r="D1583" s="11">
        <f t="shared" si="960"/>
        <v>1061.4995033559046</v>
      </c>
      <c r="E1583" s="11">
        <f t="shared" si="945"/>
        <v>930.32146294394715</v>
      </c>
      <c r="F1583" s="11">
        <f t="shared" si="961"/>
        <v>450.24359363515777</v>
      </c>
      <c r="G1583" s="11">
        <f t="shared" si="946"/>
        <v>714.59748228478747</v>
      </c>
      <c r="H1583" s="11">
        <f t="shared" si="947"/>
        <v>599.67868666092488</v>
      </c>
      <c r="I1583" s="24">
        <f t="shared" si="962"/>
        <v>450.24359363515777</v>
      </c>
      <c r="J1583" s="12">
        <f t="shared" si="948"/>
        <v>0.25362584498956542</v>
      </c>
      <c r="K1583" s="24">
        <f t="shared" si="949"/>
        <v>633.06889210362795</v>
      </c>
      <c r="L1583" s="12">
        <f t="shared" si="963"/>
        <v>0.22436479963580228</v>
      </c>
      <c r="M1583" s="24">
        <f t="shared" si="964"/>
        <v>714.59748228478747</v>
      </c>
      <c r="N1583" s="12">
        <f t="shared" si="950"/>
        <v>0.3943150722504436</v>
      </c>
      <c r="O1583" s="24">
        <f t="shared" si="951"/>
        <v>1221.5812480615368</v>
      </c>
      <c r="P1583" s="12">
        <f t="shared" si="965"/>
        <v>0.18799014072989112</v>
      </c>
      <c r="Q1583" s="24">
        <f t="shared" si="966"/>
        <v>599.67868666092488</v>
      </c>
      <c r="R1583" s="12">
        <f t="shared" si="952"/>
        <v>0.38050366301673244</v>
      </c>
      <c r="S1583" s="24">
        <f t="shared" si="953"/>
        <v>759.55310538178446</v>
      </c>
      <c r="T1583" s="12">
        <f t="shared" si="967"/>
        <v>0.24373960777188439</v>
      </c>
      <c r="W1583" s="24">
        <f t="shared" si="968"/>
        <v>826.07386849035311</v>
      </c>
      <c r="X1583" s="24">
        <f t="shared" si="969"/>
        <v>732.43320623172235</v>
      </c>
      <c r="Y1583" s="13">
        <f t="shared" si="954"/>
        <v>0.41190116200896165</v>
      </c>
      <c r="Z1583" s="24">
        <f t="shared" si="955"/>
        <v>2606.1898613398512</v>
      </c>
      <c r="AA1583" s="24">
        <f t="shared" si="956"/>
        <v>17711.049772780432</v>
      </c>
      <c r="AB1583" s="24">
        <f t="shared" si="970"/>
        <v>714.59748228478747</v>
      </c>
      <c r="AC1583" s="24">
        <f t="shared" si="971"/>
        <v>599.67868666092488</v>
      </c>
      <c r="AD1583" s="123">
        <f t="shared" si="972"/>
        <v>7825</v>
      </c>
      <c r="AE1583" s="14">
        <f t="shared" si="973"/>
        <v>130.41666666666666</v>
      </c>
      <c r="AF1583" s="24">
        <f t="shared" si="957"/>
        <v>474.83934333046244</v>
      </c>
      <c r="AG1583" s="3">
        <f t="shared" si="974"/>
        <v>-1</v>
      </c>
      <c r="AH1583" s="14">
        <f t="shared" si="978"/>
        <v>0</v>
      </c>
      <c r="AI1583" s="14">
        <f t="shared" si="979"/>
        <v>-1.1173576139683644E-16</v>
      </c>
      <c r="AJ1583" s="14">
        <f t="shared" si="980"/>
        <v>0.87644591002583805</v>
      </c>
      <c r="AK1583" s="14">
        <f t="shared" si="981"/>
        <v>1.2423134560413409</v>
      </c>
      <c r="AL1583" s="24">
        <f t="shared" si="975"/>
        <v>714.59748228478747</v>
      </c>
      <c r="AM1583" s="14">
        <f t="shared" si="976"/>
        <v>578.61590078513927</v>
      </c>
      <c r="AN1583" s="138" t="str">
        <f t="shared" si="977"/>
        <v>modifiée</v>
      </c>
      <c r="AP1583" s="124"/>
    </row>
    <row r="1584" spans="2:42" x14ac:dyDescent="0.25">
      <c r="B1584" s="3">
        <f t="shared" si="958"/>
        <v>7830</v>
      </c>
      <c r="C1584" s="14">
        <f t="shared" si="959"/>
        <v>130.5</v>
      </c>
      <c r="D1584" s="11">
        <f t="shared" si="960"/>
        <v>1061.5951202042399</v>
      </c>
      <c r="E1584" s="11">
        <f t="shared" si="945"/>
        <v>930.54223837031941</v>
      </c>
      <c r="F1584" s="11">
        <f t="shared" si="961"/>
        <v>450.46795843479356</v>
      </c>
      <c r="G1584" s="11">
        <f t="shared" si="946"/>
        <v>714.78547242551736</v>
      </c>
      <c r="H1584" s="11">
        <f t="shared" si="947"/>
        <v>599.92242626869677</v>
      </c>
      <c r="I1584" s="24">
        <f t="shared" si="962"/>
        <v>450.46795843479356</v>
      </c>
      <c r="J1584" s="12">
        <f t="shared" si="948"/>
        <v>0.25357178217044035</v>
      </c>
      <c r="K1584" s="24">
        <f t="shared" si="949"/>
        <v>633.20386567487685</v>
      </c>
      <c r="L1584" s="12">
        <f t="shared" si="963"/>
        <v>0.22427455110006705</v>
      </c>
      <c r="M1584" s="24">
        <f t="shared" si="964"/>
        <v>714.78547242551736</v>
      </c>
      <c r="N1584" s="12">
        <f t="shared" si="950"/>
        <v>0.3928681431248181</v>
      </c>
      <c r="O1584" s="24">
        <f t="shared" si="951"/>
        <v>1226.0803185972118</v>
      </c>
      <c r="P1584" s="12">
        <f t="shared" si="965"/>
        <v>0.18733363582672896</v>
      </c>
      <c r="Q1584" s="24">
        <f t="shared" si="966"/>
        <v>599.92242626869677</v>
      </c>
      <c r="R1584" s="12">
        <f t="shared" si="952"/>
        <v>0.38036431130897647</v>
      </c>
      <c r="S1584" s="24">
        <f t="shared" si="953"/>
        <v>759.83137813035557</v>
      </c>
      <c r="T1584" s="12">
        <f t="shared" si="967"/>
        <v>0.24358359286636397</v>
      </c>
      <c r="W1584" s="24">
        <f t="shared" si="968"/>
        <v>826.48576965236202</v>
      </c>
      <c r="X1584" s="24">
        <f t="shared" si="969"/>
        <v>731.62466737062311</v>
      </c>
      <c r="Y1584" s="13">
        <f t="shared" si="954"/>
        <v>0.41189313279828726</v>
      </c>
      <c r="Z1584" s="24">
        <f t="shared" si="955"/>
        <v>2601.4117179489349</v>
      </c>
      <c r="AA1584" s="24">
        <f t="shared" si="956"/>
        <v>17693.003945403067</v>
      </c>
      <c r="AB1584" s="24">
        <f t="shared" si="970"/>
        <v>714.78547242551736</v>
      </c>
      <c r="AC1584" s="24">
        <f t="shared" si="971"/>
        <v>599.92242626869677</v>
      </c>
      <c r="AD1584" s="123">
        <f t="shared" si="972"/>
        <v>7830</v>
      </c>
      <c r="AE1584" s="14">
        <f t="shared" si="973"/>
        <v>130.5</v>
      </c>
      <c r="AF1584" s="24">
        <f t="shared" si="957"/>
        <v>474.96121313434838</v>
      </c>
      <c r="AG1584" s="3">
        <f t="shared" si="974"/>
        <v>-1</v>
      </c>
      <c r="AH1584" s="14">
        <f t="shared" si="978"/>
        <v>0</v>
      </c>
      <c r="AI1584" s="14">
        <f t="shared" si="979"/>
        <v>-1.1119455074771353E-16</v>
      </c>
      <c r="AJ1584" s="14">
        <f t="shared" si="980"/>
        <v>0.87534908179086457</v>
      </c>
      <c r="AK1584" s="14">
        <f t="shared" si="981"/>
        <v>1.2405585308653833</v>
      </c>
      <c r="AL1584" s="24">
        <f t="shared" si="975"/>
        <v>714.78547242551736</v>
      </c>
      <c r="AM1584" s="14">
        <f t="shared" si="976"/>
        <v>578.83367978476531</v>
      </c>
      <c r="AN1584" s="138" t="str">
        <f t="shared" si="977"/>
        <v>modifiée</v>
      </c>
      <c r="AP1584" s="124"/>
    </row>
    <row r="1585" spans="2:42" x14ac:dyDescent="0.25">
      <c r="B1585" s="3">
        <f t="shared" si="958"/>
        <v>7835</v>
      </c>
      <c r="C1585" s="14">
        <f t="shared" si="959"/>
        <v>130.58333333333334</v>
      </c>
      <c r="D1585" s="11">
        <f t="shared" si="960"/>
        <v>1061.6906760724385</v>
      </c>
      <c r="E1585" s="11">
        <f t="shared" si="945"/>
        <v>930.76301379669167</v>
      </c>
      <c r="F1585" s="11">
        <f t="shared" si="961"/>
        <v>450.69223298589361</v>
      </c>
      <c r="G1585" s="11">
        <f t="shared" si="946"/>
        <v>714.97280606134404</v>
      </c>
      <c r="H1585" s="11">
        <f t="shared" si="947"/>
        <v>600.16600986156311</v>
      </c>
      <c r="I1585" s="24">
        <f t="shared" si="962"/>
        <v>450.69223298589361</v>
      </c>
      <c r="J1585" s="12">
        <f t="shared" si="948"/>
        <v>0.25351771136013179</v>
      </c>
      <c r="K1585" s="24">
        <f t="shared" si="949"/>
        <v>633.33891677613474</v>
      </c>
      <c r="L1585" s="12">
        <f t="shared" si="963"/>
        <v>0.22418432153149334</v>
      </c>
      <c r="M1585" s="24">
        <f t="shared" si="964"/>
        <v>714.97280606134404</v>
      </c>
      <c r="N1585" s="12">
        <f t="shared" si="950"/>
        <v>0.39141354846643789</v>
      </c>
      <c r="O1585" s="24">
        <f t="shared" si="951"/>
        <v>1230.6367522954426</v>
      </c>
      <c r="P1585" s="12">
        <f t="shared" si="965"/>
        <v>0.18667401136547609</v>
      </c>
      <c r="Q1585" s="24">
        <f t="shared" si="966"/>
        <v>600.16600986156311</v>
      </c>
      <c r="R1585" s="12">
        <f t="shared" si="952"/>
        <v>0.3801144354690697</v>
      </c>
      <c r="S1585" s="24">
        <f t="shared" si="953"/>
        <v>760.33086851030816</v>
      </c>
      <c r="T1585" s="12">
        <f t="shared" si="967"/>
        <v>0.24336500824464954</v>
      </c>
      <c r="W1585" s="24">
        <f t="shared" si="968"/>
        <v>826.89766278516026</v>
      </c>
      <c r="X1585" s="24">
        <f t="shared" si="969"/>
        <v>730.82308976520301</v>
      </c>
      <c r="Y1585" s="13">
        <f t="shared" si="954"/>
        <v>0.41188027964635937</v>
      </c>
      <c r="Z1585" s="24">
        <f t="shared" si="955"/>
        <v>2596.6337752882851</v>
      </c>
      <c r="AA1585" s="24">
        <f t="shared" si="956"/>
        <v>17674.914464701578</v>
      </c>
      <c r="AB1585" s="24">
        <f t="shared" si="970"/>
        <v>714.97280606134404</v>
      </c>
      <c r="AC1585" s="24">
        <f t="shared" si="971"/>
        <v>600.16600986156311</v>
      </c>
      <c r="AD1585" s="123">
        <f t="shared" si="972"/>
        <v>7835</v>
      </c>
      <c r="AE1585" s="14">
        <f t="shared" si="973"/>
        <v>130.58333333333334</v>
      </c>
      <c r="AF1585" s="24">
        <f t="shared" si="957"/>
        <v>475.08300493078156</v>
      </c>
      <c r="AG1585" s="3">
        <f t="shared" si="974"/>
        <v>-1</v>
      </c>
      <c r="AH1585" s="14">
        <f t="shared" si="978"/>
        <v>0</v>
      </c>
      <c r="AI1585" s="14">
        <f t="shared" si="979"/>
        <v>-1.1065368652127125E-16</v>
      </c>
      <c r="AJ1585" s="14">
        <f t="shared" si="980"/>
        <v>0.87425295562296601</v>
      </c>
      <c r="AK1585" s="14">
        <f t="shared" si="981"/>
        <v>1.2388047289967457</v>
      </c>
      <c r="AL1585" s="24">
        <f t="shared" si="975"/>
        <v>714.97280606134404</v>
      </c>
      <c r="AM1585" s="14">
        <f t="shared" si="976"/>
        <v>579.05128992003574</v>
      </c>
      <c r="AN1585" s="138" t="str">
        <f t="shared" si="977"/>
        <v>modifiée</v>
      </c>
      <c r="AP1585" s="124"/>
    </row>
    <row r="1586" spans="2:42" x14ac:dyDescent="0.25">
      <c r="B1586" s="3">
        <f t="shared" si="958"/>
        <v>7840</v>
      </c>
      <c r="C1586" s="14">
        <f t="shared" si="959"/>
        <v>130.66666666666666</v>
      </c>
      <c r="D1586" s="11">
        <f t="shared" si="960"/>
        <v>1061.786171038231</v>
      </c>
      <c r="E1586" s="11">
        <f t="shared" si="945"/>
        <v>930.98378922306381</v>
      </c>
      <c r="F1586" s="11">
        <f t="shared" si="961"/>
        <v>450.91641730742509</v>
      </c>
      <c r="G1586" s="11">
        <f t="shared" si="946"/>
        <v>715.15948007270947</v>
      </c>
      <c r="H1586" s="11">
        <f t="shared" si="947"/>
        <v>600.40937486980772</v>
      </c>
      <c r="I1586" s="24">
        <f t="shared" si="962"/>
        <v>450.91641730742509</v>
      </c>
      <c r="J1586" s="12">
        <f t="shared" si="948"/>
        <v>0.25346363258260168</v>
      </c>
      <c r="K1586" s="24">
        <f t="shared" si="949"/>
        <v>633.47404540990556</v>
      </c>
      <c r="L1586" s="12">
        <f t="shared" si="963"/>
        <v>0.22409411097433632</v>
      </c>
      <c r="M1586" s="24">
        <f t="shared" si="964"/>
        <v>715.15948007270947</v>
      </c>
      <c r="N1586" s="12">
        <f t="shared" si="950"/>
        <v>0.38995127875213959</v>
      </c>
      <c r="O1586" s="24">
        <f t="shared" si="951"/>
        <v>1235.2514899568826</v>
      </c>
      <c r="P1586" s="12">
        <f t="shared" si="965"/>
        <v>0.18601125559752588</v>
      </c>
      <c r="Q1586" s="24">
        <f t="shared" si="966"/>
        <v>600.40937486980772</v>
      </c>
      <c r="R1586" s="12">
        <f t="shared" si="952"/>
        <v>0.38003104055384385</v>
      </c>
      <c r="S1586" s="24">
        <f t="shared" si="953"/>
        <v>760.49771732410636</v>
      </c>
      <c r="T1586" s="12">
        <f t="shared" si="967"/>
        <v>0.2432409408448532</v>
      </c>
      <c r="W1586" s="24">
        <f t="shared" si="968"/>
        <v>827.30954306480658</v>
      </c>
      <c r="X1586" s="24">
        <f t="shared" si="969"/>
        <v>730.02839316773566</v>
      </c>
      <c r="Y1586" s="13">
        <f t="shared" si="954"/>
        <v>0.41186264849797766</v>
      </c>
      <c r="Z1586" s="24">
        <f t="shared" si="955"/>
        <v>2591.8561539564307</v>
      </c>
      <c r="AA1586" s="24">
        <f t="shared" si="956"/>
        <v>17656.782006216035</v>
      </c>
      <c r="AB1586" s="24">
        <f t="shared" si="970"/>
        <v>715.15948007270947</v>
      </c>
      <c r="AC1586" s="24">
        <f t="shared" si="971"/>
        <v>600.40937486980772</v>
      </c>
      <c r="AD1586" s="123">
        <f t="shared" si="972"/>
        <v>7840</v>
      </c>
      <c r="AE1586" s="14">
        <f t="shared" si="973"/>
        <v>130.66666666666666</v>
      </c>
      <c r="AF1586" s="24">
        <f t="shared" si="957"/>
        <v>475.20468743490386</v>
      </c>
      <c r="AG1586" s="3">
        <f t="shared" si="974"/>
        <v>-1</v>
      </c>
      <c r="AH1586" s="14">
        <f t="shared" si="978"/>
        <v>0</v>
      </c>
      <c r="AI1586" s="14">
        <f t="shared" si="979"/>
        <v>-1.1011330765018874E-16</v>
      </c>
      <c r="AJ1586" s="14">
        <f t="shared" si="980"/>
        <v>0.87315781308586526</v>
      </c>
      <c r="AK1586" s="14">
        <f t="shared" si="981"/>
        <v>1.2370525009373845</v>
      </c>
      <c r="AL1586" s="24">
        <f t="shared" si="975"/>
        <v>715.15948007270947</v>
      </c>
      <c r="AM1586" s="14">
        <f t="shared" si="976"/>
        <v>579.26866924407034</v>
      </c>
      <c r="AN1586" s="138" t="str">
        <f t="shared" si="977"/>
        <v>modifiée</v>
      </c>
      <c r="AP1586" s="124"/>
    </row>
    <row r="1587" spans="2:42" x14ac:dyDescent="0.25">
      <c r="B1587" s="3">
        <f t="shared" si="958"/>
        <v>7845</v>
      </c>
      <c r="C1587" s="14">
        <f t="shared" si="959"/>
        <v>130.75</v>
      </c>
      <c r="D1587" s="11">
        <f t="shared" si="960"/>
        <v>1061.8816051792005</v>
      </c>
      <c r="E1587" s="11">
        <f t="shared" si="945"/>
        <v>931.20456464943607</v>
      </c>
      <c r="F1587" s="11">
        <f t="shared" si="961"/>
        <v>451.14051141839946</v>
      </c>
      <c r="G1587" s="11">
        <f t="shared" si="946"/>
        <v>715.34549132830705</v>
      </c>
      <c r="H1587" s="11">
        <f t="shared" si="947"/>
        <v>600.65261581065261</v>
      </c>
      <c r="I1587" s="24">
        <f t="shared" si="962"/>
        <v>451.14051141839946</v>
      </c>
      <c r="J1587" s="12">
        <f t="shared" si="948"/>
        <v>0.2534095458618893</v>
      </c>
      <c r="K1587" s="24">
        <f t="shared" si="949"/>
        <v>633.60925157846611</v>
      </c>
      <c r="L1587" s="12">
        <f t="shared" si="963"/>
        <v>0.22400391947277237</v>
      </c>
      <c r="M1587" s="24">
        <f t="shared" si="964"/>
        <v>715.34549132830705</v>
      </c>
      <c r="N1587" s="12">
        <f t="shared" si="950"/>
        <v>0.38848132553480147</v>
      </c>
      <c r="O1587" s="24">
        <f t="shared" si="951"/>
        <v>1239.92549043653</v>
      </c>
      <c r="P1587" s="12">
        <f t="shared" si="965"/>
        <v>0.18534535710246608</v>
      </c>
      <c r="Q1587" s="24">
        <f t="shared" si="966"/>
        <v>600.65261581065261</v>
      </c>
      <c r="R1587" s="12">
        <f t="shared" si="952"/>
        <v>0.37994742959656341</v>
      </c>
      <c r="S1587" s="24">
        <f t="shared" si="953"/>
        <v>760.66507190319271</v>
      </c>
      <c r="T1587" s="12">
        <f t="shared" si="967"/>
        <v>0.24311680925447635</v>
      </c>
      <c r="W1587" s="24">
        <f t="shared" si="968"/>
        <v>827.72140571330453</v>
      </c>
      <c r="X1587" s="24">
        <f t="shared" si="969"/>
        <v>729.24049845616298</v>
      </c>
      <c r="Y1587" s="13">
        <f t="shared" si="954"/>
        <v>0.41184028503023207</v>
      </c>
      <c r="Z1587" s="24">
        <f t="shared" si="955"/>
        <v>2587.0789734032883</v>
      </c>
      <c r="AA1587" s="24">
        <f t="shared" si="956"/>
        <v>17638.607241874535</v>
      </c>
      <c r="AB1587" s="24">
        <f t="shared" si="970"/>
        <v>715.34549132830705</v>
      </c>
      <c r="AC1587" s="24">
        <f t="shared" si="971"/>
        <v>600.65261581065261</v>
      </c>
      <c r="AD1587" s="123">
        <f t="shared" si="972"/>
        <v>7845</v>
      </c>
      <c r="AE1587" s="14">
        <f t="shared" si="973"/>
        <v>130.75</v>
      </c>
      <c r="AF1587" s="24">
        <f t="shared" si="957"/>
        <v>475.3263079053263</v>
      </c>
      <c r="AG1587" s="3">
        <f t="shared" si="974"/>
        <v>-1</v>
      </c>
      <c r="AH1587" s="14">
        <f t="shared" si="978"/>
        <v>0</v>
      </c>
      <c r="AI1587" s="14">
        <f t="shared" si="979"/>
        <v>-1.0957320426407379E-16</v>
      </c>
      <c r="AJ1587" s="14">
        <f t="shared" si="980"/>
        <v>0.87206322885206333</v>
      </c>
      <c r="AK1587" s="14">
        <f t="shared" si="981"/>
        <v>1.2353011661633013</v>
      </c>
      <c r="AL1587" s="24">
        <f t="shared" si="975"/>
        <v>715.34549132830705</v>
      </c>
      <c r="AM1587" s="14">
        <f t="shared" si="976"/>
        <v>579.48591208093137</v>
      </c>
      <c r="AN1587" s="138" t="str">
        <f t="shared" si="977"/>
        <v>modifiée</v>
      </c>
      <c r="AP1587" s="124"/>
    </row>
    <row r="1588" spans="2:42" x14ac:dyDescent="0.25">
      <c r="B1588" s="3">
        <f t="shared" si="958"/>
        <v>7850</v>
      </c>
      <c r="C1588" s="14">
        <f t="shared" si="959"/>
        <v>130.83333333333334</v>
      </c>
      <c r="D1588" s="11">
        <f t="shared" si="960"/>
        <v>1061.9769785727815</v>
      </c>
      <c r="E1588" s="11">
        <f t="shared" si="945"/>
        <v>931.42534007580832</v>
      </c>
      <c r="F1588" s="11">
        <f t="shared" si="961"/>
        <v>451.36451533787221</v>
      </c>
      <c r="G1588" s="11">
        <f t="shared" si="946"/>
        <v>715.53083668540955</v>
      </c>
      <c r="H1588" s="11">
        <f t="shared" si="947"/>
        <v>600.89573261990711</v>
      </c>
      <c r="I1588" s="24">
        <f t="shared" si="962"/>
        <v>451.36451533787221</v>
      </c>
      <c r="J1588" s="12">
        <f t="shared" si="948"/>
        <v>0.25335545122211062</v>
      </c>
      <c r="K1588" s="24">
        <f t="shared" si="949"/>
        <v>633.74453528386596</v>
      </c>
      <c r="L1588" s="12">
        <f t="shared" si="963"/>
        <v>0.22391374707093953</v>
      </c>
      <c r="M1588" s="24">
        <f t="shared" si="964"/>
        <v>715.53083668540955</v>
      </c>
      <c r="N1588" s="12">
        <f t="shared" si="950"/>
        <v>0.38700368147373837</v>
      </c>
      <c r="O1588" s="24">
        <f t="shared" si="951"/>
        <v>1244.6597310259922</v>
      </c>
      <c r="P1588" s="12">
        <f t="shared" si="965"/>
        <v>0.1846763048010607</v>
      </c>
      <c r="Q1588" s="24">
        <f t="shared" si="966"/>
        <v>600.89573261990711</v>
      </c>
      <c r="R1588" s="12">
        <f t="shared" si="952"/>
        <v>0.37986360181154794</v>
      </c>
      <c r="S1588" s="24">
        <f t="shared" si="953"/>
        <v>760.83293444072513</v>
      </c>
      <c r="T1588" s="12">
        <f t="shared" si="967"/>
        <v>0.24299261319136642</v>
      </c>
      <c r="W1588" s="24">
        <f t="shared" si="968"/>
        <v>828.13324599833481</v>
      </c>
      <c r="X1588" s="24">
        <f t="shared" si="969"/>
        <v>728.45932761585561</v>
      </c>
      <c r="Y1588" s="13">
        <f t="shared" si="954"/>
        <v>0.41181323465231551</v>
      </c>
      <c r="Z1588" s="24">
        <f t="shared" si="955"/>
        <v>2582.3023519368376</v>
      </c>
      <c r="AA1588" s="24">
        <f t="shared" si="956"/>
        <v>17620.390840000338</v>
      </c>
      <c r="AB1588" s="24">
        <f t="shared" si="970"/>
        <v>715.53083668540955</v>
      </c>
      <c r="AC1588" s="24">
        <f t="shared" si="971"/>
        <v>600.89573261990711</v>
      </c>
      <c r="AD1588" s="123">
        <f t="shared" si="972"/>
        <v>7850</v>
      </c>
      <c r="AE1588" s="14">
        <f t="shared" si="973"/>
        <v>130.83333333333334</v>
      </c>
      <c r="AF1588" s="24">
        <f t="shared" si="957"/>
        <v>475.44786630995355</v>
      </c>
      <c r="AG1588" s="3">
        <f t="shared" si="974"/>
        <v>-1</v>
      </c>
      <c r="AH1588" s="14">
        <f t="shared" si="978"/>
        <v>0</v>
      </c>
      <c r="AI1588" s="14">
        <f t="shared" si="979"/>
        <v>-1.0903337650545828E-16</v>
      </c>
      <c r="AJ1588" s="14">
        <f t="shared" si="980"/>
        <v>0.87096920321041804</v>
      </c>
      <c r="AK1588" s="14">
        <f t="shared" si="981"/>
        <v>1.2335507251366689</v>
      </c>
      <c r="AL1588" s="24">
        <f t="shared" si="975"/>
        <v>715.53083668540955</v>
      </c>
      <c r="AM1588" s="14">
        <f t="shared" si="976"/>
        <v>579.70301865868907</v>
      </c>
      <c r="AN1588" s="138" t="str">
        <f t="shared" si="977"/>
        <v>modifiée</v>
      </c>
      <c r="AP1588" s="124"/>
    </row>
    <row r="1589" spans="2:42" x14ac:dyDescent="0.25">
      <c r="B1589" s="3">
        <f t="shared" si="958"/>
        <v>7855</v>
      </c>
      <c r="C1589" s="14">
        <f t="shared" si="959"/>
        <v>130.91666666666666</v>
      </c>
      <c r="D1589" s="11">
        <f t="shared" si="960"/>
        <v>1062.0722912962608</v>
      </c>
      <c r="E1589" s="11">
        <f t="shared" si="945"/>
        <v>931.64611550218046</v>
      </c>
      <c r="F1589" s="11">
        <f t="shared" si="961"/>
        <v>451.58842908494313</v>
      </c>
      <c r="G1589" s="11">
        <f t="shared" si="946"/>
        <v>715.71551299021064</v>
      </c>
      <c r="H1589" s="11">
        <f t="shared" si="947"/>
        <v>601.13872523309851</v>
      </c>
      <c r="I1589" s="24">
        <f t="shared" si="962"/>
        <v>451.58842908494313</v>
      </c>
      <c r="J1589" s="12">
        <f t="shared" si="948"/>
        <v>0.25330134868745791</v>
      </c>
      <c r="K1589" s="24">
        <f t="shared" si="949"/>
        <v>633.87989652792885</v>
      </c>
      <c r="L1589" s="12">
        <f t="shared" si="963"/>
        <v>0.22382359381292022</v>
      </c>
      <c r="M1589" s="24">
        <f t="shared" si="964"/>
        <v>715.71551299021064</v>
      </c>
      <c r="N1589" s="12">
        <f t="shared" si="950"/>
        <v>0.3855183403655088</v>
      </c>
      <c r="O1589" s="24">
        <f t="shared" si="951"/>
        <v>1249.4552078442885</v>
      </c>
      <c r="P1589" s="12">
        <f t="shared" si="965"/>
        <v>0.18400408796840007</v>
      </c>
      <c r="Q1589" s="24">
        <f t="shared" si="966"/>
        <v>601.13872523309851</v>
      </c>
      <c r="R1589" s="12">
        <f t="shared" si="952"/>
        <v>0.37977955640949784</v>
      </c>
      <c r="S1589" s="24">
        <f t="shared" si="953"/>
        <v>761.00130714217494</v>
      </c>
      <c r="T1589" s="12">
        <f t="shared" si="967"/>
        <v>0.24286835237166005</v>
      </c>
      <c r="W1589" s="24">
        <f t="shared" si="968"/>
        <v>828.54505923298711</v>
      </c>
      <c r="X1589" s="24">
        <f t="shared" si="969"/>
        <v>727.68480372170154</v>
      </c>
      <c r="Y1589" s="13">
        <f t="shared" si="954"/>
        <v>0.41178154250539462</v>
      </c>
      <c r="Z1589" s="24">
        <f t="shared" si="955"/>
        <v>2577.526406729834</v>
      </c>
      <c r="AA1589" s="24">
        <f t="shared" si="956"/>
        <v>17602.133465319075</v>
      </c>
      <c r="AB1589" s="24">
        <f t="shared" si="970"/>
        <v>715.71551299021064</v>
      </c>
      <c r="AC1589" s="24">
        <f t="shared" si="971"/>
        <v>601.13872523309851</v>
      </c>
      <c r="AD1589" s="123">
        <f t="shared" si="972"/>
        <v>7855</v>
      </c>
      <c r="AE1589" s="14">
        <f t="shared" si="973"/>
        <v>130.91666666666666</v>
      </c>
      <c r="AF1589" s="24">
        <f t="shared" si="957"/>
        <v>475.56936261654926</v>
      </c>
      <c r="AG1589" s="3">
        <f t="shared" si="974"/>
        <v>-1</v>
      </c>
      <c r="AH1589" s="14">
        <f t="shared" si="978"/>
        <v>0</v>
      </c>
      <c r="AI1589" s="14">
        <f t="shared" si="979"/>
        <v>-1.0849382451750042E-16</v>
      </c>
      <c r="AJ1589" s="14">
        <f t="shared" si="980"/>
        <v>0.86987573645105676</v>
      </c>
      <c r="AK1589" s="14">
        <f t="shared" si="981"/>
        <v>1.2318011783216907</v>
      </c>
      <c r="AL1589" s="24">
        <f t="shared" si="975"/>
        <v>715.71551299021064</v>
      </c>
      <c r="AM1589" s="14">
        <f t="shared" si="976"/>
        <v>579.91998920287153</v>
      </c>
      <c r="AN1589" s="138" t="str">
        <f t="shared" si="977"/>
        <v>modifiée</v>
      </c>
      <c r="AP1589" s="124"/>
    </row>
    <row r="1590" spans="2:42" x14ac:dyDescent="0.25">
      <c r="B1590" s="3">
        <f t="shared" si="958"/>
        <v>7860</v>
      </c>
      <c r="C1590" s="14">
        <f t="shared" si="959"/>
        <v>131</v>
      </c>
      <c r="D1590" s="11">
        <f t="shared" si="960"/>
        <v>1062.1675434267775</v>
      </c>
      <c r="E1590" s="11">
        <f t="shared" si="945"/>
        <v>931.86689092855272</v>
      </c>
      <c r="F1590" s="11">
        <f t="shared" si="961"/>
        <v>451.81225267875607</v>
      </c>
      <c r="G1590" s="11">
        <f t="shared" si="946"/>
        <v>715.89951707817909</v>
      </c>
      <c r="H1590" s="11">
        <f t="shared" si="947"/>
        <v>601.38159358547023</v>
      </c>
      <c r="I1590" s="24">
        <f t="shared" si="962"/>
        <v>451.81225267875607</v>
      </c>
      <c r="J1590" s="12">
        <f t="shared" si="948"/>
        <v>0.25324723828219919</v>
      </c>
      <c r="K1590" s="24">
        <f t="shared" si="949"/>
        <v>634.01533531225346</v>
      </c>
      <c r="L1590" s="12">
        <f t="shared" si="963"/>
        <v>0.22373345974275116</v>
      </c>
      <c r="M1590" s="24">
        <f t="shared" si="964"/>
        <v>715.89951707817909</v>
      </c>
      <c r="N1590" s="12">
        <f t="shared" si="950"/>
        <v>0.38402529717513911</v>
      </c>
      <c r="O1590" s="24">
        <f t="shared" si="951"/>
        <v>1254.3129362373559</v>
      </c>
      <c r="P1590" s="12">
        <f t="shared" si="965"/>
        <v>0.18332869624735937</v>
      </c>
      <c r="Q1590" s="24">
        <f t="shared" si="966"/>
        <v>601.38159358547023</v>
      </c>
      <c r="R1590" s="12">
        <f t="shared" si="952"/>
        <v>0.37969529259747481</v>
      </c>
      <c r="S1590" s="24">
        <f t="shared" si="953"/>
        <v>761.17019222541012</v>
      </c>
      <c r="T1590" s="12">
        <f t="shared" si="967"/>
        <v>0.2427440265097921</v>
      </c>
      <c r="W1590" s="24">
        <f t="shared" si="968"/>
        <v>828.95684077549254</v>
      </c>
      <c r="X1590" s="24">
        <f t="shared" si="969"/>
        <v>726.91685092051603</v>
      </c>
      <c r="Y1590" s="13">
        <f t="shared" si="954"/>
        <v>0.41174525346254254</v>
      </c>
      <c r="Z1590" s="24">
        <f t="shared" si="955"/>
        <v>2572.7512538265046</v>
      </c>
      <c r="AA1590" s="24">
        <f t="shared" si="956"/>
        <v>17583.835778966517</v>
      </c>
      <c r="AB1590" s="24">
        <f t="shared" si="970"/>
        <v>715.89951707817909</v>
      </c>
      <c r="AC1590" s="24">
        <f t="shared" si="971"/>
        <v>601.38159358547023</v>
      </c>
      <c r="AD1590" s="123">
        <f t="shared" si="972"/>
        <v>7860</v>
      </c>
      <c r="AE1590" s="14">
        <f t="shared" si="973"/>
        <v>131</v>
      </c>
      <c r="AF1590" s="24">
        <f t="shared" si="957"/>
        <v>475.69079679273511</v>
      </c>
      <c r="AG1590" s="3">
        <f t="shared" si="974"/>
        <v>-1</v>
      </c>
      <c r="AH1590" s="14">
        <f t="shared" si="978"/>
        <v>0</v>
      </c>
      <c r="AI1590" s="14">
        <f t="shared" si="979"/>
        <v>-1.079545484439887E-16</v>
      </c>
      <c r="AJ1590" s="14">
        <f t="shared" si="980"/>
        <v>0.86878282886538405</v>
      </c>
      <c r="AK1590" s="14">
        <f t="shared" si="981"/>
        <v>1.2300525261846142</v>
      </c>
      <c r="AL1590" s="24">
        <f t="shared" si="975"/>
        <v>715.89951707817909</v>
      </c>
      <c r="AM1590" s="14">
        <f t="shared" si="976"/>
        <v>580.13682393647173</v>
      </c>
      <c r="AN1590" s="138" t="str">
        <f t="shared" si="977"/>
        <v>modifiée</v>
      </c>
      <c r="AP1590" s="124"/>
    </row>
    <row r="1591" spans="2:42" x14ac:dyDescent="0.25">
      <c r="B1591" s="3">
        <f t="shared" si="958"/>
        <v>7865</v>
      </c>
      <c r="C1591" s="14">
        <f t="shared" si="959"/>
        <v>131.08333333333334</v>
      </c>
      <c r="D1591" s="11">
        <f t="shared" si="960"/>
        <v>1062.262735041324</v>
      </c>
      <c r="E1591" s="11">
        <f t="shared" si="945"/>
        <v>932.08766635492498</v>
      </c>
      <c r="F1591" s="11">
        <f t="shared" si="961"/>
        <v>452.0359861384988</v>
      </c>
      <c r="G1591" s="11">
        <f t="shared" si="946"/>
        <v>716.08284577442646</v>
      </c>
      <c r="H1591" s="11">
        <f t="shared" si="947"/>
        <v>601.62433761197997</v>
      </c>
      <c r="I1591" s="24">
        <f t="shared" si="962"/>
        <v>452.0359861384988</v>
      </c>
      <c r="J1591" s="12">
        <f t="shared" si="948"/>
        <v>0.2531931200306779</v>
      </c>
      <c r="K1591" s="24">
        <f t="shared" si="949"/>
        <v>634.15085163821288</v>
      </c>
      <c r="L1591" s="12">
        <f t="shared" si="963"/>
        <v>0.22364334490439053</v>
      </c>
      <c r="M1591" s="24">
        <f t="shared" si="964"/>
        <v>716.08284577442646</v>
      </c>
      <c r="N1591" s="12">
        <f t="shared" si="950"/>
        <v>0.38252454806775354</v>
      </c>
      <c r="O1591" s="24">
        <f t="shared" si="951"/>
        <v>1259.2339511864595</v>
      </c>
      <c r="P1591" s="12">
        <f t="shared" si="965"/>
        <v>0.18265011966224962</v>
      </c>
      <c r="Q1591" s="24">
        <f t="shared" si="966"/>
        <v>601.62433761197997</v>
      </c>
      <c r="R1591" s="12">
        <f t="shared" si="952"/>
        <v>0.37961080957888194</v>
      </c>
      <c r="S1591" s="24">
        <f t="shared" si="953"/>
        <v>761.33959192078078</v>
      </c>
      <c r="T1591" s="12">
        <f t="shared" si="967"/>
        <v>0.24261963531843417</v>
      </c>
      <c r="W1591" s="24">
        <f t="shared" si="968"/>
        <v>829.36858602895506</v>
      </c>
      <c r="X1591" s="24">
        <f t="shared" si="969"/>
        <v>726.15539441376779</v>
      </c>
      <c r="Y1591" s="13">
        <f t="shared" si="954"/>
        <v>0.41170441212871212</v>
      </c>
      <c r="Z1591" s="24">
        <f t="shared" si="955"/>
        <v>2567.9770081492479</v>
      </c>
      <c r="AA1591" s="24">
        <f t="shared" si="956"/>
        <v>17565.498438495804</v>
      </c>
      <c r="AB1591" s="24">
        <f t="shared" si="970"/>
        <v>716.08284577442646</v>
      </c>
      <c r="AC1591" s="24">
        <f t="shared" si="971"/>
        <v>601.62433761197997</v>
      </c>
      <c r="AD1591" s="123">
        <f t="shared" si="972"/>
        <v>7865</v>
      </c>
      <c r="AE1591" s="14">
        <f t="shared" si="973"/>
        <v>131.08333333333334</v>
      </c>
      <c r="AF1591" s="24">
        <f t="shared" si="957"/>
        <v>475.81216880598998</v>
      </c>
      <c r="AG1591" s="3">
        <f t="shared" si="974"/>
        <v>-1</v>
      </c>
      <c r="AH1591" s="14">
        <f t="shared" si="978"/>
        <v>0</v>
      </c>
      <c r="AI1591" s="14">
        <f t="shared" si="979"/>
        <v>-1.0741554842934605E-16</v>
      </c>
      <c r="AJ1591" s="14">
        <f t="shared" si="980"/>
        <v>0.86769048074609012</v>
      </c>
      <c r="AK1591" s="14">
        <f t="shared" si="981"/>
        <v>1.2283047691937443</v>
      </c>
      <c r="AL1591" s="24">
        <f t="shared" si="975"/>
        <v>716.08284577442646</v>
      </c>
      <c r="AM1591" s="14">
        <f t="shared" si="976"/>
        <v>580.35352307995686</v>
      </c>
      <c r="AN1591" s="138" t="str">
        <f t="shared" si="977"/>
        <v>modifiée</v>
      </c>
      <c r="AP1591" s="124"/>
    </row>
    <row r="1592" spans="2:42" x14ac:dyDescent="0.25">
      <c r="B1592" s="3">
        <f t="shared" si="958"/>
        <v>7870</v>
      </c>
      <c r="C1592" s="14">
        <f t="shared" si="959"/>
        <v>131.16666666666666</v>
      </c>
      <c r="D1592" s="11">
        <f t="shared" si="960"/>
        <v>1062.3578662167461</v>
      </c>
      <c r="E1592" s="11">
        <f t="shared" si="945"/>
        <v>932.30844178129712</v>
      </c>
      <c r="F1592" s="11">
        <f t="shared" si="961"/>
        <v>452.25962948340322</v>
      </c>
      <c r="G1592" s="11">
        <f t="shared" si="946"/>
        <v>716.26549589408876</v>
      </c>
      <c r="H1592" s="11">
        <f t="shared" si="947"/>
        <v>601.86695724729839</v>
      </c>
      <c r="I1592" s="24">
        <f t="shared" si="962"/>
        <v>452.25962948340322</v>
      </c>
      <c r="J1592" s="12">
        <f t="shared" si="948"/>
        <v>0.25313899395731265</v>
      </c>
      <c r="K1592" s="24">
        <f t="shared" si="949"/>
        <v>634.28644550695594</v>
      </c>
      <c r="L1592" s="12">
        <f t="shared" si="963"/>
        <v>0.22355324934176865</v>
      </c>
      <c r="M1592" s="24">
        <f t="shared" si="964"/>
        <v>716.26549589408876</v>
      </c>
      <c r="N1592" s="12">
        <f t="shared" si="950"/>
        <v>0.38101609044059764</v>
      </c>
      <c r="O1592" s="24">
        <f t="shared" si="951"/>
        <v>1264.219307725718</v>
      </c>
      <c r="P1592" s="12">
        <f t="shared" si="965"/>
        <v>0.18196834863286143</v>
      </c>
      <c r="Q1592" s="24">
        <f t="shared" si="966"/>
        <v>601.86695724729839</v>
      </c>
      <c r="R1592" s="12">
        <f t="shared" si="952"/>
        <v>0.37952610655344399</v>
      </c>
      <c r="S1592" s="24">
        <f t="shared" si="953"/>
        <v>761.50950847120453</v>
      </c>
      <c r="T1592" s="12">
        <f t="shared" si="967"/>
        <v>0.24249517850856431</v>
      </c>
      <c r="W1592" s="24">
        <f t="shared" si="968"/>
        <v>829.78029044108382</v>
      </c>
      <c r="X1592" s="24">
        <f t="shared" si="969"/>
        <v>725.40036044061344</v>
      </c>
      <c r="Y1592" s="13">
        <f t="shared" si="954"/>
        <v>0.41165906284077025</v>
      </c>
      <c r="Z1592" s="24">
        <f t="shared" si="955"/>
        <v>2563.2037835053325</v>
      </c>
      <c r="AA1592" s="24">
        <f t="shared" si="956"/>
        <v>17547.122097885273</v>
      </c>
      <c r="AB1592" s="24">
        <f t="shared" si="970"/>
        <v>716.26549589408876</v>
      </c>
      <c r="AC1592" s="24">
        <f t="shared" si="971"/>
        <v>601.86695724729839</v>
      </c>
      <c r="AD1592" s="123">
        <f t="shared" si="972"/>
        <v>7870</v>
      </c>
      <c r="AE1592" s="14">
        <f t="shared" si="973"/>
        <v>131.16666666666666</v>
      </c>
      <c r="AF1592" s="24">
        <f t="shared" si="957"/>
        <v>475.93347862364919</v>
      </c>
      <c r="AG1592" s="3">
        <f t="shared" si="974"/>
        <v>-1</v>
      </c>
      <c r="AH1592" s="14">
        <f t="shared" si="978"/>
        <v>0</v>
      </c>
      <c r="AI1592" s="14">
        <f t="shared" si="979"/>
        <v>-1.0687682461863272E-16</v>
      </c>
      <c r="AJ1592" s="14">
        <f t="shared" si="980"/>
        <v>0.86659869238715725</v>
      </c>
      <c r="AK1592" s="14">
        <f t="shared" si="981"/>
        <v>1.2265579078194517</v>
      </c>
      <c r="AL1592" s="24">
        <f t="shared" si="975"/>
        <v>716.26549589408876</v>
      </c>
      <c r="AM1592" s="14">
        <f t="shared" si="976"/>
        <v>580.57008685127676</v>
      </c>
      <c r="AN1592" s="138" t="str">
        <f t="shared" si="977"/>
        <v>modifiée</v>
      </c>
      <c r="AP1592" s="124"/>
    </row>
    <row r="1593" spans="2:42" x14ac:dyDescent="0.25">
      <c r="B1593" s="3">
        <f t="shared" si="958"/>
        <v>7875</v>
      </c>
      <c r="C1593" s="14">
        <f t="shared" si="959"/>
        <v>131.25</v>
      </c>
      <c r="D1593" s="11">
        <f t="shared" si="960"/>
        <v>1062.4529370297435</v>
      </c>
      <c r="E1593" s="11">
        <f t="shared" si="945"/>
        <v>932.52921720766938</v>
      </c>
      <c r="F1593" s="11">
        <f t="shared" si="961"/>
        <v>452.48318273274498</v>
      </c>
      <c r="G1593" s="11">
        <f t="shared" si="946"/>
        <v>716.44746424272159</v>
      </c>
      <c r="H1593" s="11">
        <f t="shared" si="947"/>
        <v>602.10945242580692</v>
      </c>
      <c r="I1593" s="24">
        <f t="shared" si="962"/>
        <v>452.48318273274498</v>
      </c>
      <c r="J1593" s="12">
        <f t="shared" si="948"/>
        <v>0.25308486008659642</v>
      </c>
      <c r="K1593" s="24">
        <f t="shared" si="949"/>
        <v>634.42211691940793</v>
      </c>
      <c r="L1593" s="12">
        <f t="shared" si="963"/>
        <v>0.22346317309873001</v>
      </c>
      <c r="M1593" s="24">
        <f t="shared" si="964"/>
        <v>716.44746424272159</v>
      </c>
      <c r="N1593" s="12">
        <f t="shared" si="950"/>
        <v>0.37949992295545576</v>
      </c>
      <c r="O1593" s="24">
        <f t="shared" si="951"/>
        <v>1269.2700813689246</v>
      </c>
      <c r="P1593" s="12">
        <f t="shared" si="965"/>
        <v>0.18128337398860528</v>
      </c>
      <c r="Q1593" s="24">
        <f t="shared" si="966"/>
        <v>602.10945242580692</v>
      </c>
      <c r="R1593" s="12">
        <f t="shared" si="952"/>
        <v>0.37944118271718752</v>
      </c>
      <c r="S1593" s="24">
        <f t="shared" si="953"/>
        <v>761.67994413225256</v>
      </c>
      <c r="T1593" s="12">
        <f t="shared" si="967"/>
        <v>0.24237065578937103</v>
      </c>
      <c r="W1593" s="24">
        <f t="shared" si="968"/>
        <v>830.19194950392455</v>
      </c>
      <c r="X1593" s="24">
        <f t="shared" si="969"/>
        <v>724.65167626123684</v>
      </c>
      <c r="Y1593" s="13">
        <f t="shared" si="954"/>
        <v>0.41160924966757956</v>
      </c>
      <c r="Z1593" s="24">
        <f t="shared" si="955"/>
        <v>2558.4316925936209</v>
      </c>
      <c r="AA1593" s="24">
        <f t="shared" si="956"/>
        <v>17528.707407546262</v>
      </c>
      <c r="AB1593" s="24">
        <f t="shared" si="970"/>
        <v>716.44746424272159</v>
      </c>
      <c r="AC1593" s="24">
        <f t="shared" si="971"/>
        <v>602.10945242580692</v>
      </c>
      <c r="AD1593" s="123">
        <f t="shared" si="972"/>
        <v>7875</v>
      </c>
      <c r="AE1593" s="14">
        <f t="shared" si="973"/>
        <v>131.25</v>
      </c>
      <c r="AF1593" s="24">
        <f t="shared" si="957"/>
        <v>476.05472621290346</v>
      </c>
      <c r="AG1593" s="3">
        <f t="shared" si="974"/>
        <v>-1</v>
      </c>
      <c r="AH1593" s="14">
        <f t="shared" si="978"/>
        <v>0</v>
      </c>
      <c r="AI1593" s="14">
        <f t="shared" si="979"/>
        <v>-1.0633837715755118E-16</v>
      </c>
      <c r="AJ1593" s="14">
        <f t="shared" si="980"/>
        <v>0.86550746408386892</v>
      </c>
      <c r="AK1593" s="14">
        <f t="shared" si="981"/>
        <v>1.2248119425341901</v>
      </c>
      <c r="AL1593" s="24">
        <f t="shared" si="975"/>
        <v>716.44746424272159</v>
      </c>
      <c r="AM1593" s="14">
        <f t="shared" si="976"/>
        <v>580.78651546587173</v>
      </c>
      <c r="AN1593" s="138" t="str">
        <f t="shared" si="977"/>
        <v>modifiée</v>
      </c>
      <c r="AP1593" s="124"/>
    </row>
    <row r="1594" spans="2:42" x14ac:dyDescent="0.25">
      <c r="B1594" s="3">
        <f t="shared" si="958"/>
        <v>7880</v>
      </c>
      <c r="C1594" s="14">
        <f t="shared" si="959"/>
        <v>131.33333333333334</v>
      </c>
      <c r="D1594" s="11">
        <f t="shared" si="960"/>
        <v>1062.5479475568693</v>
      </c>
      <c r="E1594" s="11">
        <f t="shared" si="945"/>
        <v>932.74999263404163</v>
      </c>
      <c r="F1594" s="11">
        <f t="shared" si="961"/>
        <v>452.70664590584369</v>
      </c>
      <c r="G1594" s="11">
        <f t="shared" si="946"/>
        <v>716.62874761671014</v>
      </c>
      <c r="H1594" s="11">
        <f t="shared" si="947"/>
        <v>602.35182308159631</v>
      </c>
      <c r="I1594" s="24">
        <f t="shared" si="962"/>
        <v>452.70664590584369</v>
      </c>
      <c r="J1594" s="12">
        <f t="shared" si="948"/>
        <v>0.25303071844309644</v>
      </c>
      <c r="K1594" s="24">
        <f t="shared" si="949"/>
        <v>634.55786587626994</v>
      </c>
      <c r="L1594" s="12">
        <f t="shared" si="963"/>
        <v>0.2233731162191091</v>
      </c>
      <c r="M1594" s="24">
        <f t="shared" si="964"/>
        <v>716.62874761671014</v>
      </c>
      <c r="N1594" s="12">
        <f t="shared" si="950"/>
        <v>0.37797604557143966</v>
      </c>
      <c r="O1594" s="24">
        <f t="shared" si="951"/>
        <v>1274.3873685458996</v>
      </c>
      <c r="P1594" s="12">
        <f t="shared" si="965"/>
        <v>0.1805951869831123</v>
      </c>
      <c r="Q1594" s="24">
        <f t="shared" si="966"/>
        <v>602.35182308159631</v>
      </c>
      <c r="R1594" s="12">
        <f t="shared" si="952"/>
        <v>0.37935603726241995</v>
      </c>
      <c r="S1594" s="24">
        <f t="shared" si="953"/>
        <v>761.85090117223672</v>
      </c>
      <c r="T1594" s="12">
        <f t="shared" si="967"/>
        <v>0.24224606686835742</v>
      </c>
      <c r="W1594" s="24">
        <f t="shared" si="968"/>
        <v>830.6035587535921</v>
      </c>
      <c r="X1594" s="24">
        <f t="shared" si="969"/>
        <v>723.90927014048418</v>
      </c>
      <c r="Y1594" s="13">
        <f t="shared" si="954"/>
        <v>0.41155501641012743</v>
      </c>
      <c r="Z1594" s="24">
        <f t="shared" si="955"/>
        <v>2553.6608470112383</v>
      </c>
      <c r="AA1594" s="24">
        <f t="shared" si="956"/>
        <v>17510.255014331015</v>
      </c>
      <c r="AB1594" s="24">
        <f t="shared" si="970"/>
        <v>716.62874761671014</v>
      </c>
      <c r="AC1594" s="24">
        <f t="shared" si="971"/>
        <v>602.35182308159631</v>
      </c>
      <c r="AD1594" s="123">
        <f t="shared" si="972"/>
        <v>7880</v>
      </c>
      <c r="AE1594" s="14">
        <f t="shared" si="973"/>
        <v>131.33333333333334</v>
      </c>
      <c r="AF1594" s="24">
        <f t="shared" si="957"/>
        <v>476.17591154079815</v>
      </c>
      <c r="AG1594" s="3">
        <f t="shared" si="974"/>
        <v>-1</v>
      </c>
      <c r="AH1594" s="14">
        <f t="shared" si="978"/>
        <v>0</v>
      </c>
      <c r="AI1594" s="14">
        <f t="shared" si="979"/>
        <v>-1.0580020619244944E-16</v>
      </c>
      <c r="AJ1594" s="14">
        <f t="shared" si="980"/>
        <v>0.86441679613281663</v>
      </c>
      <c r="AK1594" s="14">
        <f t="shared" si="981"/>
        <v>1.2230668738125066</v>
      </c>
      <c r="AL1594" s="24">
        <f t="shared" si="975"/>
        <v>716.62874761671014</v>
      </c>
      <c r="AM1594" s="14">
        <f t="shared" si="976"/>
        <v>581.00280913668155</v>
      </c>
      <c r="AN1594" s="138" t="str">
        <f t="shared" si="977"/>
        <v>modifiée</v>
      </c>
      <c r="AP1594" s="124"/>
    </row>
    <row r="1595" spans="2:42" x14ac:dyDescent="0.25">
      <c r="B1595" s="3">
        <f t="shared" si="958"/>
        <v>7885</v>
      </c>
      <c r="C1595" s="14">
        <f t="shared" si="959"/>
        <v>131.41666666666666</v>
      </c>
      <c r="D1595" s="11">
        <f t="shared" si="960"/>
        <v>1062.6428978745314</v>
      </c>
      <c r="E1595" s="11">
        <f t="shared" si="945"/>
        <v>932.97076806041377</v>
      </c>
      <c r="F1595" s="11">
        <f t="shared" si="961"/>
        <v>452.93001902206282</v>
      </c>
      <c r="G1595" s="11">
        <f t="shared" si="946"/>
        <v>716.80934280369331</v>
      </c>
      <c r="H1595" s="11">
        <f t="shared" si="947"/>
        <v>602.59406914846465</v>
      </c>
      <c r="I1595" s="24">
        <f t="shared" si="962"/>
        <v>452.93001902206282</v>
      </c>
      <c r="J1595" s="12">
        <f t="shared" si="948"/>
        <v>0.25297656905145388</v>
      </c>
      <c r="K1595" s="24">
        <f t="shared" si="949"/>
        <v>634.69369237802107</v>
      </c>
      <c r="L1595" s="12">
        <f t="shared" si="963"/>
        <v>0.22328307874665393</v>
      </c>
      <c r="M1595" s="24">
        <f t="shared" si="964"/>
        <v>716.80934280369331</v>
      </c>
      <c r="N1595" s="12">
        <f t="shared" si="950"/>
        <v>0.37644445957814837</v>
      </c>
      <c r="O1595" s="24">
        <f t="shared" si="951"/>
        <v>1279.5722870485638</v>
      </c>
      <c r="P1595" s="12">
        <f t="shared" si="965"/>
        <v>0.17990377930886839</v>
      </c>
      <c r="Q1595" s="24">
        <f t="shared" si="966"/>
        <v>602.59406914846465</v>
      </c>
      <c r="R1595" s="12">
        <f t="shared" si="952"/>
        <v>0.37927066937771003</v>
      </c>
      <c r="S1595" s="24">
        <f t="shared" si="953"/>
        <v>762.02238187229727</v>
      </c>
      <c r="T1595" s="12">
        <f t="shared" si="967"/>
        <v>0.24212141145121871</v>
      </c>
      <c r="W1595" s="24">
        <f t="shared" si="968"/>
        <v>831.01511377000224</v>
      </c>
      <c r="X1595" s="24">
        <f t="shared" si="969"/>
        <v>723.17307133179293</v>
      </c>
      <c r="Y1595" s="13">
        <f t="shared" si="954"/>
        <v>0.41149640660169706</v>
      </c>
      <c r="Z1595" s="24">
        <f t="shared" si="955"/>
        <v>2548.8913572602883</v>
      </c>
      <c r="AA1595" s="24">
        <f t="shared" si="956"/>
        <v>17491.765561540473</v>
      </c>
      <c r="AB1595" s="24">
        <f t="shared" si="970"/>
        <v>716.80934280369331</v>
      </c>
      <c r="AC1595" s="24">
        <f t="shared" si="971"/>
        <v>602.59406914846465</v>
      </c>
      <c r="AD1595" s="123">
        <f t="shared" si="972"/>
        <v>7885</v>
      </c>
      <c r="AE1595" s="14">
        <f t="shared" si="973"/>
        <v>131.41666666666666</v>
      </c>
      <c r="AF1595" s="24">
        <f t="shared" si="957"/>
        <v>476.29703457423233</v>
      </c>
      <c r="AG1595" s="3">
        <f t="shared" si="974"/>
        <v>-1</v>
      </c>
      <c r="AH1595" s="14">
        <f t="shared" si="978"/>
        <v>0</v>
      </c>
      <c r="AI1595" s="14">
        <f t="shared" si="979"/>
        <v>-1.052623118703252E-16</v>
      </c>
      <c r="AJ1595" s="14">
        <f t="shared" si="980"/>
        <v>0.86332668883190911</v>
      </c>
      <c r="AK1595" s="14">
        <f t="shared" si="981"/>
        <v>1.2213227021310544</v>
      </c>
      <c r="AL1595" s="24">
        <f t="shared" si="975"/>
        <v>716.80934280369331</v>
      </c>
      <c r="AM1595" s="14">
        <f t="shared" si="976"/>
        <v>581.21896807415396</v>
      </c>
      <c r="AN1595" s="138" t="str">
        <f t="shared" si="977"/>
        <v>modifiée</v>
      </c>
      <c r="AP1595" s="124"/>
    </row>
    <row r="1596" spans="2:42" x14ac:dyDescent="0.25">
      <c r="B1596" s="3">
        <f t="shared" si="958"/>
        <v>7890</v>
      </c>
      <c r="C1596" s="14">
        <f t="shared" si="959"/>
        <v>131.5</v>
      </c>
      <c r="D1596" s="11">
        <f t="shared" si="960"/>
        <v>1062.7377880589927</v>
      </c>
      <c r="E1596" s="11">
        <f t="shared" si="945"/>
        <v>933.19154348678603</v>
      </c>
      <c r="F1596" s="11">
        <f t="shared" si="961"/>
        <v>453.15330210080947</v>
      </c>
      <c r="G1596" s="11">
        <f t="shared" si="946"/>
        <v>716.98924658300223</v>
      </c>
      <c r="H1596" s="11">
        <f t="shared" si="947"/>
        <v>602.83619055991585</v>
      </c>
      <c r="I1596" s="24">
        <f t="shared" si="962"/>
        <v>453.15330210080947</v>
      </c>
      <c r="J1596" s="12">
        <f t="shared" si="948"/>
        <v>0.25292241193638265</v>
      </c>
      <c r="K1596" s="24">
        <f t="shared" si="949"/>
        <v>634.82959642491778</v>
      </c>
      <c r="L1596" s="12">
        <f t="shared" si="963"/>
        <v>0.22319306072505549</v>
      </c>
      <c r="M1596" s="24">
        <f t="shared" si="964"/>
        <v>716.98924658300223</v>
      </c>
      <c r="N1596" s="12">
        <f t="shared" si="950"/>
        <v>0.37490516762918791</v>
      </c>
      <c r="O1596" s="24">
        <f t="shared" si="951"/>
        <v>1284.825976486942</v>
      </c>
      <c r="P1596" s="12">
        <f t="shared" si="965"/>
        <v>0.17920914311226749</v>
      </c>
      <c r="Q1596" s="24">
        <f t="shared" si="966"/>
        <v>602.83619055991585</v>
      </c>
      <c r="R1596" s="12">
        <f t="shared" si="952"/>
        <v>0.3791850782478679</v>
      </c>
      <c r="S1596" s="24">
        <f t="shared" si="953"/>
        <v>762.19438852649068</v>
      </c>
      <c r="T1596" s="12">
        <f t="shared" si="967"/>
        <v>0.24199668924187701</v>
      </c>
      <c r="W1596" s="24">
        <f t="shared" si="968"/>
        <v>831.42661017660396</v>
      </c>
      <c r="X1596" s="24">
        <f t="shared" si="969"/>
        <v>722.44301006140563</v>
      </c>
      <c r="Y1596" s="13">
        <f t="shared" si="954"/>
        <v>0.41143346350809201</v>
      </c>
      <c r="Z1596" s="24">
        <f t="shared" si="955"/>
        <v>2544.1233327545519</v>
      </c>
      <c r="AA1596" s="24">
        <f t="shared" si="956"/>
        <v>17473.239688932557</v>
      </c>
      <c r="AB1596" s="24">
        <f t="shared" si="970"/>
        <v>717.13140036825985</v>
      </c>
      <c r="AC1596" s="24">
        <f t="shared" si="971"/>
        <v>602.83619055991585</v>
      </c>
      <c r="AD1596" s="123">
        <f t="shared" si="972"/>
        <v>7890</v>
      </c>
      <c r="AE1596" s="14">
        <f t="shared" si="973"/>
        <v>131.5</v>
      </c>
      <c r="AF1596" s="24">
        <f t="shared" si="957"/>
        <v>476.41809527995792</v>
      </c>
      <c r="AG1596" s="3">
        <f t="shared" si="974"/>
        <v>-1</v>
      </c>
      <c r="AH1596" s="14">
        <f t="shared" si="978"/>
        <v>0</v>
      </c>
      <c r="AI1596" s="14">
        <f t="shared" si="979"/>
        <v>-1.0472469433882947E-16</v>
      </c>
      <c r="AJ1596" s="14">
        <f t="shared" si="980"/>
        <v>0.86223714248037875</v>
      </c>
      <c r="AK1596" s="14">
        <f t="shared" si="981"/>
        <v>1.2195794279686059</v>
      </c>
      <c r="AL1596" s="24">
        <f t="shared" si="975"/>
        <v>716.98924658300223</v>
      </c>
      <c r="AM1596" s="14">
        <f t="shared" si="976"/>
        <v>581.43499248625312</v>
      </c>
      <c r="AN1596" s="138" t="str">
        <f t="shared" si="977"/>
        <v>modifiée</v>
      </c>
      <c r="AP1596" s="124"/>
    </row>
    <row r="1597" spans="2:42" x14ac:dyDescent="0.25">
      <c r="B1597" s="3">
        <f t="shared" si="958"/>
        <v>7895</v>
      </c>
      <c r="C1597" s="14">
        <f t="shared" si="959"/>
        <v>131.58333333333334</v>
      </c>
      <c r="D1597" s="11">
        <f t="shared" si="960"/>
        <v>1062.8326181863713</v>
      </c>
      <c r="E1597" s="11">
        <f t="shared" si="945"/>
        <v>933.41231891315829</v>
      </c>
      <c r="F1597" s="11">
        <f t="shared" si="961"/>
        <v>453.37649516153454</v>
      </c>
      <c r="G1597" s="11">
        <f t="shared" si="946"/>
        <v>717.16845572611453</v>
      </c>
      <c r="H1597" s="11">
        <f t="shared" si="947"/>
        <v>603.07818724915774</v>
      </c>
      <c r="I1597" s="24">
        <f t="shared" si="962"/>
        <v>453.37649516153454</v>
      </c>
      <c r="J1597" s="12">
        <f t="shared" si="948"/>
        <v>0.25286824712267031</v>
      </c>
      <c r="K1597" s="24">
        <f t="shared" si="949"/>
        <v>634.96557801699475</v>
      </c>
      <c r="L1597" s="12">
        <f t="shared" si="963"/>
        <v>0.22310306219795939</v>
      </c>
      <c r="M1597" s="24">
        <f t="shared" si="964"/>
        <v>717.16845572611453</v>
      </c>
      <c r="N1597" s="12">
        <f t="shared" si="950"/>
        <v>0.37335817377602637</v>
      </c>
      <c r="O1597" s="24">
        <f t="shared" si="951"/>
        <v>1290.1495987553535</v>
      </c>
      <c r="P1597" s="12">
        <f t="shared" si="965"/>
        <v>0.1785112710088915</v>
      </c>
      <c r="Q1597" s="24">
        <f t="shared" si="966"/>
        <v>603.07818724915774</v>
      </c>
      <c r="R1597" s="12">
        <f t="shared" si="952"/>
        <v>0.37909926305392316</v>
      </c>
      <c r="S1597" s="24">
        <f t="shared" si="953"/>
        <v>762.36692344187941</v>
      </c>
      <c r="T1597" s="12">
        <f t="shared" si="967"/>
        <v>0.24187189994248914</v>
      </c>
      <c r="W1597" s="24">
        <f t="shared" si="968"/>
        <v>831.83804364011201</v>
      </c>
      <c r="X1597" s="24">
        <f t="shared" si="969"/>
        <v>721.71901751286498</v>
      </c>
      <c r="Y1597" s="13">
        <f t="shared" si="954"/>
        <v>0.41136623012789636</v>
      </c>
      <c r="Z1597" s="24">
        <f t="shared" si="955"/>
        <v>2539.356881826157</v>
      </c>
      <c r="AA1597" s="24">
        <f t="shared" si="956"/>
        <v>17454.678032730226</v>
      </c>
      <c r="AB1597" s="24">
        <f t="shared" si="970"/>
        <v>717.45811544463481</v>
      </c>
      <c r="AC1597" s="24">
        <f t="shared" si="971"/>
        <v>603.07818724915774</v>
      </c>
      <c r="AD1597" s="123">
        <f t="shared" si="972"/>
        <v>7895</v>
      </c>
      <c r="AE1597" s="14">
        <f t="shared" si="973"/>
        <v>131.58333333333334</v>
      </c>
      <c r="AF1597" s="24">
        <f t="shared" si="957"/>
        <v>476.53909362457887</v>
      </c>
      <c r="AG1597" s="3">
        <f t="shared" si="974"/>
        <v>-1</v>
      </c>
      <c r="AH1597" s="14">
        <f t="shared" si="978"/>
        <v>0</v>
      </c>
      <c r="AI1597" s="14">
        <f t="shared" si="979"/>
        <v>-1.0418735374627067E-16</v>
      </c>
      <c r="AJ1597" s="14">
        <f t="shared" si="980"/>
        <v>0.86114815737879025</v>
      </c>
      <c r="AK1597" s="14">
        <f t="shared" si="981"/>
        <v>1.2178370518060644</v>
      </c>
      <c r="AL1597" s="24">
        <f t="shared" si="975"/>
        <v>717.16845572611453</v>
      </c>
      <c r="AM1597" s="14">
        <f t="shared" si="976"/>
        <v>581.65088257846799</v>
      </c>
      <c r="AN1597" s="138" t="str">
        <f t="shared" si="977"/>
        <v>modifiée</v>
      </c>
      <c r="AP1597" s="124"/>
    </row>
    <row r="1598" spans="2:42" x14ac:dyDescent="0.25">
      <c r="B1598" s="3">
        <f t="shared" si="958"/>
        <v>7900</v>
      </c>
      <c r="C1598" s="14">
        <f t="shared" si="959"/>
        <v>131.66666666666666</v>
      </c>
      <c r="D1598" s="11">
        <f t="shared" si="960"/>
        <v>1062.9273883326409</v>
      </c>
      <c r="E1598" s="11">
        <f t="shared" si="945"/>
        <v>933.63309433953043</v>
      </c>
      <c r="F1598" s="11">
        <f t="shared" si="961"/>
        <v>453.59959822373247</v>
      </c>
      <c r="G1598" s="11">
        <f t="shared" si="946"/>
        <v>717.34696699712345</v>
      </c>
      <c r="H1598" s="11">
        <f t="shared" si="947"/>
        <v>603.32005914910019</v>
      </c>
      <c r="I1598" s="24">
        <f t="shared" si="962"/>
        <v>453.59959822373247</v>
      </c>
      <c r="J1598" s="12">
        <f t="shared" si="948"/>
        <v>0.25281407463517641</v>
      </c>
      <c r="K1598" s="24">
        <f t="shared" si="949"/>
        <v>635.10163715406566</v>
      </c>
      <c r="L1598" s="12">
        <f t="shared" si="963"/>
        <v>0.22301308320895341</v>
      </c>
      <c r="M1598" s="24">
        <f t="shared" si="964"/>
        <v>717.34696699712345</v>
      </c>
      <c r="N1598" s="12">
        <f t="shared" si="950"/>
        <v>0.37180348350218512</v>
      </c>
      <c r="O1598" s="24">
        <f t="shared" si="951"/>
        <v>1295.5443385089775</v>
      </c>
      <c r="P1598" s="12">
        <f t="shared" si="965"/>
        <v>0.17781015609901302</v>
      </c>
      <c r="Q1598" s="24">
        <f t="shared" si="966"/>
        <v>603.32005914910019</v>
      </c>
      <c r="R1598" s="12">
        <f t="shared" si="952"/>
        <v>0.3790132229731058</v>
      </c>
      <c r="S1598" s="24">
        <f t="shared" si="953"/>
        <v>762.53998893862104</v>
      </c>
      <c r="T1598" s="12">
        <f t="shared" si="967"/>
        <v>0.24174704325342083</v>
      </c>
      <c r="W1598" s="24">
        <f t="shared" si="968"/>
        <v>832.2494098702399</v>
      </c>
      <c r="X1598" s="24">
        <f t="shared" si="969"/>
        <v>721.00102581178407</v>
      </c>
      <c r="Y1598" s="13">
        <f t="shared" si="954"/>
        <v>0.41129474919278231</v>
      </c>
      <c r="Z1598" s="24">
        <f t="shared" si="955"/>
        <v>2534.5921117322632</v>
      </c>
      <c r="AA1598" s="24">
        <f t="shared" si="956"/>
        <v>17436.081225629841</v>
      </c>
      <c r="AB1598" s="24">
        <f t="shared" si="970"/>
        <v>717.78473450966999</v>
      </c>
      <c r="AC1598" s="24">
        <f t="shared" si="971"/>
        <v>603.32005914910019</v>
      </c>
      <c r="AD1598" s="123">
        <f t="shared" si="972"/>
        <v>7900</v>
      </c>
      <c r="AE1598" s="14">
        <f t="shared" si="973"/>
        <v>131.66666666666666</v>
      </c>
      <c r="AF1598" s="24">
        <f t="shared" si="957"/>
        <v>476.66002957455009</v>
      </c>
      <c r="AG1598" s="3">
        <f t="shared" si="974"/>
        <v>-1</v>
      </c>
      <c r="AH1598" s="14">
        <f t="shared" si="978"/>
        <v>0</v>
      </c>
      <c r="AI1598" s="14">
        <f t="shared" si="979"/>
        <v>-1.0365029024161879E-16</v>
      </c>
      <c r="AJ1598" s="14">
        <f t="shared" si="980"/>
        <v>0.86005973382904921</v>
      </c>
      <c r="AK1598" s="14">
        <f t="shared" si="981"/>
        <v>1.2160955741264787</v>
      </c>
      <c r="AL1598" s="24">
        <f t="shared" si="975"/>
        <v>717.34696699712345</v>
      </c>
      <c r="AM1598" s="14">
        <f t="shared" si="976"/>
        <v>581.86663855382142</v>
      </c>
      <c r="AN1598" s="138" t="str">
        <f t="shared" si="977"/>
        <v>modifiée</v>
      </c>
      <c r="AP1598" s="124"/>
    </row>
    <row r="1599" spans="2:42" x14ac:dyDescent="0.25">
      <c r="B1599" s="3">
        <f t="shared" si="958"/>
        <v>7905</v>
      </c>
      <c r="C1599" s="14">
        <f t="shared" si="959"/>
        <v>131.75</v>
      </c>
      <c r="D1599" s="11">
        <f t="shared" si="960"/>
        <v>1063.0220985736305</v>
      </c>
      <c r="E1599" s="11">
        <f t="shared" si="945"/>
        <v>933.85386976590269</v>
      </c>
      <c r="F1599" s="11">
        <f t="shared" si="961"/>
        <v>453.82261130694144</v>
      </c>
      <c r="G1599" s="11">
        <f t="shared" si="946"/>
        <v>717.52477715322243</v>
      </c>
      <c r="H1599" s="11">
        <f t="shared" si="947"/>
        <v>603.56180619235363</v>
      </c>
      <c r="I1599" s="24">
        <f t="shared" si="962"/>
        <v>453.82261130694144</v>
      </c>
      <c r="J1599" s="12">
        <f t="shared" si="948"/>
        <v>0.25275989449883252</v>
      </c>
      <c r="K1599" s="24">
        <f t="shared" si="949"/>
        <v>635.23777383572337</v>
      </c>
      <c r="L1599" s="12">
        <f t="shared" si="963"/>
        <v>0.22292312380159093</v>
      </c>
      <c r="M1599" s="24">
        <f t="shared" si="964"/>
        <v>717.52477715322243</v>
      </c>
      <c r="N1599" s="12">
        <f t="shared" si="950"/>
        <v>0.37024110375774427</v>
      </c>
      <c r="O1599" s="24">
        <f t="shared" si="951"/>
        <v>1301.0114036510367</v>
      </c>
      <c r="P1599" s="12">
        <f t="shared" si="965"/>
        <v>0.17710579198340107</v>
      </c>
      <c r="Q1599" s="24">
        <f t="shared" si="966"/>
        <v>603.56180619235363</v>
      </c>
      <c r="R1599" s="12">
        <f t="shared" si="952"/>
        <v>0.37892695717882408</v>
      </c>
      <c r="S1599" s="24">
        <f t="shared" si="953"/>
        <v>762.71358735005924</v>
      </c>
      <c r="T1599" s="12">
        <f t="shared" si="967"/>
        <v>0.24162211887327101</v>
      </c>
      <c r="W1599" s="24">
        <f t="shared" si="968"/>
        <v>832.66070461943264</v>
      </c>
      <c r="X1599" s="24">
        <f t="shared" si="969"/>
        <v>720.2889680108874</v>
      </c>
      <c r="Y1599" s="13">
        <f t="shared" si="954"/>
        <v>0.41121906316785245</v>
      </c>
      <c r="Z1599" s="24">
        <f t="shared" si="955"/>
        <v>2529.8291286617514</v>
      </c>
      <c r="AA1599" s="24">
        <f t="shared" si="956"/>
        <v>17417.449896809394</v>
      </c>
      <c r="AB1599" s="24">
        <f t="shared" si="970"/>
        <v>718.11125540589319</v>
      </c>
      <c r="AC1599" s="24">
        <f t="shared" si="971"/>
        <v>603.56180619235363</v>
      </c>
      <c r="AD1599" s="123">
        <f t="shared" si="972"/>
        <v>7905</v>
      </c>
      <c r="AE1599" s="14">
        <f t="shared" si="973"/>
        <v>131.75</v>
      </c>
      <c r="AF1599" s="24">
        <f t="shared" si="957"/>
        <v>476.78090309617681</v>
      </c>
      <c r="AG1599" s="3">
        <f t="shared" si="974"/>
        <v>-1</v>
      </c>
      <c r="AH1599" s="14">
        <f t="shared" si="978"/>
        <v>0</v>
      </c>
      <c r="AI1599" s="14">
        <f t="shared" si="979"/>
        <v>-1.0311350397450873E-16</v>
      </c>
      <c r="AJ1599" s="14">
        <f t="shared" si="980"/>
        <v>0.85897187213440862</v>
      </c>
      <c r="AK1599" s="14">
        <f t="shared" si="981"/>
        <v>1.2143549954150539</v>
      </c>
      <c r="AL1599" s="24">
        <f t="shared" si="975"/>
        <v>717.52477715322243</v>
      </c>
      <c r="AM1599" s="14">
        <f t="shared" si="976"/>
        <v>582.08226061287837</v>
      </c>
      <c r="AN1599" s="138" t="str">
        <f t="shared" si="977"/>
        <v>modifiée</v>
      </c>
      <c r="AP1599" s="124"/>
    </row>
    <row r="1600" spans="2:42" x14ac:dyDescent="0.25">
      <c r="B1600" s="3">
        <f t="shared" si="958"/>
        <v>7910</v>
      </c>
      <c r="C1600" s="14">
        <f t="shared" si="959"/>
        <v>131.83333333333334</v>
      </c>
      <c r="D1600" s="11">
        <f t="shared" si="960"/>
        <v>1063.1167489850259</v>
      </c>
      <c r="E1600" s="11">
        <f t="shared" si="945"/>
        <v>934.07464519227494</v>
      </c>
      <c r="F1600" s="11">
        <f t="shared" si="961"/>
        <v>454.04553443074303</v>
      </c>
      <c r="G1600" s="11">
        <f t="shared" si="946"/>
        <v>717.70188294520585</v>
      </c>
      <c r="H1600" s="11">
        <f t="shared" si="947"/>
        <v>603.80342831122687</v>
      </c>
      <c r="I1600" s="24">
        <f t="shared" si="962"/>
        <v>454.04553443074303</v>
      </c>
      <c r="J1600" s="12">
        <f t="shared" si="948"/>
        <v>0.25270570673864218</v>
      </c>
      <c r="K1600" s="24">
        <f t="shared" si="949"/>
        <v>635.37398806134058</v>
      </c>
      <c r="L1600" s="12">
        <f t="shared" si="963"/>
        <v>0.22283318401933272</v>
      </c>
      <c r="M1600" s="24">
        <f t="shared" si="964"/>
        <v>717.70188294520585</v>
      </c>
      <c r="N1600" s="12">
        <f t="shared" si="950"/>
        <v>0.36867104299414621</v>
      </c>
      <c r="O1600" s="24">
        <f t="shared" si="951"/>
        <v>1306.5520258308443</v>
      </c>
      <c r="P1600" s="12">
        <f t="shared" si="965"/>
        <v>0.17639817277925748</v>
      </c>
      <c r="Q1600" s="24">
        <f t="shared" si="966"/>
        <v>603.80342831122687</v>
      </c>
      <c r="R1600" s="12">
        <f t="shared" si="952"/>
        <v>0.37884046484064471</v>
      </c>
      <c r="S1600" s="24">
        <f t="shared" si="953"/>
        <v>762.88772102281462</v>
      </c>
      <c r="T1600" s="12">
        <f t="shared" si="967"/>
        <v>0.2414971264987758</v>
      </c>
      <c r="W1600" s="24">
        <f t="shared" si="968"/>
        <v>833.07192368260053</v>
      </c>
      <c r="X1600" s="24">
        <f t="shared" si="969"/>
        <v>719.58277807531567</v>
      </c>
      <c r="Y1600" s="13">
        <f t="shared" si="954"/>
        <v>0.41113921425202232</v>
      </c>
      <c r="Z1600" s="24">
        <f t="shared" si="955"/>
        <v>2525.0680377418603</v>
      </c>
      <c r="AA1600" s="24">
        <f t="shared" si="956"/>
        <v>17398.784671936864</v>
      </c>
      <c r="AB1600" s="24">
        <f t="shared" si="970"/>
        <v>718.43767599691364</v>
      </c>
      <c r="AC1600" s="24">
        <f t="shared" si="971"/>
        <v>603.80342831122687</v>
      </c>
      <c r="AD1600" s="123">
        <f t="shared" si="972"/>
        <v>7910</v>
      </c>
      <c r="AE1600" s="14">
        <f t="shared" si="973"/>
        <v>131.83333333333334</v>
      </c>
      <c r="AF1600" s="24">
        <f t="shared" si="957"/>
        <v>476.90171415561343</v>
      </c>
      <c r="AG1600" s="3">
        <f t="shared" si="974"/>
        <v>-1</v>
      </c>
      <c r="AH1600" s="14">
        <f t="shared" si="978"/>
        <v>0</v>
      </c>
      <c r="AI1600" s="14">
        <f t="shared" si="979"/>
        <v>-1.0257699509524517E-16</v>
      </c>
      <c r="AJ1600" s="14">
        <f t="shared" si="980"/>
        <v>0.85788457259947914</v>
      </c>
      <c r="AK1600" s="14">
        <f t="shared" si="981"/>
        <v>1.2126153161591666</v>
      </c>
      <c r="AL1600" s="24">
        <f t="shared" si="975"/>
        <v>717.70188294520585</v>
      </c>
      <c r="AM1600" s="14">
        <f t="shared" si="976"/>
        <v>582.29774895375465</v>
      </c>
      <c r="AN1600" s="138" t="str">
        <f t="shared" si="977"/>
        <v>modifiée</v>
      </c>
      <c r="AP1600" s="124"/>
    </row>
    <row r="1601" spans="2:42" x14ac:dyDescent="0.25">
      <c r="B1601" s="3">
        <f t="shared" si="958"/>
        <v>7915</v>
      </c>
      <c r="C1601" s="14">
        <f t="shared" si="959"/>
        <v>131.91666666666666</v>
      </c>
      <c r="D1601" s="11">
        <f t="shared" si="960"/>
        <v>1063.2113396423701</v>
      </c>
      <c r="E1601" s="11">
        <f t="shared" si="945"/>
        <v>934.29542061864709</v>
      </c>
      <c r="F1601" s="11">
        <f t="shared" si="961"/>
        <v>454.26836761476238</v>
      </c>
      <c r="G1601" s="11">
        <f t="shared" si="946"/>
        <v>717.87828111798513</v>
      </c>
      <c r="H1601" s="11">
        <f t="shared" si="947"/>
        <v>604.04492543772562</v>
      </c>
      <c r="I1601" s="24">
        <f t="shared" si="962"/>
        <v>454.26836761476238</v>
      </c>
      <c r="J1601" s="12">
        <f t="shared" si="948"/>
        <v>0.25265151137967989</v>
      </c>
      <c r="K1601" s="24">
        <f t="shared" si="949"/>
        <v>635.51027983007066</v>
      </c>
      <c r="L1601" s="12">
        <f t="shared" si="963"/>
        <v>0.22274326390558805</v>
      </c>
      <c r="M1601" s="24">
        <f t="shared" si="964"/>
        <v>717.87828111798513</v>
      </c>
      <c r="N1601" s="12">
        <f t="shared" si="950"/>
        <v>0.3670933111992894</v>
      </c>
      <c r="O1601" s="24">
        <f t="shared" si="951"/>
        <v>1312.1674609529209</v>
      </c>
      <c r="P1601" s="12">
        <f t="shared" si="965"/>
        <v>0.17568729313654752</v>
      </c>
      <c r="Q1601" s="24">
        <f t="shared" si="966"/>
        <v>604.04492543772562</v>
      </c>
      <c r="R1601" s="12">
        <f t="shared" si="952"/>
        <v>0.37875374512427135</v>
      </c>
      <c r="S1601" s="24">
        <f t="shared" si="953"/>
        <v>763.06239231687709</v>
      </c>
      <c r="T1601" s="12">
        <f t="shared" si="967"/>
        <v>0.24137206582486073</v>
      </c>
      <c r="W1601" s="24">
        <f t="shared" si="968"/>
        <v>833.48306289685252</v>
      </c>
      <c r="X1601" s="24">
        <f t="shared" si="969"/>
        <v>718.88239086819181</v>
      </c>
      <c r="Y1601" s="13">
        <f t="shared" si="954"/>
        <v>0.41105524437844437</v>
      </c>
      <c r="Z1601" s="24">
        <f t="shared" si="955"/>
        <v>2520.3089430448645</v>
      </c>
      <c r="AA1601" s="24">
        <f t="shared" si="956"/>
        <v>17380.086173178861</v>
      </c>
      <c r="AB1601" s="24">
        <f t="shared" si="970"/>
        <v>718.76399416728907</v>
      </c>
      <c r="AC1601" s="24">
        <f t="shared" si="971"/>
        <v>604.04492543772562</v>
      </c>
      <c r="AD1601" s="123">
        <f t="shared" si="972"/>
        <v>7915</v>
      </c>
      <c r="AE1601" s="14">
        <f t="shared" si="973"/>
        <v>131.91666666666666</v>
      </c>
      <c r="AF1601" s="24">
        <f t="shared" si="957"/>
        <v>477.02246271886281</v>
      </c>
      <c r="AG1601" s="3">
        <f t="shared" si="974"/>
        <v>-1</v>
      </c>
      <c r="AH1601" s="14">
        <f t="shared" si="978"/>
        <v>0</v>
      </c>
      <c r="AI1601" s="14">
        <f t="shared" si="979"/>
        <v>-1.020407637548057E-16</v>
      </c>
      <c r="AJ1601" s="14">
        <f t="shared" si="980"/>
        <v>0.8567978355302347</v>
      </c>
      <c r="AK1601" s="14">
        <f t="shared" si="981"/>
        <v>1.2108765368483756</v>
      </c>
      <c r="AL1601" s="24">
        <f t="shared" si="975"/>
        <v>717.87828111798513</v>
      </c>
      <c r="AM1601" s="14">
        <f t="shared" si="976"/>
        <v>582.51310377212553</v>
      </c>
      <c r="AN1601" s="138" t="str">
        <f t="shared" si="977"/>
        <v>modifiée</v>
      </c>
      <c r="AP1601" s="124"/>
    </row>
    <row r="1602" spans="2:42" x14ac:dyDescent="0.25">
      <c r="B1602" s="3">
        <f t="shared" si="958"/>
        <v>7920</v>
      </c>
      <c r="C1602" s="14">
        <f t="shared" si="959"/>
        <v>132</v>
      </c>
      <c r="D1602" s="11">
        <f t="shared" si="960"/>
        <v>1063.305870621062</v>
      </c>
      <c r="E1602" s="11">
        <f t="shared" si="945"/>
        <v>934.51619604501934</v>
      </c>
      <c r="F1602" s="11">
        <f t="shared" si="961"/>
        <v>454.491110878668</v>
      </c>
      <c r="G1602" s="11">
        <f t="shared" si="946"/>
        <v>718.05396841112167</v>
      </c>
      <c r="H1602" s="11">
        <f t="shared" si="947"/>
        <v>604.28629750355049</v>
      </c>
      <c r="I1602" s="24">
        <f t="shared" si="962"/>
        <v>454.491110878668</v>
      </c>
      <c r="J1602" s="12">
        <f t="shared" si="948"/>
        <v>0.25259730844709127</v>
      </c>
      <c r="K1602" s="24">
        <f t="shared" si="949"/>
        <v>635.64664914084744</v>
      </c>
      <c r="L1602" s="12">
        <f t="shared" si="963"/>
        <v>0.22265336350375931</v>
      </c>
      <c r="M1602" s="24">
        <f t="shared" si="964"/>
        <v>718.05396841112167</v>
      </c>
      <c r="N1602" s="12">
        <f t="shared" si="950"/>
        <v>0.3655079199328829</v>
      </c>
      <c r="O1602" s="24">
        <f t="shared" si="951"/>
        <v>1317.8589896974677</v>
      </c>
      <c r="P1602" s="12">
        <f t="shared" si="965"/>
        <v>0.17497314825457755</v>
      </c>
      <c r="Q1602" s="24">
        <f t="shared" si="966"/>
        <v>604.28629750355049</v>
      </c>
      <c r="R1602" s="12">
        <f t="shared" si="952"/>
        <v>0.37866679719152335</v>
      </c>
      <c r="S1602" s="24">
        <f t="shared" si="953"/>
        <v>763.23760360569804</v>
      </c>
      <c r="T1602" s="12">
        <f t="shared" si="967"/>
        <v>0.24124693654470006</v>
      </c>
      <c r="W1602" s="24">
        <f t="shared" si="968"/>
        <v>833.89411814123093</v>
      </c>
      <c r="X1602" s="24">
        <f t="shared" si="969"/>
        <v>718.18774213644099</v>
      </c>
      <c r="Y1602" s="13">
        <f t="shared" si="954"/>
        <v>0.41096719521496405</v>
      </c>
      <c r="Z1602" s="24">
        <f t="shared" si="955"/>
        <v>2515.5519475947103</v>
      </c>
      <c r="AA1602" s="24">
        <f t="shared" si="956"/>
        <v>17361.355019209135</v>
      </c>
      <c r="AB1602" s="24">
        <f t="shared" si="970"/>
        <v>719.09020782239077</v>
      </c>
      <c r="AC1602" s="24">
        <f t="shared" si="971"/>
        <v>604.28629750355049</v>
      </c>
      <c r="AD1602" s="123">
        <f t="shared" si="972"/>
        <v>7920</v>
      </c>
      <c r="AE1602" s="14">
        <f t="shared" si="973"/>
        <v>132</v>
      </c>
      <c r="AF1602" s="24">
        <f t="shared" si="957"/>
        <v>477.14314875177524</v>
      </c>
      <c r="AG1602" s="3">
        <f t="shared" si="974"/>
        <v>-1</v>
      </c>
      <c r="AH1602" s="14">
        <f t="shared" si="978"/>
        <v>0</v>
      </c>
      <c r="AI1602" s="14">
        <f t="shared" si="979"/>
        <v>-1.015048101048455E-16</v>
      </c>
      <c r="AJ1602" s="14">
        <f t="shared" si="980"/>
        <v>0.85571166123402276</v>
      </c>
      <c r="AK1602" s="14">
        <f t="shared" si="981"/>
        <v>1.2091386579744365</v>
      </c>
      <c r="AL1602" s="24">
        <f t="shared" si="975"/>
        <v>718.05396841112167</v>
      </c>
      <c r="AM1602" s="14">
        <f t="shared" si="976"/>
        <v>582.72832526123489</v>
      </c>
      <c r="AN1602" s="138" t="str">
        <f t="shared" si="977"/>
        <v>modifiée</v>
      </c>
      <c r="AP1602" s="124"/>
    </row>
    <row r="1603" spans="2:42" x14ac:dyDescent="0.25">
      <c r="B1603" s="3">
        <f t="shared" si="958"/>
        <v>7925</v>
      </c>
      <c r="C1603" s="14">
        <f t="shared" si="959"/>
        <v>132.08333333333334</v>
      </c>
      <c r="D1603" s="11">
        <f t="shared" si="960"/>
        <v>1063.4003419963585</v>
      </c>
      <c r="E1603" s="11">
        <f t="shared" si="945"/>
        <v>934.7369714713916</v>
      </c>
      <c r="F1603" s="11">
        <f t="shared" si="961"/>
        <v>454.71376424217175</v>
      </c>
      <c r="G1603" s="11">
        <f t="shared" si="946"/>
        <v>718.22894155937627</v>
      </c>
      <c r="H1603" s="11">
        <f t="shared" si="947"/>
        <v>604.5275444400952</v>
      </c>
      <c r="I1603" s="24">
        <f t="shared" si="962"/>
        <v>454.71376424217175</v>
      </c>
      <c r="J1603" s="12">
        <f t="shared" si="948"/>
        <v>0.25254309796609198</v>
      </c>
      <c r="K1603" s="24">
        <f t="shared" si="949"/>
        <v>635.78309599238696</v>
      </c>
      <c r="L1603" s="12">
        <f t="shared" si="963"/>
        <v>0.22256348285713323</v>
      </c>
      <c r="M1603" s="24">
        <f t="shared" si="964"/>
        <v>718.22894155937627</v>
      </c>
      <c r="N1603" s="12">
        <f t="shared" si="950"/>
        <v>0.36391488236205188</v>
      </c>
      <c r="O1603" s="24">
        <f t="shared" si="951"/>
        <v>1323.6279180524143</v>
      </c>
      <c r="P1603" s="12">
        <f t="shared" si="965"/>
        <v>0.17425573389858506</v>
      </c>
      <c r="Q1603" s="24">
        <f t="shared" si="966"/>
        <v>604.5275444400952</v>
      </c>
      <c r="R1603" s="12">
        <f t="shared" si="952"/>
        <v>0.37857962020031505</v>
      </c>
      <c r="S1603" s="24">
        <f t="shared" si="953"/>
        <v>763.41335727628439</v>
      </c>
      <c r="T1603" s="12">
        <f t="shared" si="967"/>
        <v>0.24112173834954204</v>
      </c>
      <c r="W1603" s="24">
        <f t="shared" si="968"/>
        <v>834.30508533644593</v>
      </c>
      <c r="X1603" s="24">
        <f t="shared" si="969"/>
        <v>717.49876849686052</v>
      </c>
      <c r="Y1603" s="13">
        <f t="shared" si="954"/>
        <v>0.41087510816461054</v>
      </c>
      <c r="Z1603" s="24">
        <f t="shared" si="955"/>
        <v>2510.7971533736418</v>
      </c>
      <c r="AA1603" s="24">
        <f t="shared" si="956"/>
        <v>17342.591825217165</v>
      </c>
      <c r="AB1603" s="24">
        <f t="shared" si="970"/>
        <v>719.41631488827056</v>
      </c>
      <c r="AC1603" s="24">
        <f t="shared" si="971"/>
        <v>604.5275444400952</v>
      </c>
      <c r="AD1603" s="123">
        <f t="shared" si="972"/>
        <v>7925</v>
      </c>
      <c r="AE1603" s="14">
        <f t="shared" si="973"/>
        <v>132.08333333333334</v>
      </c>
      <c r="AF1603" s="24">
        <f t="shared" si="957"/>
        <v>477.2637722200476</v>
      </c>
      <c r="AG1603" s="3">
        <f t="shared" si="974"/>
        <v>-1</v>
      </c>
      <c r="AH1603" s="14">
        <f t="shared" si="978"/>
        <v>0</v>
      </c>
      <c r="AI1603" s="14">
        <f t="shared" si="979"/>
        <v>-1.0096913429770105E-16</v>
      </c>
      <c r="AJ1603" s="14">
        <f t="shared" si="980"/>
        <v>0.85462605001957159</v>
      </c>
      <c r="AK1603" s="14">
        <f t="shared" si="981"/>
        <v>1.2074016800313145</v>
      </c>
      <c r="AL1603" s="24">
        <f t="shared" si="975"/>
        <v>718.22894155937627</v>
      </c>
      <c r="AM1603" s="14">
        <f t="shared" si="976"/>
        <v>582.94341361190288</v>
      </c>
      <c r="AN1603" s="138" t="str">
        <f t="shared" si="977"/>
        <v>modifiée</v>
      </c>
      <c r="AP1603" s="124"/>
    </row>
    <row r="1604" spans="2:42" x14ac:dyDescent="0.25">
      <c r="B1604" s="3">
        <f t="shared" si="958"/>
        <v>7930</v>
      </c>
      <c r="C1604" s="14">
        <f t="shared" si="959"/>
        <v>132.16666666666666</v>
      </c>
      <c r="D1604" s="11">
        <f t="shared" si="960"/>
        <v>1063.4947538433744</v>
      </c>
      <c r="E1604" s="11">
        <f t="shared" si="945"/>
        <v>934.95774689776374</v>
      </c>
      <c r="F1604" s="11">
        <f t="shared" si="961"/>
        <v>454.93632772502889</v>
      </c>
      <c r="G1604" s="11">
        <f t="shared" si="946"/>
        <v>718.40319729327484</v>
      </c>
      <c r="H1604" s="11">
        <f t="shared" si="947"/>
        <v>604.76866617844473</v>
      </c>
      <c r="I1604" s="24">
        <f t="shared" si="962"/>
        <v>454.93632772502889</v>
      </c>
      <c r="J1604" s="12">
        <f t="shared" si="948"/>
        <v>0.25248887996196795</v>
      </c>
      <c r="K1604" s="24">
        <f t="shared" si="949"/>
        <v>635.91962038318673</v>
      </c>
      <c r="L1604" s="12">
        <f t="shared" si="963"/>
        <v>0.22247362200896709</v>
      </c>
      <c r="M1604" s="24">
        <f t="shared" si="964"/>
        <v>718.40319729327484</v>
      </c>
      <c r="N1604" s="12">
        <f t="shared" si="950"/>
        <v>0.36231421329717256</v>
      </c>
      <c r="O1604" s="24">
        <f t="shared" si="951"/>
        <v>1329.4755778573012</v>
      </c>
      <c r="P1604" s="12">
        <f t="shared" si="965"/>
        <v>0.17353504641685155</v>
      </c>
      <c r="Q1604" s="24">
        <f t="shared" si="966"/>
        <v>604.76866617844473</v>
      </c>
      <c r="R1604" s="12">
        <f t="shared" si="952"/>
        <v>0.37849221330463373</v>
      </c>
      <c r="S1604" s="24">
        <f t="shared" si="953"/>
        <v>763.5896557292923</v>
      </c>
      <c r="T1604" s="12">
        <f t="shared" si="967"/>
        <v>0.24099647092882995</v>
      </c>
      <c r="W1604" s="24">
        <f t="shared" si="968"/>
        <v>834.71596044461057</v>
      </c>
      <c r="X1604" s="24">
        <f t="shared" si="969"/>
        <v>716.81540742243578</v>
      </c>
      <c r="Y1604" s="13">
        <f t="shared" si="954"/>
        <v>0.41077902436611935</v>
      </c>
      <c r="Z1604" s="24">
        <f t="shared" si="955"/>
        <v>2506.0446613288291</v>
      </c>
      <c r="AA1604" s="24">
        <f t="shared" si="956"/>
        <v>17323.797202916729</v>
      </c>
      <c r="AB1604" s="24">
        <f t="shared" si="970"/>
        <v>719.7423133115276</v>
      </c>
      <c r="AC1604" s="24">
        <f t="shared" si="971"/>
        <v>604.76866617844473</v>
      </c>
      <c r="AD1604" s="123">
        <f t="shared" si="972"/>
        <v>7930</v>
      </c>
      <c r="AE1604" s="14">
        <f t="shared" si="973"/>
        <v>132.16666666666666</v>
      </c>
      <c r="AF1604" s="24">
        <f t="shared" si="957"/>
        <v>477.38433308922237</v>
      </c>
      <c r="AG1604" s="3">
        <f t="shared" si="974"/>
        <v>-1</v>
      </c>
      <c r="AH1604" s="14">
        <f t="shared" si="978"/>
        <v>0</v>
      </c>
      <c r="AI1604" s="14">
        <f t="shared" si="979"/>
        <v>-1.0043373648639445E-16</v>
      </c>
      <c r="AJ1604" s="14">
        <f t="shared" si="980"/>
        <v>0.85354100219699869</v>
      </c>
      <c r="AK1604" s="14">
        <f t="shared" si="981"/>
        <v>1.205665603515198</v>
      </c>
      <c r="AL1604" s="24">
        <f t="shared" si="975"/>
        <v>718.40319729327484</v>
      </c>
      <c r="AM1604" s="14">
        <f t="shared" si="976"/>
        <v>583.15836901253556</v>
      </c>
      <c r="AN1604" s="138" t="str">
        <f t="shared" si="977"/>
        <v>modifiée</v>
      </c>
      <c r="AP1604" s="124"/>
    </row>
    <row r="1605" spans="2:42" x14ac:dyDescent="0.25">
      <c r="B1605" s="3">
        <f t="shared" si="958"/>
        <v>7935</v>
      </c>
      <c r="C1605" s="14">
        <f t="shared" si="959"/>
        <v>132.25</v>
      </c>
      <c r="D1605" s="11">
        <f t="shared" si="960"/>
        <v>1063.5891062370822</v>
      </c>
      <c r="E1605" s="11">
        <f t="shared" si="945"/>
        <v>935.178522324136</v>
      </c>
      <c r="F1605" s="11">
        <f t="shared" si="961"/>
        <v>455.15880134703787</v>
      </c>
      <c r="G1605" s="11">
        <f t="shared" si="946"/>
        <v>718.57673233969172</v>
      </c>
      <c r="H1605" s="11">
        <f t="shared" si="947"/>
        <v>605.00966264937358</v>
      </c>
      <c r="I1605" s="24">
        <f t="shared" si="962"/>
        <v>455.15880134703787</v>
      </c>
      <c r="J1605" s="12">
        <f t="shared" si="948"/>
        <v>0.25243465446007451</v>
      </c>
      <c r="K1605" s="24">
        <f t="shared" si="949"/>
        <v>636.05622231152688</v>
      </c>
      <c r="L1605" s="12">
        <f t="shared" si="963"/>
        <v>0.22238378100246531</v>
      </c>
      <c r="M1605" s="24">
        <f t="shared" si="964"/>
        <v>718.57673233969172</v>
      </c>
      <c r="N1605" s="12">
        <f t="shared" si="950"/>
        <v>0.36070592922791372</v>
      </c>
      <c r="O1605" s="24">
        <f t="shared" si="951"/>
        <v>1335.4033273592663</v>
      </c>
      <c r="P1605" s="12">
        <f t="shared" si="965"/>
        <v>0.1728110827578821</v>
      </c>
      <c r="Q1605" s="24">
        <f t="shared" si="966"/>
        <v>605.00966264937358</v>
      </c>
      <c r="R1605" s="12">
        <f t="shared" si="952"/>
        <v>0.37840457565451863</v>
      </c>
      <c r="S1605" s="24">
        <f t="shared" si="953"/>
        <v>763.76650137912259</v>
      </c>
      <c r="T1605" s="12">
        <f t="shared" si="967"/>
        <v>0.2408711339701575</v>
      </c>
      <c r="W1605" s="24">
        <f t="shared" si="968"/>
        <v>835.12673946897667</v>
      </c>
      <c r="X1605" s="24">
        <f t="shared" si="969"/>
        <v>716.13759722889677</v>
      </c>
      <c r="Y1605" s="13">
        <f t="shared" si="954"/>
        <v>0.41067898469449726</v>
      </c>
      <c r="Z1605" s="24">
        <f t="shared" si="955"/>
        <v>2501.2945713789832</v>
      </c>
      <c r="AA1605" s="24">
        <f t="shared" si="956"/>
        <v>17304.97176055505</v>
      </c>
      <c r="AB1605" s="24">
        <f t="shared" si="970"/>
        <v>720.06820105917518</v>
      </c>
      <c r="AC1605" s="24">
        <f t="shared" si="971"/>
        <v>605.00966264937358</v>
      </c>
      <c r="AD1605" s="123">
        <f t="shared" si="972"/>
        <v>7935</v>
      </c>
      <c r="AE1605" s="14">
        <f t="shared" si="973"/>
        <v>132.25</v>
      </c>
      <c r="AF1605" s="24">
        <f t="shared" si="957"/>
        <v>477.50483132468679</v>
      </c>
      <c r="AG1605" s="3">
        <f t="shared" si="974"/>
        <v>-1</v>
      </c>
      <c r="AH1605" s="14">
        <f t="shared" si="978"/>
        <v>0</v>
      </c>
      <c r="AI1605" s="14">
        <f t="shared" si="979"/>
        <v>-9.989861682463723E-17</v>
      </c>
      <c r="AJ1605" s="14">
        <f t="shared" si="980"/>
        <v>0.85245651807781886</v>
      </c>
      <c r="AK1605" s="14">
        <f t="shared" si="981"/>
        <v>1.2039304289245103</v>
      </c>
      <c r="AL1605" s="24">
        <f t="shared" si="975"/>
        <v>718.57673233969172</v>
      </c>
      <c r="AM1605" s="14">
        <f t="shared" si="976"/>
        <v>583.37319164913333</v>
      </c>
      <c r="AN1605" s="138" t="str">
        <f t="shared" si="977"/>
        <v>modifiée</v>
      </c>
      <c r="AP1605" s="124"/>
    </row>
    <row r="1606" spans="2:42" x14ac:dyDescent="0.25">
      <c r="B1606" s="3">
        <f t="shared" si="958"/>
        <v>7940</v>
      </c>
      <c r="C1606" s="14">
        <f t="shared" si="959"/>
        <v>132.33333333333334</v>
      </c>
      <c r="D1606" s="11">
        <f t="shared" si="960"/>
        <v>1063.6833992523129</v>
      </c>
      <c r="E1606" s="11">
        <f t="shared" si="945"/>
        <v>935.39929775050825</v>
      </c>
      <c r="F1606" s="11">
        <f t="shared" si="961"/>
        <v>455.38118512804033</v>
      </c>
      <c r="G1606" s="11">
        <f t="shared" si="946"/>
        <v>718.74954342244962</v>
      </c>
      <c r="H1606" s="11">
        <f t="shared" si="947"/>
        <v>605.25053378334371</v>
      </c>
      <c r="I1606" s="24">
        <f t="shared" si="962"/>
        <v>455.38118512804033</v>
      </c>
      <c r="J1606" s="12">
        <f t="shared" si="948"/>
        <v>0.25238042148583634</v>
      </c>
      <c r="K1606" s="24">
        <f t="shared" si="949"/>
        <v>636.19290177547111</v>
      </c>
      <c r="L1606" s="12">
        <f t="shared" si="963"/>
        <v>0.22229395988077369</v>
      </c>
      <c r="M1606" s="24">
        <f t="shared" si="964"/>
        <v>718.74954342244962</v>
      </c>
      <c r="N1606" s="12">
        <f t="shared" si="950"/>
        <v>0.35909004835946656</v>
      </c>
      <c r="O1606" s="24">
        <f t="shared" si="951"/>
        <v>1341.4125517813823</v>
      </c>
      <c r="P1606" s="12">
        <f t="shared" si="965"/>
        <v>0.17208384048783529</v>
      </c>
      <c r="Q1606" s="24">
        <f t="shared" si="966"/>
        <v>605.25053378334371</v>
      </c>
      <c r="R1606" s="12">
        <f t="shared" si="952"/>
        <v>0.3783167063960387</v>
      </c>
      <c r="S1606" s="24">
        <f t="shared" si="953"/>
        <v>763.94389665401627</v>
      </c>
      <c r="T1606" s="12">
        <f t="shared" si="967"/>
        <v>0.24074572715925024</v>
      </c>
      <c r="W1606" s="24">
        <f t="shared" si="968"/>
        <v>835.53741845367119</v>
      </c>
      <c r="X1606" s="24">
        <f t="shared" si="969"/>
        <v>715.46527706150937</v>
      </c>
      <c r="Y1606" s="13">
        <f t="shared" si="954"/>
        <v>0.41057502976160054</v>
      </c>
      <c r="Z1606" s="24">
        <f t="shared" si="955"/>
        <v>2496.5469824209267</v>
      </c>
      <c r="AA1606" s="24">
        <f t="shared" si="956"/>
        <v>17286.116102921103</v>
      </c>
      <c r="AB1606" s="24">
        <f t="shared" si="970"/>
        <v>720.39397611850745</v>
      </c>
      <c r="AC1606" s="24">
        <f t="shared" si="971"/>
        <v>605.25053378334371</v>
      </c>
      <c r="AD1606" s="123">
        <f t="shared" si="972"/>
        <v>7940</v>
      </c>
      <c r="AE1606" s="14">
        <f t="shared" si="973"/>
        <v>132.33333333333334</v>
      </c>
      <c r="AF1606" s="24">
        <f t="shared" si="957"/>
        <v>477.62526689167186</v>
      </c>
      <c r="AG1606" s="3">
        <f t="shared" si="974"/>
        <v>-1</v>
      </c>
      <c r="AH1606" s="14">
        <f t="shared" si="978"/>
        <v>0</v>
      </c>
      <c r="AI1606" s="14">
        <f t="shared" si="979"/>
        <v>-9.9363775466834805E-17</v>
      </c>
      <c r="AJ1606" s="14">
        <f t="shared" si="980"/>
        <v>0.85137259797495335</v>
      </c>
      <c r="AK1606" s="14">
        <f t="shared" si="981"/>
        <v>1.2021961567599253</v>
      </c>
      <c r="AL1606" s="24">
        <f t="shared" si="975"/>
        <v>718.74954342244962</v>
      </c>
      <c r="AM1606" s="14">
        <f t="shared" si="976"/>
        <v>583.5878817052992</v>
      </c>
      <c r="AN1606" s="138" t="str">
        <f t="shared" si="977"/>
        <v>modifiée</v>
      </c>
      <c r="AP1606" s="124"/>
    </row>
    <row r="1607" spans="2:42" x14ac:dyDescent="0.25">
      <c r="B1607" s="3">
        <f t="shared" si="958"/>
        <v>7945</v>
      </c>
      <c r="C1607" s="14">
        <f t="shared" si="959"/>
        <v>132.41666666666666</v>
      </c>
      <c r="D1607" s="11">
        <f t="shared" si="960"/>
        <v>1063.7776329637568</v>
      </c>
      <c r="E1607" s="11">
        <f t="shared" si="945"/>
        <v>935.6200731768804</v>
      </c>
      <c r="F1607" s="11">
        <f t="shared" si="961"/>
        <v>455.60347908792113</v>
      </c>
      <c r="G1607" s="11">
        <f t="shared" si="946"/>
        <v>718.92162726293748</v>
      </c>
      <c r="H1607" s="11">
        <f t="shared" si="947"/>
        <v>605.49127951050298</v>
      </c>
      <c r="I1607" s="24">
        <f t="shared" si="962"/>
        <v>455.60347908792113</v>
      </c>
      <c r="J1607" s="12">
        <f t="shared" si="948"/>
        <v>0.25232618106474664</v>
      </c>
      <c r="K1607" s="24">
        <f t="shared" si="949"/>
        <v>636.32965877286608</v>
      </c>
      <c r="L1607" s="12">
        <f t="shared" si="963"/>
        <v>0.22220415868696755</v>
      </c>
      <c r="M1607" s="24">
        <f t="shared" si="964"/>
        <v>718.92162726293748</v>
      </c>
      <c r="N1607" s="12">
        <f t="shared" si="950"/>
        <v>0.35746659064893632</v>
      </c>
      <c r="O1607" s="24">
        <f t="shared" si="951"/>
        <v>1347.5046639036314</v>
      </c>
      <c r="P1607" s="12">
        <f t="shared" si="965"/>
        <v>0.17135331780816293</v>
      </c>
      <c r="Q1607" s="24">
        <f t="shared" si="966"/>
        <v>605.49127951050298</v>
      </c>
      <c r="R1607" s="12">
        <f t="shared" si="952"/>
        <v>0.3782286046712714</v>
      </c>
      <c r="S1607" s="24">
        <f t="shared" si="953"/>
        <v>764.12184399615103</v>
      </c>
      <c r="T1607" s="12">
        <f t="shared" si="967"/>
        <v>0.2406202501799386</v>
      </c>
      <c r="W1607" s="24">
        <f t="shared" si="968"/>
        <v>835.94799348343281</v>
      </c>
      <c r="X1607" s="24">
        <f t="shared" si="969"/>
        <v>714.79838688209963</v>
      </c>
      <c r="Y1607" s="13">
        <f t="shared" si="954"/>
        <v>0.41046719991676056</v>
      </c>
      <c r="Z1607" s="24">
        <f t="shared" si="955"/>
        <v>2491.8019923361899</v>
      </c>
      <c r="AA1607" s="24">
        <f t="shared" si="956"/>
        <v>17267.230831354889</v>
      </c>
      <c r="AB1607" s="24">
        <f t="shared" si="970"/>
        <v>720.71963649696795</v>
      </c>
      <c r="AC1607" s="24">
        <f t="shared" si="971"/>
        <v>605.49127951050298</v>
      </c>
      <c r="AD1607" s="123">
        <f t="shared" si="972"/>
        <v>7945</v>
      </c>
      <c r="AE1607" s="14">
        <f t="shared" si="973"/>
        <v>132.41666666666666</v>
      </c>
      <c r="AF1607" s="24">
        <f t="shared" si="957"/>
        <v>477.74563975525149</v>
      </c>
      <c r="AG1607" s="3">
        <f t="shared" si="974"/>
        <v>-1</v>
      </c>
      <c r="AH1607" s="14">
        <f t="shared" si="978"/>
        <v>0</v>
      </c>
      <c r="AI1607" s="14">
        <f t="shared" si="979"/>
        <v>-9.8829212568090124E-17</v>
      </c>
      <c r="AJ1607" s="14">
        <f t="shared" si="980"/>
        <v>0.85028924220273661</v>
      </c>
      <c r="AK1607" s="14">
        <f t="shared" si="981"/>
        <v>1.2004627875243785</v>
      </c>
      <c r="AL1607" s="24">
        <f t="shared" si="975"/>
        <v>718.92162726293748</v>
      </c>
      <c r="AM1607" s="14">
        <f t="shared" si="976"/>
        <v>583.80243936224792</v>
      </c>
      <c r="AN1607" s="138" t="str">
        <f t="shared" si="977"/>
        <v>modifiée</v>
      </c>
      <c r="AP1607" s="124"/>
    </row>
    <row r="1608" spans="2:42" x14ac:dyDescent="0.25">
      <c r="B1608" s="3">
        <f t="shared" si="958"/>
        <v>7950</v>
      </c>
      <c r="C1608" s="14">
        <f t="shared" si="959"/>
        <v>132.5</v>
      </c>
      <c r="D1608" s="11">
        <f t="shared" si="960"/>
        <v>1063.8718074459625</v>
      </c>
      <c r="E1608" s="11">
        <f t="shared" si="945"/>
        <v>935.84084860325265</v>
      </c>
      <c r="F1608" s="11">
        <f t="shared" si="961"/>
        <v>455.82568324660809</v>
      </c>
      <c r="G1608" s="11">
        <f t="shared" si="946"/>
        <v>719.09298058074569</v>
      </c>
      <c r="H1608" s="11">
        <f t="shared" si="947"/>
        <v>605.73189976068295</v>
      </c>
      <c r="I1608" s="24">
        <f t="shared" si="962"/>
        <v>455.82568324660809</v>
      </c>
      <c r="J1608" s="12">
        <f t="shared" si="948"/>
        <v>0.25227193322236724</v>
      </c>
      <c r="K1608" s="24">
        <f t="shared" si="949"/>
        <v>636.46649330134301</v>
      </c>
      <c r="L1608" s="12">
        <f t="shared" si="963"/>
        <v>0.22211437746409213</v>
      </c>
      <c r="M1608" s="24">
        <f t="shared" si="964"/>
        <v>719.09298058074569</v>
      </c>
      <c r="N1608" s="12">
        <f t="shared" si="950"/>
        <v>0.35583557784187425</v>
      </c>
      <c r="O1608" s="24">
        <f t="shared" si="951"/>
        <v>1353.6811046567802</v>
      </c>
      <c r="P1608" s="12">
        <f t="shared" si="965"/>
        <v>0.17061951357353386</v>
      </c>
      <c r="Q1608" s="24">
        <f t="shared" si="966"/>
        <v>605.73189976068295</v>
      </c>
      <c r="R1608" s="12">
        <f t="shared" si="952"/>
        <v>0.37814026961828079</v>
      </c>
      <c r="S1608" s="24">
        <f t="shared" si="953"/>
        <v>764.30034586173883</v>
      </c>
      <c r="T1608" s="12">
        <f t="shared" si="967"/>
        <v>0.24049470271420867</v>
      </c>
      <c r="W1608" s="24">
        <f t="shared" si="968"/>
        <v>836.35846068334956</v>
      </c>
      <c r="X1608" s="24">
        <f t="shared" si="969"/>
        <v>714.1368674563048</v>
      </c>
      <c r="Y1608" s="13">
        <f t="shared" si="954"/>
        <v>0.41035553524742607</v>
      </c>
      <c r="Z1608" s="24">
        <f t="shared" si="955"/>
        <v>2487.0596979975771</v>
      </c>
      <c r="AA1608" s="24">
        <f t="shared" si="956"/>
        <v>17248.316543756133</v>
      </c>
      <c r="AB1608" s="24">
        <f t="shared" si="970"/>
        <v>721.04518022201626</v>
      </c>
      <c r="AC1608" s="24">
        <f t="shared" si="971"/>
        <v>605.73189976068295</v>
      </c>
      <c r="AD1608" s="123">
        <f t="shared" si="972"/>
        <v>7950</v>
      </c>
      <c r="AE1608" s="14">
        <f t="shared" si="973"/>
        <v>132.5</v>
      </c>
      <c r="AF1608" s="24">
        <f t="shared" si="957"/>
        <v>477.86594988034147</v>
      </c>
      <c r="AG1608" s="3">
        <f t="shared" si="974"/>
        <v>-1</v>
      </c>
      <c r="AH1608" s="14">
        <f t="shared" si="978"/>
        <v>0</v>
      </c>
      <c r="AI1608" s="14">
        <f t="shared" si="979"/>
        <v>-9.8294928284208392E-17</v>
      </c>
      <c r="AJ1608" s="14">
        <f t="shared" si="980"/>
        <v>0.84920645107692672</v>
      </c>
      <c r="AK1608" s="14">
        <f t="shared" si="981"/>
        <v>1.1987303217230827</v>
      </c>
      <c r="AL1608" s="24">
        <f t="shared" si="975"/>
        <v>719.09298058074569</v>
      </c>
      <c r="AM1608" s="14">
        <f t="shared" si="976"/>
        <v>584.01686479881459</v>
      </c>
      <c r="AN1608" s="138" t="str">
        <f t="shared" si="977"/>
        <v>modifiée</v>
      </c>
      <c r="AP1608" s="124"/>
    </row>
    <row r="1609" spans="2:42" x14ac:dyDescent="0.25">
      <c r="B1609" s="3">
        <f t="shared" si="958"/>
        <v>7955</v>
      </c>
      <c r="C1609" s="14">
        <f t="shared" si="959"/>
        <v>132.58333333333334</v>
      </c>
      <c r="D1609" s="11">
        <f t="shared" si="960"/>
        <v>1063.9659227733387</v>
      </c>
      <c r="E1609" s="11">
        <f t="shared" si="945"/>
        <v>936.06162402962491</v>
      </c>
      <c r="F1609" s="11">
        <f t="shared" si="961"/>
        <v>456.04779762407219</v>
      </c>
      <c r="G1609" s="11">
        <f t="shared" si="946"/>
        <v>719.26360009431926</v>
      </c>
      <c r="H1609" s="11">
        <f t="shared" si="947"/>
        <v>605.97239446339711</v>
      </c>
      <c r="I1609" s="24">
        <f t="shared" si="962"/>
        <v>456.04779762407219</v>
      </c>
      <c r="J1609" s="12">
        <f t="shared" si="948"/>
        <v>0.25221767798432776</v>
      </c>
      <c r="K1609" s="24">
        <f t="shared" si="949"/>
        <v>636.60340535831779</v>
      </c>
      <c r="L1609" s="12">
        <f t="shared" si="963"/>
        <v>0.22202461625511613</v>
      </c>
      <c r="M1609" s="24">
        <f t="shared" si="964"/>
        <v>719.26360009431926</v>
      </c>
      <c r="N1609" s="12">
        <f t="shared" si="950"/>
        <v>0.35419703350892284</v>
      </c>
      <c r="O1609" s="24">
        <f t="shared" si="951"/>
        <v>1359.9433437294369</v>
      </c>
      <c r="P1609" s="12">
        <f t="shared" si="965"/>
        <v>0.16988242730983888</v>
      </c>
      <c r="Q1609" s="24">
        <f t="shared" si="966"/>
        <v>605.97239446339711</v>
      </c>
      <c r="R1609" s="12">
        <f t="shared" si="952"/>
        <v>0.37805170037109481</v>
      </c>
      <c r="S1609" s="24">
        <f t="shared" si="953"/>
        <v>764.47940472112373</v>
      </c>
      <c r="T1609" s="12">
        <f t="shared" si="967"/>
        <v>0.24036908444212268</v>
      </c>
      <c r="W1609" s="24">
        <f t="shared" si="968"/>
        <v>836.76881621859695</v>
      </c>
      <c r="X1609" s="24">
        <f t="shared" si="969"/>
        <v>713.48066034104647</v>
      </c>
      <c r="Y1609" s="13">
        <f t="shared" si="954"/>
        <v>0.4102400755798396</v>
      </c>
      <c r="Z1609" s="24">
        <f t="shared" si="955"/>
        <v>2482.320195275699</v>
      </c>
      <c r="AA1609" s="24">
        <f t="shared" si="956"/>
        <v>17229.373834593385</v>
      </c>
      <c r="AB1609" s="24">
        <f t="shared" si="970"/>
        <v>721.37060534099703</v>
      </c>
      <c r="AC1609" s="24">
        <f t="shared" si="971"/>
        <v>605.97239446339711</v>
      </c>
      <c r="AD1609" s="123">
        <f t="shared" si="972"/>
        <v>7955</v>
      </c>
      <c r="AE1609" s="14">
        <f t="shared" si="973"/>
        <v>132.58333333333334</v>
      </c>
      <c r="AF1609" s="24">
        <f t="shared" si="957"/>
        <v>477.98619723169855</v>
      </c>
      <c r="AG1609" s="3">
        <f t="shared" si="974"/>
        <v>-1</v>
      </c>
      <c r="AH1609" s="14">
        <f t="shared" si="978"/>
        <v>0</v>
      </c>
      <c r="AI1609" s="14">
        <f t="shared" si="979"/>
        <v>-9.7760922771701092E-17</v>
      </c>
      <c r="AJ1609" s="14">
        <f t="shared" si="980"/>
        <v>0.84812422491471295</v>
      </c>
      <c r="AK1609" s="14">
        <f t="shared" si="981"/>
        <v>1.1969987598635408</v>
      </c>
      <c r="AL1609" s="24">
        <f t="shared" si="975"/>
        <v>719.26360009431926</v>
      </c>
      <c r="AM1609" s="14">
        <f t="shared" si="976"/>
        <v>584.23115819146312</v>
      </c>
      <c r="AN1609" s="138" t="str">
        <f t="shared" si="977"/>
        <v>modifiée</v>
      </c>
      <c r="AP1609" s="124"/>
    </row>
    <row r="1610" spans="2:42" x14ac:dyDescent="0.25">
      <c r="B1610" s="3">
        <f t="shared" si="958"/>
        <v>7960</v>
      </c>
      <c r="C1610" s="14">
        <f t="shared" si="959"/>
        <v>132.66666666666666</v>
      </c>
      <c r="D1610" s="11">
        <f t="shared" si="960"/>
        <v>1064.0599790201543</v>
      </c>
      <c r="E1610" s="11">
        <f t="shared" si="945"/>
        <v>936.28239945599705</v>
      </c>
      <c r="F1610" s="11">
        <f t="shared" si="961"/>
        <v>456.2698222403273</v>
      </c>
      <c r="G1610" s="11">
        <f t="shared" si="946"/>
        <v>719.43348252162912</v>
      </c>
      <c r="H1610" s="11">
        <f t="shared" si="947"/>
        <v>606.21276354783924</v>
      </c>
      <c r="I1610" s="24">
        <f t="shared" si="962"/>
        <v>456.2698222403273</v>
      </c>
      <c r="J1610" s="12">
        <f t="shared" si="948"/>
        <v>0.25216341537632514</v>
      </c>
      <c r="K1610" s="24">
        <f t="shared" si="949"/>
        <v>636.74039494099191</v>
      </c>
      <c r="L1610" s="12">
        <f t="shared" si="963"/>
        <v>0.22193487510293741</v>
      </c>
      <c r="M1610" s="24">
        <f t="shared" si="964"/>
        <v>719.43348252162912</v>
      </c>
      <c r="N1610" s="12">
        <f t="shared" si="950"/>
        <v>0.35255098308254895</v>
      </c>
      <c r="O1610" s="24">
        <f t="shared" si="951"/>
        <v>1366.2928801885823</v>
      </c>
      <c r="P1610" s="12">
        <f t="shared" si="965"/>
        <v>0.16914205923246645</v>
      </c>
      <c r="Q1610" s="24">
        <f t="shared" si="966"/>
        <v>606.21276354783924</v>
      </c>
      <c r="R1610" s="12">
        <f t="shared" si="952"/>
        <v>0.37796289605968347</v>
      </c>
      <c r="S1610" s="24">
        <f t="shared" si="953"/>
        <v>764.65902305888153</v>
      </c>
      <c r="T1610" s="12">
        <f t="shared" si="967"/>
        <v>0.24024339504181774</v>
      </c>
      <c r="W1610" s="24">
        <f t="shared" si="968"/>
        <v>837.1790562941768</v>
      </c>
      <c r="X1610" s="24">
        <f t="shared" si="969"/>
        <v>712.82970787222291</v>
      </c>
      <c r="Y1610" s="13">
        <f t="shared" si="954"/>
        <v>0.41012086047973423</v>
      </c>
      <c r="Z1610" s="24">
        <f t="shared" si="955"/>
        <v>2477.5835790455062</v>
      </c>
      <c r="AA1610" s="24">
        <f t="shared" si="956"/>
        <v>17210.403294912841</v>
      </c>
      <c r="AB1610" s="24">
        <f t="shared" si="970"/>
        <v>721.69590992100802</v>
      </c>
      <c r="AC1610" s="24">
        <f t="shared" si="971"/>
        <v>606.21276354783924</v>
      </c>
      <c r="AD1610" s="123">
        <f t="shared" si="972"/>
        <v>7960</v>
      </c>
      <c r="AE1610" s="14">
        <f t="shared" si="973"/>
        <v>132.66666666666666</v>
      </c>
      <c r="AF1610" s="24">
        <f t="shared" si="957"/>
        <v>478.10638177391962</v>
      </c>
      <c r="AG1610" s="3">
        <f t="shared" si="974"/>
        <v>-1</v>
      </c>
      <c r="AH1610" s="14">
        <f t="shared" si="978"/>
        <v>0</v>
      </c>
      <c r="AI1610" s="14">
        <f t="shared" si="979"/>
        <v>-9.7227196187789631E-17</v>
      </c>
      <c r="AJ1610" s="14">
        <f t="shared" si="980"/>
        <v>0.84704256403472344</v>
      </c>
      <c r="AK1610" s="14">
        <f t="shared" si="981"/>
        <v>1.1952681024555574</v>
      </c>
      <c r="AL1610" s="24">
        <f t="shared" si="975"/>
        <v>719.43348252162912</v>
      </c>
      <c r="AM1610" s="14">
        <f t="shared" si="976"/>
        <v>584.44531971429535</v>
      </c>
      <c r="AN1610" s="138" t="str">
        <f t="shared" si="977"/>
        <v>modifiée</v>
      </c>
      <c r="AP1610" s="124"/>
    </row>
    <row r="1611" spans="2:42" x14ac:dyDescent="0.25">
      <c r="B1611" s="3">
        <f t="shared" si="958"/>
        <v>7965</v>
      </c>
      <c r="C1611" s="14">
        <f t="shared" si="959"/>
        <v>132.75</v>
      </c>
      <c r="D1611" s="11">
        <f t="shared" si="960"/>
        <v>1064.1539762605373</v>
      </c>
      <c r="E1611" s="11">
        <f t="shared" si="945"/>
        <v>936.50317488236931</v>
      </c>
      <c r="F1611" s="11">
        <f t="shared" si="961"/>
        <v>456.49175711543023</v>
      </c>
      <c r="G1611" s="11">
        <f t="shared" si="946"/>
        <v>719.60262458086163</v>
      </c>
      <c r="H1611" s="11">
        <f t="shared" si="947"/>
        <v>606.45300694288107</v>
      </c>
      <c r="I1611" s="24">
        <f t="shared" si="962"/>
        <v>456.49175711543023</v>
      </c>
      <c r="J1611" s="12">
        <f t="shared" si="948"/>
        <v>0.25210914542412388</v>
      </c>
      <c r="K1611" s="24">
        <f t="shared" si="949"/>
        <v>636.87746204635175</v>
      </c>
      <c r="L1611" s="12">
        <f t="shared" si="963"/>
        <v>0.22184515405045241</v>
      </c>
      <c r="M1611" s="24">
        <f t="shared" si="964"/>
        <v>719.60262458086163</v>
      </c>
      <c r="N1611" s="12">
        <f t="shared" si="950"/>
        <v>0.35089745389383509</v>
      </c>
      <c r="O1611" s="24">
        <f t="shared" si="951"/>
        <v>1372.7312431138582</v>
      </c>
      <c r="P1611" s="12">
        <f t="shared" si="965"/>
        <v>0.16839841026485319</v>
      </c>
      <c r="Q1611" s="24">
        <f t="shared" si="966"/>
        <v>606.45300694288107</v>
      </c>
      <c r="R1611" s="12">
        <f t="shared" si="952"/>
        <v>0.37787385580993715</v>
      </c>
      <c r="S1611" s="24">
        <f t="shared" si="953"/>
        <v>764.83920337391828</v>
      </c>
      <c r="T1611" s="12">
        <f t="shared" si="967"/>
        <v>0.24011763418960019</v>
      </c>
      <c r="W1611" s="24">
        <f t="shared" si="968"/>
        <v>837.58917715465657</v>
      </c>
      <c r="X1611" s="24">
        <f t="shared" si="969"/>
        <v>712.18395315261614</v>
      </c>
      <c r="Y1611" s="13">
        <f t="shared" si="954"/>
        <v>0.40999792925306605</v>
      </c>
      <c r="Z1611" s="24">
        <f t="shared" si="955"/>
        <v>2472.8499431928185</v>
      </c>
      <c r="AA1611" s="24">
        <f t="shared" si="956"/>
        <v>17191.40551234777</v>
      </c>
      <c r="AB1611" s="24">
        <f t="shared" si="970"/>
        <v>722.02109204876888</v>
      </c>
      <c r="AC1611" s="24">
        <f t="shared" si="971"/>
        <v>606.45300694288107</v>
      </c>
      <c r="AD1611" s="123">
        <f t="shared" si="972"/>
        <v>7965</v>
      </c>
      <c r="AE1611" s="14">
        <f t="shared" si="973"/>
        <v>132.75</v>
      </c>
      <c r="AF1611" s="24">
        <f t="shared" si="957"/>
        <v>478.22650347144054</v>
      </c>
      <c r="AG1611" s="3">
        <f t="shared" si="974"/>
        <v>-1</v>
      </c>
      <c r="AH1611" s="14">
        <f t="shared" si="978"/>
        <v>0</v>
      </c>
      <c r="AI1611" s="14">
        <f t="shared" si="979"/>
        <v>-9.6693748690410522E-17</v>
      </c>
      <c r="AJ1611" s="14">
        <f t="shared" si="980"/>
        <v>0.84596146875703515</v>
      </c>
      <c r="AK1611" s="14">
        <f t="shared" si="981"/>
        <v>1.1935383500112562</v>
      </c>
      <c r="AL1611" s="24">
        <f t="shared" si="975"/>
        <v>719.60262458086163</v>
      </c>
      <c r="AM1611" s="14">
        <f t="shared" si="976"/>
        <v>584.65934953905912</v>
      </c>
      <c r="AN1611" s="138" t="str">
        <f t="shared" si="977"/>
        <v>modifiée</v>
      </c>
      <c r="AP1611" s="124"/>
    </row>
    <row r="1612" spans="2:42" x14ac:dyDescent="0.25">
      <c r="B1612" s="3">
        <f t="shared" si="958"/>
        <v>7970</v>
      </c>
      <c r="C1612" s="14">
        <f t="shared" si="959"/>
        <v>132.83333333333334</v>
      </c>
      <c r="D1612" s="11">
        <f t="shared" si="960"/>
        <v>1064.2479145684774</v>
      </c>
      <c r="E1612" s="11">
        <f t="shared" si="945"/>
        <v>936.72395030874156</v>
      </c>
      <c r="F1612" s="11">
        <f t="shared" si="961"/>
        <v>456.7136022694807</v>
      </c>
      <c r="G1612" s="11">
        <f t="shared" si="946"/>
        <v>719.77102299112653</v>
      </c>
      <c r="H1612" s="11">
        <f t="shared" si="947"/>
        <v>606.69312457707065</v>
      </c>
      <c r="I1612" s="24">
        <f t="shared" si="962"/>
        <v>456.7136022694807</v>
      </c>
      <c r="J1612" s="12">
        <f t="shared" si="948"/>
        <v>0.25205486815355488</v>
      </c>
      <c r="K1612" s="24">
        <f t="shared" si="949"/>
        <v>637.01460667117112</v>
      </c>
      <c r="L1612" s="12">
        <f t="shared" si="963"/>
        <v>0.22175545314043379</v>
      </c>
      <c r="M1612" s="24">
        <f t="shared" si="964"/>
        <v>719.77102299112653</v>
      </c>
      <c r="N1612" s="12">
        <f t="shared" si="950"/>
        <v>0.34923647520930229</v>
      </c>
      <c r="O1612" s="24">
        <f t="shared" si="951"/>
        <v>1379.2599922459121</v>
      </c>
      <c r="P1612" s="12">
        <f t="shared" si="965"/>
        <v>0.16765148205694738</v>
      </c>
      <c r="Q1612" s="24">
        <f t="shared" si="966"/>
        <v>606.69312457707065</v>
      </c>
      <c r="R1612" s="12">
        <f t="shared" si="952"/>
        <v>0.37778457874364291</v>
      </c>
      <c r="S1612" s="24">
        <f t="shared" si="953"/>
        <v>765.01994817957211</v>
      </c>
      <c r="T1612" s="12">
        <f t="shared" si="967"/>
        <v>0.23999180155975222</v>
      </c>
      <c r="W1612" s="24">
        <f t="shared" si="968"/>
        <v>837.99917508390968</v>
      </c>
      <c r="X1612" s="24">
        <f t="shared" si="969"/>
        <v>711.54334004000873</v>
      </c>
      <c r="Y1612" s="13">
        <f t="shared" si="954"/>
        <v>0.40987132094675943</v>
      </c>
      <c r="Z1612" s="24">
        <f t="shared" si="955"/>
        <v>2468.1193806207971</v>
      </c>
      <c r="AA1612" s="24">
        <f t="shared" si="956"/>
        <v>17172.381071127344</v>
      </c>
      <c r="AB1612" s="24">
        <f t="shared" si="970"/>
        <v>722.34614983049016</v>
      </c>
      <c r="AC1612" s="24">
        <f t="shared" si="971"/>
        <v>606.69312457707065</v>
      </c>
      <c r="AD1612" s="123">
        <f t="shared" si="972"/>
        <v>7970</v>
      </c>
      <c r="AE1612" s="14">
        <f t="shared" si="973"/>
        <v>132.83333333333334</v>
      </c>
      <c r="AF1612" s="24">
        <f t="shared" si="957"/>
        <v>478.34656228853532</v>
      </c>
      <c r="AG1612" s="3">
        <f t="shared" si="974"/>
        <v>-1</v>
      </c>
      <c r="AH1612" s="14">
        <f t="shared" si="978"/>
        <v>0</v>
      </c>
      <c r="AI1612" s="14">
        <f t="shared" si="979"/>
        <v>-9.6160580438218951E-17</v>
      </c>
      <c r="AJ1612" s="14">
        <f t="shared" si="980"/>
        <v>0.8448809394031821</v>
      </c>
      <c r="AK1612" s="14">
        <f t="shared" si="981"/>
        <v>1.1918095030450913</v>
      </c>
      <c r="AL1612" s="24">
        <f t="shared" si="975"/>
        <v>719.77102299112653</v>
      </c>
      <c r="AM1612" s="14">
        <f t="shared" si="976"/>
        <v>584.87324783515737</v>
      </c>
      <c r="AN1612" s="138" t="str">
        <f t="shared" si="977"/>
        <v>modifiée</v>
      </c>
      <c r="AP1612" s="124"/>
    </row>
    <row r="1613" spans="2:42" x14ac:dyDescent="0.25">
      <c r="B1613" s="3">
        <f t="shared" si="958"/>
        <v>7975</v>
      </c>
      <c r="C1613" s="14">
        <f t="shared" si="959"/>
        <v>132.91666666666666</v>
      </c>
      <c r="D1613" s="11">
        <f t="shared" si="960"/>
        <v>1064.3417940178249</v>
      </c>
      <c r="E1613" s="11">
        <f t="shared" si="945"/>
        <v>936.94472573511371</v>
      </c>
      <c r="F1613" s="11">
        <f t="shared" si="961"/>
        <v>456.93535772262112</v>
      </c>
      <c r="G1613" s="11">
        <f t="shared" si="946"/>
        <v>719.93867447318348</v>
      </c>
      <c r="H1613" s="11">
        <f t="shared" si="947"/>
        <v>606.93311637863042</v>
      </c>
      <c r="I1613" s="24">
        <f t="shared" si="962"/>
        <v>456.93535772262112</v>
      </c>
      <c r="J1613" s="12">
        <f t="shared" si="948"/>
        <v>0.25200058359051553</v>
      </c>
      <c r="K1613" s="24">
        <f t="shared" si="949"/>
        <v>637.15182881200963</v>
      </c>
      <c r="L1613" s="12">
        <f t="shared" si="963"/>
        <v>0.22166577241563562</v>
      </c>
      <c r="M1613" s="24">
        <f t="shared" si="964"/>
        <v>719.93867447318348</v>
      </c>
      <c r="N1613" s="12">
        <f t="shared" si="950"/>
        <v>0.34756807826773278</v>
      </c>
      <c r="O1613" s="24">
        <f t="shared" si="951"/>
        <v>1385.8807186490994</v>
      </c>
      <c r="P1613" s="12">
        <f t="shared" si="965"/>
        <v>0.16690127700415738</v>
      </c>
      <c r="Q1613" s="24">
        <f t="shared" si="966"/>
        <v>606.93311637863042</v>
      </c>
      <c r="R1613" s="12">
        <f t="shared" si="952"/>
        <v>0.37769506397846281</v>
      </c>
      <c r="S1613" s="24">
        <f t="shared" si="953"/>
        <v>765.20126000371397</v>
      </c>
      <c r="T1613" s="12">
        <f t="shared" si="967"/>
        <v>0.23986589682467918</v>
      </c>
      <c r="W1613" s="24">
        <f t="shared" si="968"/>
        <v>838.40904640485644</v>
      </c>
      <c r="X1613" s="24">
        <f t="shared" si="969"/>
        <v>710.90781313550769</v>
      </c>
      <c r="Y1613" s="13">
        <f t="shared" si="954"/>
        <v>0.40974107434947871</v>
      </c>
      <c r="Z1613" s="24">
        <f t="shared" si="955"/>
        <v>2463.3919832564316</v>
      </c>
      <c r="AA1613" s="24">
        <f t="shared" si="956"/>
        <v>17153.330552085743</v>
      </c>
      <c r="AB1613" s="24">
        <f t="shared" si="970"/>
        <v>722.67108139174343</v>
      </c>
      <c r="AC1613" s="24">
        <f t="shared" si="971"/>
        <v>606.93311637863042</v>
      </c>
      <c r="AD1613" s="123">
        <f t="shared" si="972"/>
        <v>7975</v>
      </c>
      <c r="AE1613" s="14">
        <f t="shared" si="973"/>
        <v>132.91666666666666</v>
      </c>
      <c r="AF1613" s="24">
        <f t="shared" si="957"/>
        <v>478.46655818931521</v>
      </c>
      <c r="AG1613" s="3">
        <f t="shared" si="974"/>
        <v>-1</v>
      </c>
      <c r="AH1613" s="14">
        <f t="shared" si="978"/>
        <v>0</v>
      </c>
      <c r="AI1613" s="14">
        <f t="shared" si="979"/>
        <v>-9.5627691590593096E-17</v>
      </c>
      <c r="AJ1613" s="14">
        <f t="shared" si="980"/>
        <v>0.84380097629616313</v>
      </c>
      <c r="AK1613" s="14">
        <f t="shared" si="981"/>
        <v>1.190081562073861</v>
      </c>
      <c r="AL1613" s="24">
        <f t="shared" si="975"/>
        <v>719.93867447318348</v>
      </c>
      <c r="AM1613" s="14">
        <f t="shared" si="976"/>
        <v>585.08701476965678</v>
      </c>
      <c r="AN1613" s="138" t="str">
        <f t="shared" si="977"/>
        <v>modifiée</v>
      </c>
      <c r="AP1613" s="124"/>
    </row>
    <row r="1614" spans="2:42" x14ac:dyDescent="0.25">
      <c r="B1614" s="3">
        <f t="shared" si="958"/>
        <v>7980</v>
      </c>
      <c r="C1614" s="14">
        <f t="shared" si="959"/>
        <v>133</v>
      </c>
      <c r="D1614" s="11">
        <f t="shared" si="960"/>
        <v>1064.4356146822909</v>
      </c>
      <c r="E1614" s="11">
        <f t="shared" si="945"/>
        <v>937.16550116148596</v>
      </c>
      <c r="F1614" s="11">
        <f t="shared" si="961"/>
        <v>457.15702349503675</v>
      </c>
      <c r="G1614" s="11">
        <f t="shared" si="946"/>
        <v>720.10557575018765</v>
      </c>
      <c r="H1614" s="11">
        <f t="shared" si="947"/>
        <v>607.17298227545507</v>
      </c>
      <c r="I1614" s="24">
        <f t="shared" si="962"/>
        <v>457.15702349503675</v>
      </c>
      <c r="J1614" s="12">
        <f t="shared" si="948"/>
        <v>0.251946291760969</v>
      </c>
      <c r="K1614" s="24">
        <f t="shared" si="949"/>
        <v>637.28912846521484</v>
      </c>
      <c r="L1614" s="12">
        <f t="shared" si="963"/>
        <v>0.22157611191875737</v>
      </c>
      <c r="M1614" s="24">
        <f t="shared" si="964"/>
        <v>720.10557575018765</v>
      </c>
      <c r="N1614" s="12">
        <f t="shared" si="950"/>
        <v>0.3458922963169575</v>
      </c>
      <c r="O1614" s="24">
        <f t="shared" si="951"/>
        <v>1392.5950453888645</v>
      </c>
      <c r="P1614" s="12">
        <f t="shared" si="965"/>
        <v>0.16614779826626266</v>
      </c>
      <c r="Q1614" s="24">
        <f t="shared" si="966"/>
        <v>607.17298227545507</v>
      </c>
      <c r="R1614" s="12">
        <f t="shared" si="952"/>
        <v>0.37760531062791136</v>
      </c>
      <c r="S1614" s="24">
        <f t="shared" si="953"/>
        <v>765.38314138884971</v>
      </c>
      <c r="T1614" s="12">
        <f t="shared" si="967"/>
        <v>0.23973991965484634</v>
      </c>
      <c r="W1614" s="24">
        <f t="shared" si="968"/>
        <v>838.81878747920587</v>
      </c>
      <c r="X1614" s="24">
        <f t="shared" si="969"/>
        <v>710.27731777207009</v>
      </c>
      <c r="Y1614" s="13">
        <f t="shared" si="954"/>
        <v>0.40960722799243099</v>
      </c>
      <c r="Z1614" s="24">
        <f t="shared" si="955"/>
        <v>2458.6678420570024</v>
      </c>
      <c r="AA1614" s="24">
        <f t="shared" si="956"/>
        <v>17134.254532671632</v>
      </c>
      <c r="AB1614" s="24">
        <f t="shared" si="970"/>
        <v>722.99588487733047</v>
      </c>
      <c r="AC1614" s="24">
        <f t="shared" si="971"/>
        <v>607.17298227545507</v>
      </c>
      <c r="AD1614" s="123">
        <f t="shared" si="972"/>
        <v>7980</v>
      </c>
      <c r="AE1614" s="14">
        <f t="shared" si="973"/>
        <v>133</v>
      </c>
      <c r="AF1614" s="24">
        <f t="shared" si="957"/>
        <v>478.58649113772753</v>
      </c>
      <c r="AG1614" s="3">
        <f t="shared" si="974"/>
        <v>-1</v>
      </c>
      <c r="AH1614" s="14">
        <f t="shared" si="978"/>
        <v>0</v>
      </c>
      <c r="AI1614" s="14">
        <f t="shared" si="979"/>
        <v>-9.5095082307638911E-17</v>
      </c>
      <c r="AJ1614" s="14">
        <f t="shared" si="980"/>
        <v>0.84272157976045214</v>
      </c>
      <c r="AK1614" s="14">
        <f t="shared" si="981"/>
        <v>1.1883545276167236</v>
      </c>
      <c r="AL1614" s="24">
        <f t="shared" si="975"/>
        <v>720.10557575018765</v>
      </c>
      <c r="AM1614" s="14">
        <f t="shared" si="976"/>
        <v>585.30065050729593</v>
      </c>
      <c r="AN1614" s="138" t="str">
        <f t="shared" si="977"/>
        <v>modifiée</v>
      </c>
      <c r="AP1614" s="124"/>
    </row>
    <row r="1615" spans="2:42" x14ac:dyDescent="0.25">
      <c r="B1615" s="3">
        <f t="shared" si="958"/>
        <v>7985</v>
      </c>
      <c r="C1615" s="14">
        <f t="shared" si="959"/>
        <v>133.08333333333334</v>
      </c>
      <c r="D1615" s="11">
        <f t="shared" si="960"/>
        <v>1064.5293766354487</v>
      </c>
      <c r="E1615" s="11">
        <f t="shared" si="945"/>
        <v>937.38627658785822</v>
      </c>
      <c r="F1615" s="11">
        <f t="shared" si="961"/>
        <v>457.3785996069555</v>
      </c>
      <c r="G1615" s="11">
        <f t="shared" si="946"/>
        <v>720.27172354845391</v>
      </c>
      <c r="H1615" s="11">
        <f t="shared" si="947"/>
        <v>607.41272219510995</v>
      </c>
      <c r="I1615" s="24">
        <f t="shared" si="962"/>
        <v>457.3785996069555</v>
      </c>
      <c r="J1615" s="12">
        <f t="shared" si="948"/>
        <v>0.25189199269094403</v>
      </c>
      <c r="K1615" s="24">
        <f t="shared" si="949"/>
        <v>637.42650562692222</v>
      </c>
      <c r="L1615" s="12">
        <f t="shared" si="963"/>
        <v>0.22148647169241548</v>
      </c>
      <c r="M1615" s="24">
        <f t="shared" si="964"/>
        <v>720.27172354845391</v>
      </c>
      <c r="N1615" s="12">
        <f t="shared" si="950"/>
        <v>0.34420916465058254</v>
      </c>
      <c r="O1615" s="24">
        <f t="shared" si="951"/>
        <v>1399.404628224087</v>
      </c>
      <c r="P1615" s="12">
        <f t="shared" si="965"/>
        <v>0.16539104978648425</v>
      </c>
      <c r="Q1615" s="24">
        <f t="shared" si="966"/>
        <v>607.41272219510995</v>
      </c>
      <c r="R1615" s="12">
        <f t="shared" si="952"/>
        <v>0.3775153178013313</v>
      </c>
      <c r="S1615" s="24">
        <f t="shared" si="953"/>
        <v>765.565594892224</v>
      </c>
      <c r="T1615" s="12">
        <f t="shared" si="967"/>
        <v>0.23961386971872489</v>
      </c>
      <c r="W1615" s="24">
        <f t="shared" si="968"/>
        <v>839.22839470719828</v>
      </c>
      <c r="X1615" s="24">
        <f t="shared" si="969"/>
        <v>709.65180000322766</v>
      </c>
      <c r="Y1615" s="13">
        <f t="shared" si="954"/>
        <v>0.40946982015017863</v>
      </c>
      <c r="Z1615" s="24">
        <f t="shared" si="955"/>
        <v>2453.9470470164988</v>
      </c>
      <c r="AA1615" s="24">
        <f t="shared" si="956"/>
        <v>17115.153586957182</v>
      </c>
      <c r="AB1615" s="24">
        <f t="shared" si="970"/>
        <v>723.32055845115406</v>
      </c>
      <c r="AC1615" s="24">
        <f t="shared" si="971"/>
        <v>607.41272219510995</v>
      </c>
      <c r="AD1615" s="123">
        <f t="shared" si="972"/>
        <v>7985</v>
      </c>
      <c r="AE1615" s="14">
        <f t="shared" si="973"/>
        <v>133.08333333333334</v>
      </c>
      <c r="AF1615" s="24">
        <f t="shared" si="957"/>
        <v>478.70636109755498</v>
      </c>
      <c r="AG1615" s="3">
        <f t="shared" si="974"/>
        <v>-1</v>
      </c>
      <c r="AH1615" s="14">
        <f t="shared" si="978"/>
        <v>0</v>
      </c>
      <c r="AI1615" s="14">
        <f t="shared" si="979"/>
        <v>-9.4562752750193645E-17</v>
      </c>
      <c r="AJ1615" s="14">
        <f t="shared" si="980"/>
        <v>0.84164275012200518</v>
      </c>
      <c r="AK1615" s="14">
        <f t="shared" si="981"/>
        <v>1.1866284001952083</v>
      </c>
      <c r="AL1615" s="24">
        <f t="shared" si="975"/>
        <v>720.27172354845391</v>
      </c>
      <c r="AM1615" s="14">
        <f t="shared" si="976"/>
        <v>585.51415521049489</v>
      </c>
      <c r="AN1615" s="138" t="str">
        <f t="shared" si="977"/>
        <v>modifiée</v>
      </c>
      <c r="AP1615" s="124"/>
    </row>
    <row r="1616" spans="2:42" x14ac:dyDescent="0.25">
      <c r="B1616" s="3">
        <f t="shared" si="958"/>
        <v>7990</v>
      </c>
      <c r="C1616" s="14">
        <f t="shared" si="959"/>
        <v>133.16666666666666</v>
      </c>
      <c r="D1616" s="11">
        <f t="shared" si="960"/>
        <v>1064.6230799507332</v>
      </c>
      <c r="E1616" s="11">
        <f t="shared" si="945"/>
        <v>937.60705201423036</v>
      </c>
      <c r="F1616" s="11">
        <f t="shared" si="961"/>
        <v>457.60008607864791</v>
      </c>
      <c r="G1616" s="11">
        <f t="shared" si="946"/>
        <v>720.43711459824044</v>
      </c>
      <c r="H1616" s="11">
        <f t="shared" si="947"/>
        <v>607.65233606482866</v>
      </c>
      <c r="I1616" s="24">
        <f t="shared" si="962"/>
        <v>457.60008607864791</v>
      </c>
      <c r="J1616" s="12">
        <f t="shared" si="948"/>
        <v>0.25183768640653426</v>
      </c>
      <c r="K1616" s="24">
        <f t="shared" si="949"/>
        <v>637.56396029305574</v>
      </c>
      <c r="L1616" s="12">
        <f t="shared" si="963"/>
        <v>0.22139685177919508</v>
      </c>
      <c r="M1616" s="24">
        <f t="shared" si="964"/>
        <v>720.43711459824044</v>
      </c>
      <c r="N1616" s="12">
        <f t="shared" si="950"/>
        <v>0.34251872064461203</v>
      </c>
      <c r="O1616" s="24">
        <f t="shared" si="951"/>
        <v>1406.3111563147465</v>
      </c>
      <c r="P1616" s="12">
        <f t="shared" si="965"/>
        <v>0.16463103631080103</v>
      </c>
      <c r="Q1616" s="24">
        <f t="shared" si="966"/>
        <v>607.65233606482866</v>
      </c>
      <c r="R1616" s="12">
        <f t="shared" si="952"/>
        <v>0.37742508460387214</v>
      </c>
      <c r="S1616" s="24">
        <f t="shared" si="953"/>
        <v>765.74862308592333</v>
      </c>
      <c r="T1616" s="12">
        <f t="shared" si="967"/>
        <v>0.23948774668286049</v>
      </c>
      <c r="W1616" s="24">
        <f t="shared" si="968"/>
        <v>839.63786452734848</v>
      </c>
      <c r="X1616" s="24">
        <f t="shared" si="969"/>
        <v>709.03120659200727</v>
      </c>
      <c r="Y1616" s="13">
        <f t="shared" si="954"/>
        <v>0.40932888884147633</v>
      </c>
      <c r="Z1616" s="24">
        <f t="shared" si="955"/>
        <v>2449.2296871720469</v>
      </c>
      <c r="AA1616" s="24">
        <f t="shared" si="956"/>
        <v>17096.028285647288</v>
      </c>
      <c r="AB1616" s="24">
        <f t="shared" si="970"/>
        <v>723.64510029608857</v>
      </c>
      <c r="AC1616" s="24">
        <f t="shared" si="971"/>
        <v>607.65233606482866</v>
      </c>
      <c r="AD1616" s="123">
        <f t="shared" si="972"/>
        <v>7990</v>
      </c>
      <c r="AE1616" s="14">
        <f t="shared" si="973"/>
        <v>133.16666666666666</v>
      </c>
      <c r="AF1616" s="24">
        <f t="shared" si="957"/>
        <v>478.82616803241433</v>
      </c>
      <c r="AG1616" s="3">
        <f t="shared" si="974"/>
        <v>-1</v>
      </c>
      <c r="AH1616" s="14">
        <f t="shared" si="978"/>
        <v>0</v>
      </c>
      <c r="AI1616" s="14">
        <f t="shared" si="979"/>
        <v>-9.4030703079831174E-17</v>
      </c>
      <c r="AJ1616" s="14">
        <f t="shared" si="980"/>
        <v>0.84056448770827097</v>
      </c>
      <c r="AK1616" s="14">
        <f t="shared" si="981"/>
        <v>1.1849031803332337</v>
      </c>
      <c r="AL1616" s="24">
        <f t="shared" si="975"/>
        <v>720.43711459824044</v>
      </c>
      <c r="AM1616" s="14">
        <f t="shared" si="976"/>
        <v>585.72752903936259</v>
      </c>
      <c r="AN1616" s="138" t="str">
        <f t="shared" si="977"/>
        <v>modifiée</v>
      </c>
      <c r="AP1616" s="124"/>
    </row>
    <row r="1617" spans="2:42" x14ac:dyDescent="0.25">
      <c r="B1617" s="3">
        <f t="shared" si="958"/>
        <v>7995</v>
      </c>
      <c r="C1617" s="14">
        <f t="shared" si="959"/>
        <v>133.25</v>
      </c>
      <c r="D1617" s="11">
        <f t="shared" si="960"/>
        <v>1064.716724701442</v>
      </c>
      <c r="E1617" s="11">
        <f t="shared" si="945"/>
        <v>937.82782744060262</v>
      </c>
      <c r="F1617" s="11">
        <f t="shared" si="961"/>
        <v>457.82148293042712</v>
      </c>
      <c r="G1617" s="11">
        <f t="shared" si="946"/>
        <v>720.60174563455121</v>
      </c>
      <c r="H1617" s="11">
        <f t="shared" si="947"/>
        <v>607.89182381151147</v>
      </c>
      <c r="I1617" s="24">
        <f t="shared" si="962"/>
        <v>457.82148293042712</v>
      </c>
      <c r="J1617" s="12">
        <f t="shared" si="948"/>
        <v>0.25178337293389857</v>
      </c>
      <c r="K1617" s="24">
        <f t="shared" si="949"/>
        <v>637.70149245932794</v>
      </c>
      <c r="L1617" s="12">
        <f t="shared" si="963"/>
        <v>0.22130725222160372</v>
      </c>
      <c r="M1617" s="24">
        <f t="shared" si="964"/>
        <v>720.60174563455121</v>
      </c>
      <c r="N1617" s="12">
        <f t="shared" si="950"/>
        <v>0.34082100379394031</v>
      </c>
      <c r="O1617" s="24">
        <f t="shared" si="951"/>
        <v>1413.3163529451945</v>
      </c>
      <c r="P1617" s="12">
        <f t="shared" si="965"/>
        <v>0.16386776340725759</v>
      </c>
      <c r="Q1617" s="24">
        <f t="shared" si="966"/>
        <v>607.89182381151147</v>
      </c>
      <c r="R1617" s="12">
        <f t="shared" si="952"/>
        <v>0.37733461013646624</v>
      </c>
      <c r="S1617" s="24">
        <f t="shared" si="953"/>
        <v>765.93222855698104</v>
      </c>
      <c r="T1617" s="12">
        <f t="shared" si="967"/>
        <v>0.23936155021179267</v>
      </c>
      <c r="W1617" s="24">
        <f t="shared" si="968"/>
        <v>840.04719341619</v>
      </c>
      <c r="X1617" s="24">
        <f t="shared" si="969"/>
        <v>708.41548500004137</v>
      </c>
      <c r="Y1617" s="13">
        <f t="shared" si="954"/>
        <v>0.40918447183013562</v>
      </c>
      <c r="Z1617" s="24">
        <f t="shared" si="955"/>
        <v>2444.5158506103153</v>
      </c>
      <c r="AA1617" s="24">
        <f t="shared" si="956"/>
        <v>17076.879196089176</v>
      </c>
      <c r="AB1617" s="24">
        <f t="shared" si="970"/>
        <v>723.96950861385073</v>
      </c>
      <c r="AC1617" s="24">
        <f t="shared" si="971"/>
        <v>607.89182381151147</v>
      </c>
      <c r="AD1617" s="123">
        <f t="shared" si="972"/>
        <v>7995</v>
      </c>
      <c r="AE1617" s="14">
        <f t="shared" si="973"/>
        <v>133.25</v>
      </c>
      <c r="AF1617" s="24">
        <f t="shared" si="957"/>
        <v>478.94591190575574</v>
      </c>
      <c r="AG1617" s="3">
        <f t="shared" si="974"/>
        <v>-1</v>
      </c>
      <c r="AH1617" s="14">
        <f t="shared" si="978"/>
        <v>0</v>
      </c>
      <c r="AI1617" s="14">
        <f t="shared" si="979"/>
        <v>-9.3498933458865445E-17</v>
      </c>
      <c r="AJ1617" s="14">
        <f t="shared" si="980"/>
        <v>0.83948679284819838</v>
      </c>
      <c r="AK1617" s="14">
        <f t="shared" si="981"/>
        <v>1.1831788685571174</v>
      </c>
      <c r="AL1617" s="24">
        <f t="shared" si="975"/>
        <v>720.60174563455121</v>
      </c>
      <c r="AM1617" s="14">
        <f t="shared" si="976"/>
        <v>585.94077215170626</v>
      </c>
      <c r="AN1617" s="138" t="str">
        <f t="shared" si="977"/>
        <v>modifiée</v>
      </c>
      <c r="AP1617" s="124"/>
    </row>
    <row r="1618" spans="2:42" x14ac:dyDescent="0.25">
      <c r="B1618" s="3">
        <f t="shared" si="958"/>
        <v>8000</v>
      </c>
      <c r="C1618" s="14">
        <f t="shared" si="959"/>
        <v>133.33333333333334</v>
      </c>
      <c r="D1618" s="11">
        <f t="shared" si="960"/>
        <v>1064.8103109607348</v>
      </c>
      <c r="E1618" s="11">
        <f t="shared" ref="E1618:E1681" si="982">IF(B1618&lt;=40*60,20+345*CRed_1*LOG(8*C1618+1,10),ThetaG40+(ThetaG120-ThetaG40)/80*(C1618-40))</f>
        <v>938.04860286697487</v>
      </c>
      <c r="F1618" s="11">
        <f t="shared" si="961"/>
        <v>458.04279018264873</v>
      </c>
      <c r="G1618" s="11">
        <f t="shared" ref="G1618:G1681" si="983">M1618</f>
        <v>720.76561339795842</v>
      </c>
      <c r="H1618" s="11">
        <f t="shared" ref="H1618:H1681" si="984">Q1618</f>
        <v>608.13118536172328</v>
      </c>
      <c r="I1618" s="24">
        <f t="shared" si="962"/>
        <v>458.04279018264873</v>
      </c>
      <c r="J1618" s="12">
        <f t="shared" ref="J1618:J1681" si="985">Cp*RhoP/(K1618*RhoA)*dP/1000*MassivSS</f>
        <v>0.25172905229925946</v>
      </c>
      <c r="K1618" s="24">
        <f t="shared" ref="K1618:K1681" si="986">IF(I1618&lt;600,425+0.773*I1618-1.69/1000*I1618^2+2.22/1000^2*I1618^3,IF(I1618&lt;735,666+13002/(738-I1618),IF(I1618&lt;900,545+17820/(I1618-731),650)))</f>
        <v>637.83910212124124</v>
      </c>
      <c r="L1618" s="12">
        <f t="shared" si="963"/>
        <v>0.22121767306211143</v>
      </c>
      <c r="M1618" s="24">
        <f t="shared" si="964"/>
        <v>720.76561339795842</v>
      </c>
      <c r="N1618" s="12">
        <f t="shared" ref="N1618:N1681" si="987">Cp*RhoP/(O1618*RhoA)*dP/1000*MassivW</f>
        <v>0.33911605574866321</v>
      </c>
      <c r="O1618" s="24">
        <f t="shared" ref="O1618:O1681" si="988">IF(M1618&lt;600,425+0.773*M1618-1.69/1000*M1618^2+2.22/1000^2*M1618^3,IF(M1618&lt;735,666+13002/(738-M1618),IF(M1618&lt;900,545+17820/(M1618-731),650)))</f>
        <v>1420.4219762634189</v>
      </c>
      <c r="P1618" s="12">
        <f t="shared" si="965"/>
        <v>0.16310123748549776</v>
      </c>
      <c r="Q1618" s="24">
        <f t="shared" si="966"/>
        <v>608.13118536172328</v>
      </c>
      <c r="R1618" s="12">
        <f t="shared" ref="R1618:R1681" si="989">Cp*RhoP/(S1618*RhoA)*dP/1000*MassivSI</f>
        <v>0.37724389349580534</v>
      </c>
      <c r="S1618" s="24">
        <f t="shared" ref="S1618:S1681" si="990">IF(Q1618&lt;600,425+0.773*Q1618-1.69/1000*Q1618^2+2.22/1000^2*Q1618^3,IF(Q1618&lt;735,666+13002/(738-Q1618),IF(Q1618&lt;900,545+17820/(Q1618-731),650)))</f>
        <v>766.11641390748377</v>
      </c>
      <c r="T1618" s="12">
        <f t="shared" si="967"/>
        <v>0.23923527996810509</v>
      </c>
      <c r="W1618" s="24">
        <f t="shared" si="968"/>
        <v>840.45637788802014</v>
      </c>
      <c r="X1618" s="24">
        <f t="shared" si="969"/>
        <v>707.80458337686673</v>
      </c>
      <c r="Y1618" s="13">
        <f t="shared" ref="Y1618:Y1681" si="991">MAX(MassivSSCO/(X1618*RhoA)*DeltaT*(Z1618+AA1618),L1618)</f>
        <v>0.40903660662589514</v>
      </c>
      <c r="Z1618" s="24">
        <f t="shared" ref="Z1618:Z1681" si="992">AlphaC*(E1618-W1618)</f>
        <v>2439.8056244738682</v>
      </c>
      <c r="AA1618" s="24">
        <f t="shared" ref="AA1618:AA1681" si="993">Phi*EpsilonF*0.7*Botzman/10^8*EpsilonA*((E1618+273)^4-(W1618+273)^4)</f>
        <v>17057.706882281429</v>
      </c>
      <c r="AB1618" s="24">
        <f t="shared" si="970"/>
        <v>724.29378162487171</v>
      </c>
      <c r="AC1618" s="24">
        <f t="shared" si="971"/>
        <v>608.13118536172328</v>
      </c>
      <c r="AD1618" s="123">
        <f t="shared" si="972"/>
        <v>8000</v>
      </c>
      <c r="AE1618" s="14">
        <f t="shared" si="973"/>
        <v>133.33333333333334</v>
      </c>
      <c r="AF1618" s="24">
        <f t="shared" ref="AF1618:AF1681" si="994">IF(AC1618&lt;=450,Thetha0_0,IF(AC1618&gt;=650,Thetha0_2,(IF(AC1618&lt;=550,Thetha0_0+(Thetha0_1-Thetha0_0)/100*(AC1618-450),Thetha0_1+(Thetha0_2-Thetha0_1)/100*(AC1618-550)))))</f>
        <v>479.06559268086164</v>
      </c>
      <c r="AG1618" s="3">
        <f t="shared" si="974"/>
        <v>-1</v>
      </c>
      <c r="AH1618" s="14">
        <f t="shared" si="978"/>
        <v>0</v>
      </c>
      <c r="AI1618" s="14">
        <f t="shared" si="979"/>
        <v>-9.2967444050355217E-17</v>
      </c>
      <c r="AJ1618" s="14">
        <f t="shared" si="980"/>
        <v>0.8384096658722453</v>
      </c>
      <c r="AK1618" s="14">
        <f t="shared" si="981"/>
        <v>1.1814554653955924</v>
      </c>
      <c r="AL1618" s="24">
        <f t="shared" si="975"/>
        <v>720.76561339795842</v>
      </c>
      <c r="AM1618" s="14">
        <f t="shared" si="976"/>
        <v>586.15388470303992</v>
      </c>
      <c r="AN1618" s="138" t="str">
        <f t="shared" si="977"/>
        <v>modifiée</v>
      </c>
      <c r="AP1618" s="124"/>
    </row>
    <row r="1619" spans="2:42" x14ac:dyDescent="0.25">
      <c r="B1619" s="3">
        <f t="shared" ref="B1619:B1682" si="995">B1618+DeltaT</f>
        <v>8005</v>
      </c>
      <c r="C1619" s="14">
        <f t="shared" ref="C1619:C1682" si="996">B1619/60</f>
        <v>133.41666666666666</v>
      </c>
      <c r="D1619" s="11">
        <f t="shared" ref="D1619:D1682" si="997">20+345*LOG(8*C1619+1,10)</f>
        <v>1064.9038388016347</v>
      </c>
      <c r="E1619" s="11">
        <f t="shared" si="982"/>
        <v>938.26937829334702</v>
      </c>
      <c r="F1619" s="11">
        <f t="shared" ref="F1619:F1682" si="998">I1619</f>
        <v>458.26400785571082</v>
      </c>
      <c r="G1619" s="11">
        <f t="shared" si="983"/>
        <v>720.92871463544395</v>
      </c>
      <c r="H1619" s="11">
        <f t="shared" si="984"/>
        <v>608.37042064169134</v>
      </c>
      <c r="I1619" s="24">
        <f t="shared" ref="I1619:I1682" si="999">I1618+IF(Limit=Oui,MAX(0,L1618),L1618)</f>
        <v>458.26400785571082</v>
      </c>
      <c r="J1619" s="12">
        <f t="shared" si="985"/>
        <v>0.25167472452890383</v>
      </c>
      <c r="K1619" s="24">
        <f t="shared" si="986"/>
        <v>637.97678927408811</v>
      </c>
      <c r="L1619" s="12">
        <f t="shared" ref="L1619:L1682" si="1000">LambdaP*MassivSS/(dP/1000)/(K1619*RhoA)/(1+J1619/3)*(D1619-I1619)*DeltaT-(EXP(J1619/10)-1)*(D1619-D1618)</f>
        <v>0.2211281143431103</v>
      </c>
      <c r="M1619" s="24">
        <f t="shared" ref="M1619:M1682" si="1001">M1618+IF(Limit=Oui,MAX(0,P1618),P1618)</f>
        <v>720.92871463544395</v>
      </c>
      <c r="N1619" s="12">
        <f t="shared" si="987"/>
        <v>0.33740392035018446</v>
      </c>
      <c r="O1619" s="24">
        <f t="shared" si="988"/>
        <v>1427.6298200365845</v>
      </c>
      <c r="P1619" s="12">
        <f t="shared" ref="P1619:P1682" si="1002">LambdaP*MassivW/(dP/1000)/(O1619*RhoA)/(1+N1619/3)*(D1619-M1619)*DeltaT-(EXP(N1619/10)-1)*(D1619-D1618)</f>
        <v>0.16233146581628921</v>
      </c>
      <c r="Q1619" s="24">
        <f t="shared" ref="Q1619:Q1682" si="1003">Q1618+IF(Limit=Oui,MAX(0,T1618),T1618)</f>
        <v>608.37042064169134</v>
      </c>
      <c r="R1619" s="12">
        <f t="shared" si="989"/>
        <v>0.37715293377431808</v>
      </c>
      <c r="S1619" s="24">
        <f t="shared" si="990"/>
        <v>766.30118175467669</v>
      </c>
      <c r="T1619" s="12">
        <f t="shared" ref="T1619:T1682" si="1004">LambdaP*MassivSI/(dP/1000)/(S1619*RhoA)/(1+R1619/3)*(D1619-Q1619)*DeltaT-(EXP(R1619/10)-1)*(D1619-D1618)</f>
        <v>0.23910893561235413</v>
      </c>
      <c r="W1619" s="24">
        <f t="shared" ref="W1619:W1682" si="1005">W1618+IF(Limit=Oui,MAX(0,Y1618),Y1618)</f>
        <v>840.86541449464607</v>
      </c>
      <c r="X1619" s="24">
        <f t="shared" ref="X1619:X1682" si="1006">IF(W1619&lt;600,425+0.773*W1619-1.69/1000*W1619^2+2.22/1000^2*W1619^3,IF(W1619&lt;735,666+13002/(738-W1619),IF(W1619&lt;900,545+17820/(W1619-731),650)))</f>
        <v>707.19845054940743</v>
      </c>
      <c r="Y1619" s="13">
        <f t="shared" si="991"/>
        <v>0.4088853304853145</v>
      </c>
      <c r="Z1619" s="24">
        <f t="shared" si="992"/>
        <v>2435.0990949675233</v>
      </c>
      <c r="AA1619" s="24">
        <f t="shared" si="993"/>
        <v>17038.511904883351</v>
      </c>
      <c r="AB1619" s="24">
        <f t="shared" ref="AB1619:AB1682" si="1007">MAX(M1619,AVERAGE(W1619,AC1619))</f>
        <v>724.61791756816865</v>
      </c>
      <c r="AC1619" s="24">
        <f t="shared" ref="AC1619:AC1682" si="1008">Q1619</f>
        <v>608.37042064169134</v>
      </c>
      <c r="AD1619" s="123">
        <f t="shared" ref="AD1619:AD1682" si="1009">B1619</f>
        <v>8005</v>
      </c>
      <c r="AE1619" s="14">
        <f t="shared" ref="AE1619:AE1682" si="1010">C1619</f>
        <v>133.41666666666666</v>
      </c>
      <c r="AF1619" s="24">
        <f t="shared" si="994"/>
        <v>479.18521032084567</v>
      </c>
      <c r="AG1619" s="3">
        <f t="shared" ref="AG1619:AG1682" si="1011">IF(C1619&lt;=30,AH1619,IF(C1619&lt;=60,AI1619,IF(C1619&lt;=90,AJ1619,IF(C1619&lt;=120,AK1619,-1))))</f>
        <v>-1</v>
      </c>
      <c r="AH1619" s="14">
        <f t="shared" si="978"/>
        <v>0</v>
      </c>
      <c r="AI1619" s="14">
        <f t="shared" si="979"/>
        <v>-9.2436235018108836E-17</v>
      </c>
      <c r="AJ1619" s="14">
        <f t="shared" si="980"/>
        <v>0.83733310711238906</v>
      </c>
      <c r="AK1619" s="14">
        <f t="shared" si="981"/>
        <v>1.1797329713798224</v>
      </c>
      <c r="AL1619" s="24">
        <f t="shared" ref="AL1619:AL1682" si="1012">MAX(M1619,AVERAGE(W1619,AM1619))</f>
        <v>720.92871463544395</v>
      </c>
      <c r="AM1619" s="14">
        <f t="shared" ref="AM1619:AM1682" si="1013">IF(W1619&gt;=AF1619,(1+(W1619-AF1619)*AG1619/10000)*AC1619,AC1619)</f>
        <v>586.36686684659264</v>
      </c>
      <c r="AN1619" s="138" t="str">
        <f t="shared" ref="AN1619:AN1682" si="1014">IF(AM1619=AC1619,"","modifiée")</f>
        <v>modifiée</v>
      </c>
      <c r="AP1619" s="124"/>
    </row>
    <row r="1620" spans="2:42" x14ac:dyDescent="0.25">
      <c r="B1620" s="3">
        <f t="shared" si="995"/>
        <v>8010</v>
      </c>
      <c r="C1620" s="14">
        <f t="shared" si="996"/>
        <v>133.5</v>
      </c>
      <c r="D1620" s="11">
        <f t="shared" si="997"/>
        <v>1064.9973082970284</v>
      </c>
      <c r="E1620" s="11">
        <f t="shared" si="982"/>
        <v>938.49015371971927</v>
      </c>
      <c r="F1620" s="11">
        <f t="shared" si="998"/>
        <v>458.48513597005393</v>
      </c>
      <c r="G1620" s="11">
        <f t="shared" si="983"/>
        <v>721.09104610126019</v>
      </c>
      <c r="H1620" s="11">
        <f t="shared" si="984"/>
        <v>608.60952957730365</v>
      </c>
      <c r="I1620" s="24">
        <f t="shared" si="999"/>
        <v>458.48513597005393</v>
      </c>
      <c r="J1620" s="12">
        <f t="shared" si="985"/>
        <v>0.25162038964918187</v>
      </c>
      <c r="K1620" s="24">
        <f t="shared" si="986"/>
        <v>638.11455391295112</v>
      </c>
      <c r="L1620" s="12">
        <f t="shared" si="1000"/>
        <v>0.2210385761069375</v>
      </c>
      <c r="M1620" s="24">
        <f t="shared" si="1001"/>
        <v>721.09104610126019</v>
      </c>
      <c r="N1620" s="12">
        <f t="shared" si="987"/>
        <v>0.33568464366707168</v>
      </c>
      <c r="O1620" s="24">
        <f t="shared" si="988"/>
        <v>1434.9417144232093</v>
      </c>
      <c r="P1620" s="12">
        <f t="shared" si="1002"/>
        <v>0.16155845655121745</v>
      </c>
      <c r="Q1620" s="24">
        <f t="shared" si="1003"/>
        <v>608.60952957730365</v>
      </c>
      <c r="R1620" s="12">
        <f t="shared" si="989"/>
        <v>0.37706173006014476</v>
      </c>
      <c r="S1620" s="24">
        <f t="shared" si="990"/>
        <v>766.48653473107186</v>
      </c>
      <c r="T1620" s="12">
        <f t="shared" si="1004"/>
        <v>0.23898251680309324</v>
      </c>
      <c r="W1620" s="24">
        <f t="shared" si="1005"/>
        <v>841.27429982513138</v>
      </c>
      <c r="X1620" s="24">
        <f t="shared" si="1006"/>
        <v>706.59703601163869</v>
      </c>
      <c r="Y1620" s="13">
        <f t="shared" si="991"/>
        <v>0.4087306804126915</v>
      </c>
      <c r="Z1620" s="24">
        <f t="shared" si="992"/>
        <v>2430.3963473646972</v>
      </c>
      <c r="AA1620" s="24">
        <f t="shared" si="993"/>
        <v>17019.294821224568</v>
      </c>
      <c r="AB1620" s="24">
        <f t="shared" si="1007"/>
        <v>724.94191470121746</v>
      </c>
      <c r="AC1620" s="24">
        <f t="shared" si="1008"/>
        <v>608.60952957730365</v>
      </c>
      <c r="AD1620" s="123">
        <f t="shared" si="1009"/>
        <v>8010</v>
      </c>
      <c r="AE1620" s="14">
        <f t="shared" si="1010"/>
        <v>133.5</v>
      </c>
      <c r="AF1620" s="24">
        <f t="shared" si="994"/>
        <v>479.30476478865182</v>
      </c>
      <c r="AG1620" s="3">
        <f t="shared" si="1011"/>
        <v>-1</v>
      </c>
      <c r="AH1620" s="14">
        <f t="shared" si="978"/>
        <v>0</v>
      </c>
      <c r="AI1620" s="14">
        <f t="shared" si="979"/>
        <v>-9.1905306526688062E-17</v>
      </c>
      <c r="AJ1620" s="14">
        <f t="shared" si="980"/>
        <v>0.83625711690213356</v>
      </c>
      <c r="AK1620" s="14">
        <f t="shared" si="981"/>
        <v>1.1780113870434137</v>
      </c>
      <c r="AL1620" s="24">
        <f t="shared" si="1012"/>
        <v>721.09104610126019</v>
      </c>
      <c r="AM1620" s="14">
        <f t="shared" si="1013"/>
        <v>586.57971873331689</v>
      </c>
      <c r="AN1620" s="138" t="str">
        <f t="shared" si="1014"/>
        <v>modifiée</v>
      </c>
      <c r="AP1620" s="124"/>
    </row>
    <row r="1621" spans="2:42" x14ac:dyDescent="0.25">
      <c r="B1621" s="3">
        <f t="shared" si="995"/>
        <v>8015</v>
      </c>
      <c r="C1621" s="14">
        <f t="shared" si="996"/>
        <v>133.58333333333334</v>
      </c>
      <c r="D1621" s="11">
        <f t="shared" si="997"/>
        <v>1065.0907195196653</v>
      </c>
      <c r="E1621" s="11">
        <f t="shared" si="982"/>
        <v>938.71092914609153</v>
      </c>
      <c r="F1621" s="11">
        <f t="shared" si="998"/>
        <v>458.70617454616087</v>
      </c>
      <c r="G1621" s="11">
        <f t="shared" si="983"/>
        <v>721.25260455781142</v>
      </c>
      <c r="H1621" s="11">
        <f t="shared" si="984"/>
        <v>608.8485120941067</v>
      </c>
      <c r="I1621" s="24">
        <f t="shared" si="999"/>
        <v>458.70617454616087</v>
      </c>
      <c r="J1621" s="12">
        <f t="shared" si="985"/>
        <v>0.25156604768650681</v>
      </c>
      <c r="K1621" s="24">
        <f t="shared" si="986"/>
        <v>638.25239603270484</v>
      </c>
      <c r="L1621" s="12">
        <f t="shared" si="1000"/>
        <v>0.22094905839590379</v>
      </c>
      <c r="M1621" s="24">
        <f t="shared" si="1001"/>
        <v>721.25260455781142</v>
      </c>
      <c r="N1621" s="12">
        <f t="shared" si="987"/>
        <v>0.33395827403060957</v>
      </c>
      <c r="O1621" s="24">
        <f t="shared" si="988"/>
        <v>1442.3595267623823</v>
      </c>
      <c r="P1621" s="12">
        <f t="shared" si="1002"/>
        <v>0.16078221874244963</v>
      </c>
      <c r="Q1621" s="24">
        <f t="shared" si="1003"/>
        <v>608.8485120941067</v>
      </c>
      <c r="R1621" s="12">
        <f t="shared" si="989"/>
        <v>0.37697028143711558</v>
      </c>
      <c r="S1621" s="24">
        <f t="shared" si="990"/>
        <v>766.67247548455623</v>
      </c>
      <c r="T1621" s="12">
        <f t="shared" si="1004"/>
        <v>0.23885602319690477</v>
      </c>
      <c r="W1621" s="24">
        <f t="shared" si="1005"/>
        <v>841.68303050554402</v>
      </c>
      <c r="X1621" s="24">
        <f t="shared" si="1006"/>
        <v>706.00028991442741</v>
      </c>
      <c r="Y1621" s="13">
        <f t="shared" si="991"/>
        <v>0.40857269316098788</v>
      </c>
      <c r="Z1621" s="24">
        <f t="shared" si="992"/>
        <v>2425.6974660136875</v>
      </c>
      <c r="AA1621" s="24">
        <f t="shared" si="993"/>
        <v>17000.056185314355</v>
      </c>
      <c r="AB1621" s="24">
        <f t="shared" si="1007"/>
        <v>725.26577129982536</v>
      </c>
      <c r="AC1621" s="24">
        <f t="shared" si="1008"/>
        <v>608.8485120941067</v>
      </c>
      <c r="AD1621" s="123">
        <f t="shared" si="1009"/>
        <v>8015</v>
      </c>
      <c r="AE1621" s="14">
        <f t="shared" si="1010"/>
        <v>133.58333333333334</v>
      </c>
      <c r="AF1621" s="24">
        <f t="shared" si="994"/>
        <v>479.42425604705335</v>
      </c>
      <c r="AG1621" s="3">
        <f t="shared" si="1011"/>
        <v>-1</v>
      </c>
      <c r="AH1621" s="14">
        <f t="shared" si="978"/>
        <v>0</v>
      </c>
      <c r="AI1621" s="14">
        <f t="shared" si="979"/>
        <v>-9.1374658741412823E-17</v>
      </c>
      <c r="AJ1621" s="14">
        <f t="shared" si="980"/>
        <v>0.83518169557651989</v>
      </c>
      <c r="AK1621" s="14">
        <f t="shared" si="981"/>
        <v>1.1762907129224318</v>
      </c>
      <c r="AL1621" s="24">
        <f t="shared" si="1012"/>
        <v>721.25260455781142</v>
      </c>
      <c r="AM1621" s="14">
        <f t="shared" si="1013"/>
        <v>586.79244051189801</v>
      </c>
      <c r="AN1621" s="138" t="str">
        <f t="shared" si="1014"/>
        <v>modifiée</v>
      </c>
      <c r="AP1621" s="124"/>
    </row>
    <row r="1622" spans="2:42" x14ac:dyDescent="0.25">
      <c r="B1622" s="3">
        <f t="shared" si="995"/>
        <v>8020</v>
      </c>
      <c r="C1622" s="14">
        <f t="shared" si="996"/>
        <v>133.66666666666666</v>
      </c>
      <c r="D1622" s="11">
        <f t="shared" si="997"/>
        <v>1065.1840725421596</v>
      </c>
      <c r="E1622" s="11">
        <f t="shared" si="982"/>
        <v>938.93170457246367</v>
      </c>
      <c r="F1622" s="11">
        <f t="shared" si="998"/>
        <v>458.92712360455675</v>
      </c>
      <c r="G1622" s="11">
        <f t="shared" si="983"/>
        <v>721.41338677655392</v>
      </c>
      <c r="H1622" s="11">
        <f t="shared" si="984"/>
        <v>609.08736811730364</v>
      </c>
      <c r="I1622" s="24">
        <f t="shared" si="999"/>
        <v>458.92712360455675</v>
      </c>
      <c r="J1622" s="12">
        <f t="shared" si="985"/>
        <v>0.25151169866735473</v>
      </c>
      <c r="K1622" s="24">
        <f t="shared" si="986"/>
        <v>638.39031562801438</v>
      </c>
      <c r="L1622" s="12">
        <f t="shared" si="1000"/>
        <v>0.22085956125221265</v>
      </c>
      <c r="M1622" s="24">
        <f t="shared" si="1001"/>
        <v>721.41338677655392</v>
      </c>
      <c r="N1622" s="12">
        <f t="shared" si="987"/>
        <v>0.33222486207002927</v>
      </c>
      <c r="O1622" s="24">
        <f t="shared" si="988"/>
        <v>1449.8851623802843</v>
      </c>
      <c r="P1622" s="12">
        <f t="shared" si="1002"/>
        <v>0.16000276236241015</v>
      </c>
      <c r="Q1622" s="24">
        <f t="shared" si="1003"/>
        <v>609.08736811730364</v>
      </c>
      <c r="R1622" s="12">
        <f t="shared" si="989"/>
        <v>0.37687858698472493</v>
      </c>
      <c r="S1622" s="24">
        <f t="shared" si="990"/>
        <v>766.85900667850092</v>
      </c>
      <c r="T1622" s="12">
        <f t="shared" si="1004"/>
        <v>0.23872945444826824</v>
      </c>
      <c r="W1622" s="24">
        <f t="shared" si="1005"/>
        <v>842.091603198705</v>
      </c>
      <c r="X1622" s="24">
        <f t="shared" si="1006"/>
        <v>705.40816305554699</v>
      </c>
      <c r="Y1622" s="13">
        <f t="shared" si="991"/>
        <v>0.40841140523277225</v>
      </c>
      <c r="Z1622" s="24">
        <f t="shared" si="992"/>
        <v>2421.0025343439665</v>
      </c>
      <c r="AA1622" s="24">
        <f t="shared" si="993"/>
        <v>16980.796547851027</v>
      </c>
      <c r="AB1622" s="24">
        <f t="shared" si="1007"/>
        <v>725.58948565800438</v>
      </c>
      <c r="AC1622" s="24">
        <f t="shared" si="1008"/>
        <v>609.08736811730364</v>
      </c>
      <c r="AD1622" s="123">
        <f t="shared" si="1009"/>
        <v>8020</v>
      </c>
      <c r="AE1622" s="14">
        <f t="shared" si="1010"/>
        <v>133.66666666666666</v>
      </c>
      <c r="AF1622" s="24">
        <f t="shared" si="994"/>
        <v>479.54368405865182</v>
      </c>
      <c r="AG1622" s="3">
        <f t="shared" si="1011"/>
        <v>-1</v>
      </c>
      <c r="AH1622" s="14">
        <f t="shared" si="978"/>
        <v>0</v>
      </c>
      <c r="AI1622" s="14">
        <f t="shared" si="979"/>
        <v>-9.084429182836553E-17</v>
      </c>
      <c r="AJ1622" s="14">
        <f t="shared" si="980"/>
        <v>0.83410684347213371</v>
      </c>
      <c r="AK1622" s="14">
        <f t="shared" si="981"/>
        <v>1.1745709495554137</v>
      </c>
      <c r="AL1622" s="24">
        <f t="shared" si="1012"/>
        <v>721.41338677655392</v>
      </c>
      <c r="AM1622" s="14">
        <f t="shared" si="1013"/>
        <v>587.00503232876167</v>
      </c>
      <c r="AN1622" s="138" t="str">
        <f t="shared" si="1014"/>
        <v>modifiée</v>
      </c>
      <c r="AP1622" s="124"/>
    </row>
    <row r="1623" spans="2:42" x14ac:dyDescent="0.25">
      <c r="B1623" s="3">
        <f t="shared" si="995"/>
        <v>8025</v>
      </c>
      <c r="C1623" s="14">
        <f t="shared" si="996"/>
        <v>133.75</v>
      </c>
      <c r="D1623" s="11">
        <f t="shared" si="997"/>
        <v>1065.2773674369901</v>
      </c>
      <c r="E1623" s="11">
        <f t="shared" si="982"/>
        <v>939.15247999883593</v>
      </c>
      <c r="F1623" s="11">
        <f t="shared" si="998"/>
        <v>459.14798316580897</v>
      </c>
      <c r="G1623" s="11">
        <f t="shared" si="983"/>
        <v>721.57338953891633</v>
      </c>
      <c r="H1623" s="11">
        <f t="shared" si="984"/>
        <v>609.32609757175192</v>
      </c>
      <c r="I1623" s="24">
        <f t="shared" si="999"/>
        <v>459.14798316580897</v>
      </c>
      <c r="J1623" s="12">
        <f t="shared" si="985"/>
        <v>0.25145734261826402</v>
      </c>
      <c r="K1623" s="24">
        <f t="shared" si="986"/>
        <v>638.52831269333774</v>
      </c>
      <c r="L1623" s="12">
        <f t="shared" si="1000"/>
        <v>0.2207700847180297</v>
      </c>
      <c r="M1623" s="24">
        <f t="shared" si="1001"/>
        <v>721.57338953891633</v>
      </c>
      <c r="N1623" s="12">
        <f t="shared" si="987"/>
        <v>0.33048446074735144</v>
      </c>
      <c r="O1623" s="24">
        <f t="shared" si="988"/>
        <v>1457.5205654144584</v>
      </c>
      <c r="P1623" s="12">
        <f t="shared" si="1002"/>
        <v>0.15922009832368877</v>
      </c>
      <c r="Q1623" s="24">
        <f t="shared" si="1003"/>
        <v>609.32609757175192</v>
      </c>
      <c r="R1623" s="12">
        <f t="shared" si="989"/>
        <v>0.37678664577810905</v>
      </c>
      <c r="S1623" s="24">
        <f t="shared" si="990"/>
        <v>767.04613099187111</v>
      </c>
      <c r="T1623" s="12">
        <f t="shared" si="1004"/>
        <v>0.23860281020965329</v>
      </c>
      <c r="W1623" s="24">
        <f t="shared" si="1005"/>
        <v>842.50001460393776</v>
      </c>
      <c r="X1623" s="24">
        <f t="shared" si="1006"/>
        <v>704.8206068698637</v>
      </c>
      <c r="Y1623" s="13">
        <f t="shared" si="991"/>
        <v>0.40824685288117635</v>
      </c>
      <c r="Z1623" s="24">
        <f t="shared" si="992"/>
        <v>2416.3116348724543</v>
      </c>
      <c r="AA1623" s="24">
        <f t="shared" si="993"/>
        <v>16961.516456231275</v>
      </c>
      <c r="AB1623" s="24">
        <f t="shared" si="1007"/>
        <v>725.91305608784478</v>
      </c>
      <c r="AC1623" s="24">
        <f t="shared" si="1008"/>
        <v>609.32609757175192</v>
      </c>
      <c r="AD1623" s="123">
        <f t="shared" si="1009"/>
        <v>8025</v>
      </c>
      <c r="AE1623" s="14">
        <f t="shared" si="1010"/>
        <v>133.75</v>
      </c>
      <c r="AF1623" s="24">
        <f t="shared" si="994"/>
        <v>479.66304878587596</v>
      </c>
      <c r="AG1623" s="3">
        <f t="shared" si="1011"/>
        <v>-1</v>
      </c>
      <c r="AH1623" s="14">
        <f t="shared" si="978"/>
        <v>0</v>
      </c>
      <c r="AI1623" s="14">
        <f t="shared" si="979"/>
        <v>-9.0314205954396182E-17</v>
      </c>
      <c r="AJ1623" s="14">
        <f t="shared" si="980"/>
        <v>0.83303256092711631</v>
      </c>
      <c r="AK1623" s="14">
        <f t="shared" si="981"/>
        <v>1.1728520974833863</v>
      </c>
      <c r="AL1623" s="24">
        <f t="shared" si="1012"/>
        <v>721.57338953891633</v>
      </c>
      <c r="AM1623" s="14">
        <f t="shared" si="1013"/>
        <v>587.21749432808247</v>
      </c>
      <c r="AN1623" s="138" t="str">
        <f t="shared" si="1014"/>
        <v>modifiée</v>
      </c>
      <c r="AP1623" s="124"/>
    </row>
    <row r="1624" spans="2:42" x14ac:dyDescent="0.25">
      <c r="B1624" s="3">
        <f t="shared" si="995"/>
        <v>8030</v>
      </c>
      <c r="C1624" s="14">
        <f t="shared" si="996"/>
        <v>133.83333333333334</v>
      </c>
      <c r="D1624" s="11">
        <f t="shared" si="997"/>
        <v>1065.3706042764995</v>
      </c>
      <c r="E1624" s="11">
        <f t="shared" si="982"/>
        <v>939.37325542520819</v>
      </c>
      <c r="F1624" s="11">
        <f t="shared" si="998"/>
        <v>459.36875325052699</v>
      </c>
      <c r="G1624" s="11">
        <f t="shared" si="983"/>
        <v>721.73260963723999</v>
      </c>
      <c r="H1624" s="11">
        <f t="shared" si="984"/>
        <v>609.56470038196153</v>
      </c>
      <c r="I1624" s="24">
        <f t="shared" si="999"/>
        <v>459.36875325052699</v>
      </c>
      <c r="J1624" s="12">
        <f t="shared" si="985"/>
        <v>0.25140297956583474</v>
      </c>
      <c r="K1624" s="24">
        <f t="shared" si="986"/>
        <v>638.66638722292555</v>
      </c>
      <c r="L1624" s="12">
        <f t="shared" si="1000"/>
        <v>0.22068062883548201</v>
      </c>
      <c r="M1624" s="24">
        <f t="shared" si="1001"/>
        <v>721.73260963723999</v>
      </c>
      <c r="N1624" s="12">
        <f t="shared" si="987"/>
        <v>0.32873712539180255</v>
      </c>
      <c r="O1624" s="24">
        <f t="shared" si="988"/>
        <v>1465.2677196561731</v>
      </c>
      <c r="P1624" s="12">
        <f t="shared" si="1002"/>
        <v>0.15843423849887181</v>
      </c>
      <c r="Q1624" s="24">
        <f t="shared" si="1003"/>
        <v>609.56470038196153</v>
      </c>
      <c r="R1624" s="12">
        <f t="shared" si="989"/>
        <v>0.37669445688802056</v>
      </c>
      <c r="S1624" s="24">
        <f t="shared" si="990"/>
        <v>767.23385111933737</v>
      </c>
      <c r="T1624" s="12">
        <f t="shared" si="1004"/>
        <v>0.23847609013150892</v>
      </c>
      <c r="W1624" s="24">
        <f t="shared" si="1005"/>
        <v>842.90826145681888</v>
      </c>
      <c r="X1624" s="24">
        <f t="shared" si="1006"/>
        <v>704.2375734196894</v>
      </c>
      <c r="Y1624" s="13">
        <f t="shared" si="991"/>
        <v>0.40807907211087813</v>
      </c>
      <c r="Z1624" s="24">
        <f t="shared" si="992"/>
        <v>2411.6248492097329</v>
      </c>
      <c r="AA1624" s="24">
        <f t="shared" si="993"/>
        <v>16942.216454560148</v>
      </c>
      <c r="AB1624" s="24">
        <f t="shared" si="1007"/>
        <v>726.23648091939026</v>
      </c>
      <c r="AC1624" s="24">
        <f t="shared" si="1008"/>
        <v>609.56470038196153</v>
      </c>
      <c r="AD1624" s="123">
        <f t="shared" si="1009"/>
        <v>8030</v>
      </c>
      <c r="AE1624" s="14">
        <f t="shared" si="1010"/>
        <v>133.83333333333334</v>
      </c>
      <c r="AF1624" s="24">
        <f t="shared" si="994"/>
        <v>479.78235019098076</v>
      </c>
      <c r="AG1624" s="3">
        <f t="shared" si="1011"/>
        <v>-1</v>
      </c>
      <c r="AH1624" s="14">
        <f t="shared" si="978"/>
        <v>0</v>
      </c>
      <c r="AI1624" s="14">
        <f t="shared" si="979"/>
        <v>-8.9784401287126208E-17</v>
      </c>
      <c r="AJ1624" s="14">
        <f t="shared" si="980"/>
        <v>0.83195884828117306</v>
      </c>
      <c r="AK1624" s="14">
        <f t="shared" si="981"/>
        <v>1.171134157249877</v>
      </c>
      <c r="AL1624" s="24">
        <f t="shared" si="1012"/>
        <v>721.73260963723999</v>
      </c>
      <c r="AM1624" s="14">
        <f t="shared" si="1013"/>
        <v>587.42982665179284</v>
      </c>
      <c r="AN1624" s="138" t="str">
        <f t="shared" si="1014"/>
        <v>modifiée</v>
      </c>
      <c r="AP1624" s="124"/>
    </row>
    <row r="1625" spans="2:42" x14ac:dyDescent="0.25">
      <c r="B1625" s="3">
        <f t="shared" si="995"/>
        <v>8035</v>
      </c>
      <c r="C1625" s="14">
        <f t="shared" si="996"/>
        <v>133.91666666666666</v>
      </c>
      <c r="D1625" s="11">
        <f t="shared" si="997"/>
        <v>1065.463783132896</v>
      </c>
      <c r="E1625" s="11">
        <f t="shared" si="982"/>
        <v>939.59403085158033</v>
      </c>
      <c r="F1625" s="11">
        <f t="shared" si="998"/>
        <v>459.5894338793625</v>
      </c>
      <c r="G1625" s="11">
        <f t="shared" si="983"/>
        <v>721.89104387573889</v>
      </c>
      <c r="H1625" s="11">
        <f t="shared" si="984"/>
        <v>609.80317647209301</v>
      </c>
      <c r="I1625" s="24">
        <f t="shared" si="999"/>
        <v>459.5894338793625</v>
      </c>
      <c r="J1625" s="12">
        <f t="shared" si="985"/>
        <v>0.25134860953672872</v>
      </c>
      <c r="K1625" s="24">
        <f t="shared" si="986"/>
        <v>638.80453921082142</v>
      </c>
      <c r="L1625" s="12">
        <f t="shared" si="1000"/>
        <v>0.22059119364661786</v>
      </c>
      <c r="M1625" s="24">
        <f t="shared" si="1001"/>
        <v>721.89104387573889</v>
      </c>
      <c r="N1625" s="12">
        <f t="shared" si="987"/>
        <v>0.32698291373376132</v>
      </c>
      <c r="O1625" s="24">
        <f t="shared" si="988"/>
        <v>1473.1286494112528</v>
      </c>
      <c r="P1625" s="12">
        <f t="shared" si="1002"/>
        <v>0.15764519574032068</v>
      </c>
      <c r="Q1625" s="24">
        <f t="shared" si="1003"/>
        <v>609.80317647209301</v>
      </c>
      <c r="R1625" s="12">
        <f t="shared" si="989"/>
        <v>0.37660201938080451</v>
      </c>
      <c r="S1625" s="24">
        <f t="shared" si="990"/>
        <v>767.42216977138764</v>
      </c>
      <c r="T1625" s="12">
        <f t="shared" si="1004"/>
        <v>0.23834929386219092</v>
      </c>
      <c r="W1625" s="24">
        <f t="shared" si="1005"/>
        <v>843.3163405289298</v>
      </c>
      <c r="X1625" s="24">
        <f t="shared" si="1006"/>
        <v>703.65901538529943</v>
      </c>
      <c r="Y1625" s="13">
        <f t="shared" si="991"/>
        <v>0.40790809867907252</v>
      </c>
      <c r="Z1625" s="24">
        <f t="shared" si="992"/>
        <v>2406.9422580662631</v>
      </c>
      <c r="AA1625" s="24">
        <f t="shared" si="993"/>
        <v>16922.897083659813</v>
      </c>
      <c r="AB1625" s="24">
        <f t="shared" si="1007"/>
        <v>726.55975850051141</v>
      </c>
      <c r="AC1625" s="24">
        <f t="shared" si="1008"/>
        <v>609.80317647209301</v>
      </c>
      <c r="AD1625" s="123">
        <f t="shared" si="1009"/>
        <v>8035</v>
      </c>
      <c r="AE1625" s="14">
        <f t="shared" si="1010"/>
        <v>133.91666666666666</v>
      </c>
      <c r="AF1625" s="24">
        <f t="shared" si="994"/>
        <v>479.90158823604651</v>
      </c>
      <c r="AG1625" s="3">
        <f t="shared" si="1011"/>
        <v>-1</v>
      </c>
      <c r="AH1625" s="14">
        <f t="shared" si="978"/>
        <v>0</v>
      </c>
      <c r="AI1625" s="14">
        <f t="shared" si="979"/>
        <v>-8.9254877994953105E-17</v>
      </c>
      <c r="AJ1625" s="14">
        <f t="shared" si="980"/>
        <v>0.83088570587558142</v>
      </c>
      <c r="AK1625" s="14">
        <f t="shared" si="981"/>
        <v>1.1694171294009303</v>
      </c>
      <c r="AL1625" s="24">
        <f t="shared" si="1012"/>
        <v>721.89104387573889</v>
      </c>
      <c r="AM1625" s="14">
        <f t="shared" si="1013"/>
        <v>587.64202943959106</v>
      </c>
      <c r="AN1625" s="138" t="str">
        <f t="shared" si="1014"/>
        <v>modifiée</v>
      </c>
      <c r="AP1625" s="124"/>
    </row>
    <row r="1626" spans="2:42" x14ac:dyDescent="0.25">
      <c r="B1626" s="3">
        <f t="shared" si="995"/>
        <v>8040</v>
      </c>
      <c r="C1626" s="14">
        <f t="shared" si="996"/>
        <v>134</v>
      </c>
      <c r="D1626" s="11">
        <f t="shared" si="997"/>
        <v>1065.556904078253</v>
      </c>
      <c r="E1626" s="11">
        <f t="shared" si="982"/>
        <v>939.81480627795258</v>
      </c>
      <c r="F1626" s="11">
        <f t="shared" si="998"/>
        <v>459.81002507300911</v>
      </c>
      <c r="G1626" s="11">
        <f t="shared" si="983"/>
        <v>722.0486890714792</v>
      </c>
      <c r="H1626" s="11">
        <f t="shared" si="984"/>
        <v>610.04152576595516</v>
      </c>
      <c r="I1626" s="24">
        <f t="shared" si="999"/>
        <v>459.81002507300911</v>
      </c>
      <c r="J1626" s="12">
        <f t="shared" si="985"/>
        <v>0.25129423255766875</v>
      </c>
      <c r="K1626" s="24">
        <f t="shared" si="986"/>
        <v>638.94276865086272</v>
      </c>
      <c r="L1626" s="12">
        <f t="shared" si="1000"/>
        <v>0.22050177919342412</v>
      </c>
      <c r="M1626" s="24">
        <f t="shared" si="1001"/>
        <v>722.0486890714792</v>
      </c>
      <c r="N1626" s="12">
        <f t="shared" si="987"/>
        <v>0.32522188593818657</v>
      </c>
      <c r="O1626" s="24">
        <f t="shared" si="988"/>
        <v>1481.1054203797471</v>
      </c>
      <c r="P1626" s="12">
        <f t="shared" si="1002"/>
        <v>0.15685298390000918</v>
      </c>
      <c r="Q1626" s="24">
        <f t="shared" si="1003"/>
        <v>610.04152576595516</v>
      </c>
      <c r="R1626" s="12">
        <f t="shared" si="989"/>
        <v>0.37650933231837458</v>
      </c>
      <c r="S1626" s="24">
        <f t="shared" si="990"/>
        <v>767.61108967443965</v>
      </c>
      <c r="T1626" s="12">
        <f t="shared" si="1004"/>
        <v>0.23822242104797739</v>
      </c>
      <c r="W1626" s="24">
        <f t="shared" si="1005"/>
        <v>843.72424862760886</v>
      </c>
      <c r="X1626" s="24">
        <f t="shared" si="1006"/>
        <v>703.08488605561183</v>
      </c>
      <c r="Y1626" s="13">
        <f t="shared" si="991"/>
        <v>0.40773396809648815</v>
      </c>
      <c r="Z1626" s="24">
        <f t="shared" si="992"/>
        <v>2402.2639412585931</v>
      </c>
      <c r="AA1626" s="24">
        <f t="shared" si="993"/>
        <v>16903.558881079876</v>
      </c>
      <c r="AB1626" s="24">
        <f t="shared" si="1007"/>
        <v>726.88288719678201</v>
      </c>
      <c r="AC1626" s="24">
        <f t="shared" si="1008"/>
        <v>610.04152576595516</v>
      </c>
      <c r="AD1626" s="123">
        <f t="shared" si="1009"/>
        <v>8040</v>
      </c>
      <c r="AE1626" s="14">
        <f t="shared" si="1010"/>
        <v>134</v>
      </c>
      <c r="AF1626" s="24">
        <f t="shared" si="994"/>
        <v>480.02076288297758</v>
      </c>
      <c r="AG1626" s="3">
        <f t="shared" si="1011"/>
        <v>-1</v>
      </c>
      <c r="AH1626" s="14">
        <f t="shared" si="978"/>
        <v>0</v>
      </c>
      <c r="AI1626" s="14">
        <f t="shared" si="979"/>
        <v>-8.8725636247055292E-17</v>
      </c>
      <c r="AJ1626" s="14">
        <f t="shared" si="980"/>
        <v>0.82981313405320178</v>
      </c>
      <c r="AK1626" s="14">
        <f t="shared" si="981"/>
        <v>1.167701014485123</v>
      </c>
      <c r="AL1626" s="24">
        <f t="shared" si="1012"/>
        <v>722.0486890714792</v>
      </c>
      <c r="AM1626" s="14">
        <f t="shared" si="1013"/>
        <v>587.85410282895009</v>
      </c>
      <c r="AN1626" s="138" t="str">
        <f t="shared" si="1014"/>
        <v>modifiée</v>
      </c>
      <c r="AP1626" s="124"/>
    </row>
    <row r="1627" spans="2:42" x14ac:dyDescent="0.25">
      <c r="B1627" s="3">
        <f t="shared" si="995"/>
        <v>8045</v>
      </c>
      <c r="C1627" s="14">
        <f t="shared" si="996"/>
        <v>134.08333333333334</v>
      </c>
      <c r="D1627" s="11">
        <f t="shared" si="997"/>
        <v>1065.6499671845099</v>
      </c>
      <c r="E1627" s="11">
        <f t="shared" si="982"/>
        <v>940.03558170432484</v>
      </c>
      <c r="F1627" s="11">
        <f t="shared" si="998"/>
        <v>460.03052685220251</v>
      </c>
      <c r="G1627" s="11">
        <f t="shared" si="983"/>
        <v>722.20554205537917</v>
      </c>
      <c r="H1627" s="11">
        <f t="shared" si="984"/>
        <v>610.27974818700318</v>
      </c>
      <c r="I1627" s="24">
        <f t="shared" si="999"/>
        <v>460.03052685220251</v>
      </c>
      <c r="J1627" s="12">
        <f t="shared" si="985"/>
        <v>0.25123984865543852</v>
      </c>
      <c r="K1627" s="24">
        <f t="shared" si="986"/>
        <v>639.08107553668106</v>
      </c>
      <c r="L1627" s="12">
        <f t="shared" si="1000"/>
        <v>0.22041238551783141</v>
      </c>
      <c r="M1627" s="24">
        <f t="shared" si="1001"/>
        <v>722.20554205537917</v>
      </c>
      <c r="N1627" s="12">
        <f t="shared" si="987"/>
        <v>0.32345410463746926</v>
      </c>
      <c r="O1627" s="24">
        <f t="shared" si="988"/>
        <v>1489.2001405548795</v>
      </c>
      <c r="P1627" s="12">
        <f t="shared" si="1002"/>
        <v>0.15605761784930147</v>
      </c>
      <c r="Q1627" s="24">
        <f t="shared" si="1003"/>
        <v>610.27974818700318</v>
      </c>
      <c r="R1627" s="12">
        <f t="shared" si="989"/>
        <v>0.37641639475818733</v>
      </c>
      <c r="S1627" s="24">
        <f t="shared" si="990"/>
        <v>767.80061357095542</v>
      </c>
      <c r="T1627" s="12">
        <f t="shared" si="1004"/>
        <v>0.23809547133306611</v>
      </c>
      <c r="W1627" s="24">
        <f t="shared" si="1005"/>
        <v>844.13198259570538</v>
      </c>
      <c r="X1627" s="24">
        <f t="shared" si="1006"/>
        <v>702.51513931902457</v>
      </c>
      <c r="Y1627" s="13">
        <f t="shared" si="991"/>
        <v>0.40755671562838552</v>
      </c>
      <c r="Z1627" s="24">
        <f t="shared" si="992"/>
        <v>2397.5899777154864</v>
      </c>
      <c r="AA1627" s="24">
        <f t="shared" si="993"/>
        <v>16884.202381106334</v>
      </c>
      <c r="AB1627" s="24">
        <f t="shared" si="1007"/>
        <v>727.20586539135434</v>
      </c>
      <c r="AC1627" s="24">
        <f t="shared" si="1008"/>
        <v>610.27974818700318</v>
      </c>
      <c r="AD1627" s="123">
        <f t="shared" si="1009"/>
        <v>8045</v>
      </c>
      <c r="AE1627" s="14">
        <f t="shared" si="1010"/>
        <v>134.08333333333334</v>
      </c>
      <c r="AF1627" s="24">
        <f t="shared" si="994"/>
        <v>480.13987409350159</v>
      </c>
      <c r="AG1627" s="3">
        <f t="shared" si="1011"/>
        <v>-1</v>
      </c>
      <c r="AH1627" s="14">
        <f t="shared" si="978"/>
        <v>0</v>
      </c>
      <c r="AI1627" s="14">
        <f t="shared" si="979"/>
        <v>-8.8196676213396376E-17</v>
      </c>
      <c r="AJ1627" s="14">
        <f t="shared" si="980"/>
        <v>0.82874113315848574</v>
      </c>
      <c r="AK1627" s="14">
        <f t="shared" si="981"/>
        <v>1.1659858130535772</v>
      </c>
      <c r="AL1627" s="24">
        <f t="shared" si="1012"/>
        <v>722.20554205537917</v>
      </c>
      <c r="AM1627" s="14">
        <f t="shared" si="1013"/>
        <v>588.0660469551251</v>
      </c>
      <c r="AN1627" s="138" t="str">
        <f t="shared" si="1014"/>
        <v>modifiée</v>
      </c>
      <c r="AP1627" s="124"/>
    </row>
    <row r="1628" spans="2:42" x14ac:dyDescent="0.25">
      <c r="B1628" s="3">
        <f t="shared" si="995"/>
        <v>8050</v>
      </c>
      <c r="C1628" s="14">
        <f t="shared" si="996"/>
        <v>134.16666666666666</v>
      </c>
      <c r="D1628" s="11">
        <f t="shared" si="997"/>
        <v>1065.7429725234717</v>
      </c>
      <c r="E1628" s="11">
        <f t="shared" si="982"/>
        <v>940.25635713069698</v>
      </c>
      <c r="F1628" s="11">
        <f t="shared" si="998"/>
        <v>460.25093923772033</v>
      </c>
      <c r="G1628" s="11">
        <f t="shared" si="983"/>
        <v>722.36159967322851</v>
      </c>
      <c r="H1628" s="11">
        <f t="shared" si="984"/>
        <v>610.51784365833623</v>
      </c>
      <c r="I1628" s="24">
        <f t="shared" si="999"/>
        <v>460.25093923772033</v>
      </c>
      <c r="J1628" s="12">
        <f t="shared" si="985"/>
        <v>0.2511854578568819</v>
      </c>
      <c r="K1628" s="24">
        <f t="shared" si="986"/>
        <v>639.21945986170317</v>
      </c>
      <c r="L1628" s="12">
        <f t="shared" si="1000"/>
        <v>0.22032301266173146</v>
      </c>
      <c r="M1628" s="24">
        <f t="shared" si="1001"/>
        <v>722.36159967322851</v>
      </c>
      <c r="N1628" s="12">
        <f t="shared" si="987"/>
        <v>0.32167963496366581</v>
      </c>
      <c r="O1628" s="24">
        <f t="shared" si="988"/>
        <v>1497.4149611416319</v>
      </c>
      <c r="P1628" s="12">
        <f t="shared" si="1002"/>
        <v>0.1552591134986844</v>
      </c>
      <c r="Q1628" s="24">
        <f t="shared" si="1003"/>
        <v>610.51784365833623</v>
      </c>
      <c r="R1628" s="12">
        <f t="shared" si="989"/>
        <v>0.37632320575321859</v>
      </c>
      <c r="S1628" s="24">
        <f t="shared" si="990"/>
        <v>767.99074421955538</v>
      </c>
      <c r="T1628" s="12">
        <f t="shared" si="1004"/>
        <v>0.237968444359589</v>
      </c>
      <c r="W1628" s="24">
        <f t="shared" si="1005"/>
        <v>844.53953931133378</v>
      </c>
      <c r="X1628" s="24">
        <f t="shared" si="1006"/>
        <v>701.94972965440911</v>
      </c>
      <c r="Y1628" s="13">
        <f t="shared" si="991"/>
        <v>0.40737637629558354</v>
      </c>
      <c r="Z1628" s="24">
        <f t="shared" si="992"/>
        <v>2392.9204454840801</v>
      </c>
      <c r="AA1628" s="24">
        <f t="shared" si="993"/>
        <v>16864.828114771273</v>
      </c>
      <c r="AB1628" s="24">
        <f t="shared" si="1007"/>
        <v>727.52869148483501</v>
      </c>
      <c r="AC1628" s="24">
        <f t="shared" si="1008"/>
        <v>610.51784365833623</v>
      </c>
      <c r="AD1628" s="123">
        <f t="shared" si="1009"/>
        <v>8050</v>
      </c>
      <c r="AE1628" s="14">
        <f t="shared" si="1010"/>
        <v>134.16666666666666</v>
      </c>
      <c r="AF1628" s="24">
        <f t="shared" si="994"/>
        <v>480.25892182916812</v>
      </c>
      <c r="AG1628" s="3">
        <f t="shared" si="1011"/>
        <v>-1</v>
      </c>
      <c r="AH1628" s="14">
        <f t="shared" si="978"/>
        <v>0</v>
      </c>
      <c r="AI1628" s="14">
        <f t="shared" si="979"/>
        <v>-8.7667998064730502E-17</v>
      </c>
      <c r="AJ1628" s="14">
        <f t="shared" si="980"/>
        <v>0.82766970353748692</v>
      </c>
      <c r="AK1628" s="14">
        <f t="shared" si="981"/>
        <v>1.1642715256599792</v>
      </c>
      <c r="AL1628" s="24">
        <f t="shared" si="1012"/>
        <v>722.36159967322851</v>
      </c>
      <c r="AM1628" s="14">
        <f t="shared" si="1013"/>
        <v>588.27786195116232</v>
      </c>
      <c r="AN1628" s="138" t="str">
        <f t="shared" si="1014"/>
        <v>modifiée</v>
      </c>
      <c r="AP1628" s="124"/>
    </row>
    <row r="1629" spans="2:42" x14ac:dyDescent="0.25">
      <c r="B1629" s="3">
        <f t="shared" si="995"/>
        <v>8055</v>
      </c>
      <c r="C1629" s="14">
        <f t="shared" si="996"/>
        <v>134.25</v>
      </c>
      <c r="D1629" s="11">
        <f t="shared" si="997"/>
        <v>1065.8359201668102</v>
      </c>
      <c r="E1629" s="11">
        <f t="shared" si="982"/>
        <v>940.47713255706924</v>
      </c>
      <c r="F1629" s="11">
        <f t="shared" si="998"/>
        <v>460.47126225038204</v>
      </c>
      <c r="G1629" s="11">
        <f t="shared" si="983"/>
        <v>722.5168587867272</v>
      </c>
      <c r="H1629" s="11">
        <f t="shared" si="984"/>
        <v>610.75581210269581</v>
      </c>
      <c r="I1629" s="24">
        <f t="shared" si="999"/>
        <v>460.47126225038204</v>
      </c>
      <c r="J1629" s="12">
        <f t="shared" si="985"/>
        <v>0.25113106018890252</v>
      </c>
      <c r="K1629" s="24">
        <f t="shared" si="986"/>
        <v>639.35792161915094</v>
      </c>
      <c r="L1629" s="12">
        <f t="shared" si="1000"/>
        <v>0.22023366066692535</v>
      </c>
      <c r="M1629" s="24">
        <f t="shared" si="1001"/>
        <v>722.5168587867272</v>
      </c>
      <c r="N1629" s="12">
        <f t="shared" si="987"/>
        <v>0.31989854458006123</v>
      </c>
      <c r="O1629" s="24">
        <f t="shared" si="988"/>
        <v>1505.7520774953687</v>
      </c>
      <c r="P1629" s="12">
        <f t="shared" si="1002"/>
        <v>0.15445748781733182</v>
      </c>
      <c r="Q1629" s="24">
        <f t="shared" si="1003"/>
        <v>610.75581210269581</v>
      </c>
      <c r="R1629" s="12">
        <f t="shared" si="989"/>
        <v>0.37622976435193756</v>
      </c>
      <c r="S1629" s="24">
        <f t="shared" si="990"/>
        <v>768.18148439513493</v>
      </c>
      <c r="T1629" s="12">
        <f t="shared" si="1004"/>
        <v>0.23784133976752253</v>
      </c>
      <c r="W1629" s="24">
        <f t="shared" si="1005"/>
        <v>844.94691568762937</v>
      </c>
      <c r="X1629" s="24">
        <f t="shared" si="1006"/>
        <v>701.38861212225538</v>
      </c>
      <c r="Y1629" s="13">
        <f t="shared" si="991"/>
        <v>0.40719298487550049</v>
      </c>
      <c r="Z1629" s="24">
        <f t="shared" si="992"/>
        <v>2388.2554217359966</v>
      </c>
      <c r="AA1629" s="24">
        <f t="shared" si="993"/>
        <v>16845.436609862798</v>
      </c>
      <c r="AB1629" s="24">
        <f t="shared" si="1007"/>
        <v>727.85136389516265</v>
      </c>
      <c r="AC1629" s="24">
        <f t="shared" si="1008"/>
        <v>610.75581210269581</v>
      </c>
      <c r="AD1629" s="123">
        <f t="shared" si="1009"/>
        <v>8055</v>
      </c>
      <c r="AE1629" s="14">
        <f t="shared" si="1010"/>
        <v>134.25</v>
      </c>
      <c r="AF1629" s="24">
        <f t="shared" si="994"/>
        <v>480.37790605134791</v>
      </c>
      <c r="AG1629" s="3">
        <f t="shared" si="1011"/>
        <v>-1</v>
      </c>
      <c r="AH1629" s="14">
        <f t="shared" si="978"/>
        <v>0</v>
      </c>
      <c r="AI1629" s="14">
        <f t="shared" si="979"/>
        <v>-8.7139601972606026E-17</v>
      </c>
      <c r="AJ1629" s="14">
        <f t="shared" si="980"/>
        <v>0.82659884553786878</v>
      </c>
      <c r="AK1629" s="14">
        <f t="shared" si="981"/>
        <v>1.1625581528605902</v>
      </c>
      <c r="AL1629" s="24">
        <f t="shared" si="1012"/>
        <v>722.5168587867272</v>
      </c>
      <c r="AM1629" s="14">
        <f t="shared" si="1013"/>
        <v>588.48954794790757</v>
      </c>
      <c r="AN1629" s="138" t="str">
        <f t="shared" si="1014"/>
        <v>modifiée</v>
      </c>
      <c r="AP1629" s="124"/>
    </row>
    <row r="1630" spans="2:42" x14ac:dyDescent="0.25">
      <c r="B1630" s="3">
        <f t="shared" si="995"/>
        <v>8060</v>
      </c>
      <c r="C1630" s="14">
        <f t="shared" si="996"/>
        <v>134.33333333333334</v>
      </c>
      <c r="D1630" s="11">
        <f t="shared" si="997"/>
        <v>1065.9288101860636</v>
      </c>
      <c r="E1630" s="11">
        <f t="shared" si="982"/>
        <v>940.6979079834415</v>
      </c>
      <c r="F1630" s="11">
        <f t="shared" si="998"/>
        <v>460.69149591104895</v>
      </c>
      <c r="G1630" s="11">
        <f t="shared" si="983"/>
        <v>722.67131627454455</v>
      </c>
      <c r="H1630" s="11">
        <f t="shared" si="984"/>
        <v>610.99365344246337</v>
      </c>
      <c r="I1630" s="24">
        <f t="shared" si="999"/>
        <v>460.69149591104895</v>
      </c>
      <c r="J1630" s="12">
        <f t="shared" si="985"/>
        <v>0.2510766556784641</v>
      </c>
      <c r="K1630" s="24">
        <f t="shared" si="986"/>
        <v>639.49646080204172</v>
      </c>
      <c r="L1630" s="12">
        <f t="shared" si="1000"/>
        <v>0.22014432957517491</v>
      </c>
      <c r="M1630" s="24">
        <f t="shared" si="1001"/>
        <v>722.67131627454455</v>
      </c>
      <c r="N1630" s="12">
        <f t="shared" si="987"/>
        <v>0.31811090371199779</v>
      </c>
      <c r="O1630" s="24">
        <f t="shared" si="988"/>
        <v>1514.2137300809684</v>
      </c>
      <c r="P1630" s="12">
        <f t="shared" si="1002"/>
        <v>0.15365275885269233</v>
      </c>
      <c r="Q1630" s="24">
        <f t="shared" si="1003"/>
        <v>610.99365344246337</v>
      </c>
      <c r="R1630" s="12">
        <f t="shared" si="989"/>
        <v>0.37613606959828244</v>
      </c>
      <c r="S1630" s="24">
        <f t="shared" si="990"/>
        <v>768.37283688898026</v>
      </c>
      <c r="T1630" s="12">
        <f t="shared" si="1004"/>
        <v>0.23771415719475475</v>
      </c>
      <c r="W1630" s="24">
        <f t="shared" si="1005"/>
        <v>845.35410867250482</v>
      </c>
      <c r="X1630" s="24">
        <f t="shared" si="1006"/>
        <v>700.83174235596675</v>
      </c>
      <c r="Y1630" s="13">
        <f t="shared" si="991"/>
        <v>0.4070065759031874</v>
      </c>
      <c r="Z1630" s="24">
        <f t="shared" si="992"/>
        <v>2383.5949827734166</v>
      </c>
      <c r="AA1630" s="24">
        <f t="shared" si="993"/>
        <v>16826.028390934069</v>
      </c>
      <c r="AB1630" s="24">
        <f t="shared" si="1007"/>
        <v>728.1738810574841</v>
      </c>
      <c r="AC1630" s="24">
        <f t="shared" si="1008"/>
        <v>610.99365344246337</v>
      </c>
      <c r="AD1630" s="123">
        <f t="shared" si="1009"/>
        <v>8060</v>
      </c>
      <c r="AE1630" s="14">
        <f t="shared" si="1010"/>
        <v>134.33333333333334</v>
      </c>
      <c r="AF1630" s="24">
        <f t="shared" si="994"/>
        <v>480.49682672123168</v>
      </c>
      <c r="AG1630" s="3">
        <f t="shared" si="1011"/>
        <v>-1</v>
      </c>
      <c r="AH1630" s="14">
        <f t="shared" si="978"/>
        <v>0</v>
      </c>
      <c r="AI1630" s="14">
        <f t="shared" si="979"/>
        <v>-8.6611488109370762E-17</v>
      </c>
      <c r="AJ1630" s="14">
        <f t="shared" si="980"/>
        <v>0.82552855950891479</v>
      </c>
      <c r="AK1630" s="14">
        <f t="shared" si="981"/>
        <v>1.1608456952142636</v>
      </c>
      <c r="AL1630" s="24">
        <f t="shared" si="1012"/>
        <v>722.67131627454455</v>
      </c>
      <c r="AM1630" s="14">
        <f t="shared" si="1013"/>
        <v>588.70110507401387</v>
      </c>
      <c r="AN1630" s="138" t="str">
        <f t="shared" si="1014"/>
        <v>modifiée</v>
      </c>
      <c r="AP1630" s="124"/>
    </row>
    <row r="1631" spans="2:42" x14ac:dyDescent="0.25">
      <c r="B1631" s="3">
        <f t="shared" si="995"/>
        <v>8065</v>
      </c>
      <c r="C1631" s="14">
        <f t="shared" si="996"/>
        <v>134.41666666666666</v>
      </c>
      <c r="D1631" s="11">
        <f t="shared" si="997"/>
        <v>1066.0216426526372</v>
      </c>
      <c r="E1631" s="11">
        <f t="shared" si="982"/>
        <v>940.91868340981364</v>
      </c>
      <c r="F1631" s="11">
        <f t="shared" si="998"/>
        <v>460.91164024062414</v>
      </c>
      <c r="G1631" s="11">
        <f t="shared" si="983"/>
        <v>722.82496903339722</v>
      </c>
      <c r="H1631" s="11">
        <f t="shared" si="984"/>
        <v>611.23136759965814</v>
      </c>
      <c r="I1631" s="24">
        <f t="shared" si="999"/>
        <v>460.91164024062414</v>
      </c>
      <c r="J1631" s="12">
        <f t="shared" si="985"/>
        <v>0.25102224435258902</v>
      </c>
      <c r="K1631" s="24">
        <f t="shared" si="986"/>
        <v>639.6350774031896</v>
      </c>
      <c r="L1631" s="12">
        <f t="shared" si="1000"/>
        <v>0.22005501942818526</v>
      </c>
      <c r="M1631" s="24">
        <f t="shared" si="1001"/>
        <v>722.82496903339722</v>
      </c>
      <c r="N1631" s="12">
        <f t="shared" si="987"/>
        <v>0.3163167851769294</v>
      </c>
      <c r="O1631" s="24">
        <f t="shared" si="988"/>
        <v>1522.8022054528137</v>
      </c>
      <c r="P1631" s="12">
        <f t="shared" si="1002"/>
        <v>0.15284494574986388</v>
      </c>
      <c r="Q1631" s="24">
        <f t="shared" si="1003"/>
        <v>611.23136759965814</v>
      </c>
      <c r="R1631" s="12">
        <f t="shared" si="989"/>
        <v>0.37604212053163488</v>
      </c>
      <c r="S1631" s="24">
        <f t="shared" si="990"/>
        <v>768.56480450888682</v>
      </c>
      <c r="T1631" s="12">
        <f t="shared" si="1004"/>
        <v>0.23758689627704729</v>
      </c>
      <c r="W1631" s="24">
        <f t="shared" si="1005"/>
        <v>845.76111524840803</v>
      </c>
      <c r="X1631" s="24">
        <f t="shared" si="1006"/>
        <v>700.27907655330318</v>
      </c>
      <c r="Y1631" s="13">
        <f t="shared" si="991"/>
        <v>0.40681718367238934</v>
      </c>
      <c r="Z1631" s="24">
        <f t="shared" si="992"/>
        <v>2378.9392040351404</v>
      </c>
      <c r="AA1631" s="24">
        <f t="shared" si="993"/>
        <v>16806.603979313291</v>
      </c>
      <c r="AB1631" s="24">
        <f t="shared" si="1007"/>
        <v>728.49624142403309</v>
      </c>
      <c r="AC1631" s="24">
        <f t="shared" si="1008"/>
        <v>611.23136759965814</v>
      </c>
      <c r="AD1631" s="123">
        <f t="shared" si="1009"/>
        <v>8065</v>
      </c>
      <c r="AE1631" s="14">
        <f t="shared" si="1010"/>
        <v>134.41666666666666</v>
      </c>
      <c r="AF1631" s="24">
        <f t="shared" si="994"/>
        <v>480.61568379982907</v>
      </c>
      <c r="AG1631" s="3">
        <f t="shared" si="1011"/>
        <v>-1</v>
      </c>
      <c r="AH1631" s="14">
        <f t="shared" si="978"/>
        <v>0</v>
      </c>
      <c r="AI1631" s="14">
        <f t="shared" si="979"/>
        <v>-8.6083656648176746E-17</v>
      </c>
      <c r="AJ1631" s="14">
        <f t="shared" si="980"/>
        <v>0.82445884580153839</v>
      </c>
      <c r="AK1631" s="14">
        <f t="shared" si="981"/>
        <v>1.1591341532824613</v>
      </c>
      <c r="AL1631" s="24">
        <f t="shared" si="1012"/>
        <v>722.82496903339722</v>
      </c>
      <c r="AM1631" s="14">
        <f t="shared" si="1013"/>
        <v>588.91253345594987</v>
      </c>
      <c r="AN1631" s="138" t="str">
        <f t="shared" si="1014"/>
        <v>modifiée</v>
      </c>
      <c r="AP1631" s="124"/>
    </row>
    <row r="1632" spans="2:42" x14ac:dyDescent="0.25">
      <c r="B1632" s="3">
        <f t="shared" si="995"/>
        <v>8070</v>
      </c>
      <c r="C1632" s="14">
        <f t="shared" si="996"/>
        <v>134.5</v>
      </c>
      <c r="D1632" s="11">
        <f t="shared" si="997"/>
        <v>1066.1144176378036</v>
      </c>
      <c r="E1632" s="11">
        <f t="shared" si="982"/>
        <v>941.1394588361859</v>
      </c>
      <c r="F1632" s="11">
        <f t="shared" si="998"/>
        <v>461.13169526005231</v>
      </c>
      <c r="G1632" s="11">
        <f t="shared" si="983"/>
        <v>722.97781397914707</v>
      </c>
      <c r="H1632" s="11">
        <f t="shared" si="984"/>
        <v>611.46895449593524</v>
      </c>
      <c r="I1632" s="24">
        <f t="shared" si="999"/>
        <v>461.13169526005231</v>
      </c>
      <c r="J1632" s="12">
        <f t="shared" si="985"/>
        <v>0.25096782623835856</v>
      </c>
      <c r="K1632" s="24">
        <f t="shared" si="986"/>
        <v>639.7737714152056</v>
      </c>
      <c r="L1632" s="12">
        <f t="shared" si="1000"/>
        <v>0.21996573026758764</v>
      </c>
      <c r="M1632" s="24">
        <f t="shared" si="1001"/>
        <v>722.97781397914707</v>
      </c>
      <c r="N1632" s="12">
        <f t="shared" si="987"/>
        <v>0.31451626441363134</v>
      </c>
      <c r="O1632" s="24">
        <f t="shared" si="988"/>
        <v>1531.5198372561342</v>
      </c>
      <c r="P1632" s="12">
        <f t="shared" si="1002"/>
        <v>0.15203406877081341</v>
      </c>
      <c r="Q1632" s="24">
        <f t="shared" si="1003"/>
        <v>611.46895449593524</v>
      </c>
      <c r="R1632" s="12">
        <f t="shared" si="989"/>
        <v>0.37594791618679452</v>
      </c>
      <c r="S1632" s="24">
        <f t="shared" si="990"/>
        <v>768.75739007927757</v>
      </c>
      <c r="T1632" s="12">
        <f t="shared" si="1004"/>
        <v>0.23745955664799789</v>
      </c>
      <c r="W1632" s="24">
        <f t="shared" si="1005"/>
        <v>846.16793243208042</v>
      </c>
      <c r="X1632" s="24">
        <f t="shared" si="1006"/>
        <v>699.73057146796691</v>
      </c>
      <c r="Y1632" s="13">
        <f t="shared" si="991"/>
        <v>0.40662484223660728</v>
      </c>
      <c r="Z1632" s="24">
        <f t="shared" si="992"/>
        <v>2374.288160102637</v>
      </c>
      <c r="AA1632" s="24">
        <f t="shared" si="993"/>
        <v>16787.163893113207</v>
      </c>
      <c r="AB1632" s="24">
        <f t="shared" si="1007"/>
        <v>728.81844346400783</v>
      </c>
      <c r="AC1632" s="24">
        <f t="shared" si="1008"/>
        <v>611.46895449593524</v>
      </c>
      <c r="AD1632" s="123">
        <f t="shared" si="1009"/>
        <v>8070</v>
      </c>
      <c r="AE1632" s="14">
        <f t="shared" si="1010"/>
        <v>134.5</v>
      </c>
      <c r="AF1632" s="24">
        <f t="shared" si="994"/>
        <v>480.73447724796762</v>
      </c>
      <c r="AG1632" s="3">
        <f t="shared" si="1011"/>
        <v>-1</v>
      </c>
      <c r="AH1632" s="14">
        <f t="shared" si="978"/>
        <v>0</v>
      </c>
      <c r="AI1632" s="14">
        <f t="shared" si="979"/>
        <v>-8.5556107762984645E-17</v>
      </c>
      <c r="AJ1632" s="14">
        <f t="shared" si="980"/>
        <v>0.82338970476829143</v>
      </c>
      <c r="AK1632" s="14">
        <f t="shared" si="981"/>
        <v>1.1574235276292664</v>
      </c>
      <c r="AL1632" s="24">
        <f t="shared" si="1012"/>
        <v>722.97781397914707</v>
      </c>
      <c r="AM1632" s="14">
        <f t="shared" si="1013"/>
        <v>589.1238332180086</v>
      </c>
      <c r="AN1632" s="138" t="str">
        <f t="shared" si="1014"/>
        <v>modifiée</v>
      </c>
      <c r="AP1632" s="124"/>
    </row>
    <row r="1633" spans="2:42" x14ac:dyDescent="0.25">
      <c r="B1633" s="3">
        <f t="shared" si="995"/>
        <v>8075</v>
      </c>
      <c r="C1633" s="14">
        <f t="shared" si="996"/>
        <v>134.58333333333334</v>
      </c>
      <c r="D1633" s="11">
        <f t="shared" si="997"/>
        <v>1066.2071352127034</v>
      </c>
      <c r="E1633" s="11">
        <f t="shared" si="982"/>
        <v>941.36023426255815</v>
      </c>
      <c r="F1633" s="11">
        <f t="shared" si="998"/>
        <v>461.35166099031989</v>
      </c>
      <c r="G1633" s="11">
        <f t="shared" si="983"/>
        <v>723.1298480479179</v>
      </c>
      <c r="H1633" s="11">
        <f t="shared" si="984"/>
        <v>611.70641405258323</v>
      </c>
      <c r="I1633" s="24">
        <f t="shared" si="999"/>
        <v>461.35166099031989</v>
      </c>
      <c r="J1633" s="12">
        <f t="shared" si="985"/>
        <v>0.25091340136291246</v>
      </c>
      <c r="K1633" s="24">
        <f t="shared" si="986"/>
        <v>639.91254283049807</v>
      </c>
      <c r="L1633" s="12">
        <f t="shared" si="1000"/>
        <v>0.21987646213496223</v>
      </c>
      <c r="M1633" s="24">
        <f t="shared" si="1001"/>
        <v>723.1298480479179</v>
      </c>
      <c r="N1633" s="12">
        <f t="shared" si="987"/>
        <v>0.31270941951052039</v>
      </c>
      <c r="O1633" s="24">
        <f t="shared" si="988"/>
        <v>1540.3690072500892</v>
      </c>
      <c r="P1633" s="12">
        <f t="shared" si="1002"/>
        <v>0.15122014931347244</v>
      </c>
      <c r="Q1633" s="24">
        <f t="shared" si="1003"/>
        <v>611.70641405258323</v>
      </c>
      <c r="R1633" s="12">
        <f t="shared" si="989"/>
        <v>0.37585345559395411</v>
      </c>
      <c r="S1633" s="24">
        <f t="shared" si="990"/>
        <v>768.95059644132266</v>
      </c>
      <c r="T1633" s="12">
        <f t="shared" si="1004"/>
        <v>0.23733213793906335</v>
      </c>
      <c r="W1633" s="24">
        <f t="shared" si="1005"/>
        <v>846.57455727431704</v>
      </c>
      <c r="X1633" s="24">
        <f t="shared" si="1006"/>
        <v>699.18618440133059</v>
      </c>
      <c r="Y1633" s="13">
        <f t="shared" si="991"/>
        <v>0.40642958541016716</v>
      </c>
      <c r="Z1633" s="24">
        <f t="shared" si="992"/>
        <v>2369.6419247060276</v>
      </c>
      <c r="AA1633" s="24">
        <f t="shared" si="993"/>
        <v>16767.70864724063</v>
      </c>
      <c r="AB1633" s="24">
        <f t="shared" si="1007"/>
        <v>729.14048566345014</v>
      </c>
      <c r="AC1633" s="24">
        <f t="shared" si="1008"/>
        <v>611.70641405258323</v>
      </c>
      <c r="AD1633" s="123">
        <f t="shared" si="1009"/>
        <v>8075</v>
      </c>
      <c r="AE1633" s="14">
        <f t="shared" si="1010"/>
        <v>134.58333333333334</v>
      </c>
      <c r="AF1633" s="24">
        <f t="shared" si="994"/>
        <v>480.85320702629161</v>
      </c>
      <c r="AG1633" s="3">
        <f t="shared" si="1011"/>
        <v>-1</v>
      </c>
      <c r="AH1633" s="14">
        <f t="shared" si="978"/>
        <v>0</v>
      </c>
      <c r="AI1633" s="14">
        <f t="shared" si="979"/>
        <v>-8.5028841628568885E-17</v>
      </c>
      <c r="AJ1633" s="14">
        <f t="shared" si="980"/>
        <v>0.82232113676337548</v>
      </c>
      <c r="AK1633" s="14">
        <f t="shared" si="981"/>
        <v>1.1557138188214009</v>
      </c>
      <c r="AL1633" s="24">
        <f t="shared" si="1012"/>
        <v>723.1298480479179</v>
      </c>
      <c r="AM1633" s="14">
        <f t="shared" si="1013"/>
        <v>589.33500448231439</v>
      </c>
      <c r="AN1633" s="138" t="str">
        <f t="shared" si="1014"/>
        <v>modifiée</v>
      </c>
      <c r="AP1633" s="124"/>
    </row>
    <row r="1634" spans="2:42" x14ac:dyDescent="0.25">
      <c r="B1634" s="3">
        <f t="shared" si="995"/>
        <v>8080</v>
      </c>
      <c r="C1634" s="14">
        <f t="shared" si="996"/>
        <v>134.66666666666666</v>
      </c>
      <c r="D1634" s="11">
        <f t="shared" si="997"/>
        <v>1066.2997954483446</v>
      </c>
      <c r="E1634" s="11">
        <f t="shared" si="982"/>
        <v>941.58100968893029</v>
      </c>
      <c r="F1634" s="11">
        <f t="shared" si="998"/>
        <v>461.57153745245483</v>
      </c>
      <c r="G1634" s="11">
        <f t="shared" si="983"/>
        <v>723.28106819723132</v>
      </c>
      <c r="H1634" s="11">
        <f t="shared" si="984"/>
        <v>611.94374619052235</v>
      </c>
      <c r="I1634" s="24">
        <f t="shared" si="999"/>
        <v>461.57153745245483</v>
      </c>
      <c r="J1634" s="12">
        <f t="shared" si="985"/>
        <v>0.25085896975344835</v>
      </c>
      <c r="K1634" s="24">
        <f t="shared" si="986"/>
        <v>640.05139164127309</v>
      </c>
      <c r="L1634" s="12">
        <f t="shared" si="1000"/>
        <v>0.21978721507183796</v>
      </c>
      <c r="M1634" s="24">
        <f t="shared" si="1001"/>
        <v>723.28106819723132</v>
      </c>
      <c r="N1634" s="12">
        <f t="shared" si="987"/>
        <v>0.3108963312330208</v>
      </c>
      <c r="O1634" s="24">
        <f t="shared" si="988"/>
        <v>1549.3521463530581</v>
      </c>
      <c r="P1634" s="12">
        <f t="shared" si="1002"/>
        <v>0.15040320993059952</v>
      </c>
      <c r="Q1634" s="24">
        <f t="shared" si="1003"/>
        <v>611.94374619052235</v>
      </c>
      <c r="R1634" s="12">
        <f t="shared" si="989"/>
        <v>0.37575873777867264</v>
      </c>
      <c r="S1634" s="24">
        <f t="shared" si="990"/>
        <v>769.14442645306053</v>
      </c>
      <c r="T1634" s="12">
        <f t="shared" si="1004"/>
        <v>0.23720463977954756</v>
      </c>
      <c r="W1634" s="24">
        <f t="shared" si="1005"/>
        <v>846.98098685972718</v>
      </c>
      <c r="X1634" s="24">
        <f t="shared" si="1006"/>
        <v>698.64587319430507</v>
      </c>
      <c r="Y1634" s="13">
        <f t="shared" si="991"/>
        <v>0.40623144676930684</v>
      </c>
      <c r="Z1634" s="24">
        <f t="shared" si="992"/>
        <v>2365.0005707300779</v>
      </c>
      <c r="AA1634" s="24">
        <f t="shared" si="993"/>
        <v>16748.238753406393</v>
      </c>
      <c r="AB1634" s="24">
        <f t="shared" si="1007"/>
        <v>729.46236652512471</v>
      </c>
      <c r="AC1634" s="24">
        <f t="shared" si="1008"/>
        <v>611.94374619052235</v>
      </c>
      <c r="AD1634" s="123">
        <f t="shared" si="1009"/>
        <v>8080</v>
      </c>
      <c r="AE1634" s="14">
        <f t="shared" si="1010"/>
        <v>134.66666666666666</v>
      </c>
      <c r="AF1634" s="24">
        <f t="shared" si="994"/>
        <v>480.97187309526117</v>
      </c>
      <c r="AG1634" s="3">
        <f t="shared" si="1011"/>
        <v>-1</v>
      </c>
      <c r="AH1634" s="14">
        <f t="shared" si="978"/>
        <v>0</v>
      </c>
      <c r="AI1634" s="14">
        <f t="shared" si="979"/>
        <v>-8.4501858420521818E-17</v>
      </c>
      <c r="AJ1634" s="14">
        <f t="shared" si="980"/>
        <v>0.82125314214264944</v>
      </c>
      <c r="AK1634" s="14">
        <f t="shared" si="981"/>
        <v>1.154005027428239</v>
      </c>
      <c r="AL1634" s="24">
        <f t="shared" si="1012"/>
        <v>723.28106819723132</v>
      </c>
      <c r="AM1634" s="14">
        <f t="shared" si="1013"/>
        <v>589.54604736883232</v>
      </c>
      <c r="AN1634" s="138" t="str">
        <f t="shared" si="1014"/>
        <v>modifiée</v>
      </c>
      <c r="AP1634" s="124"/>
    </row>
    <row r="1635" spans="2:42" x14ac:dyDescent="0.25">
      <c r="B1635" s="3">
        <f t="shared" si="995"/>
        <v>8085</v>
      </c>
      <c r="C1635" s="14">
        <f t="shared" si="996"/>
        <v>134.75</v>
      </c>
      <c r="D1635" s="11">
        <f t="shared" si="997"/>
        <v>1066.392398415604</v>
      </c>
      <c r="E1635" s="11">
        <f t="shared" si="982"/>
        <v>941.80178511530255</v>
      </c>
      <c r="F1635" s="11">
        <f t="shared" si="998"/>
        <v>461.79132466752668</v>
      </c>
      <c r="G1635" s="11">
        <f t="shared" si="983"/>
        <v>723.43147140716189</v>
      </c>
      <c r="H1635" s="11">
        <f t="shared" si="984"/>
        <v>612.18095083030187</v>
      </c>
      <c r="I1635" s="24">
        <f t="shared" si="999"/>
        <v>461.79132466752668</v>
      </c>
      <c r="J1635" s="12">
        <f t="shared" si="985"/>
        <v>0.25080453143722153</v>
      </c>
      <c r="K1635" s="24">
        <f t="shared" si="986"/>
        <v>640.19031783953562</v>
      </c>
      <c r="L1635" s="12">
        <f t="shared" si="1000"/>
        <v>0.21969798911966909</v>
      </c>
      <c r="M1635" s="24">
        <f t="shared" si="1001"/>
        <v>723.43147140716189</v>
      </c>
      <c r="N1635" s="12">
        <f t="shared" si="987"/>
        <v>0.30907708304991238</v>
      </c>
      <c r="O1635" s="24">
        <f t="shared" si="988"/>
        <v>1558.4717357106185</v>
      </c>
      <c r="P1635" s="12">
        <f t="shared" si="1002"/>
        <v>0.14958327434838212</v>
      </c>
      <c r="Q1635" s="24">
        <f t="shared" si="1003"/>
        <v>612.18095083030187</v>
      </c>
      <c r="R1635" s="12">
        <f t="shared" si="989"/>
        <v>0.37566376176185085</v>
      </c>
      <c r="S1635" s="24">
        <f t="shared" si="990"/>
        <v>769.33888298951922</v>
      </c>
      <c r="T1635" s="12">
        <f t="shared" si="1004"/>
        <v>0.2370770617965553</v>
      </c>
      <c r="W1635" s="24">
        <f t="shared" si="1005"/>
        <v>847.38721830649649</v>
      </c>
      <c r="X1635" s="24">
        <f t="shared" si="1006"/>
        <v>698.10959621934126</v>
      </c>
      <c r="Y1635" s="13">
        <f t="shared" si="991"/>
        <v>0.40603045965325696</v>
      </c>
      <c r="Z1635" s="24">
        <f t="shared" si="992"/>
        <v>2360.3641702201512</v>
      </c>
      <c r="AA1635" s="24">
        <f t="shared" si="993"/>
        <v>16728.754720134639</v>
      </c>
      <c r="AB1635" s="24">
        <f t="shared" si="1007"/>
        <v>729.78408456839918</v>
      </c>
      <c r="AC1635" s="24">
        <f t="shared" si="1008"/>
        <v>612.18095083030187</v>
      </c>
      <c r="AD1635" s="123">
        <f t="shared" si="1009"/>
        <v>8085</v>
      </c>
      <c r="AE1635" s="14">
        <f t="shared" si="1010"/>
        <v>134.75</v>
      </c>
      <c r="AF1635" s="24">
        <f t="shared" si="994"/>
        <v>481.09047541515093</v>
      </c>
      <c r="AG1635" s="3">
        <f t="shared" si="1011"/>
        <v>-1</v>
      </c>
      <c r="AH1635" s="14">
        <f t="shared" si="978"/>
        <v>0</v>
      </c>
      <c r="AI1635" s="14">
        <f t="shared" si="979"/>
        <v>-8.3975158315259539E-17</v>
      </c>
      <c r="AJ1635" s="14">
        <f t="shared" si="980"/>
        <v>0.82018572126364164</v>
      </c>
      <c r="AK1635" s="14">
        <f t="shared" si="981"/>
        <v>1.1522971540218265</v>
      </c>
      <c r="AL1635" s="24">
        <f t="shared" si="1012"/>
        <v>723.43147140716189</v>
      </c>
      <c r="AM1635" s="14">
        <f t="shared" si="1013"/>
        <v>589.75696199537526</v>
      </c>
      <c r="AN1635" s="138" t="str">
        <f t="shared" si="1014"/>
        <v>modifiée</v>
      </c>
      <c r="AP1635" s="124"/>
    </row>
    <row r="1636" spans="2:42" x14ac:dyDescent="0.25">
      <c r="B1636" s="3">
        <f t="shared" si="995"/>
        <v>8090</v>
      </c>
      <c r="C1636" s="14">
        <f t="shared" si="996"/>
        <v>134.83333333333334</v>
      </c>
      <c r="D1636" s="11">
        <f t="shared" si="997"/>
        <v>1066.4849441852275</v>
      </c>
      <c r="E1636" s="11">
        <f t="shared" si="982"/>
        <v>942.02256054167481</v>
      </c>
      <c r="F1636" s="11">
        <f t="shared" si="998"/>
        <v>462.01102265664633</v>
      </c>
      <c r="G1636" s="11">
        <f t="shared" si="983"/>
        <v>723.5810546815103</v>
      </c>
      <c r="H1636" s="11">
        <f t="shared" si="984"/>
        <v>612.41802789209839</v>
      </c>
      <c r="I1636" s="24">
        <f t="shared" si="999"/>
        <v>462.01102265664633</v>
      </c>
      <c r="J1636" s="12">
        <f t="shared" si="985"/>
        <v>0.2507500864415444</v>
      </c>
      <c r="K1636" s="24">
        <f t="shared" si="986"/>
        <v>640.32932141708932</v>
      </c>
      <c r="L1636" s="12">
        <f t="shared" si="1000"/>
        <v>0.21960878431984146</v>
      </c>
      <c r="M1636" s="24">
        <f t="shared" si="1001"/>
        <v>723.5810546815103</v>
      </c>
      <c r="N1636" s="12">
        <f t="shared" si="987"/>
        <v>0.30725176115861436</v>
      </c>
      <c r="O1636" s="24">
        <f t="shared" si="988"/>
        <v>1567.7303077866086</v>
      </c>
      <c r="P1636" s="12">
        <f t="shared" si="1002"/>
        <v>0.14876036748482155</v>
      </c>
      <c r="Q1636" s="24">
        <f t="shared" si="1003"/>
        <v>612.41802789209839</v>
      </c>
      <c r="R1636" s="12">
        <f t="shared" si="989"/>
        <v>0.37556852655970402</v>
      </c>
      <c r="S1636" s="24">
        <f t="shared" si="990"/>
        <v>769.53396894283935</v>
      </c>
      <c r="T1636" s="12">
        <f t="shared" si="1004"/>
        <v>0.23694940361498856</v>
      </c>
      <c r="W1636" s="24">
        <f t="shared" si="1005"/>
        <v>847.79324876614976</v>
      </c>
      <c r="X1636" s="24">
        <f t="shared" si="1006"/>
        <v>697.57731237256905</v>
      </c>
      <c r="Y1636" s="13">
        <f t="shared" si="991"/>
        <v>0.40582665716533728</v>
      </c>
      <c r="Z1636" s="24">
        <f t="shared" si="992"/>
        <v>2355.7327943881264</v>
      </c>
      <c r="AA1636" s="24">
        <f t="shared" si="993"/>
        <v>16709.257052772591</v>
      </c>
      <c r="AB1636" s="24">
        <f t="shared" si="1007"/>
        <v>730.10563832912408</v>
      </c>
      <c r="AC1636" s="24">
        <f t="shared" si="1008"/>
        <v>612.41802789209839</v>
      </c>
      <c r="AD1636" s="123">
        <f t="shared" si="1009"/>
        <v>8090</v>
      </c>
      <c r="AE1636" s="14">
        <f t="shared" si="1010"/>
        <v>134.83333333333334</v>
      </c>
      <c r="AF1636" s="24">
        <f t="shared" si="994"/>
        <v>481.2090139460492</v>
      </c>
      <c r="AG1636" s="3">
        <f t="shared" si="1011"/>
        <v>-1</v>
      </c>
      <c r="AH1636" s="14">
        <f t="shared" si="978"/>
        <v>0</v>
      </c>
      <c r="AI1636" s="14">
        <f t="shared" si="979"/>
        <v>-8.3448741490025583E-17</v>
      </c>
      <c r="AJ1636" s="14">
        <f t="shared" si="980"/>
        <v>0.8191188744855572</v>
      </c>
      <c r="AK1636" s="14">
        <f t="shared" si="981"/>
        <v>1.1505901991768916</v>
      </c>
      <c r="AL1636" s="24">
        <f t="shared" si="1012"/>
        <v>723.5810546815103</v>
      </c>
      <c r="AM1636" s="14">
        <f t="shared" si="1013"/>
        <v>589.96774847761242</v>
      </c>
      <c r="AN1636" s="138" t="str">
        <f t="shared" si="1014"/>
        <v>modifiée</v>
      </c>
      <c r="AP1636" s="124"/>
    </row>
    <row r="1637" spans="2:42" x14ac:dyDescent="0.25">
      <c r="B1637" s="3">
        <f t="shared" si="995"/>
        <v>8095</v>
      </c>
      <c r="C1637" s="14">
        <f t="shared" si="996"/>
        <v>134.91666666666666</v>
      </c>
      <c r="D1637" s="11">
        <f t="shared" si="997"/>
        <v>1066.5774328278287</v>
      </c>
      <c r="E1637" s="11">
        <f t="shared" si="982"/>
        <v>942.24333596804695</v>
      </c>
      <c r="F1637" s="11">
        <f t="shared" si="998"/>
        <v>462.23063144096619</v>
      </c>
      <c r="G1637" s="11">
        <f t="shared" si="983"/>
        <v>723.72981504899508</v>
      </c>
      <c r="H1637" s="11">
        <f t="shared" si="984"/>
        <v>612.65497729571337</v>
      </c>
      <c r="I1637" s="24">
        <f t="shared" si="999"/>
        <v>462.23063144096619</v>
      </c>
      <c r="J1637" s="12">
        <f t="shared" si="985"/>
        <v>0.25069563479378654</v>
      </c>
      <c r="K1637" s="24">
        <f t="shared" si="986"/>
        <v>640.46840236553726</v>
      </c>
      <c r="L1637" s="12">
        <f t="shared" si="1000"/>
        <v>0.21951960071372953</v>
      </c>
      <c r="M1637" s="24">
        <f t="shared" si="1001"/>
        <v>723.72981504899508</v>
      </c>
      <c r="N1637" s="12">
        <f t="shared" si="987"/>
        <v>0.30542045450933064</v>
      </c>
      <c r="O1637" s="24">
        <f t="shared" si="988"/>
        <v>1577.1304474777944</v>
      </c>
      <c r="P1637" s="12">
        <f t="shared" si="1002"/>
        <v>0.14793451546789324</v>
      </c>
      <c r="Q1637" s="24">
        <f t="shared" si="1003"/>
        <v>612.65497729571337</v>
      </c>
      <c r="R1637" s="12">
        <f t="shared" si="989"/>
        <v>0.37547303118373665</v>
      </c>
      <c r="S1637" s="24">
        <f t="shared" si="990"/>
        <v>769.72968722239773</v>
      </c>
      <c r="T1637" s="12">
        <f t="shared" si="1004"/>
        <v>0.23682166485762143</v>
      </c>
      <c r="W1637" s="24">
        <f t="shared" si="1005"/>
        <v>848.19907542331509</v>
      </c>
      <c r="X1637" s="24">
        <f t="shared" si="1006"/>
        <v>697.04898106606538</v>
      </c>
      <c r="Y1637" s="13">
        <f t="shared" si="991"/>
        <v>0.40562007217406126</v>
      </c>
      <c r="Z1637" s="24">
        <f t="shared" si="992"/>
        <v>2351.1065136182965</v>
      </c>
      <c r="AA1637" s="24">
        <f t="shared" si="993"/>
        <v>16689.746253500325</v>
      </c>
      <c r="AB1637" s="24">
        <f t="shared" si="1007"/>
        <v>730.42702635951423</v>
      </c>
      <c r="AC1637" s="24">
        <f t="shared" si="1008"/>
        <v>612.65497729571337</v>
      </c>
      <c r="AD1637" s="123">
        <f t="shared" si="1009"/>
        <v>8095</v>
      </c>
      <c r="AE1637" s="14">
        <f t="shared" si="1010"/>
        <v>134.91666666666666</v>
      </c>
      <c r="AF1637" s="24">
        <f t="shared" si="994"/>
        <v>481.32748864785668</v>
      </c>
      <c r="AG1637" s="3">
        <f t="shared" si="1011"/>
        <v>-1</v>
      </c>
      <c r="AH1637" s="14">
        <f t="shared" si="978"/>
        <v>0</v>
      </c>
      <c r="AI1637" s="14">
        <f t="shared" si="979"/>
        <v>-8.2922608122896501E-17</v>
      </c>
      <c r="AJ1637" s="14">
        <f t="shared" si="980"/>
        <v>0.81805260216928988</v>
      </c>
      <c r="AK1637" s="14">
        <f t="shared" si="981"/>
        <v>1.1488841634708638</v>
      </c>
      <c r="AL1637" s="24">
        <f t="shared" si="1012"/>
        <v>723.72981504899508</v>
      </c>
      <c r="AM1637" s="14">
        <f t="shared" si="1013"/>
        <v>590.17840692907737</v>
      </c>
      <c r="AN1637" s="138" t="str">
        <f t="shared" si="1014"/>
        <v>modifiée</v>
      </c>
      <c r="AP1637" s="124"/>
    </row>
    <row r="1638" spans="2:42" x14ac:dyDescent="0.25">
      <c r="B1638" s="3">
        <f t="shared" si="995"/>
        <v>8100</v>
      </c>
      <c r="C1638" s="14">
        <f t="shared" si="996"/>
        <v>135</v>
      </c>
      <c r="D1638" s="11">
        <f t="shared" si="997"/>
        <v>1066.6698644138919</v>
      </c>
      <c r="E1638" s="11">
        <f t="shared" si="982"/>
        <v>942.46411139441921</v>
      </c>
      <c r="F1638" s="11">
        <f t="shared" si="998"/>
        <v>462.45015104167993</v>
      </c>
      <c r="G1638" s="11">
        <f t="shared" si="983"/>
        <v>723.87774956446299</v>
      </c>
      <c r="H1638" s="11">
        <f t="shared" si="984"/>
        <v>612.89179896057101</v>
      </c>
      <c r="I1638" s="24">
        <f t="shared" si="999"/>
        <v>462.45015104167993</v>
      </c>
      <c r="J1638" s="12">
        <f t="shared" si="985"/>
        <v>0.25064117652137341</v>
      </c>
      <c r="K1638" s="24">
        <f t="shared" si="986"/>
        <v>640.6075606762829</v>
      </c>
      <c r="L1638" s="12">
        <f t="shared" si="1000"/>
        <v>0.21943043834258086</v>
      </c>
      <c r="M1638" s="24">
        <f t="shared" si="1001"/>
        <v>723.87774956446299</v>
      </c>
      <c r="N1638" s="12">
        <f t="shared" si="987"/>
        <v>0.30358325482799525</v>
      </c>
      <c r="O1638" s="24">
        <f t="shared" si="988"/>
        <v>1586.6747932526368</v>
      </c>
      <c r="P1638" s="12">
        <f t="shared" si="1002"/>
        <v>0.14710574565317946</v>
      </c>
      <c r="Q1638" s="24">
        <f t="shared" si="1003"/>
        <v>612.89179896057101</v>
      </c>
      <c r="R1638" s="12">
        <f t="shared" si="989"/>
        <v>0.37537727464071563</v>
      </c>
      <c r="S1638" s="24">
        <f t="shared" si="990"/>
        <v>769.92604075493261</v>
      </c>
      <c r="T1638" s="12">
        <f t="shared" si="1004"/>
        <v>0.23669384514491437</v>
      </c>
      <c r="W1638" s="24">
        <f t="shared" si="1005"/>
        <v>848.60469549548918</v>
      </c>
      <c r="X1638" s="24">
        <f t="shared" si="1006"/>
        <v>696.52456222025171</v>
      </c>
      <c r="Y1638" s="13">
        <f t="shared" si="991"/>
        <v>0.40541073731424487</v>
      </c>
      <c r="Z1638" s="24">
        <f t="shared" si="992"/>
        <v>2346.4853974732505</v>
      </c>
      <c r="AA1638" s="24">
        <f t="shared" si="993"/>
        <v>16670.222821340481</v>
      </c>
      <c r="AB1638" s="24">
        <f t="shared" si="1007"/>
        <v>730.7482472280301</v>
      </c>
      <c r="AC1638" s="24">
        <f t="shared" si="1008"/>
        <v>612.89179896057101</v>
      </c>
      <c r="AD1638" s="123">
        <f t="shared" si="1009"/>
        <v>8100</v>
      </c>
      <c r="AE1638" s="14">
        <f t="shared" si="1010"/>
        <v>135</v>
      </c>
      <c r="AF1638" s="24">
        <f t="shared" si="994"/>
        <v>481.4458994802855</v>
      </c>
      <c r="AG1638" s="3">
        <f t="shared" si="1011"/>
        <v>-1</v>
      </c>
      <c r="AH1638" s="14">
        <f t="shared" ref="AH1638:AH1701" si="1015">IF(AC1638&lt;=450,AthetaR30_0,IF(AC1638&gt;=650,AthetaR30_2,(IF(AC1638&lt;=550,AthetaR30_0+(AthetaR30_1-AthetaR30_0)/100*(AC1638-450),AthetaR30_1+(AthetaR30_2-AthetaR30_1)/100*(AC1638-550)))))</f>
        <v>0</v>
      </c>
      <c r="AI1638" s="14">
        <f t="shared" ref="AI1638:AI1701" si="1016">IF(AC1638&lt;=450,AthetaR60_0,IF(AC1638&gt;=650,AthetaR60_2,(IF(AC1638&lt;=550,AthetaR60_0+(AthetaR60_1-AthetaR60_0)/100*(AC1638-450),AthetaR60_1+(AthetaR60_2-AthetaR60_1)/100*(AC1638-550)))))</f>
        <v>-8.2396758392786461E-17</v>
      </c>
      <c r="AJ1638" s="14">
        <f t="shared" ref="AJ1638:AJ1701" si="1017">IF(AC1638&lt;=450,AthetaR90_0,IF(AC1638&gt;=650,AthetaR90_2,(IF(AC1638&lt;=550,AthetaR90_0+(AthetaR90_1-AthetaR90_0)/100*(AC1638-450),AthetaR90_1+(AthetaR90_2-AthetaR90_1)/100*(AC1638-550)))))</f>
        <v>0.81698690467743051</v>
      </c>
      <c r="AK1638" s="14">
        <f t="shared" ref="AK1638:AK1701" si="1018">IF(AC1638&lt;=450,AthetaR120_0,IF(AC1638&gt;=650,AthetaR120_2,(IF(AC1638&lt;=550,AthetaR120_0+(AthetaR120_1-AthetaR120_0)/100*(AC1638-450),AthetaR120_1+(AthetaR120_2-AthetaR120_1)/100*(AC1638-550)))))</f>
        <v>1.1471790474838888</v>
      </c>
      <c r="AL1638" s="24">
        <f t="shared" si="1012"/>
        <v>723.87774956446299</v>
      </c>
      <c r="AM1638" s="14">
        <f t="shared" si="1013"/>
        <v>590.38893746117549</v>
      </c>
      <c r="AN1638" s="138" t="str">
        <f t="shared" si="1014"/>
        <v>modifiée</v>
      </c>
      <c r="AP1638" s="124"/>
    </row>
    <row r="1639" spans="2:42" x14ac:dyDescent="0.25">
      <c r="B1639" s="3">
        <f t="shared" si="995"/>
        <v>8105</v>
      </c>
      <c r="C1639" s="14">
        <f t="shared" si="996"/>
        <v>135.08333333333334</v>
      </c>
      <c r="D1639" s="11">
        <f t="shared" si="997"/>
        <v>1066.7622390137701</v>
      </c>
      <c r="E1639" s="11">
        <f t="shared" si="982"/>
        <v>942.68488682079146</v>
      </c>
      <c r="F1639" s="11">
        <f t="shared" si="998"/>
        <v>462.66958148002249</v>
      </c>
      <c r="G1639" s="11">
        <f t="shared" si="983"/>
        <v>724.02485531011621</v>
      </c>
      <c r="H1639" s="11">
        <f t="shared" si="984"/>
        <v>613.12849280571595</v>
      </c>
      <c r="I1639" s="24">
        <f t="shared" si="999"/>
        <v>462.66958148002249</v>
      </c>
      <c r="J1639" s="12">
        <f t="shared" si="985"/>
        <v>0.25058671165178703</v>
      </c>
      <c r="K1639" s="24">
        <f t="shared" si="986"/>
        <v>640.74679634052973</v>
      </c>
      <c r="L1639" s="12">
        <f t="shared" si="1000"/>
        <v>0.21934129724763729</v>
      </c>
      <c r="M1639" s="24">
        <f t="shared" si="1001"/>
        <v>724.02485531011621</v>
      </c>
      <c r="N1639" s="12">
        <f t="shared" si="987"/>
        <v>0.30174025663796744</v>
      </c>
      <c r="O1639" s="24">
        <f t="shared" si="988"/>
        <v>1596.3660383145641</v>
      </c>
      <c r="P1639" s="12">
        <f t="shared" si="1002"/>
        <v>0.14627408664145075</v>
      </c>
      <c r="Q1639" s="24">
        <f t="shared" si="1003"/>
        <v>613.12849280571595</v>
      </c>
      <c r="R1639" s="12">
        <f t="shared" si="989"/>
        <v>0.37528125593264433</v>
      </c>
      <c r="S1639" s="24">
        <f t="shared" si="990"/>
        <v>770.1230324846689</v>
      </c>
      <c r="T1639" s="12">
        <f t="shared" si="1004"/>
        <v>0.23656594409518442</v>
      </c>
      <c r="W1639" s="24">
        <f t="shared" si="1005"/>
        <v>849.01010623280342</v>
      </c>
      <c r="X1639" s="24">
        <f t="shared" si="1006"/>
        <v>696.00401625641916</v>
      </c>
      <c r="Y1639" s="13">
        <f t="shared" si="991"/>
        <v>0.40519868498811118</v>
      </c>
      <c r="Z1639" s="24">
        <f t="shared" si="992"/>
        <v>2341.8695146997011</v>
      </c>
      <c r="AA1639" s="24">
        <f t="shared" si="993"/>
        <v>16650.687252167536</v>
      </c>
      <c r="AB1639" s="24">
        <f t="shared" si="1007"/>
        <v>731.06929951925963</v>
      </c>
      <c r="AC1639" s="24">
        <f t="shared" si="1008"/>
        <v>613.12849280571595</v>
      </c>
      <c r="AD1639" s="123">
        <f t="shared" si="1009"/>
        <v>8105</v>
      </c>
      <c r="AE1639" s="14">
        <f t="shared" si="1010"/>
        <v>135.08333333333334</v>
      </c>
      <c r="AF1639" s="24">
        <f t="shared" si="994"/>
        <v>481.56424640285798</v>
      </c>
      <c r="AG1639" s="3">
        <f t="shared" si="1011"/>
        <v>-1</v>
      </c>
      <c r="AH1639" s="14">
        <f t="shared" si="1015"/>
        <v>0</v>
      </c>
      <c r="AI1639" s="14">
        <f t="shared" si="1016"/>
        <v>-8.187119247945251E-17</v>
      </c>
      <c r="AJ1639" s="14">
        <f t="shared" si="1017"/>
        <v>0.81592178237427815</v>
      </c>
      <c r="AK1639" s="14">
        <f t="shared" si="1018"/>
        <v>1.1454748517988451</v>
      </c>
      <c r="AL1639" s="24">
        <f t="shared" si="1012"/>
        <v>724.02485531011621</v>
      </c>
      <c r="AM1639" s="14">
        <f t="shared" si="1013"/>
        <v>590.59934018319245</v>
      </c>
      <c r="AN1639" s="138" t="str">
        <f t="shared" si="1014"/>
        <v>modifiée</v>
      </c>
      <c r="AP1639" s="124"/>
    </row>
    <row r="1640" spans="2:42" x14ac:dyDescent="0.25">
      <c r="B1640" s="3">
        <f t="shared" si="995"/>
        <v>8110</v>
      </c>
      <c r="C1640" s="14">
        <f t="shared" si="996"/>
        <v>135.16666666666666</v>
      </c>
      <c r="D1640" s="11">
        <f t="shared" si="997"/>
        <v>1066.8545566976868</v>
      </c>
      <c r="E1640" s="11">
        <f t="shared" si="982"/>
        <v>942.9056622471636</v>
      </c>
      <c r="F1640" s="11">
        <f t="shared" si="998"/>
        <v>462.88892277727012</v>
      </c>
      <c r="G1640" s="11">
        <f t="shared" si="983"/>
        <v>724.17112939675769</v>
      </c>
      <c r="H1640" s="11">
        <f t="shared" si="984"/>
        <v>613.36505874981117</v>
      </c>
      <c r="I1640" s="24">
        <f t="shared" si="999"/>
        <v>462.88892277727012</v>
      </c>
      <c r="J1640" s="12">
        <f t="shared" si="985"/>
        <v>0.25053224021256487</v>
      </c>
      <c r="K1640" s="24">
        <f t="shared" si="986"/>
        <v>640.88610934928295</v>
      </c>
      <c r="L1640" s="12">
        <f t="shared" si="1000"/>
        <v>0.21925217747004855</v>
      </c>
      <c r="M1640" s="24">
        <f t="shared" si="1001"/>
        <v>724.17112939675769</v>
      </c>
      <c r="N1640" s="12">
        <f t="shared" si="987"/>
        <v>0.29989155728039713</v>
      </c>
      <c r="O1640" s="24">
        <f t="shared" si="988"/>
        <v>1606.2069317903342</v>
      </c>
      <c r="P1640" s="12">
        <f t="shared" si="1002"/>
        <v>0.1454395682956168</v>
      </c>
      <c r="Q1640" s="24">
        <f t="shared" si="1003"/>
        <v>613.36505874981117</v>
      </c>
      <c r="R1640" s="12">
        <f t="shared" si="989"/>
        <v>0.37518497405673523</v>
      </c>
      <c r="S1640" s="24">
        <f t="shared" si="990"/>
        <v>770.32066537344554</v>
      </c>
      <c r="T1640" s="12">
        <f t="shared" si="1004"/>
        <v>0.2364379613244626</v>
      </c>
      <c r="W1640" s="24">
        <f t="shared" si="1005"/>
        <v>849.41530491779156</v>
      </c>
      <c r="X1640" s="24">
        <f t="shared" si="1006"/>
        <v>695.48730408937695</v>
      </c>
      <c r="Y1640" s="13">
        <f t="shared" si="991"/>
        <v>0.40498394736641996</v>
      </c>
      <c r="Z1640" s="24">
        <f t="shared" si="992"/>
        <v>2337.2589332343014</v>
      </c>
      <c r="AA1640" s="24">
        <f t="shared" si="993"/>
        <v>16631.140038717978</v>
      </c>
      <c r="AB1640" s="24">
        <f t="shared" si="1007"/>
        <v>731.39018183380131</v>
      </c>
      <c r="AC1640" s="24">
        <f t="shared" si="1008"/>
        <v>613.36505874981117</v>
      </c>
      <c r="AD1640" s="123">
        <f t="shared" si="1009"/>
        <v>8110</v>
      </c>
      <c r="AE1640" s="14">
        <f t="shared" si="1010"/>
        <v>135.16666666666666</v>
      </c>
      <c r="AF1640" s="24">
        <f t="shared" si="994"/>
        <v>481.68252937490558</v>
      </c>
      <c r="AG1640" s="3">
        <f t="shared" si="1011"/>
        <v>-1</v>
      </c>
      <c r="AH1640" s="14">
        <f t="shared" si="1015"/>
        <v>0</v>
      </c>
      <c r="AI1640" s="14">
        <f t="shared" si="1016"/>
        <v>-8.1345910563499124E-17</v>
      </c>
      <c r="AJ1640" s="14">
        <f t="shared" si="1017"/>
        <v>0.81485723562584966</v>
      </c>
      <c r="AK1640" s="14">
        <f t="shared" si="1018"/>
        <v>1.1437715770013597</v>
      </c>
      <c r="AL1640" s="24">
        <f t="shared" si="1012"/>
        <v>724.17112939675769</v>
      </c>
      <c r="AM1640" s="14">
        <f t="shared" si="1013"/>
        <v>590.80961520230187</v>
      </c>
      <c r="AN1640" s="138" t="str">
        <f t="shared" si="1014"/>
        <v>modifiée</v>
      </c>
      <c r="AP1640" s="124"/>
    </row>
    <row r="1641" spans="2:42" x14ac:dyDescent="0.25">
      <c r="B1641" s="3">
        <f t="shared" si="995"/>
        <v>8115</v>
      </c>
      <c r="C1641" s="14">
        <f t="shared" si="996"/>
        <v>135.25</v>
      </c>
      <c r="D1641" s="11">
        <f t="shared" si="997"/>
        <v>1066.9468175357354</v>
      </c>
      <c r="E1641" s="11">
        <f t="shared" si="982"/>
        <v>943.12643767353586</v>
      </c>
      <c r="F1641" s="11">
        <f t="shared" si="998"/>
        <v>463.10817495474015</v>
      </c>
      <c r="G1641" s="11">
        <f t="shared" si="983"/>
        <v>724.31656896505331</v>
      </c>
      <c r="H1641" s="11">
        <f t="shared" si="984"/>
        <v>613.60149671113561</v>
      </c>
      <c r="I1641" s="24">
        <f t="shared" si="999"/>
        <v>463.10817495474015</v>
      </c>
      <c r="J1641" s="12">
        <f t="shared" si="985"/>
        <v>0.25047776223129958</v>
      </c>
      <c r="K1641" s="24">
        <f t="shared" si="986"/>
        <v>641.02549969334893</v>
      </c>
      <c r="L1641" s="12">
        <f t="shared" si="1000"/>
        <v>0.21916307905092319</v>
      </c>
      <c r="M1641" s="24">
        <f t="shared" si="1001"/>
        <v>724.31656896505331</v>
      </c>
      <c r="N1641" s="12">
        <f t="shared" si="987"/>
        <v>0.2980372569332056</v>
      </c>
      <c r="O1641" s="24">
        <f t="shared" si="988"/>
        <v>1616.200279943944</v>
      </c>
      <c r="P1641" s="12">
        <f t="shared" si="1002"/>
        <v>0.14460222175744022</v>
      </c>
      <c r="Q1641" s="24">
        <f t="shared" si="1003"/>
        <v>613.60149671113561</v>
      </c>
      <c r="R1641" s="12">
        <f t="shared" si="989"/>
        <v>0.37508842800538356</v>
      </c>
      <c r="S1641" s="24">
        <f t="shared" si="990"/>
        <v>770.5189424008438</v>
      </c>
      <c r="T1641" s="12">
        <f t="shared" si="1004"/>
        <v>0.23630989644655939</v>
      </c>
      <c r="W1641" s="24">
        <f t="shared" si="1005"/>
        <v>849.82028886515798</v>
      </c>
      <c r="X1641" s="24">
        <f t="shared" si="1006"/>
        <v>694.97438712022358</v>
      </c>
      <c r="Y1641" s="13">
        <f t="shared" si="991"/>
        <v>0.40476655638958797</v>
      </c>
      <c r="Z1641" s="24">
        <f t="shared" si="992"/>
        <v>2332.6537202094469</v>
      </c>
      <c r="AA1641" s="24">
        <f t="shared" si="993"/>
        <v>16611.581670599815</v>
      </c>
      <c r="AB1641" s="24">
        <f t="shared" si="1007"/>
        <v>731.71089278814679</v>
      </c>
      <c r="AC1641" s="24">
        <f t="shared" si="1008"/>
        <v>613.60149671113561</v>
      </c>
      <c r="AD1641" s="123">
        <f t="shared" si="1009"/>
        <v>8115</v>
      </c>
      <c r="AE1641" s="14">
        <f t="shared" si="1010"/>
        <v>135.25</v>
      </c>
      <c r="AF1641" s="24">
        <f t="shared" si="994"/>
        <v>481.8007483555678</v>
      </c>
      <c r="AG1641" s="3">
        <f t="shared" si="1011"/>
        <v>-1</v>
      </c>
      <c r="AH1641" s="14">
        <f t="shared" si="1015"/>
        <v>0</v>
      </c>
      <c r="AI1641" s="14">
        <f t="shared" si="1016"/>
        <v>-8.0820912826383467E-17</v>
      </c>
      <c r="AJ1641" s="14">
        <f t="shared" si="1017"/>
        <v>0.81379326479988978</v>
      </c>
      <c r="AK1641" s="14">
        <f t="shared" si="1018"/>
        <v>1.1420692236798236</v>
      </c>
      <c r="AL1641" s="24">
        <f t="shared" si="1012"/>
        <v>724.31656896505331</v>
      </c>
      <c r="AM1641" s="14">
        <f t="shared" si="1013"/>
        <v>591.01976262357277</v>
      </c>
      <c r="AN1641" s="138" t="str">
        <f t="shared" si="1014"/>
        <v>modifiée</v>
      </c>
      <c r="AP1641" s="124"/>
    </row>
    <row r="1642" spans="2:42" x14ac:dyDescent="0.25">
      <c r="B1642" s="3">
        <f t="shared" si="995"/>
        <v>8120</v>
      </c>
      <c r="C1642" s="14">
        <f t="shared" si="996"/>
        <v>135.33333333333334</v>
      </c>
      <c r="D1642" s="11">
        <f t="shared" si="997"/>
        <v>1067.0390215978803</v>
      </c>
      <c r="E1642" s="11">
        <f t="shared" si="982"/>
        <v>943.34721309990812</v>
      </c>
      <c r="F1642" s="11">
        <f t="shared" si="998"/>
        <v>463.32733803379108</v>
      </c>
      <c r="G1642" s="11">
        <f t="shared" si="983"/>
        <v>724.4611711868107</v>
      </c>
      <c r="H1642" s="11">
        <f t="shared" si="984"/>
        <v>613.83780660758214</v>
      </c>
      <c r="I1642" s="24">
        <f t="shared" si="999"/>
        <v>463.32733803379108</v>
      </c>
      <c r="J1642" s="12">
        <f t="shared" si="985"/>
        <v>0.25042327773563905</v>
      </c>
      <c r="K1642" s="24">
        <f t="shared" si="986"/>
        <v>641.16496736333602</v>
      </c>
      <c r="L1642" s="12">
        <f t="shared" si="1000"/>
        <v>0.21907400203128935</v>
      </c>
      <c r="M1642" s="24">
        <f t="shared" si="1001"/>
        <v>724.4611711868107</v>
      </c>
      <c r="N1642" s="12">
        <f t="shared" si="987"/>
        <v>0.29617745862861361</v>
      </c>
      <c r="O1642" s="24">
        <f t="shared" si="988"/>
        <v>1626.348947416609</v>
      </c>
      <c r="P1642" s="12">
        <f t="shared" si="1002"/>
        <v>0.14376207946370173</v>
      </c>
      <c r="Q1642" s="24">
        <f t="shared" si="1003"/>
        <v>613.83780660758214</v>
      </c>
      <c r="R1642" s="12">
        <f t="shared" si="989"/>
        <v>0.37499161676614023</v>
      </c>
      <c r="S1642" s="24">
        <f t="shared" si="990"/>
        <v>770.71786656431595</v>
      </c>
      <c r="T1642" s="12">
        <f t="shared" si="1004"/>
        <v>0.23618174907299211</v>
      </c>
      <c r="W1642" s="24">
        <f t="shared" si="1005"/>
        <v>850.22505542154761</v>
      </c>
      <c r="X1642" s="24">
        <f t="shared" si="1006"/>
        <v>694.46522722923714</v>
      </c>
      <c r="Y1642" s="13">
        <f t="shared" si="991"/>
        <v>0.40454654376881333</v>
      </c>
      <c r="Z1642" s="24">
        <f t="shared" si="992"/>
        <v>2328.0539419590127</v>
      </c>
      <c r="AA1642" s="24">
        <f t="shared" si="993"/>
        <v>16592.012634302104</v>
      </c>
      <c r="AB1642" s="24">
        <f t="shared" si="1007"/>
        <v>732.03143101456487</v>
      </c>
      <c r="AC1642" s="24">
        <f t="shared" si="1008"/>
        <v>613.83780660758214</v>
      </c>
      <c r="AD1642" s="123">
        <f t="shared" si="1009"/>
        <v>8120</v>
      </c>
      <c r="AE1642" s="14">
        <f t="shared" si="1010"/>
        <v>135.33333333333334</v>
      </c>
      <c r="AF1642" s="24">
        <f t="shared" si="994"/>
        <v>481.91890330379107</v>
      </c>
      <c r="AG1642" s="3">
        <f t="shared" si="1011"/>
        <v>-1</v>
      </c>
      <c r="AH1642" s="14">
        <f t="shared" si="1015"/>
        <v>0</v>
      </c>
      <c r="AI1642" s="14">
        <f t="shared" si="1016"/>
        <v>-8.029619945042002E-17</v>
      </c>
      <c r="AJ1642" s="14">
        <f t="shared" si="1017"/>
        <v>0.81272987026588039</v>
      </c>
      <c r="AK1642" s="14">
        <f t="shared" si="1018"/>
        <v>1.1403677924254085</v>
      </c>
      <c r="AL1642" s="24">
        <f t="shared" si="1012"/>
        <v>724.4611711868107</v>
      </c>
      <c r="AM1642" s="14">
        <f t="shared" si="1013"/>
        <v>591.22978254997793</v>
      </c>
      <c r="AN1642" s="138" t="str">
        <f t="shared" si="1014"/>
        <v>modifiée</v>
      </c>
      <c r="AP1642" s="124"/>
    </row>
    <row r="1643" spans="2:42" x14ac:dyDescent="0.25">
      <c r="B1643" s="3">
        <f t="shared" si="995"/>
        <v>8125</v>
      </c>
      <c r="C1643" s="14">
        <f t="shared" si="996"/>
        <v>135.41666666666666</v>
      </c>
      <c r="D1643" s="11">
        <f t="shared" si="997"/>
        <v>1067.1311689539557</v>
      </c>
      <c r="E1643" s="11">
        <f t="shared" si="982"/>
        <v>943.56798852628026</v>
      </c>
      <c r="F1643" s="11">
        <f t="shared" si="998"/>
        <v>463.54641203582236</v>
      </c>
      <c r="G1643" s="11">
        <f t="shared" si="983"/>
        <v>724.60493326627443</v>
      </c>
      <c r="H1643" s="11">
        <f t="shared" si="984"/>
        <v>614.07398835665515</v>
      </c>
      <c r="I1643" s="24">
        <f t="shared" si="999"/>
        <v>463.54641203582236</v>
      </c>
      <c r="J1643" s="12">
        <f t="shared" si="985"/>
        <v>0.25036878675328544</v>
      </c>
      <c r="K1643" s="24">
        <f t="shared" si="986"/>
        <v>641.30451234965562</v>
      </c>
      <c r="L1643" s="12">
        <f t="shared" si="1000"/>
        <v>0.21898494645215627</v>
      </c>
      <c r="M1643" s="24">
        <f t="shared" si="1001"/>
        <v>724.60493326627443</v>
      </c>
      <c r="N1643" s="12">
        <f t="shared" si="987"/>
        <v>0.29431226826915219</v>
      </c>
      <c r="O1643" s="24">
        <f t="shared" si="988"/>
        <v>1636.6558584933418</v>
      </c>
      <c r="P1643" s="12">
        <f t="shared" si="1002"/>
        <v>0.14291917516201699</v>
      </c>
      <c r="Q1643" s="24">
        <f t="shared" si="1003"/>
        <v>614.07398835665515</v>
      </c>
      <c r="R1643" s="12">
        <f t="shared" si="989"/>
        <v>0.37489453932168482</v>
      </c>
      <c r="S1643" s="24">
        <f t="shared" si="990"/>
        <v>770.91744087931556</v>
      </c>
      <c r="T1643" s="12">
        <f t="shared" si="1004"/>
        <v>0.23605351881306688</v>
      </c>
      <c r="W1643" s="24">
        <f t="shared" si="1005"/>
        <v>850.6296019653164</v>
      </c>
      <c r="X1643" s="24">
        <f t="shared" si="1006"/>
        <v>693.95978676888399</v>
      </c>
      <c r="Y1643" s="13">
        <f t="shared" si="991"/>
        <v>0.40432394098721258</v>
      </c>
      <c r="Z1643" s="24">
        <f t="shared" si="992"/>
        <v>2323.4596640240966</v>
      </c>
      <c r="AA1643" s="24">
        <f t="shared" si="993"/>
        <v>16572.433413204821</v>
      </c>
      <c r="AB1643" s="24">
        <f t="shared" si="1007"/>
        <v>732.35179516098583</v>
      </c>
      <c r="AC1643" s="24">
        <f t="shared" si="1008"/>
        <v>614.07398835665515</v>
      </c>
      <c r="AD1643" s="123">
        <f t="shared" si="1009"/>
        <v>8125</v>
      </c>
      <c r="AE1643" s="14">
        <f t="shared" si="1010"/>
        <v>135.41666666666666</v>
      </c>
      <c r="AF1643" s="24">
        <f t="shared" si="994"/>
        <v>482.03699417832757</v>
      </c>
      <c r="AG1643" s="3">
        <f t="shared" si="1011"/>
        <v>-1</v>
      </c>
      <c r="AH1643" s="14">
        <f t="shared" si="1015"/>
        <v>0</v>
      </c>
      <c r="AI1643" s="14">
        <f t="shared" si="1016"/>
        <v>-7.9771770618785812E-17</v>
      </c>
      <c r="AJ1643" s="14">
        <f t="shared" si="1017"/>
        <v>0.81166705239505177</v>
      </c>
      <c r="AK1643" s="14">
        <f t="shared" si="1018"/>
        <v>1.138667283832083</v>
      </c>
      <c r="AL1643" s="24">
        <f t="shared" si="1012"/>
        <v>724.60493326627443</v>
      </c>
      <c r="AM1643" s="14">
        <f t="shared" si="1013"/>
        <v>591.43967508240155</v>
      </c>
      <c r="AN1643" s="138" t="str">
        <f t="shared" si="1014"/>
        <v>modifiée</v>
      </c>
      <c r="AP1643" s="124"/>
    </row>
    <row r="1644" spans="2:42" x14ac:dyDescent="0.25">
      <c r="B1644" s="3">
        <f t="shared" si="995"/>
        <v>8130</v>
      </c>
      <c r="C1644" s="14">
        <f t="shared" si="996"/>
        <v>135.5</v>
      </c>
      <c r="D1644" s="11">
        <f t="shared" si="997"/>
        <v>1067.2232596736692</v>
      </c>
      <c r="E1644" s="11">
        <f t="shared" si="982"/>
        <v>943.78876395265252</v>
      </c>
      <c r="F1644" s="11">
        <f t="shared" si="998"/>
        <v>463.76539698227452</v>
      </c>
      <c r="G1644" s="11">
        <f t="shared" si="983"/>
        <v>724.74785244143641</v>
      </c>
      <c r="H1644" s="11">
        <f t="shared" si="984"/>
        <v>614.31004187546819</v>
      </c>
      <c r="I1644" s="24">
        <f t="shared" si="999"/>
        <v>463.76539698227452</v>
      </c>
      <c r="J1644" s="12">
        <f t="shared" si="985"/>
        <v>0.25031428931199529</v>
      </c>
      <c r="K1644" s="24">
        <f t="shared" si="986"/>
        <v>641.44413464252182</v>
      </c>
      <c r="L1644" s="12">
        <f t="shared" si="1000"/>
        <v>0.2188959123543896</v>
      </c>
      <c r="M1644" s="24">
        <f t="shared" si="1001"/>
        <v>724.74785244143641</v>
      </c>
      <c r="N1644" s="12">
        <f t="shared" si="987"/>
        <v>0.29244179464209469</v>
      </c>
      <c r="O1644" s="24">
        <f t="shared" si="988"/>
        <v>1647.1239983966261</v>
      </c>
      <c r="P1644" s="12">
        <f t="shared" si="1002"/>
        <v>0.14207354392592966</v>
      </c>
      <c r="Q1644" s="24">
        <f t="shared" si="1003"/>
        <v>614.31004187546819</v>
      </c>
      <c r="R1644" s="12">
        <f t="shared" si="989"/>
        <v>0.37479719464979794</v>
      </c>
      <c r="S1644" s="24">
        <f t="shared" si="990"/>
        <v>771.11766837942901</v>
      </c>
      <c r="T1644" s="12">
        <f t="shared" si="1004"/>
        <v>0.23592520527367661</v>
      </c>
      <c r="W1644" s="24">
        <f t="shared" si="1005"/>
        <v>851.03392590630358</v>
      </c>
      <c r="X1644" s="24">
        <f t="shared" si="1006"/>
        <v>693.45802855694296</v>
      </c>
      <c r="Y1644" s="13">
        <f t="shared" si="991"/>
        <v>0.40409877930095656</v>
      </c>
      <c r="Z1644" s="24">
        <f t="shared" si="992"/>
        <v>2318.8709511587235</v>
      </c>
      <c r="AA1644" s="24">
        <f t="shared" si="993"/>
        <v>16552.844487588573</v>
      </c>
      <c r="AB1644" s="24">
        <f t="shared" si="1007"/>
        <v>732.67198389088594</v>
      </c>
      <c r="AC1644" s="24">
        <f t="shared" si="1008"/>
        <v>614.31004187546819</v>
      </c>
      <c r="AD1644" s="123">
        <f t="shared" si="1009"/>
        <v>8130</v>
      </c>
      <c r="AE1644" s="14">
        <f t="shared" si="1010"/>
        <v>135.5</v>
      </c>
      <c r="AF1644" s="24">
        <f t="shared" si="994"/>
        <v>482.15502093773409</v>
      </c>
      <c r="AG1644" s="3">
        <f t="shared" si="1011"/>
        <v>-1</v>
      </c>
      <c r="AH1644" s="14">
        <f t="shared" si="1015"/>
        <v>0</v>
      </c>
      <c r="AI1644" s="14">
        <f t="shared" si="1016"/>
        <v>-7.9247626515525763E-17</v>
      </c>
      <c r="AJ1644" s="14">
        <f t="shared" si="1017"/>
        <v>0.81060481156039321</v>
      </c>
      <c r="AK1644" s="14">
        <f t="shared" si="1018"/>
        <v>1.136967698496629</v>
      </c>
      <c r="AL1644" s="24">
        <f t="shared" si="1012"/>
        <v>724.74785244143641</v>
      </c>
      <c r="AM1644" s="14">
        <f t="shared" si="1013"/>
        <v>591.64944031964637</v>
      </c>
      <c r="AN1644" s="138" t="str">
        <f t="shared" si="1014"/>
        <v>modifiée</v>
      </c>
      <c r="AP1644" s="124"/>
    </row>
    <row r="1645" spans="2:42" x14ac:dyDescent="0.25">
      <c r="B1645" s="3">
        <f t="shared" si="995"/>
        <v>8135</v>
      </c>
      <c r="C1645" s="14">
        <f t="shared" si="996"/>
        <v>135.58333333333334</v>
      </c>
      <c r="D1645" s="11">
        <f t="shared" si="997"/>
        <v>1067.3152938265976</v>
      </c>
      <c r="E1645" s="11">
        <f t="shared" si="982"/>
        <v>944.00953937902477</v>
      </c>
      <c r="F1645" s="11">
        <f t="shared" si="998"/>
        <v>463.98429289462894</v>
      </c>
      <c r="G1645" s="11">
        <f t="shared" si="983"/>
        <v>724.88992598536231</v>
      </c>
      <c r="H1645" s="11">
        <f t="shared" si="984"/>
        <v>614.54596708074189</v>
      </c>
      <c r="I1645" s="24">
        <f t="shared" si="999"/>
        <v>463.98429289462894</v>
      </c>
      <c r="J1645" s="12">
        <f t="shared" si="985"/>
        <v>0.25025978543957861</v>
      </c>
      <c r="K1645" s="24">
        <f t="shared" si="986"/>
        <v>641.58383423195278</v>
      </c>
      <c r="L1645" s="12">
        <f t="shared" si="1000"/>
        <v>0.218806899778905</v>
      </c>
      <c r="M1645" s="24">
        <f t="shared" si="1001"/>
        <v>724.88992598536231</v>
      </c>
      <c r="N1645" s="12">
        <f t="shared" si="987"/>
        <v>0.29056614943223202</v>
      </c>
      <c r="O1645" s="24">
        <f t="shared" si="988"/>
        <v>1657.756414607803</v>
      </c>
      <c r="P1645" s="12">
        <f t="shared" si="1002"/>
        <v>0.14122522216984046</v>
      </c>
      <c r="Q1645" s="24">
        <f t="shared" si="1003"/>
        <v>614.54596708074189</v>
      </c>
      <c r="R1645" s="12">
        <f t="shared" si="989"/>
        <v>0.37469958172333401</v>
      </c>
      <c r="S1645" s="24">
        <f t="shared" si="990"/>
        <v>771.31855211650816</v>
      </c>
      <c r="T1645" s="12">
        <f t="shared" si="1004"/>
        <v>0.23579680805958159</v>
      </c>
      <c r="W1645" s="24">
        <f t="shared" si="1005"/>
        <v>851.43802468560455</v>
      </c>
      <c r="X1645" s="24">
        <f t="shared" si="1006"/>
        <v>692.9599158697423</v>
      </c>
      <c r="Y1645" s="13">
        <f t="shared" si="991"/>
        <v>0.40387108974040686</v>
      </c>
      <c r="Z1645" s="24">
        <f t="shared" si="992"/>
        <v>2314.2878673355058</v>
      </c>
      <c r="AA1645" s="24">
        <f t="shared" si="993"/>
        <v>16533.246334644125</v>
      </c>
      <c r="AB1645" s="24">
        <f t="shared" si="1007"/>
        <v>732.99199588317322</v>
      </c>
      <c r="AC1645" s="24">
        <f t="shared" si="1008"/>
        <v>614.54596708074189</v>
      </c>
      <c r="AD1645" s="123">
        <f t="shared" si="1009"/>
        <v>8135</v>
      </c>
      <c r="AE1645" s="14">
        <f t="shared" si="1010"/>
        <v>135.58333333333334</v>
      </c>
      <c r="AF1645" s="24">
        <f t="shared" si="994"/>
        <v>482.27298354037094</v>
      </c>
      <c r="AG1645" s="3">
        <f t="shared" si="1011"/>
        <v>-1</v>
      </c>
      <c r="AH1645" s="14">
        <f t="shared" si="1015"/>
        <v>0</v>
      </c>
      <c r="AI1645" s="14">
        <f t="shared" si="1016"/>
        <v>-7.8723767325557203E-17</v>
      </c>
      <c r="AJ1645" s="14">
        <f t="shared" si="1017"/>
        <v>0.80954314813666151</v>
      </c>
      <c r="AK1645" s="14">
        <f t="shared" si="1018"/>
        <v>1.1352690370186584</v>
      </c>
      <c r="AL1645" s="24">
        <f t="shared" si="1012"/>
        <v>724.88992598536231</v>
      </c>
      <c r="AM1645" s="14">
        <f t="shared" si="1013"/>
        <v>591.85907835844193</v>
      </c>
      <c r="AN1645" s="138" t="str">
        <f t="shared" si="1014"/>
        <v>modifiée</v>
      </c>
      <c r="AP1645" s="124"/>
    </row>
    <row r="1646" spans="2:42" x14ac:dyDescent="0.25">
      <c r="B1646" s="3">
        <f t="shared" si="995"/>
        <v>8140</v>
      </c>
      <c r="C1646" s="14">
        <f t="shared" si="996"/>
        <v>135.66666666666666</v>
      </c>
      <c r="D1646" s="11">
        <f t="shared" si="997"/>
        <v>1067.4072714821912</v>
      </c>
      <c r="E1646" s="11">
        <f t="shared" si="982"/>
        <v>944.23031480539692</v>
      </c>
      <c r="F1646" s="11">
        <f t="shared" si="998"/>
        <v>464.20309979440782</v>
      </c>
      <c r="G1646" s="11">
        <f t="shared" si="983"/>
        <v>725.03115120753216</v>
      </c>
      <c r="H1646" s="11">
        <f t="shared" si="984"/>
        <v>614.78176388880149</v>
      </c>
      <c r="I1646" s="24">
        <f t="shared" si="999"/>
        <v>464.20309979440782</v>
      </c>
      <c r="J1646" s="12">
        <f t="shared" si="985"/>
        <v>0.25020527516389907</v>
      </c>
      <c r="K1646" s="24">
        <f t="shared" si="986"/>
        <v>641.72361110777047</v>
      </c>
      <c r="L1646" s="12">
        <f t="shared" si="1000"/>
        <v>0.21871790876645655</v>
      </c>
      <c r="M1646" s="24">
        <f t="shared" si="1001"/>
        <v>725.03115120753216</v>
      </c>
      <c r="N1646" s="12">
        <f t="shared" si="987"/>
        <v>0.28868544723293887</v>
      </c>
      <c r="O1646" s="24">
        <f t="shared" si="988"/>
        <v>1668.5562182166404</v>
      </c>
      <c r="P1646" s="12">
        <f t="shared" si="1002"/>
        <v>0.1403742476628887</v>
      </c>
      <c r="Q1646" s="24">
        <f t="shared" si="1003"/>
        <v>614.78176388880149</v>
      </c>
      <c r="R1646" s="12">
        <f t="shared" si="989"/>
        <v>0.37460169951019356</v>
      </c>
      <c r="S1646" s="24">
        <f t="shared" si="990"/>
        <v>771.52009516080329</v>
      </c>
      <c r="T1646" s="12">
        <f t="shared" si="1004"/>
        <v>0.23566832677307689</v>
      </c>
      <c r="W1646" s="24">
        <f t="shared" si="1005"/>
        <v>851.84189577534494</v>
      </c>
      <c r="X1646" s="24">
        <f t="shared" si="1006"/>
        <v>692.46541243550871</v>
      </c>
      <c r="Y1646" s="13">
        <f t="shared" si="991"/>
        <v>0.40364090311126311</v>
      </c>
      <c r="Z1646" s="24">
        <f t="shared" si="992"/>
        <v>2309.7104757512993</v>
      </c>
      <c r="AA1646" s="24">
        <f t="shared" si="993"/>
        <v>16513.639428482333</v>
      </c>
      <c r="AB1646" s="24">
        <f t="shared" si="1007"/>
        <v>733.31182983207327</v>
      </c>
      <c r="AC1646" s="24">
        <f t="shared" si="1008"/>
        <v>614.78176388880149</v>
      </c>
      <c r="AD1646" s="123">
        <f t="shared" si="1009"/>
        <v>8140</v>
      </c>
      <c r="AE1646" s="14">
        <f t="shared" si="1010"/>
        <v>135.66666666666666</v>
      </c>
      <c r="AF1646" s="24">
        <f t="shared" si="994"/>
        <v>482.39088194440075</v>
      </c>
      <c r="AG1646" s="3">
        <f t="shared" si="1011"/>
        <v>-1</v>
      </c>
      <c r="AH1646" s="14">
        <f t="shared" si="1015"/>
        <v>0</v>
      </c>
      <c r="AI1646" s="14">
        <f t="shared" si="1016"/>
        <v>-7.8200193234675439E-17</v>
      </c>
      <c r="AJ1646" s="14">
        <f t="shared" si="1017"/>
        <v>0.80848206250039323</v>
      </c>
      <c r="AK1646" s="14">
        <f t="shared" si="1018"/>
        <v>1.1335713000006291</v>
      </c>
      <c r="AL1646" s="24">
        <f t="shared" si="1012"/>
        <v>725.03115120753216</v>
      </c>
      <c r="AM1646" s="14">
        <f t="shared" si="1013"/>
        <v>592.06858929345219</v>
      </c>
      <c r="AN1646" s="138" t="str">
        <f t="shared" si="1014"/>
        <v>modifiée</v>
      </c>
      <c r="AP1646" s="124"/>
    </row>
    <row r="1647" spans="2:42" x14ac:dyDescent="0.25">
      <c r="B1647" s="3">
        <f t="shared" si="995"/>
        <v>8145</v>
      </c>
      <c r="C1647" s="14">
        <f t="shared" si="996"/>
        <v>135.75</v>
      </c>
      <c r="D1647" s="11">
        <f t="shared" si="997"/>
        <v>1067.4991927097715</v>
      </c>
      <c r="E1647" s="11">
        <f t="shared" si="982"/>
        <v>944.45109023176917</v>
      </c>
      <c r="F1647" s="11">
        <f t="shared" si="998"/>
        <v>464.42181770317427</v>
      </c>
      <c r="G1647" s="11">
        <f t="shared" si="983"/>
        <v>725.17152545519502</v>
      </c>
      <c r="H1647" s="11">
        <f t="shared" si="984"/>
        <v>615.01743221557456</v>
      </c>
      <c r="I1647" s="24">
        <f t="shared" si="999"/>
        <v>464.42181770317427</v>
      </c>
      <c r="J1647" s="12">
        <f t="shared" si="985"/>
        <v>0.25015075851287316</v>
      </c>
      <c r="K1647" s="24">
        <f t="shared" si="986"/>
        <v>641.86346525960198</v>
      </c>
      <c r="L1647" s="12">
        <f t="shared" si="1000"/>
        <v>0.21862893935780814</v>
      </c>
      <c r="M1647" s="24">
        <f t="shared" si="1001"/>
        <v>725.17152545519502</v>
      </c>
      <c r="N1647" s="12">
        <f t="shared" si="987"/>
        <v>0.28679980555545953</v>
      </c>
      <c r="O1647" s="24">
        <f t="shared" si="988"/>
        <v>1679.5265852996758</v>
      </c>
      <c r="P1647" s="12">
        <f t="shared" si="1002"/>
        <v>0.13952065954267828</v>
      </c>
      <c r="Q1647" s="24">
        <f t="shared" si="1003"/>
        <v>615.01743221557456</v>
      </c>
      <c r="R1647" s="12">
        <f t="shared" si="989"/>
        <v>0.37450354697329558</v>
      </c>
      <c r="S1647" s="24">
        <f t="shared" si="990"/>
        <v>771.72230060109848</v>
      </c>
      <c r="T1647" s="12">
        <f t="shared" si="1004"/>
        <v>0.23553976101423907</v>
      </c>
      <c r="W1647" s="24">
        <f t="shared" si="1005"/>
        <v>852.24553667845623</v>
      </c>
      <c r="X1647" s="24">
        <f t="shared" si="1006"/>
        <v>691.97448242782525</v>
      </c>
      <c r="Y1647" s="13">
        <f t="shared" si="991"/>
        <v>0.40340824999570579</v>
      </c>
      <c r="Z1647" s="24">
        <f t="shared" si="992"/>
        <v>2305.1388388328232</v>
      </c>
      <c r="AA1647" s="24">
        <f t="shared" si="993"/>
        <v>16494.024240143717</v>
      </c>
      <c r="AB1647" s="24">
        <f t="shared" si="1007"/>
        <v>733.6314844470154</v>
      </c>
      <c r="AC1647" s="24">
        <f t="shared" si="1008"/>
        <v>615.01743221557456</v>
      </c>
      <c r="AD1647" s="123">
        <f t="shared" si="1009"/>
        <v>8145</v>
      </c>
      <c r="AE1647" s="14">
        <f t="shared" si="1010"/>
        <v>135.75</v>
      </c>
      <c r="AF1647" s="24">
        <f t="shared" si="994"/>
        <v>482.50871610778728</v>
      </c>
      <c r="AG1647" s="3">
        <f t="shared" si="1011"/>
        <v>-1</v>
      </c>
      <c r="AH1647" s="14">
        <f t="shared" si="1015"/>
        <v>0</v>
      </c>
      <c r="AI1647" s="14">
        <f t="shared" si="1016"/>
        <v>-7.7676904429558756E-17</v>
      </c>
      <c r="AJ1647" s="14">
        <f t="shared" si="1017"/>
        <v>0.80742155502991442</v>
      </c>
      <c r="AK1647" s="14">
        <f t="shared" si="1018"/>
        <v>1.1318744880478633</v>
      </c>
      <c r="AL1647" s="24">
        <f t="shared" si="1012"/>
        <v>725.17152545519502</v>
      </c>
      <c r="AM1647" s="14">
        <f t="shared" si="1013"/>
        <v>592.27797321728224</v>
      </c>
      <c r="AN1647" s="138" t="str">
        <f t="shared" si="1014"/>
        <v>modifiée</v>
      </c>
      <c r="AP1647" s="124"/>
    </row>
    <row r="1648" spans="2:42" x14ac:dyDescent="0.25">
      <c r="B1648" s="3">
        <f t="shared" si="995"/>
        <v>8150</v>
      </c>
      <c r="C1648" s="14">
        <f t="shared" si="996"/>
        <v>135.83333333333334</v>
      </c>
      <c r="D1648" s="11">
        <f t="shared" si="997"/>
        <v>1067.5910575785331</v>
      </c>
      <c r="E1648" s="11">
        <f t="shared" si="982"/>
        <v>944.67186565814143</v>
      </c>
      <c r="F1648" s="11">
        <f t="shared" si="998"/>
        <v>464.64044664253208</v>
      </c>
      <c r="G1648" s="11">
        <f t="shared" si="983"/>
        <v>725.31104611473768</v>
      </c>
      <c r="H1648" s="11">
        <f t="shared" si="984"/>
        <v>615.25297197658881</v>
      </c>
      <c r="I1648" s="24">
        <f t="shared" si="999"/>
        <v>464.64044664253208</v>
      </c>
      <c r="J1648" s="12">
        <f t="shared" si="985"/>
        <v>0.25009623551447024</v>
      </c>
      <c r="K1648" s="24">
        <f t="shared" si="986"/>
        <v>642.00339667687922</v>
      </c>
      <c r="L1648" s="12">
        <f t="shared" si="1000"/>
        <v>0.21853999159361912</v>
      </c>
      <c r="M1648" s="24">
        <f t="shared" si="1001"/>
        <v>725.31104611473768</v>
      </c>
      <c r="N1648" s="12">
        <f t="shared" si="987"/>
        <v>0.28490934483634034</v>
      </c>
      <c r="O1648" s="24">
        <f t="shared" si="988"/>
        <v>1690.6707583279397</v>
      </c>
      <c r="P1648" s="12">
        <f t="shared" si="1002"/>
        <v>0.13866449832802344</v>
      </c>
      <c r="Q1648" s="24">
        <f t="shared" si="1003"/>
        <v>615.25297197658881</v>
      </c>
      <c r="R1648" s="12">
        <f t="shared" si="989"/>
        <v>0.37440512307054896</v>
      </c>
      <c r="S1648" s="24">
        <f t="shared" si="990"/>
        <v>771.92517154484722</v>
      </c>
      <c r="T1648" s="12">
        <f t="shared" si="1004"/>
        <v>0.23541111038074017</v>
      </c>
      <c r="W1648" s="24">
        <f t="shared" si="1005"/>
        <v>852.6489449284519</v>
      </c>
      <c r="X1648" s="24">
        <f t="shared" si="1006"/>
        <v>691.48709045919691</v>
      </c>
      <c r="Y1648" s="13">
        <f t="shared" si="991"/>
        <v>0.40317316075354204</v>
      </c>
      <c r="Z1648" s="24">
        <f t="shared" si="992"/>
        <v>2300.5730182422385</v>
      </c>
      <c r="AA1648" s="24">
        <f t="shared" si="993"/>
        <v>16474.401237608072</v>
      </c>
      <c r="AB1648" s="24">
        <f t="shared" si="1007"/>
        <v>733.95095845252035</v>
      </c>
      <c r="AC1648" s="24">
        <f t="shared" si="1008"/>
        <v>615.25297197658881</v>
      </c>
      <c r="AD1648" s="123">
        <f t="shared" si="1009"/>
        <v>8150</v>
      </c>
      <c r="AE1648" s="14">
        <f t="shared" si="1010"/>
        <v>135.83333333333334</v>
      </c>
      <c r="AF1648" s="24">
        <f t="shared" si="994"/>
        <v>482.62648598829441</v>
      </c>
      <c r="AG1648" s="3">
        <f t="shared" si="1011"/>
        <v>-1</v>
      </c>
      <c r="AH1648" s="14">
        <f t="shared" si="1015"/>
        <v>0</v>
      </c>
      <c r="AI1648" s="14">
        <f t="shared" si="1016"/>
        <v>-7.7153901097773283E-17</v>
      </c>
      <c r="AJ1648" s="14">
        <f t="shared" si="1017"/>
        <v>0.80636162610535034</v>
      </c>
      <c r="AK1648" s="14">
        <f t="shared" si="1018"/>
        <v>1.1301786017685607</v>
      </c>
      <c r="AL1648" s="24">
        <f t="shared" si="1012"/>
        <v>725.31104611473768</v>
      </c>
      <c r="AM1648" s="14">
        <f t="shared" si="1013"/>
        <v>592.48723022048705</v>
      </c>
      <c r="AN1648" s="138" t="str">
        <f t="shared" si="1014"/>
        <v>modifiée</v>
      </c>
      <c r="AP1648" s="124"/>
    </row>
    <row r="1649" spans="2:42" x14ac:dyDescent="0.25">
      <c r="B1649" s="3">
        <f t="shared" si="995"/>
        <v>8155</v>
      </c>
      <c r="C1649" s="14">
        <f t="shared" si="996"/>
        <v>135.91666666666666</v>
      </c>
      <c r="D1649" s="11">
        <f t="shared" si="997"/>
        <v>1067.6828661575432</v>
      </c>
      <c r="E1649" s="11">
        <f t="shared" si="982"/>
        <v>944.89264108451357</v>
      </c>
      <c r="F1649" s="11">
        <f t="shared" si="998"/>
        <v>464.8589866341257</v>
      </c>
      <c r="G1649" s="11">
        <f t="shared" si="983"/>
        <v>725.44971061306569</v>
      </c>
      <c r="H1649" s="11">
        <f t="shared" si="984"/>
        <v>615.48838308696952</v>
      </c>
      <c r="I1649" s="24">
        <f t="shared" si="999"/>
        <v>464.8589866341257</v>
      </c>
      <c r="J1649" s="12">
        <f t="shared" si="985"/>
        <v>0.25004170619671179</v>
      </c>
      <c r="K1649" s="24">
        <f t="shared" si="986"/>
        <v>642.14340534884013</v>
      </c>
      <c r="L1649" s="12">
        <f t="shared" si="1000"/>
        <v>0.21845106551450699</v>
      </c>
      <c r="M1649" s="24">
        <f t="shared" si="1001"/>
        <v>725.44971061306569</v>
      </c>
      <c r="N1649" s="12">
        <f t="shared" si="987"/>
        <v>0.28301418844295551</v>
      </c>
      <c r="O1649" s="24">
        <f t="shared" si="988"/>
        <v>1701.9920476045718</v>
      </c>
      <c r="P1649" s="12">
        <f t="shared" si="1002"/>
        <v>0.13780580593122613</v>
      </c>
      <c r="Q1649" s="24">
        <f t="shared" si="1003"/>
        <v>615.48838308696952</v>
      </c>
      <c r="R1649" s="12">
        <f t="shared" si="989"/>
        <v>0.37430642675482534</v>
      </c>
      <c r="S1649" s="24">
        <f t="shared" si="990"/>
        <v>772.12871111830941</v>
      </c>
      <c r="T1649" s="12">
        <f t="shared" si="1004"/>
        <v>0.23528237446792985</v>
      </c>
      <c r="W1649" s="24">
        <f t="shared" si="1005"/>
        <v>853.05211808920546</v>
      </c>
      <c r="X1649" s="24">
        <f t="shared" si="1006"/>
        <v>691.00320157472174</v>
      </c>
      <c r="Y1649" s="13">
        <f t="shared" si="991"/>
        <v>0.40293566552335847</v>
      </c>
      <c r="Z1649" s="24">
        <f t="shared" si="992"/>
        <v>2296.0130748827028</v>
      </c>
      <c r="AA1649" s="24">
        <f t="shared" si="993"/>
        <v>16454.770885804322</v>
      </c>
      <c r="AB1649" s="24">
        <f t="shared" si="1007"/>
        <v>734.27025058808749</v>
      </c>
      <c r="AC1649" s="24">
        <f t="shared" si="1008"/>
        <v>615.48838308696952</v>
      </c>
      <c r="AD1649" s="123">
        <f t="shared" si="1009"/>
        <v>8155</v>
      </c>
      <c r="AE1649" s="14">
        <f t="shared" si="1010"/>
        <v>135.91666666666666</v>
      </c>
      <c r="AF1649" s="24">
        <f t="shared" si="994"/>
        <v>482.74419154348476</v>
      </c>
      <c r="AG1649" s="3">
        <f t="shared" si="1011"/>
        <v>-1</v>
      </c>
      <c r="AH1649" s="14">
        <f t="shared" si="1015"/>
        <v>0</v>
      </c>
      <c r="AI1649" s="14">
        <f t="shared" si="1016"/>
        <v>-7.6631183427778802E-17</v>
      </c>
      <c r="AJ1649" s="14">
        <f t="shared" si="1017"/>
        <v>0.80530227610863714</v>
      </c>
      <c r="AK1649" s="14">
        <f t="shared" si="1018"/>
        <v>1.1284836417738195</v>
      </c>
      <c r="AL1649" s="24">
        <f t="shared" si="1012"/>
        <v>725.44971061306569</v>
      </c>
      <c r="AM1649" s="14">
        <f t="shared" si="1013"/>
        <v>592.69636039157808</v>
      </c>
      <c r="AN1649" s="138" t="str">
        <f t="shared" si="1014"/>
        <v>modifiée</v>
      </c>
      <c r="AP1649" s="124"/>
    </row>
    <row r="1650" spans="2:42" x14ac:dyDescent="0.25">
      <c r="B1650" s="3">
        <f t="shared" si="995"/>
        <v>8160</v>
      </c>
      <c r="C1650" s="14">
        <f t="shared" si="996"/>
        <v>136</v>
      </c>
      <c r="D1650" s="11">
        <f t="shared" si="997"/>
        <v>1067.7746185157423</v>
      </c>
      <c r="E1650" s="11">
        <f t="shared" si="982"/>
        <v>945.11341651088583</v>
      </c>
      <c r="F1650" s="11">
        <f t="shared" si="998"/>
        <v>465.0774376996402</v>
      </c>
      <c r="G1650" s="11">
        <f t="shared" si="983"/>
        <v>725.58751641899687</v>
      </c>
      <c r="H1650" s="11">
        <f t="shared" si="984"/>
        <v>615.72366546143746</v>
      </c>
      <c r="I1650" s="24">
        <f t="shared" si="999"/>
        <v>465.0774376996402</v>
      </c>
      <c r="J1650" s="12">
        <f t="shared" si="985"/>
        <v>0.24998717058767109</v>
      </c>
      <c r="K1650" s="24">
        <f t="shared" si="986"/>
        <v>642.28349126452849</v>
      </c>
      <c r="L1650" s="12">
        <f t="shared" si="1000"/>
        <v>0.21836216116102447</v>
      </c>
      <c r="M1650" s="24">
        <f t="shared" si="1001"/>
        <v>725.58751641899687</v>
      </c>
      <c r="N1650" s="12">
        <f t="shared" si="987"/>
        <v>0.28111446267705281</v>
      </c>
      <c r="O1650" s="24">
        <f t="shared" si="988"/>
        <v>1713.4938327329676</v>
      </c>
      <c r="P1650" s="12">
        <f t="shared" si="1002"/>
        <v>0.13694462566953788</v>
      </c>
      <c r="Q1650" s="24">
        <f t="shared" si="1003"/>
        <v>615.72366546143746</v>
      </c>
      <c r="R1650" s="12">
        <f t="shared" si="989"/>
        <v>0.37420745697392965</v>
      </c>
      <c r="S1650" s="24">
        <f t="shared" si="990"/>
        <v>772.33292246668987</v>
      </c>
      <c r="T1650" s="12">
        <f t="shared" si="1004"/>
        <v>0.23515355286878728</v>
      </c>
      <c r="W1650" s="24">
        <f t="shared" si="1005"/>
        <v>853.45505375472885</v>
      </c>
      <c r="X1650" s="24">
        <f t="shared" si="1006"/>
        <v>690.52278124586462</v>
      </c>
      <c r="Y1650" s="13">
        <f t="shared" si="991"/>
        <v>0.40269579422367607</v>
      </c>
      <c r="Z1650" s="24">
        <f t="shared" si="992"/>
        <v>2291.4590689039242</v>
      </c>
      <c r="AA1650" s="24">
        <f t="shared" si="993"/>
        <v>16435.133646620354</v>
      </c>
      <c r="AB1650" s="24">
        <f t="shared" si="1007"/>
        <v>734.58935960808321</v>
      </c>
      <c r="AC1650" s="24">
        <f t="shared" si="1008"/>
        <v>615.72366546143746</v>
      </c>
      <c r="AD1650" s="123">
        <f t="shared" si="1009"/>
        <v>8160</v>
      </c>
      <c r="AE1650" s="14">
        <f t="shared" si="1010"/>
        <v>136</v>
      </c>
      <c r="AF1650" s="24">
        <f t="shared" si="994"/>
        <v>482.86183273071873</v>
      </c>
      <c r="AG1650" s="3">
        <f t="shared" si="1011"/>
        <v>-1</v>
      </c>
      <c r="AH1650" s="14">
        <f t="shared" si="1015"/>
        <v>0</v>
      </c>
      <c r="AI1650" s="14">
        <f t="shared" si="1016"/>
        <v>-7.6108751608933237E-17</v>
      </c>
      <c r="AJ1650" s="14">
        <f t="shared" si="1017"/>
        <v>0.8042435054235314</v>
      </c>
      <c r="AK1650" s="14">
        <f t="shared" si="1018"/>
        <v>1.1267896086776503</v>
      </c>
      <c r="AL1650" s="24">
        <f t="shared" si="1012"/>
        <v>725.58751641899687</v>
      </c>
      <c r="AM1650" s="14">
        <f t="shared" si="1013"/>
        <v>592.905363817031</v>
      </c>
      <c r="AN1650" s="138" t="str">
        <f t="shared" si="1014"/>
        <v>modifiée</v>
      </c>
      <c r="AP1650" s="124"/>
    </row>
    <row r="1651" spans="2:42" x14ac:dyDescent="0.25">
      <c r="B1651" s="3">
        <f t="shared" si="995"/>
        <v>8165</v>
      </c>
      <c r="C1651" s="14">
        <f t="shared" si="996"/>
        <v>136.08333333333334</v>
      </c>
      <c r="D1651" s="11">
        <f t="shared" si="997"/>
        <v>1067.8663147219436</v>
      </c>
      <c r="E1651" s="11">
        <f t="shared" si="982"/>
        <v>945.33419193725808</v>
      </c>
      <c r="F1651" s="11">
        <f t="shared" si="998"/>
        <v>465.2957998608012</v>
      </c>
      <c r="G1651" s="11">
        <f t="shared" si="983"/>
        <v>725.72446104466644</v>
      </c>
      <c r="H1651" s="11">
        <f t="shared" si="984"/>
        <v>615.9588190143063</v>
      </c>
      <c r="I1651" s="24">
        <f t="shared" si="999"/>
        <v>465.2957998608012</v>
      </c>
      <c r="J1651" s="12">
        <f t="shared" si="985"/>
        <v>0.24993262871547334</v>
      </c>
      <c r="K1651" s="24">
        <f t="shared" si="986"/>
        <v>642.42365441279503</v>
      </c>
      <c r="L1651" s="12">
        <f t="shared" si="1000"/>
        <v>0.21827327857367645</v>
      </c>
      <c r="M1651" s="24">
        <f t="shared" si="1001"/>
        <v>725.72446104466644</v>
      </c>
      <c r="N1651" s="12">
        <f t="shared" si="987"/>
        <v>0.27921029677625187</v>
      </c>
      <c r="O1651" s="24">
        <f t="shared" si="988"/>
        <v>1725.179564116067</v>
      </c>
      <c r="P1651" s="12">
        <f t="shared" si="1002"/>
        <v>0.13608100227591594</v>
      </c>
      <c r="Q1651" s="24">
        <f t="shared" si="1003"/>
        <v>615.9588190143063</v>
      </c>
      <c r="R1651" s="12">
        <f t="shared" si="989"/>
        <v>0.37410821267057243</v>
      </c>
      <c r="S1651" s="24">
        <f t="shared" si="990"/>
        <v>772.53780875427742</v>
      </c>
      <c r="T1651" s="12">
        <f t="shared" si="1004"/>
        <v>0.23502464517393418</v>
      </c>
      <c r="W1651" s="24">
        <f t="shared" si="1005"/>
        <v>853.85774954895248</v>
      </c>
      <c r="X1651" s="24">
        <f t="shared" si="1006"/>
        <v>690.04579536433437</v>
      </c>
      <c r="Y1651" s="13">
        <f t="shared" si="991"/>
        <v>0.40245357655409369</v>
      </c>
      <c r="Z1651" s="24">
        <f t="shared" si="992"/>
        <v>2286.9110597076401</v>
      </c>
      <c r="AA1651" s="24">
        <f t="shared" si="993"/>
        <v>16415.489978912319</v>
      </c>
      <c r="AB1651" s="24">
        <f t="shared" si="1007"/>
        <v>734.90828428162945</v>
      </c>
      <c r="AC1651" s="24">
        <f t="shared" si="1008"/>
        <v>615.9588190143063</v>
      </c>
      <c r="AD1651" s="123">
        <f t="shared" si="1009"/>
        <v>8165</v>
      </c>
      <c r="AE1651" s="14">
        <f t="shared" si="1010"/>
        <v>136.08333333333334</v>
      </c>
      <c r="AF1651" s="24">
        <f t="shared" si="994"/>
        <v>482.97940950715315</v>
      </c>
      <c r="AG1651" s="3">
        <f t="shared" si="1011"/>
        <v>-1</v>
      </c>
      <c r="AH1651" s="14">
        <f t="shared" si="1015"/>
        <v>0</v>
      </c>
      <c r="AI1651" s="14">
        <f t="shared" si="1016"/>
        <v>-7.5586605831498449E-17</v>
      </c>
      <c r="AJ1651" s="14">
        <f t="shared" si="1017"/>
        <v>0.80318531443562158</v>
      </c>
      <c r="AK1651" s="14">
        <f t="shared" si="1018"/>
        <v>1.1250965030969946</v>
      </c>
      <c r="AL1651" s="24">
        <f t="shared" si="1012"/>
        <v>725.72446104466644</v>
      </c>
      <c r="AM1651" s="14">
        <f t="shared" si="1013"/>
        <v>593.11424058129296</v>
      </c>
      <c r="AN1651" s="138" t="str">
        <f t="shared" si="1014"/>
        <v>modifiée</v>
      </c>
      <c r="AP1651" s="124"/>
    </row>
    <row r="1652" spans="2:42" x14ac:dyDescent="0.25">
      <c r="B1652" s="3">
        <f t="shared" si="995"/>
        <v>8170</v>
      </c>
      <c r="C1652" s="14">
        <f t="shared" si="996"/>
        <v>136.16666666666666</v>
      </c>
      <c r="D1652" s="11">
        <f t="shared" si="997"/>
        <v>1067.9579548448351</v>
      </c>
      <c r="E1652" s="11">
        <f t="shared" si="982"/>
        <v>945.55496736363023</v>
      </c>
      <c r="F1652" s="11">
        <f t="shared" si="998"/>
        <v>465.51407313937489</v>
      </c>
      <c r="G1652" s="11">
        <f t="shared" si="983"/>
        <v>725.86054204694233</v>
      </c>
      <c r="H1652" s="11">
        <f t="shared" si="984"/>
        <v>616.19384365948019</v>
      </c>
      <c r="I1652" s="24">
        <f t="shared" si="999"/>
        <v>465.51407313937489</v>
      </c>
      <c r="J1652" s="12">
        <f t="shared" si="985"/>
        <v>0.24987808060829433</v>
      </c>
      <c r="K1652" s="24">
        <f t="shared" si="986"/>
        <v>642.56389478229812</v>
      </c>
      <c r="L1652" s="12">
        <f t="shared" si="1000"/>
        <v>0.21818441779286804</v>
      </c>
      <c r="M1652" s="24">
        <f t="shared" si="1001"/>
        <v>725.86054204694233</v>
      </c>
      <c r="N1652" s="12">
        <f t="shared" si="987"/>
        <v>0.27730182291344452</v>
      </c>
      <c r="O1652" s="24">
        <f t="shared" si="988"/>
        <v>1737.0527644873198</v>
      </c>
      <c r="P1652" s="12">
        <f t="shared" si="1002"/>
        <v>0.1352149819089182</v>
      </c>
      <c r="Q1652" s="24">
        <f t="shared" si="1003"/>
        <v>616.19384365948019</v>
      </c>
      <c r="R1652" s="12">
        <f t="shared" si="989"/>
        <v>0.37400869278234061</v>
      </c>
      <c r="S1652" s="24">
        <f t="shared" si="990"/>
        <v>772.74337316458593</v>
      </c>
      <c r="T1652" s="12">
        <f t="shared" si="1004"/>
        <v>0.23489565097154394</v>
      </c>
      <c r="W1652" s="24">
        <f t="shared" si="1005"/>
        <v>854.26020312550656</v>
      </c>
      <c r="X1652" s="24">
        <f t="shared" si="1006"/>
        <v>689.57221023605848</v>
      </c>
      <c r="Y1652" s="13">
        <f t="shared" si="991"/>
        <v>0.40220904199644963</v>
      </c>
      <c r="Z1652" s="24">
        <f t="shared" si="992"/>
        <v>2282.3691059530915</v>
      </c>
      <c r="AA1652" s="24">
        <f t="shared" si="993"/>
        <v>16395.840338514648</v>
      </c>
      <c r="AB1652" s="24">
        <f t="shared" si="1007"/>
        <v>735.22702339249338</v>
      </c>
      <c r="AC1652" s="24">
        <f t="shared" si="1008"/>
        <v>616.19384365948019</v>
      </c>
      <c r="AD1652" s="123">
        <f t="shared" si="1009"/>
        <v>8170</v>
      </c>
      <c r="AE1652" s="14">
        <f t="shared" si="1010"/>
        <v>136.16666666666666</v>
      </c>
      <c r="AF1652" s="24">
        <f t="shared" si="994"/>
        <v>483.0969218297401</v>
      </c>
      <c r="AG1652" s="3">
        <f t="shared" si="1011"/>
        <v>-1</v>
      </c>
      <c r="AH1652" s="14">
        <f t="shared" si="1015"/>
        <v>0</v>
      </c>
      <c r="AI1652" s="14">
        <f t="shared" si="1016"/>
        <v>-7.5064746286645611E-17</v>
      </c>
      <c r="AJ1652" s="14">
        <f t="shared" si="1017"/>
        <v>0.80212770353233909</v>
      </c>
      <c r="AK1652" s="14">
        <f t="shared" si="1018"/>
        <v>1.1234043256517425</v>
      </c>
      <c r="AL1652" s="24">
        <f t="shared" si="1012"/>
        <v>725.86054204694233</v>
      </c>
      <c r="AM1652" s="14">
        <f t="shared" si="1013"/>
        <v>593.32299076678987</v>
      </c>
      <c r="AN1652" s="138" t="str">
        <f t="shared" si="1014"/>
        <v>modifiée</v>
      </c>
      <c r="AP1652" s="124"/>
    </row>
    <row r="1653" spans="2:42" x14ac:dyDescent="0.25">
      <c r="B1653" s="3">
        <f t="shared" si="995"/>
        <v>8175</v>
      </c>
      <c r="C1653" s="14">
        <f t="shared" si="996"/>
        <v>136.25</v>
      </c>
      <c r="D1653" s="11">
        <f t="shared" si="997"/>
        <v>1068.0495389529779</v>
      </c>
      <c r="E1653" s="11">
        <f t="shared" si="982"/>
        <v>945.77574279000248</v>
      </c>
      <c r="F1653" s="11">
        <f t="shared" si="998"/>
        <v>465.73225755716777</v>
      </c>
      <c r="G1653" s="11">
        <f t="shared" si="983"/>
        <v>725.99575702885124</v>
      </c>
      <c r="H1653" s="11">
        <f t="shared" si="984"/>
        <v>616.42873931045176</v>
      </c>
      <c r="I1653" s="24">
        <f t="shared" si="999"/>
        <v>465.73225755716777</v>
      </c>
      <c r="J1653" s="12">
        <f t="shared" si="985"/>
        <v>0.24982352629436097</v>
      </c>
      <c r="K1653" s="24">
        <f t="shared" si="986"/>
        <v>642.70421236150355</v>
      </c>
      <c r="L1653" s="12">
        <f t="shared" si="1000"/>
        <v>0.21809557885899089</v>
      </c>
      <c r="M1653" s="24">
        <f t="shared" si="1001"/>
        <v>725.99575702885124</v>
      </c>
      <c r="N1653" s="12">
        <f t="shared" si="987"/>
        <v>0.27538917619401093</v>
      </c>
      <c r="O1653" s="24">
        <f t="shared" si="988"/>
        <v>1749.117030474081</v>
      </c>
      <c r="P1653" s="12">
        <f t="shared" si="1002"/>
        <v>0.13434661216192137</v>
      </c>
      <c r="Q1653" s="24">
        <f t="shared" si="1003"/>
        <v>616.42873931045176</v>
      </c>
      <c r="R1653" s="12">
        <f t="shared" si="989"/>
        <v>0.37390889624166923</v>
      </c>
      <c r="S1653" s="24">
        <f t="shared" si="990"/>
        <v>772.94961890049569</v>
      </c>
      <c r="T1653" s="12">
        <f t="shared" si="1004"/>
        <v>0.234766569847457</v>
      </c>
      <c r="W1653" s="24">
        <f t="shared" si="1005"/>
        <v>854.66241216750302</v>
      </c>
      <c r="X1653" s="24">
        <f t="shared" si="1006"/>
        <v>689.1019925752579</v>
      </c>
      <c r="Y1653" s="13">
        <f t="shared" si="991"/>
        <v>0.40196221981597441</v>
      </c>
      <c r="Z1653" s="24">
        <f t="shared" si="992"/>
        <v>2277.8332655624863</v>
      </c>
      <c r="AA1653" s="24">
        <f t="shared" si="993"/>
        <v>16376.185178249632</v>
      </c>
      <c r="AB1653" s="24">
        <f t="shared" si="1007"/>
        <v>735.54557573897739</v>
      </c>
      <c r="AC1653" s="24">
        <f t="shared" si="1008"/>
        <v>616.42873931045176</v>
      </c>
      <c r="AD1653" s="123">
        <f t="shared" si="1009"/>
        <v>8175</v>
      </c>
      <c r="AE1653" s="14">
        <f t="shared" si="1010"/>
        <v>136.25</v>
      </c>
      <c r="AF1653" s="24">
        <f t="shared" si="994"/>
        <v>483.21436965522588</v>
      </c>
      <c r="AG1653" s="3">
        <f t="shared" si="1011"/>
        <v>-1</v>
      </c>
      <c r="AH1653" s="14">
        <f t="shared" si="1015"/>
        <v>0</v>
      </c>
      <c r="AI1653" s="14">
        <f t="shared" si="1016"/>
        <v>-7.4543173166459739E-17</v>
      </c>
      <c r="AJ1653" s="14">
        <f t="shared" si="1017"/>
        <v>0.80107067310296709</v>
      </c>
      <c r="AK1653" s="14">
        <f t="shared" si="1018"/>
        <v>1.1217130769647472</v>
      </c>
      <c r="AL1653" s="24">
        <f t="shared" si="1012"/>
        <v>725.99575702885124</v>
      </c>
      <c r="AM1653" s="14">
        <f t="shared" si="1013"/>
        <v>593.53161445393403</v>
      </c>
      <c r="AN1653" s="138" t="str">
        <f t="shared" si="1014"/>
        <v>modifiée</v>
      </c>
      <c r="AP1653" s="124"/>
    </row>
    <row r="1654" spans="2:42" x14ac:dyDescent="0.25">
      <c r="B1654" s="3">
        <f t="shared" si="995"/>
        <v>8180</v>
      </c>
      <c r="C1654" s="14">
        <f t="shared" si="996"/>
        <v>136.33333333333334</v>
      </c>
      <c r="D1654" s="11">
        <f t="shared" si="997"/>
        <v>1068.141067114808</v>
      </c>
      <c r="E1654" s="11">
        <f t="shared" si="982"/>
        <v>945.99651821637474</v>
      </c>
      <c r="F1654" s="11">
        <f t="shared" si="998"/>
        <v>465.95035313602676</v>
      </c>
      <c r="G1654" s="11">
        <f t="shared" si="983"/>
        <v>726.13010364101319</v>
      </c>
      <c r="H1654" s="11">
        <f t="shared" si="984"/>
        <v>616.66350588029923</v>
      </c>
      <c r="I1654" s="24">
        <f t="shared" si="999"/>
        <v>465.95035313602676</v>
      </c>
      <c r="J1654" s="12">
        <f t="shared" si="985"/>
        <v>0.2497689658019506</v>
      </c>
      <c r="K1654" s="24">
        <f t="shared" si="986"/>
        <v>642.84460713868532</v>
      </c>
      <c r="L1654" s="12">
        <f t="shared" si="1000"/>
        <v>0.21800676181233705</v>
      </c>
      <c r="M1654" s="24">
        <f t="shared" si="1001"/>
        <v>726.13010364101319</v>
      </c>
      <c r="N1654" s="12">
        <f t="shared" si="987"/>
        <v>0.27347249465081347</v>
      </c>
      <c r="O1654" s="24">
        <f t="shared" si="988"/>
        <v>1761.3760341939353</v>
      </c>
      <c r="P1654" s="12">
        <f t="shared" si="1002"/>
        <v>0.13347594207129013</v>
      </c>
      <c r="Q1654" s="24">
        <f t="shared" si="1003"/>
        <v>616.66350588029923</v>
      </c>
      <c r="R1654" s="12">
        <f t="shared" si="989"/>
        <v>0.37380882197581183</v>
      </c>
      <c r="S1654" s="24">
        <f t="shared" si="990"/>
        <v>773.15654918439691</v>
      </c>
      <c r="T1654" s="12">
        <f t="shared" si="1004"/>
        <v>0.23463740138503866</v>
      </c>
      <c r="W1654" s="24">
        <f t="shared" si="1005"/>
        <v>855.06437438731905</v>
      </c>
      <c r="X1654" s="24">
        <f t="shared" si="1006"/>
        <v>688.63510949861711</v>
      </c>
      <c r="Y1654" s="13">
        <f t="shared" si="991"/>
        <v>0.40171313906244882</v>
      </c>
      <c r="Z1654" s="24">
        <f t="shared" si="992"/>
        <v>2273.3035957263924</v>
      </c>
      <c r="AA1654" s="24">
        <f t="shared" si="993"/>
        <v>16356.524947937292</v>
      </c>
      <c r="AB1654" s="24">
        <f t="shared" si="1007"/>
        <v>735.86394013380914</v>
      </c>
      <c r="AC1654" s="24">
        <f t="shared" si="1008"/>
        <v>616.66350588029923</v>
      </c>
      <c r="AD1654" s="123">
        <f t="shared" si="1009"/>
        <v>8180</v>
      </c>
      <c r="AE1654" s="14">
        <f t="shared" si="1010"/>
        <v>136.33333333333334</v>
      </c>
      <c r="AF1654" s="24">
        <f t="shared" si="994"/>
        <v>483.33175294014961</v>
      </c>
      <c r="AG1654" s="3">
        <f t="shared" si="1011"/>
        <v>-1</v>
      </c>
      <c r="AH1654" s="14">
        <f t="shared" si="1015"/>
        <v>0</v>
      </c>
      <c r="AI1654" s="14">
        <f t="shared" si="1016"/>
        <v>-7.4021886663945884E-17</v>
      </c>
      <c r="AJ1654" s="14">
        <f t="shared" si="1017"/>
        <v>0.80001422353865348</v>
      </c>
      <c r="AK1654" s="14">
        <f t="shared" si="1018"/>
        <v>1.1200227576618456</v>
      </c>
      <c r="AL1654" s="24">
        <f t="shared" si="1012"/>
        <v>726.13010364101319</v>
      </c>
      <c r="AM1654" s="14">
        <f t="shared" si="1013"/>
        <v>593.74011172113069</v>
      </c>
      <c r="AN1654" s="138" t="str">
        <f t="shared" si="1014"/>
        <v>modifiée</v>
      </c>
      <c r="AP1654" s="124"/>
    </row>
    <row r="1655" spans="2:42" x14ac:dyDescent="0.25">
      <c r="B1655" s="3">
        <f t="shared" si="995"/>
        <v>8185</v>
      </c>
      <c r="C1655" s="14">
        <f t="shared" si="996"/>
        <v>136.41666666666666</v>
      </c>
      <c r="D1655" s="11">
        <f t="shared" si="997"/>
        <v>1068.2325393986359</v>
      </c>
      <c r="E1655" s="11">
        <f t="shared" si="982"/>
        <v>946.21729364274688</v>
      </c>
      <c r="F1655" s="11">
        <f t="shared" si="998"/>
        <v>466.16835989783908</v>
      </c>
      <c r="G1655" s="11">
        <f t="shared" si="983"/>
        <v>726.26357958308449</v>
      </c>
      <c r="H1655" s="11">
        <f t="shared" si="984"/>
        <v>616.89814328168427</v>
      </c>
      <c r="I1655" s="24">
        <f t="shared" si="999"/>
        <v>466.16835989783908</v>
      </c>
      <c r="J1655" s="12">
        <f t="shared" si="985"/>
        <v>0.24971439915939048</v>
      </c>
      <c r="K1655" s="24">
        <f t="shared" si="986"/>
        <v>642.9850791019262</v>
      </c>
      <c r="L1655" s="12">
        <f t="shared" si="1000"/>
        <v>0.21791796669316157</v>
      </c>
      <c r="M1655" s="24">
        <f t="shared" si="1001"/>
        <v>726.26357958308449</v>
      </c>
      <c r="N1655" s="12">
        <f t="shared" si="987"/>
        <v>0.27155191923689009</v>
      </c>
      <c r="O1655" s="24">
        <f t="shared" si="988"/>
        <v>1773.8335248846772</v>
      </c>
      <c r="P1655" s="12">
        <f t="shared" si="1002"/>
        <v>0.13260302212381084</v>
      </c>
      <c r="Q1655" s="24">
        <f t="shared" si="1003"/>
        <v>616.89814328168427</v>
      </c>
      <c r="R1655" s="12">
        <f t="shared" si="989"/>
        <v>0.37370846890681159</v>
      </c>
      <c r="S1655" s="24">
        <f t="shared" si="990"/>
        <v>773.36416725833362</v>
      </c>
      <c r="T1655" s="12">
        <f t="shared" si="1004"/>
        <v>0.23450814516525986</v>
      </c>
      <c r="W1655" s="24">
        <f t="shared" si="1005"/>
        <v>855.46608752638144</v>
      </c>
      <c r="X1655" s="24">
        <f t="shared" si="1006"/>
        <v>688.17152851954893</v>
      </c>
      <c r="Y1655" s="13">
        <f t="shared" si="991"/>
        <v>0.40146182857135476</v>
      </c>
      <c r="Z1655" s="24">
        <f t="shared" si="992"/>
        <v>2268.7801529091357</v>
      </c>
      <c r="AA1655" s="24">
        <f t="shared" si="993"/>
        <v>16336.860094404781</v>
      </c>
      <c r="AB1655" s="24">
        <f t="shared" si="1007"/>
        <v>736.18211540403286</v>
      </c>
      <c r="AC1655" s="24">
        <f t="shared" si="1008"/>
        <v>616.89814328168427</v>
      </c>
      <c r="AD1655" s="123">
        <f t="shared" si="1009"/>
        <v>8185</v>
      </c>
      <c r="AE1655" s="14">
        <f t="shared" si="1010"/>
        <v>136.41666666666666</v>
      </c>
      <c r="AF1655" s="24">
        <f t="shared" si="994"/>
        <v>483.44907164084213</v>
      </c>
      <c r="AG1655" s="3">
        <f t="shared" si="1011"/>
        <v>-1</v>
      </c>
      <c r="AH1655" s="14">
        <f t="shared" si="1015"/>
        <v>0</v>
      </c>
      <c r="AI1655" s="14">
        <f t="shared" si="1016"/>
        <v>-7.3500886973034086E-17</v>
      </c>
      <c r="AJ1655" s="14">
        <f t="shared" si="1017"/>
        <v>0.79895835523242076</v>
      </c>
      <c r="AK1655" s="14">
        <f t="shared" si="1018"/>
        <v>1.1183333683718732</v>
      </c>
      <c r="AL1655" s="24">
        <f t="shared" si="1012"/>
        <v>726.26357958308449</v>
      </c>
      <c r="AM1655" s="14">
        <f t="shared" si="1013"/>
        <v>593.94848264478605</v>
      </c>
      <c r="AN1655" s="138" t="str">
        <f t="shared" si="1014"/>
        <v>modifiée</v>
      </c>
      <c r="AP1655" s="124"/>
    </row>
    <row r="1656" spans="2:42" x14ac:dyDescent="0.25">
      <c r="B1656" s="3">
        <f t="shared" si="995"/>
        <v>8190</v>
      </c>
      <c r="C1656" s="14">
        <f t="shared" si="996"/>
        <v>136.5</v>
      </c>
      <c r="D1656" s="11">
        <f t="shared" si="997"/>
        <v>1068.3239558726475</v>
      </c>
      <c r="E1656" s="11">
        <f t="shared" si="982"/>
        <v>946.43806906911914</v>
      </c>
      <c r="F1656" s="11">
        <f t="shared" si="998"/>
        <v>466.38627786453225</v>
      </c>
      <c r="G1656" s="11">
        <f t="shared" si="983"/>
        <v>726.39618260520831</v>
      </c>
      <c r="H1656" s="11">
        <f t="shared" si="984"/>
        <v>617.13265142684952</v>
      </c>
      <c r="I1656" s="24">
        <f t="shared" si="999"/>
        <v>466.38627786453225</v>
      </c>
      <c r="J1656" s="12">
        <f t="shared" si="985"/>
        <v>0.24965982639505749</v>
      </c>
      <c r="K1656" s="24">
        <f t="shared" si="986"/>
        <v>643.12562823911867</v>
      </c>
      <c r="L1656" s="12">
        <f t="shared" si="1000"/>
        <v>0.21782919354163088</v>
      </c>
      <c r="M1656" s="24">
        <f t="shared" si="1001"/>
        <v>726.39618260520831</v>
      </c>
      <c r="N1656" s="12">
        <f t="shared" si="987"/>
        <v>0.26962759381579193</v>
      </c>
      <c r="O1656" s="24">
        <f t="shared" si="988"/>
        <v>1786.4933305686004</v>
      </c>
      <c r="P1656" s="12">
        <f t="shared" si="1002"/>
        <v>0.13172790426306105</v>
      </c>
      <c r="Q1656" s="24">
        <f t="shared" si="1003"/>
        <v>617.13265142684952</v>
      </c>
      <c r="R1656" s="12">
        <f t="shared" si="989"/>
        <v>0.37360783595147184</v>
      </c>
      <c r="S1656" s="24">
        <f t="shared" si="990"/>
        <v>773.57247638414958</v>
      </c>
      <c r="T1656" s="12">
        <f t="shared" si="1004"/>
        <v>0.23437880076660617</v>
      </c>
      <c r="W1656" s="24">
        <f t="shared" si="1005"/>
        <v>855.86754935495276</v>
      </c>
      <c r="X1656" s="24">
        <f t="shared" si="1006"/>
        <v>687.71121754255194</v>
      </c>
      <c r="Y1656" s="13">
        <f t="shared" si="991"/>
        <v>0.40120831696503734</v>
      </c>
      <c r="Z1656" s="24">
        <f t="shared" si="992"/>
        <v>2264.2629928541596</v>
      </c>
      <c r="AA1656" s="24">
        <f t="shared" si="993"/>
        <v>16317.191061496362</v>
      </c>
      <c r="AB1656" s="24">
        <f t="shared" si="1007"/>
        <v>736.50010039090114</v>
      </c>
      <c r="AC1656" s="24">
        <f t="shared" si="1008"/>
        <v>617.13265142684952</v>
      </c>
      <c r="AD1656" s="123">
        <f t="shared" si="1009"/>
        <v>8190</v>
      </c>
      <c r="AE1656" s="14">
        <f t="shared" si="1010"/>
        <v>136.5</v>
      </c>
      <c r="AF1656" s="24">
        <f t="shared" si="994"/>
        <v>483.56632571342476</v>
      </c>
      <c r="AG1656" s="3">
        <f t="shared" si="1011"/>
        <v>-1</v>
      </c>
      <c r="AH1656" s="14">
        <f t="shared" si="1015"/>
        <v>0</v>
      </c>
      <c r="AI1656" s="14">
        <f t="shared" si="1016"/>
        <v>-7.2980174288584896E-17</v>
      </c>
      <c r="AJ1656" s="14">
        <f t="shared" si="1017"/>
        <v>0.79790306857917714</v>
      </c>
      <c r="AK1656" s="14">
        <f t="shared" si="1018"/>
        <v>1.1166449097266835</v>
      </c>
      <c r="AL1656" s="24">
        <f t="shared" si="1012"/>
        <v>726.39618260520831</v>
      </c>
      <c r="AM1656" s="14">
        <f t="shared" si="1013"/>
        <v>594.15672729931384</v>
      </c>
      <c r="AN1656" s="138" t="str">
        <f t="shared" si="1014"/>
        <v>modifiée</v>
      </c>
      <c r="AP1656" s="124"/>
    </row>
    <row r="1657" spans="2:42" x14ac:dyDescent="0.25">
      <c r="B1657" s="3">
        <f t="shared" si="995"/>
        <v>8195</v>
      </c>
      <c r="C1657" s="14">
        <f t="shared" si="996"/>
        <v>136.58333333333334</v>
      </c>
      <c r="D1657" s="11">
        <f t="shared" si="997"/>
        <v>1068.4153166049027</v>
      </c>
      <c r="E1657" s="11">
        <f t="shared" si="982"/>
        <v>946.65884449549139</v>
      </c>
      <c r="F1657" s="11">
        <f t="shared" si="998"/>
        <v>466.60410705807385</v>
      </c>
      <c r="G1657" s="11">
        <f t="shared" si="983"/>
        <v>726.52791050947133</v>
      </c>
      <c r="H1657" s="11">
        <f t="shared" si="984"/>
        <v>617.36703022761617</v>
      </c>
      <c r="I1657" s="24">
        <f t="shared" si="999"/>
        <v>466.60410705807385</v>
      </c>
      <c r="J1657" s="12">
        <f t="shared" si="985"/>
        <v>0.24960524753737792</v>
      </c>
      <c r="K1657" s="24">
        <f t="shared" si="986"/>
        <v>643.26625453796476</v>
      </c>
      <c r="L1657" s="12">
        <f t="shared" si="1000"/>
        <v>0.21774044239789739</v>
      </c>
      <c r="M1657" s="24">
        <f t="shared" si="1001"/>
        <v>726.52791050947133</v>
      </c>
      <c r="N1657" s="12">
        <f t="shared" si="987"/>
        <v>0.26769966514951005</v>
      </c>
      <c r="O1657" s="24">
        <f t="shared" si="988"/>
        <v>1799.3593597517188</v>
      </c>
      <c r="P1657" s="12">
        <f t="shared" si="1002"/>
        <v>0.13085064189494472</v>
      </c>
      <c r="Q1657" s="24">
        <f t="shared" si="1003"/>
        <v>617.36703022761617</v>
      </c>
      <c r="R1657" s="12">
        <f t="shared" si="989"/>
        <v>0.37350692202132657</v>
      </c>
      <c r="S1657" s="24">
        <f t="shared" si="990"/>
        <v>773.78147984363488</v>
      </c>
      <c r="T1657" s="12">
        <f t="shared" si="1004"/>
        <v>0.23424936776517569</v>
      </c>
      <c r="W1657" s="24">
        <f t="shared" si="1005"/>
        <v>856.2687576719178</v>
      </c>
      <c r="X1657" s="24">
        <f t="shared" si="1006"/>
        <v>687.25414485765918</v>
      </c>
      <c r="Y1657" s="13">
        <f t="shared" si="991"/>
        <v>0.40095263265385506</v>
      </c>
      <c r="Z1657" s="24">
        <f t="shared" si="992"/>
        <v>2259.75217058934</v>
      </c>
      <c r="AA1657" s="24">
        <f t="shared" si="993"/>
        <v>16297.518290082848</v>
      </c>
      <c r="AB1657" s="24">
        <f t="shared" si="1007"/>
        <v>736.81789394976704</v>
      </c>
      <c r="AC1657" s="24">
        <f t="shared" si="1008"/>
        <v>617.36703022761617</v>
      </c>
      <c r="AD1657" s="123">
        <f t="shared" si="1009"/>
        <v>8195</v>
      </c>
      <c r="AE1657" s="14">
        <f t="shared" si="1010"/>
        <v>136.58333333333334</v>
      </c>
      <c r="AF1657" s="24">
        <f t="shared" si="994"/>
        <v>483.68351511380808</v>
      </c>
      <c r="AG1657" s="3">
        <f t="shared" si="1011"/>
        <v>-1</v>
      </c>
      <c r="AH1657" s="14">
        <f t="shared" si="1015"/>
        <v>0</v>
      </c>
      <c r="AI1657" s="14">
        <f t="shared" si="1016"/>
        <v>-7.2459748806394551E-17</v>
      </c>
      <c r="AJ1657" s="14">
        <f t="shared" si="1017"/>
        <v>0.79684836397572723</v>
      </c>
      <c r="AK1657" s="14">
        <f t="shared" si="1018"/>
        <v>1.1149573823611636</v>
      </c>
      <c r="AL1657" s="24">
        <f t="shared" si="1012"/>
        <v>726.52791050947133</v>
      </c>
      <c r="AM1657" s="14">
        <f t="shared" si="1013"/>
        <v>594.36484575714258</v>
      </c>
      <c r="AN1657" s="138" t="str">
        <f t="shared" si="1014"/>
        <v>modifiée</v>
      </c>
      <c r="AP1657" s="124"/>
    </row>
    <row r="1658" spans="2:42" x14ac:dyDescent="0.25">
      <c r="B1658" s="3">
        <f t="shared" si="995"/>
        <v>8200</v>
      </c>
      <c r="C1658" s="14">
        <f t="shared" si="996"/>
        <v>136.66666666666666</v>
      </c>
      <c r="D1658" s="11">
        <f t="shared" si="997"/>
        <v>1068.5066216633386</v>
      </c>
      <c r="E1658" s="11">
        <f t="shared" si="982"/>
        <v>946.87961992186354</v>
      </c>
      <c r="F1658" s="11">
        <f t="shared" si="998"/>
        <v>466.82184750047173</v>
      </c>
      <c r="G1658" s="11">
        <f t="shared" si="983"/>
        <v>726.65876115136632</v>
      </c>
      <c r="H1658" s="11">
        <f t="shared" si="984"/>
        <v>617.60127959538136</v>
      </c>
      <c r="I1658" s="24">
        <f t="shared" si="999"/>
        <v>466.82184750047173</v>
      </c>
      <c r="J1658" s="12">
        <f t="shared" si="985"/>
        <v>0.24955066261482692</v>
      </c>
      <c r="K1658" s="24">
        <f t="shared" si="986"/>
        <v>643.40695798597699</v>
      </c>
      <c r="L1658" s="12">
        <f t="shared" si="1000"/>
        <v>0.21765171330198449</v>
      </c>
      <c r="M1658" s="24">
        <f t="shared" si="1001"/>
        <v>726.65876115136632</v>
      </c>
      <c r="N1658" s="12">
        <f t="shared" si="987"/>
        <v>0.26576828288392434</v>
      </c>
      <c r="O1658" s="24">
        <f t="shared" si="988"/>
        <v>1812.4356031586794</v>
      </c>
      <c r="P1658" s="12">
        <f t="shared" si="1002"/>
        <v>0.12997128989200846</v>
      </c>
      <c r="Q1658" s="24">
        <f t="shared" si="1003"/>
        <v>617.60127959538136</v>
      </c>
      <c r="R1658" s="12">
        <f t="shared" si="989"/>
        <v>0.37340572602261035</v>
      </c>
      <c r="S1658" s="24">
        <f t="shared" si="990"/>
        <v>773.99118093867401</v>
      </c>
      <c r="T1658" s="12">
        <f t="shared" si="1004"/>
        <v>0.23411984573449332</v>
      </c>
      <c r="W1658" s="24">
        <f t="shared" si="1005"/>
        <v>856.66971030457171</v>
      </c>
      <c r="X1658" s="24">
        <f t="shared" si="1006"/>
        <v>686.80027913497725</v>
      </c>
      <c r="Y1658" s="13">
        <f t="shared" si="991"/>
        <v>0.40069480383734085</v>
      </c>
      <c r="Z1658" s="24">
        <f t="shared" si="992"/>
        <v>2255.2477404322958</v>
      </c>
      <c r="AA1658" s="24">
        <f t="shared" si="993"/>
        <v>16277.842218071541</v>
      </c>
      <c r="AB1658" s="24">
        <f t="shared" si="1007"/>
        <v>737.13549494997653</v>
      </c>
      <c r="AC1658" s="24">
        <f t="shared" si="1008"/>
        <v>617.60127959538136</v>
      </c>
      <c r="AD1658" s="123">
        <f t="shared" si="1009"/>
        <v>8200</v>
      </c>
      <c r="AE1658" s="14">
        <f t="shared" si="1010"/>
        <v>136.66666666666666</v>
      </c>
      <c r="AF1658" s="24">
        <f t="shared" si="994"/>
        <v>483.80063979769068</v>
      </c>
      <c r="AG1658" s="3">
        <f t="shared" si="1011"/>
        <v>-1</v>
      </c>
      <c r="AH1658" s="14">
        <f t="shared" si="1015"/>
        <v>0</v>
      </c>
      <c r="AI1658" s="14">
        <f t="shared" si="1016"/>
        <v>-7.1939610723200968E-17</v>
      </c>
      <c r="AJ1658" s="14">
        <f t="shared" si="1017"/>
        <v>0.79579424182078395</v>
      </c>
      <c r="AK1658" s="14">
        <f t="shared" si="1018"/>
        <v>1.1132707869132541</v>
      </c>
      <c r="AL1658" s="24">
        <f t="shared" si="1012"/>
        <v>726.65876115136632</v>
      </c>
      <c r="AM1658" s="14">
        <f t="shared" si="1013"/>
        <v>594.57283808872239</v>
      </c>
      <c r="AN1658" s="138" t="str">
        <f t="shared" si="1014"/>
        <v>modifiée</v>
      </c>
      <c r="AP1658" s="124"/>
    </row>
    <row r="1659" spans="2:42" x14ac:dyDescent="0.25">
      <c r="B1659" s="3">
        <f t="shared" si="995"/>
        <v>8205</v>
      </c>
      <c r="C1659" s="14">
        <f t="shared" si="996"/>
        <v>136.75</v>
      </c>
      <c r="D1659" s="11">
        <f t="shared" si="997"/>
        <v>1068.5978711157672</v>
      </c>
      <c r="E1659" s="11">
        <f t="shared" si="982"/>
        <v>947.10039534823579</v>
      </c>
      <c r="F1659" s="11">
        <f t="shared" si="998"/>
        <v>467.03949921377369</v>
      </c>
      <c r="G1659" s="11">
        <f t="shared" si="983"/>
        <v>726.78873244125828</v>
      </c>
      <c r="H1659" s="11">
        <f t="shared" si="984"/>
        <v>617.8353994411159</v>
      </c>
      <c r="I1659" s="24">
        <f t="shared" si="999"/>
        <v>467.03949921377369</v>
      </c>
      <c r="J1659" s="12">
        <f t="shared" si="985"/>
        <v>0.24949607165592819</v>
      </c>
      <c r="K1659" s="24">
        <f t="shared" si="986"/>
        <v>643.54773857047849</v>
      </c>
      <c r="L1659" s="12">
        <f t="shared" si="1000"/>
        <v>0.21756300629390699</v>
      </c>
      <c r="M1659" s="24">
        <f t="shared" si="1001"/>
        <v>726.78873244125828</v>
      </c>
      <c r="N1659" s="12">
        <f t="shared" si="987"/>
        <v>0.26383359953173985</v>
      </c>
      <c r="O1659" s="24">
        <f t="shared" si="988"/>
        <v>1825.7261355039193</v>
      </c>
      <c r="P1659" s="12">
        <f t="shared" si="1002"/>
        <v>0.12908990459696995</v>
      </c>
      <c r="Q1659" s="24">
        <f t="shared" si="1003"/>
        <v>617.8353994411159</v>
      </c>
      <c r="R1659" s="12">
        <f t="shared" si="989"/>
        <v>0.37330424685622893</v>
      </c>
      <c r="S1659" s="24">
        <f t="shared" si="990"/>
        <v>774.20158299139564</v>
      </c>
      <c r="T1659" s="12">
        <f t="shared" si="1004"/>
        <v>0.23399023424567733</v>
      </c>
      <c r="W1659" s="24">
        <f t="shared" si="1005"/>
        <v>857.07040510840909</v>
      </c>
      <c r="X1659" s="24">
        <f t="shared" si="1006"/>
        <v>686.34958941931234</v>
      </c>
      <c r="Y1659" s="13">
        <f t="shared" si="991"/>
        <v>0.40043485850535659</v>
      </c>
      <c r="Z1659" s="24">
        <f t="shared" si="992"/>
        <v>2250.7497559956673</v>
      </c>
      <c r="AA1659" s="24">
        <f t="shared" si="993"/>
        <v>16258.163280415854</v>
      </c>
      <c r="AB1659" s="24">
        <f t="shared" si="1007"/>
        <v>737.45290227476244</v>
      </c>
      <c r="AC1659" s="24">
        <f t="shared" si="1008"/>
        <v>617.8353994411159</v>
      </c>
      <c r="AD1659" s="123">
        <f t="shared" si="1009"/>
        <v>8205</v>
      </c>
      <c r="AE1659" s="14">
        <f t="shared" si="1010"/>
        <v>136.75</v>
      </c>
      <c r="AF1659" s="24">
        <f t="shared" si="994"/>
        <v>483.91769972055795</v>
      </c>
      <c r="AG1659" s="3">
        <f t="shared" si="1011"/>
        <v>-1</v>
      </c>
      <c r="AH1659" s="14">
        <f t="shared" si="1015"/>
        <v>0</v>
      </c>
      <c r="AI1659" s="14">
        <f t="shared" si="1016"/>
        <v>-7.1419760236688622E-17</v>
      </c>
      <c r="AJ1659" s="14">
        <f t="shared" si="1017"/>
        <v>0.79474070251497841</v>
      </c>
      <c r="AK1659" s="14">
        <f t="shared" si="1018"/>
        <v>1.1115851240239656</v>
      </c>
      <c r="AL1659" s="24">
        <f t="shared" si="1012"/>
        <v>726.78873244125828</v>
      </c>
      <c r="AM1659" s="14">
        <f t="shared" si="1013"/>
        <v>594.78070436253222</v>
      </c>
      <c r="AN1659" s="138" t="str">
        <f t="shared" si="1014"/>
        <v>modifiée</v>
      </c>
      <c r="AP1659" s="124"/>
    </row>
    <row r="1660" spans="2:42" x14ac:dyDescent="0.25">
      <c r="B1660" s="3">
        <f t="shared" si="995"/>
        <v>8210</v>
      </c>
      <c r="C1660" s="14">
        <f t="shared" si="996"/>
        <v>136.83333333333334</v>
      </c>
      <c r="D1660" s="11">
        <f t="shared" si="997"/>
        <v>1068.6890650298767</v>
      </c>
      <c r="E1660" s="11">
        <f t="shared" si="982"/>
        <v>947.32117077460805</v>
      </c>
      <c r="F1660" s="11">
        <f t="shared" si="998"/>
        <v>467.25706222006761</v>
      </c>
      <c r="G1660" s="11">
        <f t="shared" si="983"/>
        <v>726.91782234585526</v>
      </c>
      <c r="H1660" s="11">
        <f t="shared" si="984"/>
        <v>618.06938967536155</v>
      </c>
      <c r="I1660" s="24">
        <f t="shared" si="999"/>
        <v>467.25706222006761</v>
      </c>
      <c r="J1660" s="12">
        <f t="shared" si="985"/>
        <v>0.24944147468925373</v>
      </c>
      <c r="K1660" s="24">
        <f t="shared" si="986"/>
        <v>643.68859627860388</v>
      </c>
      <c r="L1660" s="12">
        <f t="shared" si="1000"/>
        <v>0.21747432141360776</v>
      </c>
      <c r="M1660" s="24">
        <f t="shared" si="1001"/>
        <v>726.91782234585526</v>
      </c>
      <c r="N1660" s="12">
        <f t="shared" si="987"/>
        <v>0.26189577045282242</v>
      </c>
      <c r="O1660" s="24">
        <f t="shared" si="988"/>
        <v>1839.2351173000047</v>
      </c>
      <c r="P1660" s="12">
        <f t="shared" si="1002"/>
        <v>0.12820654382495442</v>
      </c>
      <c r="Q1660" s="24">
        <f t="shared" si="1003"/>
        <v>618.06938967536155</v>
      </c>
      <c r="R1660" s="12">
        <f t="shared" si="989"/>
        <v>0.37320248341772877</v>
      </c>
      <c r="S1660" s="24">
        <f t="shared" si="990"/>
        <v>774.4126893443223</v>
      </c>
      <c r="T1660" s="12">
        <f t="shared" si="1004"/>
        <v>0.23386053286733063</v>
      </c>
      <c r="W1660" s="24">
        <f t="shared" si="1005"/>
        <v>857.47083996691447</v>
      </c>
      <c r="X1660" s="24">
        <f t="shared" si="1006"/>
        <v>685.90204512488276</v>
      </c>
      <c r="Y1660" s="13">
        <f t="shared" si="991"/>
        <v>0.40017282443924218</v>
      </c>
      <c r="Z1660" s="24">
        <f t="shared" si="992"/>
        <v>2246.2582701923393</v>
      </c>
      <c r="AA1660" s="24">
        <f t="shared" si="993"/>
        <v>16238.481909124794</v>
      </c>
      <c r="AB1660" s="24">
        <f t="shared" si="1007"/>
        <v>737.77011482113801</v>
      </c>
      <c r="AC1660" s="24">
        <f t="shared" si="1008"/>
        <v>618.06938967536155</v>
      </c>
      <c r="AD1660" s="123">
        <f t="shared" si="1009"/>
        <v>8210</v>
      </c>
      <c r="AE1660" s="14">
        <f t="shared" si="1010"/>
        <v>136.83333333333334</v>
      </c>
      <c r="AF1660" s="24">
        <f t="shared" si="994"/>
        <v>484.03469483768077</v>
      </c>
      <c r="AG1660" s="3">
        <f t="shared" si="1011"/>
        <v>-1</v>
      </c>
      <c r="AH1660" s="14">
        <f t="shared" si="1015"/>
        <v>0</v>
      </c>
      <c r="AI1660" s="14">
        <f t="shared" si="1016"/>
        <v>-7.090019754549471E-17</v>
      </c>
      <c r="AJ1660" s="14">
        <f t="shared" si="1017"/>
        <v>0.79368774646087303</v>
      </c>
      <c r="AK1660" s="14">
        <f t="shared" si="1018"/>
        <v>1.1099003943373968</v>
      </c>
      <c r="AL1660" s="24">
        <f t="shared" si="1012"/>
        <v>726.91782234585526</v>
      </c>
      <c r="AM1660" s="14">
        <f t="shared" si="1013"/>
        <v>594.98844464508704</v>
      </c>
      <c r="AN1660" s="138" t="str">
        <f t="shared" si="1014"/>
        <v>modifiée</v>
      </c>
      <c r="AP1660" s="124"/>
    </row>
    <row r="1661" spans="2:42" x14ac:dyDescent="0.25">
      <c r="B1661" s="3">
        <f t="shared" si="995"/>
        <v>8215</v>
      </c>
      <c r="C1661" s="14">
        <f t="shared" si="996"/>
        <v>136.91666666666666</v>
      </c>
      <c r="D1661" s="11">
        <f t="shared" si="997"/>
        <v>1068.7802034732322</v>
      </c>
      <c r="E1661" s="11">
        <f t="shared" si="982"/>
        <v>947.54194620098019</v>
      </c>
      <c r="F1661" s="11">
        <f t="shared" si="998"/>
        <v>467.4745365414812</v>
      </c>
      <c r="G1661" s="11">
        <f t="shared" si="983"/>
        <v>727.0460288896802</v>
      </c>
      <c r="H1661" s="11">
        <f t="shared" si="984"/>
        <v>618.30325020822886</v>
      </c>
      <c r="I1661" s="24">
        <f t="shared" si="999"/>
        <v>467.4745365414812</v>
      </c>
      <c r="J1661" s="12">
        <f t="shared" si="985"/>
        <v>0.24938687174342322</v>
      </c>
      <c r="K1661" s="24">
        <f t="shared" si="986"/>
        <v>643.82953109729999</v>
      </c>
      <c r="L1661" s="12">
        <f t="shared" si="1000"/>
        <v>0.21738565870094043</v>
      </c>
      <c r="M1661" s="24">
        <f t="shared" si="1001"/>
        <v>727.0460288896802</v>
      </c>
      <c r="N1661" s="12">
        <f t="shared" si="987"/>
        <v>0.25995495383192463</v>
      </c>
      <c r="O1661" s="24">
        <f t="shared" si="988"/>
        <v>1852.9667967035937</v>
      </c>
      <c r="P1661" s="12">
        <f t="shared" si="1002"/>
        <v>0.1273212668646713</v>
      </c>
      <c r="Q1661" s="24">
        <f t="shared" si="1003"/>
        <v>618.30325020822886</v>
      </c>
      <c r="R1661" s="12">
        <f t="shared" si="989"/>
        <v>0.37310043459726666</v>
      </c>
      <c r="S1661" s="24">
        <f t="shared" si="990"/>
        <v>774.62450336052359</v>
      </c>
      <c r="T1661" s="12">
        <f t="shared" si="1004"/>
        <v>0.23373074116550091</v>
      </c>
      <c r="W1661" s="24">
        <f t="shared" si="1005"/>
        <v>857.87101279135368</v>
      </c>
      <c r="X1661" s="24">
        <f t="shared" si="1006"/>
        <v>685.45761603011692</v>
      </c>
      <c r="Y1661" s="13">
        <f t="shared" si="991"/>
        <v>0.39990872921297521</v>
      </c>
      <c r="Z1661" s="24">
        <f t="shared" si="992"/>
        <v>2241.7733352406631</v>
      </c>
      <c r="AA1661" s="24">
        <f t="shared" si="993"/>
        <v>16218.798533272917</v>
      </c>
      <c r="AB1661" s="24">
        <f t="shared" si="1007"/>
        <v>738.08713149979121</v>
      </c>
      <c r="AC1661" s="24">
        <f t="shared" si="1008"/>
        <v>618.30325020822886</v>
      </c>
      <c r="AD1661" s="123">
        <f t="shared" si="1009"/>
        <v>8215</v>
      </c>
      <c r="AE1661" s="14">
        <f t="shared" si="1010"/>
        <v>136.91666666666666</v>
      </c>
      <c r="AF1661" s="24">
        <f t="shared" si="994"/>
        <v>484.15162510411443</v>
      </c>
      <c r="AG1661" s="3">
        <f t="shared" si="1011"/>
        <v>-1</v>
      </c>
      <c r="AH1661" s="14">
        <f t="shared" si="1015"/>
        <v>0</v>
      </c>
      <c r="AI1661" s="14">
        <f t="shared" si="1016"/>
        <v>-7.038092284921391E-17</v>
      </c>
      <c r="AJ1661" s="14">
        <f t="shared" si="1017"/>
        <v>0.79263537406297013</v>
      </c>
      <c r="AK1661" s="14">
        <f t="shared" si="1018"/>
        <v>1.1082165985007522</v>
      </c>
      <c r="AL1661" s="24">
        <f t="shared" si="1012"/>
        <v>727.0460288896802</v>
      </c>
      <c r="AM1661" s="14">
        <f t="shared" si="1013"/>
        <v>595.19605900094393</v>
      </c>
      <c r="AN1661" s="138" t="str">
        <f t="shared" si="1014"/>
        <v>modifiée</v>
      </c>
      <c r="AP1661" s="124"/>
    </row>
    <row r="1662" spans="2:42" x14ac:dyDescent="0.25">
      <c r="B1662" s="3">
        <f t="shared" si="995"/>
        <v>8220</v>
      </c>
      <c r="C1662" s="14">
        <f t="shared" si="996"/>
        <v>137</v>
      </c>
      <c r="D1662" s="11">
        <f t="shared" si="997"/>
        <v>1068.8712865132752</v>
      </c>
      <c r="E1662" s="11">
        <f t="shared" si="982"/>
        <v>947.76272162735245</v>
      </c>
      <c r="F1662" s="11">
        <f t="shared" si="998"/>
        <v>467.69192220018215</v>
      </c>
      <c r="G1662" s="11">
        <f t="shared" si="983"/>
        <v>727.17335015654487</v>
      </c>
      <c r="H1662" s="11">
        <f t="shared" si="984"/>
        <v>618.53698094939432</v>
      </c>
      <c r="I1662" s="24">
        <f t="shared" si="999"/>
        <v>467.69192220018215</v>
      </c>
      <c r="J1662" s="12">
        <f t="shared" si="985"/>
        <v>0.24933226284710391</v>
      </c>
      <c r="K1662" s="24">
        <f t="shared" si="986"/>
        <v>643.97054301332525</v>
      </c>
      <c r="L1662" s="12">
        <f t="shared" si="1000"/>
        <v>0.217297018195727</v>
      </c>
      <c r="M1662" s="24">
        <f t="shared" si="1001"/>
        <v>727.17335015654487</v>
      </c>
      <c r="N1662" s="12">
        <f t="shared" si="987"/>
        <v>0.25801131065371646</v>
      </c>
      <c r="O1662" s="24">
        <f t="shared" si="988"/>
        <v>1866.9255113999925</v>
      </c>
      <c r="P1662" s="12">
        <f t="shared" si="1002"/>
        <v>0.12643413447850532</v>
      </c>
      <c r="Q1662" s="24">
        <f t="shared" si="1003"/>
        <v>618.53698094939432</v>
      </c>
      <c r="R1662" s="12">
        <f t="shared" si="989"/>
        <v>0.37299809927957933</v>
      </c>
      <c r="S1662" s="24">
        <f t="shared" si="990"/>
        <v>774.83702842376874</v>
      </c>
      <c r="T1662" s="12">
        <f t="shared" si="1004"/>
        <v>0.23360085870375213</v>
      </c>
      <c r="W1662" s="24">
        <f t="shared" si="1005"/>
        <v>858.27092152056662</v>
      </c>
      <c r="X1662" s="24">
        <f t="shared" si="1006"/>
        <v>685.01627227253425</v>
      </c>
      <c r="Y1662" s="13">
        <f t="shared" si="991"/>
        <v>0.39964260019432185</v>
      </c>
      <c r="Z1662" s="24">
        <f t="shared" si="992"/>
        <v>2237.2950026696458</v>
      </c>
      <c r="AA1662" s="24">
        <f t="shared" si="993"/>
        <v>16199.113579009936</v>
      </c>
      <c r="AB1662" s="24">
        <f t="shared" si="1007"/>
        <v>738.40395123498047</v>
      </c>
      <c r="AC1662" s="24">
        <f t="shared" si="1008"/>
        <v>618.53698094939432</v>
      </c>
      <c r="AD1662" s="123">
        <f t="shared" si="1009"/>
        <v>8220</v>
      </c>
      <c r="AE1662" s="14">
        <f t="shared" si="1010"/>
        <v>137</v>
      </c>
      <c r="AF1662" s="24">
        <f t="shared" si="994"/>
        <v>484.26849047469716</v>
      </c>
      <c r="AG1662" s="3">
        <f t="shared" si="1011"/>
        <v>-1</v>
      </c>
      <c r="AH1662" s="14">
        <f t="shared" si="1015"/>
        <v>0</v>
      </c>
      <c r="AI1662" s="14">
        <f t="shared" si="1016"/>
        <v>-6.9861936348404715E-17</v>
      </c>
      <c r="AJ1662" s="14">
        <f t="shared" si="1017"/>
        <v>0.79158358572772558</v>
      </c>
      <c r="AK1662" s="14">
        <f t="shared" si="1018"/>
        <v>1.1065337371643609</v>
      </c>
      <c r="AL1662" s="24">
        <f t="shared" si="1012"/>
        <v>727.17335015654487</v>
      </c>
      <c r="AM1662" s="14">
        <f t="shared" si="1013"/>
        <v>595.40354749270978</v>
      </c>
      <c r="AN1662" s="138" t="str">
        <f t="shared" si="1014"/>
        <v>modifiée</v>
      </c>
      <c r="AP1662" s="124"/>
    </row>
    <row r="1663" spans="2:42" x14ac:dyDescent="0.25">
      <c r="B1663" s="3">
        <f t="shared" si="995"/>
        <v>8225</v>
      </c>
      <c r="C1663" s="14">
        <f t="shared" si="996"/>
        <v>137.08333333333334</v>
      </c>
      <c r="D1663" s="11">
        <f t="shared" si="997"/>
        <v>1068.9623142173245</v>
      </c>
      <c r="E1663" s="11">
        <f t="shared" si="982"/>
        <v>947.9834970537247</v>
      </c>
      <c r="F1663" s="11">
        <f t="shared" si="998"/>
        <v>467.90921921837787</v>
      </c>
      <c r="G1663" s="11">
        <f t="shared" si="983"/>
        <v>727.29978429102334</v>
      </c>
      <c r="H1663" s="11">
        <f t="shared" si="984"/>
        <v>618.77058180809809</v>
      </c>
      <c r="I1663" s="24">
        <f t="shared" si="999"/>
        <v>467.90921921837787</v>
      </c>
      <c r="J1663" s="12">
        <f t="shared" si="985"/>
        <v>0.24927764802901012</v>
      </c>
      <c r="K1663" s="24">
        <f t="shared" si="986"/>
        <v>644.11163201325178</v>
      </c>
      <c r="L1663" s="12">
        <f t="shared" si="1000"/>
        <v>0.21720839993771113</v>
      </c>
      <c r="M1663" s="24">
        <f t="shared" si="1001"/>
        <v>727.29978429102334</v>
      </c>
      <c r="N1663" s="12">
        <f t="shared" si="987"/>
        <v>0.25606500467509807</v>
      </c>
      <c r="O1663" s="24">
        <f t="shared" si="988"/>
        <v>1881.1156905269042</v>
      </c>
      <c r="P1663" s="12">
        <f t="shared" si="1002"/>
        <v>0.12554520890131213</v>
      </c>
      <c r="Q1663" s="24">
        <f t="shared" si="1003"/>
        <v>618.77058180809809</v>
      </c>
      <c r="R1663" s="12">
        <f t="shared" si="989"/>
        <v>0.37289547634395331</v>
      </c>
      <c r="S1663" s="24">
        <f t="shared" si="990"/>
        <v>775.05026793868137</v>
      </c>
      <c r="T1663" s="12">
        <f t="shared" si="1004"/>
        <v>0.23347088504308167</v>
      </c>
      <c r="W1663" s="24">
        <f t="shared" si="1005"/>
        <v>858.6705641207609</v>
      </c>
      <c r="X1663" s="24">
        <f t="shared" si="1006"/>
        <v>684.57798434370852</v>
      </c>
      <c r="Y1663" s="13">
        <f t="shared" si="991"/>
        <v>0.39937446454598358</v>
      </c>
      <c r="Z1663" s="24">
        <f t="shared" si="992"/>
        <v>2232.8233233240953</v>
      </c>
      <c r="AA1663" s="24">
        <f t="shared" si="993"/>
        <v>16179.427469570219</v>
      </c>
      <c r="AB1663" s="24">
        <f t="shared" si="1007"/>
        <v>738.72057296442949</v>
      </c>
      <c r="AC1663" s="24">
        <f t="shared" si="1008"/>
        <v>618.77058180809809</v>
      </c>
      <c r="AD1663" s="123">
        <f t="shared" si="1009"/>
        <v>8225</v>
      </c>
      <c r="AE1663" s="14">
        <f t="shared" si="1010"/>
        <v>137.08333333333334</v>
      </c>
      <c r="AF1663" s="24">
        <f t="shared" si="994"/>
        <v>484.38529090404904</v>
      </c>
      <c r="AG1663" s="3">
        <f t="shared" si="1011"/>
        <v>-1</v>
      </c>
      <c r="AH1663" s="14">
        <f t="shared" si="1015"/>
        <v>0</v>
      </c>
      <c r="AI1663" s="14">
        <f t="shared" si="1016"/>
        <v>-6.9343238244594461E-17</v>
      </c>
      <c r="AJ1663" s="14">
        <f t="shared" si="1017"/>
        <v>0.79053238186355856</v>
      </c>
      <c r="AK1663" s="14">
        <f t="shared" si="1018"/>
        <v>1.1048518109816938</v>
      </c>
      <c r="AL1663" s="24">
        <f t="shared" si="1012"/>
        <v>727.29978429102334</v>
      </c>
      <c r="AM1663" s="14">
        <f t="shared" si="1013"/>
        <v>595.6109101810473</v>
      </c>
      <c r="AN1663" s="138" t="str">
        <f t="shared" si="1014"/>
        <v>modifiée</v>
      </c>
      <c r="AP1663" s="124"/>
    </row>
    <row r="1664" spans="2:42" x14ac:dyDescent="0.25">
      <c r="B1664" s="3">
        <f t="shared" si="995"/>
        <v>8230</v>
      </c>
      <c r="C1664" s="14">
        <f t="shared" si="996"/>
        <v>137.16666666666666</v>
      </c>
      <c r="D1664" s="11">
        <f t="shared" si="997"/>
        <v>1069.0532866525762</v>
      </c>
      <c r="E1664" s="11">
        <f t="shared" si="982"/>
        <v>948.20427248009685</v>
      </c>
      <c r="F1664" s="11">
        <f t="shared" si="998"/>
        <v>468.12642761831557</v>
      </c>
      <c r="G1664" s="11">
        <f t="shared" si="983"/>
        <v>727.4253294999246</v>
      </c>
      <c r="H1664" s="11">
        <f t="shared" si="984"/>
        <v>619.00405269314115</v>
      </c>
      <c r="I1664" s="24">
        <f t="shared" si="999"/>
        <v>468.12642761831557</v>
      </c>
      <c r="J1664" s="12">
        <f t="shared" si="985"/>
        <v>0.24922302731790291</v>
      </c>
      <c r="K1664" s="24">
        <f t="shared" si="986"/>
        <v>644.25279808346454</v>
      </c>
      <c r="L1664" s="12">
        <f t="shared" si="1000"/>
        <v>0.21711980396658148</v>
      </c>
      <c r="M1664" s="24">
        <f t="shared" si="1001"/>
        <v>727.4253294999246</v>
      </c>
      <c r="N1664" s="12">
        <f t="shared" si="987"/>
        <v>0.25411620239473776</v>
      </c>
      <c r="O1664" s="24">
        <f t="shared" si="988"/>
        <v>1895.5418566382086</v>
      </c>
      <c r="P1664" s="12">
        <f t="shared" si="1002"/>
        <v>0.12465455383805787</v>
      </c>
      <c r="Q1664" s="24">
        <f t="shared" si="1003"/>
        <v>619.00405269314115</v>
      </c>
      <c r="R1664" s="12">
        <f t="shared" si="989"/>
        <v>0.3727925646641928</v>
      </c>
      <c r="S1664" s="24">
        <f t="shared" si="990"/>
        <v>775.26422533089556</v>
      </c>
      <c r="T1664" s="12">
        <f t="shared" si="1004"/>
        <v>0.23334081974194001</v>
      </c>
      <c r="W1664" s="24">
        <f t="shared" si="1005"/>
        <v>859.06993858530689</v>
      </c>
      <c r="X1664" s="24">
        <f t="shared" si="1006"/>
        <v>684.14272308431043</v>
      </c>
      <c r="Y1664" s="13">
        <f t="shared" si="991"/>
        <v>0.39910434922675009</v>
      </c>
      <c r="Z1664" s="24">
        <f t="shared" si="992"/>
        <v>2228.358347369749</v>
      </c>
      <c r="AA1664" s="24">
        <f t="shared" si="993"/>
        <v>16159.740625282635</v>
      </c>
      <c r="AB1664" s="24">
        <f t="shared" si="1007"/>
        <v>739.03699563922396</v>
      </c>
      <c r="AC1664" s="24">
        <f t="shared" si="1008"/>
        <v>619.00405269314115</v>
      </c>
      <c r="AD1664" s="123">
        <f t="shared" si="1009"/>
        <v>8230</v>
      </c>
      <c r="AE1664" s="14">
        <f t="shared" si="1010"/>
        <v>137.16666666666666</v>
      </c>
      <c r="AF1664" s="24">
        <f t="shared" si="994"/>
        <v>484.50202634657057</v>
      </c>
      <c r="AG1664" s="3">
        <f t="shared" si="1011"/>
        <v>-1</v>
      </c>
      <c r="AH1664" s="14">
        <f t="shared" si="1015"/>
        <v>0</v>
      </c>
      <c r="AI1664" s="14">
        <f t="shared" si="1016"/>
        <v>-6.8824828740285617E-17</v>
      </c>
      <c r="AJ1664" s="14">
        <f t="shared" si="1017"/>
        <v>0.7894817628808648</v>
      </c>
      <c r="AK1664" s="14">
        <f t="shared" si="1018"/>
        <v>1.1031708206093838</v>
      </c>
      <c r="AL1664" s="24">
        <f t="shared" si="1012"/>
        <v>727.44404285499468</v>
      </c>
      <c r="AM1664" s="14">
        <f t="shared" si="1013"/>
        <v>595.81814712468247</v>
      </c>
      <c r="AN1664" s="138" t="str">
        <f t="shared" si="1014"/>
        <v>modifiée</v>
      </c>
      <c r="AP1664" s="124"/>
    </row>
    <row r="1665" spans="2:42" x14ac:dyDescent="0.25">
      <c r="B1665" s="3">
        <f t="shared" si="995"/>
        <v>8235</v>
      </c>
      <c r="C1665" s="14">
        <f t="shared" si="996"/>
        <v>137.25</v>
      </c>
      <c r="D1665" s="11">
        <f t="shared" si="997"/>
        <v>1069.1442038861042</v>
      </c>
      <c r="E1665" s="11">
        <f t="shared" si="982"/>
        <v>948.4250479064691</v>
      </c>
      <c r="F1665" s="11">
        <f t="shared" si="998"/>
        <v>468.34354742228214</v>
      </c>
      <c r="G1665" s="11">
        <f t="shared" si="983"/>
        <v>727.54998405376261</v>
      </c>
      <c r="H1665" s="11">
        <f t="shared" si="984"/>
        <v>619.23739351288305</v>
      </c>
      <c r="I1665" s="24">
        <f t="shared" si="999"/>
        <v>468.34354742228214</v>
      </c>
      <c r="J1665" s="12">
        <f t="shared" si="985"/>
        <v>0.24916840074258956</v>
      </c>
      <c r="K1665" s="24">
        <f t="shared" si="986"/>
        <v>644.39404121016287</v>
      </c>
      <c r="L1665" s="12">
        <f t="shared" si="1000"/>
        <v>0.21703123032194871</v>
      </c>
      <c r="M1665" s="24">
        <f t="shared" si="1001"/>
        <v>727.54998405376261</v>
      </c>
      <c r="N1665" s="12">
        <f t="shared" si="987"/>
        <v>0.25216507301980268</v>
      </c>
      <c r="O1665" s="24">
        <f t="shared" si="988"/>
        <v>1910.2086277085039</v>
      </c>
      <c r="P1665" s="12">
        <f t="shared" si="1002"/>
        <v>0.12376223446015433</v>
      </c>
      <c r="Q1665" s="24">
        <f t="shared" si="1003"/>
        <v>619.23739351288305</v>
      </c>
      <c r="R1665" s="12">
        <f t="shared" si="989"/>
        <v>0.37268936310858997</v>
      </c>
      <c r="S1665" s="24">
        <f t="shared" si="990"/>
        <v>775.47890404721306</v>
      </c>
      <c r="T1665" s="12">
        <f t="shared" si="1004"/>
        <v>0.23321066235618218</v>
      </c>
      <c r="W1665" s="24">
        <f t="shared" si="1005"/>
        <v>859.4690429345336</v>
      </c>
      <c r="X1665" s="24">
        <f t="shared" si="1006"/>
        <v>683.71045967923078</v>
      </c>
      <c r="Y1665" s="13">
        <f t="shared" si="991"/>
        <v>0.39883228099264845</v>
      </c>
      <c r="Z1665" s="24">
        <f t="shared" si="992"/>
        <v>2223.9001242983877</v>
      </c>
      <c r="AA1665" s="24">
        <f t="shared" si="993"/>
        <v>16140.053463580251</v>
      </c>
      <c r="AB1665" s="24">
        <f t="shared" si="1007"/>
        <v>739.35321822370838</v>
      </c>
      <c r="AC1665" s="24">
        <f t="shared" si="1008"/>
        <v>619.23739351288305</v>
      </c>
      <c r="AD1665" s="123">
        <f t="shared" si="1009"/>
        <v>8235</v>
      </c>
      <c r="AE1665" s="14">
        <f t="shared" si="1010"/>
        <v>137.25</v>
      </c>
      <c r="AF1665" s="24">
        <f t="shared" si="994"/>
        <v>484.61869675644152</v>
      </c>
      <c r="AG1665" s="3">
        <f t="shared" si="1011"/>
        <v>-1</v>
      </c>
      <c r="AH1665" s="14">
        <f t="shared" si="1015"/>
        <v>0</v>
      </c>
      <c r="AI1665" s="14">
        <f t="shared" si="1016"/>
        <v>-6.8306708038960884E-17</v>
      </c>
      <c r="AJ1665" s="14">
        <f t="shared" si="1017"/>
        <v>0.78843172919202631</v>
      </c>
      <c r="AK1665" s="14">
        <f t="shared" si="1018"/>
        <v>1.101490766707242</v>
      </c>
      <c r="AL1665" s="24">
        <f t="shared" si="1012"/>
        <v>727.74715065747216</v>
      </c>
      <c r="AM1665" s="14">
        <f t="shared" si="1013"/>
        <v>596.02525838041072</v>
      </c>
      <c r="AN1665" s="138" t="str">
        <f t="shared" si="1014"/>
        <v>modifiée</v>
      </c>
      <c r="AP1665" s="124"/>
    </row>
    <row r="1666" spans="2:42" x14ac:dyDescent="0.25">
      <c r="B1666" s="3">
        <f t="shared" si="995"/>
        <v>8240</v>
      </c>
      <c r="C1666" s="14">
        <f t="shared" si="996"/>
        <v>137.33333333333334</v>
      </c>
      <c r="D1666" s="11">
        <f t="shared" si="997"/>
        <v>1069.2350659848601</v>
      </c>
      <c r="E1666" s="11">
        <f t="shared" si="982"/>
        <v>948.64582333284136</v>
      </c>
      <c r="F1666" s="11">
        <f t="shared" si="998"/>
        <v>468.56057865260408</v>
      </c>
      <c r="G1666" s="11">
        <f t="shared" si="983"/>
        <v>727.67374628822279</v>
      </c>
      <c r="H1666" s="11">
        <f t="shared" si="984"/>
        <v>619.47060417523926</v>
      </c>
      <c r="I1666" s="24">
        <f t="shared" si="999"/>
        <v>468.56057865260408</v>
      </c>
      <c r="J1666" s="12">
        <f t="shared" si="985"/>
        <v>0.24911376833192389</v>
      </c>
      <c r="K1666" s="24">
        <f t="shared" si="986"/>
        <v>644.53536137935976</v>
      </c>
      <c r="L1666" s="12">
        <f t="shared" si="1000"/>
        <v>0.2169426790433851</v>
      </c>
      <c r="M1666" s="24">
        <f t="shared" si="1001"/>
        <v>727.67374628822279</v>
      </c>
      <c r="N1666" s="12">
        <f t="shared" si="987"/>
        <v>0.25021178842983993</v>
      </c>
      <c r="O1666" s="24">
        <f t="shared" si="988"/>
        <v>1925.1207191792187</v>
      </c>
      <c r="P1666" s="12">
        <f t="shared" si="1002"/>
        <v>0.12286831740056556</v>
      </c>
      <c r="Q1666" s="24">
        <f t="shared" si="1003"/>
        <v>619.47060417523926</v>
      </c>
      <c r="R1666" s="12">
        <f t="shared" si="989"/>
        <v>0.37258587053989295</v>
      </c>
      <c r="S1666" s="24">
        <f t="shared" si="990"/>
        <v>775.69430755576241</v>
      </c>
      <c r="T1666" s="12">
        <f t="shared" si="1004"/>
        <v>0.23308041243911271</v>
      </c>
      <c r="W1666" s="24">
        <f t="shared" si="1005"/>
        <v>859.86787521552628</v>
      </c>
      <c r="X1666" s="24">
        <f t="shared" si="1006"/>
        <v>683.28116565278015</v>
      </c>
      <c r="Y1666" s="13">
        <f t="shared" si="991"/>
        <v>0.39855828639808483</v>
      </c>
      <c r="Z1666" s="24">
        <f t="shared" si="992"/>
        <v>2219.448702932877</v>
      </c>
      <c r="AA1666" s="24">
        <f t="shared" si="993"/>
        <v>16120.366399009885</v>
      </c>
      <c r="AB1666" s="24">
        <f t="shared" si="1007"/>
        <v>739.66923969538277</v>
      </c>
      <c r="AC1666" s="24">
        <f t="shared" si="1008"/>
        <v>619.47060417523926</v>
      </c>
      <c r="AD1666" s="123">
        <f t="shared" si="1009"/>
        <v>8240</v>
      </c>
      <c r="AE1666" s="14">
        <f t="shared" si="1010"/>
        <v>137.33333333333334</v>
      </c>
      <c r="AF1666" s="24">
        <f t="shared" si="994"/>
        <v>484.73530208761963</v>
      </c>
      <c r="AG1666" s="3">
        <f t="shared" si="1011"/>
        <v>-1</v>
      </c>
      <c r="AH1666" s="14">
        <f t="shared" si="1015"/>
        <v>0</v>
      </c>
      <c r="AI1666" s="14">
        <f t="shared" si="1016"/>
        <v>-6.7788876345088991E-17</v>
      </c>
      <c r="AJ1666" s="14">
        <f t="shared" si="1017"/>
        <v>0.78738228121142328</v>
      </c>
      <c r="AK1666" s="14">
        <f t="shared" si="1018"/>
        <v>1.0998116499382773</v>
      </c>
      <c r="AL1666" s="24">
        <f t="shared" si="1012"/>
        <v>728.05005960931499</v>
      </c>
      <c r="AM1666" s="14">
        <f t="shared" si="1013"/>
        <v>596.23224400310357</v>
      </c>
      <c r="AN1666" s="138" t="str">
        <f t="shared" si="1014"/>
        <v>modifiée</v>
      </c>
      <c r="AP1666" s="124"/>
    </row>
    <row r="1667" spans="2:42" x14ac:dyDescent="0.25">
      <c r="B1667" s="3">
        <f t="shared" si="995"/>
        <v>8245</v>
      </c>
      <c r="C1667" s="14">
        <f t="shared" si="996"/>
        <v>137.41666666666666</v>
      </c>
      <c r="D1667" s="11">
        <f t="shared" si="997"/>
        <v>1069.3258730156738</v>
      </c>
      <c r="E1667" s="11">
        <f t="shared" si="982"/>
        <v>948.8665987592135</v>
      </c>
      <c r="F1667" s="11">
        <f t="shared" si="998"/>
        <v>468.77752133164745</v>
      </c>
      <c r="G1667" s="11">
        <f t="shared" si="983"/>
        <v>727.7966146056234</v>
      </c>
      <c r="H1667" s="11">
        <f t="shared" si="984"/>
        <v>619.70368458767837</v>
      </c>
      <c r="I1667" s="24">
        <f t="shared" si="999"/>
        <v>468.77752133164745</v>
      </c>
      <c r="J1667" s="12">
        <f t="shared" si="985"/>
        <v>0.2490591301148046</v>
      </c>
      <c r="K1667" s="24">
        <f t="shared" si="986"/>
        <v>644.67675857688414</v>
      </c>
      <c r="L1667" s="12">
        <f t="shared" si="1000"/>
        <v>0.2168541501703844</v>
      </c>
      <c r="M1667" s="24">
        <f t="shared" si="1001"/>
        <v>727.7966146056234</v>
      </c>
      <c r="N1667" s="12">
        <f t="shared" si="987"/>
        <v>0.24825652313777694</v>
      </c>
      <c r="O1667" s="24">
        <f t="shared" si="988"/>
        <v>1940.2829460470844</v>
      </c>
      <c r="P1667" s="12">
        <f t="shared" si="1002"/>
        <v>0.12197287074751054</v>
      </c>
      <c r="Q1667" s="24">
        <f t="shared" si="1003"/>
        <v>619.70368458767837</v>
      </c>
      <c r="R1667" s="12">
        <f t="shared" si="989"/>
        <v>0.37248208581527453</v>
      </c>
      <c r="S1667" s="24">
        <f t="shared" si="990"/>
        <v>775.91043934615846</v>
      </c>
      <c r="T1667" s="12">
        <f t="shared" si="1004"/>
        <v>0.23295006954141095</v>
      </c>
      <c r="W1667" s="24">
        <f t="shared" si="1005"/>
        <v>860.26643350192433</v>
      </c>
      <c r="X1667" s="24">
        <f t="shared" si="1006"/>
        <v>682.85481286396532</v>
      </c>
      <c r="Y1667" s="13">
        <f t="shared" si="991"/>
        <v>0.39828239179698938</v>
      </c>
      <c r="Z1667" s="24">
        <f t="shared" si="992"/>
        <v>2215.0041314322293</v>
      </c>
      <c r="AA1667" s="24">
        <f t="shared" si="993"/>
        <v>16100.679843241749</v>
      </c>
      <c r="AB1667" s="24">
        <f t="shared" si="1007"/>
        <v>739.98505904480135</v>
      </c>
      <c r="AC1667" s="24">
        <f t="shared" si="1008"/>
        <v>619.70368458767837</v>
      </c>
      <c r="AD1667" s="123">
        <f t="shared" si="1009"/>
        <v>8245</v>
      </c>
      <c r="AE1667" s="14">
        <f t="shared" si="1010"/>
        <v>137.41666666666666</v>
      </c>
      <c r="AF1667" s="24">
        <f t="shared" si="994"/>
        <v>484.85184229383918</v>
      </c>
      <c r="AG1667" s="3">
        <f t="shared" si="1011"/>
        <v>-1</v>
      </c>
      <c r="AH1667" s="14">
        <f t="shared" si="1015"/>
        <v>0</v>
      </c>
      <c r="AI1667" s="14">
        <f t="shared" si="1016"/>
        <v>-6.7271333864130929E-17</v>
      </c>
      <c r="AJ1667" s="14">
        <f t="shared" si="1017"/>
        <v>0.78633341935544732</v>
      </c>
      <c r="AK1667" s="14">
        <f t="shared" si="1018"/>
        <v>1.0981334709687158</v>
      </c>
      <c r="AL1667" s="24">
        <f t="shared" si="1012"/>
        <v>728.35276877381989</v>
      </c>
      <c r="AM1667" s="14">
        <f t="shared" si="1013"/>
        <v>596.43910404571557</v>
      </c>
      <c r="AN1667" s="138" t="str">
        <f t="shared" si="1014"/>
        <v>modifiée</v>
      </c>
      <c r="AP1667" s="124"/>
    </row>
    <row r="1668" spans="2:42" x14ac:dyDescent="0.25">
      <c r="B1668" s="3">
        <f t="shared" si="995"/>
        <v>8250</v>
      </c>
      <c r="C1668" s="14">
        <f t="shared" si="996"/>
        <v>137.5</v>
      </c>
      <c r="D1668" s="11">
        <f t="shared" si="997"/>
        <v>1069.4166250452542</v>
      </c>
      <c r="E1668" s="11">
        <f t="shared" si="982"/>
        <v>949.08737418558576</v>
      </c>
      <c r="F1668" s="11">
        <f t="shared" si="998"/>
        <v>468.99437548181783</v>
      </c>
      <c r="G1668" s="11">
        <f t="shared" si="983"/>
        <v>727.91858747637093</v>
      </c>
      <c r="H1668" s="11">
        <f t="shared" si="984"/>
        <v>619.93663465721977</v>
      </c>
      <c r="I1668" s="24">
        <f t="shared" si="999"/>
        <v>468.99437548181783</v>
      </c>
      <c r="J1668" s="12">
        <f t="shared" si="985"/>
        <v>0.2490044861201762</v>
      </c>
      <c r="K1668" s="24">
        <f t="shared" si="986"/>
        <v>644.81823278837987</v>
      </c>
      <c r="L1668" s="12">
        <f t="shared" si="1000"/>
        <v>0.21676564374236776</v>
      </c>
      <c r="M1668" s="24">
        <f t="shared" si="1001"/>
        <v>727.91858747637093</v>
      </c>
      <c r="N1668" s="12">
        <f t="shared" si="987"/>
        <v>0.24629945424800656</v>
      </c>
      <c r="O1668" s="24">
        <f t="shared" si="988"/>
        <v>1955.7002249958114</v>
      </c>
      <c r="P1668" s="12">
        <f t="shared" si="1002"/>
        <v>0.12107596403685852</v>
      </c>
      <c r="Q1668" s="24">
        <f t="shared" si="1003"/>
        <v>619.93663465721977</v>
      </c>
      <c r="R1668" s="12">
        <f t="shared" si="989"/>
        <v>0.37237800778630076</v>
      </c>
      <c r="S1668" s="24">
        <f t="shared" si="990"/>
        <v>776.12730292966444</v>
      </c>
      <c r="T1668" s="12">
        <f t="shared" si="1004"/>
        <v>0.23281963321112528</v>
      </c>
      <c r="W1668" s="24">
        <f t="shared" si="1005"/>
        <v>860.66471589372134</v>
      </c>
      <c r="X1668" s="24">
        <f t="shared" si="1006"/>
        <v>682.43137350184008</v>
      </c>
      <c r="Y1668" s="13">
        <f t="shared" si="991"/>
        <v>0.39800462334396031</v>
      </c>
      <c r="Z1668" s="24">
        <f t="shared" si="992"/>
        <v>2210.5664572966107</v>
      </c>
      <c r="AA1668" s="24">
        <f t="shared" si="993"/>
        <v>16080.994205079276</v>
      </c>
      <c r="AB1668" s="24">
        <f t="shared" si="1007"/>
        <v>740.30067527547055</v>
      </c>
      <c r="AC1668" s="24">
        <f t="shared" si="1008"/>
        <v>619.93663465721977</v>
      </c>
      <c r="AD1668" s="123">
        <f t="shared" si="1009"/>
        <v>8250</v>
      </c>
      <c r="AE1668" s="14">
        <f t="shared" si="1010"/>
        <v>137.5</v>
      </c>
      <c r="AF1668" s="24">
        <f t="shared" si="994"/>
        <v>484.96831732860988</v>
      </c>
      <c r="AG1668" s="3">
        <f t="shared" si="1011"/>
        <v>-1</v>
      </c>
      <c r="AH1668" s="14">
        <f t="shared" si="1015"/>
        <v>0</v>
      </c>
      <c r="AI1668" s="14">
        <f t="shared" si="1016"/>
        <v>-6.6754080802545132E-17</v>
      </c>
      <c r="AJ1668" s="14">
        <f t="shared" si="1017"/>
        <v>0.78528514404251104</v>
      </c>
      <c r="AK1668" s="14">
        <f t="shared" si="1018"/>
        <v>1.0964562304680177</v>
      </c>
      <c r="AL1668" s="24">
        <f t="shared" si="1012"/>
        <v>728.65527722650586</v>
      </c>
      <c r="AM1668" s="14">
        <f t="shared" si="1013"/>
        <v>596.6458385592905</v>
      </c>
      <c r="AN1668" s="138" t="str">
        <f t="shared" si="1014"/>
        <v>modifiée</v>
      </c>
      <c r="AP1668" s="124"/>
    </row>
    <row r="1669" spans="2:42" x14ac:dyDescent="0.25">
      <c r="B1669" s="3">
        <f t="shared" si="995"/>
        <v>8255</v>
      </c>
      <c r="C1669" s="14">
        <f t="shared" si="996"/>
        <v>137.58333333333334</v>
      </c>
      <c r="D1669" s="11">
        <f t="shared" si="997"/>
        <v>1069.5073221401888</v>
      </c>
      <c r="E1669" s="11">
        <f t="shared" si="982"/>
        <v>949.30814961195802</v>
      </c>
      <c r="F1669" s="11">
        <f t="shared" si="998"/>
        <v>469.21114112556018</v>
      </c>
      <c r="G1669" s="11">
        <f t="shared" si="983"/>
        <v>728.03966344040782</v>
      </c>
      <c r="H1669" s="11">
        <f t="shared" si="984"/>
        <v>620.16945429043085</v>
      </c>
      <c r="I1669" s="24">
        <f t="shared" si="999"/>
        <v>469.21114112556018</v>
      </c>
      <c r="J1669" s="12">
        <f t="shared" si="985"/>
        <v>0.24894983637702806</v>
      </c>
      <c r="K1669" s="24">
        <f t="shared" si="986"/>
        <v>644.95978399930618</v>
      </c>
      <c r="L1669" s="12">
        <f t="shared" si="1000"/>
        <v>0.21667715979871777</v>
      </c>
      <c r="M1669" s="24">
        <f t="shared" si="1001"/>
        <v>728.03966344040782</v>
      </c>
      <c r="N1669" s="12">
        <f t="shared" si="987"/>
        <v>0.24434076141153002</v>
      </c>
      <c r="O1669" s="24">
        <f t="shared" si="988"/>
        <v>1971.3775765718062</v>
      </c>
      <c r="P1669" s="12">
        <f t="shared" si="1002"/>
        <v>0.12017766824316722</v>
      </c>
      <c r="Q1669" s="24">
        <f t="shared" si="1003"/>
        <v>620.16945429043085</v>
      </c>
      <c r="R1669" s="12">
        <f t="shared" si="989"/>
        <v>0.37227363529889868</v>
      </c>
      <c r="S1669" s="24">
        <f t="shared" si="990"/>
        <v>776.34490183935463</v>
      </c>
      <c r="T1669" s="12">
        <f t="shared" si="1004"/>
        <v>0.23268910299370901</v>
      </c>
      <c r="W1669" s="24">
        <f t="shared" si="1005"/>
        <v>861.06272051706526</v>
      </c>
      <c r="X1669" s="24">
        <f t="shared" si="1006"/>
        <v>682.01082008093067</v>
      </c>
      <c r="Y1669" s="13">
        <f t="shared" si="991"/>
        <v>0.39772500699539598</v>
      </c>
      <c r="Z1669" s="24">
        <f t="shared" si="992"/>
        <v>2206.1357273723188</v>
      </c>
      <c r="AA1669" s="24">
        <f t="shared" si="993"/>
        <v>16061.309890468427</v>
      </c>
      <c r="AB1669" s="24">
        <f t="shared" si="1007"/>
        <v>740.616087403748</v>
      </c>
      <c r="AC1669" s="24">
        <f t="shared" si="1008"/>
        <v>620.16945429043085</v>
      </c>
      <c r="AD1669" s="123">
        <f t="shared" si="1009"/>
        <v>8255</v>
      </c>
      <c r="AE1669" s="14">
        <f t="shared" si="1010"/>
        <v>137.58333333333334</v>
      </c>
      <c r="AF1669" s="24">
        <f t="shared" si="994"/>
        <v>485.08472714521542</v>
      </c>
      <c r="AG1669" s="3">
        <f t="shared" si="1011"/>
        <v>-1</v>
      </c>
      <c r="AH1669" s="14">
        <f t="shared" si="1015"/>
        <v>0</v>
      </c>
      <c r="AI1669" s="14">
        <f t="shared" si="1016"/>
        <v>-6.6237117367793685E-17</v>
      </c>
      <c r="AJ1669" s="14">
        <f t="shared" si="1017"/>
        <v>0.78423745569306114</v>
      </c>
      <c r="AK1669" s="14">
        <f t="shared" si="1018"/>
        <v>1.0947799291088978</v>
      </c>
      <c r="AL1669" s="24">
        <f t="shared" si="1012"/>
        <v>728.95758405501647</v>
      </c>
      <c r="AM1669" s="14">
        <f t="shared" si="1013"/>
        <v>596.85244759296768</v>
      </c>
      <c r="AN1669" s="138" t="str">
        <f t="shared" si="1014"/>
        <v>modifiée</v>
      </c>
      <c r="AP1669" s="124"/>
    </row>
    <row r="1670" spans="2:42" x14ac:dyDescent="0.25">
      <c r="B1670" s="3">
        <f t="shared" si="995"/>
        <v>8260</v>
      </c>
      <c r="C1670" s="14">
        <f t="shared" si="996"/>
        <v>137.66666666666666</v>
      </c>
      <c r="D1670" s="11">
        <f t="shared" si="997"/>
        <v>1069.5979643669436</v>
      </c>
      <c r="E1670" s="11">
        <f t="shared" si="982"/>
        <v>949.52892503833016</v>
      </c>
      <c r="F1670" s="11">
        <f t="shared" si="998"/>
        <v>469.42781828535891</v>
      </c>
      <c r="G1670" s="11">
        <f t="shared" si="983"/>
        <v>728.15984110865099</v>
      </c>
      <c r="H1670" s="11">
        <f t="shared" si="984"/>
        <v>620.40214339342458</v>
      </c>
      <c r="I1670" s="24">
        <f t="shared" si="999"/>
        <v>469.42781828535891</v>
      </c>
      <c r="J1670" s="12">
        <f t="shared" si="985"/>
        <v>0.24889518091439411</v>
      </c>
      <c r="K1670" s="24">
        <f t="shared" si="986"/>
        <v>645.1014121949396</v>
      </c>
      <c r="L1670" s="12">
        <f t="shared" si="1000"/>
        <v>0.21658869837874381</v>
      </c>
      <c r="M1670" s="24">
        <f t="shared" si="1001"/>
        <v>728.15984110865099</v>
      </c>
      <c r="N1670" s="12">
        <f t="shared" si="987"/>
        <v>0.24238062677814093</v>
      </c>
      <c r="O1670" s="24">
        <f t="shared" si="988"/>
        <v>1987.3201274047244</v>
      </c>
      <c r="P1670" s="12">
        <f t="shared" si="1002"/>
        <v>0.11927805576924434</v>
      </c>
      <c r="Q1670" s="24">
        <f t="shared" si="1003"/>
        <v>620.40214339342458</v>
      </c>
      <c r="R1670" s="12">
        <f t="shared" si="989"/>
        <v>0.37216896719332465</v>
      </c>
      <c r="S1670" s="24">
        <f t="shared" si="990"/>
        <v>776.5632396302791</v>
      </c>
      <c r="T1670" s="12">
        <f t="shared" si="1004"/>
        <v>0.23255847843195376</v>
      </c>
      <c r="W1670" s="24">
        <f t="shared" si="1005"/>
        <v>861.46044552406067</v>
      </c>
      <c r="X1670" s="24">
        <f t="shared" si="1006"/>
        <v>681.59312543673229</v>
      </c>
      <c r="Y1670" s="13">
        <f t="shared" si="991"/>
        <v>0.39744356851064327</v>
      </c>
      <c r="Z1670" s="24">
        <f t="shared" si="992"/>
        <v>2201.7119878567373</v>
      </c>
      <c r="AA1670" s="24">
        <f t="shared" si="993"/>
        <v>16041.627302507892</v>
      </c>
      <c r="AB1670" s="24">
        <f t="shared" si="1007"/>
        <v>740.93129445874263</v>
      </c>
      <c r="AC1670" s="24">
        <f t="shared" si="1008"/>
        <v>620.40214339342458</v>
      </c>
      <c r="AD1670" s="123">
        <f t="shared" si="1009"/>
        <v>8260</v>
      </c>
      <c r="AE1670" s="14">
        <f t="shared" si="1010"/>
        <v>137.66666666666666</v>
      </c>
      <c r="AF1670" s="24">
        <f t="shared" si="994"/>
        <v>485.20107169671229</v>
      </c>
      <c r="AG1670" s="3">
        <f t="shared" si="1011"/>
        <v>-1</v>
      </c>
      <c r="AH1670" s="14">
        <f t="shared" si="1015"/>
        <v>0</v>
      </c>
      <c r="AI1670" s="14">
        <f t="shared" si="1016"/>
        <v>-6.5720443768347677E-17</v>
      </c>
      <c r="AJ1670" s="14">
        <f t="shared" si="1017"/>
        <v>0.78319035472958931</v>
      </c>
      <c r="AK1670" s="14">
        <f t="shared" si="1018"/>
        <v>1.093104567567343</v>
      </c>
      <c r="AL1670" s="24">
        <f t="shared" si="1012"/>
        <v>729.25968835902495</v>
      </c>
      <c r="AM1670" s="14">
        <f t="shared" si="1013"/>
        <v>597.05893119398911</v>
      </c>
      <c r="AN1670" s="138" t="str">
        <f t="shared" si="1014"/>
        <v>modifiée</v>
      </c>
      <c r="AP1670" s="124"/>
    </row>
    <row r="1671" spans="2:42" x14ac:dyDescent="0.25">
      <c r="B1671" s="3">
        <f t="shared" si="995"/>
        <v>8265</v>
      </c>
      <c r="C1671" s="14">
        <f t="shared" si="996"/>
        <v>137.75</v>
      </c>
      <c r="D1671" s="11">
        <f t="shared" si="997"/>
        <v>1069.6885517918656</v>
      </c>
      <c r="E1671" s="11">
        <f t="shared" si="982"/>
        <v>949.74970046470241</v>
      </c>
      <c r="F1671" s="11">
        <f t="shared" si="998"/>
        <v>469.64440698373767</v>
      </c>
      <c r="G1671" s="11">
        <f t="shared" si="983"/>
        <v>728.27911916442019</v>
      </c>
      <c r="H1671" s="11">
        <f t="shared" si="984"/>
        <v>620.63470187185658</v>
      </c>
      <c r="I1671" s="24">
        <f t="shared" si="999"/>
        <v>469.64440698373767</v>
      </c>
      <c r="J1671" s="12">
        <f t="shared" si="985"/>
        <v>0.24884051976135257</v>
      </c>
      <c r="K1671" s="24">
        <f t="shared" si="986"/>
        <v>645.24311736037316</v>
      </c>
      <c r="L1671" s="12">
        <f t="shared" si="1000"/>
        <v>0.21650025952166527</v>
      </c>
      <c r="M1671" s="24">
        <f t="shared" si="1001"/>
        <v>728.27911916442019</v>
      </c>
      <c r="N1671" s="12">
        <f t="shared" si="987"/>
        <v>0.24041923494562173</v>
      </c>
      <c r="O1671" s="24">
        <f t="shared" si="988"/>
        <v>2003.5331124738029</v>
      </c>
      <c r="P1671" s="12">
        <f t="shared" si="1002"/>
        <v>0.11837720043428776</v>
      </c>
      <c r="Q1671" s="24">
        <f t="shared" si="1003"/>
        <v>620.63470187185658</v>
      </c>
      <c r="R1671" s="12">
        <f t="shared" si="989"/>
        <v>0.37206400230413184</v>
      </c>
      <c r="S1671" s="24">
        <f t="shared" si="990"/>
        <v>776.78231987962897</v>
      </c>
      <c r="T1671" s="12">
        <f t="shared" si="1004"/>
        <v>0.2324277590659494</v>
      </c>
      <c r="W1671" s="24">
        <f t="shared" si="1005"/>
        <v>861.85788909257133</v>
      </c>
      <c r="X1671" s="24">
        <f t="shared" si="1006"/>
        <v>681.17826272127775</v>
      </c>
      <c r="Y1671" s="13">
        <f t="shared" si="991"/>
        <v>0.39716033345311585</v>
      </c>
      <c r="Z1671" s="24">
        <f t="shared" si="992"/>
        <v>2197.2952843032772</v>
      </c>
      <c r="AA1671" s="24">
        <f t="shared" si="993"/>
        <v>16021.946841458006</v>
      </c>
      <c r="AB1671" s="24">
        <f t="shared" si="1007"/>
        <v>741.24629548221401</v>
      </c>
      <c r="AC1671" s="24">
        <f t="shared" si="1008"/>
        <v>620.63470187185658</v>
      </c>
      <c r="AD1671" s="123">
        <f t="shared" si="1009"/>
        <v>8265</v>
      </c>
      <c r="AE1671" s="14">
        <f t="shared" si="1010"/>
        <v>137.75</v>
      </c>
      <c r="AF1671" s="24">
        <f t="shared" si="994"/>
        <v>485.31735093592829</v>
      </c>
      <c r="AG1671" s="3">
        <f t="shared" si="1011"/>
        <v>-1</v>
      </c>
      <c r="AH1671" s="14">
        <f t="shared" si="1015"/>
        <v>0</v>
      </c>
      <c r="AI1671" s="14">
        <f t="shared" si="1016"/>
        <v>-6.5204060213693681E-17</v>
      </c>
      <c r="AJ1671" s="14">
        <f t="shared" si="1017"/>
        <v>0.7821438415766454</v>
      </c>
      <c r="AK1671" s="14">
        <f t="shared" si="1018"/>
        <v>1.0914301465226326</v>
      </c>
      <c r="AL1671" s="24">
        <f t="shared" si="1012"/>
        <v>729.56158925013813</v>
      </c>
      <c r="AM1671" s="14">
        <f t="shared" si="1013"/>
        <v>597.26528940770493</v>
      </c>
      <c r="AN1671" s="138" t="str">
        <f t="shared" si="1014"/>
        <v>modifiée</v>
      </c>
      <c r="AP1671" s="124"/>
    </row>
    <row r="1672" spans="2:42" x14ac:dyDescent="0.25">
      <c r="B1672" s="3">
        <f t="shared" si="995"/>
        <v>8270</v>
      </c>
      <c r="C1672" s="14">
        <f t="shared" si="996"/>
        <v>137.83333333333334</v>
      </c>
      <c r="D1672" s="11">
        <f t="shared" si="997"/>
        <v>1069.77908448118</v>
      </c>
      <c r="E1672" s="11">
        <f t="shared" si="982"/>
        <v>949.97047589107467</v>
      </c>
      <c r="F1672" s="11">
        <f t="shared" si="998"/>
        <v>469.86090724325931</v>
      </c>
      <c r="G1672" s="11">
        <f t="shared" si="983"/>
        <v>728.39749636485453</v>
      </c>
      <c r="H1672" s="11">
        <f t="shared" si="984"/>
        <v>620.86712963092248</v>
      </c>
      <c r="I1672" s="24">
        <f t="shared" si="999"/>
        <v>469.86090724325931</v>
      </c>
      <c r="J1672" s="12">
        <f t="shared" si="985"/>
        <v>0.24878585294702515</v>
      </c>
      <c r="K1672" s="24">
        <f t="shared" si="986"/>
        <v>645.38489948051745</v>
      </c>
      <c r="L1672" s="12">
        <f t="shared" si="1000"/>
        <v>0.21641184326669086</v>
      </c>
      <c r="M1672" s="24">
        <f t="shared" si="1001"/>
        <v>728.39749636485453</v>
      </c>
      <c r="N1672" s="12">
        <f t="shared" si="987"/>
        <v>0.23845677290594136</v>
      </c>
      <c r="O1672" s="24">
        <f t="shared" si="988"/>
        <v>2020.021877420829</v>
      </c>
      <c r="P1672" s="12">
        <f t="shared" si="1002"/>
        <v>0.1174751774606551</v>
      </c>
      <c r="Q1672" s="24">
        <f t="shared" si="1003"/>
        <v>620.86712963092248</v>
      </c>
      <c r="R1672" s="12">
        <f t="shared" si="989"/>
        <v>0.37195873946013869</v>
      </c>
      <c r="S1672" s="24">
        <f t="shared" si="990"/>
        <v>777.00214618690381</v>
      </c>
      <c r="T1672" s="12">
        <f t="shared" si="1004"/>
        <v>0.23229694443318821</v>
      </c>
      <c r="W1672" s="24">
        <f t="shared" si="1005"/>
        <v>862.25504942602447</v>
      </c>
      <c r="X1672" s="24">
        <f t="shared" si="1006"/>
        <v>680.76620539877501</v>
      </c>
      <c r="Y1672" s="13">
        <f t="shared" si="991"/>
        <v>0.39687532719144281</v>
      </c>
      <c r="Z1672" s="24">
        <f t="shared" si="992"/>
        <v>2192.8856616262551</v>
      </c>
      <c r="AA1672" s="24">
        <f t="shared" si="993"/>
        <v>16002.268904751185</v>
      </c>
      <c r="AB1672" s="24">
        <f t="shared" si="1007"/>
        <v>741.56108952847353</v>
      </c>
      <c r="AC1672" s="24">
        <f t="shared" si="1008"/>
        <v>620.86712963092248</v>
      </c>
      <c r="AD1672" s="123">
        <f t="shared" si="1009"/>
        <v>8270</v>
      </c>
      <c r="AE1672" s="14">
        <f t="shared" si="1010"/>
        <v>137.83333333333334</v>
      </c>
      <c r="AF1672" s="24">
        <f t="shared" si="994"/>
        <v>485.43356481546124</v>
      </c>
      <c r="AG1672" s="3">
        <f t="shared" si="1011"/>
        <v>-1</v>
      </c>
      <c r="AH1672" s="14">
        <f t="shared" si="1015"/>
        <v>0</v>
      </c>
      <c r="AI1672" s="14">
        <f t="shared" si="1016"/>
        <v>-6.4687966914339698E-17</v>
      </c>
      <c r="AJ1672" s="14">
        <f t="shared" si="1017"/>
        <v>0.78109791666084882</v>
      </c>
      <c r="AK1672" s="14">
        <f t="shared" si="1018"/>
        <v>1.0897566666573582</v>
      </c>
      <c r="AL1672" s="24">
        <f t="shared" si="1012"/>
        <v>729.86328585180229</v>
      </c>
      <c r="AM1672" s="14">
        <f t="shared" si="1013"/>
        <v>597.47152227758011</v>
      </c>
      <c r="AN1672" s="138" t="str">
        <f t="shared" si="1014"/>
        <v>modifiée</v>
      </c>
      <c r="AP1672" s="124"/>
    </row>
    <row r="1673" spans="2:42" x14ac:dyDescent="0.25">
      <c r="B1673" s="3">
        <f t="shared" si="995"/>
        <v>8275</v>
      </c>
      <c r="C1673" s="14">
        <f t="shared" si="996"/>
        <v>137.91666666666666</v>
      </c>
      <c r="D1673" s="11">
        <f t="shared" si="997"/>
        <v>1069.8695625009925</v>
      </c>
      <c r="E1673" s="11">
        <f t="shared" si="982"/>
        <v>950.19125131744681</v>
      </c>
      <c r="F1673" s="11">
        <f t="shared" si="998"/>
        <v>470.07731908652602</v>
      </c>
      <c r="G1673" s="11">
        <f t="shared" si="983"/>
        <v>728.51497154231515</v>
      </c>
      <c r="H1673" s="11">
        <f t="shared" si="984"/>
        <v>621.09942657535566</v>
      </c>
      <c r="I1673" s="24">
        <f t="shared" si="999"/>
        <v>470.07731908652602</v>
      </c>
      <c r="J1673" s="12">
        <f t="shared" si="985"/>
        <v>0.24873118050057766</v>
      </c>
      <c r="K1673" s="24">
        <f t="shared" si="986"/>
        <v>645.5267585401009</v>
      </c>
      <c r="L1673" s="12">
        <f t="shared" si="1000"/>
        <v>0.21632344965292746</v>
      </c>
      <c r="M1673" s="24">
        <f t="shared" si="1001"/>
        <v>728.51497154231515</v>
      </c>
      <c r="N1673" s="12">
        <f t="shared" si="987"/>
        <v>0.23649342998845346</v>
      </c>
      <c r="O1673" s="24">
        <f t="shared" si="988"/>
        <v>2036.7918809105599</v>
      </c>
      <c r="P1673" s="12">
        <f t="shared" si="1002"/>
        <v>0.11657206345898628</v>
      </c>
      <c r="Q1673" s="24">
        <f t="shared" si="1003"/>
        <v>621.09942657535566</v>
      </c>
      <c r="R1673" s="12">
        <f t="shared" si="989"/>
        <v>0.37185317748439489</v>
      </c>
      <c r="S1673" s="24">
        <f t="shared" si="990"/>
        <v>777.22272217408124</v>
      </c>
      <c r="T1673" s="12">
        <f t="shared" si="1004"/>
        <v>0.23216603406841219</v>
      </c>
      <c r="W1673" s="24">
        <f t="shared" si="1005"/>
        <v>862.65192475321589</v>
      </c>
      <c r="X1673" s="24">
        <f t="shared" si="1006"/>
        <v>680.35692724131411</v>
      </c>
      <c r="Y1673" s="13">
        <f t="shared" si="991"/>
        <v>0.39658857490057903</v>
      </c>
      <c r="Z1673" s="24">
        <f t="shared" si="992"/>
        <v>2188.4831641057731</v>
      </c>
      <c r="AA1673" s="24">
        <f t="shared" si="993"/>
        <v>15982.593887000752</v>
      </c>
      <c r="AB1673" s="24">
        <f t="shared" si="1007"/>
        <v>741.87567566428584</v>
      </c>
      <c r="AC1673" s="24">
        <f t="shared" si="1008"/>
        <v>621.09942657535566</v>
      </c>
      <c r="AD1673" s="123">
        <f t="shared" si="1009"/>
        <v>8275</v>
      </c>
      <c r="AE1673" s="14">
        <f t="shared" si="1010"/>
        <v>137.91666666666666</v>
      </c>
      <c r="AF1673" s="24">
        <f t="shared" si="994"/>
        <v>485.54971328767783</v>
      </c>
      <c r="AG1673" s="3">
        <f t="shared" si="1011"/>
        <v>-1</v>
      </c>
      <c r="AH1673" s="14">
        <f t="shared" si="1015"/>
        <v>0</v>
      </c>
      <c r="AI1673" s="14">
        <f t="shared" si="1016"/>
        <v>-6.4172164081820111E-17</v>
      </c>
      <c r="AJ1673" s="14">
        <f t="shared" si="1017"/>
        <v>0.78005258041089953</v>
      </c>
      <c r="AK1673" s="14">
        <f t="shared" si="1018"/>
        <v>1.0880841286574392</v>
      </c>
      <c r="AL1673" s="24">
        <f t="shared" si="1012"/>
        <v>730.16477729920859</v>
      </c>
      <c r="AM1673" s="14">
        <f t="shared" si="1013"/>
        <v>597.6776298452013</v>
      </c>
      <c r="AN1673" s="138" t="str">
        <f t="shared" si="1014"/>
        <v>modifiée</v>
      </c>
      <c r="AP1673" s="124"/>
    </row>
    <row r="1674" spans="2:42" x14ac:dyDescent="0.25">
      <c r="B1674" s="3">
        <f t="shared" si="995"/>
        <v>8280</v>
      </c>
      <c r="C1674" s="14">
        <f t="shared" si="996"/>
        <v>138</v>
      </c>
      <c r="D1674" s="11">
        <f t="shared" si="997"/>
        <v>1069.9599859172895</v>
      </c>
      <c r="E1674" s="11">
        <f t="shared" si="982"/>
        <v>950.41202674381907</v>
      </c>
      <c r="F1674" s="11">
        <f t="shared" si="998"/>
        <v>470.29364253617894</v>
      </c>
      <c r="G1674" s="11">
        <f t="shared" si="983"/>
        <v>728.63154360577414</v>
      </c>
      <c r="H1674" s="11">
        <f t="shared" si="984"/>
        <v>621.33159260942409</v>
      </c>
      <c r="I1674" s="24">
        <f t="shared" si="999"/>
        <v>470.29364253617894</v>
      </c>
      <c r="J1674" s="12">
        <f t="shared" si="985"/>
        <v>0.24867650245121845</v>
      </c>
      <c r="K1674" s="24">
        <f t="shared" si="986"/>
        <v>645.66869452367075</v>
      </c>
      <c r="L1674" s="12">
        <f t="shared" si="1000"/>
        <v>0.21623507871941988</v>
      </c>
      <c r="M1674" s="24">
        <f t="shared" si="1001"/>
        <v>728.63154360577414</v>
      </c>
      <c r="N1674" s="12">
        <f t="shared" si="987"/>
        <v>0.23452939780006163</v>
      </c>
      <c r="O1674" s="24">
        <f t="shared" si="988"/>
        <v>2053.8486970397421</v>
      </c>
      <c r="P1674" s="12">
        <f t="shared" si="1002"/>
        <v>0.11566793641193723</v>
      </c>
      <c r="Q1674" s="24">
        <f t="shared" si="1003"/>
        <v>621.33159260942409</v>
      </c>
      <c r="R1674" s="12">
        <f t="shared" si="989"/>
        <v>0.37174731519414955</v>
      </c>
      <c r="S1674" s="24">
        <f t="shared" si="990"/>
        <v>777.44405148578608</v>
      </c>
      <c r="T1674" s="12">
        <f t="shared" si="1004"/>
        <v>0.23203502750365784</v>
      </c>
      <c r="W1674" s="24">
        <f t="shared" si="1005"/>
        <v>863.04851332811643</v>
      </c>
      <c r="X1674" s="24">
        <f t="shared" si="1006"/>
        <v>679.95040232464078</v>
      </c>
      <c r="Y1674" s="13">
        <f t="shared" si="991"/>
        <v>0.39630010156294815</v>
      </c>
      <c r="Z1674" s="24">
        <f t="shared" si="992"/>
        <v>2184.0878353925659</v>
      </c>
      <c r="AA1674" s="24">
        <f t="shared" si="993"/>
        <v>15962.922180011345</v>
      </c>
      <c r="AB1674" s="24">
        <f t="shared" si="1007"/>
        <v>742.19005296877026</v>
      </c>
      <c r="AC1674" s="24">
        <f t="shared" si="1008"/>
        <v>621.33159260942409</v>
      </c>
      <c r="AD1674" s="123">
        <f t="shared" si="1009"/>
        <v>8280</v>
      </c>
      <c r="AE1674" s="14">
        <f t="shared" si="1010"/>
        <v>138</v>
      </c>
      <c r="AF1674" s="24">
        <f t="shared" si="994"/>
        <v>485.66579630471205</v>
      </c>
      <c r="AG1674" s="3">
        <f t="shared" si="1011"/>
        <v>-1</v>
      </c>
      <c r="AH1674" s="14">
        <f t="shared" si="1015"/>
        <v>0</v>
      </c>
      <c r="AI1674" s="14">
        <f t="shared" si="1016"/>
        <v>-6.3656651928702761E-17</v>
      </c>
      <c r="AJ1674" s="14">
        <f t="shared" si="1017"/>
        <v>0.7790078332575916</v>
      </c>
      <c r="AK1674" s="14">
        <f t="shared" si="1018"/>
        <v>1.0864125332121466</v>
      </c>
      <c r="AL1674" s="24">
        <f t="shared" si="1012"/>
        <v>730.46606273919906</v>
      </c>
      <c r="AM1674" s="14">
        <f t="shared" si="1013"/>
        <v>597.88361215028169</v>
      </c>
      <c r="AN1674" s="138" t="str">
        <f t="shared" si="1014"/>
        <v>modifiée</v>
      </c>
      <c r="AP1674" s="124"/>
    </row>
    <row r="1675" spans="2:42" x14ac:dyDescent="0.25">
      <c r="B1675" s="3">
        <f t="shared" si="995"/>
        <v>8285</v>
      </c>
      <c r="C1675" s="14">
        <f t="shared" si="996"/>
        <v>138.08333333333334</v>
      </c>
      <c r="D1675" s="11">
        <f t="shared" si="997"/>
        <v>1070.0503547959379</v>
      </c>
      <c r="E1675" s="11">
        <f t="shared" si="982"/>
        <v>950.63280217019133</v>
      </c>
      <c r="F1675" s="11">
        <f t="shared" si="998"/>
        <v>470.50987761489836</v>
      </c>
      <c r="G1675" s="11">
        <f t="shared" si="983"/>
        <v>728.74721154218605</v>
      </c>
      <c r="H1675" s="11">
        <f t="shared" si="984"/>
        <v>621.56362763692778</v>
      </c>
      <c r="I1675" s="24">
        <f t="shared" si="999"/>
        <v>470.50987761489836</v>
      </c>
      <c r="J1675" s="12">
        <f t="shared" si="985"/>
        <v>0.24862181882819936</v>
      </c>
      <c r="K1675" s="24">
        <f t="shared" si="986"/>
        <v>645.81070741559233</v>
      </c>
      <c r="L1675" s="12">
        <f t="shared" si="1000"/>
        <v>0.21614673050515679</v>
      </c>
      <c r="M1675" s="24">
        <f t="shared" si="1001"/>
        <v>728.74721154218605</v>
      </c>
      <c r="N1675" s="12">
        <f t="shared" si="987"/>
        <v>0.23256487016238672</v>
      </c>
      <c r="O1675" s="24">
        <f t="shared" si="988"/>
        <v>2071.1980177953656</v>
      </c>
      <c r="P1675" s="12">
        <f t="shared" si="1002"/>
        <v>0.1147628756563611</v>
      </c>
      <c r="Q1675" s="24">
        <f t="shared" si="1003"/>
        <v>621.56362763692778</v>
      </c>
      <c r="R1675" s="12">
        <f t="shared" si="989"/>
        <v>0.37164115140081816</v>
      </c>
      <c r="S1675" s="24">
        <f t="shared" si="990"/>
        <v>777.6661377894626</v>
      </c>
      <c r="T1675" s="12">
        <f t="shared" si="1004"/>
        <v>0.23190392426824979</v>
      </c>
      <c r="W1675" s="24">
        <f t="shared" si="1005"/>
        <v>863.44481342967936</v>
      </c>
      <c r="X1675" s="24">
        <f t="shared" si="1006"/>
        <v>679.54660502399668</v>
      </c>
      <c r="Y1675" s="13">
        <f t="shared" si="991"/>
        <v>0.39600993196954759</v>
      </c>
      <c r="Z1675" s="24">
        <f t="shared" si="992"/>
        <v>2179.6997185127993</v>
      </c>
      <c r="AA1675" s="24">
        <f t="shared" si="993"/>
        <v>15943.254172787811</v>
      </c>
      <c r="AB1675" s="24">
        <f t="shared" si="1007"/>
        <v>742.50422053330362</v>
      </c>
      <c r="AC1675" s="24">
        <f t="shared" si="1008"/>
        <v>621.56362763692778</v>
      </c>
      <c r="AD1675" s="123">
        <f t="shared" si="1009"/>
        <v>8285</v>
      </c>
      <c r="AE1675" s="14">
        <f t="shared" si="1010"/>
        <v>138.08333333333334</v>
      </c>
      <c r="AF1675" s="24">
        <f t="shared" si="994"/>
        <v>485.78181381846389</v>
      </c>
      <c r="AG1675" s="3">
        <f t="shared" si="1011"/>
        <v>-1</v>
      </c>
      <c r="AH1675" s="14">
        <f t="shared" si="1015"/>
        <v>0</v>
      </c>
      <c r="AI1675" s="14">
        <f t="shared" si="1016"/>
        <v>-6.3141430668594515E-17</v>
      </c>
      <c r="AJ1675" s="14">
        <f t="shared" si="1017"/>
        <v>0.77796367563382507</v>
      </c>
      <c r="AK1675" s="14">
        <f t="shared" si="1018"/>
        <v>1.0847418810141201</v>
      </c>
      <c r="AL1675" s="24">
        <f t="shared" si="1012"/>
        <v>730.76714133017401</v>
      </c>
      <c r="AM1675" s="14">
        <f t="shared" si="1013"/>
        <v>598.08946923066867</v>
      </c>
      <c r="AN1675" s="138" t="str">
        <f t="shared" si="1014"/>
        <v>modifiée</v>
      </c>
      <c r="AP1675" s="124"/>
    </row>
    <row r="1676" spans="2:42" x14ac:dyDescent="0.25">
      <c r="B1676" s="3">
        <f t="shared" si="995"/>
        <v>8290</v>
      </c>
      <c r="C1676" s="14">
        <f t="shared" si="996"/>
        <v>138.16666666666666</v>
      </c>
      <c r="D1676" s="11">
        <f t="shared" si="997"/>
        <v>1070.1406692026846</v>
      </c>
      <c r="E1676" s="11">
        <f t="shared" si="982"/>
        <v>950.85357759656347</v>
      </c>
      <c r="F1676" s="11">
        <f t="shared" si="998"/>
        <v>470.72602434540352</v>
      </c>
      <c r="G1676" s="11">
        <f t="shared" si="983"/>
        <v>728.86197441784236</v>
      </c>
      <c r="H1676" s="11">
        <f t="shared" si="984"/>
        <v>621.79553156119607</v>
      </c>
      <c r="I1676" s="24">
        <f t="shared" si="999"/>
        <v>470.72602434540352</v>
      </c>
      <c r="J1676" s="12">
        <f t="shared" si="985"/>
        <v>0.24856712966081393</v>
      </c>
      <c r="K1676" s="24">
        <f t="shared" si="986"/>
        <v>645.95279720005146</v>
      </c>
      <c r="L1676" s="12">
        <f t="shared" si="1000"/>
        <v>0.21605840504908683</v>
      </c>
      <c r="M1676" s="24">
        <f t="shared" si="1001"/>
        <v>728.86197441784236</v>
      </c>
      <c r="N1676" s="12">
        <f t="shared" si="987"/>
        <v>0.23060004304590762</v>
      </c>
      <c r="O1676" s="24">
        <f t="shared" si="988"/>
        <v>2088.8456555633775</v>
      </c>
      <c r="P1676" s="12">
        <f t="shared" si="1002"/>
        <v>0.11385696186394757</v>
      </c>
      <c r="Q1676" s="24">
        <f t="shared" si="1003"/>
        <v>621.79553156119607</v>
      </c>
      <c r="R1676" s="12">
        <f t="shared" si="989"/>
        <v>0.37153468490994879</v>
      </c>
      <c r="S1676" s="24">
        <f t="shared" si="990"/>
        <v>777.88898477554812</v>
      </c>
      <c r="T1676" s="12">
        <f t="shared" si="1004"/>
        <v>0.23177272388880932</v>
      </c>
      <c r="W1676" s="24">
        <f t="shared" si="1005"/>
        <v>863.84082336164886</v>
      </c>
      <c r="X1676" s="24">
        <f t="shared" si="1006"/>
        <v>679.14551001002474</v>
      </c>
      <c r="Y1676" s="13">
        <f t="shared" si="991"/>
        <v>0.39571809072108</v>
      </c>
      <c r="Z1676" s="24">
        <f t="shared" si="992"/>
        <v>2175.3188558728652</v>
      </c>
      <c r="AA1676" s="24">
        <f t="shared" si="993"/>
        <v>15923.590251545344</v>
      </c>
      <c r="AB1676" s="24">
        <f t="shared" si="1007"/>
        <v>742.81817746142247</v>
      </c>
      <c r="AC1676" s="24">
        <f t="shared" si="1008"/>
        <v>621.79553156119607</v>
      </c>
      <c r="AD1676" s="123">
        <f t="shared" si="1009"/>
        <v>8290</v>
      </c>
      <c r="AE1676" s="14">
        <f t="shared" si="1010"/>
        <v>138.16666666666666</v>
      </c>
      <c r="AF1676" s="24">
        <f t="shared" si="994"/>
        <v>485.89776578059804</v>
      </c>
      <c r="AG1676" s="3">
        <f t="shared" si="1011"/>
        <v>-1</v>
      </c>
      <c r="AH1676" s="14">
        <f t="shared" si="1015"/>
        <v>0</v>
      </c>
      <c r="AI1676" s="14">
        <f t="shared" si="1016"/>
        <v>-6.2626500516147335E-17</v>
      </c>
      <c r="AJ1676" s="14">
        <f t="shared" si="1017"/>
        <v>0.77692010797461775</v>
      </c>
      <c r="AK1676" s="14">
        <f t="shared" si="1018"/>
        <v>1.0830721727593882</v>
      </c>
      <c r="AL1676" s="24">
        <f t="shared" si="1012"/>
        <v>731.06801224199876</v>
      </c>
      <c r="AM1676" s="14">
        <f t="shared" si="1013"/>
        <v>598.29520112234877</v>
      </c>
      <c r="AN1676" s="138" t="str">
        <f t="shared" si="1014"/>
        <v>modifiée</v>
      </c>
      <c r="AP1676" s="124"/>
    </row>
    <row r="1677" spans="2:42" x14ac:dyDescent="0.25">
      <c r="B1677" s="3">
        <f t="shared" si="995"/>
        <v>8295</v>
      </c>
      <c r="C1677" s="14">
        <f t="shared" si="996"/>
        <v>138.25</v>
      </c>
      <c r="D1677" s="11">
        <f t="shared" si="997"/>
        <v>1070.2309292031593</v>
      </c>
      <c r="E1677" s="11">
        <f t="shared" si="982"/>
        <v>951.07435302293572</v>
      </c>
      <c r="F1677" s="11">
        <f t="shared" si="998"/>
        <v>470.94208275045258</v>
      </c>
      <c r="G1677" s="11">
        <f t="shared" si="983"/>
        <v>728.97583137970628</v>
      </c>
      <c r="H1677" s="11">
        <f t="shared" si="984"/>
        <v>622.02730428508482</v>
      </c>
      <c r="I1677" s="24">
        <f t="shared" si="999"/>
        <v>470.94208275045258</v>
      </c>
      <c r="J1677" s="12">
        <f t="shared" si="985"/>
        <v>0.24851243497839848</v>
      </c>
      <c r="K1677" s="24">
        <f t="shared" si="986"/>
        <v>646.09496386105297</v>
      </c>
      <c r="L1677" s="12">
        <f t="shared" si="1000"/>
        <v>0.21597010239003406</v>
      </c>
      <c r="M1677" s="24">
        <f t="shared" si="1001"/>
        <v>728.97583137970628</v>
      </c>
      <c r="N1677" s="12">
        <f t="shared" si="987"/>
        <v>0.22863511450110191</v>
      </c>
      <c r="O1677" s="24">
        <f t="shared" si="988"/>
        <v>2106.7975456886807</v>
      </c>
      <c r="P1677" s="12">
        <f t="shared" si="1002"/>
        <v>0.11295027702020895</v>
      </c>
      <c r="Q1677" s="24">
        <f t="shared" si="1003"/>
        <v>622.02730428508482</v>
      </c>
      <c r="R1677" s="12">
        <f t="shared" si="989"/>
        <v>0.37142791452118906</v>
      </c>
      <c r="S1677" s="24">
        <f t="shared" si="990"/>
        <v>778.11259615764732</v>
      </c>
      <c r="T1677" s="12">
        <f t="shared" si="1004"/>
        <v>0.2316414258891116</v>
      </c>
      <c r="W1677" s="24">
        <f t="shared" si="1005"/>
        <v>864.23654145236992</v>
      </c>
      <c r="X1677" s="24">
        <f t="shared" si="1006"/>
        <v>678.74709224473816</v>
      </c>
      <c r="Y1677" s="13">
        <f t="shared" si="991"/>
        <v>0.39542460222906328</v>
      </c>
      <c r="Z1677" s="24">
        <f t="shared" si="992"/>
        <v>2170.9452892641452</v>
      </c>
      <c r="AA1677" s="24">
        <f t="shared" si="993"/>
        <v>15903.930799718863</v>
      </c>
      <c r="AB1677" s="24">
        <f t="shared" si="1007"/>
        <v>743.13192286872732</v>
      </c>
      <c r="AC1677" s="24">
        <f t="shared" si="1008"/>
        <v>622.02730428508482</v>
      </c>
      <c r="AD1677" s="123">
        <f t="shared" si="1009"/>
        <v>8295</v>
      </c>
      <c r="AE1677" s="14">
        <f t="shared" si="1010"/>
        <v>138.25</v>
      </c>
      <c r="AF1677" s="24">
        <f t="shared" si="994"/>
        <v>486.01365214254241</v>
      </c>
      <c r="AG1677" s="3">
        <f t="shared" si="1011"/>
        <v>-1</v>
      </c>
      <c r="AH1677" s="14">
        <f t="shared" si="1015"/>
        <v>0</v>
      </c>
      <c r="AI1677" s="14">
        <f t="shared" si="1016"/>
        <v>-6.2111861687064561E-17</v>
      </c>
      <c r="AJ1677" s="14">
        <f t="shared" si="1017"/>
        <v>0.77587713071711828</v>
      </c>
      <c r="AK1677" s="14">
        <f t="shared" si="1018"/>
        <v>1.0814034091473892</v>
      </c>
      <c r="AL1677" s="24">
        <f t="shared" si="1012"/>
        <v>731.36867465591195</v>
      </c>
      <c r="AM1677" s="14">
        <f t="shared" si="1013"/>
        <v>598.50080785945408</v>
      </c>
      <c r="AN1677" s="138" t="str">
        <f t="shared" si="1014"/>
        <v>modifiée</v>
      </c>
      <c r="AP1677" s="124"/>
    </row>
    <row r="1678" spans="2:42" x14ac:dyDescent="0.25">
      <c r="B1678" s="3">
        <f t="shared" si="995"/>
        <v>8300</v>
      </c>
      <c r="C1678" s="14">
        <f t="shared" si="996"/>
        <v>138.33333333333334</v>
      </c>
      <c r="D1678" s="11">
        <f t="shared" si="997"/>
        <v>1070.3211348628718</v>
      </c>
      <c r="E1678" s="11">
        <f t="shared" si="982"/>
        <v>951.29512844930798</v>
      </c>
      <c r="F1678" s="11">
        <f t="shared" si="998"/>
        <v>471.15805285284262</v>
      </c>
      <c r="G1678" s="11">
        <f t="shared" si="983"/>
        <v>729.0887816567265</v>
      </c>
      <c r="H1678" s="11">
        <f t="shared" si="984"/>
        <v>622.25894571097399</v>
      </c>
      <c r="I1678" s="24">
        <f t="shared" si="999"/>
        <v>471.15805285284262</v>
      </c>
      <c r="J1678" s="12">
        <f t="shared" si="985"/>
        <v>0.24845773481033059</v>
      </c>
      <c r="K1678" s="24">
        <f t="shared" si="986"/>
        <v>646.23720738242287</v>
      </c>
      <c r="L1678" s="12">
        <f t="shared" si="1000"/>
        <v>0.21588182256682803</v>
      </c>
      <c r="M1678" s="24">
        <f t="shared" si="1001"/>
        <v>729.0887816567265</v>
      </c>
      <c r="N1678" s="12">
        <f t="shared" si="987"/>
        <v>0.22667028458659716</v>
      </c>
      <c r="O1678" s="24">
        <f t="shared" si="988"/>
        <v>2125.0597490874366</v>
      </c>
      <c r="P1678" s="12">
        <f t="shared" si="1002"/>
        <v>0.11204290440209341</v>
      </c>
      <c r="Q1678" s="24">
        <f t="shared" si="1003"/>
        <v>622.25894571097399</v>
      </c>
      <c r="R1678" s="12">
        <f t="shared" si="989"/>
        <v>0.37132083902825302</v>
      </c>
      <c r="S1678" s="24">
        <f t="shared" si="990"/>
        <v>778.33697567270895</v>
      </c>
      <c r="T1678" s="12">
        <f t="shared" si="1004"/>
        <v>0.23151002979026583</v>
      </c>
      <c r="W1678" s="24">
        <f t="shared" si="1005"/>
        <v>864.63196605459893</v>
      </c>
      <c r="X1678" s="24">
        <f t="shared" si="1006"/>
        <v>678.35132697755239</v>
      </c>
      <c r="Y1678" s="13">
        <f t="shared" si="991"/>
        <v>0.39512949071694403</v>
      </c>
      <c r="Z1678" s="24">
        <f t="shared" si="992"/>
        <v>2166.5790598677263</v>
      </c>
      <c r="AA1678" s="24">
        <f t="shared" si="993"/>
        <v>15884.276197972707</v>
      </c>
      <c r="AB1678" s="24">
        <f t="shared" si="1007"/>
        <v>743.44545588278652</v>
      </c>
      <c r="AC1678" s="24">
        <f t="shared" si="1008"/>
        <v>622.25894571097399</v>
      </c>
      <c r="AD1678" s="123">
        <f t="shared" si="1009"/>
        <v>8300</v>
      </c>
      <c r="AE1678" s="14">
        <f t="shared" si="1010"/>
        <v>138.33333333333334</v>
      </c>
      <c r="AF1678" s="24">
        <f t="shared" si="994"/>
        <v>486.12947285548699</v>
      </c>
      <c r="AG1678" s="3">
        <f t="shared" si="1011"/>
        <v>-1</v>
      </c>
      <c r="AH1678" s="14">
        <f t="shared" si="1015"/>
        <v>0</v>
      </c>
      <c r="AI1678" s="14">
        <f t="shared" si="1016"/>
        <v>-6.1597514398106262E-17</v>
      </c>
      <c r="AJ1678" s="14">
        <f t="shared" si="1017"/>
        <v>0.77483474430061705</v>
      </c>
      <c r="AK1678" s="14">
        <f t="shared" si="1018"/>
        <v>1.0797355908809871</v>
      </c>
      <c r="AL1678" s="24">
        <f t="shared" si="1012"/>
        <v>731.66912776443371</v>
      </c>
      <c r="AM1678" s="14">
        <f t="shared" si="1013"/>
        <v>598.70628947426849</v>
      </c>
      <c r="AN1678" s="138" t="str">
        <f t="shared" si="1014"/>
        <v>modifiée</v>
      </c>
      <c r="AP1678" s="124"/>
    </row>
    <row r="1679" spans="2:42" x14ac:dyDescent="0.25">
      <c r="B1679" s="3">
        <f t="shared" si="995"/>
        <v>8305</v>
      </c>
      <c r="C1679" s="14">
        <f t="shared" si="996"/>
        <v>138.41666666666666</v>
      </c>
      <c r="D1679" s="11">
        <f t="shared" si="997"/>
        <v>1070.4112862472139</v>
      </c>
      <c r="E1679" s="11">
        <f t="shared" si="982"/>
        <v>951.51590387568012</v>
      </c>
      <c r="F1679" s="11">
        <f t="shared" si="998"/>
        <v>471.37393467540943</v>
      </c>
      <c r="G1679" s="11">
        <f t="shared" si="983"/>
        <v>729.20082456112857</v>
      </c>
      <c r="H1679" s="11">
        <f t="shared" si="984"/>
        <v>622.49045574076422</v>
      </c>
      <c r="I1679" s="24">
        <f t="shared" si="999"/>
        <v>471.37393467540943</v>
      </c>
      <c r="J1679" s="12">
        <f t="shared" si="985"/>
        <v>0.24840302918602949</v>
      </c>
      <c r="K1679" s="24">
        <f t="shared" si="986"/>
        <v>646.37952774780774</v>
      </c>
      <c r="L1679" s="12">
        <f t="shared" si="1000"/>
        <v>0.2157935656181903</v>
      </c>
      <c r="M1679" s="24">
        <f t="shared" si="1001"/>
        <v>729.20082456112857</v>
      </c>
      <c r="N1679" s="12">
        <f t="shared" si="987"/>
        <v>0.2247057552943473</v>
      </c>
      <c r="O1679" s="24">
        <f t="shared" si="988"/>
        <v>2143.6384549127274</v>
      </c>
      <c r="P1679" s="12">
        <f t="shared" si="1002"/>
        <v>0.11113492855378403</v>
      </c>
      <c r="Q1679" s="24">
        <f t="shared" si="1003"/>
        <v>622.49045574076422</v>
      </c>
      <c r="R1679" s="12">
        <f t="shared" si="989"/>
        <v>0.37121345721888599</v>
      </c>
      <c r="S1679" s="24">
        <f t="shared" si="990"/>
        <v>778.56212708120347</v>
      </c>
      <c r="T1679" s="12">
        <f t="shared" si="1004"/>
        <v>0.23137853511052839</v>
      </c>
      <c r="W1679" s="24">
        <f t="shared" si="1005"/>
        <v>865.02709554531589</v>
      </c>
      <c r="X1679" s="24">
        <f t="shared" si="1006"/>
        <v>677.95818974137865</v>
      </c>
      <c r="Y1679" s="13">
        <f t="shared" si="991"/>
        <v>0.39483278022120344</v>
      </c>
      <c r="Z1679" s="24">
        <f t="shared" si="992"/>
        <v>2162.2202082591057</v>
      </c>
      <c r="AA1679" s="24">
        <f t="shared" si="993"/>
        <v>15864.626824210101</v>
      </c>
      <c r="AB1679" s="24">
        <f t="shared" si="1007"/>
        <v>743.75877564304005</v>
      </c>
      <c r="AC1679" s="24">
        <f t="shared" si="1008"/>
        <v>622.49045574076422</v>
      </c>
      <c r="AD1679" s="123">
        <f t="shared" si="1009"/>
        <v>8305</v>
      </c>
      <c r="AE1679" s="14">
        <f t="shared" si="1010"/>
        <v>138.41666666666666</v>
      </c>
      <c r="AF1679" s="24">
        <f t="shared" si="994"/>
        <v>486.24522787038211</v>
      </c>
      <c r="AG1679" s="3">
        <f t="shared" si="1011"/>
        <v>-1</v>
      </c>
      <c r="AH1679" s="14">
        <f t="shared" si="1015"/>
        <v>0</v>
      </c>
      <c r="AI1679" s="14">
        <f t="shared" si="1016"/>
        <v>-6.108345886709673E-17</v>
      </c>
      <c r="AJ1679" s="14">
        <f t="shared" si="1017"/>
        <v>0.77379294916656094</v>
      </c>
      <c r="AK1679" s="14">
        <f t="shared" si="1018"/>
        <v>1.0780687186664974</v>
      </c>
      <c r="AL1679" s="24">
        <f t="shared" si="1012"/>
        <v>731.96937077127473</v>
      </c>
      <c r="AM1679" s="14">
        <f t="shared" si="1013"/>
        <v>598.91164599723356</v>
      </c>
      <c r="AN1679" s="138" t="str">
        <f t="shared" si="1014"/>
        <v>modifiée</v>
      </c>
      <c r="AP1679" s="124"/>
    </row>
    <row r="1680" spans="2:42" x14ac:dyDescent="0.25">
      <c r="B1680" s="3">
        <f t="shared" si="995"/>
        <v>8310</v>
      </c>
      <c r="C1680" s="14">
        <f t="shared" si="996"/>
        <v>138.5</v>
      </c>
      <c r="D1680" s="11">
        <f t="shared" si="997"/>
        <v>1070.5013834214601</v>
      </c>
      <c r="E1680" s="11">
        <f t="shared" si="982"/>
        <v>951.73667930205238</v>
      </c>
      <c r="F1680" s="11">
        <f t="shared" si="998"/>
        <v>471.58972824102761</v>
      </c>
      <c r="G1680" s="11">
        <f t="shared" si="983"/>
        <v>729.31195948968241</v>
      </c>
      <c r="H1680" s="11">
        <f t="shared" si="984"/>
        <v>622.7218342758747</v>
      </c>
      <c r="I1680" s="24">
        <f t="shared" si="999"/>
        <v>471.58972824102761</v>
      </c>
      <c r="J1680" s="12">
        <f t="shared" si="985"/>
        <v>0.24834831813495534</v>
      </c>
      <c r="K1680" s="24">
        <f t="shared" si="986"/>
        <v>646.52192494067572</v>
      </c>
      <c r="L1680" s="12">
        <f t="shared" si="1000"/>
        <v>0.21570533158277971</v>
      </c>
      <c r="M1680" s="24">
        <f t="shared" si="1001"/>
        <v>729.31195948968241</v>
      </c>
      <c r="N1680" s="12">
        <f t="shared" si="987"/>
        <v>0.22274173047185705</v>
      </c>
      <c r="O1680" s="24">
        <f t="shared" si="988"/>
        <v>2162.5399832746307</v>
      </c>
      <c r="P1680" s="12">
        <f t="shared" si="1002"/>
        <v>0.1102264352610498</v>
      </c>
      <c r="Q1680" s="24">
        <f t="shared" si="1003"/>
        <v>622.7218342758747</v>
      </c>
      <c r="R1680" s="12">
        <f t="shared" si="989"/>
        <v>0.37110576787483185</v>
      </c>
      <c r="S1680" s="24">
        <f t="shared" si="990"/>
        <v>778.78805416730324</v>
      </c>
      <c r="T1680" s="12">
        <f t="shared" si="1004"/>
        <v>0.23124694136535515</v>
      </c>
      <c r="W1680" s="24">
        <f t="shared" si="1005"/>
        <v>865.42192832553712</v>
      </c>
      <c r="X1680" s="24">
        <f t="shared" si="1006"/>
        <v>677.56765634877888</v>
      </c>
      <c r="Y1680" s="13">
        <f t="shared" si="991"/>
        <v>0.39453449459246742</v>
      </c>
      <c r="Z1680" s="24">
        <f t="shared" si="992"/>
        <v>2157.8687744128815</v>
      </c>
      <c r="AA1680" s="24">
        <f t="shared" si="993"/>
        <v>15844.98305358295</v>
      </c>
      <c r="AB1680" s="24">
        <f t="shared" si="1007"/>
        <v>744.07188130070585</v>
      </c>
      <c r="AC1680" s="24">
        <f t="shared" si="1008"/>
        <v>622.7218342758747</v>
      </c>
      <c r="AD1680" s="123">
        <f t="shared" si="1009"/>
        <v>8310</v>
      </c>
      <c r="AE1680" s="14">
        <f t="shared" si="1010"/>
        <v>138.5</v>
      </c>
      <c r="AF1680" s="24">
        <f t="shared" si="994"/>
        <v>486.36091713793735</v>
      </c>
      <c r="AG1680" s="3">
        <f t="shared" si="1011"/>
        <v>-1</v>
      </c>
      <c r="AH1680" s="14">
        <f t="shared" si="1015"/>
        <v>0</v>
      </c>
      <c r="AI1680" s="14">
        <f t="shared" si="1016"/>
        <v>-6.0569695312929334E-17</v>
      </c>
      <c r="AJ1680" s="14">
        <f t="shared" si="1017"/>
        <v>0.77275174575856387</v>
      </c>
      <c r="AK1680" s="14">
        <f t="shared" si="1018"/>
        <v>1.0764027932137021</v>
      </c>
      <c r="AL1680" s="24">
        <f t="shared" si="1012"/>
        <v>732.26940289124536</v>
      </c>
      <c r="AM1680" s="14">
        <f t="shared" si="1013"/>
        <v>599.11687745695372</v>
      </c>
      <c r="AN1680" s="138" t="str">
        <f t="shared" si="1014"/>
        <v>modifiée</v>
      </c>
      <c r="AP1680" s="124"/>
    </row>
    <row r="1681" spans="2:42" x14ac:dyDescent="0.25">
      <c r="B1681" s="3">
        <f t="shared" si="995"/>
        <v>8315</v>
      </c>
      <c r="C1681" s="14">
        <f t="shared" si="996"/>
        <v>138.58333333333334</v>
      </c>
      <c r="D1681" s="11">
        <f t="shared" si="997"/>
        <v>1070.5914264507667</v>
      </c>
      <c r="E1681" s="11">
        <f t="shared" si="982"/>
        <v>951.95745472842464</v>
      </c>
      <c r="F1681" s="11">
        <f t="shared" si="998"/>
        <v>471.80543357261041</v>
      </c>
      <c r="G1681" s="11">
        <f t="shared" si="983"/>
        <v>729.42218592494351</v>
      </c>
      <c r="H1681" s="11">
        <f t="shared" si="984"/>
        <v>622.95308121724008</v>
      </c>
      <c r="I1681" s="24">
        <f t="shared" si="999"/>
        <v>471.80543357261041</v>
      </c>
      <c r="J1681" s="12">
        <f t="shared" si="985"/>
        <v>0.24829360168660911</v>
      </c>
      <c r="K1681" s="24">
        <f t="shared" si="986"/>
        <v>646.66439894431664</v>
      </c>
      <c r="L1681" s="12">
        <f t="shared" si="1000"/>
        <v>0.21561712049921503</v>
      </c>
      <c r="M1681" s="24">
        <f t="shared" si="1001"/>
        <v>729.42218592494351</v>
      </c>
      <c r="N1681" s="12">
        <f t="shared" si="987"/>
        <v>0.22077841574149798</v>
      </c>
      <c r="O1681" s="24">
        <f t="shared" si="988"/>
        <v>2181.7707880156368</v>
      </c>
      <c r="P1681" s="12">
        <f t="shared" si="1002"/>
        <v>0.10931751152397801</v>
      </c>
      <c r="Q1681" s="24">
        <f t="shared" si="1003"/>
        <v>622.95308121724008</v>
      </c>
      <c r="R1681" s="12">
        <f t="shared" si="989"/>
        <v>0.37099776977179805</v>
      </c>
      <c r="S1681" s="24">
        <f t="shared" si="990"/>
        <v>779.01476073906281</v>
      </c>
      <c r="T1681" s="12">
        <f t="shared" si="1004"/>
        <v>0.2311152480674194</v>
      </c>
      <c r="W1681" s="24">
        <f t="shared" si="1005"/>
        <v>865.81646282012957</v>
      </c>
      <c r="X1681" s="24">
        <f t="shared" si="1006"/>
        <v>677.17970288817935</v>
      </c>
      <c r="Y1681" s="13">
        <f t="shared" si="991"/>
        <v>0.39423465749660019</v>
      </c>
      <c r="Z1681" s="24">
        <f t="shared" si="992"/>
        <v>2153.5247977073768</v>
      </c>
      <c r="AA1681" s="24">
        <f t="shared" si="993"/>
        <v>15825.345258501169</v>
      </c>
      <c r="AB1681" s="24">
        <f t="shared" si="1007"/>
        <v>744.38477201868477</v>
      </c>
      <c r="AC1681" s="24">
        <f t="shared" si="1008"/>
        <v>622.95308121724008</v>
      </c>
      <c r="AD1681" s="123">
        <f t="shared" si="1009"/>
        <v>8315</v>
      </c>
      <c r="AE1681" s="14">
        <f t="shared" si="1010"/>
        <v>138.58333333333334</v>
      </c>
      <c r="AF1681" s="24">
        <f t="shared" si="994"/>
        <v>486.47654060862004</v>
      </c>
      <c r="AG1681" s="3">
        <f t="shared" si="1011"/>
        <v>-1</v>
      </c>
      <c r="AH1681" s="14">
        <f t="shared" si="1015"/>
        <v>0</v>
      </c>
      <c r="AI1681" s="14">
        <f t="shared" si="1016"/>
        <v>-6.0056223955573354E-17</v>
      </c>
      <c r="AJ1681" s="14">
        <f t="shared" si="1017"/>
        <v>0.77171113452241968</v>
      </c>
      <c r="AK1681" s="14">
        <f t="shared" si="1018"/>
        <v>1.0747378152358715</v>
      </c>
      <c r="AL1681" s="24">
        <f t="shared" si="1012"/>
        <v>732.56922335016645</v>
      </c>
      <c r="AM1681" s="14">
        <f t="shared" si="1013"/>
        <v>599.32198388020333</v>
      </c>
      <c r="AN1681" s="138" t="str">
        <f t="shared" si="1014"/>
        <v>modifiée</v>
      </c>
      <c r="AP1681" s="124"/>
    </row>
    <row r="1682" spans="2:42" x14ac:dyDescent="0.25">
      <c r="B1682" s="3">
        <f t="shared" si="995"/>
        <v>8320</v>
      </c>
      <c r="C1682" s="14">
        <f t="shared" si="996"/>
        <v>138.66666666666666</v>
      </c>
      <c r="D1682" s="11">
        <f t="shared" si="997"/>
        <v>1070.6814154001722</v>
      </c>
      <c r="E1682" s="11">
        <f t="shared" ref="E1682:E1745" si="1019">IF(B1682&lt;=40*60,20+345*CRed_1*LOG(8*C1682+1,10),ThetaG40+(ThetaG120-ThetaG40)/80*(C1682-40))</f>
        <v>952.17823015479678</v>
      </c>
      <c r="F1682" s="11">
        <f t="shared" si="998"/>
        <v>472.0210506931096</v>
      </c>
      <c r="G1682" s="11">
        <f t="shared" ref="G1682:G1745" si="1020">M1682</f>
        <v>729.53150343646746</v>
      </c>
      <c r="H1682" s="11">
        <f t="shared" ref="H1682:H1745" si="1021">Q1682</f>
        <v>623.18419646530754</v>
      </c>
      <c r="I1682" s="24">
        <f t="shared" si="999"/>
        <v>472.0210506931096</v>
      </c>
      <c r="J1682" s="12">
        <f t="shared" ref="J1682:J1745" si="1022">Cp*RhoP/(K1682*RhoA)*dP/1000*MassivSS</f>
        <v>0.24823887987053198</v>
      </c>
      <c r="K1682" s="24">
        <f t="shared" ref="K1682:K1745" si="1023">IF(I1682&lt;600,425+0.773*I1682-1.69/1000*I1682^2+2.22/1000^2*I1682^3,IF(I1682&lt;735,666+13002/(738-I1682),IF(I1682&lt;900,545+17820/(I1682-731),650)))</f>
        <v>646.80694974184337</v>
      </c>
      <c r="L1682" s="12">
        <f t="shared" si="1000"/>
        <v>0.21552893240604057</v>
      </c>
      <c r="M1682" s="24">
        <f t="shared" si="1001"/>
        <v>729.53150343646746</v>
      </c>
      <c r="N1682" s="12">
        <f t="shared" ref="N1682:N1745" si="1024">Cp*RhoP/(O1682*RhoA)*dP/1000*MassivW</f>
        <v>0.21881601841693099</v>
      </c>
      <c r="O1682" s="24">
        <f t="shared" ref="O1682:O1745" si="1025">IF(M1682&lt;600,425+0.773*M1682-1.69/1000*M1682^2+2.22/1000^2*M1682^3,IF(M1682&lt;735,666+13002/(738-M1682),IF(M1682&lt;900,545+17820/(M1682-731),650)))</f>
        <v>2201.337459542684</v>
      </c>
      <c r="P1682" s="12">
        <f t="shared" si="1002"/>
        <v>0.10840824552804602</v>
      </c>
      <c r="Q1682" s="24">
        <f t="shared" si="1003"/>
        <v>623.18419646530754</v>
      </c>
      <c r="R1682" s="12">
        <f t="shared" ref="R1682:R1745" si="1026">Cp*RhoP/(S1682*RhoA)*dP/1000*MassivSI</f>
        <v>0.37088946167942155</v>
      </c>
      <c r="S1682" s="24">
        <f t="shared" ref="S1682:S1745" si="1027">IF(Q1682&lt;600,425+0.773*Q1682-1.69/1000*Q1682^2+2.22/1000^2*Q1682^3,IF(Q1682&lt;735,666+13002/(738-Q1682),IF(Q1682&lt;900,545+17820/(Q1682-731),650)))</f>
        <v>779.24225062860228</v>
      </c>
      <c r="T1682" s="12">
        <f t="shared" si="1004"/>
        <v>0.23098345472654416</v>
      </c>
      <c r="W1682" s="24">
        <f t="shared" si="1005"/>
        <v>866.21069747762613</v>
      </c>
      <c r="X1682" s="24">
        <f t="shared" si="1006"/>
        <v>676.7943057201428</v>
      </c>
      <c r="Y1682" s="13">
        <f t="shared" ref="Y1682:Y1745" si="1028">MAX(MassivSSCO/(X1682*RhoA)*DeltaT*(Z1682+AA1682),L1682)</f>
        <v>0.39393329241580916</v>
      </c>
      <c r="Z1682" s="24">
        <f t="shared" ref="Z1682:Z1745" si="1029">AlphaC*(E1682-W1682)</f>
        <v>2149.1883169292664</v>
      </c>
      <c r="AA1682" s="24">
        <f t="shared" ref="AA1682:AA1745" si="1030">Phi*EpsilonF*0.7*Botzman/10^8*EpsilonA*((E1682+273)^4-(W1682+273)^4)</f>
        <v>15805.713808642544</v>
      </c>
      <c r="AB1682" s="24">
        <f t="shared" si="1007"/>
        <v>744.69744697146689</v>
      </c>
      <c r="AC1682" s="24">
        <f t="shared" si="1008"/>
        <v>623.18419646530754</v>
      </c>
      <c r="AD1682" s="123">
        <f t="shared" si="1009"/>
        <v>8320</v>
      </c>
      <c r="AE1682" s="14">
        <f t="shared" si="1010"/>
        <v>138.66666666666666</v>
      </c>
      <c r="AF1682" s="24">
        <f t="shared" ref="AF1682:AF1745" si="1031">IF(AC1682&lt;=450,Thetha0_0,IF(AC1682&gt;=650,Thetha0_2,(IF(AC1682&lt;=550,Thetha0_0+(Thetha0_1-Thetha0_0)/100*(AC1682-450),Thetha0_1+(Thetha0_2-Thetha0_1)/100*(AC1682-550)))))</f>
        <v>486.59209823265377</v>
      </c>
      <c r="AG1682" s="3">
        <f t="shared" si="1011"/>
        <v>-1</v>
      </c>
      <c r="AH1682" s="14">
        <f t="shared" si="1015"/>
        <v>0</v>
      </c>
      <c r="AI1682" s="14">
        <f t="shared" si="1016"/>
        <v>-5.9543045016080457E-17</v>
      </c>
      <c r="AJ1682" s="14">
        <f t="shared" si="1017"/>
        <v>0.77067111590611614</v>
      </c>
      <c r="AK1682" s="14">
        <f t="shared" si="1018"/>
        <v>1.0730737854497856</v>
      </c>
      <c r="AL1682" s="24">
        <f t="shared" si="1012"/>
        <v>732.86883138477867</v>
      </c>
      <c r="AM1682" s="14">
        <f t="shared" si="1013"/>
        <v>599.52696529193122</v>
      </c>
      <c r="AN1682" s="138" t="str">
        <f t="shared" si="1014"/>
        <v>modifiée</v>
      </c>
      <c r="AP1682" s="124"/>
    </row>
    <row r="1683" spans="2:42" x14ac:dyDescent="0.25">
      <c r="B1683" s="3">
        <f t="shared" ref="B1683:B1746" si="1032">B1682+DeltaT</f>
        <v>8325</v>
      </c>
      <c r="C1683" s="14">
        <f t="shared" ref="C1683:C1746" si="1033">B1683/60</f>
        <v>138.75</v>
      </c>
      <c r="D1683" s="11">
        <f t="shared" ref="D1683:D1746" si="1034">20+345*LOG(8*C1683+1,10)</f>
        <v>1070.7713503345992</v>
      </c>
      <c r="E1683" s="11">
        <f t="shared" si="1019"/>
        <v>952.39900558116904</v>
      </c>
      <c r="F1683" s="11">
        <f t="shared" ref="F1683:F1746" si="1035">I1683</f>
        <v>472.23657962551562</v>
      </c>
      <c r="G1683" s="11">
        <f t="shared" si="1020"/>
        <v>729.6399116819955</v>
      </c>
      <c r="H1683" s="11">
        <f t="shared" si="1021"/>
        <v>623.41517992003412</v>
      </c>
      <c r="I1683" s="24">
        <f t="shared" ref="I1683:I1746" si="1036">I1682+IF(Limit=Oui,MAX(0,L1682),L1682)</f>
        <v>472.23657962551562</v>
      </c>
      <c r="J1683" s="12">
        <f t="shared" si="1022"/>
        <v>0.2481841527163052</v>
      </c>
      <c r="K1683" s="24">
        <f t="shared" si="1023"/>
        <v>646.94957731619104</v>
      </c>
      <c r="L1683" s="12">
        <f t="shared" ref="L1683:L1746" si="1037">LambdaP*MassivSS/(dP/1000)/(K1683*RhoA)/(1+J1683/3)*(D1683-I1683)*DeltaT-(EXP(J1683/10)-1)*(D1683-D1682)</f>
        <v>0.21544076734170922</v>
      </c>
      <c r="M1683" s="24">
        <f t="shared" ref="M1683:M1746" si="1038">M1682+IF(Limit=Oui,MAX(0,P1682),P1682)</f>
        <v>729.6399116819955</v>
      </c>
      <c r="N1683" s="12">
        <f t="shared" si="1024"/>
        <v>0.21685474741668762</v>
      </c>
      <c r="O1683" s="24">
        <f t="shared" si="1025"/>
        <v>2221.2467277168066</v>
      </c>
      <c r="P1683" s="12">
        <f t="shared" ref="P1683:P1746" si="1039">LambdaP*MassivW/(dP/1000)/(O1683*RhoA)/(1+N1683/3)*(D1683-M1683)*DeltaT-(EXP(N1683/10)-1)*(D1683-D1682)</f>
        <v>0.10749872661360504</v>
      </c>
      <c r="Q1683" s="24">
        <f t="shared" ref="Q1683:Q1746" si="1040">Q1682+IF(Limit=Oui,MAX(0,T1682),T1682)</f>
        <v>623.41517992003412</v>
      </c>
      <c r="R1683" s="12">
        <f t="shared" si="1026"/>
        <v>0.37078084236123376</v>
      </c>
      <c r="S1683" s="24">
        <f t="shared" si="1027"/>
        <v>779.4705276922914</v>
      </c>
      <c r="T1683" s="12">
        <f t="shared" ref="T1683:T1746" si="1041">LambdaP*MassivSI/(dP/1000)/(S1683*RhoA)/(1+R1683/3)*(D1683-Q1683)*DeltaT-(EXP(R1683/10)-1)*(D1683-D1682)</f>
        <v>0.2308515608496603</v>
      </c>
      <c r="W1683" s="24">
        <f t="shared" ref="W1683:W1746" si="1042">W1682+IF(Limit=Oui,MAX(0,Y1682),Y1682)</f>
        <v>866.60463077004192</v>
      </c>
      <c r="X1683" s="24">
        <f t="shared" ref="X1683:X1746" si="1043">IF(W1683&lt;600,425+0.773*W1683-1.69/1000*W1683^2+2.22/1000^2*W1683^3,IF(W1683&lt;735,666+13002/(738-W1683),IF(W1683&lt;900,545+17820/(W1683-731),650)))</f>
        <v>676.4114414736996</v>
      </c>
      <c r="Y1683" s="13">
        <f t="shared" si="1028"/>
        <v>0.39363042264973447</v>
      </c>
      <c r="Z1683" s="24">
        <f t="shared" si="1029"/>
        <v>2144.8593702781777</v>
      </c>
      <c r="AA1683" s="24">
        <f t="shared" si="1030"/>
        <v>15786.089070962156</v>
      </c>
      <c r="AB1683" s="24">
        <f t="shared" ref="AB1683:AB1746" si="1044">MAX(M1683,AVERAGE(W1683,AC1683))</f>
        <v>745.00990534503808</v>
      </c>
      <c r="AC1683" s="24">
        <f t="shared" ref="AC1683:AC1746" si="1045">Q1683</f>
        <v>623.41517992003412</v>
      </c>
      <c r="AD1683" s="123">
        <f t="shared" ref="AD1683:AD1746" si="1046">B1683</f>
        <v>8325</v>
      </c>
      <c r="AE1683" s="14">
        <f t="shared" ref="AE1683:AE1746" si="1047">C1683</f>
        <v>138.75</v>
      </c>
      <c r="AF1683" s="24">
        <f t="shared" si="1031"/>
        <v>486.70758996001706</v>
      </c>
      <c r="AG1683" s="3">
        <f t="shared" ref="AG1683:AG1746" si="1048">IF(C1683&lt;=30,AH1683,IF(C1683&lt;=60,AI1683,IF(C1683&lt;=90,AJ1683,IF(C1683&lt;=120,AK1683,-1))))</f>
        <v>-1</v>
      </c>
      <c r="AH1683" s="14">
        <f t="shared" si="1015"/>
        <v>0</v>
      </c>
      <c r="AI1683" s="14">
        <f t="shared" si="1016"/>
        <v>-5.9030158716590622E-17</v>
      </c>
      <c r="AJ1683" s="14">
        <f t="shared" si="1017"/>
        <v>0.76963169035984647</v>
      </c>
      <c r="AK1683" s="14">
        <f t="shared" si="1018"/>
        <v>1.0714107045757544</v>
      </c>
      <c r="AL1683" s="24">
        <f t="shared" ref="AL1683:AL1746" si="1049">MAX(M1683,AVERAGE(W1683,AM1683))</f>
        <v>733.16822624265455</v>
      </c>
      <c r="AM1683" s="14">
        <f t="shared" ref="AM1683:AM1746" si="1050">IF(W1683&gt;=AF1683,(1+(W1683-AF1683)*AG1683/10000)*AC1683,AC1683)</f>
        <v>599.73182171526707</v>
      </c>
      <c r="AN1683" s="138" t="str">
        <f t="shared" ref="AN1683:AN1746" si="1051">IF(AM1683=AC1683,"","modifiée")</f>
        <v>modifiée</v>
      </c>
      <c r="AP1683" s="124"/>
    </row>
    <row r="1684" spans="2:42" x14ac:dyDescent="0.25">
      <c r="B1684" s="3">
        <f t="shared" si="1032"/>
        <v>8330</v>
      </c>
      <c r="C1684" s="14">
        <f t="shared" si="1033"/>
        <v>138.83333333333334</v>
      </c>
      <c r="D1684" s="11">
        <f t="shared" si="1034"/>
        <v>1070.8612313188523</v>
      </c>
      <c r="E1684" s="11">
        <f t="shared" si="1019"/>
        <v>952.61978100754129</v>
      </c>
      <c r="F1684" s="11">
        <f t="shared" si="1035"/>
        <v>472.45202039285732</v>
      </c>
      <c r="G1684" s="11">
        <f t="shared" si="1020"/>
        <v>729.74741040860908</v>
      </c>
      <c r="H1684" s="11">
        <f t="shared" si="1021"/>
        <v>623.64603148088383</v>
      </c>
      <c r="I1684" s="24">
        <f t="shared" si="1036"/>
        <v>472.45202039285732</v>
      </c>
      <c r="J1684" s="12">
        <f t="shared" si="1022"/>
        <v>0.24812942025354967</v>
      </c>
      <c r="K1684" s="24">
        <f t="shared" si="1023"/>
        <v>647.09228165011859</v>
      </c>
      <c r="L1684" s="12">
        <f t="shared" si="1037"/>
        <v>0.21535262534465641</v>
      </c>
      <c r="M1684" s="24">
        <f t="shared" si="1038"/>
        <v>729.74741040860908</v>
      </c>
      <c r="N1684" s="12">
        <f t="shared" si="1024"/>
        <v>0.214894813174965</v>
      </c>
      <c r="O1684" s="24">
        <f t="shared" si="1025"/>
        <v>2241.5054648014557</v>
      </c>
      <c r="P1684" s="12">
        <f t="shared" si="1039"/>
        <v>0.10658904524384326</v>
      </c>
      <c r="Q1684" s="24">
        <f t="shared" si="1040"/>
        <v>623.64603148088383</v>
      </c>
      <c r="R1684" s="12">
        <f t="shared" si="1026"/>
        <v>0.3706719105746259</v>
      </c>
      <c r="S1684" s="24">
        <f t="shared" si="1027"/>
        <v>779.69959581093599</v>
      </c>
      <c r="T1684" s="12">
        <f t="shared" si="1041"/>
        <v>0.23071956594090079</v>
      </c>
      <c r="W1684" s="24">
        <f t="shared" si="1042"/>
        <v>866.99826119269164</v>
      </c>
      <c r="X1684" s="24">
        <f t="shared" si="1043"/>
        <v>676.03108704273359</v>
      </c>
      <c r="Y1684" s="13">
        <f t="shared" si="1028"/>
        <v>0.39332607131653802</v>
      </c>
      <c r="Z1684" s="24">
        <f t="shared" si="1029"/>
        <v>2140.5379953712413</v>
      </c>
      <c r="AA1684" s="24">
        <f t="shared" si="1030"/>
        <v>15766.471409701931</v>
      </c>
      <c r="AB1684" s="24">
        <f t="shared" si="1044"/>
        <v>745.32214633678768</v>
      </c>
      <c r="AC1684" s="24">
        <f t="shared" si="1045"/>
        <v>623.64603148088383</v>
      </c>
      <c r="AD1684" s="123">
        <f t="shared" si="1046"/>
        <v>8330</v>
      </c>
      <c r="AE1684" s="14">
        <f t="shared" si="1047"/>
        <v>138.83333333333334</v>
      </c>
      <c r="AF1684" s="24">
        <f t="shared" si="1031"/>
        <v>486.82301574044192</v>
      </c>
      <c r="AG1684" s="3">
        <f t="shared" si="1048"/>
        <v>-1</v>
      </c>
      <c r="AH1684" s="14">
        <f t="shared" si="1015"/>
        <v>0</v>
      </c>
      <c r="AI1684" s="14">
        <f t="shared" si="1016"/>
        <v>-5.8517565280338616E-17</v>
      </c>
      <c r="AJ1684" s="14">
        <f t="shared" si="1017"/>
        <v>0.76859285833602276</v>
      </c>
      <c r="AK1684" s="14">
        <f t="shared" si="1018"/>
        <v>1.0697485733376364</v>
      </c>
      <c r="AL1684" s="24">
        <f t="shared" si="1049"/>
        <v>733.46740718210935</v>
      </c>
      <c r="AM1684" s="14">
        <f t="shared" si="1050"/>
        <v>599.93655317152718</v>
      </c>
      <c r="AN1684" s="138" t="str">
        <f t="shared" si="1051"/>
        <v>modifiée</v>
      </c>
      <c r="AP1684" s="124"/>
    </row>
    <row r="1685" spans="2:42" x14ac:dyDescent="0.25">
      <c r="B1685" s="3">
        <f t="shared" si="1032"/>
        <v>8335</v>
      </c>
      <c r="C1685" s="14">
        <f t="shared" si="1033"/>
        <v>138.91666666666666</v>
      </c>
      <c r="D1685" s="11">
        <f t="shared" si="1034"/>
        <v>1070.9510584176198</v>
      </c>
      <c r="E1685" s="11">
        <f t="shared" si="1019"/>
        <v>952.84055643391343</v>
      </c>
      <c r="F1685" s="11">
        <f t="shared" si="1035"/>
        <v>472.667373018202</v>
      </c>
      <c r="G1685" s="11">
        <f t="shared" si="1020"/>
        <v>729.85399945385291</v>
      </c>
      <c r="H1685" s="11">
        <f t="shared" si="1021"/>
        <v>623.87675104682478</v>
      </c>
      <c r="I1685" s="24">
        <f t="shared" si="1036"/>
        <v>472.667373018202</v>
      </c>
      <c r="J1685" s="12">
        <f t="shared" si="1022"/>
        <v>0.24807468251192596</v>
      </c>
      <c r="K1685" s="24">
        <f t="shared" si="1023"/>
        <v>647.23506272620853</v>
      </c>
      <c r="L1685" s="12">
        <f t="shared" si="1037"/>
        <v>0.21526450645322548</v>
      </c>
      <c r="M1685" s="24">
        <f t="shared" si="1038"/>
        <v>729.85399945385291</v>
      </c>
      <c r="N1685" s="12">
        <f t="shared" si="1024"/>
        <v>0.21293642754966771</v>
      </c>
      <c r="O1685" s="24">
        <f t="shared" si="1025"/>
        <v>2262.1206884708236</v>
      </c>
      <c r="P1685" s="12">
        <f t="shared" si="1039"/>
        <v>0.10567929297101486</v>
      </c>
      <c r="Q1685" s="24">
        <f t="shared" si="1040"/>
        <v>623.87675104682478</v>
      </c>
      <c r="R1685" s="12">
        <f t="shared" si="1026"/>
        <v>0.37056266507081392</v>
      </c>
      <c r="S1685" s="24">
        <f t="shared" si="1027"/>
        <v>779.92945888996485</v>
      </c>
      <c r="T1685" s="12">
        <f t="shared" si="1041"/>
        <v>0.23058746950147346</v>
      </c>
      <c r="W1685" s="24">
        <f t="shared" si="1042"/>
        <v>867.39158726400819</v>
      </c>
      <c r="X1685" s="24">
        <f t="shared" si="1043"/>
        <v>675.65321958242544</v>
      </c>
      <c r="Y1685" s="13">
        <f t="shared" si="1028"/>
        <v>0.3930202613539891</v>
      </c>
      <c r="Z1685" s="24">
        <f t="shared" si="1029"/>
        <v>2136.2242292476312</v>
      </c>
      <c r="AA1685" s="24">
        <f t="shared" si="1030"/>
        <v>15746.86118640024</v>
      </c>
      <c r="AB1685" s="24">
        <f t="shared" si="1044"/>
        <v>745.63416915541643</v>
      </c>
      <c r="AC1685" s="24">
        <f t="shared" si="1045"/>
        <v>623.87675104682478</v>
      </c>
      <c r="AD1685" s="123">
        <f t="shared" si="1046"/>
        <v>8335</v>
      </c>
      <c r="AE1685" s="14">
        <f t="shared" si="1047"/>
        <v>138.91666666666666</v>
      </c>
      <c r="AF1685" s="24">
        <f t="shared" si="1031"/>
        <v>486.93837552341239</v>
      </c>
      <c r="AG1685" s="3">
        <f t="shared" si="1048"/>
        <v>-1</v>
      </c>
      <c r="AH1685" s="14">
        <f t="shared" si="1015"/>
        <v>0</v>
      </c>
      <c r="AI1685" s="14">
        <f t="shared" si="1016"/>
        <v>-5.8005264931660284E-17</v>
      </c>
      <c r="AJ1685" s="14">
        <f t="shared" si="1017"/>
        <v>0.76755462028928845</v>
      </c>
      <c r="AK1685" s="14">
        <f t="shared" si="1018"/>
        <v>1.0680873924628616</v>
      </c>
      <c r="AL1685" s="24">
        <f t="shared" si="1049"/>
        <v>733.76637347211386</v>
      </c>
      <c r="AM1685" s="14">
        <f t="shared" si="1050"/>
        <v>600.14115968021952</v>
      </c>
      <c r="AN1685" s="138" t="str">
        <f t="shared" si="1051"/>
        <v>modifiée</v>
      </c>
      <c r="AP1685" s="124"/>
    </row>
    <row r="1686" spans="2:42" x14ac:dyDescent="0.25">
      <c r="B1686" s="3">
        <f t="shared" si="1032"/>
        <v>8340</v>
      </c>
      <c r="C1686" s="14">
        <f t="shared" si="1033"/>
        <v>139</v>
      </c>
      <c r="D1686" s="11">
        <f t="shared" si="1034"/>
        <v>1071.0408316954743</v>
      </c>
      <c r="E1686" s="11">
        <f t="shared" si="1019"/>
        <v>953.06133186028569</v>
      </c>
      <c r="F1686" s="11">
        <f t="shared" si="1035"/>
        <v>472.88263752465525</v>
      </c>
      <c r="G1686" s="11">
        <f t="shared" si="1020"/>
        <v>729.9596787468239</v>
      </c>
      <c r="H1686" s="11">
        <f t="shared" si="1021"/>
        <v>624.10733851632631</v>
      </c>
      <c r="I1686" s="24">
        <f t="shared" si="1036"/>
        <v>472.88263752465525</v>
      </c>
      <c r="J1686" s="12">
        <f t="shared" si="1022"/>
        <v>0.24801993952113274</v>
      </c>
      <c r="K1686" s="24">
        <f t="shared" si="1023"/>
        <v>647.37792052686871</v>
      </c>
      <c r="L1686" s="12">
        <f t="shared" si="1037"/>
        <v>0.21517641070568513</v>
      </c>
      <c r="M1686" s="24">
        <f t="shared" si="1038"/>
        <v>729.9596787468239</v>
      </c>
      <c r="N1686" s="12">
        <f t="shared" si="1024"/>
        <v>0.21097980372777131</v>
      </c>
      <c r="O1686" s="24">
        <f t="shared" si="1025"/>
        <v>2283.0995648791923</v>
      </c>
      <c r="P1686" s="12">
        <f t="shared" si="1039"/>
        <v>0.10476956240116175</v>
      </c>
      <c r="Q1686" s="24">
        <f t="shared" si="1040"/>
        <v>624.10733851632631</v>
      </c>
      <c r="R1686" s="12">
        <f t="shared" si="1026"/>
        <v>0.37045310459480318</v>
      </c>
      <c r="S1686" s="24">
        <f t="shared" si="1027"/>
        <v>780.16012085962018</v>
      </c>
      <c r="T1686" s="12">
        <f t="shared" si="1041"/>
        <v>0.23045527102966903</v>
      </c>
      <c r="W1686" s="24">
        <f t="shared" si="1042"/>
        <v>867.78460752536216</v>
      </c>
      <c r="X1686" s="24">
        <f t="shared" si="1043"/>
        <v>675.27781650574877</v>
      </c>
      <c r="Y1686" s="13">
        <f t="shared" si="1028"/>
        <v>0.39271301552054966</v>
      </c>
      <c r="Z1686" s="24">
        <f t="shared" si="1029"/>
        <v>2131.9181083730882</v>
      </c>
      <c r="AA1686" s="24">
        <f t="shared" si="1030"/>
        <v>15727.258759901595</v>
      </c>
      <c r="AB1686" s="24">
        <f t="shared" si="1044"/>
        <v>745.94597302084424</v>
      </c>
      <c r="AC1686" s="24">
        <f t="shared" si="1045"/>
        <v>624.10733851632631</v>
      </c>
      <c r="AD1686" s="123">
        <f t="shared" si="1046"/>
        <v>8340</v>
      </c>
      <c r="AE1686" s="14">
        <f t="shared" si="1047"/>
        <v>139</v>
      </c>
      <c r="AF1686" s="24">
        <f t="shared" si="1031"/>
        <v>487.05366925816315</v>
      </c>
      <c r="AG1686" s="3">
        <f t="shared" si="1048"/>
        <v>-1</v>
      </c>
      <c r="AH1686" s="14">
        <f t="shared" si="1015"/>
        <v>0</v>
      </c>
      <c r="AI1686" s="14">
        <f t="shared" si="1016"/>
        <v>-5.7493257895999007E-17</v>
      </c>
      <c r="AJ1686" s="14">
        <f t="shared" si="1017"/>
        <v>0.76651697667653163</v>
      </c>
      <c r="AK1686" s="14">
        <f t="shared" si="1018"/>
        <v>1.0664271626824506</v>
      </c>
      <c r="AL1686" s="24">
        <f t="shared" si="1049"/>
        <v>734.06512439220592</v>
      </c>
      <c r="AM1686" s="14">
        <f t="shared" si="1050"/>
        <v>600.34564125904978</v>
      </c>
      <c r="AN1686" s="138" t="str">
        <f t="shared" si="1051"/>
        <v>modifiée</v>
      </c>
      <c r="AP1686" s="124"/>
    </row>
    <row r="1687" spans="2:42" x14ac:dyDescent="0.25">
      <c r="B1687" s="3">
        <f t="shared" si="1032"/>
        <v>8345</v>
      </c>
      <c r="C1687" s="14">
        <f t="shared" si="1033"/>
        <v>139.08333333333334</v>
      </c>
      <c r="D1687" s="11">
        <f t="shared" si="1034"/>
        <v>1071.1305512168717</v>
      </c>
      <c r="E1687" s="11">
        <f t="shared" si="1019"/>
        <v>953.28210728665795</v>
      </c>
      <c r="F1687" s="11">
        <f t="shared" si="1035"/>
        <v>473.09781393536093</v>
      </c>
      <c r="G1687" s="11">
        <f t="shared" si="1020"/>
        <v>730.0644483092251</v>
      </c>
      <c r="H1687" s="11">
        <f t="shared" si="1021"/>
        <v>624.33779378735596</v>
      </c>
      <c r="I1687" s="24">
        <f t="shared" si="1036"/>
        <v>473.09781393536093</v>
      </c>
      <c r="J1687" s="12">
        <f t="shared" si="1022"/>
        <v>0.24796519131090816</v>
      </c>
      <c r="K1687" s="24">
        <f t="shared" si="1023"/>
        <v>647.52085503433068</v>
      </c>
      <c r="L1687" s="12">
        <f t="shared" si="1037"/>
        <v>0.2150883381402636</v>
      </c>
      <c r="M1687" s="24">
        <f t="shared" si="1038"/>
        <v>730.0644483092251</v>
      </c>
      <c r="N1687" s="12">
        <f t="shared" si="1024"/>
        <v>0.2090251561280623</v>
      </c>
      <c r="O1687" s="24">
        <f t="shared" si="1025"/>
        <v>2304.4494117926115</v>
      </c>
      <c r="P1687" s="12">
        <f t="shared" si="1039"/>
        <v>0.10385994715726507</v>
      </c>
      <c r="Q1687" s="24">
        <f t="shared" si="1040"/>
        <v>624.33779378735596</v>
      </c>
      <c r="R1687" s="12">
        <f t="shared" si="1026"/>
        <v>0.37034322788535284</v>
      </c>
      <c r="S1687" s="24">
        <f t="shared" si="1027"/>
        <v>780.39158567514789</v>
      </c>
      <c r="T1687" s="12">
        <f t="shared" si="1041"/>
        <v>0.23032297002089647</v>
      </c>
      <c r="W1687" s="24">
        <f t="shared" si="1042"/>
        <v>868.17732054088276</v>
      </c>
      <c r="X1687" s="24">
        <f t="shared" si="1043"/>
        <v>674.90485548002175</v>
      </c>
      <c r="Y1687" s="13">
        <f t="shared" si="1028"/>
        <v>0.39240435639644489</v>
      </c>
      <c r="Z1687" s="24">
        <f t="shared" si="1029"/>
        <v>2127.6196686443795</v>
      </c>
      <c r="AA1687" s="24">
        <f t="shared" si="1030"/>
        <v>15707.664486365969</v>
      </c>
      <c r="AB1687" s="24">
        <f t="shared" si="1044"/>
        <v>746.25755716411936</v>
      </c>
      <c r="AC1687" s="24">
        <f t="shared" si="1045"/>
        <v>624.33779378735596</v>
      </c>
      <c r="AD1687" s="123">
        <f t="shared" si="1046"/>
        <v>8345</v>
      </c>
      <c r="AE1687" s="14">
        <f t="shared" si="1047"/>
        <v>139.08333333333334</v>
      </c>
      <c r="AF1687" s="24">
        <f t="shared" si="1031"/>
        <v>487.16889689367798</v>
      </c>
      <c r="AG1687" s="3">
        <f t="shared" si="1048"/>
        <v>-1</v>
      </c>
      <c r="AH1687" s="14">
        <f t="shared" si="1015"/>
        <v>0</v>
      </c>
      <c r="AI1687" s="14">
        <f t="shared" si="1016"/>
        <v>-5.6981544399912286E-17</v>
      </c>
      <c r="AJ1687" s="14">
        <f t="shared" si="1017"/>
        <v>0.76547992795689823</v>
      </c>
      <c r="AK1687" s="14">
        <f t="shared" si="1018"/>
        <v>1.0647678847310371</v>
      </c>
      <c r="AL1687" s="24">
        <f t="shared" si="1049"/>
        <v>734.36365923240464</v>
      </c>
      <c r="AM1687" s="14">
        <f t="shared" si="1050"/>
        <v>600.54999792392653</v>
      </c>
      <c r="AN1687" s="138" t="str">
        <f t="shared" si="1051"/>
        <v>modifiée</v>
      </c>
      <c r="AP1687" s="124"/>
    </row>
    <row r="1688" spans="2:42" x14ac:dyDescent="0.25">
      <c r="B1688" s="3">
        <f t="shared" si="1032"/>
        <v>8350</v>
      </c>
      <c r="C1688" s="14">
        <f t="shared" si="1033"/>
        <v>139.16666666666666</v>
      </c>
      <c r="D1688" s="11">
        <f t="shared" si="1034"/>
        <v>1071.2202170461526</v>
      </c>
      <c r="E1688" s="11">
        <f t="shared" si="1019"/>
        <v>953.50288271303009</v>
      </c>
      <c r="F1688" s="11">
        <f t="shared" si="1035"/>
        <v>473.31290227350121</v>
      </c>
      <c r="G1688" s="11">
        <f t="shared" si="1020"/>
        <v>730.16830825638237</v>
      </c>
      <c r="H1688" s="11">
        <f t="shared" si="1021"/>
        <v>624.56811675737686</v>
      </c>
      <c r="I1688" s="24">
        <f t="shared" si="1036"/>
        <v>473.31290227350121</v>
      </c>
      <c r="J1688" s="12">
        <f t="shared" si="1022"/>
        <v>0.24791043791102838</v>
      </c>
      <c r="K1688" s="24">
        <f t="shared" si="1023"/>
        <v>647.66386623065205</v>
      </c>
      <c r="L1688" s="12">
        <f t="shared" si="1037"/>
        <v>0.21500028879511388</v>
      </c>
      <c r="M1688" s="24">
        <f t="shared" si="1038"/>
        <v>730.16830825638237</v>
      </c>
      <c r="N1688" s="12">
        <f t="shared" si="1024"/>
        <v>0.20707270030133554</v>
      </c>
      <c r="O1688" s="24">
        <f t="shared" si="1025"/>
        <v>2326.1777017840209</v>
      </c>
      <c r="P1688" s="12">
        <f t="shared" si="1039"/>
        <v>0.10295054184077476</v>
      </c>
      <c r="Q1688" s="24">
        <f t="shared" si="1040"/>
        <v>624.56811675737686</v>
      </c>
      <c r="R1688" s="12">
        <f t="shared" si="1026"/>
        <v>0.3702330336749402</v>
      </c>
      <c r="S1688" s="24">
        <f t="shared" si="1027"/>
        <v>780.62385731699089</v>
      </c>
      <c r="T1688" s="12">
        <f t="shared" si="1041"/>
        <v>0.23019056596761392</v>
      </c>
      <c r="W1688" s="24">
        <f t="shared" si="1042"/>
        <v>868.56972489727923</v>
      </c>
      <c r="X1688" s="24">
        <f t="shared" si="1043"/>
        <v>674.53431442351041</v>
      </c>
      <c r="Y1688" s="13">
        <f t="shared" si="1028"/>
        <v>0.39209430638473847</v>
      </c>
      <c r="Z1688" s="24">
        <f t="shared" si="1029"/>
        <v>2123.3289453937714</v>
      </c>
      <c r="AA1688" s="24">
        <f t="shared" si="1030"/>
        <v>15688.078719278388</v>
      </c>
      <c r="AB1688" s="24">
        <f t="shared" si="1044"/>
        <v>746.56892082732804</v>
      </c>
      <c r="AC1688" s="24">
        <f t="shared" si="1045"/>
        <v>624.56811675737686</v>
      </c>
      <c r="AD1688" s="123">
        <f t="shared" si="1046"/>
        <v>8350</v>
      </c>
      <c r="AE1688" s="14">
        <f t="shared" si="1047"/>
        <v>139.16666666666666</v>
      </c>
      <c r="AF1688" s="24">
        <f t="shared" si="1031"/>
        <v>487.28405837868843</v>
      </c>
      <c r="AG1688" s="3">
        <f t="shared" si="1048"/>
        <v>-1</v>
      </c>
      <c r="AH1688" s="14">
        <f t="shared" si="1015"/>
        <v>0</v>
      </c>
      <c r="AI1688" s="14">
        <f t="shared" si="1016"/>
        <v>-5.64701246710778E-17</v>
      </c>
      <c r="AJ1688" s="14">
        <f t="shared" si="1017"/>
        <v>0.76444347459180406</v>
      </c>
      <c r="AK1688" s="14">
        <f t="shared" si="1018"/>
        <v>1.0631095593468864</v>
      </c>
      <c r="AL1688" s="24">
        <f t="shared" si="1049"/>
        <v>734.66197729312319</v>
      </c>
      <c r="AM1688" s="14">
        <f t="shared" si="1050"/>
        <v>600.75422968896714</v>
      </c>
      <c r="AN1688" s="138" t="str">
        <f t="shared" si="1051"/>
        <v>modifiée</v>
      </c>
      <c r="AP1688" s="124"/>
    </row>
    <row r="1689" spans="2:42" x14ac:dyDescent="0.25">
      <c r="B1689" s="3">
        <f t="shared" si="1032"/>
        <v>8355</v>
      </c>
      <c r="C1689" s="14">
        <f t="shared" si="1033"/>
        <v>139.25</v>
      </c>
      <c r="D1689" s="11">
        <f t="shared" si="1034"/>
        <v>1071.309829247542</v>
      </c>
      <c r="E1689" s="11">
        <f t="shared" si="1019"/>
        <v>953.72365813940235</v>
      </c>
      <c r="F1689" s="11">
        <f t="shared" si="1035"/>
        <v>473.52790256229633</v>
      </c>
      <c r="G1689" s="11">
        <f t="shared" si="1020"/>
        <v>730.27125879822313</v>
      </c>
      <c r="H1689" s="11">
        <f t="shared" si="1021"/>
        <v>624.79830732334449</v>
      </c>
      <c r="I1689" s="24">
        <f t="shared" si="1036"/>
        <v>473.52790256229633</v>
      </c>
      <c r="J1689" s="12">
        <f t="shared" si="1022"/>
        <v>0.24785567935130728</v>
      </c>
      <c r="K1689" s="24">
        <f t="shared" si="1023"/>
        <v>647.80695409771647</v>
      </c>
      <c r="L1689" s="12">
        <f t="shared" si="1037"/>
        <v>0.21491226270831953</v>
      </c>
      <c r="M1689" s="24">
        <f t="shared" si="1038"/>
        <v>730.27125879822313</v>
      </c>
      <c r="N1689" s="12">
        <f t="shared" si="1024"/>
        <v>0.20512265282810771</v>
      </c>
      <c r="O1689" s="24">
        <f t="shared" si="1025"/>
        <v>2348.2920654932504</v>
      </c>
      <c r="P1689" s="12">
        <f t="shared" si="1039"/>
        <v>0.10204144199161815</v>
      </c>
      <c r="Q1689" s="24">
        <f t="shared" si="1040"/>
        <v>624.79830732334449</v>
      </c>
      <c r="R1689" s="12">
        <f t="shared" si="1026"/>
        <v>0.37012252068972457</v>
      </c>
      <c r="S1689" s="24">
        <f t="shared" si="1027"/>
        <v>780.85693979098312</v>
      </c>
      <c r="T1689" s="12">
        <f t="shared" si="1041"/>
        <v>0.23005805835932044</v>
      </c>
      <c r="W1689" s="24">
        <f t="shared" si="1042"/>
        <v>868.96181920366394</v>
      </c>
      <c r="X1689" s="24">
        <f t="shared" si="1043"/>
        <v>674.16617150208424</v>
      </c>
      <c r="Y1689" s="13">
        <f t="shared" si="1028"/>
        <v>0.3917828877124076</v>
      </c>
      <c r="Z1689" s="24">
        <f t="shared" si="1029"/>
        <v>2119.0459733934604</v>
      </c>
      <c r="AA1689" s="24">
        <f t="shared" si="1030"/>
        <v>15668.501809458805</v>
      </c>
      <c r="AB1689" s="24">
        <f t="shared" si="1044"/>
        <v>746.88006326350421</v>
      </c>
      <c r="AC1689" s="24">
        <f t="shared" si="1045"/>
        <v>624.79830732334449</v>
      </c>
      <c r="AD1689" s="123">
        <f t="shared" si="1046"/>
        <v>8355</v>
      </c>
      <c r="AE1689" s="14">
        <f t="shared" si="1047"/>
        <v>139.25</v>
      </c>
      <c r="AF1689" s="24">
        <f t="shared" si="1031"/>
        <v>487.39915366167224</v>
      </c>
      <c r="AG1689" s="3">
        <f t="shared" si="1048"/>
        <v>-1</v>
      </c>
      <c r="AH1689" s="14">
        <f t="shared" si="1015"/>
        <v>0</v>
      </c>
      <c r="AI1689" s="14">
        <f t="shared" si="1016"/>
        <v>-5.5958998938300269E-17</v>
      </c>
      <c r="AJ1689" s="14">
        <f t="shared" si="1017"/>
        <v>0.76340761704494975</v>
      </c>
      <c r="AK1689" s="14">
        <f t="shared" si="1018"/>
        <v>1.0614521872719198</v>
      </c>
      <c r="AL1689" s="24">
        <f t="shared" si="1049"/>
        <v>734.96007788508325</v>
      </c>
      <c r="AM1689" s="14">
        <f t="shared" si="1050"/>
        <v>600.95833656650257</v>
      </c>
      <c r="AN1689" s="138" t="str">
        <f t="shared" si="1051"/>
        <v>modifiée</v>
      </c>
      <c r="AP1689" s="124"/>
    </row>
    <row r="1690" spans="2:42" x14ac:dyDescent="0.25">
      <c r="B1690" s="3">
        <f t="shared" si="1032"/>
        <v>8360</v>
      </c>
      <c r="C1690" s="14">
        <f t="shared" si="1033"/>
        <v>139.33333333333334</v>
      </c>
      <c r="D1690" s="11">
        <f t="shared" si="1034"/>
        <v>1071.3993878851495</v>
      </c>
      <c r="E1690" s="11">
        <f t="shared" si="1019"/>
        <v>953.9444335657746</v>
      </c>
      <c r="F1690" s="11">
        <f t="shared" si="1035"/>
        <v>473.74281482500464</v>
      </c>
      <c r="G1690" s="11">
        <f t="shared" si="1020"/>
        <v>730.3733002402148</v>
      </c>
      <c r="H1690" s="11">
        <f t="shared" si="1021"/>
        <v>625.02836538170379</v>
      </c>
      <c r="I1690" s="24">
        <f t="shared" si="1036"/>
        <v>473.74281482500464</v>
      </c>
      <c r="J1690" s="12">
        <f t="shared" si="1022"/>
        <v>0.24780091566159657</v>
      </c>
      <c r="K1690" s="24">
        <f t="shared" si="1023"/>
        <v>647.95011861723378</v>
      </c>
      <c r="L1690" s="12">
        <f t="shared" si="1037"/>
        <v>0.21482425991791188</v>
      </c>
      <c r="M1690" s="24">
        <f t="shared" si="1038"/>
        <v>730.3733002402148</v>
      </c>
      <c r="N1690" s="12">
        <f t="shared" si="1024"/>
        <v>0.20317523121394557</v>
      </c>
      <c r="O1690" s="24">
        <f t="shared" si="1025"/>
        <v>2370.8002949530292</v>
      </c>
      <c r="P1690" s="12">
        <f t="shared" si="1039"/>
        <v>0.10113274404668901</v>
      </c>
      <c r="Q1690" s="24">
        <f t="shared" si="1040"/>
        <v>625.02836538170379</v>
      </c>
      <c r="R1690" s="12">
        <f t="shared" si="1026"/>
        <v>0.37001168764951137</v>
      </c>
      <c r="S1690" s="24">
        <f t="shared" si="1027"/>
        <v>781.09083712854658</v>
      </c>
      <c r="T1690" s="12">
        <f t="shared" si="1041"/>
        <v>0.22992544668256445</v>
      </c>
      <c r="W1690" s="24">
        <f t="shared" si="1042"/>
        <v>869.35360209137639</v>
      </c>
      <c r="X1690" s="24">
        <f t="shared" si="1043"/>
        <v>673.80040512592279</v>
      </c>
      <c r="Y1690" s="13">
        <f t="shared" si="1028"/>
        <v>0.39147012243139634</v>
      </c>
      <c r="Z1690" s="24">
        <f t="shared" si="1029"/>
        <v>2114.7707868599555</v>
      </c>
      <c r="AA1690" s="24">
        <f t="shared" si="1030"/>
        <v>15648.934105071143</v>
      </c>
      <c r="AB1690" s="24">
        <f t="shared" si="1044"/>
        <v>747.19098373654015</v>
      </c>
      <c r="AC1690" s="24">
        <f t="shared" si="1045"/>
        <v>625.02836538170379</v>
      </c>
      <c r="AD1690" s="123">
        <f t="shared" si="1046"/>
        <v>8360</v>
      </c>
      <c r="AE1690" s="14">
        <f t="shared" si="1047"/>
        <v>139.33333333333334</v>
      </c>
      <c r="AF1690" s="24">
        <f t="shared" si="1031"/>
        <v>487.5141826908519</v>
      </c>
      <c r="AG1690" s="3">
        <f t="shared" si="1048"/>
        <v>-1</v>
      </c>
      <c r="AH1690" s="14">
        <f t="shared" si="1015"/>
        <v>0</v>
      </c>
      <c r="AI1690" s="14">
        <f t="shared" si="1016"/>
        <v>-5.544816743151815E-17</v>
      </c>
      <c r="AJ1690" s="14">
        <f t="shared" si="1017"/>
        <v>0.76237235578233298</v>
      </c>
      <c r="AK1690" s="14">
        <f t="shared" si="1018"/>
        <v>1.0597957692517328</v>
      </c>
      <c r="AL1690" s="24">
        <f t="shared" si="1049"/>
        <v>735.25796032922972</v>
      </c>
      <c r="AM1690" s="14">
        <f t="shared" si="1050"/>
        <v>601.16231856708293</v>
      </c>
      <c r="AN1690" s="138" t="str">
        <f t="shared" si="1051"/>
        <v>modifiée</v>
      </c>
      <c r="AP1690" s="124"/>
    </row>
    <row r="1691" spans="2:42" x14ac:dyDescent="0.25">
      <c r="B1691" s="3">
        <f t="shared" si="1032"/>
        <v>8365</v>
      </c>
      <c r="C1691" s="14">
        <f t="shared" si="1033"/>
        <v>139.41666666666666</v>
      </c>
      <c r="D1691" s="11">
        <f t="shared" si="1034"/>
        <v>1071.4888930229704</v>
      </c>
      <c r="E1691" s="11">
        <f t="shared" si="1019"/>
        <v>954.16520899214675</v>
      </c>
      <c r="F1691" s="11">
        <f t="shared" si="1035"/>
        <v>473.95763908492256</v>
      </c>
      <c r="G1691" s="11">
        <f t="shared" si="1020"/>
        <v>730.47443298426151</v>
      </c>
      <c r="H1691" s="11">
        <f t="shared" si="1021"/>
        <v>625.25829082838641</v>
      </c>
      <c r="I1691" s="24">
        <f t="shared" si="1036"/>
        <v>473.95763908492256</v>
      </c>
      <c r="J1691" s="12">
        <f t="shared" si="1022"/>
        <v>0.2477461468717852</v>
      </c>
      <c r="K1691" s="24">
        <f t="shared" si="1023"/>
        <v>648.09335977074068</v>
      </c>
      <c r="L1691" s="12">
        <f t="shared" si="1037"/>
        <v>0.21473628046183549</v>
      </c>
      <c r="M1691" s="24">
        <f t="shared" si="1038"/>
        <v>730.47443298426151</v>
      </c>
      <c r="N1691" s="12">
        <f t="shared" si="1024"/>
        <v>0.20123065378249641</v>
      </c>
      <c r="O1691" s="24">
        <f t="shared" si="1025"/>
        <v>2393.7103469822873</v>
      </c>
      <c r="P1691" s="12">
        <f t="shared" si="1039"/>
        <v>0.10022454529679016</v>
      </c>
      <c r="Q1691" s="24">
        <f t="shared" si="1040"/>
        <v>625.25829082838641</v>
      </c>
      <c r="R1691" s="12">
        <f t="shared" si="1026"/>
        <v>0.36990053326771571</v>
      </c>
      <c r="S1691" s="24">
        <f t="shared" si="1027"/>
        <v>781.32555338688871</v>
      </c>
      <c r="T1691" s="12">
        <f t="shared" si="1041"/>
        <v>0.22979273042087495</v>
      </c>
      <c r="W1691" s="24">
        <f t="shared" si="1042"/>
        <v>869.74507221380782</v>
      </c>
      <c r="X1691" s="24">
        <f t="shared" si="1043"/>
        <v>673.43699394627265</v>
      </c>
      <c r="Y1691" s="13">
        <f t="shared" si="1028"/>
        <v>0.39115603241968333</v>
      </c>
      <c r="Z1691" s="24">
        <f t="shared" si="1029"/>
        <v>2110.5034194584732</v>
      </c>
      <c r="AA1691" s="24">
        <f t="shared" si="1030"/>
        <v>15629.375951633168</v>
      </c>
      <c r="AB1691" s="24">
        <f t="shared" si="1044"/>
        <v>747.50168152109711</v>
      </c>
      <c r="AC1691" s="24">
        <f t="shared" si="1045"/>
        <v>625.25829082838641</v>
      </c>
      <c r="AD1691" s="123">
        <f t="shared" si="1046"/>
        <v>8365</v>
      </c>
      <c r="AE1691" s="14">
        <f t="shared" si="1047"/>
        <v>139.41666666666666</v>
      </c>
      <c r="AF1691" s="24">
        <f t="shared" si="1031"/>
        <v>487.6291454141932</v>
      </c>
      <c r="AG1691" s="3">
        <f t="shared" si="1048"/>
        <v>-1</v>
      </c>
      <c r="AH1691" s="14">
        <f t="shared" si="1015"/>
        <v>0</v>
      </c>
      <c r="AI1691" s="14">
        <f t="shared" si="1016"/>
        <v>-5.4937630381809634E-17</v>
      </c>
      <c r="AJ1691" s="14">
        <f t="shared" si="1017"/>
        <v>0.76133769127226114</v>
      </c>
      <c r="AK1691" s="14">
        <f t="shared" si="1018"/>
        <v>1.0581403060356178</v>
      </c>
      <c r="AL1691" s="24">
        <f t="shared" si="1049"/>
        <v>735.5556239566456</v>
      </c>
      <c r="AM1691" s="14">
        <f t="shared" si="1050"/>
        <v>601.36617569948328</v>
      </c>
      <c r="AN1691" s="138" t="str">
        <f t="shared" si="1051"/>
        <v>modifiée</v>
      </c>
      <c r="AP1691" s="124"/>
    </row>
    <row r="1692" spans="2:42" x14ac:dyDescent="0.25">
      <c r="B1692" s="3">
        <f t="shared" si="1032"/>
        <v>8370</v>
      </c>
      <c r="C1692" s="14">
        <f t="shared" si="1033"/>
        <v>139.5</v>
      </c>
      <c r="D1692" s="11">
        <f t="shared" si="1034"/>
        <v>1071.578344724885</v>
      </c>
      <c r="E1692" s="11">
        <f t="shared" si="1019"/>
        <v>954.385984418519</v>
      </c>
      <c r="F1692" s="11">
        <f t="shared" si="1035"/>
        <v>474.17237536538443</v>
      </c>
      <c r="G1692" s="11">
        <f t="shared" si="1020"/>
        <v>730.57465752955829</v>
      </c>
      <c r="H1692" s="11">
        <f t="shared" si="1021"/>
        <v>625.48808355880726</v>
      </c>
      <c r="I1692" s="24">
        <f t="shared" si="1036"/>
        <v>474.17237536538443</v>
      </c>
      <c r="J1692" s="12">
        <f t="shared" si="1022"/>
        <v>0.24769137301179911</v>
      </c>
      <c r="K1692" s="24">
        <f t="shared" si="1023"/>
        <v>648.23667753960103</v>
      </c>
      <c r="L1692" s="12">
        <f t="shared" si="1037"/>
        <v>0.21464832437798811</v>
      </c>
      <c r="M1692" s="24">
        <f t="shared" si="1038"/>
        <v>730.57465752955829</v>
      </c>
      <c r="N1692" s="12">
        <f t="shared" si="1024"/>
        <v>0.19928913956629726</v>
      </c>
      <c r="O1692" s="24">
        <f t="shared" si="1025"/>
        <v>2417.0303466483156</v>
      </c>
      <c r="P1692" s="12">
        <f t="shared" si="1039"/>
        <v>9.9316943842149633E-2</v>
      </c>
      <c r="Q1692" s="24">
        <f t="shared" si="1040"/>
        <v>625.48808355880726</v>
      </c>
      <c r="R1692" s="12">
        <f t="shared" si="1026"/>
        <v>0.36978905625132524</v>
      </c>
      <c r="S1692" s="24">
        <f t="shared" si="1027"/>
        <v>781.56109264920246</v>
      </c>
      <c r="T1692" s="12">
        <f t="shared" si="1041"/>
        <v>0.22965990905480435</v>
      </c>
      <c r="W1692" s="24">
        <f t="shared" si="1042"/>
        <v>870.13622824622746</v>
      </c>
      <c r="X1692" s="24">
        <f t="shared" si="1043"/>
        <v>673.07591685225361</v>
      </c>
      <c r="Y1692" s="13">
        <f t="shared" si="1028"/>
        <v>0.39084063938233321</v>
      </c>
      <c r="Z1692" s="24">
        <f t="shared" si="1029"/>
        <v>2106.2439043072886</v>
      </c>
      <c r="AA1692" s="24">
        <f t="shared" si="1030"/>
        <v>15609.827692025858</v>
      </c>
      <c r="AB1692" s="24">
        <f t="shared" si="1044"/>
        <v>747.81215590251736</v>
      </c>
      <c r="AC1692" s="24">
        <f t="shared" si="1045"/>
        <v>625.48808355880726</v>
      </c>
      <c r="AD1692" s="123">
        <f t="shared" si="1046"/>
        <v>8370</v>
      </c>
      <c r="AE1692" s="14">
        <f t="shared" si="1047"/>
        <v>139.5</v>
      </c>
      <c r="AF1692" s="24">
        <f t="shared" si="1031"/>
        <v>487.74404177940363</v>
      </c>
      <c r="AG1692" s="3">
        <f t="shared" si="1048"/>
        <v>-1</v>
      </c>
      <c r="AH1692" s="14">
        <f t="shared" si="1015"/>
        <v>0</v>
      </c>
      <c r="AI1692" s="14">
        <f t="shared" si="1016"/>
        <v>-5.442738802140021E-17</v>
      </c>
      <c r="AJ1692" s="14">
        <f t="shared" si="1017"/>
        <v>0.76030362398536733</v>
      </c>
      <c r="AK1692" s="14">
        <f t="shared" si="1018"/>
        <v>1.0564857983765878</v>
      </c>
      <c r="AL1692" s="24">
        <f t="shared" si="1049"/>
        <v>735.8530681084676</v>
      </c>
      <c r="AM1692" s="14">
        <f t="shared" si="1050"/>
        <v>601.56990797070773</v>
      </c>
      <c r="AN1692" s="138" t="str">
        <f t="shared" si="1051"/>
        <v>modifiée</v>
      </c>
      <c r="AP1692" s="124"/>
    </row>
    <row r="1693" spans="2:42" x14ac:dyDescent="0.25">
      <c r="B1693" s="3">
        <f t="shared" si="1032"/>
        <v>8375</v>
      </c>
      <c r="C1693" s="14">
        <f t="shared" si="1033"/>
        <v>139.58333333333334</v>
      </c>
      <c r="D1693" s="11">
        <f t="shared" si="1034"/>
        <v>1071.6677430546592</v>
      </c>
      <c r="E1693" s="11">
        <f t="shared" si="1019"/>
        <v>954.60675984489126</v>
      </c>
      <c r="F1693" s="11">
        <f t="shared" si="1035"/>
        <v>474.38702368976243</v>
      </c>
      <c r="G1693" s="11">
        <f t="shared" si="1020"/>
        <v>730.67397447340045</v>
      </c>
      <c r="H1693" s="11">
        <f t="shared" si="1021"/>
        <v>625.71774346786208</v>
      </c>
      <c r="I1693" s="24">
        <f t="shared" si="1036"/>
        <v>474.38702368976243</v>
      </c>
      <c r="J1693" s="12">
        <f t="shared" si="1022"/>
        <v>0.24763659411160055</v>
      </c>
      <c r="K1693" s="24">
        <f t="shared" si="1023"/>
        <v>648.3800719050073</v>
      </c>
      <c r="L1693" s="12">
        <f t="shared" si="1037"/>
        <v>0.21456039170420302</v>
      </c>
      <c r="M1693" s="24">
        <f t="shared" si="1038"/>
        <v>730.67397447340045</v>
      </c>
      <c r="N1693" s="12">
        <f t="shared" si="1024"/>
        <v>0.19735090819548132</v>
      </c>
      <c r="O1693" s="24">
        <f t="shared" si="1025"/>
        <v>2440.7685907989198</v>
      </c>
      <c r="P1693" s="12">
        <f t="shared" si="1039"/>
        <v>9.8410038546441675E-2</v>
      </c>
      <c r="Q1693" s="24">
        <f t="shared" si="1040"/>
        <v>625.71774346786208</v>
      </c>
      <c r="R1693" s="12">
        <f t="shared" si="1026"/>
        <v>0.3696772553008642</v>
      </c>
      <c r="S1693" s="24">
        <f t="shared" si="1027"/>
        <v>781.79745902486843</v>
      </c>
      <c r="T1693" s="12">
        <f t="shared" si="1041"/>
        <v>0.22952698206188438</v>
      </c>
      <c r="W1693" s="24">
        <f t="shared" si="1042"/>
        <v>870.52706888560976</v>
      </c>
      <c r="X1693" s="24">
        <f t="shared" si="1043"/>
        <v>672.71715296771265</v>
      </c>
      <c r="Y1693" s="13">
        <f t="shared" si="1028"/>
        <v>0.39052396485255014</v>
      </c>
      <c r="Z1693" s="24">
        <f t="shared" si="1029"/>
        <v>2101.9922739820372</v>
      </c>
      <c r="AA1693" s="24">
        <f t="shared" si="1030"/>
        <v>15590.289666503008</v>
      </c>
      <c r="AB1693" s="24">
        <f t="shared" si="1044"/>
        <v>748.12240617673592</v>
      </c>
      <c r="AC1693" s="24">
        <f t="shared" si="1045"/>
        <v>625.71774346786208</v>
      </c>
      <c r="AD1693" s="123">
        <f t="shared" si="1046"/>
        <v>8375</v>
      </c>
      <c r="AE1693" s="14">
        <f t="shared" si="1047"/>
        <v>139.58333333333334</v>
      </c>
      <c r="AF1693" s="24">
        <f t="shared" si="1031"/>
        <v>487.85887173393104</v>
      </c>
      <c r="AG1693" s="3">
        <f t="shared" si="1048"/>
        <v>-1</v>
      </c>
      <c r="AH1693" s="14">
        <f t="shared" si="1015"/>
        <v>0</v>
      </c>
      <c r="AI1693" s="14">
        <f t="shared" si="1016"/>
        <v>-5.3917440583668263E-17</v>
      </c>
      <c r="AJ1693" s="14">
        <f t="shared" si="1017"/>
        <v>0.75927015439462064</v>
      </c>
      <c r="AK1693" s="14">
        <f t="shared" si="1018"/>
        <v>1.0548322470313929</v>
      </c>
      <c r="AL1693" s="24">
        <f t="shared" si="1049"/>
        <v>736.15029213580283</v>
      </c>
      <c r="AM1693" s="14">
        <f t="shared" si="1050"/>
        <v>601.77351538599578</v>
      </c>
      <c r="AN1693" s="138" t="str">
        <f t="shared" si="1051"/>
        <v>modifiée</v>
      </c>
      <c r="AP1693" s="124"/>
    </row>
    <row r="1694" spans="2:42" x14ac:dyDescent="0.25">
      <c r="B1694" s="3">
        <f t="shared" si="1032"/>
        <v>8380</v>
      </c>
      <c r="C1694" s="14">
        <f t="shared" si="1033"/>
        <v>139.66666666666666</v>
      </c>
      <c r="D1694" s="11">
        <f t="shared" si="1034"/>
        <v>1071.7570880759451</v>
      </c>
      <c r="E1694" s="11">
        <f t="shared" si="1019"/>
        <v>954.8275352712634</v>
      </c>
      <c r="F1694" s="11">
        <f t="shared" si="1035"/>
        <v>474.60158408146663</v>
      </c>
      <c r="G1694" s="11">
        <f t="shared" si="1020"/>
        <v>730.77238451194694</v>
      </c>
      <c r="H1694" s="11">
        <f t="shared" si="1021"/>
        <v>625.94727044992396</v>
      </c>
      <c r="I1694" s="24">
        <f t="shared" si="1036"/>
        <v>474.60158408146663</v>
      </c>
      <c r="J1694" s="12">
        <f t="shared" si="1022"/>
        <v>0.24758181020118825</v>
      </c>
      <c r="K1694" s="24">
        <f t="shared" si="1023"/>
        <v>648.52354284797957</v>
      </c>
      <c r="L1694" s="12">
        <f t="shared" si="1037"/>
        <v>0.21447248247823258</v>
      </c>
      <c r="M1694" s="24">
        <f t="shared" si="1038"/>
        <v>730.77238451194694</v>
      </c>
      <c r="N1694" s="12">
        <f t="shared" si="1024"/>
        <v>0.19541617978447925</v>
      </c>
      <c r="O1694" s="24">
        <f t="shared" si="1025"/>
        <v>2464.9335516660713</v>
      </c>
      <c r="P1694" s="12">
        <f t="shared" si="1039"/>
        <v>9.7503928989390379E-2</v>
      </c>
      <c r="Q1694" s="24">
        <f t="shared" si="1040"/>
        <v>625.94727044992396</v>
      </c>
      <c r="R1694" s="12">
        <f t="shared" si="1026"/>
        <v>0.36956512911035544</v>
      </c>
      <c r="S1694" s="24">
        <f t="shared" si="1027"/>
        <v>782.03465664965745</v>
      </c>
      <c r="T1694" s="12">
        <f t="shared" si="1041"/>
        <v>0.22939394891658346</v>
      </c>
      <c r="W1694" s="24">
        <f t="shared" si="1042"/>
        <v>870.91759285046237</v>
      </c>
      <c r="X1694" s="24">
        <f t="shared" si="1043"/>
        <v>672.36068164812707</v>
      </c>
      <c r="Y1694" s="13">
        <f t="shared" si="1028"/>
        <v>0.39020603019272476</v>
      </c>
      <c r="Z1694" s="24">
        <f t="shared" si="1029"/>
        <v>2097.7485605200259</v>
      </c>
      <c r="AA1694" s="24">
        <f t="shared" si="1030"/>
        <v>15570.762212700796</v>
      </c>
      <c r="AB1694" s="24">
        <f t="shared" si="1044"/>
        <v>748.43243165019317</v>
      </c>
      <c r="AC1694" s="24">
        <f t="shared" si="1045"/>
        <v>625.94727044992396</v>
      </c>
      <c r="AD1694" s="123">
        <f t="shared" si="1046"/>
        <v>8380</v>
      </c>
      <c r="AE1694" s="14">
        <f t="shared" si="1047"/>
        <v>139.66666666666666</v>
      </c>
      <c r="AF1694" s="24">
        <f t="shared" si="1031"/>
        <v>487.97363522496198</v>
      </c>
      <c r="AG1694" s="3">
        <f t="shared" si="1048"/>
        <v>-1</v>
      </c>
      <c r="AH1694" s="14">
        <f t="shared" si="1015"/>
        <v>0</v>
      </c>
      <c r="AI1694" s="14">
        <f t="shared" si="1016"/>
        <v>-5.3407788303152593E-17</v>
      </c>
      <c r="AJ1694" s="14">
        <f t="shared" si="1017"/>
        <v>0.7582372829753421</v>
      </c>
      <c r="AK1694" s="14">
        <f t="shared" si="1018"/>
        <v>1.0531796527605475</v>
      </c>
      <c r="AL1694" s="24">
        <f t="shared" si="1049"/>
        <v>736.44729539964453</v>
      </c>
      <c r="AM1694" s="14">
        <f t="shared" si="1050"/>
        <v>601.97699794882669</v>
      </c>
      <c r="AN1694" s="138" t="str">
        <f t="shared" si="1051"/>
        <v>modifiée</v>
      </c>
      <c r="AP1694" s="124"/>
    </row>
    <row r="1695" spans="2:42" x14ac:dyDescent="0.25">
      <c r="B1695" s="3">
        <f t="shared" si="1032"/>
        <v>8385</v>
      </c>
      <c r="C1695" s="14">
        <f t="shared" si="1033"/>
        <v>139.75</v>
      </c>
      <c r="D1695" s="11">
        <f t="shared" si="1034"/>
        <v>1071.8463798522805</v>
      </c>
      <c r="E1695" s="11">
        <f t="shared" si="1019"/>
        <v>955.04831069763566</v>
      </c>
      <c r="F1695" s="11">
        <f t="shared" si="1035"/>
        <v>474.81605656394487</v>
      </c>
      <c r="G1695" s="11">
        <f t="shared" si="1020"/>
        <v>730.86988844093628</v>
      </c>
      <c r="H1695" s="11">
        <f t="shared" si="1021"/>
        <v>626.17666439884056</v>
      </c>
      <c r="I1695" s="24">
        <f t="shared" si="1036"/>
        <v>474.81605656394487</v>
      </c>
      <c r="J1695" s="12">
        <f t="shared" si="1022"/>
        <v>0.2475270213105969</v>
      </c>
      <c r="K1695" s="24">
        <f t="shared" si="1023"/>
        <v>648.66709034936707</v>
      </c>
      <c r="L1695" s="12">
        <f t="shared" si="1037"/>
        <v>0.21438459673778737</v>
      </c>
      <c r="M1695" s="24">
        <f t="shared" si="1038"/>
        <v>730.86988844093628</v>
      </c>
      <c r="N1695" s="12">
        <f t="shared" si="1024"/>
        <v>0.19348517481682842</v>
      </c>
      <c r="O1695" s="24">
        <f t="shared" si="1025"/>
        <v>2489.5338805424435</v>
      </c>
      <c r="P1695" s="12">
        <f t="shared" si="1039"/>
        <v>9.6598715418035871E-2</v>
      </c>
      <c r="Q1695" s="24">
        <f t="shared" si="1040"/>
        <v>626.17666439884056</v>
      </c>
      <c r="R1695" s="12">
        <f t="shared" si="1026"/>
        <v>0.36945267636728396</v>
      </c>
      <c r="S1695" s="24">
        <f t="shared" si="1027"/>
        <v>782.27268968593694</v>
      </c>
      <c r="T1695" s="12">
        <f t="shared" si="1041"/>
        <v>0.22926080909034821</v>
      </c>
      <c r="W1695" s="24">
        <f t="shared" si="1042"/>
        <v>871.30779888065513</v>
      </c>
      <c r="X1695" s="24">
        <f t="shared" si="1043"/>
        <v>672.00648247755328</v>
      </c>
      <c r="Y1695" s="13">
        <f t="shared" si="1028"/>
        <v>0.38988685659547223</v>
      </c>
      <c r="Z1695" s="24">
        <f t="shared" si="1029"/>
        <v>2093.5127954245131</v>
      </c>
      <c r="AA1695" s="24">
        <f t="shared" si="1030"/>
        <v>15551.245665647133</v>
      </c>
      <c r="AB1695" s="24">
        <f t="shared" si="1044"/>
        <v>748.74223163974784</v>
      </c>
      <c r="AC1695" s="24">
        <f t="shared" si="1045"/>
        <v>626.17666439884056</v>
      </c>
      <c r="AD1695" s="123">
        <f t="shared" si="1046"/>
        <v>8385</v>
      </c>
      <c r="AE1695" s="14">
        <f t="shared" si="1047"/>
        <v>139.75</v>
      </c>
      <c r="AF1695" s="24">
        <f t="shared" si="1031"/>
        <v>488.08833219942028</v>
      </c>
      <c r="AG1695" s="3">
        <f t="shared" si="1048"/>
        <v>-1</v>
      </c>
      <c r="AH1695" s="14">
        <f t="shared" si="1015"/>
        <v>0</v>
      </c>
      <c r="AI1695" s="14">
        <f t="shared" si="1016"/>
        <v>-5.2898431415558823E-17</v>
      </c>
      <c r="AJ1695" s="14">
        <f t="shared" si="1017"/>
        <v>0.75720501020521747</v>
      </c>
      <c r="AK1695" s="14">
        <f t="shared" si="1018"/>
        <v>1.0515280163283478</v>
      </c>
      <c r="AL1695" s="24">
        <f t="shared" si="1049"/>
        <v>736.74407727078994</v>
      </c>
      <c r="AM1695" s="14">
        <f t="shared" si="1050"/>
        <v>602.18035566092476</v>
      </c>
      <c r="AN1695" s="138" t="str">
        <f t="shared" si="1051"/>
        <v>modifiée</v>
      </c>
      <c r="AP1695" s="124"/>
    </row>
    <row r="1696" spans="2:42" x14ac:dyDescent="0.25">
      <c r="B1696" s="3">
        <f t="shared" si="1032"/>
        <v>8390</v>
      </c>
      <c r="C1696" s="14">
        <f t="shared" si="1033"/>
        <v>139.83333333333334</v>
      </c>
      <c r="D1696" s="11">
        <f t="shared" si="1034"/>
        <v>1071.9356184470905</v>
      </c>
      <c r="E1696" s="11">
        <f t="shared" si="1019"/>
        <v>955.26908612400791</v>
      </c>
      <c r="F1696" s="11">
        <f t="shared" si="1035"/>
        <v>475.03044116068264</v>
      </c>
      <c r="G1696" s="11">
        <f t="shared" si="1020"/>
        <v>730.96648715635433</v>
      </c>
      <c r="H1696" s="11">
        <f t="shared" si="1021"/>
        <v>626.40592520793086</v>
      </c>
      <c r="I1696" s="24">
        <f t="shared" si="1036"/>
        <v>475.03044116068264</v>
      </c>
      <c r="J1696" s="12">
        <f t="shared" si="1022"/>
        <v>0.24747222746989656</v>
      </c>
      <c r="K1696" s="24">
        <f t="shared" si="1023"/>
        <v>648.81071438984839</v>
      </c>
      <c r="L1696" s="12">
        <f t="shared" si="1037"/>
        <v>0.21429673452047412</v>
      </c>
      <c r="M1696" s="24">
        <f t="shared" si="1038"/>
        <v>730.96648715635433</v>
      </c>
      <c r="N1696" s="12">
        <f t="shared" si="1024"/>
        <v>0.1915581140281912</v>
      </c>
      <c r="O1696" s="24">
        <f t="shared" si="1025"/>
        <v>2514.5784115325077</v>
      </c>
      <c r="P1696" s="12">
        <f t="shared" si="1039"/>
        <v>9.5694498696571997E-2</v>
      </c>
      <c r="Q1696" s="24">
        <f t="shared" si="1040"/>
        <v>626.40592520793086</v>
      </c>
      <c r="R1696" s="12">
        <f t="shared" si="1026"/>
        <v>0.36933989575255843</v>
      </c>
      <c r="S1696" s="24">
        <f t="shared" si="1027"/>
        <v>782.51156232287735</v>
      </c>
      <c r="T1696" s="12">
        <f t="shared" si="1041"/>
        <v>0.22912756205149229</v>
      </c>
      <c r="W1696" s="24">
        <f t="shared" si="1042"/>
        <v>871.69768573725059</v>
      </c>
      <c r="X1696" s="24">
        <f t="shared" si="1043"/>
        <v>671.65453526562192</v>
      </c>
      <c r="Y1696" s="13">
        <f t="shared" si="1028"/>
        <v>0.38956646508467241</v>
      </c>
      <c r="Z1696" s="24">
        <f t="shared" si="1029"/>
        <v>2089.2850096689331</v>
      </c>
      <c r="AA1696" s="24">
        <f t="shared" si="1030"/>
        <v>15531.740357771265</v>
      </c>
      <c r="AB1696" s="24">
        <f t="shared" si="1044"/>
        <v>749.05180547259079</v>
      </c>
      <c r="AC1696" s="24">
        <f t="shared" si="1045"/>
        <v>626.40592520793086</v>
      </c>
      <c r="AD1696" s="123">
        <f t="shared" si="1046"/>
        <v>8390</v>
      </c>
      <c r="AE1696" s="14">
        <f t="shared" si="1047"/>
        <v>139.83333333333334</v>
      </c>
      <c r="AF1696" s="24">
        <f t="shared" si="1031"/>
        <v>488.20296260396543</v>
      </c>
      <c r="AG1696" s="3">
        <f t="shared" si="1048"/>
        <v>-1</v>
      </c>
      <c r="AH1696" s="14">
        <f t="shared" si="1015"/>
        <v>0</v>
      </c>
      <c r="AI1696" s="14">
        <f t="shared" si="1016"/>
        <v>-5.2389370157766303E-17</v>
      </c>
      <c r="AJ1696" s="14">
        <f t="shared" si="1017"/>
        <v>0.75617333656431107</v>
      </c>
      <c r="AK1696" s="14">
        <f t="shared" si="1018"/>
        <v>1.0498773385028977</v>
      </c>
      <c r="AL1696" s="24">
        <f t="shared" si="1049"/>
        <v>737.04063712975744</v>
      </c>
      <c r="AM1696" s="14">
        <f t="shared" si="1050"/>
        <v>602.3835885222644</v>
      </c>
      <c r="AN1696" s="138" t="str">
        <f t="shared" si="1051"/>
        <v>modifiée</v>
      </c>
      <c r="AP1696" s="124"/>
    </row>
    <row r="1697" spans="2:42" x14ac:dyDescent="0.25">
      <c r="B1697" s="3">
        <f t="shared" si="1032"/>
        <v>8395</v>
      </c>
      <c r="C1697" s="14">
        <f t="shared" si="1033"/>
        <v>139.91666666666666</v>
      </c>
      <c r="D1697" s="11">
        <f t="shared" si="1034"/>
        <v>1072.024803923686</v>
      </c>
      <c r="E1697" s="11">
        <f t="shared" si="1019"/>
        <v>955.48986155038006</v>
      </c>
      <c r="F1697" s="11">
        <f t="shared" si="1035"/>
        <v>475.24473789520312</v>
      </c>
      <c r="G1697" s="11">
        <f t="shared" si="1020"/>
        <v>731.06218165505095</v>
      </c>
      <c r="H1697" s="11">
        <f t="shared" si="1021"/>
        <v>626.63505276998239</v>
      </c>
      <c r="I1697" s="24">
        <f t="shared" si="1036"/>
        <v>475.24473789520312</v>
      </c>
      <c r="J1697" s="12">
        <f t="shared" si="1022"/>
        <v>0.24741742870919259</v>
      </c>
      <c r="K1697" s="24">
        <f t="shared" si="1023"/>
        <v>648.95441494993224</v>
      </c>
      <c r="L1697" s="12">
        <f t="shared" si="1037"/>
        <v>0.21420889586388542</v>
      </c>
      <c r="M1697" s="24">
        <f t="shared" si="1038"/>
        <v>731.06218165505095</v>
      </c>
      <c r="N1697" s="12">
        <f t="shared" si="1024"/>
        <v>0.18963521828773625</v>
      </c>
      <c r="O1697" s="24">
        <f t="shared" si="1025"/>
        <v>2540.0761653792597</v>
      </c>
      <c r="P1697" s="12">
        <f t="shared" si="1039"/>
        <v>9.4791380255011951E-2</v>
      </c>
      <c r="Q1697" s="24">
        <f t="shared" si="1040"/>
        <v>626.63505276998239</v>
      </c>
      <c r="R1697" s="12">
        <f t="shared" si="1026"/>
        <v>0.36922678594047448</v>
      </c>
      <c r="S1697" s="24">
        <f t="shared" si="1027"/>
        <v>782.75127877666171</v>
      </c>
      <c r="T1697" s="12">
        <f t="shared" si="1041"/>
        <v>0.2289942072653138</v>
      </c>
      <c r="W1697" s="24">
        <f t="shared" si="1042"/>
        <v>872.08725220233532</v>
      </c>
      <c r="X1697" s="24">
        <f t="shared" si="1043"/>
        <v>671.30482004457826</v>
      </c>
      <c r="Y1697" s="13">
        <f t="shared" si="1028"/>
        <v>0.38924487651650075</v>
      </c>
      <c r="Z1697" s="24">
        <f t="shared" si="1029"/>
        <v>2085.0652337011184</v>
      </c>
      <c r="AA1697" s="24">
        <f t="shared" si="1030"/>
        <v>15512.24661891323</v>
      </c>
      <c r="AB1697" s="24">
        <f t="shared" si="1044"/>
        <v>749.36115248615886</v>
      </c>
      <c r="AC1697" s="24">
        <f t="shared" si="1045"/>
        <v>626.63505276998239</v>
      </c>
      <c r="AD1697" s="123">
        <f t="shared" si="1046"/>
        <v>8395</v>
      </c>
      <c r="AE1697" s="14">
        <f t="shared" si="1047"/>
        <v>139.91666666666666</v>
      </c>
      <c r="AF1697" s="24">
        <f t="shared" si="1031"/>
        <v>488.3175263849912</v>
      </c>
      <c r="AG1697" s="3">
        <f t="shared" si="1048"/>
        <v>-1</v>
      </c>
      <c r="AH1697" s="14">
        <f t="shared" si="1015"/>
        <v>0</v>
      </c>
      <c r="AI1697" s="14">
        <f t="shared" si="1016"/>
        <v>-5.1880604767834643E-17</v>
      </c>
      <c r="AJ1697" s="14">
        <f t="shared" si="1017"/>
        <v>0.75514226253507921</v>
      </c>
      <c r="AK1697" s="14">
        <f t="shared" si="1018"/>
        <v>1.0482276200561267</v>
      </c>
      <c r="AL1697" s="24">
        <f t="shared" si="1049"/>
        <v>737.33697436670514</v>
      </c>
      <c r="AM1697" s="14">
        <f t="shared" si="1050"/>
        <v>602.58669653107506</v>
      </c>
      <c r="AN1697" s="138" t="str">
        <f t="shared" si="1051"/>
        <v>modifiée</v>
      </c>
      <c r="AP1697" s="124"/>
    </row>
    <row r="1698" spans="2:42" x14ac:dyDescent="0.25">
      <c r="B1698" s="3">
        <f t="shared" si="1032"/>
        <v>8400</v>
      </c>
      <c r="C1698" s="14">
        <f t="shared" si="1033"/>
        <v>140</v>
      </c>
      <c r="D1698" s="11">
        <f t="shared" si="1034"/>
        <v>1072.1139363452658</v>
      </c>
      <c r="E1698" s="11">
        <f t="shared" si="1019"/>
        <v>955.71063697675231</v>
      </c>
      <c r="F1698" s="11">
        <f t="shared" si="1035"/>
        <v>475.45894679106698</v>
      </c>
      <c r="G1698" s="11">
        <f t="shared" si="1020"/>
        <v>731.15697303530601</v>
      </c>
      <c r="H1698" s="11">
        <f t="shared" si="1021"/>
        <v>626.86404697724765</v>
      </c>
      <c r="I1698" s="24">
        <f t="shared" si="1036"/>
        <v>475.45894679106698</v>
      </c>
      <c r="J1698" s="12">
        <f t="shared" si="1022"/>
        <v>0.24736262505862547</v>
      </c>
      <c r="K1698" s="24">
        <f t="shared" si="1023"/>
        <v>649.09819200995696</v>
      </c>
      <c r="L1698" s="12">
        <f t="shared" si="1037"/>
        <v>0.21412108080549899</v>
      </c>
      <c r="M1698" s="24">
        <f t="shared" si="1038"/>
        <v>731.15697303530601</v>
      </c>
      <c r="N1698" s="12">
        <f t="shared" si="1024"/>
        <v>0.18771670847797389</v>
      </c>
      <c r="O1698" s="24">
        <f t="shared" si="1025"/>
        <v>2566.036353368575</v>
      </c>
      <c r="P1698" s="12">
        <f t="shared" si="1039"/>
        <v>9.3889462036443314E-2</v>
      </c>
      <c r="Q1698" s="24">
        <f t="shared" si="1040"/>
        <v>626.86404697724765</v>
      </c>
      <c r="R1698" s="12">
        <f t="shared" si="1026"/>
        <v>0.36911334559867615</v>
      </c>
      <c r="S1698" s="24">
        <f t="shared" si="1027"/>
        <v>782.99184329069601</v>
      </c>
      <c r="T1698" s="12">
        <f t="shared" si="1041"/>
        <v>0.22886074419392458</v>
      </c>
      <c r="W1698" s="24">
        <f t="shared" si="1042"/>
        <v>872.47649707885182</v>
      </c>
      <c r="X1698" s="24">
        <f t="shared" si="1043"/>
        <v>670.95731706636786</v>
      </c>
      <c r="Y1698" s="13">
        <f t="shared" si="1028"/>
        <v>0.38892211158046169</v>
      </c>
      <c r="Z1698" s="24">
        <f t="shared" si="1029"/>
        <v>2080.8534974475124</v>
      </c>
      <c r="AA1698" s="24">
        <f t="shared" si="1030"/>
        <v>15492.764776333568</v>
      </c>
      <c r="AB1698" s="24">
        <f t="shared" si="1044"/>
        <v>749.67027202804979</v>
      </c>
      <c r="AC1698" s="24">
        <f t="shared" si="1045"/>
        <v>626.86404697724765</v>
      </c>
      <c r="AD1698" s="123">
        <f t="shared" si="1046"/>
        <v>8400</v>
      </c>
      <c r="AE1698" s="14">
        <f t="shared" si="1047"/>
        <v>140</v>
      </c>
      <c r="AF1698" s="24">
        <f t="shared" si="1031"/>
        <v>488.43202348862383</v>
      </c>
      <c r="AG1698" s="3">
        <f t="shared" si="1048"/>
        <v>-1</v>
      </c>
      <c r="AH1698" s="14">
        <f t="shared" si="1015"/>
        <v>0</v>
      </c>
      <c r="AI1698" s="14">
        <f t="shared" si="1016"/>
        <v>-5.1372135485011278E-17</v>
      </c>
      <c r="AJ1698" s="14">
        <f t="shared" si="1017"/>
        <v>0.75411178860238559</v>
      </c>
      <c r="AK1698" s="14">
        <f t="shared" si="1018"/>
        <v>1.046578861763817</v>
      </c>
      <c r="AL1698" s="24">
        <f t="shared" si="1049"/>
        <v>737.6330883813489</v>
      </c>
      <c r="AM1698" s="14">
        <f t="shared" si="1050"/>
        <v>602.78967968384597</v>
      </c>
      <c r="AN1698" s="138" t="str">
        <f t="shared" si="1051"/>
        <v>modifiée</v>
      </c>
      <c r="AP1698" s="124"/>
    </row>
    <row r="1699" spans="2:42" x14ac:dyDescent="0.25">
      <c r="B1699" s="3">
        <f t="shared" si="1032"/>
        <v>8405</v>
      </c>
      <c r="C1699" s="14">
        <f t="shared" si="1033"/>
        <v>140.08333333333334</v>
      </c>
      <c r="D1699" s="11">
        <f t="shared" si="1034"/>
        <v>1072.2030157749148</v>
      </c>
      <c r="E1699" s="11">
        <f t="shared" si="1019"/>
        <v>955.93141240312457</v>
      </c>
      <c r="F1699" s="11">
        <f t="shared" si="1035"/>
        <v>475.67306787187249</v>
      </c>
      <c r="G1699" s="11">
        <f t="shared" si="1020"/>
        <v>731.2508624973425</v>
      </c>
      <c r="H1699" s="11">
        <f t="shared" si="1021"/>
        <v>627.09290772144163</v>
      </c>
      <c r="I1699" s="24">
        <f t="shared" si="1036"/>
        <v>475.67306787187249</v>
      </c>
      <c r="J1699" s="12">
        <f t="shared" si="1022"/>
        <v>0.24730781654836992</v>
      </c>
      <c r="K1699" s="24">
        <f t="shared" si="1023"/>
        <v>649.24204555009226</v>
      </c>
      <c r="L1699" s="12">
        <f t="shared" si="1037"/>
        <v>0.21403328938277252</v>
      </c>
      <c r="M1699" s="24">
        <f t="shared" si="1038"/>
        <v>731.2508624973425</v>
      </c>
      <c r="N1699" s="12">
        <f t="shared" si="1024"/>
        <v>0.18580280537319735</v>
      </c>
      <c r="O1699" s="24">
        <f t="shared" si="1025"/>
        <v>2592.4683813124866</v>
      </c>
      <c r="P1699" s="12">
        <f t="shared" si="1039"/>
        <v>9.2988846443232964E-2</v>
      </c>
      <c r="Q1699" s="24">
        <f t="shared" si="1040"/>
        <v>627.09290772144163</v>
      </c>
      <c r="R1699" s="12">
        <f t="shared" si="1026"/>
        <v>0.3689995733881174</v>
      </c>
      <c r="S1699" s="24">
        <f t="shared" si="1027"/>
        <v>783.23326013582334</v>
      </c>
      <c r="T1699" s="12">
        <f t="shared" si="1041"/>
        <v>0.22872717229637587</v>
      </c>
      <c r="W1699" s="24">
        <f t="shared" si="1042"/>
        <v>872.86541919043225</v>
      </c>
      <c r="X1699" s="24">
        <f t="shared" si="1043"/>
        <v>670.61200679976434</v>
      </c>
      <c r="Y1699" s="13">
        <f t="shared" si="1028"/>
        <v>0.38859819080040409</v>
      </c>
      <c r="Z1699" s="24">
        <f t="shared" si="1029"/>
        <v>2076.649830317308</v>
      </c>
      <c r="AA1699" s="24">
        <f t="shared" si="1030"/>
        <v>15473.295154722497</v>
      </c>
      <c r="AB1699" s="24">
        <f t="shared" si="1044"/>
        <v>749.97916345593694</v>
      </c>
      <c r="AC1699" s="24">
        <f t="shared" si="1045"/>
        <v>627.09290772144163</v>
      </c>
      <c r="AD1699" s="123">
        <f t="shared" si="1046"/>
        <v>8405</v>
      </c>
      <c r="AE1699" s="14">
        <f t="shared" si="1047"/>
        <v>140.08333333333334</v>
      </c>
      <c r="AF1699" s="24">
        <f t="shared" si="1031"/>
        <v>488.54645386072082</v>
      </c>
      <c r="AG1699" s="3">
        <f t="shared" si="1048"/>
        <v>-1</v>
      </c>
      <c r="AH1699" s="14">
        <f t="shared" si="1015"/>
        <v>0</v>
      </c>
      <c r="AI1699" s="14">
        <f t="shared" si="1016"/>
        <v>-5.0863962549737265E-17</v>
      </c>
      <c r="AJ1699" s="14">
        <f t="shared" si="1017"/>
        <v>0.75308191525351265</v>
      </c>
      <c r="AK1699" s="14">
        <f t="shared" si="1018"/>
        <v>1.0449310644056202</v>
      </c>
      <c r="AL1699" s="24">
        <f t="shared" si="1049"/>
        <v>737.92897858288165</v>
      </c>
      <c r="AM1699" s="14">
        <f t="shared" si="1050"/>
        <v>602.99253797533117</v>
      </c>
      <c r="AN1699" s="138" t="str">
        <f t="shared" si="1051"/>
        <v>modifiée</v>
      </c>
      <c r="AP1699" s="124"/>
    </row>
    <row r="1700" spans="2:42" x14ac:dyDescent="0.25">
      <c r="B1700" s="3">
        <f t="shared" si="1032"/>
        <v>8410</v>
      </c>
      <c r="C1700" s="14">
        <f t="shared" si="1033"/>
        <v>140.16666666666666</v>
      </c>
      <c r="D1700" s="11">
        <f t="shared" si="1034"/>
        <v>1072.2920422756069</v>
      </c>
      <c r="E1700" s="11">
        <f t="shared" si="1019"/>
        <v>956.15218782949671</v>
      </c>
      <c r="F1700" s="11">
        <f t="shared" si="1035"/>
        <v>475.88710116125526</v>
      </c>
      <c r="G1700" s="11">
        <f t="shared" si="1020"/>
        <v>731.34385134378567</v>
      </c>
      <c r="H1700" s="11">
        <f t="shared" si="1021"/>
        <v>627.32163489373806</v>
      </c>
      <c r="I1700" s="24">
        <f t="shared" si="1036"/>
        <v>475.88710116125526</v>
      </c>
      <c r="J1700" s="12">
        <f t="shared" si="1022"/>
        <v>0.24725300320863514</v>
      </c>
      <c r="K1700" s="24">
        <f t="shared" si="1023"/>
        <v>649.38597555033914</v>
      </c>
      <c r="L1700" s="12">
        <f t="shared" si="1037"/>
        <v>0.21394552163304267</v>
      </c>
      <c r="M1700" s="24">
        <f t="shared" si="1038"/>
        <v>731.34385134378567</v>
      </c>
      <c r="N1700" s="12">
        <f t="shared" si="1024"/>
        <v>0.18389372951666191</v>
      </c>
      <c r="O1700" s="24">
        <f t="shared" si="1025"/>
        <v>2619.3818536130566</v>
      </c>
      <c r="P1700" s="12">
        <f t="shared" si="1039"/>
        <v>9.2089636281929246E-2</v>
      </c>
      <c r="Q1700" s="24">
        <f t="shared" si="1040"/>
        <v>627.32163489373806</v>
      </c>
      <c r="R1700" s="12">
        <f t="shared" si="1026"/>
        <v>0.36888546796302424</v>
      </c>
      <c r="S1700" s="24">
        <f t="shared" si="1027"/>
        <v>783.47553361053735</v>
      </c>
      <c r="T1700" s="12">
        <f t="shared" si="1041"/>
        <v>0.22859349102848769</v>
      </c>
      <c r="W1700" s="24">
        <f t="shared" si="1042"/>
        <v>873.25401738123264</v>
      </c>
      <c r="X1700" s="24">
        <f t="shared" si="1043"/>
        <v>670.26886992754248</v>
      </c>
      <c r="Y1700" s="13">
        <f t="shared" si="1028"/>
        <v>0.38827313453554063</v>
      </c>
      <c r="Z1700" s="24">
        <f t="shared" si="1029"/>
        <v>2072.4542612066016</v>
      </c>
      <c r="AA1700" s="24">
        <f t="shared" si="1030"/>
        <v>15453.838076209393</v>
      </c>
      <c r="AB1700" s="24">
        <f t="shared" si="1044"/>
        <v>750.28782613748535</v>
      </c>
      <c r="AC1700" s="24">
        <f t="shared" si="1045"/>
        <v>627.32163489373806</v>
      </c>
      <c r="AD1700" s="123">
        <f t="shared" si="1046"/>
        <v>8410</v>
      </c>
      <c r="AE1700" s="14">
        <f t="shared" si="1047"/>
        <v>140.16666666666666</v>
      </c>
      <c r="AF1700" s="24">
        <f t="shared" si="1031"/>
        <v>488.66081744686903</v>
      </c>
      <c r="AG1700" s="3">
        <f t="shared" si="1048"/>
        <v>-1</v>
      </c>
      <c r="AH1700" s="14">
        <f t="shared" si="1015"/>
        <v>0</v>
      </c>
      <c r="AI1700" s="14">
        <f t="shared" si="1016"/>
        <v>-5.0356086203655466E-17</v>
      </c>
      <c r="AJ1700" s="14">
        <f t="shared" si="1017"/>
        <v>0.75205264297817864</v>
      </c>
      <c r="AK1700" s="14">
        <f t="shared" si="1018"/>
        <v>1.0432842287650859</v>
      </c>
      <c r="AL1700" s="24">
        <f t="shared" si="1049"/>
        <v>738.22464438989346</v>
      </c>
      <c r="AM1700" s="14">
        <f t="shared" si="1050"/>
        <v>603.19527139855415</v>
      </c>
      <c r="AN1700" s="138" t="str">
        <f t="shared" si="1051"/>
        <v>modifiée</v>
      </c>
      <c r="AP1700" s="124"/>
    </row>
    <row r="1701" spans="2:42" x14ac:dyDescent="0.25">
      <c r="B1701" s="3">
        <f t="shared" si="1032"/>
        <v>8415</v>
      </c>
      <c r="C1701" s="14">
        <f t="shared" si="1033"/>
        <v>140.25</v>
      </c>
      <c r="D1701" s="11">
        <f t="shared" si="1034"/>
        <v>1072.3810159102029</v>
      </c>
      <c r="E1701" s="11">
        <f t="shared" si="1019"/>
        <v>956.37296325586897</v>
      </c>
      <c r="F1701" s="11">
        <f t="shared" si="1035"/>
        <v>476.1010466828883</v>
      </c>
      <c r="G1701" s="11">
        <f t="shared" si="1020"/>
        <v>731.43594098006758</v>
      </c>
      <c r="H1701" s="11">
        <f t="shared" si="1021"/>
        <v>627.55022838476657</v>
      </c>
      <c r="I1701" s="24">
        <f t="shared" si="1036"/>
        <v>476.1010466828883</v>
      </c>
      <c r="J1701" s="12">
        <f t="shared" si="1022"/>
        <v>0.24719818506966407</v>
      </c>
      <c r="K1701" s="24">
        <f t="shared" si="1023"/>
        <v>649.52998199053025</v>
      </c>
      <c r="L1701" s="12">
        <f t="shared" si="1037"/>
        <v>0.21385777759363742</v>
      </c>
      <c r="M1701" s="24">
        <f t="shared" si="1038"/>
        <v>731.43594098006758</v>
      </c>
      <c r="N1701" s="12">
        <f t="shared" si="1024"/>
        <v>0.18198970109663301</v>
      </c>
      <c r="O1701" s="24">
        <f t="shared" si="1025"/>
        <v>2646.7865774086031</v>
      </c>
      <c r="P1701" s="12">
        <f t="shared" si="1039"/>
        <v>9.1191934707224837E-2</v>
      </c>
      <c r="Q1701" s="24">
        <f t="shared" si="1040"/>
        <v>627.55022838476657</v>
      </c>
      <c r="R1701" s="12">
        <f t="shared" si="1026"/>
        <v>0.36877102797085581</v>
      </c>
      <c r="S1701" s="24">
        <f t="shared" si="1027"/>
        <v>783.71866804119986</v>
      </c>
      <c r="T1701" s="12">
        <f t="shared" si="1041"/>
        <v>0.22845969984299952</v>
      </c>
      <c r="W1701" s="24">
        <f t="shared" si="1042"/>
        <v>873.6422905157682</v>
      </c>
      <c r="X1701" s="24">
        <f t="shared" si="1043"/>
        <v>669.92788734369151</v>
      </c>
      <c r="Y1701" s="13">
        <f t="shared" si="1028"/>
        <v>0.38794696298147141</v>
      </c>
      <c r="Z1701" s="24">
        <f t="shared" si="1029"/>
        <v>2068.2668185025195</v>
      </c>
      <c r="AA1701" s="24">
        <f t="shared" si="1030"/>
        <v>15434.393860372747</v>
      </c>
      <c r="AB1701" s="24">
        <f t="shared" si="1044"/>
        <v>750.59625945026733</v>
      </c>
      <c r="AC1701" s="24">
        <f t="shared" si="1045"/>
        <v>627.55022838476657</v>
      </c>
      <c r="AD1701" s="123">
        <f t="shared" si="1046"/>
        <v>8415</v>
      </c>
      <c r="AE1701" s="14">
        <f t="shared" si="1047"/>
        <v>140.25</v>
      </c>
      <c r="AF1701" s="24">
        <f t="shared" si="1031"/>
        <v>488.77511419238328</v>
      </c>
      <c r="AG1701" s="3">
        <f t="shared" si="1048"/>
        <v>-1</v>
      </c>
      <c r="AH1701" s="14">
        <f t="shared" si="1015"/>
        <v>0</v>
      </c>
      <c r="AI1701" s="14">
        <f t="shared" si="1016"/>
        <v>-4.9848506689616883E-17</v>
      </c>
      <c r="AJ1701" s="14">
        <f t="shared" si="1017"/>
        <v>0.75102397226855044</v>
      </c>
      <c r="AK1701" s="14">
        <f t="shared" si="1018"/>
        <v>1.0416383556296807</v>
      </c>
      <c r="AL1701" s="24">
        <f t="shared" si="1049"/>
        <v>738.52008523029031</v>
      </c>
      <c r="AM1701" s="14">
        <f t="shared" si="1050"/>
        <v>603.39787994481253</v>
      </c>
      <c r="AN1701" s="138" t="str">
        <f t="shared" si="1051"/>
        <v>modifiée</v>
      </c>
      <c r="AP1701" s="124"/>
    </row>
    <row r="1702" spans="2:42" x14ac:dyDescent="0.25">
      <c r="B1702" s="3">
        <f t="shared" si="1032"/>
        <v>8420</v>
      </c>
      <c r="C1702" s="14">
        <f t="shared" si="1033"/>
        <v>140.33333333333334</v>
      </c>
      <c r="D1702" s="11">
        <f t="shared" si="1034"/>
        <v>1072.4699367414516</v>
      </c>
      <c r="E1702" s="11">
        <f t="shared" si="1019"/>
        <v>956.59373868224122</v>
      </c>
      <c r="F1702" s="11">
        <f t="shared" si="1035"/>
        <v>476.31490446048196</v>
      </c>
      <c r="G1702" s="11">
        <f t="shared" si="1020"/>
        <v>731.52713291477482</v>
      </c>
      <c r="H1702" s="11">
        <f t="shared" si="1021"/>
        <v>627.7786880846096</v>
      </c>
      <c r="I1702" s="24">
        <f t="shared" si="1036"/>
        <v>476.31490446048196</v>
      </c>
      <c r="J1702" s="12">
        <f t="shared" si="1022"/>
        <v>0.24714336216173344</v>
      </c>
      <c r="K1702" s="24">
        <f t="shared" si="1023"/>
        <v>649.67406485033018</v>
      </c>
      <c r="L1702" s="12">
        <f t="shared" si="1037"/>
        <v>0.21377005730178614</v>
      </c>
      <c r="M1702" s="24">
        <f t="shared" si="1038"/>
        <v>731.52713291477482</v>
      </c>
      <c r="N1702" s="12">
        <f t="shared" si="1024"/>
        <v>0.18009093982146912</v>
      </c>
      <c r="O1702" s="24">
        <f t="shared" si="1025"/>
        <v>2674.6925668036783</v>
      </c>
      <c r="P1702" s="12">
        <f t="shared" si="1039"/>
        <v>9.0295845164734545E-2</v>
      </c>
      <c r="Q1702" s="24">
        <f t="shared" si="1040"/>
        <v>627.7786880846096</v>
      </c>
      <c r="R1702" s="12">
        <f t="shared" si="1026"/>
        <v>0.3686562520522656</v>
      </c>
      <c r="S1702" s="24">
        <f t="shared" si="1027"/>
        <v>783.96266778225947</v>
      </c>
      <c r="T1702" s="12">
        <f t="shared" si="1041"/>
        <v>0.22832579818941562</v>
      </c>
      <c r="W1702" s="24">
        <f t="shared" si="1042"/>
        <v>874.03023747874965</v>
      </c>
      <c r="X1702" s="24">
        <f t="shared" si="1043"/>
        <v>669.58904015067139</v>
      </c>
      <c r="Y1702" s="13">
        <f t="shared" si="1028"/>
        <v>0.38761969617117964</v>
      </c>
      <c r="Z1702" s="24">
        <f t="shared" si="1029"/>
        <v>2064.0875300872895</v>
      </c>
      <c r="AA1702" s="24">
        <f t="shared" si="1030"/>
        <v>15414.962824249038</v>
      </c>
      <c r="AB1702" s="24">
        <f t="shared" si="1044"/>
        <v>750.90446278167963</v>
      </c>
      <c r="AC1702" s="24">
        <f t="shared" si="1045"/>
        <v>627.7786880846096</v>
      </c>
      <c r="AD1702" s="123">
        <f t="shared" si="1046"/>
        <v>8420</v>
      </c>
      <c r="AE1702" s="14">
        <f t="shared" si="1047"/>
        <v>140.33333333333334</v>
      </c>
      <c r="AF1702" s="24">
        <f t="shared" si="1031"/>
        <v>488.8893440423048</v>
      </c>
      <c r="AG1702" s="3">
        <f t="shared" si="1048"/>
        <v>-1</v>
      </c>
      <c r="AH1702" s="14">
        <f t="shared" ref="AH1702:AH1765" si="1052">IF(AC1702&lt;=450,AthetaR30_0,IF(AC1702&gt;=650,AthetaR30_2,(IF(AC1702&lt;=550,AthetaR30_0+(AthetaR30_1-AthetaR30_0)/100*(AC1702-450),AthetaR30_1+(AthetaR30_2-AthetaR30_1)/100*(AC1702-550)))))</f>
        <v>0</v>
      </c>
      <c r="AI1702" s="14">
        <f t="shared" ref="AI1702:AI1765" si="1053">IF(AC1702&lt;=450,AthetaR60_0,IF(AC1702&gt;=650,AthetaR60_2,(IF(AC1702&lt;=550,AthetaR60_0+(AthetaR60_1-AthetaR60_0)/100*(AC1702-450),AthetaR60_1+(AthetaR60_2-AthetaR60_1)/100*(AC1702-550)))))</f>
        <v>-4.9341224251687512E-17</v>
      </c>
      <c r="AJ1702" s="14">
        <f t="shared" ref="AJ1702:AJ1765" si="1054">IF(AC1702&lt;=450,AthetaR90_0,IF(AC1702&gt;=650,AthetaR90_2,(IF(AC1702&lt;=550,AthetaR90_0+(AthetaR90_1-AthetaR90_0)/100*(AC1702-450),AthetaR90_1+(AthetaR90_2-AthetaR90_1)/100*(AC1702-550)))))</f>
        <v>0.74999590361925672</v>
      </c>
      <c r="AK1702" s="14">
        <f t="shared" ref="AK1702:AK1765" si="1055">IF(AC1702&lt;=450,AthetaR120_0,IF(AC1702&gt;=650,AthetaR120_2,(IF(AC1702&lt;=550,AthetaR120_0+(AthetaR120_1-AthetaR120_0)/100*(AC1702-450),AthetaR120_1+(AthetaR120_2-AthetaR120_1)/100*(AC1702-550)))))</f>
        <v>1.0399934457908109</v>
      </c>
      <c r="AL1702" s="24">
        <f t="shared" si="1049"/>
        <v>738.8153005412164</v>
      </c>
      <c r="AM1702" s="14">
        <f t="shared" si="1050"/>
        <v>603.60036360368304</v>
      </c>
      <c r="AN1702" s="138" t="str">
        <f t="shared" si="1051"/>
        <v>modifiée</v>
      </c>
      <c r="AP1702" s="124"/>
    </row>
    <row r="1703" spans="2:42" x14ac:dyDescent="0.25">
      <c r="B1703" s="3">
        <f t="shared" si="1032"/>
        <v>8425</v>
      </c>
      <c r="C1703" s="14">
        <f t="shared" si="1033"/>
        <v>140.41666666666666</v>
      </c>
      <c r="D1703" s="11">
        <f t="shared" si="1034"/>
        <v>1072.558804831991</v>
      </c>
      <c r="E1703" s="11">
        <f t="shared" si="1019"/>
        <v>956.81451410861337</v>
      </c>
      <c r="F1703" s="11">
        <f t="shared" si="1035"/>
        <v>476.52867451778371</v>
      </c>
      <c r="G1703" s="11">
        <f t="shared" si="1020"/>
        <v>731.61742875993957</v>
      </c>
      <c r="H1703" s="11">
        <f t="shared" si="1021"/>
        <v>628.00701388279901</v>
      </c>
      <c r="I1703" s="24">
        <f t="shared" si="1036"/>
        <v>476.52867451778371</v>
      </c>
      <c r="J1703" s="12">
        <f t="shared" si="1022"/>
        <v>0.24708853451515303</v>
      </c>
      <c r="K1703" s="24">
        <f t="shared" si="1023"/>
        <v>649.81822410923701</v>
      </c>
      <c r="L1703" s="12">
        <f t="shared" si="1037"/>
        <v>0.21368236079464722</v>
      </c>
      <c r="M1703" s="24">
        <f t="shared" si="1038"/>
        <v>731.61742875993957</v>
      </c>
      <c r="N1703" s="12">
        <f t="shared" si="1024"/>
        <v>0.17819766479386578</v>
      </c>
      <c r="O1703" s="24">
        <f t="shared" si="1025"/>
        <v>2703.110047184824</v>
      </c>
      <c r="P1703" s="12">
        <f t="shared" si="1039"/>
        <v>8.9401471332880747E-2</v>
      </c>
      <c r="Q1703" s="24">
        <f t="shared" si="1040"/>
        <v>628.00701388279901</v>
      </c>
      <c r="R1703" s="12">
        <f t="shared" si="1026"/>
        <v>0.36854113884106177</v>
      </c>
      <c r="S1703" s="24">
        <f t="shared" si="1027"/>
        <v>784.2075372164727</v>
      </c>
      <c r="T1703" s="12">
        <f t="shared" si="1041"/>
        <v>0.22819178551402941</v>
      </c>
      <c r="W1703" s="24">
        <f t="shared" si="1042"/>
        <v>874.41785717492087</v>
      </c>
      <c r="X1703" s="24">
        <f t="shared" si="1043"/>
        <v>669.25230965670949</v>
      </c>
      <c r="Y1703" s="13">
        <f t="shared" si="1028"/>
        <v>0.38729135397604519</v>
      </c>
      <c r="Z1703" s="24">
        <f t="shared" si="1029"/>
        <v>2059.9164233423126</v>
      </c>
      <c r="AA1703" s="24">
        <f t="shared" si="1030"/>
        <v>15395.545282342584</v>
      </c>
      <c r="AB1703" s="24">
        <f t="shared" si="1044"/>
        <v>751.21243552885994</v>
      </c>
      <c r="AC1703" s="24">
        <f t="shared" si="1045"/>
        <v>628.00701388279901</v>
      </c>
      <c r="AD1703" s="123">
        <f t="shared" si="1046"/>
        <v>8425</v>
      </c>
      <c r="AE1703" s="14">
        <f t="shared" si="1047"/>
        <v>140.41666666666666</v>
      </c>
      <c r="AF1703" s="24">
        <f t="shared" si="1031"/>
        <v>489.00350694139951</v>
      </c>
      <c r="AG1703" s="3">
        <f t="shared" si="1048"/>
        <v>-1</v>
      </c>
      <c r="AH1703" s="14">
        <f t="shared" si="1052"/>
        <v>0</v>
      </c>
      <c r="AI1703" s="14">
        <f t="shared" si="1053"/>
        <v>-4.8834239135155911E-17</v>
      </c>
      <c r="AJ1703" s="14">
        <f t="shared" si="1054"/>
        <v>0.74896843752740438</v>
      </c>
      <c r="AK1703" s="14">
        <f t="shared" si="1055"/>
        <v>1.038349500043847</v>
      </c>
      <c r="AL1703" s="24">
        <f t="shared" si="1049"/>
        <v>739.1102897689733</v>
      </c>
      <c r="AM1703" s="14">
        <f t="shared" si="1050"/>
        <v>603.80272236302574</v>
      </c>
      <c r="AN1703" s="138" t="str">
        <f t="shared" si="1051"/>
        <v>modifiée</v>
      </c>
      <c r="AP1703" s="124"/>
    </row>
    <row r="1704" spans="2:42" x14ac:dyDescent="0.25">
      <c r="B1704" s="3">
        <f t="shared" si="1032"/>
        <v>8430</v>
      </c>
      <c r="C1704" s="14">
        <f t="shared" si="1033"/>
        <v>140.5</v>
      </c>
      <c r="D1704" s="11">
        <f t="shared" si="1034"/>
        <v>1072.6476202443464</v>
      </c>
      <c r="E1704" s="11">
        <f t="shared" si="1019"/>
        <v>957.03528953498562</v>
      </c>
      <c r="F1704" s="11">
        <f t="shared" si="1035"/>
        <v>476.74235687857833</v>
      </c>
      <c r="G1704" s="11">
        <f t="shared" si="1020"/>
        <v>731.70683023127242</v>
      </c>
      <c r="H1704" s="11">
        <f t="shared" si="1021"/>
        <v>628.23520566831303</v>
      </c>
      <c r="I1704" s="24">
        <f t="shared" si="1036"/>
        <v>476.74235687857833</v>
      </c>
      <c r="J1704" s="12">
        <f t="shared" si="1022"/>
        <v>0.24703370216026554</v>
      </c>
      <c r="K1704" s="24">
        <f t="shared" si="1023"/>
        <v>649.96245974658166</v>
      </c>
      <c r="L1704" s="12">
        <f t="shared" si="1037"/>
        <v>0.21359468810934765</v>
      </c>
      <c r="M1704" s="24">
        <f t="shared" si="1038"/>
        <v>731.70683023127242</v>
      </c>
      <c r="N1704" s="12">
        <f t="shared" si="1024"/>
        <v>0.17631009438442322</v>
      </c>
      <c r="O1704" s="24">
        <f t="shared" si="1025"/>
        <v>2732.0494596237281</v>
      </c>
      <c r="P1704" s="12">
        <f t="shared" si="1039"/>
        <v>8.850891706387308E-2</v>
      </c>
      <c r="Q1704" s="24">
        <f t="shared" si="1040"/>
        <v>628.23520566831303</v>
      </c>
      <c r="R1704" s="12">
        <f t="shared" si="1026"/>
        <v>0.36842568696416861</v>
      </c>
      <c r="S1704" s="24">
        <f t="shared" si="1027"/>
        <v>784.45328075512623</v>
      </c>
      <c r="T1704" s="12">
        <f t="shared" si="1041"/>
        <v>0.22805766125996327</v>
      </c>
      <c r="W1704" s="24">
        <f t="shared" si="1042"/>
        <v>874.80514852889689</v>
      </c>
      <c r="X1704" s="24">
        <f t="shared" si="1043"/>
        <v>668.91767737313774</v>
      </c>
      <c r="Y1704" s="13">
        <f t="shared" si="1028"/>
        <v>0.38696195610683737</v>
      </c>
      <c r="Z1704" s="24">
        <f t="shared" si="1029"/>
        <v>2055.7535251522181</v>
      </c>
      <c r="AA1704" s="24">
        <f t="shared" si="1030"/>
        <v>15376.14154663475</v>
      </c>
      <c r="AB1704" s="24">
        <f t="shared" si="1044"/>
        <v>751.52017709860502</v>
      </c>
      <c r="AC1704" s="24">
        <f t="shared" si="1045"/>
        <v>628.23520566831303</v>
      </c>
      <c r="AD1704" s="123">
        <f t="shared" si="1046"/>
        <v>8430</v>
      </c>
      <c r="AE1704" s="14">
        <f t="shared" si="1047"/>
        <v>140.5</v>
      </c>
      <c r="AF1704" s="24">
        <f t="shared" si="1031"/>
        <v>489.11760283415651</v>
      </c>
      <c r="AG1704" s="3">
        <f t="shared" si="1048"/>
        <v>-1</v>
      </c>
      <c r="AH1704" s="14">
        <f t="shared" si="1052"/>
        <v>0</v>
      </c>
      <c r="AI1704" s="14">
        <f t="shared" si="1053"/>
        <v>-4.832755158653993E-17</v>
      </c>
      <c r="AJ1704" s="14">
        <f t="shared" si="1054"/>
        <v>0.74794157449259135</v>
      </c>
      <c r="AK1704" s="14">
        <f t="shared" si="1055"/>
        <v>1.0367065191881462</v>
      </c>
      <c r="AL1704" s="24">
        <f t="shared" si="1049"/>
        <v>739.40505236894285</v>
      </c>
      <c r="AM1704" s="14">
        <f t="shared" si="1050"/>
        <v>604.0049562089888</v>
      </c>
      <c r="AN1704" s="138" t="str">
        <f t="shared" si="1051"/>
        <v>modifiée</v>
      </c>
      <c r="AP1704" s="124"/>
    </row>
    <row r="1705" spans="2:42" x14ac:dyDescent="0.25">
      <c r="B1705" s="3">
        <f t="shared" si="1032"/>
        <v>8435</v>
      </c>
      <c r="C1705" s="14">
        <f t="shared" si="1033"/>
        <v>140.58333333333334</v>
      </c>
      <c r="D1705" s="11">
        <f t="shared" si="1034"/>
        <v>1072.7363830409333</v>
      </c>
      <c r="E1705" s="11">
        <f t="shared" si="1019"/>
        <v>957.25606496135788</v>
      </c>
      <c r="F1705" s="11">
        <f t="shared" si="1035"/>
        <v>476.9559515666877</v>
      </c>
      <c r="G1705" s="11">
        <f t="shared" si="1020"/>
        <v>731.79533914833632</v>
      </c>
      <c r="H1705" s="11">
        <f t="shared" si="1021"/>
        <v>628.46326332957301</v>
      </c>
      <c r="I1705" s="24">
        <f t="shared" si="1036"/>
        <v>476.9559515666877</v>
      </c>
      <c r="J1705" s="12">
        <f t="shared" si="1022"/>
        <v>0.24697886512744655</v>
      </c>
      <c r="K1705" s="24">
        <f t="shared" si="1023"/>
        <v>650.10677174152852</v>
      </c>
      <c r="L1705" s="12">
        <f t="shared" si="1037"/>
        <v>0.21350703928289846</v>
      </c>
      <c r="M1705" s="24">
        <f t="shared" si="1038"/>
        <v>731.79533914833632</v>
      </c>
      <c r="N1705" s="12">
        <f t="shared" si="1024"/>
        <v>0.17442844610468872</v>
      </c>
      <c r="O1705" s="24">
        <f t="shared" si="1025"/>
        <v>2761.5214653696557</v>
      </c>
      <c r="P1705" s="12">
        <f t="shared" si="1039"/>
        <v>8.7618286323751585E-2</v>
      </c>
      <c r="Q1705" s="24">
        <f t="shared" si="1040"/>
        <v>628.46326332957301</v>
      </c>
      <c r="R1705" s="12">
        <f t="shared" si="1026"/>
        <v>0.36830989504158607</v>
      </c>
      <c r="S1705" s="24">
        <f t="shared" si="1027"/>
        <v>784.69990283826223</v>
      </c>
      <c r="T1705" s="12">
        <f t="shared" si="1041"/>
        <v>0.22792342486702238</v>
      </c>
      <c r="W1705" s="24">
        <f t="shared" si="1042"/>
        <v>875.1921104850037</v>
      </c>
      <c r="X1705" s="24">
        <f t="shared" si="1043"/>
        <v>668.58512501176904</v>
      </c>
      <c r="Y1705" s="13">
        <f t="shared" si="1028"/>
        <v>0.38663152211471669</v>
      </c>
      <c r="Z1705" s="24">
        <f t="shared" si="1029"/>
        <v>2051.5988619088548</v>
      </c>
      <c r="AA1705" s="24">
        <f t="shared" si="1030"/>
        <v>15356.751926593712</v>
      </c>
      <c r="AB1705" s="24">
        <f t="shared" si="1044"/>
        <v>751.82768690728835</v>
      </c>
      <c r="AC1705" s="24">
        <f t="shared" si="1045"/>
        <v>628.46326332957301</v>
      </c>
      <c r="AD1705" s="123">
        <f t="shared" si="1046"/>
        <v>8435</v>
      </c>
      <c r="AE1705" s="14">
        <f t="shared" si="1047"/>
        <v>140.58333333333334</v>
      </c>
      <c r="AF1705" s="24">
        <f t="shared" si="1031"/>
        <v>489.23163166478651</v>
      </c>
      <c r="AG1705" s="3">
        <f t="shared" si="1048"/>
        <v>-1</v>
      </c>
      <c r="AH1705" s="14">
        <f t="shared" si="1052"/>
        <v>0</v>
      </c>
      <c r="AI1705" s="14">
        <f t="shared" si="1053"/>
        <v>-4.7821161853593957E-17</v>
      </c>
      <c r="AJ1705" s="14">
        <f t="shared" si="1054"/>
        <v>0.74691531501692143</v>
      </c>
      <c r="AK1705" s="14">
        <f t="shared" si="1055"/>
        <v>1.0350645040270743</v>
      </c>
      <c r="AL1705" s="24">
        <f t="shared" si="1049"/>
        <v>739.69958780550837</v>
      </c>
      <c r="AM1705" s="14">
        <f t="shared" si="1050"/>
        <v>604.20706512601316</v>
      </c>
      <c r="AN1705" s="138" t="str">
        <f t="shared" si="1051"/>
        <v>modifiée</v>
      </c>
      <c r="AP1705" s="124"/>
    </row>
    <row r="1706" spans="2:42" x14ac:dyDescent="0.25">
      <c r="B1706" s="3">
        <f t="shared" si="1032"/>
        <v>8440</v>
      </c>
      <c r="C1706" s="14">
        <f t="shared" si="1033"/>
        <v>140.66666666666666</v>
      </c>
      <c r="D1706" s="11">
        <f t="shared" si="1034"/>
        <v>1072.8250932840556</v>
      </c>
      <c r="E1706" s="11">
        <f t="shared" si="1019"/>
        <v>957.47684038773002</v>
      </c>
      <c r="F1706" s="11">
        <f t="shared" si="1035"/>
        <v>477.16945860597059</v>
      </c>
      <c r="G1706" s="11">
        <f t="shared" si="1020"/>
        <v>731.88295743466006</v>
      </c>
      <c r="H1706" s="11">
        <f t="shared" si="1021"/>
        <v>628.69118675444008</v>
      </c>
      <c r="I1706" s="24">
        <f t="shared" si="1036"/>
        <v>477.16945860597059</v>
      </c>
      <c r="J1706" s="12">
        <f t="shared" si="1022"/>
        <v>0.24692402344710354</v>
      </c>
      <c r="K1706" s="24">
        <f t="shared" si="1023"/>
        <v>650.25116007307668</v>
      </c>
      <c r="L1706" s="12">
        <f t="shared" si="1037"/>
        <v>0.21341941435229042</v>
      </c>
      <c r="M1706" s="24">
        <f t="shared" si="1038"/>
        <v>731.88295743466006</v>
      </c>
      <c r="N1706" s="12">
        <f t="shared" si="1024"/>
        <v>0.17255293647984829</v>
      </c>
      <c r="O1706" s="24">
        <f t="shared" si="1025"/>
        <v>2791.5369504327518</v>
      </c>
      <c r="P1706" s="12">
        <f t="shared" si="1039"/>
        <v>8.6729683131789262E-2</v>
      </c>
      <c r="Q1706" s="24">
        <f t="shared" si="1040"/>
        <v>628.69118675444008</v>
      </c>
      <c r="R1706" s="12">
        <f t="shared" si="1026"/>
        <v>0.3681937616863506</v>
      </c>
      <c r="S1706" s="24">
        <f t="shared" si="1027"/>
        <v>784.9474079349053</v>
      </c>
      <c r="T1706" s="12">
        <f t="shared" si="1041"/>
        <v>0.22778907577181998</v>
      </c>
      <c r="W1706" s="24">
        <f t="shared" si="1042"/>
        <v>875.57874200711842</v>
      </c>
      <c r="X1706" s="24">
        <f t="shared" si="1043"/>
        <v>668.25463448231289</v>
      </c>
      <c r="Y1706" s="13">
        <f t="shared" si="1028"/>
        <v>0.38630007139221811</v>
      </c>
      <c r="Z1706" s="24">
        <f t="shared" si="1029"/>
        <v>2047.45245951529</v>
      </c>
      <c r="AA1706" s="24">
        <f t="shared" si="1030"/>
        <v>15337.376729183638</v>
      </c>
      <c r="AB1706" s="24">
        <f t="shared" si="1044"/>
        <v>752.13496438077925</v>
      </c>
      <c r="AC1706" s="24">
        <f t="shared" si="1045"/>
        <v>628.69118675444008</v>
      </c>
      <c r="AD1706" s="123">
        <f t="shared" si="1046"/>
        <v>8440</v>
      </c>
      <c r="AE1706" s="14">
        <f t="shared" si="1047"/>
        <v>140.66666666666666</v>
      </c>
      <c r="AF1706" s="24">
        <f t="shared" si="1031"/>
        <v>489.34559337722004</v>
      </c>
      <c r="AG1706" s="3">
        <f t="shared" si="1048"/>
        <v>-1</v>
      </c>
      <c r="AH1706" s="14">
        <f t="shared" si="1052"/>
        <v>0</v>
      </c>
      <c r="AI1706" s="14">
        <f t="shared" si="1053"/>
        <v>-4.7315070185316268E-17</v>
      </c>
      <c r="AJ1706" s="14">
        <f t="shared" si="1054"/>
        <v>0.74588965960501963</v>
      </c>
      <c r="AK1706" s="14">
        <f t="shared" si="1055"/>
        <v>1.0334234553680313</v>
      </c>
      <c r="AL1706" s="24">
        <f t="shared" si="1049"/>
        <v>739.99389555197752</v>
      </c>
      <c r="AM1706" s="14">
        <f t="shared" si="1050"/>
        <v>604.40904909683661</v>
      </c>
      <c r="AN1706" s="138" t="str">
        <f t="shared" si="1051"/>
        <v>modifiée</v>
      </c>
      <c r="AP1706" s="124"/>
    </row>
    <row r="1707" spans="2:42" x14ac:dyDescent="0.25">
      <c r="B1707" s="3">
        <f t="shared" si="1032"/>
        <v>8445</v>
      </c>
      <c r="C1707" s="14">
        <f t="shared" si="1033"/>
        <v>140.75</v>
      </c>
      <c r="D1707" s="11">
        <f t="shared" si="1034"/>
        <v>1072.9137510359067</v>
      </c>
      <c r="E1707" s="11">
        <f t="shared" si="1019"/>
        <v>957.69761581410228</v>
      </c>
      <c r="F1707" s="11">
        <f t="shared" si="1035"/>
        <v>477.38287802032289</v>
      </c>
      <c r="G1707" s="11">
        <f t="shared" si="1020"/>
        <v>731.96968711779186</v>
      </c>
      <c r="H1707" s="11">
        <f t="shared" si="1021"/>
        <v>628.91897583021193</v>
      </c>
      <c r="I1707" s="24">
        <f t="shared" si="1036"/>
        <v>477.38287802032289</v>
      </c>
      <c r="J1707" s="12">
        <f t="shared" si="1022"/>
        <v>0.24686917714967613</v>
      </c>
      <c r="K1707" s="24">
        <f t="shared" si="1023"/>
        <v>650.39562472005946</v>
      </c>
      <c r="L1707" s="12">
        <f t="shared" si="1037"/>
        <v>0.2133318133544205</v>
      </c>
      <c r="M1707" s="24">
        <f t="shared" si="1038"/>
        <v>731.96968711779186</v>
      </c>
      <c r="N1707" s="12">
        <f t="shared" si="1024"/>
        <v>0.17068378092119793</v>
      </c>
      <c r="O1707" s="24">
        <f t="shared" si="1025"/>
        <v>2822.1070302605958</v>
      </c>
      <c r="P1707" s="12">
        <f t="shared" si="1039"/>
        <v>8.5843211499060421E-2</v>
      </c>
      <c r="Q1707" s="24">
        <f t="shared" si="1040"/>
        <v>628.91897583021193</v>
      </c>
      <c r="R1707" s="12">
        <f t="shared" si="1026"/>
        <v>0.36807728550449453</v>
      </c>
      <c r="S1707" s="24">
        <f t="shared" si="1027"/>
        <v>785.1958005432914</v>
      </c>
      <c r="T1707" s="12">
        <f t="shared" si="1041"/>
        <v>0.2276546134076472</v>
      </c>
      <c r="W1707" s="24">
        <f t="shared" si="1042"/>
        <v>875.96504207851069</v>
      </c>
      <c r="X1707" s="24">
        <f t="shared" si="1043"/>
        <v>667.92618788982918</v>
      </c>
      <c r="Y1707" s="13">
        <f t="shared" si="1028"/>
        <v>0.38596762317423866</v>
      </c>
      <c r="Z1707" s="24">
        <f t="shared" si="1029"/>
        <v>2043.3143433897897</v>
      </c>
      <c r="AA1707" s="24">
        <f t="shared" si="1030"/>
        <v>15318.016258874215</v>
      </c>
      <c r="AB1707" s="24">
        <f t="shared" si="1044"/>
        <v>752.44200895436131</v>
      </c>
      <c r="AC1707" s="24">
        <f t="shared" si="1045"/>
        <v>628.91897583021193</v>
      </c>
      <c r="AD1707" s="123">
        <f t="shared" si="1046"/>
        <v>8445</v>
      </c>
      <c r="AE1707" s="14">
        <f t="shared" si="1047"/>
        <v>140.75</v>
      </c>
      <c r="AF1707" s="24">
        <f t="shared" si="1031"/>
        <v>489.45948791510597</v>
      </c>
      <c r="AG1707" s="3">
        <f t="shared" si="1048"/>
        <v>-1</v>
      </c>
      <c r="AH1707" s="14">
        <f t="shared" si="1052"/>
        <v>0</v>
      </c>
      <c r="AI1707" s="14">
        <f t="shared" si="1053"/>
        <v>-4.6809276831956271E-17</v>
      </c>
      <c r="AJ1707" s="14">
        <f t="shared" si="1054"/>
        <v>0.74486460876404625</v>
      </c>
      <c r="AK1707" s="14">
        <f t="shared" si="1055"/>
        <v>1.031783374022474</v>
      </c>
      <c r="AL1707" s="24">
        <f t="shared" si="1049"/>
        <v>740.28797509050446</v>
      </c>
      <c r="AM1707" s="14">
        <f t="shared" si="1050"/>
        <v>604.61090810249823</v>
      </c>
      <c r="AN1707" s="138" t="str">
        <f t="shared" si="1051"/>
        <v>modifiée</v>
      </c>
      <c r="AP1707" s="124"/>
    </row>
    <row r="1708" spans="2:42" x14ac:dyDescent="0.25">
      <c r="B1708" s="3">
        <f t="shared" si="1032"/>
        <v>8450</v>
      </c>
      <c r="C1708" s="14">
        <f t="shared" si="1033"/>
        <v>140.83333333333334</v>
      </c>
      <c r="D1708" s="11">
        <f t="shared" si="1034"/>
        <v>1073.0023563585696</v>
      </c>
      <c r="E1708" s="11">
        <f t="shared" si="1019"/>
        <v>957.91839124047453</v>
      </c>
      <c r="F1708" s="11">
        <f t="shared" si="1035"/>
        <v>477.59620983367734</v>
      </c>
      <c r="G1708" s="11">
        <f t="shared" si="1020"/>
        <v>732.05553032929095</v>
      </c>
      <c r="H1708" s="11">
        <f t="shared" si="1021"/>
        <v>629.14663044361953</v>
      </c>
      <c r="I1708" s="24">
        <f t="shared" si="1036"/>
        <v>477.59620983367734</v>
      </c>
      <c r="J1708" s="12">
        <f t="shared" si="1022"/>
        <v>0.24681432626563546</v>
      </c>
      <c r="K1708" s="24">
        <f t="shared" si="1023"/>
        <v>650.54016566114615</v>
      </c>
      <c r="L1708" s="12">
        <f t="shared" si="1037"/>
        <v>0.21324423632613126</v>
      </c>
      <c r="M1708" s="24">
        <f t="shared" si="1038"/>
        <v>732.05553032929095</v>
      </c>
      <c r="N1708" s="12">
        <f t="shared" si="1024"/>
        <v>0.16882119359859446</v>
      </c>
      <c r="O1708" s="24">
        <f t="shared" si="1025"/>
        <v>2853.2430545093735</v>
      </c>
      <c r="P1708" s="12">
        <f t="shared" si="1039"/>
        <v>8.4958975366468778E-2</v>
      </c>
      <c r="Q1708" s="24">
        <f t="shared" si="1040"/>
        <v>629.14663044361953</v>
      </c>
      <c r="R1708" s="12">
        <f t="shared" si="1026"/>
        <v>0.36796046509500596</v>
      </c>
      <c r="S1708" s="24">
        <f t="shared" si="1027"/>
        <v>785.44508519109854</v>
      </c>
      <c r="T1708" s="12">
        <f t="shared" si="1041"/>
        <v>0.22752003720451386</v>
      </c>
      <c r="W1708" s="24">
        <f t="shared" si="1042"/>
        <v>876.35100970168492</v>
      </c>
      <c r="X1708" s="24">
        <f t="shared" si="1043"/>
        <v>667.59976753221986</v>
      </c>
      <c r="Y1708" s="13">
        <f t="shared" si="1028"/>
        <v>0.3856341965390177</v>
      </c>
      <c r="Z1708" s="24">
        <f t="shared" si="1029"/>
        <v>2039.1845384697403</v>
      </c>
      <c r="AA1708" s="24">
        <f t="shared" si="1030"/>
        <v>15298.67081765016</v>
      </c>
      <c r="AB1708" s="24">
        <f t="shared" si="1044"/>
        <v>752.74882007265228</v>
      </c>
      <c r="AC1708" s="24">
        <f t="shared" si="1045"/>
        <v>629.14663044361953</v>
      </c>
      <c r="AD1708" s="123">
        <f t="shared" si="1046"/>
        <v>8450</v>
      </c>
      <c r="AE1708" s="14">
        <f t="shared" si="1047"/>
        <v>140.83333333333334</v>
      </c>
      <c r="AF1708" s="24">
        <f t="shared" si="1031"/>
        <v>489.57331522180976</v>
      </c>
      <c r="AG1708" s="3">
        <f t="shared" si="1048"/>
        <v>-1</v>
      </c>
      <c r="AH1708" s="14">
        <f t="shared" si="1052"/>
        <v>0</v>
      </c>
      <c r="AI1708" s="14">
        <f t="shared" si="1053"/>
        <v>-4.6303782045021778E-17</v>
      </c>
      <c r="AJ1708" s="14">
        <f t="shared" si="1054"/>
        <v>0.74384016300371214</v>
      </c>
      <c r="AK1708" s="14">
        <f t="shared" si="1055"/>
        <v>1.0301442608059395</v>
      </c>
      <c r="AL1708" s="24">
        <f t="shared" si="1049"/>
        <v>740.58182591201398</v>
      </c>
      <c r="AM1708" s="14">
        <f t="shared" si="1050"/>
        <v>604.81264212234305</v>
      </c>
      <c r="AN1708" s="138" t="str">
        <f t="shared" si="1051"/>
        <v>modifiée</v>
      </c>
      <c r="AP1708" s="124"/>
    </row>
    <row r="1709" spans="2:42" x14ac:dyDescent="0.25">
      <c r="B1709" s="3">
        <f t="shared" si="1032"/>
        <v>8455</v>
      </c>
      <c r="C1709" s="14">
        <f t="shared" si="1033"/>
        <v>140.91666666666666</v>
      </c>
      <c r="D1709" s="11">
        <f t="shared" si="1034"/>
        <v>1073.0909093140176</v>
      </c>
      <c r="E1709" s="11">
        <f t="shared" si="1019"/>
        <v>958.13916666684668</v>
      </c>
      <c r="F1709" s="11">
        <f t="shared" si="1035"/>
        <v>477.80945407000348</v>
      </c>
      <c r="G1709" s="11">
        <f t="shared" si="1020"/>
        <v>732.14048930465742</v>
      </c>
      <c r="H1709" s="11">
        <f t="shared" si="1021"/>
        <v>629.37415048082403</v>
      </c>
      <c r="I1709" s="24">
        <f t="shared" si="1036"/>
        <v>477.80945407000348</v>
      </c>
      <c r="J1709" s="12">
        <f t="shared" si="1022"/>
        <v>0.24675947082548411</v>
      </c>
      <c r="K1709" s="24">
        <f t="shared" si="1023"/>
        <v>650.68478287484049</v>
      </c>
      <c r="L1709" s="12">
        <f t="shared" si="1037"/>
        <v>0.21315668330418849</v>
      </c>
      <c r="M1709" s="24">
        <f t="shared" si="1038"/>
        <v>732.14048930465742</v>
      </c>
      <c r="N1709" s="12">
        <f t="shared" si="1024"/>
        <v>0.16696538731302435</v>
      </c>
      <c r="O1709" s="24">
        <f t="shared" si="1025"/>
        <v>2884.9566119120864</v>
      </c>
      <c r="P1709" s="12">
        <f t="shared" si="1039"/>
        <v>8.4077078542174596E-2</v>
      </c>
      <c r="Q1709" s="24">
        <f t="shared" si="1040"/>
        <v>629.37415048082403</v>
      </c>
      <c r="R1709" s="12">
        <f t="shared" si="1026"/>
        <v>0.36784329904978802</v>
      </c>
      <c r="S1709" s="24">
        <f t="shared" si="1027"/>
        <v>785.69526643568133</v>
      </c>
      <c r="T1709" s="12">
        <f t="shared" si="1041"/>
        <v>0.22738534658909387</v>
      </c>
      <c r="W1709" s="24">
        <f t="shared" si="1042"/>
        <v>876.73664389822397</v>
      </c>
      <c r="X1709" s="24">
        <f t="shared" si="1043"/>
        <v>667.27535589775687</v>
      </c>
      <c r="Y1709" s="13">
        <f t="shared" si="1028"/>
        <v>0.38529981040911088</v>
      </c>
      <c r="Z1709" s="24">
        <f t="shared" si="1029"/>
        <v>2035.0630692155676</v>
      </c>
      <c r="AA1709" s="24">
        <f t="shared" si="1030"/>
        <v>15279.340705020555</v>
      </c>
      <c r="AB1709" s="24">
        <f t="shared" si="1044"/>
        <v>753.055397189524</v>
      </c>
      <c r="AC1709" s="24">
        <f t="shared" si="1045"/>
        <v>629.37415048082403</v>
      </c>
      <c r="AD1709" s="123">
        <f t="shared" si="1046"/>
        <v>8455</v>
      </c>
      <c r="AE1709" s="14">
        <f t="shared" si="1047"/>
        <v>140.91666666666666</v>
      </c>
      <c r="AF1709" s="24">
        <f t="shared" si="1031"/>
        <v>489.68707524041201</v>
      </c>
      <c r="AG1709" s="3">
        <f t="shared" si="1048"/>
        <v>-1</v>
      </c>
      <c r="AH1709" s="14">
        <f t="shared" si="1052"/>
        <v>0</v>
      </c>
      <c r="AI1709" s="14">
        <f t="shared" si="1053"/>
        <v>-4.5798586077285741E-17</v>
      </c>
      <c r="AJ1709" s="14">
        <f t="shared" si="1054"/>
        <v>0.74281632283629184</v>
      </c>
      <c r="AK1709" s="14">
        <f t="shared" si="1055"/>
        <v>1.0285061165380669</v>
      </c>
      <c r="AL1709" s="24">
        <f t="shared" si="1049"/>
        <v>740.87544751612495</v>
      </c>
      <c r="AM1709" s="14">
        <f t="shared" si="1050"/>
        <v>605.01425113402604</v>
      </c>
      <c r="AN1709" s="138" t="str">
        <f t="shared" si="1051"/>
        <v>modifiée</v>
      </c>
      <c r="AP1709" s="124"/>
    </row>
    <row r="1710" spans="2:42" x14ac:dyDescent="0.25">
      <c r="B1710" s="3">
        <f t="shared" si="1032"/>
        <v>8460</v>
      </c>
      <c r="C1710" s="14">
        <f t="shared" si="1033"/>
        <v>141</v>
      </c>
      <c r="D1710" s="11">
        <f t="shared" si="1034"/>
        <v>1073.1794099641138</v>
      </c>
      <c r="E1710" s="11">
        <f t="shared" si="1019"/>
        <v>958.35994209321893</v>
      </c>
      <c r="F1710" s="11">
        <f t="shared" si="1035"/>
        <v>478.02261075330767</v>
      </c>
      <c r="G1710" s="11">
        <f t="shared" si="1020"/>
        <v>732.22456638319954</v>
      </c>
      <c r="H1710" s="11">
        <f t="shared" si="1021"/>
        <v>629.60153582741316</v>
      </c>
      <c r="I1710" s="24">
        <f t="shared" si="1036"/>
        <v>478.02261075330767</v>
      </c>
      <c r="J1710" s="12">
        <f t="shared" si="1022"/>
        <v>0.24670461085975523</v>
      </c>
      <c r="K1710" s="24">
        <f t="shared" si="1023"/>
        <v>650.82947633948379</v>
      </c>
      <c r="L1710" s="12">
        <f t="shared" si="1037"/>
        <v>0.21306915432530329</v>
      </c>
      <c r="M1710" s="24">
        <f t="shared" si="1038"/>
        <v>732.22456638319954</v>
      </c>
      <c r="N1710" s="12">
        <f t="shared" si="1024"/>
        <v>0.16511657336947208</v>
      </c>
      <c r="O1710" s="24">
        <f t="shared" si="1025"/>
        <v>2917.2595352455987</v>
      </c>
      <c r="P1710" s="12">
        <f t="shared" si="1039"/>
        <v>8.3197624638581477E-2</v>
      </c>
      <c r="Q1710" s="24">
        <f t="shared" si="1040"/>
        <v>629.60153582741316</v>
      </c>
      <c r="R1710" s="12">
        <f t="shared" si="1026"/>
        <v>0.3677257859536181</v>
      </c>
      <c r="S1710" s="24">
        <f t="shared" si="1027"/>
        <v>785.94634886430526</v>
      </c>
      <c r="T1710" s="12">
        <f t="shared" si="1041"/>
        <v>0.22725054098474029</v>
      </c>
      <c r="W1710" s="24">
        <f t="shared" si="1042"/>
        <v>877.12194370863313</v>
      </c>
      <c r="X1710" s="24">
        <f t="shared" si="1043"/>
        <v>666.95293566264797</v>
      </c>
      <c r="Y1710" s="13">
        <f t="shared" si="1028"/>
        <v>0.38496448355236357</v>
      </c>
      <c r="Z1710" s="24">
        <f t="shared" si="1029"/>
        <v>2030.9499596146452</v>
      </c>
      <c r="AA1710" s="24">
        <f t="shared" si="1030"/>
        <v>15260.02621802847</v>
      </c>
      <c r="AB1710" s="24">
        <f t="shared" si="1044"/>
        <v>753.3617397680232</v>
      </c>
      <c r="AC1710" s="24">
        <f t="shared" si="1045"/>
        <v>629.60153582741316</v>
      </c>
      <c r="AD1710" s="123">
        <f t="shared" si="1046"/>
        <v>8460</v>
      </c>
      <c r="AE1710" s="14">
        <f t="shared" si="1047"/>
        <v>141</v>
      </c>
      <c r="AF1710" s="24">
        <f t="shared" si="1031"/>
        <v>489.80076791370658</v>
      </c>
      <c r="AG1710" s="3">
        <f t="shared" si="1048"/>
        <v>-1</v>
      </c>
      <c r="AH1710" s="14">
        <f t="shared" si="1052"/>
        <v>0</v>
      </c>
      <c r="AI1710" s="14">
        <f t="shared" si="1053"/>
        <v>-4.5293689182794503E-17</v>
      </c>
      <c r="AJ1710" s="14">
        <f t="shared" si="1054"/>
        <v>0.74179308877664074</v>
      </c>
      <c r="AK1710" s="14">
        <f t="shared" si="1055"/>
        <v>1.0268689420426251</v>
      </c>
      <c r="AL1710" s="24">
        <f t="shared" si="1049"/>
        <v>741.16883941107494</v>
      </c>
      <c r="AM1710" s="14">
        <f t="shared" si="1050"/>
        <v>605.21573511351664</v>
      </c>
      <c r="AN1710" s="138" t="str">
        <f t="shared" si="1051"/>
        <v>modifiée</v>
      </c>
      <c r="AP1710" s="124"/>
    </row>
    <row r="1711" spans="2:42" x14ac:dyDescent="0.25">
      <c r="B1711" s="3">
        <f t="shared" si="1032"/>
        <v>8465</v>
      </c>
      <c r="C1711" s="14">
        <f t="shared" si="1033"/>
        <v>141.08333333333334</v>
      </c>
      <c r="D1711" s="11">
        <f t="shared" si="1034"/>
        <v>1073.2678583706117</v>
      </c>
      <c r="E1711" s="11">
        <f t="shared" si="1019"/>
        <v>958.58071751959119</v>
      </c>
      <c r="F1711" s="11">
        <f t="shared" si="1035"/>
        <v>478.23567990763297</v>
      </c>
      <c r="G1711" s="11">
        <f t="shared" si="1020"/>
        <v>732.30776400783816</v>
      </c>
      <c r="H1711" s="11">
        <f t="shared" si="1021"/>
        <v>629.82878636839791</v>
      </c>
      <c r="I1711" s="24">
        <f t="shared" si="1036"/>
        <v>478.23567990763297</v>
      </c>
      <c r="J1711" s="12">
        <f t="shared" si="1022"/>
        <v>0.24664974639901327</v>
      </c>
      <c r="K1711" s="24">
        <f t="shared" si="1023"/>
        <v>650.97424603325271</v>
      </c>
      <c r="L1711" s="12">
        <f t="shared" si="1037"/>
        <v>0.21298164942611533</v>
      </c>
      <c r="M1711" s="24">
        <f t="shared" si="1038"/>
        <v>732.30776400783816</v>
      </c>
      <c r="N1711" s="12">
        <f t="shared" si="1024"/>
        <v>0.16327496145024858</v>
      </c>
      <c r="O1711" s="24">
        <f t="shared" si="1025"/>
        <v>2950.1639063987577</v>
      </c>
      <c r="P1711" s="12">
        <f t="shared" si="1039"/>
        <v>8.232071700890127E-2</v>
      </c>
      <c r="Q1711" s="24">
        <f t="shared" si="1040"/>
        <v>629.82878636839791</v>
      </c>
      <c r="R1711" s="12">
        <f t="shared" si="1026"/>
        <v>0.36760792438410689</v>
      </c>
      <c r="S1711" s="24">
        <f t="shared" si="1027"/>
        <v>786.19833709438467</v>
      </c>
      <c r="T1711" s="12">
        <f t="shared" si="1041"/>
        <v>0.22711561981143968</v>
      </c>
      <c r="W1711" s="24">
        <f t="shared" si="1042"/>
        <v>877.50690819218551</v>
      </c>
      <c r="X1711" s="24">
        <f t="shared" si="1043"/>
        <v>666.63248968863638</v>
      </c>
      <c r="Y1711" s="13">
        <f t="shared" si="1028"/>
        <v>0.38462823458286893</v>
      </c>
      <c r="Z1711" s="24">
        <f t="shared" si="1029"/>
        <v>2026.8452331851422</v>
      </c>
      <c r="AA1711" s="24">
        <f t="shared" si="1030"/>
        <v>15240.72765126002</v>
      </c>
      <c r="AB1711" s="24">
        <f t="shared" si="1044"/>
        <v>753.66784728029165</v>
      </c>
      <c r="AC1711" s="24">
        <f t="shared" si="1045"/>
        <v>629.82878636839791</v>
      </c>
      <c r="AD1711" s="123">
        <f t="shared" si="1046"/>
        <v>8465</v>
      </c>
      <c r="AE1711" s="14">
        <f t="shared" si="1047"/>
        <v>141.08333333333334</v>
      </c>
      <c r="AF1711" s="24">
        <f t="shared" si="1031"/>
        <v>489.91439318419896</v>
      </c>
      <c r="AG1711" s="3">
        <f t="shared" si="1048"/>
        <v>-1</v>
      </c>
      <c r="AH1711" s="14">
        <f t="shared" si="1052"/>
        <v>0</v>
      </c>
      <c r="AI1711" s="14">
        <f t="shared" si="1053"/>
        <v>-4.47890916168749E-17</v>
      </c>
      <c r="AJ1711" s="14">
        <f t="shared" si="1054"/>
        <v>0.74077046134220936</v>
      </c>
      <c r="AK1711" s="14">
        <f t="shared" si="1055"/>
        <v>1.025232738147535</v>
      </c>
      <c r="AL1711" s="24">
        <f t="shared" si="1049"/>
        <v>741.46200111364396</v>
      </c>
      <c r="AM1711" s="14">
        <f t="shared" si="1050"/>
        <v>605.41709403510242</v>
      </c>
      <c r="AN1711" s="138" t="str">
        <f t="shared" si="1051"/>
        <v>modifiée</v>
      </c>
      <c r="AP1711" s="124"/>
    </row>
    <row r="1712" spans="2:42" x14ac:dyDescent="0.25">
      <c r="B1712" s="3">
        <f t="shared" si="1032"/>
        <v>8470</v>
      </c>
      <c r="C1712" s="14">
        <f t="shared" si="1033"/>
        <v>141.16666666666666</v>
      </c>
      <c r="D1712" s="11">
        <f t="shared" si="1034"/>
        <v>1073.3562545951561</v>
      </c>
      <c r="E1712" s="11">
        <f t="shared" si="1019"/>
        <v>958.80149294596333</v>
      </c>
      <c r="F1712" s="11">
        <f t="shared" si="1035"/>
        <v>478.4486615570591</v>
      </c>
      <c r="G1712" s="11">
        <f t="shared" si="1020"/>
        <v>732.39008472484704</v>
      </c>
      <c r="H1712" s="11">
        <f t="shared" si="1021"/>
        <v>630.05590198820937</v>
      </c>
      <c r="I1712" s="24">
        <f t="shared" si="1036"/>
        <v>478.4486615570591</v>
      </c>
      <c r="J1712" s="12">
        <f t="shared" si="1022"/>
        <v>0.24659487747385248</v>
      </c>
      <c r="K1712" s="24">
        <f t="shared" si="1023"/>
        <v>651.11909193416159</v>
      </c>
      <c r="L1712" s="12">
        <f t="shared" si="1037"/>
        <v>0.21289416864318714</v>
      </c>
      <c r="M1712" s="24">
        <f t="shared" si="1038"/>
        <v>732.39008472484704</v>
      </c>
      <c r="N1712" s="12">
        <f t="shared" si="1024"/>
        <v>0.1614407594889696</v>
      </c>
      <c r="O1712" s="24">
        <f t="shared" si="1025"/>
        <v>2983.6820615433435</v>
      </c>
      <c r="P1712" s="12">
        <f t="shared" si="1039"/>
        <v>8.1446458683425399E-2</v>
      </c>
      <c r="Q1712" s="24">
        <f t="shared" si="1040"/>
        <v>630.05590198820937</v>
      </c>
      <c r="R1712" s="12">
        <f t="shared" si="1026"/>
        <v>0.367489712911657</v>
      </c>
      <c r="S1712" s="24">
        <f t="shared" si="1027"/>
        <v>786.45123577372249</v>
      </c>
      <c r="T1712" s="12">
        <f t="shared" si="1041"/>
        <v>0.22698058248578379</v>
      </c>
      <c r="W1712" s="24">
        <f t="shared" si="1042"/>
        <v>877.89153642676843</v>
      </c>
      <c r="X1712" s="24">
        <f t="shared" si="1043"/>
        <v>666.31400102063753</v>
      </c>
      <c r="Y1712" s="13">
        <f t="shared" si="1028"/>
        <v>0.38429108196193595</v>
      </c>
      <c r="Z1712" s="24">
        <f t="shared" si="1029"/>
        <v>2022.7489129798728</v>
      </c>
      <c r="AA1712" s="24">
        <f t="shared" si="1030"/>
        <v>15221.445296854175</v>
      </c>
      <c r="AB1712" s="24">
        <f t="shared" si="1044"/>
        <v>753.9737192074889</v>
      </c>
      <c r="AC1712" s="24">
        <f t="shared" si="1045"/>
        <v>630.05590198820937</v>
      </c>
      <c r="AD1712" s="123">
        <f t="shared" si="1046"/>
        <v>8470</v>
      </c>
      <c r="AE1712" s="14">
        <f t="shared" si="1047"/>
        <v>141.16666666666666</v>
      </c>
      <c r="AF1712" s="24">
        <f t="shared" si="1031"/>
        <v>490.02795099410469</v>
      </c>
      <c r="AG1712" s="3">
        <f t="shared" si="1048"/>
        <v>-1</v>
      </c>
      <c r="AH1712" s="14">
        <f t="shared" si="1052"/>
        <v>0</v>
      </c>
      <c r="AI1712" s="14">
        <f t="shared" si="1053"/>
        <v>-4.4284793636141513E-17</v>
      </c>
      <c r="AJ1712" s="14">
        <f t="shared" si="1054"/>
        <v>0.73974844105305781</v>
      </c>
      <c r="AK1712" s="14">
        <f t="shared" si="1055"/>
        <v>1.0235975056848925</v>
      </c>
      <c r="AL1712" s="24">
        <f t="shared" si="1049"/>
        <v>741.75493214908101</v>
      </c>
      <c r="AM1712" s="14">
        <f t="shared" si="1050"/>
        <v>605.6183278713936</v>
      </c>
      <c r="AN1712" s="138" t="str">
        <f t="shared" si="1051"/>
        <v>modifiée</v>
      </c>
      <c r="AP1712" s="124"/>
    </row>
    <row r="1713" spans="2:42" x14ac:dyDescent="0.25">
      <c r="B1713" s="3">
        <f t="shared" si="1032"/>
        <v>8475</v>
      </c>
      <c r="C1713" s="14">
        <f t="shared" si="1033"/>
        <v>141.25</v>
      </c>
      <c r="D1713" s="11">
        <f t="shared" si="1034"/>
        <v>1073.4445986992821</v>
      </c>
      <c r="E1713" s="11">
        <f t="shared" si="1019"/>
        <v>959.02226837233559</v>
      </c>
      <c r="F1713" s="11">
        <f t="shared" si="1035"/>
        <v>478.66155572570227</v>
      </c>
      <c r="G1713" s="11">
        <f t="shared" si="1020"/>
        <v>732.47153118353049</v>
      </c>
      <c r="H1713" s="11">
        <f t="shared" si="1021"/>
        <v>630.28288257069516</v>
      </c>
      <c r="I1713" s="24">
        <f t="shared" si="1036"/>
        <v>478.66155572570227</v>
      </c>
      <c r="J1713" s="12">
        <f t="shared" si="1022"/>
        <v>0.24654000411489715</v>
      </c>
      <c r="K1713" s="24">
        <f t="shared" si="1023"/>
        <v>651.26401402006252</v>
      </c>
      <c r="L1713" s="12">
        <f t="shared" si="1037"/>
        <v>0.21280671201303183</v>
      </c>
      <c r="M1713" s="24">
        <f t="shared" si="1038"/>
        <v>732.47153118353049</v>
      </c>
      <c r="N1713" s="12">
        <f t="shared" si="1024"/>
        <v>0.15961417354531912</v>
      </c>
      <c r="O1713" s="24">
        <f t="shared" si="1025"/>
        <v>3017.8265964106668</v>
      </c>
      <c r="P1713" s="12">
        <f t="shared" si="1039"/>
        <v>8.0574952305582689E-2</v>
      </c>
      <c r="Q1713" s="24">
        <f t="shared" si="1040"/>
        <v>630.28288257069516</v>
      </c>
      <c r="R1713" s="12">
        <f t="shared" si="1026"/>
        <v>0.36737115009942106</v>
      </c>
      <c r="S1713" s="24">
        <f t="shared" si="1027"/>
        <v>786.70504958075264</v>
      </c>
      <c r="T1713" s="12">
        <f t="shared" si="1041"/>
        <v>0.22684542842099167</v>
      </c>
      <c r="W1713" s="24">
        <f t="shared" si="1042"/>
        <v>878.27582750873034</v>
      </c>
      <c r="X1713" s="24">
        <f t="shared" si="1043"/>
        <v>665.99745288440931</v>
      </c>
      <c r="Y1713" s="13">
        <f t="shared" si="1028"/>
        <v>0.38395304399904195</v>
      </c>
      <c r="Z1713" s="24">
        <f t="shared" si="1029"/>
        <v>2018.661021590131</v>
      </c>
      <c r="AA1713" s="24">
        <f t="shared" si="1030"/>
        <v>15202.179444511994</v>
      </c>
      <c r="AB1713" s="24">
        <f t="shared" si="1044"/>
        <v>754.27935503971275</v>
      </c>
      <c r="AC1713" s="24">
        <f t="shared" si="1045"/>
        <v>630.28288257069516</v>
      </c>
      <c r="AD1713" s="123">
        <f t="shared" si="1046"/>
        <v>8475</v>
      </c>
      <c r="AE1713" s="14">
        <f t="shared" si="1047"/>
        <v>141.25</v>
      </c>
      <c r="AF1713" s="24">
        <f t="shared" si="1031"/>
        <v>490.14144128534758</v>
      </c>
      <c r="AG1713" s="3">
        <f t="shared" si="1048"/>
        <v>-1</v>
      </c>
      <c r="AH1713" s="14">
        <f t="shared" si="1052"/>
        <v>0</v>
      </c>
      <c r="AI1713" s="14">
        <f t="shared" si="1053"/>
        <v>-4.3780795498504402E-17</v>
      </c>
      <c r="AJ1713" s="14">
        <f t="shared" si="1054"/>
        <v>0.73872702843187166</v>
      </c>
      <c r="AK1713" s="14">
        <f t="shared" si="1055"/>
        <v>1.0219632454909948</v>
      </c>
      <c r="AL1713" s="24">
        <f t="shared" si="1049"/>
        <v>742.0476320510287</v>
      </c>
      <c r="AM1713" s="14">
        <f t="shared" si="1050"/>
        <v>605.81943659332705</v>
      </c>
      <c r="AN1713" s="138" t="str">
        <f t="shared" si="1051"/>
        <v>modifiée</v>
      </c>
      <c r="AP1713" s="124"/>
    </row>
    <row r="1714" spans="2:42" x14ac:dyDescent="0.25">
      <c r="B1714" s="3">
        <f t="shared" si="1032"/>
        <v>8480</v>
      </c>
      <c r="C1714" s="14">
        <f t="shared" si="1033"/>
        <v>141.33333333333334</v>
      </c>
      <c r="D1714" s="11">
        <f t="shared" si="1034"/>
        <v>1073.5328907444159</v>
      </c>
      <c r="E1714" s="11">
        <f t="shared" si="1019"/>
        <v>959.24304379870784</v>
      </c>
      <c r="F1714" s="11">
        <f t="shared" si="1035"/>
        <v>478.87436243771532</v>
      </c>
      <c r="G1714" s="11">
        <f t="shared" si="1020"/>
        <v>732.55210613583608</v>
      </c>
      <c r="H1714" s="11">
        <f t="shared" si="1021"/>
        <v>630.50972799911619</v>
      </c>
      <c r="I1714" s="24">
        <f t="shared" si="1036"/>
        <v>478.87436243771532</v>
      </c>
      <c r="J1714" s="12">
        <f t="shared" si="1022"/>
        <v>0.24648512635280143</v>
      </c>
      <c r="K1714" s="24">
        <f t="shared" si="1023"/>
        <v>651.40901226864548</v>
      </c>
      <c r="L1714" s="12">
        <f t="shared" si="1037"/>
        <v>0.21271927957209646</v>
      </c>
      <c r="M1714" s="24">
        <f t="shared" si="1038"/>
        <v>732.55210613583608</v>
      </c>
      <c r="N1714" s="12">
        <f t="shared" si="1024"/>
        <v>0.15779540768080808</v>
      </c>
      <c r="O1714" s="24">
        <f t="shared" si="1025"/>
        <v>3052.6103716753314</v>
      </c>
      <c r="P1714" s="12">
        <f t="shared" si="1039"/>
        <v>7.9706300067837355E-2</v>
      </c>
      <c r="Q1714" s="24">
        <f t="shared" si="1040"/>
        <v>630.50972799911619</v>
      </c>
      <c r="R1714" s="12">
        <f t="shared" si="1026"/>
        <v>0.36725223450326006</v>
      </c>
      <c r="S1714" s="24">
        <f t="shared" si="1027"/>
        <v>786.95978322478425</v>
      </c>
      <c r="T1714" s="12">
        <f t="shared" si="1041"/>
        <v>0.22671015702686362</v>
      </c>
      <c r="W1714" s="24">
        <f t="shared" si="1042"/>
        <v>878.65978055272933</v>
      </c>
      <c r="X1714" s="24">
        <f t="shared" si="1043"/>
        <v>665.68282868425695</v>
      </c>
      <c r="Y1714" s="13">
        <f t="shared" si="1028"/>
        <v>0.38361413885278062</v>
      </c>
      <c r="Z1714" s="24">
        <f t="shared" si="1029"/>
        <v>2014.5815811494629</v>
      </c>
      <c r="AA1714" s="24">
        <f t="shared" si="1030"/>
        <v>15182.930381505959</v>
      </c>
      <c r="AB1714" s="24">
        <f t="shared" si="1044"/>
        <v>754.58475427592271</v>
      </c>
      <c r="AC1714" s="24">
        <f t="shared" si="1045"/>
        <v>630.50972799911619</v>
      </c>
      <c r="AD1714" s="123">
        <f t="shared" si="1046"/>
        <v>8480</v>
      </c>
      <c r="AE1714" s="14">
        <f t="shared" si="1047"/>
        <v>141.33333333333334</v>
      </c>
      <c r="AF1714" s="24">
        <f t="shared" si="1031"/>
        <v>490.2548639995581</v>
      </c>
      <c r="AG1714" s="3">
        <f t="shared" si="1048"/>
        <v>-1</v>
      </c>
      <c r="AH1714" s="14">
        <f t="shared" si="1052"/>
        <v>0</v>
      </c>
      <c r="AI1714" s="14">
        <f t="shared" si="1053"/>
        <v>-4.3277097463176432E-17</v>
      </c>
      <c r="AJ1714" s="14">
        <f t="shared" si="1054"/>
        <v>0.73770622400397712</v>
      </c>
      <c r="AK1714" s="14">
        <f t="shared" si="1055"/>
        <v>1.0203299584063634</v>
      </c>
      <c r="AL1714" s="24">
        <f t="shared" si="1049"/>
        <v>742.3401003614498</v>
      </c>
      <c r="AM1714" s="14">
        <f t="shared" si="1050"/>
        <v>606.02042017017027</v>
      </c>
      <c r="AN1714" s="138" t="str">
        <f t="shared" si="1051"/>
        <v>modifiée</v>
      </c>
      <c r="AP1714" s="124"/>
    </row>
    <row r="1715" spans="2:42" x14ac:dyDescent="0.25">
      <c r="B1715" s="3">
        <f t="shared" si="1032"/>
        <v>8485</v>
      </c>
      <c r="C1715" s="14">
        <f t="shared" si="1033"/>
        <v>141.41666666666666</v>
      </c>
      <c r="D1715" s="11">
        <f t="shared" si="1034"/>
        <v>1073.6211307918761</v>
      </c>
      <c r="E1715" s="11">
        <f t="shared" si="1019"/>
        <v>959.46381922507999</v>
      </c>
      <c r="F1715" s="11">
        <f t="shared" si="1035"/>
        <v>479.08708171728739</v>
      </c>
      <c r="G1715" s="11">
        <f t="shared" si="1020"/>
        <v>732.63181243590395</v>
      </c>
      <c r="H1715" s="11">
        <f t="shared" si="1021"/>
        <v>630.73643815614309</v>
      </c>
      <c r="I1715" s="24">
        <f t="shared" si="1036"/>
        <v>479.08708171728739</v>
      </c>
      <c r="J1715" s="12">
        <f t="shared" si="1022"/>
        <v>0.24643024421824875</v>
      </c>
      <c r="K1715" s="24">
        <f t="shared" si="1023"/>
        <v>651.5540866574388</v>
      </c>
      <c r="L1715" s="12">
        <f t="shared" si="1037"/>
        <v>0.2126318713567282</v>
      </c>
      <c r="M1715" s="24">
        <f t="shared" si="1038"/>
        <v>732.63181243590395</v>
      </c>
      <c r="N1715" s="12">
        <f t="shared" si="1024"/>
        <v>0.15598466383566839</v>
      </c>
      <c r="O1715" s="24">
        <f t="shared" si="1025"/>
        <v>3088.0465184489908</v>
      </c>
      <c r="P1715" s="12">
        <f t="shared" si="1039"/>
        <v>7.8840603647519616E-2</v>
      </c>
      <c r="Q1715" s="24">
        <f t="shared" si="1040"/>
        <v>630.73643815614309</v>
      </c>
      <c r="R1715" s="12">
        <f t="shared" si="1026"/>
        <v>0.36713296467170159</v>
      </c>
      <c r="S1715" s="24">
        <f t="shared" si="1027"/>
        <v>787.21544144624761</v>
      </c>
      <c r="T1715" s="12">
        <f t="shared" si="1041"/>
        <v>0.22657476770971097</v>
      </c>
      <c r="W1715" s="24">
        <f t="shared" si="1042"/>
        <v>879.04339469158208</v>
      </c>
      <c r="X1715" s="24">
        <f t="shared" si="1043"/>
        <v>665.3701120007704</v>
      </c>
      <c r="Y1715" s="13">
        <f t="shared" si="1028"/>
        <v>0.3832743845318124</v>
      </c>
      <c r="Z1715" s="24">
        <f t="shared" si="1029"/>
        <v>2010.5106133374477</v>
      </c>
      <c r="AA1715" s="24">
        <f t="shared" si="1030"/>
        <v>15163.69839268957</v>
      </c>
      <c r="AB1715" s="24">
        <f t="shared" si="1044"/>
        <v>754.88991642386259</v>
      </c>
      <c r="AC1715" s="24">
        <f t="shared" si="1045"/>
        <v>630.73643815614309</v>
      </c>
      <c r="AD1715" s="123">
        <f t="shared" si="1046"/>
        <v>8485</v>
      </c>
      <c r="AE1715" s="14">
        <f t="shared" si="1047"/>
        <v>141.41666666666666</v>
      </c>
      <c r="AF1715" s="24">
        <f t="shared" si="1031"/>
        <v>490.36821907807155</v>
      </c>
      <c r="AG1715" s="3">
        <f t="shared" si="1048"/>
        <v>-1</v>
      </c>
      <c r="AH1715" s="14">
        <f t="shared" si="1052"/>
        <v>0</v>
      </c>
      <c r="AI1715" s="14">
        <f t="shared" si="1053"/>
        <v>-4.2773699790681135E-17</v>
      </c>
      <c r="AJ1715" s="14">
        <f t="shared" si="1054"/>
        <v>0.73668602829735608</v>
      </c>
      <c r="AK1715" s="14">
        <f t="shared" si="1055"/>
        <v>1.0186976452757697</v>
      </c>
      <c r="AL1715" s="24">
        <f t="shared" si="1049"/>
        <v>742.6323366305536</v>
      </c>
      <c r="AM1715" s="14">
        <f t="shared" si="1050"/>
        <v>606.22127856952511</v>
      </c>
      <c r="AN1715" s="138" t="str">
        <f t="shared" si="1051"/>
        <v>modifiée</v>
      </c>
      <c r="AP1715" s="124"/>
    </row>
    <row r="1716" spans="2:42" x14ac:dyDescent="0.25">
      <c r="B1716" s="3">
        <f t="shared" si="1032"/>
        <v>8490</v>
      </c>
      <c r="C1716" s="14">
        <f t="shared" si="1033"/>
        <v>141.5</v>
      </c>
      <c r="D1716" s="11">
        <f t="shared" si="1034"/>
        <v>1073.7093189028719</v>
      </c>
      <c r="E1716" s="11">
        <f t="shared" si="1019"/>
        <v>959.68459465145224</v>
      </c>
      <c r="F1716" s="11">
        <f t="shared" si="1035"/>
        <v>479.29971358864412</v>
      </c>
      <c r="G1716" s="11">
        <f t="shared" si="1020"/>
        <v>732.71065303955152</v>
      </c>
      <c r="H1716" s="11">
        <f t="shared" si="1021"/>
        <v>630.96301292385283</v>
      </c>
      <c r="I1716" s="24">
        <f t="shared" si="1036"/>
        <v>479.29971358864412</v>
      </c>
      <c r="J1716" s="12">
        <f t="shared" si="1022"/>
        <v>0.24637535774195157</v>
      </c>
      <c r="K1716" s="24">
        <f t="shared" si="1023"/>
        <v>651.69923716381004</v>
      </c>
      <c r="L1716" s="12">
        <f t="shared" si="1037"/>
        <v>0.21254448740325835</v>
      </c>
      <c r="M1716" s="24">
        <f t="shared" si="1038"/>
        <v>732.71065303955152</v>
      </c>
      <c r="N1716" s="12">
        <f t="shared" si="1024"/>
        <v>0.15418214170707206</v>
      </c>
      <c r="O1716" s="24">
        <f t="shared" si="1025"/>
        <v>3124.1484438860789</v>
      </c>
      <c r="P1716" s="12">
        <f t="shared" si="1039"/>
        <v>7.7977964142770639E-2</v>
      </c>
      <c r="Q1716" s="24">
        <f t="shared" si="1040"/>
        <v>630.96301292385283</v>
      </c>
      <c r="R1716" s="12">
        <f t="shared" si="1026"/>
        <v>0.36701333914589684</v>
      </c>
      <c r="S1716" s="24">
        <f t="shared" si="1027"/>
        <v>787.47202901694391</v>
      </c>
      <c r="T1716" s="12">
        <f t="shared" si="1041"/>
        <v>0.22643925987246172</v>
      </c>
      <c r="W1716" s="24">
        <f t="shared" si="1042"/>
        <v>879.42666907611385</v>
      </c>
      <c r="X1716" s="24">
        <f t="shared" si="1043"/>
        <v>665.05928658859693</v>
      </c>
      <c r="Y1716" s="13">
        <f t="shared" si="1028"/>
        <v>0.38293379889580026</v>
      </c>
      <c r="Z1716" s="24">
        <f t="shared" si="1029"/>
        <v>2006.4481393834599</v>
      </c>
      <c r="AA1716" s="24">
        <f t="shared" si="1030"/>
        <v>15144.483760506531</v>
      </c>
      <c r="AB1716" s="24">
        <f t="shared" si="1044"/>
        <v>755.1948409999834</v>
      </c>
      <c r="AC1716" s="24">
        <f t="shared" si="1045"/>
        <v>630.96301292385283</v>
      </c>
      <c r="AD1716" s="123">
        <f t="shared" si="1046"/>
        <v>8490</v>
      </c>
      <c r="AE1716" s="14">
        <f t="shared" si="1047"/>
        <v>141.5</v>
      </c>
      <c r="AF1716" s="24">
        <f t="shared" si="1031"/>
        <v>490.48150646192641</v>
      </c>
      <c r="AG1716" s="3">
        <f t="shared" si="1048"/>
        <v>-1</v>
      </c>
      <c r="AH1716" s="14">
        <f t="shared" si="1052"/>
        <v>0</v>
      </c>
      <c r="AI1716" s="14">
        <f t="shared" si="1053"/>
        <v>-4.2270602742860256E-17</v>
      </c>
      <c r="AJ1716" s="14">
        <f t="shared" si="1054"/>
        <v>0.73566644184266217</v>
      </c>
      <c r="AK1716" s="14">
        <f t="shared" si="1055"/>
        <v>1.0170663069482595</v>
      </c>
      <c r="AL1716" s="24">
        <f t="shared" si="1049"/>
        <v>742.924340416723</v>
      </c>
      <c r="AM1716" s="14">
        <f t="shared" si="1050"/>
        <v>606.42201175733226</v>
      </c>
      <c r="AN1716" s="138" t="str">
        <f t="shared" si="1051"/>
        <v>modifiée</v>
      </c>
      <c r="AP1716" s="124"/>
    </row>
    <row r="1717" spans="2:42" x14ac:dyDescent="0.25">
      <c r="B1717" s="3">
        <f t="shared" si="1032"/>
        <v>8495</v>
      </c>
      <c r="C1717" s="14">
        <f t="shared" si="1033"/>
        <v>141.58333333333334</v>
      </c>
      <c r="D1717" s="11">
        <f t="shared" si="1034"/>
        <v>1073.7974551385055</v>
      </c>
      <c r="E1717" s="11">
        <f t="shared" si="1019"/>
        <v>959.9053700778245</v>
      </c>
      <c r="F1717" s="11">
        <f t="shared" si="1035"/>
        <v>479.51225807604737</v>
      </c>
      <c r="G1717" s="11">
        <f t="shared" si="1020"/>
        <v>732.78863100369426</v>
      </c>
      <c r="H1717" s="11">
        <f t="shared" si="1021"/>
        <v>631.18945218372528</v>
      </c>
      <c r="I1717" s="24">
        <f t="shared" si="1036"/>
        <v>479.51225807604737</v>
      </c>
      <c r="J1717" s="12">
        <f t="shared" si="1022"/>
        <v>0.2463204669546511</v>
      </c>
      <c r="K1717" s="24">
        <f t="shared" si="1023"/>
        <v>651.84446376496624</v>
      </c>
      <c r="L1717" s="12">
        <f t="shared" si="1037"/>
        <v>0.21245712774790121</v>
      </c>
      <c r="M1717" s="24">
        <f t="shared" si="1038"/>
        <v>732.78863100369426</v>
      </c>
      <c r="N1717" s="12">
        <f t="shared" si="1024"/>
        <v>0.15238803862883418</v>
      </c>
      <c r="O1717" s="24">
        <f t="shared" si="1025"/>
        <v>3160.9298369040703</v>
      </c>
      <c r="P1717" s="12">
        <f t="shared" si="1039"/>
        <v>7.7118482008493888E-2</v>
      </c>
      <c r="Q1717" s="24">
        <f t="shared" si="1040"/>
        <v>631.18945218372528</v>
      </c>
      <c r="R1717" s="12">
        <f t="shared" si="1026"/>
        <v>0.36689335645957882</v>
      </c>
      <c r="S1717" s="24">
        <f t="shared" si="1027"/>
        <v>787.72955074029574</v>
      </c>
      <c r="T1717" s="12">
        <f t="shared" si="1041"/>
        <v>0.22630363291448755</v>
      </c>
      <c r="W1717" s="24">
        <f t="shared" si="1042"/>
        <v>879.80960287500966</v>
      </c>
      <c r="X1717" s="24">
        <f t="shared" si="1043"/>
        <v>664.75033637424349</v>
      </c>
      <c r="Y1717" s="13">
        <f t="shared" si="1028"/>
        <v>0.38259239965634922</v>
      </c>
      <c r="Z1717" s="24">
        <f t="shared" si="1029"/>
        <v>2002.394180070371</v>
      </c>
      <c r="AA1717" s="24">
        <f t="shared" si="1030"/>
        <v>15125.286765000312</v>
      </c>
      <c r="AB1717" s="24">
        <f t="shared" si="1044"/>
        <v>755.49952752936747</v>
      </c>
      <c r="AC1717" s="24">
        <f t="shared" si="1045"/>
        <v>631.18945218372528</v>
      </c>
      <c r="AD1717" s="123">
        <f t="shared" si="1046"/>
        <v>8495</v>
      </c>
      <c r="AE1717" s="14">
        <f t="shared" si="1047"/>
        <v>141.58333333333334</v>
      </c>
      <c r="AF1717" s="24">
        <f t="shared" si="1031"/>
        <v>490.59472609186264</v>
      </c>
      <c r="AG1717" s="3">
        <f t="shared" si="1048"/>
        <v>-1</v>
      </c>
      <c r="AH1717" s="14">
        <f t="shared" si="1052"/>
        <v>0</v>
      </c>
      <c r="AI1717" s="14">
        <f t="shared" si="1053"/>
        <v>-4.1767806582881293E-17</v>
      </c>
      <c r="AJ1717" s="14">
        <f t="shared" si="1054"/>
        <v>0.7346474651732362</v>
      </c>
      <c r="AK1717" s="14">
        <f t="shared" si="1055"/>
        <v>1.0154359442771779</v>
      </c>
      <c r="AL1717" s="24">
        <f t="shared" si="1049"/>
        <v>743.2161112864419</v>
      </c>
      <c r="AM1717" s="14">
        <f t="shared" si="1050"/>
        <v>606.62261969787426</v>
      </c>
      <c r="AN1717" s="138" t="str">
        <f t="shared" si="1051"/>
        <v>modifiée</v>
      </c>
      <c r="AP1717" s="124"/>
    </row>
    <row r="1718" spans="2:42" x14ac:dyDescent="0.25">
      <c r="B1718" s="3">
        <f t="shared" si="1032"/>
        <v>8500</v>
      </c>
      <c r="C1718" s="14">
        <f t="shared" si="1033"/>
        <v>141.66666666666666</v>
      </c>
      <c r="D1718" s="11">
        <f t="shared" si="1034"/>
        <v>1073.8855395597707</v>
      </c>
      <c r="E1718" s="11">
        <f t="shared" si="1019"/>
        <v>960.12614550419664</v>
      </c>
      <c r="F1718" s="11">
        <f t="shared" si="1035"/>
        <v>479.72471520379526</v>
      </c>
      <c r="G1718" s="11">
        <f t="shared" si="1020"/>
        <v>732.86574948570274</v>
      </c>
      <c r="H1718" s="11">
        <f t="shared" si="1021"/>
        <v>631.41575581663972</v>
      </c>
      <c r="I1718" s="24">
        <f t="shared" si="1036"/>
        <v>479.72471520379526</v>
      </c>
      <c r="J1718" s="12">
        <f t="shared" si="1022"/>
        <v>0.24626557188711695</v>
      </c>
      <c r="K1718" s="24">
        <f t="shared" si="1023"/>
        <v>651.98976643795436</v>
      </c>
      <c r="L1718" s="12">
        <f t="shared" si="1037"/>
        <v>0.21236979242683854</v>
      </c>
      <c r="M1718" s="24">
        <f t="shared" si="1038"/>
        <v>732.86574948570274</v>
      </c>
      <c r="N1718" s="12">
        <f t="shared" si="1024"/>
        <v>0.15060254945276574</v>
      </c>
      <c r="O1718" s="24">
        <f t="shared" si="1025"/>
        <v>3198.4046740207827</v>
      </c>
      <c r="P1718" s="12">
        <f t="shared" si="1039"/>
        <v>7.6262256992636362E-2</v>
      </c>
      <c r="Q1718" s="24">
        <f t="shared" si="1040"/>
        <v>631.41575581663972</v>
      </c>
      <c r="R1718" s="12">
        <f t="shared" si="1026"/>
        <v>0.36677301513901855</v>
      </c>
      <c r="S1718" s="24">
        <f t="shared" si="1027"/>
        <v>787.9880114516011</v>
      </c>
      <c r="T1718" s="12">
        <f t="shared" si="1041"/>
        <v>0.22616788623171066</v>
      </c>
      <c r="W1718" s="24">
        <f t="shared" si="1042"/>
        <v>880.19219527466601</v>
      </c>
      <c r="X1718" s="24">
        <f t="shared" si="1043"/>
        <v>664.4432454539126</v>
      </c>
      <c r="Y1718" s="13">
        <f t="shared" si="1028"/>
        <v>0.38225020437793655</v>
      </c>
      <c r="Z1718" s="24">
        <f t="shared" si="1029"/>
        <v>1998.3487557382659</v>
      </c>
      <c r="AA1718" s="24">
        <f t="shared" si="1030"/>
        <v>15106.107683823486</v>
      </c>
      <c r="AB1718" s="24">
        <f t="shared" si="1044"/>
        <v>755.80397554565286</v>
      </c>
      <c r="AC1718" s="24">
        <f t="shared" si="1045"/>
        <v>631.41575581663972</v>
      </c>
      <c r="AD1718" s="123">
        <f t="shared" si="1046"/>
        <v>8500</v>
      </c>
      <c r="AE1718" s="14">
        <f t="shared" si="1047"/>
        <v>141.66666666666666</v>
      </c>
      <c r="AF1718" s="24">
        <f t="shared" si="1031"/>
        <v>490.70787790831986</v>
      </c>
      <c r="AG1718" s="3">
        <f t="shared" si="1048"/>
        <v>-1</v>
      </c>
      <c r="AH1718" s="14">
        <f t="shared" si="1052"/>
        <v>0</v>
      </c>
      <c r="AI1718" s="14">
        <f t="shared" si="1053"/>
        <v>-4.1265311575245437E-17</v>
      </c>
      <c r="AJ1718" s="14">
        <f t="shared" si="1054"/>
        <v>0.73362909882512128</v>
      </c>
      <c r="AK1718" s="14">
        <f t="shared" si="1055"/>
        <v>1.013806558120194</v>
      </c>
      <c r="AL1718" s="24">
        <f t="shared" si="1049"/>
        <v>743.50764881422288</v>
      </c>
      <c r="AM1718" s="14">
        <f t="shared" si="1050"/>
        <v>606.82310235377975</v>
      </c>
      <c r="AN1718" s="138" t="str">
        <f t="shared" si="1051"/>
        <v>modifiée</v>
      </c>
      <c r="AP1718" s="124"/>
    </row>
    <row r="1719" spans="2:42" x14ac:dyDescent="0.25">
      <c r="B1719" s="3">
        <f t="shared" si="1032"/>
        <v>8505</v>
      </c>
      <c r="C1719" s="14">
        <f t="shared" si="1033"/>
        <v>141.75</v>
      </c>
      <c r="D1719" s="11">
        <f t="shared" si="1034"/>
        <v>1073.9735722275536</v>
      </c>
      <c r="E1719" s="11">
        <f t="shared" si="1019"/>
        <v>960.3469209305689</v>
      </c>
      <c r="F1719" s="11">
        <f t="shared" si="1035"/>
        <v>479.9370849962221</v>
      </c>
      <c r="G1719" s="11">
        <f t="shared" si="1020"/>
        <v>732.9420117426954</v>
      </c>
      <c r="H1719" s="11">
        <f t="shared" si="1021"/>
        <v>631.6419237028714</v>
      </c>
      <c r="I1719" s="24">
        <f t="shared" si="1036"/>
        <v>479.9370849962221</v>
      </c>
      <c r="J1719" s="12">
        <f t="shared" si="1022"/>
        <v>0.2462106725701467</v>
      </c>
      <c r="K1719" s="24">
        <f t="shared" si="1023"/>
        <v>652.13514515966199</v>
      </c>
      <c r="L1719" s="12">
        <f t="shared" si="1037"/>
        <v>0.21228248147617934</v>
      </c>
      <c r="M1719" s="24">
        <f t="shared" si="1038"/>
        <v>732.9420117426954</v>
      </c>
      <c r="N1719" s="12">
        <f t="shared" si="1024"/>
        <v>0.14882586643185389</v>
      </c>
      <c r="O1719" s="24">
        <f t="shared" si="1025"/>
        <v>3236.5872253109496</v>
      </c>
      <c r="P1719" s="12">
        <f t="shared" si="1039"/>
        <v>7.5409388072699784E-2</v>
      </c>
      <c r="Q1719" s="24">
        <f t="shared" si="1040"/>
        <v>631.6419237028714</v>
      </c>
      <c r="R1719" s="12">
        <f t="shared" si="1026"/>
        <v>0.36665231370298268</v>
      </c>
      <c r="S1719" s="24">
        <f t="shared" si="1027"/>
        <v>788.24741601828896</v>
      </c>
      <c r="T1719" s="12">
        <f t="shared" si="1041"/>
        <v>0.22603201921652236</v>
      </c>
      <c r="W1719" s="24">
        <f t="shared" si="1042"/>
        <v>880.5744454790439</v>
      </c>
      <c r="X1719" s="24">
        <f t="shared" si="1043"/>
        <v>664.13799809136958</v>
      </c>
      <c r="Y1719" s="13">
        <f t="shared" si="1028"/>
        <v>0.38190723047883818</v>
      </c>
      <c r="Z1719" s="24">
        <f t="shared" si="1029"/>
        <v>1994.3118862881249</v>
      </c>
      <c r="AA1719" s="24">
        <f t="shared" si="1030"/>
        <v>15086.946792247167</v>
      </c>
      <c r="AB1719" s="24">
        <f t="shared" si="1044"/>
        <v>756.10818459095765</v>
      </c>
      <c r="AC1719" s="24">
        <f t="shared" si="1045"/>
        <v>631.6419237028714</v>
      </c>
      <c r="AD1719" s="123">
        <f t="shared" si="1046"/>
        <v>8505</v>
      </c>
      <c r="AE1719" s="14">
        <f t="shared" si="1047"/>
        <v>141.75</v>
      </c>
      <c r="AF1719" s="24">
        <f t="shared" si="1031"/>
        <v>490.8209618514357</v>
      </c>
      <c r="AG1719" s="3">
        <f t="shared" si="1048"/>
        <v>-1</v>
      </c>
      <c r="AH1719" s="14">
        <f t="shared" si="1052"/>
        <v>0</v>
      </c>
      <c r="AI1719" s="14">
        <f t="shared" si="1053"/>
        <v>-4.0763117985795018E-17</v>
      </c>
      <c r="AJ1719" s="14">
        <f t="shared" si="1054"/>
        <v>0.73261134333707867</v>
      </c>
      <c r="AK1719" s="14">
        <f t="shared" si="1055"/>
        <v>1.0121781493393258</v>
      </c>
      <c r="AL1719" s="24">
        <f t="shared" si="1049"/>
        <v>743.79895258253578</v>
      </c>
      <c r="AM1719" s="14">
        <f t="shared" si="1050"/>
        <v>607.02345968602754</v>
      </c>
      <c r="AN1719" s="138" t="str">
        <f t="shared" si="1051"/>
        <v>modifiée</v>
      </c>
      <c r="AP1719" s="124"/>
    </row>
    <row r="1720" spans="2:42" x14ac:dyDescent="0.25">
      <c r="B1720" s="3">
        <f t="shared" si="1032"/>
        <v>8510</v>
      </c>
      <c r="C1720" s="14">
        <f t="shared" si="1033"/>
        <v>141.83333333333334</v>
      </c>
      <c r="D1720" s="11">
        <f t="shared" si="1034"/>
        <v>1074.0615532026341</v>
      </c>
      <c r="E1720" s="11">
        <f t="shared" si="1019"/>
        <v>960.56769635694116</v>
      </c>
      <c r="F1720" s="11">
        <f t="shared" si="1035"/>
        <v>480.14936747769826</v>
      </c>
      <c r="G1720" s="11">
        <f t="shared" si="1020"/>
        <v>733.01742113076807</v>
      </c>
      <c r="H1720" s="11">
        <f t="shared" si="1021"/>
        <v>631.86795572208791</v>
      </c>
      <c r="I1720" s="24">
        <f t="shared" si="1036"/>
        <v>480.14936747769826</v>
      </c>
      <c r="J1720" s="12">
        <f t="shared" si="1022"/>
        <v>0.24615576903456582</v>
      </c>
      <c r="K1720" s="24">
        <f t="shared" si="1023"/>
        <v>652.28059990681754</v>
      </c>
      <c r="L1720" s="12">
        <f t="shared" si="1037"/>
        <v>0.21219519493193828</v>
      </c>
      <c r="M1720" s="24">
        <f t="shared" si="1038"/>
        <v>733.01742113076807</v>
      </c>
      <c r="N1720" s="12">
        <f t="shared" si="1024"/>
        <v>0.14705817910542568</v>
      </c>
      <c r="O1720" s="24">
        <f t="shared" si="1025"/>
        <v>3275.4920604847894</v>
      </c>
      <c r="P1720" s="12">
        <f t="shared" si="1039"/>
        <v>7.4559973392659171E-2</v>
      </c>
      <c r="Q1720" s="24">
        <f t="shared" si="1040"/>
        <v>631.86795572208791</v>
      </c>
      <c r="R1720" s="12">
        <f t="shared" si="1026"/>
        <v>0.36653125066268993</v>
      </c>
      <c r="S1720" s="24">
        <f t="shared" si="1027"/>
        <v>788.5077693401779</v>
      </c>
      <c r="T1720" s="12">
        <f t="shared" si="1041"/>
        <v>0.22589603125772945</v>
      </c>
      <c r="W1720" s="24">
        <f t="shared" si="1042"/>
        <v>880.95635270952278</v>
      </c>
      <c r="X1720" s="24">
        <f t="shared" si="1043"/>
        <v>663.8345787158396</v>
      </c>
      <c r="Y1720" s="13">
        <f t="shared" si="1028"/>
        <v>0.38156349523204386</v>
      </c>
      <c r="Z1720" s="24">
        <f t="shared" si="1029"/>
        <v>1990.2835911854595</v>
      </c>
      <c r="AA1720" s="24">
        <f t="shared" si="1030"/>
        <v>15067.804363170082</v>
      </c>
      <c r="AB1720" s="24">
        <f t="shared" si="1044"/>
        <v>756.41215421580534</v>
      </c>
      <c r="AC1720" s="24">
        <f t="shared" si="1045"/>
        <v>631.86795572208791</v>
      </c>
      <c r="AD1720" s="123">
        <f t="shared" si="1046"/>
        <v>8510</v>
      </c>
      <c r="AE1720" s="14">
        <f t="shared" si="1047"/>
        <v>141.83333333333334</v>
      </c>
      <c r="AF1720" s="24">
        <f t="shared" si="1031"/>
        <v>490.93397786104396</v>
      </c>
      <c r="AG1720" s="3">
        <f t="shared" si="1048"/>
        <v>-1</v>
      </c>
      <c r="AH1720" s="14">
        <f t="shared" si="1052"/>
        <v>0</v>
      </c>
      <c r="AI1720" s="14">
        <f t="shared" si="1053"/>
        <v>-4.0261226081721635E-17</v>
      </c>
      <c r="AJ1720" s="14">
        <f t="shared" si="1054"/>
        <v>0.73159419925060432</v>
      </c>
      <c r="AK1720" s="14">
        <f t="shared" si="1055"/>
        <v>1.010550718800967</v>
      </c>
      <c r="AL1720" s="24">
        <f t="shared" si="1049"/>
        <v>744.09002218173623</v>
      </c>
      <c r="AM1720" s="14">
        <f t="shared" si="1050"/>
        <v>607.22369165394969</v>
      </c>
      <c r="AN1720" s="138" t="str">
        <f t="shared" si="1051"/>
        <v>modifiée</v>
      </c>
      <c r="AP1720" s="124"/>
    </row>
    <row r="1721" spans="2:42" x14ac:dyDescent="0.25">
      <c r="B1721" s="3">
        <f t="shared" si="1032"/>
        <v>8515</v>
      </c>
      <c r="C1721" s="14">
        <f t="shared" si="1033"/>
        <v>141.91666666666666</v>
      </c>
      <c r="D1721" s="11">
        <f t="shared" si="1034"/>
        <v>1074.1494825456837</v>
      </c>
      <c r="E1721" s="11">
        <f t="shared" si="1019"/>
        <v>960.7884717833133</v>
      </c>
      <c r="F1721" s="11">
        <f t="shared" si="1035"/>
        <v>480.36156267263021</v>
      </c>
      <c r="G1721" s="11">
        <f t="shared" si="1020"/>
        <v>733.09198110416071</v>
      </c>
      <c r="H1721" s="11">
        <f t="shared" si="1021"/>
        <v>632.09385175334569</v>
      </c>
      <c r="I1721" s="24">
        <f t="shared" si="1036"/>
        <v>480.36156267263021</v>
      </c>
      <c r="J1721" s="12">
        <f t="shared" si="1022"/>
        <v>0.24610086131122738</v>
      </c>
      <c r="K1721" s="24">
        <f t="shared" si="1023"/>
        <v>652.42613065599051</v>
      </c>
      <c r="L1721" s="12">
        <f t="shared" si="1037"/>
        <v>0.21210793283010818</v>
      </c>
      <c r="M1721" s="24">
        <f t="shared" si="1038"/>
        <v>733.09198110416071</v>
      </c>
      <c r="N1721" s="12">
        <f t="shared" si="1024"/>
        <v>0.14529967418644563</v>
      </c>
      <c r="O1721" s="24">
        <f t="shared" si="1025"/>
        <v>3315.1340550914088</v>
      </c>
      <c r="P1721" s="12">
        <f t="shared" si="1039"/>
        <v>7.3714110200417821E-2</v>
      </c>
      <c r="Q1721" s="24">
        <f t="shared" si="1040"/>
        <v>632.09385175334569</v>
      </c>
      <c r="R1721" s="12">
        <f t="shared" si="1026"/>
        <v>0.36640982452176712</v>
      </c>
      <c r="S1721" s="24">
        <f t="shared" si="1027"/>
        <v>788.76907634973634</v>
      </c>
      <c r="T1721" s="12">
        <f t="shared" si="1041"/>
        <v>0.22575992174064197</v>
      </c>
      <c r="W1721" s="24">
        <f t="shared" si="1042"/>
        <v>881.33791620475483</v>
      </c>
      <c r="X1721" s="24">
        <f t="shared" si="1043"/>
        <v>663.5329719199367</v>
      </c>
      <c r="Y1721" s="13">
        <f t="shared" si="1028"/>
        <v>0.38121901576618417</v>
      </c>
      <c r="Z1721" s="24">
        <f t="shared" si="1029"/>
        <v>1986.2638894639617</v>
      </c>
      <c r="AA1721" s="24">
        <f t="shared" si="1030"/>
        <v>15048.680667128456</v>
      </c>
      <c r="AB1721" s="24">
        <f t="shared" si="1044"/>
        <v>756.7158839790502</v>
      </c>
      <c r="AC1721" s="24">
        <f t="shared" si="1045"/>
        <v>632.09385175334569</v>
      </c>
      <c r="AD1721" s="123">
        <f t="shared" si="1046"/>
        <v>8515</v>
      </c>
      <c r="AE1721" s="14">
        <f t="shared" si="1047"/>
        <v>141.91666666666666</v>
      </c>
      <c r="AF1721" s="24">
        <f t="shared" si="1031"/>
        <v>491.04692587667284</v>
      </c>
      <c r="AG1721" s="3">
        <f t="shared" si="1048"/>
        <v>-1</v>
      </c>
      <c r="AH1721" s="14">
        <f t="shared" si="1052"/>
        <v>0</v>
      </c>
      <c r="AI1721" s="14">
        <f t="shared" si="1053"/>
        <v>-3.9759636131573978E-17</v>
      </c>
      <c r="AJ1721" s="14">
        <f t="shared" si="1054"/>
        <v>0.73057766710994443</v>
      </c>
      <c r="AK1721" s="14">
        <f t="shared" si="1055"/>
        <v>1.0089242673759111</v>
      </c>
      <c r="AL1721" s="24">
        <f t="shared" si="1049"/>
        <v>744.38085720999504</v>
      </c>
      <c r="AM1721" s="14">
        <f t="shared" si="1050"/>
        <v>607.42379821523525</v>
      </c>
      <c r="AN1721" s="138" t="str">
        <f t="shared" si="1051"/>
        <v>modifiée</v>
      </c>
      <c r="AP1721" s="124"/>
    </row>
    <row r="1722" spans="2:42" x14ac:dyDescent="0.25">
      <c r="B1722" s="3">
        <f t="shared" si="1032"/>
        <v>8520</v>
      </c>
      <c r="C1722" s="14">
        <f t="shared" si="1033"/>
        <v>142</v>
      </c>
      <c r="D1722" s="11">
        <f t="shared" si="1034"/>
        <v>1074.2373603172684</v>
      </c>
      <c r="E1722" s="11">
        <f t="shared" si="1019"/>
        <v>961.00924720968555</v>
      </c>
      <c r="F1722" s="11">
        <f t="shared" si="1035"/>
        <v>480.57367060546034</v>
      </c>
      <c r="G1722" s="11">
        <f t="shared" si="1020"/>
        <v>733.16569521436111</v>
      </c>
      <c r="H1722" s="11">
        <f t="shared" si="1021"/>
        <v>632.31961167508632</v>
      </c>
      <c r="I1722" s="24">
        <f t="shared" si="1036"/>
        <v>480.57367060546034</v>
      </c>
      <c r="J1722" s="12">
        <f t="shared" si="1022"/>
        <v>0.24604594943101118</v>
      </c>
      <c r="K1722" s="24">
        <f t="shared" si="1023"/>
        <v>652.57173738359302</v>
      </c>
      <c r="L1722" s="12">
        <f t="shared" si="1037"/>
        <v>0.21202069520656405</v>
      </c>
      <c r="M1722" s="24">
        <f t="shared" si="1038"/>
        <v>733.16569521436111</v>
      </c>
      <c r="N1722" s="12">
        <f t="shared" si="1024"/>
        <v>0.14355053545112734</v>
      </c>
      <c r="O1722" s="24">
        <f t="shared" si="1025"/>
        <v>3355.5283968492445</v>
      </c>
      <c r="P1722" s="12">
        <f t="shared" si="1039"/>
        <v>7.2871894785742505E-2</v>
      </c>
      <c r="Q1722" s="24">
        <f t="shared" si="1040"/>
        <v>632.31961167508632</v>
      </c>
      <c r="R1722" s="12">
        <f t="shared" si="1026"/>
        <v>0.36628803377620578</v>
      </c>
      <c r="S1722" s="24">
        <f t="shared" si="1027"/>
        <v>789.03134201234604</v>
      </c>
      <c r="T1722" s="12">
        <f t="shared" si="1041"/>
        <v>0.22562369004690883</v>
      </c>
      <c r="W1722" s="24">
        <f t="shared" si="1042"/>
        <v>881.71913522052103</v>
      </c>
      <c r="X1722" s="24">
        <f t="shared" si="1043"/>
        <v>663.23316245762089</v>
      </c>
      <c r="Y1722" s="13">
        <f t="shared" si="1028"/>
        <v>0.38087380906643603</v>
      </c>
      <c r="Z1722" s="24">
        <f t="shared" si="1029"/>
        <v>1982.2527997291131</v>
      </c>
      <c r="AA1722" s="24">
        <f t="shared" si="1030"/>
        <v>15029.575972305094</v>
      </c>
      <c r="AB1722" s="24">
        <f t="shared" si="1044"/>
        <v>757.01937344780367</v>
      </c>
      <c r="AC1722" s="24">
        <f t="shared" si="1045"/>
        <v>632.31961167508632</v>
      </c>
      <c r="AD1722" s="123">
        <f t="shared" si="1046"/>
        <v>8520</v>
      </c>
      <c r="AE1722" s="14">
        <f t="shared" si="1047"/>
        <v>142</v>
      </c>
      <c r="AF1722" s="24">
        <f t="shared" si="1031"/>
        <v>491.15980583754316</v>
      </c>
      <c r="AG1722" s="3">
        <f t="shared" si="1048"/>
        <v>-1</v>
      </c>
      <c r="AH1722" s="14">
        <f t="shared" si="1052"/>
        <v>0</v>
      </c>
      <c r="AI1722" s="14">
        <f t="shared" si="1053"/>
        <v>-3.9258348405265933E-17</v>
      </c>
      <c r="AJ1722" s="14">
        <f t="shared" si="1054"/>
        <v>0.72956174746211155</v>
      </c>
      <c r="AK1722" s="14">
        <f t="shared" si="1055"/>
        <v>1.0072987959393784</v>
      </c>
      <c r="AL1722" s="24">
        <f t="shared" si="1049"/>
        <v>744.67145727322736</v>
      </c>
      <c r="AM1722" s="14">
        <f t="shared" si="1050"/>
        <v>607.6237793259337</v>
      </c>
      <c r="AN1722" s="138" t="str">
        <f t="shared" si="1051"/>
        <v>modifiée</v>
      </c>
      <c r="AP1722" s="124"/>
    </row>
    <row r="1723" spans="2:42" x14ac:dyDescent="0.25">
      <c r="B1723" s="3">
        <f t="shared" si="1032"/>
        <v>8525</v>
      </c>
      <c r="C1723" s="14">
        <f t="shared" si="1033"/>
        <v>142.08333333333334</v>
      </c>
      <c r="D1723" s="11">
        <f t="shared" si="1034"/>
        <v>1074.3251865778468</v>
      </c>
      <c r="E1723" s="11">
        <f t="shared" si="1019"/>
        <v>961.23002263605781</v>
      </c>
      <c r="F1723" s="11">
        <f t="shared" si="1035"/>
        <v>480.78569130066688</v>
      </c>
      <c r="G1723" s="11">
        <f t="shared" si="1020"/>
        <v>733.23856710914686</v>
      </c>
      <c r="H1723" s="11">
        <f t="shared" si="1021"/>
        <v>632.54523536513318</v>
      </c>
      <c r="I1723" s="24">
        <f t="shared" si="1036"/>
        <v>480.78569130066688</v>
      </c>
      <c r="J1723" s="12">
        <f t="shared" si="1022"/>
        <v>0.24599103342482437</v>
      </c>
      <c r="K1723" s="24">
        <f t="shared" si="1023"/>
        <v>652.71742006587851</v>
      </c>
      <c r="L1723" s="12">
        <f t="shared" si="1037"/>
        <v>0.21193348209716509</v>
      </c>
      <c r="M1723" s="24">
        <f t="shared" si="1038"/>
        <v>733.23856710914686</v>
      </c>
      <c r="N1723" s="12">
        <f t="shared" si="1024"/>
        <v>0.14181094363099508</v>
      </c>
      <c r="O1723" s="24">
        <f t="shared" si="1025"/>
        <v>3396.6905921066818</v>
      </c>
      <c r="P1723" s="12">
        <f t="shared" si="1039"/>
        <v>7.2033422418976575E-2</v>
      </c>
      <c r="Q1723" s="24">
        <f t="shared" si="1040"/>
        <v>632.54523536513318</v>
      </c>
      <c r="R1723" s="12">
        <f t="shared" si="1026"/>
        <v>0.36616587691431779</v>
      </c>
      <c r="S1723" s="24">
        <f t="shared" si="1027"/>
        <v>789.29457132656773</v>
      </c>
      <c r="T1723" s="12">
        <f t="shared" si="1041"/>
        <v>0.22548733555464778</v>
      </c>
      <c r="W1723" s="24">
        <f t="shared" si="1042"/>
        <v>882.10000902958745</v>
      </c>
      <c r="X1723" s="24">
        <f t="shared" si="1043"/>
        <v>662.93513524218656</v>
      </c>
      <c r="Y1723" s="13">
        <f t="shared" si="1028"/>
        <v>0.38052789197542169</v>
      </c>
      <c r="Z1723" s="24">
        <f t="shared" si="1029"/>
        <v>1978.2503401617589</v>
      </c>
      <c r="AA1723" s="24">
        <f t="shared" si="1030"/>
        <v>15010.490544538447</v>
      </c>
      <c r="AB1723" s="24">
        <f t="shared" si="1044"/>
        <v>757.32262219736026</v>
      </c>
      <c r="AC1723" s="24">
        <f t="shared" si="1045"/>
        <v>632.54523536513318</v>
      </c>
      <c r="AD1723" s="123">
        <f t="shared" si="1046"/>
        <v>8525</v>
      </c>
      <c r="AE1723" s="14">
        <f t="shared" si="1047"/>
        <v>142.08333333333334</v>
      </c>
      <c r="AF1723" s="24">
        <f t="shared" si="1031"/>
        <v>491.27261768256659</v>
      </c>
      <c r="AG1723" s="3">
        <f t="shared" si="1048"/>
        <v>-1</v>
      </c>
      <c r="AH1723" s="14">
        <f t="shared" si="1052"/>
        <v>0</v>
      </c>
      <c r="AI1723" s="14">
        <f t="shared" si="1053"/>
        <v>-3.8757363174084103E-17</v>
      </c>
      <c r="AJ1723" s="14">
        <f t="shared" si="1054"/>
        <v>0.72854644085690068</v>
      </c>
      <c r="AK1723" s="14">
        <f t="shared" si="1055"/>
        <v>1.0056743053710411</v>
      </c>
      <c r="AL1723" s="24">
        <f t="shared" si="1049"/>
        <v>744.96182198502322</v>
      </c>
      <c r="AM1723" s="14">
        <f t="shared" si="1050"/>
        <v>607.82363494045899</v>
      </c>
      <c r="AN1723" s="138" t="str">
        <f t="shared" si="1051"/>
        <v>modifiée</v>
      </c>
      <c r="AP1723" s="124"/>
    </row>
    <row r="1724" spans="2:42" x14ac:dyDescent="0.25">
      <c r="B1724" s="3">
        <f t="shared" si="1032"/>
        <v>8530</v>
      </c>
      <c r="C1724" s="14">
        <f t="shared" si="1033"/>
        <v>142.16666666666666</v>
      </c>
      <c r="D1724" s="11">
        <f t="shared" si="1034"/>
        <v>1074.4129613877715</v>
      </c>
      <c r="E1724" s="11">
        <f t="shared" si="1019"/>
        <v>961.45079806242995</v>
      </c>
      <c r="F1724" s="11">
        <f t="shared" si="1035"/>
        <v>480.99762478276403</v>
      </c>
      <c r="G1724" s="11">
        <f t="shared" si="1020"/>
        <v>733.3106005315658</v>
      </c>
      <c r="H1724" s="11">
        <f t="shared" si="1021"/>
        <v>632.77072270068788</v>
      </c>
      <c r="I1724" s="24">
        <f t="shared" si="1036"/>
        <v>480.99762478276403</v>
      </c>
      <c r="J1724" s="12">
        <f t="shared" si="1022"/>
        <v>0.24593611332360008</v>
      </c>
      <c r="K1724" s="24">
        <f t="shared" si="1023"/>
        <v>652.86317867894434</v>
      </c>
      <c r="L1724" s="12">
        <f t="shared" si="1037"/>
        <v>0.21184629353766365</v>
      </c>
      <c r="M1724" s="24">
        <f t="shared" si="1038"/>
        <v>733.3106005315658</v>
      </c>
      <c r="N1724" s="12">
        <f t="shared" si="1024"/>
        <v>0.1400810763075557</v>
      </c>
      <c r="O1724" s="24">
        <f t="shared" si="1025"/>
        <v>3438.6364724354321</v>
      </c>
      <c r="P1724" s="12">
        <f t="shared" si="1039"/>
        <v>7.1198787290395263E-2</v>
      </c>
      <c r="Q1724" s="24">
        <f t="shared" si="1040"/>
        <v>632.77072270068788</v>
      </c>
      <c r="R1724" s="12">
        <f t="shared" si="1026"/>
        <v>0.36604335241669056</v>
      </c>
      <c r="S1724" s="24">
        <f t="shared" si="1027"/>
        <v>789.55876932440924</v>
      </c>
      <c r="T1724" s="12">
        <f t="shared" si="1041"/>
        <v>0.22535085763828852</v>
      </c>
      <c r="W1724" s="24">
        <f t="shared" si="1042"/>
        <v>882.48053692156293</v>
      </c>
      <c r="X1724" s="24">
        <f t="shared" si="1043"/>
        <v>662.63887534427772</v>
      </c>
      <c r="Y1724" s="13">
        <f t="shared" si="1028"/>
        <v>0.38018128119412564</v>
      </c>
      <c r="Z1724" s="24">
        <f t="shared" si="1029"/>
        <v>1974.2565285216756</v>
      </c>
      <c r="AA1724" s="24">
        <f t="shared" si="1030"/>
        <v>14991.424647332604</v>
      </c>
      <c r="AB1724" s="24">
        <f t="shared" si="1044"/>
        <v>757.62562981112546</v>
      </c>
      <c r="AC1724" s="24">
        <f t="shared" si="1045"/>
        <v>632.77072270068788</v>
      </c>
      <c r="AD1724" s="123">
        <f t="shared" si="1046"/>
        <v>8530</v>
      </c>
      <c r="AE1724" s="14">
        <f t="shared" si="1047"/>
        <v>142.16666666666666</v>
      </c>
      <c r="AF1724" s="24">
        <f t="shared" si="1031"/>
        <v>491.38536135034394</v>
      </c>
      <c r="AG1724" s="3">
        <f t="shared" si="1048"/>
        <v>-1</v>
      </c>
      <c r="AH1724" s="14">
        <f t="shared" si="1052"/>
        <v>0</v>
      </c>
      <c r="AI1724" s="14">
        <f t="shared" si="1053"/>
        <v>-3.8256680710695696E-17</v>
      </c>
      <c r="AJ1724" s="14">
        <f t="shared" si="1054"/>
        <v>0.72753174784690455</v>
      </c>
      <c r="AK1724" s="14">
        <f t="shared" si="1055"/>
        <v>1.0040507965550471</v>
      </c>
      <c r="AL1724" s="24">
        <f t="shared" si="1049"/>
        <v>745.25195096657785</v>
      </c>
      <c r="AM1724" s="14">
        <f t="shared" si="1050"/>
        <v>608.02336501159266</v>
      </c>
      <c r="AN1724" s="138" t="str">
        <f t="shared" si="1051"/>
        <v>modifiée</v>
      </c>
      <c r="AP1724" s="124"/>
    </row>
    <row r="1725" spans="2:42" x14ac:dyDescent="0.25">
      <c r="B1725" s="3">
        <f t="shared" si="1032"/>
        <v>8535</v>
      </c>
      <c r="C1725" s="14">
        <f t="shared" si="1033"/>
        <v>142.25</v>
      </c>
      <c r="D1725" s="11">
        <f t="shared" si="1034"/>
        <v>1074.5006848072896</v>
      </c>
      <c r="E1725" s="11">
        <f t="shared" si="1019"/>
        <v>961.67157348880221</v>
      </c>
      <c r="F1725" s="11">
        <f t="shared" si="1035"/>
        <v>481.20947107630172</v>
      </c>
      <c r="G1725" s="11">
        <f t="shared" si="1020"/>
        <v>733.38179931885622</v>
      </c>
      <c r="H1725" s="11">
        <f t="shared" si="1021"/>
        <v>632.9960735583262</v>
      </c>
      <c r="I1725" s="24">
        <f t="shared" si="1036"/>
        <v>481.20947107630172</v>
      </c>
      <c r="J1725" s="12">
        <f t="shared" si="1022"/>
        <v>0.24588118915829818</v>
      </c>
      <c r="K1725" s="24">
        <f t="shared" si="1023"/>
        <v>653.00901319873037</v>
      </c>
      <c r="L1725" s="12">
        <f t="shared" si="1037"/>
        <v>0.21175912956374504</v>
      </c>
      <c r="M1725" s="24">
        <f t="shared" si="1038"/>
        <v>733.38179931885622</v>
      </c>
      <c r="N1725" s="12">
        <f t="shared" si="1024"/>
        <v>0.13836110780971572</v>
      </c>
      <c r="O1725" s="24">
        <f t="shared" si="1025"/>
        <v>3481.3822013598233</v>
      </c>
      <c r="P1725" s="12">
        <f t="shared" si="1039"/>
        <v>7.0368082450474059E-2</v>
      </c>
      <c r="Q1725" s="24">
        <f t="shared" si="1040"/>
        <v>632.9960735583262</v>
      </c>
      <c r="R1725" s="12">
        <f t="shared" si="1026"/>
        <v>0.36592045875614304</v>
      </c>
      <c r="S1725" s="24">
        <f t="shared" si="1027"/>
        <v>789.82394107159587</v>
      </c>
      <c r="T1725" s="12">
        <f t="shared" si="1041"/>
        <v>0.22521425566861117</v>
      </c>
      <c r="W1725" s="24">
        <f t="shared" si="1042"/>
        <v>882.86071820275708</v>
      </c>
      <c r="X1725" s="24">
        <f t="shared" si="1043"/>
        <v>662.34436798993397</v>
      </c>
      <c r="Y1725" s="13">
        <f t="shared" si="1028"/>
        <v>0.3798339932827785</v>
      </c>
      <c r="Z1725" s="24">
        <f t="shared" si="1029"/>
        <v>1970.2713821511281</v>
      </c>
      <c r="AA1725" s="24">
        <f t="shared" si="1030"/>
        <v>14972.378541866123</v>
      </c>
      <c r="AB1725" s="24">
        <f t="shared" si="1044"/>
        <v>757.92839588054164</v>
      </c>
      <c r="AC1725" s="24">
        <f t="shared" si="1045"/>
        <v>632.9960735583262</v>
      </c>
      <c r="AD1725" s="123">
        <f t="shared" si="1046"/>
        <v>8535</v>
      </c>
      <c r="AE1725" s="14">
        <f t="shared" si="1047"/>
        <v>142.25</v>
      </c>
      <c r="AF1725" s="24">
        <f t="shared" si="1031"/>
        <v>491.4980367791631</v>
      </c>
      <c r="AG1725" s="3">
        <f t="shared" si="1048"/>
        <v>-1</v>
      </c>
      <c r="AH1725" s="14">
        <f t="shared" si="1052"/>
        <v>0</v>
      </c>
      <c r="AI1725" s="14">
        <f t="shared" si="1053"/>
        <v>-3.7756301289157524E-17</v>
      </c>
      <c r="AJ1725" s="14">
        <f t="shared" si="1054"/>
        <v>0.72651766898753212</v>
      </c>
      <c r="AK1725" s="14">
        <f t="shared" si="1055"/>
        <v>1.0024282703800513</v>
      </c>
      <c r="AL1725" s="24">
        <f t="shared" si="1049"/>
        <v>745.54184384662199</v>
      </c>
      <c r="AM1725" s="14">
        <f t="shared" si="1050"/>
        <v>608.22296949048689</v>
      </c>
      <c r="AN1725" s="138" t="str">
        <f t="shared" si="1051"/>
        <v>modifiée</v>
      </c>
      <c r="AP1725" s="124"/>
    </row>
    <row r="1726" spans="2:42" x14ac:dyDescent="0.25">
      <c r="B1726" s="3">
        <f t="shared" si="1032"/>
        <v>8540</v>
      </c>
      <c r="C1726" s="14">
        <f t="shared" si="1033"/>
        <v>142.33333333333334</v>
      </c>
      <c r="D1726" s="11">
        <f t="shared" si="1034"/>
        <v>1074.5883568965414</v>
      </c>
      <c r="E1726" s="11">
        <f t="shared" si="1019"/>
        <v>961.89234891517447</v>
      </c>
      <c r="F1726" s="11">
        <f t="shared" si="1035"/>
        <v>481.42123020586547</v>
      </c>
      <c r="G1726" s="11">
        <f t="shared" si="1020"/>
        <v>733.45216740130672</v>
      </c>
      <c r="H1726" s="11">
        <f t="shared" si="1021"/>
        <v>633.22128781399476</v>
      </c>
      <c r="I1726" s="24">
        <f t="shared" si="1036"/>
        <v>481.42123020586547</v>
      </c>
      <c r="J1726" s="12">
        <f t="shared" si="1022"/>
        <v>0.24582626095990395</v>
      </c>
      <c r="K1726" s="24">
        <f t="shared" si="1023"/>
        <v>653.15492360102076</v>
      </c>
      <c r="L1726" s="12">
        <f t="shared" si="1037"/>
        <v>0.21167199021107266</v>
      </c>
      <c r="M1726" s="24">
        <f t="shared" si="1038"/>
        <v>733.45216740130672</v>
      </c>
      <c r="N1726" s="12">
        <f t="shared" si="1024"/>
        <v>0.13665120911410761</v>
      </c>
      <c r="O1726" s="24">
        <f t="shared" si="1025"/>
        <v>3524.9442812243906</v>
      </c>
      <c r="P1726" s="12">
        <f t="shared" si="1039"/>
        <v>6.9541399751092831E-2</v>
      </c>
      <c r="Q1726" s="24">
        <f t="shared" si="1040"/>
        <v>633.22128781399476</v>
      </c>
      <c r="R1726" s="12">
        <f t="shared" si="1026"/>
        <v>0.36579719439768016</v>
      </c>
      <c r="S1726" s="24">
        <f t="shared" si="1027"/>
        <v>790.09009166784369</v>
      </c>
      <c r="T1726" s="12">
        <f t="shared" si="1041"/>
        <v>0.22507752901279024</v>
      </c>
      <c r="W1726" s="24">
        <f t="shared" si="1042"/>
        <v>883.24055219603986</v>
      </c>
      <c r="X1726" s="24">
        <f t="shared" si="1043"/>
        <v>662.0515985586627</v>
      </c>
      <c r="Y1726" s="13">
        <f t="shared" si="1028"/>
        <v>0.37948604466175656</v>
      </c>
      <c r="Z1726" s="24">
        <f t="shared" si="1029"/>
        <v>1966.2949179783652</v>
      </c>
      <c r="AA1726" s="24">
        <f t="shared" si="1030"/>
        <v>14953.35248700169</v>
      </c>
      <c r="AB1726" s="24">
        <f t="shared" si="1044"/>
        <v>758.23092000501731</v>
      </c>
      <c r="AC1726" s="24">
        <f t="shared" si="1045"/>
        <v>633.22128781399476</v>
      </c>
      <c r="AD1726" s="123">
        <f t="shared" si="1046"/>
        <v>8540</v>
      </c>
      <c r="AE1726" s="14">
        <f t="shared" si="1047"/>
        <v>142.33333333333334</v>
      </c>
      <c r="AF1726" s="24">
        <f t="shared" si="1031"/>
        <v>491.61064390699738</v>
      </c>
      <c r="AG1726" s="3">
        <f t="shared" si="1048"/>
        <v>-1</v>
      </c>
      <c r="AH1726" s="14">
        <f t="shared" si="1052"/>
        <v>0</v>
      </c>
      <c r="AI1726" s="14">
        <f t="shared" si="1053"/>
        <v>-3.725622518492342E-17</v>
      </c>
      <c r="AJ1726" s="14">
        <f t="shared" si="1054"/>
        <v>0.72550420483702349</v>
      </c>
      <c r="AK1726" s="14">
        <f t="shared" si="1055"/>
        <v>1.0008067277392376</v>
      </c>
      <c r="AL1726" s="24">
        <f t="shared" si="1049"/>
        <v>745.83150026135411</v>
      </c>
      <c r="AM1726" s="14">
        <f t="shared" si="1050"/>
        <v>608.42244832666836</v>
      </c>
      <c r="AN1726" s="138" t="str">
        <f t="shared" si="1051"/>
        <v>modifiée</v>
      </c>
      <c r="AP1726" s="124"/>
    </row>
    <row r="1727" spans="2:42" x14ac:dyDescent="0.25">
      <c r="B1727" s="3">
        <f t="shared" si="1032"/>
        <v>8545</v>
      </c>
      <c r="C1727" s="14">
        <f t="shared" si="1033"/>
        <v>142.41666666666666</v>
      </c>
      <c r="D1727" s="11">
        <f t="shared" si="1034"/>
        <v>1074.675977715563</v>
      </c>
      <c r="E1727" s="11">
        <f t="shared" si="1019"/>
        <v>962.11312434154661</v>
      </c>
      <c r="F1727" s="11">
        <f t="shared" si="1035"/>
        <v>481.63290219607654</v>
      </c>
      <c r="G1727" s="11">
        <f t="shared" si="1020"/>
        <v>733.5217088010578</v>
      </c>
      <c r="H1727" s="11">
        <f t="shared" si="1021"/>
        <v>633.44636534300753</v>
      </c>
      <c r="I1727" s="24">
        <f t="shared" si="1036"/>
        <v>481.63290219607654</v>
      </c>
      <c r="J1727" s="12">
        <f t="shared" si="1022"/>
        <v>0.2457713287594287</v>
      </c>
      <c r="K1727" s="24">
        <f t="shared" si="1023"/>
        <v>653.30090986144319</v>
      </c>
      <c r="L1727" s="12">
        <f t="shared" si="1037"/>
        <v>0.21158487551516919</v>
      </c>
      <c r="M1727" s="24">
        <f t="shared" si="1038"/>
        <v>733.5217088010578</v>
      </c>
      <c r="N1727" s="12">
        <f t="shared" si="1024"/>
        <v>0.13495154774843307</v>
      </c>
      <c r="O1727" s="24">
        <f t="shared" si="1025"/>
        <v>3569.3395602034871</v>
      </c>
      <c r="P1727" s="12">
        <f t="shared" si="1039"/>
        <v>6.8718829787654603E-2</v>
      </c>
      <c r="Q1727" s="24">
        <f t="shared" si="1040"/>
        <v>633.44636534300753</v>
      </c>
      <c r="R1727" s="12">
        <f t="shared" si="1026"/>
        <v>0.36567355779844812</v>
      </c>
      <c r="S1727" s="24">
        <f t="shared" si="1027"/>
        <v>790.35722624713594</v>
      </c>
      <c r="T1727" s="12">
        <f t="shared" si="1041"/>
        <v>0.22494067703419635</v>
      </c>
      <c r="W1727" s="24">
        <f t="shared" si="1042"/>
        <v>883.62003824070166</v>
      </c>
      <c r="X1727" s="24">
        <f t="shared" si="1043"/>
        <v>661.7605525815394</v>
      </c>
      <c r="Y1727" s="13">
        <f t="shared" si="1028"/>
        <v>0.37913745161246287</v>
      </c>
      <c r="Z1727" s="24">
        <f t="shared" si="1029"/>
        <v>1962.3271525211237</v>
      </c>
      <c r="AA1727" s="24">
        <f t="shared" si="1030"/>
        <v>14934.346739295202</v>
      </c>
      <c r="AB1727" s="24">
        <f t="shared" si="1044"/>
        <v>758.53320179185459</v>
      </c>
      <c r="AC1727" s="24">
        <f t="shared" si="1045"/>
        <v>633.44636534300753</v>
      </c>
      <c r="AD1727" s="123">
        <f t="shared" si="1046"/>
        <v>8545</v>
      </c>
      <c r="AE1727" s="14">
        <f t="shared" si="1047"/>
        <v>142.41666666666666</v>
      </c>
      <c r="AF1727" s="24">
        <f t="shared" si="1031"/>
        <v>491.72318267150376</v>
      </c>
      <c r="AG1727" s="3">
        <f t="shared" si="1048"/>
        <v>-1</v>
      </c>
      <c r="AH1727" s="14">
        <f t="shared" si="1052"/>
        <v>0</v>
      </c>
      <c r="AI1727" s="14">
        <f t="shared" si="1053"/>
        <v>-3.6756452674851984E-17</v>
      </c>
      <c r="AJ1727" s="14">
        <f t="shared" si="1054"/>
        <v>0.72449135595646608</v>
      </c>
      <c r="AK1727" s="14">
        <f t="shared" si="1055"/>
        <v>0.99918616953034578</v>
      </c>
      <c r="AL1727" s="24">
        <f t="shared" si="1049"/>
        <v>746.12091985437155</v>
      </c>
      <c r="AM1727" s="14">
        <f t="shared" si="1050"/>
        <v>608.62180146804133</v>
      </c>
      <c r="AN1727" s="138" t="str">
        <f t="shared" si="1051"/>
        <v>modifiée</v>
      </c>
      <c r="AP1727" s="124"/>
    </row>
    <row r="1728" spans="2:42" x14ac:dyDescent="0.25">
      <c r="B1728" s="3">
        <f t="shared" si="1032"/>
        <v>8550</v>
      </c>
      <c r="C1728" s="14">
        <f t="shared" si="1033"/>
        <v>142.5</v>
      </c>
      <c r="D1728" s="11">
        <f t="shared" si="1034"/>
        <v>1074.763547324284</v>
      </c>
      <c r="E1728" s="11">
        <f t="shared" si="1019"/>
        <v>962.33389976791887</v>
      </c>
      <c r="F1728" s="11">
        <f t="shared" si="1035"/>
        <v>481.84448707159169</v>
      </c>
      <c r="G1728" s="11">
        <f t="shared" si="1020"/>
        <v>733.5904276308454</v>
      </c>
      <c r="H1728" s="11">
        <f t="shared" si="1021"/>
        <v>633.6713060200417</v>
      </c>
      <c r="I1728" s="24">
        <f t="shared" si="1036"/>
        <v>481.84448707159169</v>
      </c>
      <c r="J1728" s="12">
        <f t="shared" si="1022"/>
        <v>0.24571639258790862</v>
      </c>
      <c r="K1728" s="24">
        <f t="shared" si="1023"/>
        <v>653.4469719554711</v>
      </c>
      <c r="L1728" s="12">
        <f t="shared" si="1037"/>
        <v>0.2114977855115632</v>
      </c>
      <c r="M1728" s="24">
        <f t="shared" si="1038"/>
        <v>733.5904276308454</v>
      </c>
      <c r="N1728" s="12">
        <f t="shared" si="1024"/>
        <v>0.13326228769797549</v>
      </c>
      <c r="O1728" s="24">
        <f t="shared" si="1025"/>
        <v>3614.5852394554818</v>
      </c>
      <c r="P1728" s="12">
        <f t="shared" si="1039"/>
        <v>6.7900461842450771E-2</v>
      </c>
      <c r="Q1728" s="24">
        <f t="shared" si="1040"/>
        <v>633.6713060200417</v>
      </c>
      <c r="R1728" s="12">
        <f t="shared" si="1026"/>
        <v>0.36554954740768825</v>
      </c>
      <c r="S1728" s="24">
        <f t="shared" si="1027"/>
        <v>790.62534997800037</v>
      </c>
      <c r="T1728" s="12">
        <f t="shared" si="1041"/>
        <v>0.22480369909259315</v>
      </c>
      <c r="W1728" s="24">
        <f t="shared" si="1042"/>
        <v>883.99917569231411</v>
      </c>
      <c r="X1728" s="24">
        <f t="shared" si="1043"/>
        <v>661.47121573933543</v>
      </c>
      <c r="Y1728" s="13">
        <f t="shared" si="1028"/>
        <v>0.37878823027821418</v>
      </c>
      <c r="Z1728" s="24">
        <f t="shared" si="1029"/>
        <v>1958.3681018901189</v>
      </c>
      <c r="AA1728" s="24">
        <f t="shared" si="1030"/>
        <v>14915.361553005305</v>
      </c>
      <c r="AB1728" s="24">
        <f t="shared" si="1044"/>
        <v>758.83524085617796</v>
      </c>
      <c r="AC1728" s="24">
        <f t="shared" si="1045"/>
        <v>633.6713060200417</v>
      </c>
      <c r="AD1728" s="123">
        <f t="shared" si="1046"/>
        <v>8550</v>
      </c>
      <c r="AE1728" s="14">
        <f t="shared" si="1047"/>
        <v>142.5</v>
      </c>
      <c r="AF1728" s="24">
        <f t="shared" si="1031"/>
        <v>491.83565301002085</v>
      </c>
      <c r="AG1728" s="3">
        <f t="shared" si="1048"/>
        <v>-1</v>
      </c>
      <c r="AH1728" s="14">
        <f t="shared" si="1052"/>
        <v>0</v>
      </c>
      <c r="AI1728" s="14">
        <f t="shared" si="1053"/>
        <v>-3.6256984037215773E-17</v>
      </c>
      <c r="AJ1728" s="14">
        <f t="shared" si="1054"/>
        <v>0.72347912290981231</v>
      </c>
      <c r="AK1728" s="14">
        <f t="shared" si="1055"/>
        <v>0.99756659665569969</v>
      </c>
      <c r="AL1728" s="24">
        <f t="shared" si="1049"/>
        <v>746.4101022766024</v>
      </c>
      <c r="AM1728" s="14">
        <f t="shared" si="1050"/>
        <v>608.82102886089081</v>
      </c>
      <c r="AN1728" s="138" t="str">
        <f t="shared" si="1051"/>
        <v>modifiée</v>
      </c>
      <c r="AP1728" s="124"/>
    </row>
    <row r="1729" spans="2:42" x14ac:dyDescent="0.25">
      <c r="B1729" s="3">
        <f t="shared" si="1032"/>
        <v>8555</v>
      </c>
      <c r="C1729" s="14">
        <f t="shared" si="1033"/>
        <v>142.58333333333334</v>
      </c>
      <c r="D1729" s="11">
        <f t="shared" si="1034"/>
        <v>1074.8510657825295</v>
      </c>
      <c r="E1729" s="11">
        <f t="shared" si="1019"/>
        <v>962.55467519429112</v>
      </c>
      <c r="F1729" s="11">
        <f t="shared" si="1035"/>
        <v>482.05598485710323</v>
      </c>
      <c r="G1729" s="11">
        <f t="shared" si="1020"/>
        <v>733.65832809268784</v>
      </c>
      <c r="H1729" s="11">
        <f t="shared" si="1021"/>
        <v>633.8961097191343</v>
      </c>
      <c r="I1729" s="24">
        <f t="shared" si="1036"/>
        <v>482.05598485710323</v>
      </c>
      <c r="J1729" s="12">
        <f t="shared" si="1022"/>
        <v>0.24566145247640517</v>
      </c>
      <c r="K1729" s="24">
        <f t="shared" si="1023"/>
        <v>653.59310985842217</v>
      </c>
      <c r="L1729" s="12">
        <f t="shared" si="1037"/>
        <v>0.21141072023566501</v>
      </c>
      <c r="M1729" s="24">
        <f t="shared" si="1038"/>
        <v>733.65832809268784</v>
      </c>
      <c r="N1729" s="12">
        <f t="shared" si="1024"/>
        <v>0.13158358931539901</v>
      </c>
      <c r="O1729" s="24">
        <f t="shared" si="1025"/>
        <v>3660.6988804249072</v>
      </c>
      <c r="P1729" s="12">
        <f t="shared" si="1039"/>
        <v>6.7086383829053436E-2</v>
      </c>
      <c r="Q1729" s="24">
        <f t="shared" si="1040"/>
        <v>633.8961097191343</v>
      </c>
      <c r="R1729" s="12">
        <f t="shared" si="1026"/>
        <v>0.36542516166669192</v>
      </c>
      <c r="S1729" s="24">
        <f t="shared" si="1027"/>
        <v>790.89446806379112</v>
      </c>
      <c r="T1729" s="12">
        <f t="shared" si="1041"/>
        <v>0.2246665945439289</v>
      </c>
      <c r="W1729" s="24">
        <f t="shared" si="1042"/>
        <v>884.37796392259236</v>
      </c>
      <c r="X1729" s="24">
        <f t="shared" si="1043"/>
        <v>661.18357386067203</v>
      </c>
      <c r="Y1729" s="13">
        <f t="shared" si="1028"/>
        <v>0.37843839666511431</v>
      </c>
      <c r="Z1729" s="24">
        <f t="shared" si="1029"/>
        <v>1954.4177817924692</v>
      </c>
      <c r="AA1729" s="24">
        <f t="shared" si="1030"/>
        <v>14896.397180102584</v>
      </c>
      <c r="AB1729" s="24">
        <f t="shared" si="1044"/>
        <v>759.13703682086339</v>
      </c>
      <c r="AC1729" s="24">
        <f t="shared" si="1045"/>
        <v>633.8961097191343</v>
      </c>
      <c r="AD1729" s="123">
        <f t="shared" si="1046"/>
        <v>8555</v>
      </c>
      <c r="AE1729" s="14">
        <f t="shared" si="1047"/>
        <v>142.58333333333334</v>
      </c>
      <c r="AF1729" s="24">
        <f t="shared" si="1031"/>
        <v>491.94805485956715</v>
      </c>
      <c r="AG1729" s="3">
        <f t="shared" si="1048"/>
        <v>-1</v>
      </c>
      <c r="AH1729" s="14">
        <f t="shared" si="1052"/>
        <v>0</v>
      </c>
      <c r="AI1729" s="14">
        <f t="shared" si="1053"/>
        <v>-3.5757819551708749E-17</v>
      </c>
      <c r="AJ1729" s="14">
        <f t="shared" si="1054"/>
        <v>0.72246750626389566</v>
      </c>
      <c r="AK1729" s="14">
        <f t="shared" si="1055"/>
        <v>0.99594801002223299</v>
      </c>
      <c r="AL1729" s="24">
        <f t="shared" si="1049"/>
        <v>746.69904718623911</v>
      </c>
      <c r="AM1729" s="14">
        <f t="shared" si="1050"/>
        <v>609.02013044988576</v>
      </c>
      <c r="AN1729" s="138" t="str">
        <f t="shared" si="1051"/>
        <v>modifiée</v>
      </c>
      <c r="AP1729" s="124"/>
    </row>
    <row r="1730" spans="2:42" x14ac:dyDescent="0.25">
      <c r="B1730" s="3">
        <f t="shared" si="1032"/>
        <v>8560</v>
      </c>
      <c r="C1730" s="14">
        <f t="shared" si="1033"/>
        <v>142.66666666666666</v>
      </c>
      <c r="D1730" s="11">
        <f t="shared" si="1034"/>
        <v>1074.9385331500205</v>
      </c>
      <c r="E1730" s="11">
        <f t="shared" si="1019"/>
        <v>962.77545062066326</v>
      </c>
      <c r="F1730" s="11">
        <f t="shared" si="1035"/>
        <v>482.2673955773389</v>
      </c>
      <c r="G1730" s="11">
        <f t="shared" si="1020"/>
        <v>733.7254144765169</v>
      </c>
      <c r="H1730" s="11">
        <f t="shared" si="1021"/>
        <v>634.12077631367822</v>
      </c>
      <c r="I1730" s="24">
        <f t="shared" si="1036"/>
        <v>482.2673955773389</v>
      </c>
      <c r="J1730" s="12">
        <f t="shared" si="1022"/>
        <v>0.24560650845600437</v>
      </c>
      <c r="K1730" s="24">
        <f t="shared" si="1023"/>
        <v>653.73932354546014</v>
      </c>
      <c r="L1730" s="12">
        <f t="shared" si="1037"/>
        <v>0.21132367972282357</v>
      </c>
      <c r="M1730" s="24">
        <f t="shared" si="1038"/>
        <v>733.7254144765169</v>
      </c>
      <c r="N1730" s="12">
        <f t="shared" si="1024"/>
        <v>0.12991560923396317</v>
      </c>
      <c r="O1730" s="24">
        <f t="shared" si="1025"/>
        <v>3707.6984122955319</v>
      </c>
      <c r="P1730" s="12">
        <f t="shared" si="1039"/>
        <v>6.6276682238068596E-2</v>
      </c>
      <c r="Q1730" s="24">
        <f t="shared" si="1040"/>
        <v>634.12077631367822</v>
      </c>
      <c r="R1730" s="12">
        <f t="shared" si="1026"/>
        <v>0.36530039900875383</v>
      </c>
      <c r="S1730" s="24">
        <f t="shared" si="1027"/>
        <v>791.16458574297212</v>
      </c>
      <c r="T1730" s="12">
        <f t="shared" si="1041"/>
        <v>0.22452936274039911</v>
      </c>
      <c r="W1730" s="24">
        <f t="shared" si="1042"/>
        <v>884.75640231925752</v>
      </c>
      <c r="X1730" s="24">
        <f t="shared" si="1043"/>
        <v>660.89761292020103</v>
      </c>
      <c r="Y1730" s="13">
        <f t="shared" si="1028"/>
        <v>0.37808796664292804</v>
      </c>
      <c r="Z1730" s="24">
        <f t="shared" si="1029"/>
        <v>1950.4762075351437</v>
      </c>
      <c r="AA1730" s="24">
        <f t="shared" si="1030"/>
        <v>14877.453870278905</v>
      </c>
      <c r="AB1730" s="24">
        <f t="shared" si="1044"/>
        <v>759.43858931646787</v>
      </c>
      <c r="AC1730" s="24">
        <f t="shared" si="1045"/>
        <v>634.12077631367822</v>
      </c>
      <c r="AD1730" s="123">
        <f t="shared" si="1046"/>
        <v>8560</v>
      </c>
      <c r="AE1730" s="14">
        <f t="shared" si="1047"/>
        <v>142.66666666666666</v>
      </c>
      <c r="AF1730" s="24">
        <f t="shared" si="1031"/>
        <v>492.06038815683911</v>
      </c>
      <c r="AG1730" s="3">
        <f t="shared" si="1048"/>
        <v>-1</v>
      </c>
      <c r="AH1730" s="14">
        <f t="shared" si="1052"/>
        <v>0</v>
      </c>
      <c r="AI1730" s="14">
        <f t="shared" si="1053"/>
        <v>-3.5258959499455178E-17</v>
      </c>
      <c r="AJ1730" s="14">
        <f t="shared" si="1054"/>
        <v>0.72145650658844795</v>
      </c>
      <c r="AK1730" s="14">
        <f t="shared" si="1055"/>
        <v>0.99433041054151672</v>
      </c>
      <c r="AL1730" s="24">
        <f t="shared" si="1049"/>
        <v>746.98775424866994</v>
      </c>
      <c r="AM1730" s="14">
        <f t="shared" si="1050"/>
        <v>609.21910617808226</v>
      </c>
      <c r="AN1730" s="138" t="str">
        <f t="shared" si="1051"/>
        <v>modifiée</v>
      </c>
      <c r="AP1730" s="124"/>
    </row>
    <row r="1731" spans="2:42" x14ac:dyDescent="0.25">
      <c r="B1731" s="3">
        <f t="shared" si="1032"/>
        <v>8565</v>
      </c>
      <c r="C1731" s="14">
        <f t="shared" si="1033"/>
        <v>142.75</v>
      </c>
      <c r="D1731" s="11">
        <f t="shared" si="1034"/>
        <v>1075.0259494863719</v>
      </c>
      <c r="E1731" s="11">
        <f t="shared" si="1019"/>
        <v>962.99622604703552</v>
      </c>
      <c r="F1731" s="11">
        <f t="shared" si="1035"/>
        <v>482.4787192570617</v>
      </c>
      <c r="G1731" s="11">
        <f t="shared" si="1020"/>
        <v>733.79169115875493</v>
      </c>
      <c r="H1731" s="11">
        <f t="shared" si="1021"/>
        <v>634.34530567641866</v>
      </c>
      <c r="I1731" s="24">
        <f t="shared" si="1036"/>
        <v>482.4787192570617</v>
      </c>
      <c r="J1731" s="12">
        <f t="shared" si="1022"/>
        <v>0.24555156055781657</v>
      </c>
      <c r="K1731" s="24">
        <f t="shared" si="1023"/>
        <v>653.88561299159494</v>
      </c>
      <c r="L1731" s="12">
        <f t="shared" si="1037"/>
        <v>0.2112366640083588</v>
      </c>
      <c r="M1731" s="24">
        <f t="shared" si="1038"/>
        <v>733.79169115875493</v>
      </c>
      <c r="N1731" s="12">
        <f t="shared" si="1024"/>
        <v>0.12825850028425279</v>
      </c>
      <c r="O1731" s="24">
        <f t="shared" si="1025"/>
        <v>3755.6021395980119</v>
      </c>
      <c r="P1731" s="12">
        <f t="shared" si="1039"/>
        <v>6.5471442084206674E-2</v>
      </c>
      <c r="Q1731" s="24">
        <f t="shared" si="1040"/>
        <v>634.34530567641866</v>
      </c>
      <c r="R1731" s="12">
        <f t="shared" si="1026"/>
        <v>0.36517525785912652</v>
      </c>
      <c r="S1731" s="24">
        <f t="shared" si="1027"/>
        <v>791.43570828940312</v>
      </c>
      <c r="T1731" s="12">
        <f t="shared" si="1041"/>
        <v>0.22439200303047346</v>
      </c>
      <c r="W1731" s="24">
        <f t="shared" si="1042"/>
        <v>885.13449028590048</v>
      </c>
      <c r="X1731" s="24">
        <f t="shared" si="1043"/>
        <v>660.61331903681059</v>
      </c>
      <c r="Y1731" s="13">
        <f t="shared" si="1028"/>
        <v>0.37773695594595347</v>
      </c>
      <c r="Z1731" s="24">
        <f t="shared" si="1029"/>
        <v>1946.543394028376</v>
      </c>
      <c r="AA1731" s="24">
        <f t="shared" si="1030"/>
        <v>14858.531870956949</v>
      </c>
      <c r="AB1731" s="24">
        <f t="shared" si="1044"/>
        <v>759.73989798115963</v>
      </c>
      <c r="AC1731" s="24">
        <f t="shared" si="1045"/>
        <v>634.34530567641866</v>
      </c>
      <c r="AD1731" s="123">
        <f t="shared" si="1046"/>
        <v>8565</v>
      </c>
      <c r="AE1731" s="14">
        <f t="shared" si="1047"/>
        <v>142.75</v>
      </c>
      <c r="AF1731" s="24">
        <f t="shared" si="1031"/>
        <v>492.17265283820933</v>
      </c>
      <c r="AG1731" s="3">
        <f t="shared" si="1048"/>
        <v>-1</v>
      </c>
      <c r="AH1731" s="14">
        <f t="shared" si="1052"/>
        <v>0</v>
      </c>
      <c r="AI1731" s="14">
        <f t="shared" si="1053"/>
        <v>-3.4760404163017493E-17</v>
      </c>
      <c r="AJ1731" s="14">
        <f t="shared" si="1054"/>
        <v>0.720446124456116</v>
      </c>
      <c r="AK1731" s="14">
        <f t="shared" si="1055"/>
        <v>0.99271379912978563</v>
      </c>
      <c r="AL1731" s="24">
        <f t="shared" si="1049"/>
        <v>747.27622313641336</v>
      </c>
      <c r="AM1731" s="14">
        <f t="shared" si="1050"/>
        <v>609.41795598692636</v>
      </c>
      <c r="AN1731" s="138" t="str">
        <f t="shared" si="1051"/>
        <v>modifiée</v>
      </c>
      <c r="AP1731" s="124"/>
    </row>
    <row r="1732" spans="2:42" x14ac:dyDescent="0.25">
      <c r="B1732" s="3">
        <f t="shared" si="1032"/>
        <v>8570</v>
      </c>
      <c r="C1732" s="14">
        <f t="shared" si="1033"/>
        <v>142.83333333333334</v>
      </c>
      <c r="D1732" s="11">
        <f t="shared" si="1034"/>
        <v>1075.1133148510962</v>
      </c>
      <c r="E1732" s="11">
        <f t="shared" si="1019"/>
        <v>963.21700147340778</v>
      </c>
      <c r="F1732" s="11">
        <f t="shared" si="1035"/>
        <v>482.68995592107007</v>
      </c>
      <c r="G1732" s="11">
        <f t="shared" si="1020"/>
        <v>733.85716260083916</v>
      </c>
      <c r="H1732" s="11">
        <f t="shared" si="1021"/>
        <v>634.56969767944918</v>
      </c>
      <c r="I1732" s="24">
        <f t="shared" si="1036"/>
        <v>482.68995592107007</v>
      </c>
      <c r="J1732" s="12">
        <f t="shared" si="1022"/>
        <v>0.24549660881297622</v>
      </c>
      <c r="K1732" s="24">
        <f t="shared" si="1023"/>
        <v>654.03197817168302</v>
      </c>
      <c r="L1732" s="12">
        <f t="shared" si="1037"/>
        <v>0.21114967312745619</v>
      </c>
      <c r="M1732" s="24">
        <f t="shared" si="1038"/>
        <v>733.85716260083916</v>
      </c>
      <c r="N1732" s="12">
        <f t="shared" si="1024"/>
        <v>0.12661241141453289</v>
      </c>
      <c r="O1732" s="24">
        <f t="shared" si="1025"/>
        <v>3804.4287499754746</v>
      </c>
      <c r="P1732" s="12">
        <f t="shared" si="1039"/>
        <v>6.4670746854687947E-2</v>
      </c>
      <c r="Q1732" s="24">
        <f t="shared" si="1040"/>
        <v>634.56969767944918</v>
      </c>
      <c r="R1732" s="12">
        <f t="shared" si="1026"/>
        <v>0.3650497366349727</v>
      </c>
      <c r="S1732" s="24">
        <f t="shared" si="1027"/>
        <v>791.70784101262939</v>
      </c>
      <c r="T1732" s="12">
        <f t="shared" si="1041"/>
        <v>0.22425451475871358</v>
      </c>
      <c r="W1732" s="24">
        <f t="shared" si="1042"/>
        <v>885.5122272418464</v>
      </c>
      <c r="X1732" s="24">
        <f t="shared" si="1043"/>
        <v>660.33067847185771</v>
      </c>
      <c r="Y1732" s="13">
        <f t="shared" si="1028"/>
        <v>0.37738538017387641</v>
      </c>
      <c r="Z1732" s="24">
        <f t="shared" si="1029"/>
        <v>1942.6193557890342</v>
      </c>
      <c r="AA1732" s="24">
        <f t="shared" si="1030"/>
        <v>14839.631427299177</v>
      </c>
      <c r="AB1732" s="24">
        <f t="shared" si="1044"/>
        <v>760.04096246064773</v>
      </c>
      <c r="AC1732" s="24">
        <f t="shared" si="1045"/>
        <v>634.56969767944918</v>
      </c>
      <c r="AD1732" s="123">
        <f t="shared" si="1046"/>
        <v>8570</v>
      </c>
      <c r="AE1732" s="14">
        <f t="shared" si="1047"/>
        <v>142.83333333333334</v>
      </c>
      <c r="AF1732" s="24">
        <f t="shared" si="1031"/>
        <v>492.28484883972459</v>
      </c>
      <c r="AG1732" s="3">
        <f t="shared" si="1048"/>
        <v>-1</v>
      </c>
      <c r="AH1732" s="14">
        <f t="shared" si="1052"/>
        <v>0</v>
      </c>
      <c r="AI1732" s="14">
        <f t="shared" si="1053"/>
        <v>-3.426215382640502E-17</v>
      </c>
      <c r="AJ1732" s="14">
        <f t="shared" si="1054"/>
        <v>0.71943636044247872</v>
      </c>
      <c r="AK1732" s="14">
        <f t="shared" si="1055"/>
        <v>0.99109817670796585</v>
      </c>
      <c r="AL1732" s="24">
        <f t="shared" si="1049"/>
        <v>747.56445352905189</v>
      </c>
      <c r="AM1732" s="14">
        <f t="shared" si="1050"/>
        <v>609.61667981625749</v>
      </c>
      <c r="AN1732" s="138" t="str">
        <f t="shared" si="1051"/>
        <v>modifiée</v>
      </c>
      <c r="AP1732" s="124"/>
    </row>
    <row r="1733" spans="2:42" x14ac:dyDescent="0.25">
      <c r="B1733" s="3">
        <f t="shared" si="1032"/>
        <v>8575</v>
      </c>
      <c r="C1733" s="14">
        <f t="shared" si="1033"/>
        <v>142.91666666666666</v>
      </c>
      <c r="D1733" s="11">
        <f t="shared" si="1034"/>
        <v>1075.2006293036002</v>
      </c>
      <c r="E1733" s="11">
        <f t="shared" si="1019"/>
        <v>963.43777689977992</v>
      </c>
      <c r="F1733" s="11">
        <f t="shared" si="1035"/>
        <v>482.90110559419753</v>
      </c>
      <c r="G1733" s="11">
        <f t="shared" si="1020"/>
        <v>733.92183334769391</v>
      </c>
      <c r="H1733" s="11">
        <f t="shared" si="1021"/>
        <v>634.79395219420792</v>
      </c>
      <c r="I1733" s="24">
        <f t="shared" si="1036"/>
        <v>482.90110559419753</v>
      </c>
      <c r="J1733" s="12">
        <f t="shared" si="1022"/>
        <v>0.24544165325264128</v>
      </c>
      <c r="K1733" s="24">
        <f t="shared" si="1023"/>
        <v>654.17841906042804</v>
      </c>
      <c r="L1733" s="12">
        <f t="shared" si="1037"/>
        <v>0.21106270711530598</v>
      </c>
      <c r="M1733" s="24">
        <f t="shared" si="1038"/>
        <v>733.92183334769391</v>
      </c>
      <c r="N1733" s="12">
        <f t="shared" si="1024"/>
        <v>0.12497748761484991</v>
      </c>
      <c r="O1733" s="24">
        <f t="shared" si="1025"/>
        <v>3854.1973221098542</v>
      </c>
      <c r="P1733" s="12">
        <f t="shared" si="1039"/>
        <v>6.3874678459267739E-2</v>
      </c>
      <c r="Q1733" s="24">
        <f t="shared" si="1040"/>
        <v>634.79395219420792</v>
      </c>
      <c r="R1733" s="12">
        <f t="shared" si="1026"/>
        <v>0.36492383374531945</v>
      </c>
      <c r="S1733" s="24">
        <f t="shared" si="1027"/>
        <v>791.98098925817317</v>
      </c>
      <c r="T1733" s="12">
        <f t="shared" si="1041"/>
        <v>0.22411689726596024</v>
      </c>
      <c r="W1733" s="24">
        <f t="shared" si="1042"/>
        <v>885.88961262202031</v>
      </c>
      <c r="X1733" s="24">
        <f t="shared" si="1043"/>
        <v>660.04967762742388</v>
      </c>
      <c r="Y1733" s="13">
        <f t="shared" si="1028"/>
        <v>0.37703325479263311</v>
      </c>
      <c r="Z1733" s="24">
        <f t="shared" si="1029"/>
        <v>1938.7041069439902</v>
      </c>
      <c r="AA1733" s="24">
        <f t="shared" si="1030"/>
        <v>14820.752782217294</v>
      </c>
      <c r="AB1733" s="24">
        <f t="shared" si="1044"/>
        <v>760.34178240811411</v>
      </c>
      <c r="AC1733" s="24">
        <f t="shared" si="1045"/>
        <v>634.79395219420792</v>
      </c>
      <c r="AD1733" s="123">
        <f t="shared" si="1046"/>
        <v>8575</v>
      </c>
      <c r="AE1733" s="14">
        <f t="shared" si="1047"/>
        <v>142.91666666666666</v>
      </c>
      <c r="AF1733" s="24">
        <f t="shared" si="1031"/>
        <v>492.39697609710396</v>
      </c>
      <c r="AG1733" s="3">
        <f t="shared" si="1048"/>
        <v>-1</v>
      </c>
      <c r="AH1733" s="14">
        <f t="shared" si="1052"/>
        <v>0</v>
      </c>
      <c r="AI1733" s="14">
        <f t="shared" si="1053"/>
        <v>-3.3764208775082411E-17</v>
      </c>
      <c r="AJ1733" s="14">
        <f t="shared" si="1054"/>
        <v>0.71842721512606433</v>
      </c>
      <c r="AK1733" s="14">
        <f t="shared" si="1055"/>
        <v>0.98948354420170292</v>
      </c>
      <c r="AL1733" s="24">
        <f t="shared" si="1049"/>
        <v>747.85244511316557</v>
      </c>
      <c r="AM1733" s="14">
        <f t="shared" si="1050"/>
        <v>609.81527760431084</v>
      </c>
      <c r="AN1733" s="138" t="str">
        <f t="shared" si="1051"/>
        <v>modifiée</v>
      </c>
      <c r="AP1733" s="124"/>
    </row>
    <row r="1734" spans="2:42" x14ac:dyDescent="0.25">
      <c r="B1734" s="3">
        <f t="shared" si="1032"/>
        <v>8580</v>
      </c>
      <c r="C1734" s="14">
        <f t="shared" si="1033"/>
        <v>143</v>
      </c>
      <c r="D1734" s="11">
        <f t="shared" si="1034"/>
        <v>1075.2878929031879</v>
      </c>
      <c r="E1734" s="11">
        <f t="shared" si="1019"/>
        <v>963.65855232615218</v>
      </c>
      <c r="F1734" s="11">
        <f t="shared" si="1035"/>
        <v>483.11216830131286</v>
      </c>
      <c r="G1734" s="11">
        <f t="shared" si="1020"/>
        <v>733.98570802615313</v>
      </c>
      <c r="H1734" s="11">
        <f t="shared" si="1021"/>
        <v>635.01806909147388</v>
      </c>
      <c r="I1734" s="24">
        <f t="shared" si="1036"/>
        <v>483.11216830131286</v>
      </c>
      <c r="J1734" s="12">
        <f t="shared" si="1022"/>
        <v>0.24538669390799361</v>
      </c>
      <c r="K1734" s="24">
        <f t="shared" si="1023"/>
        <v>654.32493563238063</v>
      </c>
      <c r="L1734" s="12">
        <f t="shared" si="1037"/>
        <v>0.21097576600696907</v>
      </c>
      <c r="M1734" s="24">
        <f t="shared" si="1038"/>
        <v>733.98570802615313</v>
      </c>
      <c r="N1734" s="12">
        <f t="shared" si="1024"/>
        <v>0.12335386984494419</v>
      </c>
      <c r="O1734" s="24">
        <f t="shared" si="1025"/>
        <v>3904.9273338133098</v>
      </c>
      <c r="P1734" s="12">
        <f t="shared" si="1039"/>
        <v>6.3083317181665113E-2</v>
      </c>
      <c r="Q1734" s="24">
        <f t="shared" si="1040"/>
        <v>635.01806909147388</v>
      </c>
      <c r="R1734" s="12">
        <f t="shared" si="1026"/>
        <v>0.36479754759101035</v>
      </c>
      <c r="S1734" s="24">
        <f t="shared" si="1027"/>
        <v>792.25515840782839</v>
      </c>
      <c r="T1734" s="12">
        <f t="shared" si="1041"/>
        <v>0.22397914988910803</v>
      </c>
      <c r="W1734" s="24">
        <f t="shared" si="1042"/>
        <v>886.26664587681296</v>
      </c>
      <c r="X1734" s="24">
        <f t="shared" si="1043"/>
        <v>659.77030304459731</v>
      </c>
      <c r="Y1734" s="13">
        <f t="shared" si="1028"/>
        <v>0.37668059513526514</v>
      </c>
      <c r="Z1734" s="24">
        <f t="shared" si="1029"/>
        <v>1934.7976612334805</v>
      </c>
      <c r="AA1734" s="24">
        <f t="shared" si="1030"/>
        <v>14801.896176381644</v>
      </c>
      <c r="AB1734" s="24">
        <f t="shared" si="1044"/>
        <v>760.64235748414342</v>
      </c>
      <c r="AC1734" s="24">
        <f t="shared" si="1045"/>
        <v>635.01806909147388</v>
      </c>
      <c r="AD1734" s="123">
        <f t="shared" si="1046"/>
        <v>8580</v>
      </c>
      <c r="AE1734" s="14">
        <f t="shared" si="1047"/>
        <v>143</v>
      </c>
      <c r="AF1734" s="24">
        <f t="shared" si="1031"/>
        <v>492.50903454573694</v>
      </c>
      <c r="AG1734" s="3">
        <f t="shared" si="1048"/>
        <v>-1</v>
      </c>
      <c r="AH1734" s="14">
        <f t="shared" si="1052"/>
        <v>0</v>
      </c>
      <c r="AI1734" s="14">
        <f t="shared" si="1053"/>
        <v>-3.3266569295977977E-17</v>
      </c>
      <c r="AJ1734" s="14">
        <f t="shared" si="1054"/>
        <v>0.71741868908836759</v>
      </c>
      <c r="AK1734" s="14">
        <f t="shared" si="1055"/>
        <v>0.98786990254138807</v>
      </c>
      <c r="AL1734" s="24">
        <f t="shared" si="1049"/>
        <v>748.14019758226686</v>
      </c>
      <c r="AM1734" s="14">
        <f t="shared" si="1050"/>
        <v>610.01374928772077</v>
      </c>
      <c r="AN1734" s="138" t="str">
        <f t="shared" si="1051"/>
        <v>modifiée</v>
      </c>
      <c r="AP1734" s="124"/>
    </row>
    <row r="1735" spans="2:42" x14ac:dyDescent="0.25">
      <c r="B1735" s="3">
        <f t="shared" si="1032"/>
        <v>8585</v>
      </c>
      <c r="C1735" s="14">
        <f t="shared" si="1033"/>
        <v>143.08333333333334</v>
      </c>
      <c r="D1735" s="11">
        <f t="shared" si="1034"/>
        <v>1075.3751057090592</v>
      </c>
      <c r="E1735" s="11">
        <f t="shared" si="1019"/>
        <v>963.87932775252443</v>
      </c>
      <c r="F1735" s="11">
        <f t="shared" si="1035"/>
        <v>483.32314406731984</v>
      </c>
      <c r="G1735" s="11">
        <f t="shared" si="1020"/>
        <v>734.04879134333476</v>
      </c>
      <c r="H1735" s="11">
        <f t="shared" si="1021"/>
        <v>635.24204824136302</v>
      </c>
      <c r="I1735" s="24">
        <f t="shared" si="1036"/>
        <v>483.32314406731984</v>
      </c>
      <c r="J1735" s="12">
        <f t="shared" si="1022"/>
        <v>0.24533173081023804</v>
      </c>
      <c r="K1735" s="24">
        <f t="shared" si="1023"/>
        <v>654.47152786193988</v>
      </c>
      <c r="L1735" s="12">
        <f t="shared" si="1037"/>
        <v>0.21088884983747772</v>
      </c>
      <c r="M1735" s="24">
        <f t="shared" si="1038"/>
        <v>734.04879134333476</v>
      </c>
      <c r="N1735" s="12">
        <f t="shared" si="1024"/>
        <v>0.12174169496606836</v>
      </c>
      <c r="O1735" s="24">
        <f t="shared" si="1025"/>
        <v>3956.6386702881637</v>
      </c>
      <c r="P1735" s="12">
        <f t="shared" si="1039"/>
        <v>6.229674163272985E-2</v>
      </c>
      <c r="Q1735" s="24">
        <f t="shared" si="1040"/>
        <v>635.24204824136302</v>
      </c>
      <c r="R1735" s="12">
        <f t="shared" si="1026"/>
        <v>0.36467087656465835</v>
      </c>
      <c r="S1735" s="24">
        <f t="shared" si="1027"/>
        <v>792.53035387995806</v>
      </c>
      <c r="T1735" s="12">
        <f t="shared" si="1041"/>
        <v>0.22384127196123388</v>
      </c>
      <c r="W1735" s="24">
        <f t="shared" si="1042"/>
        <v>886.64332647194817</v>
      </c>
      <c r="X1735" s="24">
        <f t="shared" si="1043"/>
        <v>659.49254140177811</v>
      </c>
      <c r="Y1735" s="13">
        <f t="shared" si="1028"/>
        <v>0.37632741640276712</v>
      </c>
      <c r="Z1735" s="24">
        <f t="shared" si="1029"/>
        <v>1930.9000320144064</v>
      </c>
      <c r="AA1735" s="24">
        <f t="shared" si="1030"/>
        <v>14783.061848230445</v>
      </c>
      <c r="AB1735" s="24">
        <f t="shared" si="1044"/>
        <v>760.9426873566556</v>
      </c>
      <c r="AC1735" s="24">
        <f t="shared" si="1045"/>
        <v>635.24204824136302</v>
      </c>
      <c r="AD1735" s="123">
        <f t="shared" si="1046"/>
        <v>8585</v>
      </c>
      <c r="AE1735" s="14">
        <f t="shared" si="1047"/>
        <v>143.08333333333334</v>
      </c>
      <c r="AF1735" s="24">
        <f t="shared" si="1031"/>
        <v>492.62102412068151</v>
      </c>
      <c r="AG1735" s="3">
        <f t="shared" si="1048"/>
        <v>-1</v>
      </c>
      <c r="AH1735" s="14">
        <f t="shared" si="1052"/>
        <v>0</v>
      </c>
      <c r="AI1735" s="14">
        <f t="shared" si="1053"/>
        <v>-3.2769235677492188E-17</v>
      </c>
      <c r="AJ1735" s="14">
        <f t="shared" si="1054"/>
        <v>0.7164107829138664</v>
      </c>
      <c r="AK1735" s="14">
        <f t="shared" si="1055"/>
        <v>0.98625725266218622</v>
      </c>
      <c r="AL1735" s="24">
        <f t="shared" si="1049"/>
        <v>748.42771063673581</v>
      </c>
      <c r="AM1735" s="14">
        <f t="shared" si="1050"/>
        <v>610.21209480152334</v>
      </c>
      <c r="AN1735" s="138" t="str">
        <f t="shared" si="1051"/>
        <v>modifiée</v>
      </c>
      <c r="AP1735" s="124"/>
    </row>
    <row r="1736" spans="2:42" x14ac:dyDescent="0.25">
      <c r="B1736" s="3">
        <f t="shared" si="1032"/>
        <v>8590</v>
      </c>
      <c r="C1736" s="14">
        <f t="shared" si="1033"/>
        <v>143.16666666666666</v>
      </c>
      <c r="D1736" s="11">
        <f t="shared" si="1034"/>
        <v>1075.4622677803111</v>
      </c>
      <c r="E1736" s="11">
        <f t="shared" si="1019"/>
        <v>964.10010317889657</v>
      </c>
      <c r="F1736" s="11">
        <f t="shared" si="1035"/>
        <v>483.53403291715733</v>
      </c>
      <c r="G1736" s="11">
        <f t="shared" si="1020"/>
        <v>734.11108808496749</v>
      </c>
      <c r="H1736" s="11">
        <f t="shared" si="1021"/>
        <v>635.46588951332421</v>
      </c>
      <c r="I1736" s="24">
        <f t="shared" si="1036"/>
        <v>483.53403291715733</v>
      </c>
      <c r="J1736" s="12">
        <f t="shared" si="1022"/>
        <v>0.24527676399060197</v>
      </c>
      <c r="K1736" s="24">
        <f t="shared" si="1023"/>
        <v>654.61819572335344</v>
      </c>
      <c r="L1736" s="12">
        <f t="shared" si="1037"/>
        <v>0.21080195864177353</v>
      </c>
      <c r="M1736" s="24">
        <f t="shared" si="1038"/>
        <v>734.11108808496749</v>
      </c>
      <c r="N1736" s="12">
        <f t="shared" si="1024"/>
        <v>0.12014109567680782</v>
      </c>
      <c r="O1736" s="24">
        <f t="shared" si="1025"/>
        <v>4009.3516325584637</v>
      </c>
      <c r="P1736" s="12">
        <f t="shared" si="1039"/>
        <v>6.1515028705215358E-2</v>
      </c>
      <c r="Q1736" s="24">
        <f t="shared" si="1040"/>
        <v>635.46588951332421</v>
      </c>
      <c r="R1736" s="12">
        <f t="shared" si="1026"/>
        <v>0.36454381905059796</v>
      </c>
      <c r="S1736" s="24">
        <f t="shared" si="1027"/>
        <v>792.80658112979484</v>
      </c>
      <c r="T1736" s="12">
        <f t="shared" si="1041"/>
        <v>0.22370326281148101</v>
      </c>
      <c r="W1736" s="24">
        <f t="shared" si="1042"/>
        <v>887.01965388835094</v>
      </c>
      <c r="X1736" s="24">
        <f t="shared" si="1043"/>
        <v>659.21637951300772</v>
      </c>
      <c r="Y1736" s="13">
        <f t="shared" si="1028"/>
        <v>0.37597373366492198</v>
      </c>
      <c r="Z1736" s="24">
        <f t="shared" si="1029"/>
        <v>1927.0112322636407</v>
      </c>
      <c r="AA1736" s="24">
        <f t="shared" si="1030"/>
        <v>14764.250033978729</v>
      </c>
      <c r="AB1736" s="24">
        <f t="shared" si="1044"/>
        <v>761.24277170083758</v>
      </c>
      <c r="AC1736" s="24">
        <f t="shared" si="1045"/>
        <v>635.46588951332421</v>
      </c>
      <c r="AD1736" s="123">
        <f t="shared" si="1046"/>
        <v>8590</v>
      </c>
      <c r="AE1736" s="14">
        <f t="shared" si="1047"/>
        <v>143.16666666666666</v>
      </c>
      <c r="AF1736" s="24">
        <f t="shared" si="1031"/>
        <v>492.73294475666211</v>
      </c>
      <c r="AG1736" s="3">
        <f t="shared" si="1048"/>
        <v>-1</v>
      </c>
      <c r="AH1736" s="14">
        <f t="shared" si="1052"/>
        <v>0</v>
      </c>
      <c r="AI1736" s="14">
        <f t="shared" si="1053"/>
        <v>-3.22722082095068E-17</v>
      </c>
      <c r="AJ1736" s="14">
        <f t="shared" si="1054"/>
        <v>0.71540349719004093</v>
      </c>
      <c r="AK1736" s="14">
        <f t="shared" si="1055"/>
        <v>0.98464559550406561</v>
      </c>
      <c r="AL1736" s="24">
        <f t="shared" si="1049"/>
        <v>748.71498398375502</v>
      </c>
      <c r="AM1736" s="14">
        <f t="shared" si="1050"/>
        <v>610.41031407915921</v>
      </c>
      <c r="AN1736" s="138" t="str">
        <f t="shared" si="1051"/>
        <v>modifiée</v>
      </c>
      <c r="AP1736" s="124"/>
    </row>
    <row r="1737" spans="2:42" x14ac:dyDescent="0.25">
      <c r="B1737" s="3">
        <f t="shared" si="1032"/>
        <v>8595</v>
      </c>
      <c r="C1737" s="14">
        <f t="shared" si="1033"/>
        <v>143.25</v>
      </c>
      <c r="D1737" s="11">
        <f t="shared" si="1034"/>
        <v>1075.5493791759372</v>
      </c>
      <c r="E1737" s="11">
        <f t="shared" si="1019"/>
        <v>964.32087860526883</v>
      </c>
      <c r="F1737" s="11">
        <f t="shared" si="1035"/>
        <v>483.74483487579909</v>
      </c>
      <c r="G1737" s="11">
        <f t="shared" si="1020"/>
        <v>734.17260311367272</v>
      </c>
      <c r="H1737" s="11">
        <f t="shared" si="1021"/>
        <v>635.68959277613567</v>
      </c>
      <c r="I1737" s="24">
        <f t="shared" si="1036"/>
        <v>483.74483487579909</v>
      </c>
      <c r="J1737" s="12">
        <f t="shared" si="1022"/>
        <v>0.2452217934803356</v>
      </c>
      <c r="K1737" s="24">
        <f t="shared" si="1023"/>
        <v>654.76493919071754</v>
      </c>
      <c r="L1737" s="12">
        <f t="shared" si="1037"/>
        <v>0.21071509245474143</v>
      </c>
      <c r="M1737" s="24">
        <f t="shared" si="1038"/>
        <v>734.17260311367272</v>
      </c>
      <c r="N1737" s="12">
        <f t="shared" si="1024"/>
        <v>0.11855220045295733</v>
      </c>
      <c r="O1737" s="24">
        <f t="shared" si="1025"/>
        <v>4063.0869460774825</v>
      </c>
      <c r="P1737" s="12">
        <f t="shared" si="1039"/>
        <v>6.0738253530340798E-2</v>
      </c>
      <c r="Q1737" s="24">
        <f t="shared" si="1040"/>
        <v>635.68959277613567</v>
      </c>
      <c r="R1737" s="12">
        <f t="shared" si="1026"/>
        <v>0.3644163734248374</v>
      </c>
      <c r="S1737" s="24">
        <f t="shared" si="1027"/>
        <v>793.08384564974369</v>
      </c>
      <c r="T1737" s="12">
        <f t="shared" si="1041"/>
        <v>0.22356512176508533</v>
      </c>
      <c r="W1737" s="24">
        <f t="shared" si="1042"/>
        <v>887.39562762201592</v>
      </c>
      <c r="X1737" s="24">
        <f t="shared" si="1043"/>
        <v>658.94180432632163</v>
      </c>
      <c r="Y1737" s="13">
        <f t="shared" si="1028"/>
        <v>0.37561956186115902</v>
      </c>
      <c r="Z1737" s="24">
        <f t="shared" si="1029"/>
        <v>1923.1312745813227</v>
      </c>
      <c r="AA1737" s="24">
        <f t="shared" si="1030"/>
        <v>14745.460967628405</v>
      </c>
      <c r="AB1737" s="24">
        <f t="shared" si="1044"/>
        <v>761.54261019907585</v>
      </c>
      <c r="AC1737" s="24">
        <f t="shared" si="1045"/>
        <v>635.68959277613567</v>
      </c>
      <c r="AD1737" s="123">
        <f t="shared" si="1046"/>
        <v>8595</v>
      </c>
      <c r="AE1737" s="14">
        <f t="shared" si="1047"/>
        <v>143.25</v>
      </c>
      <c r="AF1737" s="24">
        <f t="shared" si="1031"/>
        <v>492.84479638806783</v>
      </c>
      <c r="AG1737" s="3">
        <f t="shared" si="1048"/>
        <v>-1</v>
      </c>
      <c r="AH1737" s="14">
        <f t="shared" si="1052"/>
        <v>0</v>
      </c>
      <c r="AI1737" s="14">
        <f t="shared" si="1053"/>
        <v>-3.1775487183392692E-17</v>
      </c>
      <c r="AJ1737" s="14">
        <f t="shared" si="1054"/>
        <v>0.7143968325073895</v>
      </c>
      <c r="AK1737" s="14">
        <f t="shared" si="1055"/>
        <v>0.98303493201182313</v>
      </c>
      <c r="AL1737" s="24">
        <f t="shared" si="1049"/>
        <v>749.00201733724612</v>
      </c>
      <c r="AM1737" s="14">
        <f t="shared" si="1050"/>
        <v>610.6084070524762</v>
      </c>
      <c r="AN1737" s="138" t="str">
        <f t="shared" si="1051"/>
        <v>modifiée</v>
      </c>
      <c r="AP1737" s="124"/>
    </row>
    <row r="1738" spans="2:42" x14ac:dyDescent="0.25">
      <c r="B1738" s="3">
        <f t="shared" si="1032"/>
        <v>8600</v>
      </c>
      <c r="C1738" s="14">
        <f t="shared" si="1033"/>
        <v>143.33333333333334</v>
      </c>
      <c r="D1738" s="11">
        <f t="shared" si="1034"/>
        <v>1075.6364399548288</v>
      </c>
      <c r="E1738" s="11">
        <f t="shared" si="1019"/>
        <v>964.54165403164109</v>
      </c>
      <c r="F1738" s="11">
        <f t="shared" si="1035"/>
        <v>483.95554996825382</v>
      </c>
      <c r="G1738" s="11">
        <f t="shared" si="1020"/>
        <v>734.23334136720302</v>
      </c>
      <c r="H1738" s="11">
        <f t="shared" si="1021"/>
        <v>635.91315789790076</v>
      </c>
      <c r="I1738" s="24">
        <f t="shared" si="1036"/>
        <v>483.95554996825382</v>
      </c>
      <c r="J1738" s="12">
        <f t="shared" si="1022"/>
        <v>0.24516681931071149</v>
      </c>
      <c r="K1738" s="24">
        <f t="shared" si="1023"/>
        <v>654.91175823797778</v>
      </c>
      <c r="L1738" s="12">
        <f t="shared" si="1037"/>
        <v>0.21062825131118709</v>
      </c>
      <c r="M1738" s="24">
        <f t="shared" si="1038"/>
        <v>734.23334136720302</v>
      </c>
      <c r="N1738" s="12">
        <f t="shared" si="1024"/>
        <v>0.11697513349151895</v>
      </c>
      <c r="O1738" s="24">
        <f t="shared" si="1025"/>
        <v>4117.8657695149868</v>
      </c>
      <c r="P1738" s="12">
        <f t="shared" si="1039"/>
        <v>5.9966489436123059E-2</v>
      </c>
      <c r="Q1738" s="24">
        <f t="shared" si="1040"/>
        <v>635.91315789790076</v>
      </c>
      <c r="R1738" s="12">
        <f t="shared" si="1026"/>
        <v>0.36428853805501016</v>
      </c>
      <c r="S1738" s="24">
        <f t="shared" si="1027"/>
        <v>793.36215296968851</v>
      </c>
      <c r="T1738" s="12">
        <f t="shared" si="1041"/>
        <v>0.22342684814331851</v>
      </c>
      <c r="W1738" s="24">
        <f t="shared" si="1042"/>
        <v>887.77124718387711</v>
      </c>
      <c r="X1738" s="24">
        <f t="shared" si="1043"/>
        <v>658.66880292212579</v>
      </c>
      <c r="Y1738" s="13">
        <f t="shared" si="1028"/>
        <v>0.37526491580136923</v>
      </c>
      <c r="Z1738" s="24">
        <f t="shared" si="1029"/>
        <v>1919.2601711940995</v>
      </c>
      <c r="AA1738" s="24">
        <f t="shared" si="1030"/>
        <v>14726.694880976731</v>
      </c>
      <c r="AB1738" s="24">
        <f t="shared" si="1044"/>
        <v>761.84220254088893</v>
      </c>
      <c r="AC1738" s="24">
        <f t="shared" si="1045"/>
        <v>635.91315789790076</v>
      </c>
      <c r="AD1738" s="123">
        <f t="shared" si="1046"/>
        <v>8600</v>
      </c>
      <c r="AE1738" s="14">
        <f t="shared" si="1047"/>
        <v>143.33333333333334</v>
      </c>
      <c r="AF1738" s="24">
        <f t="shared" si="1031"/>
        <v>492.95657894895038</v>
      </c>
      <c r="AG1738" s="3">
        <f t="shared" si="1048"/>
        <v>-1</v>
      </c>
      <c r="AH1738" s="14">
        <f t="shared" si="1052"/>
        <v>0</v>
      </c>
      <c r="AI1738" s="14">
        <f t="shared" si="1053"/>
        <v>-3.1279072892019232E-17</v>
      </c>
      <c r="AJ1738" s="14">
        <f t="shared" si="1054"/>
        <v>0.71339078945944656</v>
      </c>
      <c r="AK1738" s="14">
        <f t="shared" si="1055"/>
        <v>0.98142526313511447</v>
      </c>
      <c r="AL1738" s="24">
        <f t="shared" si="1049"/>
        <v>749.28881041780471</v>
      </c>
      <c r="AM1738" s="14">
        <f t="shared" si="1050"/>
        <v>610.80637365173232</v>
      </c>
      <c r="AN1738" s="138" t="str">
        <f t="shared" si="1051"/>
        <v>modifiée</v>
      </c>
      <c r="AP1738" s="124"/>
    </row>
    <row r="1739" spans="2:42" x14ac:dyDescent="0.25">
      <c r="B1739" s="3">
        <f t="shared" si="1032"/>
        <v>8605</v>
      </c>
      <c r="C1739" s="14">
        <f t="shared" si="1033"/>
        <v>143.41666666666666</v>
      </c>
      <c r="D1739" s="11">
        <f t="shared" si="1034"/>
        <v>1075.7234501757737</v>
      </c>
      <c r="E1739" s="11">
        <f t="shared" si="1019"/>
        <v>964.76242945801323</v>
      </c>
      <c r="F1739" s="11">
        <f t="shared" si="1035"/>
        <v>484.16617821956498</v>
      </c>
      <c r="G1739" s="11">
        <f t="shared" si="1020"/>
        <v>734.2933078566391</v>
      </c>
      <c r="H1739" s="11">
        <f t="shared" si="1021"/>
        <v>636.13658474604404</v>
      </c>
      <c r="I1739" s="24">
        <f t="shared" si="1036"/>
        <v>484.16617821956498</v>
      </c>
      <c r="J1739" s="12">
        <f t="shared" si="1022"/>
        <v>0.2451118415130237</v>
      </c>
      <c r="K1739" s="24">
        <f t="shared" si="1023"/>
        <v>655.05865283893013</v>
      </c>
      <c r="L1739" s="12">
        <f t="shared" si="1037"/>
        <v>0.21054143524586991</v>
      </c>
      <c r="M1739" s="24">
        <f t="shared" si="1038"/>
        <v>734.2933078566391</v>
      </c>
      <c r="N1739" s="12">
        <f t="shared" si="1024"/>
        <v>0.11541001465887851</v>
      </c>
      <c r="O1739" s="24">
        <f t="shared" si="1025"/>
        <v>4173.7097037281737</v>
      </c>
      <c r="P1739" s="12">
        <f t="shared" si="1039"/>
        <v>5.919980790758804E-2</v>
      </c>
      <c r="Q1739" s="24">
        <f t="shared" si="1040"/>
        <v>636.13658474604404</v>
      </c>
      <c r="R1739" s="12">
        <f t="shared" si="1026"/>
        <v>0.36416031130032639</v>
      </c>
      <c r="S1739" s="24">
        <f t="shared" si="1027"/>
        <v>793.64150865730039</v>
      </c>
      <c r="T1739" s="12">
        <f t="shared" si="1041"/>
        <v>0.22328844126351427</v>
      </c>
      <c r="W1739" s="24">
        <f t="shared" si="1042"/>
        <v>888.14651209967849</v>
      </c>
      <c r="X1739" s="24">
        <f t="shared" si="1043"/>
        <v>658.39736251159502</v>
      </c>
      <c r="Y1739" s="13">
        <f t="shared" si="1028"/>
        <v>0.37490981016674607</v>
      </c>
      <c r="Z1739" s="24">
        <f t="shared" si="1029"/>
        <v>1915.3979339583684</v>
      </c>
      <c r="AA1739" s="24">
        <f t="shared" si="1030"/>
        <v>14707.952003626035</v>
      </c>
      <c r="AB1739" s="24">
        <f t="shared" si="1044"/>
        <v>762.14154842286121</v>
      </c>
      <c r="AC1739" s="24">
        <f t="shared" si="1045"/>
        <v>636.13658474604404</v>
      </c>
      <c r="AD1739" s="123">
        <f t="shared" si="1046"/>
        <v>8605</v>
      </c>
      <c r="AE1739" s="14">
        <f t="shared" si="1047"/>
        <v>143.41666666666666</v>
      </c>
      <c r="AF1739" s="24">
        <f t="shared" si="1031"/>
        <v>493.06829237302202</v>
      </c>
      <c r="AG1739" s="3">
        <f t="shared" si="1048"/>
        <v>-1</v>
      </c>
      <c r="AH1739" s="14">
        <f t="shared" si="1052"/>
        <v>0</v>
      </c>
      <c r="AI1739" s="14">
        <f t="shared" si="1053"/>
        <v>-3.0782965629763031E-17</v>
      </c>
      <c r="AJ1739" s="14">
        <f t="shared" si="1054"/>
        <v>0.71238536864280189</v>
      </c>
      <c r="AK1739" s="14">
        <f t="shared" si="1055"/>
        <v>0.97981658982848285</v>
      </c>
      <c r="AL1739" s="24">
        <f t="shared" si="1049"/>
        <v>749.57536295263822</v>
      </c>
      <c r="AM1739" s="14">
        <f t="shared" si="1050"/>
        <v>611.00421380559783</v>
      </c>
      <c r="AN1739" s="138" t="str">
        <f t="shared" si="1051"/>
        <v>modifiée</v>
      </c>
      <c r="AP1739" s="124"/>
    </row>
    <row r="1740" spans="2:42" x14ac:dyDescent="0.25">
      <c r="B1740" s="3">
        <f t="shared" si="1032"/>
        <v>8610</v>
      </c>
      <c r="C1740" s="14">
        <f t="shared" si="1033"/>
        <v>143.5</v>
      </c>
      <c r="D1740" s="11">
        <f t="shared" si="1034"/>
        <v>1075.8104098974584</v>
      </c>
      <c r="E1740" s="11">
        <f t="shared" si="1019"/>
        <v>964.98320488438549</v>
      </c>
      <c r="F1740" s="11">
        <f t="shared" si="1035"/>
        <v>484.37671965481087</v>
      </c>
      <c r="G1740" s="11">
        <f t="shared" si="1020"/>
        <v>734.35250766454669</v>
      </c>
      <c r="H1740" s="11">
        <f t="shared" si="1021"/>
        <v>636.35987318730758</v>
      </c>
      <c r="I1740" s="24">
        <f t="shared" si="1036"/>
        <v>484.37671965481087</v>
      </c>
      <c r="J1740" s="12">
        <f t="shared" si="1022"/>
        <v>0.2450568601185884</v>
      </c>
      <c r="K1740" s="24">
        <f t="shared" si="1023"/>
        <v>655.20562296722028</v>
      </c>
      <c r="L1740" s="12">
        <f t="shared" si="1037"/>
        <v>0.21045464429344224</v>
      </c>
      <c r="M1740" s="24">
        <f t="shared" si="1038"/>
        <v>734.35250766454669</v>
      </c>
      <c r="N1740" s="12">
        <f t="shared" si="1024"/>
        <v>0.11385695944321687</v>
      </c>
      <c r="O1740" s="24">
        <f t="shared" si="1025"/>
        <v>4230.6408009200441</v>
      </c>
      <c r="P1740" s="12">
        <f t="shared" si="1039"/>
        <v>5.8438278548842502E-2</v>
      </c>
      <c r="Q1740" s="24">
        <f t="shared" si="1040"/>
        <v>636.35987318730758</v>
      </c>
      <c r="R1740" s="12">
        <f t="shared" si="1026"/>
        <v>0.36403169151152426</v>
      </c>
      <c r="S1740" s="24">
        <f t="shared" si="1027"/>
        <v>793.92191831835021</v>
      </c>
      <c r="T1740" s="12">
        <f t="shared" si="1041"/>
        <v>0.22314990043895203</v>
      </c>
      <c r="W1740" s="24">
        <f t="shared" si="1042"/>
        <v>888.52142190984523</v>
      </c>
      <c r="X1740" s="24">
        <f t="shared" si="1043"/>
        <v>658.1274704350941</v>
      </c>
      <c r="Y1740" s="13">
        <f t="shared" si="1028"/>
        <v>0.37455425951060728</v>
      </c>
      <c r="Z1740" s="24">
        <f t="shared" si="1029"/>
        <v>1911.5445743635064</v>
      </c>
      <c r="AA1740" s="24">
        <f t="shared" si="1030"/>
        <v>14689.232562992849</v>
      </c>
      <c r="AB1740" s="24">
        <f t="shared" si="1044"/>
        <v>762.44064754857641</v>
      </c>
      <c r="AC1740" s="24">
        <f t="shared" si="1045"/>
        <v>636.35987318730758</v>
      </c>
      <c r="AD1740" s="123">
        <f t="shared" si="1046"/>
        <v>8610</v>
      </c>
      <c r="AE1740" s="14">
        <f t="shared" si="1047"/>
        <v>143.5</v>
      </c>
      <c r="AF1740" s="24">
        <f t="shared" si="1031"/>
        <v>493.17993659365379</v>
      </c>
      <c r="AG1740" s="3">
        <f t="shared" si="1048"/>
        <v>-1</v>
      </c>
      <c r="AH1740" s="14">
        <f t="shared" si="1052"/>
        <v>0</v>
      </c>
      <c r="AI1740" s="14">
        <f t="shared" si="1053"/>
        <v>-3.0287165692516128E-17</v>
      </c>
      <c r="AJ1740" s="14">
        <f t="shared" si="1054"/>
        <v>0.71138057065711591</v>
      </c>
      <c r="AK1740" s="14">
        <f t="shared" si="1055"/>
        <v>0.97820891305138535</v>
      </c>
      <c r="AL1740" s="24">
        <f t="shared" si="1049"/>
        <v>749.86167467550172</v>
      </c>
      <c r="AM1740" s="14">
        <f t="shared" si="1050"/>
        <v>611.2019274411582</v>
      </c>
      <c r="AN1740" s="138" t="str">
        <f t="shared" si="1051"/>
        <v>modifiée</v>
      </c>
      <c r="AP1740" s="124"/>
    </row>
    <row r="1741" spans="2:42" x14ac:dyDescent="0.25">
      <c r="B1741" s="3">
        <f t="shared" si="1032"/>
        <v>8615</v>
      </c>
      <c r="C1741" s="14">
        <f t="shared" si="1033"/>
        <v>143.58333333333334</v>
      </c>
      <c r="D1741" s="11">
        <f t="shared" si="1034"/>
        <v>1075.8973191784662</v>
      </c>
      <c r="E1741" s="11">
        <f t="shared" si="1019"/>
        <v>965.20398031075774</v>
      </c>
      <c r="F1741" s="11">
        <f t="shared" si="1035"/>
        <v>484.58717429910433</v>
      </c>
      <c r="G1741" s="11">
        <f t="shared" si="1020"/>
        <v>734.4109459430955</v>
      </c>
      <c r="H1741" s="11">
        <f t="shared" si="1021"/>
        <v>636.58302308774648</v>
      </c>
      <c r="I1741" s="24">
        <f t="shared" si="1036"/>
        <v>484.58717429910433</v>
      </c>
      <c r="J1741" s="12">
        <f t="shared" si="1022"/>
        <v>0.24500187515874269</v>
      </c>
      <c r="K1741" s="24">
        <f t="shared" si="1023"/>
        <v>655.35266859634521</v>
      </c>
      <c r="L1741" s="12">
        <f t="shared" si="1037"/>
        <v>0.21036787848853819</v>
      </c>
      <c r="M1741" s="24">
        <f t="shared" si="1038"/>
        <v>734.4109459430955</v>
      </c>
      <c r="N1741" s="12">
        <f t="shared" si="1024"/>
        <v>0.11231607891119162</v>
      </c>
      <c r="O1741" s="24">
        <f t="shared" si="1025"/>
        <v>4288.6815739894446</v>
      </c>
      <c r="P1741" s="12">
        <f t="shared" si="1039"/>
        <v>5.7681969047165743E-2</v>
      </c>
      <c r="Q1741" s="24">
        <f t="shared" si="1040"/>
        <v>636.58302308774648</v>
      </c>
      <c r="R1741" s="12">
        <f t="shared" si="1026"/>
        <v>0.36390267703082058</v>
      </c>
      <c r="S1741" s="24">
        <f t="shared" si="1027"/>
        <v>794.20338759702327</v>
      </c>
      <c r="T1741" s="12">
        <f t="shared" si="1041"/>
        <v>0.22301122497896653</v>
      </c>
      <c r="W1741" s="24">
        <f t="shared" si="1042"/>
        <v>888.89597616935589</v>
      </c>
      <c r="X1741" s="24">
        <f t="shared" si="1043"/>
        <v>657.85911416062083</v>
      </c>
      <c r="Y1741" s="13">
        <f t="shared" si="1028"/>
        <v>0.37419827825921453</v>
      </c>
      <c r="Z1741" s="24">
        <f t="shared" si="1029"/>
        <v>1907.7001035350463</v>
      </c>
      <c r="AA1741" s="24">
        <f t="shared" si="1030"/>
        <v>14670.53678431713</v>
      </c>
      <c r="AB1741" s="24">
        <f t="shared" si="1044"/>
        <v>762.73949962855113</v>
      </c>
      <c r="AC1741" s="24">
        <f t="shared" si="1045"/>
        <v>636.58302308774648</v>
      </c>
      <c r="AD1741" s="123">
        <f t="shared" si="1046"/>
        <v>8615</v>
      </c>
      <c r="AE1741" s="14">
        <f t="shared" si="1047"/>
        <v>143.58333333333334</v>
      </c>
      <c r="AF1741" s="24">
        <f t="shared" si="1031"/>
        <v>493.29151154387324</v>
      </c>
      <c r="AG1741" s="3">
        <f t="shared" si="1048"/>
        <v>-1</v>
      </c>
      <c r="AH1741" s="14">
        <f t="shared" si="1052"/>
        <v>0</v>
      </c>
      <c r="AI1741" s="14">
        <f t="shared" si="1053"/>
        <v>-2.9791673377695993E-17</v>
      </c>
      <c r="AJ1741" s="14">
        <f t="shared" si="1054"/>
        <v>0.71037639610514081</v>
      </c>
      <c r="AK1741" s="14">
        <f t="shared" si="1055"/>
        <v>0.9766022337682253</v>
      </c>
      <c r="AL1741" s="24">
        <f t="shared" si="1049"/>
        <v>750.14774532663614</v>
      </c>
      <c r="AM1741" s="14">
        <f t="shared" si="1050"/>
        <v>611.39951448391651</v>
      </c>
      <c r="AN1741" s="138" t="str">
        <f t="shared" si="1051"/>
        <v>modifiée</v>
      </c>
      <c r="AP1741" s="124"/>
    </row>
    <row r="1742" spans="2:42" x14ac:dyDescent="0.25">
      <c r="B1742" s="3">
        <f t="shared" si="1032"/>
        <v>8620</v>
      </c>
      <c r="C1742" s="14">
        <f t="shared" si="1033"/>
        <v>143.66666666666666</v>
      </c>
      <c r="D1742" s="11">
        <f t="shared" si="1034"/>
        <v>1075.9841780772792</v>
      </c>
      <c r="E1742" s="11">
        <f t="shared" si="1019"/>
        <v>965.42475573712989</v>
      </c>
      <c r="F1742" s="11">
        <f t="shared" si="1035"/>
        <v>484.79754217759285</v>
      </c>
      <c r="G1742" s="11">
        <f t="shared" si="1020"/>
        <v>734.46862791214267</v>
      </c>
      <c r="H1742" s="11">
        <f t="shared" si="1021"/>
        <v>636.8060343127255</v>
      </c>
      <c r="I1742" s="24">
        <f t="shared" si="1036"/>
        <v>484.79754217759285</v>
      </c>
      <c r="J1742" s="12">
        <f t="shared" si="1022"/>
        <v>0.24494688666484513</v>
      </c>
      <c r="K1742" s="24">
        <f t="shared" si="1023"/>
        <v>655.49978969965275</v>
      </c>
      <c r="L1742" s="12">
        <f t="shared" si="1037"/>
        <v>0.21028113786567873</v>
      </c>
      <c r="M1742" s="24">
        <f t="shared" si="1038"/>
        <v>734.46862791214267</v>
      </c>
      <c r="N1742" s="12">
        <f t="shared" si="1024"/>
        <v>0.11078747966890738</v>
      </c>
      <c r="O1742" s="24">
        <f t="shared" si="1025"/>
        <v>4347.8550060775333</v>
      </c>
      <c r="P1742" s="12">
        <f t="shared" si="1039"/>
        <v>5.6930945138999461E-2</v>
      </c>
      <c r="Q1742" s="24">
        <f t="shared" si="1040"/>
        <v>636.8060343127255</v>
      </c>
      <c r="R1742" s="12">
        <f t="shared" si="1026"/>
        <v>0.36377326619186173</v>
      </c>
      <c r="S1742" s="24">
        <f t="shared" si="1027"/>
        <v>794.48592217623752</v>
      </c>
      <c r="T1742" s="12">
        <f t="shared" si="1041"/>
        <v>0.22287241418878101</v>
      </c>
      <c r="W1742" s="24">
        <f t="shared" si="1042"/>
        <v>889.27017444761509</v>
      </c>
      <c r="X1742" s="24">
        <f t="shared" si="1043"/>
        <v>657.59228128227119</v>
      </c>
      <c r="Y1742" s="13">
        <f t="shared" si="1028"/>
        <v>0.37384188071259089</v>
      </c>
      <c r="Z1742" s="24">
        <f t="shared" si="1029"/>
        <v>1903.8645322378698</v>
      </c>
      <c r="AA1742" s="24">
        <f t="shared" si="1030"/>
        <v>14651.864890671553</v>
      </c>
      <c r="AB1742" s="24">
        <f t="shared" si="1044"/>
        <v>763.03810438017035</v>
      </c>
      <c r="AC1742" s="24">
        <f t="shared" si="1045"/>
        <v>636.8060343127255</v>
      </c>
      <c r="AD1742" s="123">
        <f t="shared" si="1046"/>
        <v>8620</v>
      </c>
      <c r="AE1742" s="14">
        <f t="shared" si="1047"/>
        <v>143.66666666666666</v>
      </c>
      <c r="AF1742" s="24">
        <f t="shared" si="1031"/>
        <v>493.40301715636275</v>
      </c>
      <c r="AG1742" s="3">
        <f t="shared" si="1048"/>
        <v>-1</v>
      </c>
      <c r="AH1742" s="14">
        <f t="shared" si="1052"/>
        <v>0</v>
      </c>
      <c r="AI1742" s="14">
        <f t="shared" si="1053"/>
        <v>-2.9296488984252856E-17</v>
      </c>
      <c r="AJ1742" s="14">
        <f t="shared" si="1054"/>
        <v>0.70937284559273528</v>
      </c>
      <c r="AK1742" s="14">
        <f t="shared" si="1055"/>
        <v>0.97499655294837639</v>
      </c>
      <c r="AL1742" s="24">
        <f t="shared" si="1049"/>
        <v>750.4335746527056</v>
      </c>
      <c r="AM1742" s="14">
        <f t="shared" si="1050"/>
        <v>611.59697485779611</v>
      </c>
      <c r="AN1742" s="138" t="str">
        <f t="shared" si="1051"/>
        <v>modifiée</v>
      </c>
      <c r="AP1742" s="124"/>
    </row>
    <row r="1743" spans="2:42" x14ac:dyDescent="0.25">
      <c r="B1743" s="3">
        <f t="shared" si="1032"/>
        <v>8625</v>
      </c>
      <c r="C1743" s="14">
        <f t="shared" si="1033"/>
        <v>143.75</v>
      </c>
      <c r="D1743" s="11">
        <f t="shared" si="1034"/>
        <v>1076.0709866522782</v>
      </c>
      <c r="E1743" s="11">
        <f t="shared" si="1019"/>
        <v>965.64553116350214</v>
      </c>
      <c r="F1743" s="11">
        <f t="shared" si="1035"/>
        <v>485.00782331545855</v>
      </c>
      <c r="G1743" s="11">
        <f t="shared" si="1020"/>
        <v>734.52555885728168</v>
      </c>
      <c r="H1743" s="11">
        <f t="shared" si="1021"/>
        <v>637.02890672691433</v>
      </c>
      <c r="I1743" s="24">
        <f t="shared" si="1036"/>
        <v>485.00782331545855</v>
      </c>
      <c r="J1743" s="12">
        <f t="shared" si="1022"/>
        <v>0.24489189466827477</v>
      </c>
      <c r="K1743" s="24">
        <f t="shared" si="1023"/>
        <v>655.64698625034248</v>
      </c>
      <c r="L1743" s="12">
        <f t="shared" si="1037"/>
        <v>0.21019442245932743</v>
      </c>
      <c r="M1743" s="24">
        <f t="shared" si="1038"/>
        <v>734.52555885728168</v>
      </c>
      <c r="N1743" s="12">
        <f t="shared" si="1024"/>
        <v>0.10927126382722684</v>
      </c>
      <c r="O1743" s="24">
        <f t="shared" si="1025"/>
        <v>4408.1845603139354</v>
      </c>
      <c r="P1743" s="12">
        <f t="shared" si="1039"/>
        <v>5.6185270578043643E-2</v>
      </c>
      <c r="Q1743" s="24">
        <f t="shared" si="1040"/>
        <v>637.02890672691433</v>
      </c>
      <c r="R1743" s="12">
        <f t="shared" si="1026"/>
        <v>0.36364345731967362</v>
      </c>
      <c r="S1743" s="24">
        <f t="shared" si="1027"/>
        <v>794.76952777796396</v>
      </c>
      <c r="T1743" s="12">
        <f t="shared" si="1041"/>
        <v>0.22273346736956723</v>
      </c>
      <c r="W1743" s="24">
        <f t="shared" si="1042"/>
        <v>889.64401632832767</v>
      </c>
      <c r="X1743" s="24">
        <f t="shared" si="1043"/>
        <v>657.32695951872495</v>
      </c>
      <c r="Y1743" s="13">
        <f t="shared" si="1028"/>
        <v>0.37348508104533351</v>
      </c>
      <c r="Z1743" s="24">
        <f t="shared" si="1029"/>
        <v>1900.0378708793619</v>
      </c>
      <c r="AA1743" s="24">
        <f t="shared" si="1030"/>
        <v>14633.217102970846</v>
      </c>
      <c r="AB1743" s="24">
        <f t="shared" si="1044"/>
        <v>763.33646152762094</v>
      </c>
      <c r="AC1743" s="24">
        <f t="shared" si="1045"/>
        <v>637.02890672691433</v>
      </c>
      <c r="AD1743" s="123">
        <f t="shared" si="1046"/>
        <v>8625</v>
      </c>
      <c r="AE1743" s="14">
        <f t="shared" si="1047"/>
        <v>143.75</v>
      </c>
      <c r="AF1743" s="24">
        <f t="shared" si="1031"/>
        <v>493.51445336345716</v>
      </c>
      <c r="AG1743" s="3">
        <f t="shared" si="1048"/>
        <v>-1</v>
      </c>
      <c r="AH1743" s="14">
        <f t="shared" si="1052"/>
        <v>0</v>
      </c>
      <c r="AI1743" s="14">
        <f t="shared" si="1053"/>
        <v>-2.8801612812680378E-17</v>
      </c>
      <c r="AJ1743" s="14">
        <f t="shared" si="1054"/>
        <v>0.70836991972888552</v>
      </c>
      <c r="AK1743" s="14">
        <f t="shared" si="1055"/>
        <v>0.97339187156621676</v>
      </c>
      <c r="AL1743" s="24">
        <f t="shared" si="1049"/>
        <v>750.71916240673488</v>
      </c>
      <c r="AM1743" s="14">
        <f t="shared" si="1050"/>
        <v>611.7943084851421</v>
      </c>
      <c r="AN1743" s="138" t="str">
        <f t="shared" si="1051"/>
        <v>modifiée</v>
      </c>
      <c r="AP1743" s="124"/>
    </row>
    <row r="1744" spans="2:42" x14ac:dyDescent="0.25">
      <c r="B1744" s="3">
        <f t="shared" si="1032"/>
        <v>8630</v>
      </c>
      <c r="C1744" s="14">
        <f t="shared" si="1033"/>
        <v>143.83333333333334</v>
      </c>
      <c r="D1744" s="11">
        <f t="shared" si="1034"/>
        <v>1076.1577449617414</v>
      </c>
      <c r="E1744" s="11">
        <f t="shared" si="1019"/>
        <v>965.8663065898744</v>
      </c>
      <c r="F1744" s="11">
        <f t="shared" si="1035"/>
        <v>485.21801773791788</v>
      </c>
      <c r="G1744" s="11">
        <f t="shared" si="1020"/>
        <v>734.58174412785968</v>
      </c>
      <c r="H1744" s="11">
        <f t="shared" si="1021"/>
        <v>637.25164019428394</v>
      </c>
      <c r="I1744" s="24">
        <f t="shared" si="1036"/>
        <v>485.21801773791788</v>
      </c>
      <c r="J1744" s="12">
        <f t="shared" si="1022"/>
        <v>0.24483689920043111</v>
      </c>
      <c r="K1744" s="24">
        <f t="shared" si="1023"/>
        <v>655.79425822146629</v>
      </c>
      <c r="L1744" s="12">
        <f t="shared" si="1037"/>
        <v>0.21010773230390734</v>
      </c>
      <c r="M1744" s="24">
        <f t="shared" si="1038"/>
        <v>734.58174412785968</v>
      </c>
      <c r="N1744" s="12">
        <f t="shared" si="1024"/>
        <v>0.1077675289714148</v>
      </c>
      <c r="O1744" s="24">
        <f t="shared" si="1025"/>
        <v>4469.6941897678571</v>
      </c>
      <c r="P1744" s="12">
        <f t="shared" si="1039"/>
        <v>5.5445007105391075E-2</v>
      </c>
      <c r="Q1744" s="24">
        <f t="shared" si="1040"/>
        <v>637.25164019428394</v>
      </c>
      <c r="R1744" s="12">
        <f t="shared" si="1026"/>
        <v>0.36351324873061175</v>
      </c>
      <c r="S1744" s="24">
        <f t="shared" si="1027"/>
        <v>795.05421016355172</v>
      </c>
      <c r="T1744" s="12">
        <f t="shared" si="1041"/>
        <v>0.22259438381844435</v>
      </c>
      <c r="W1744" s="24">
        <f t="shared" si="1042"/>
        <v>890.01750140937304</v>
      </c>
      <c r="X1744" s="24">
        <f t="shared" si="1043"/>
        <v>657.06313671175337</v>
      </c>
      <c r="Y1744" s="13">
        <f t="shared" si="1028"/>
        <v>0.37312789330741958</v>
      </c>
      <c r="Z1744" s="24">
        <f t="shared" si="1029"/>
        <v>1896.220129512534</v>
      </c>
      <c r="AA1744" s="24">
        <f t="shared" si="1030"/>
        <v>14614.593639980971</v>
      </c>
      <c r="AB1744" s="24">
        <f t="shared" si="1044"/>
        <v>763.63457080182843</v>
      </c>
      <c r="AC1744" s="24">
        <f t="shared" si="1045"/>
        <v>637.25164019428394</v>
      </c>
      <c r="AD1744" s="123">
        <f t="shared" si="1046"/>
        <v>8630</v>
      </c>
      <c r="AE1744" s="14">
        <f t="shared" si="1047"/>
        <v>143.83333333333334</v>
      </c>
      <c r="AF1744" s="24">
        <f t="shared" si="1031"/>
        <v>493.62582009714197</v>
      </c>
      <c r="AG1744" s="3">
        <f t="shared" si="1048"/>
        <v>-1</v>
      </c>
      <c r="AH1744" s="14">
        <f t="shared" si="1052"/>
        <v>0</v>
      </c>
      <c r="AI1744" s="14">
        <f t="shared" si="1053"/>
        <v>-2.8307045165023711E-17</v>
      </c>
      <c r="AJ1744" s="14">
        <f t="shared" si="1054"/>
        <v>0.70736761912572232</v>
      </c>
      <c r="AK1744" s="14">
        <f t="shared" si="1055"/>
        <v>0.97178819060115562</v>
      </c>
      <c r="AL1744" s="24">
        <f t="shared" si="1049"/>
        <v>751.00450834804906</v>
      </c>
      <c r="AM1744" s="14">
        <f t="shared" si="1050"/>
        <v>611.99151528672496</v>
      </c>
      <c r="AN1744" s="138" t="str">
        <f t="shared" si="1051"/>
        <v>modifiée</v>
      </c>
      <c r="AP1744" s="124"/>
    </row>
    <row r="1745" spans="2:42" x14ac:dyDescent="0.25">
      <c r="B1745" s="3">
        <f t="shared" si="1032"/>
        <v>8635</v>
      </c>
      <c r="C1745" s="14">
        <f t="shared" si="1033"/>
        <v>143.91666666666666</v>
      </c>
      <c r="D1745" s="11">
        <f t="shared" si="1034"/>
        <v>1076.2444530638468</v>
      </c>
      <c r="E1745" s="11">
        <f t="shared" si="1019"/>
        <v>966.08708201624654</v>
      </c>
      <c r="F1745" s="11">
        <f t="shared" si="1035"/>
        <v>485.4281254702218</v>
      </c>
      <c r="G1745" s="11">
        <f t="shared" si="1020"/>
        <v>734.63718913496507</v>
      </c>
      <c r="H1745" s="11">
        <f t="shared" si="1021"/>
        <v>637.47423457810237</v>
      </c>
      <c r="I1745" s="24">
        <f t="shared" si="1036"/>
        <v>485.4281254702218</v>
      </c>
      <c r="J1745" s="12">
        <f t="shared" si="1022"/>
        <v>0.24478190029273403</v>
      </c>
      <c r="K1745" s="24">
        <f t="shared" si="1023"/>
        <v>655.94160558592864</v>
      </c>
      <c r="L1745" s="12">
        <f t="shared" si="1037"/>
        <v>0.2100210674337333</v>
      </c>
      <c r="M1745" s="24">
        <f t="shared" si="1038"/>
        <v>734.63718913496507</v>
      </c>
      <c r="N1745" s="12">
        <f t="shared" si="1024"/>
        <v>0.10627636813512617</v>
      </c>
      <c r="O1745" s="24">
        <f t="shared" si="1025"/>
        <v>4532.4083476086143</v>
      </c>
      <c r="P1745" s="12">
        <f t="shared" si="1039"/>
        <v>5.47102144217139E-2</v>
      </c>
      <c r="Q1745" s="24">
        <f t="shared" si="1040"/>
        <v>637.47423457810237</v>
      </c>
      <c r="R1745" s="12">
        <f t="shared" si="1026"/>
        <v>0.36338263873231091</v>
      </c>
      <c r="S1745" s="24">
        <f t="shared" si="1027"/>
        <v>795.33997513405416</v>
      </c>
      <c r="T1745" s="12">
        <f t="shared" si="1041"/>
        <v>0.22245516282835487</v>
      </c>
      <c r="W1745" s="24">
        <f t="shared" si="1042"/>
        <v>890.39062930268051</v>
      </c>
      <c r="X1745" s="24">
        <f t="shared" si="1043"/>
        <v>656.8008008247466</v>
      </c>
      <c r="Y1745" s="13">
        <f t="shared" si="1028"/>
        <v>0.37277033142500121</v>
      </c>
      <c r="Z1745" s="24">
        <f t="shared" si="1029"/>
        <v>1892.4113178391508</v>
      </c>
      <c r="AA1745" s="24">
        <f t="shared" si="1030"/>
        <v>14595.994718328033</v>
      </c>
      <c r="AB1745" s="24">
        <f t="shared" si="1044"/>
        <v>763.93243194039144</v>
      </c>
      <c r="AC1745" s="24">
        <f t="shared" si="1045"/>
        <v>637.47423457810237</v>
      </c>
      <c r="AD1745" s="123">
        <f t="shared" si="1046"/>
        <v>8635</v>
      </c>
      <c r="AE1745" s="14">
        <f t="shared" si="1047"/>
        <v>143.91666666666666</v>
      </c>
      <c r="AF1745" s="24">
        <f t="shared" si="1031"/>
        <v>493.73711728905118</v>
      </c>
      <c r="AG1745" s="3">
        <f t="shared" si="1048"/>
        <v>-1</v>
      </c>
      <c r="AH1745" s="14">
        <f t="shared" si="1052"/>
        <v>0</v>
      </c>
      <c r="AI1745" s="14">
        <f t="shared" si="1053"/>
        <v>-2.7812786344888769E-17</v>
      </c>
      <c r="AJ1745" s="14">
        <f t="shared" si="1054"/>
        <v>0.70636594439853928</v>
      </c>
      <c r="AK1745" s="14">
        <f t="shared" si="1055"/>
        <v>0.97018551103766293</v>
      </c>
      <c r="AL1745" s="24">
        <f t="shared" si="1049"/>
        <v>751.28961224221121</v>
      </c>
      <c r="AM1745" s="14">
        <f t="shared" si="1050"/>
        <v>612.1885951817419</v>
      </c>
      <c r="AN1745" s="138" t="str">
        <f t="shared" si="1051"/>
        <v>modifiée</v>
      </c>
      <c r="AP1745" s="124"/>
    </row>
    <row r="1746" spans="2:42" x14ac:dyDescent="0.25">
      <c r="B1746" s="3">
        <f t="shared" si="1032"/>
        <v>8640</v>
      </c>
      <c r="C1746" s="14">
        <f t="shared" si="1033"/>
        <v>144</v>
      </c>
      <c r="D1746" s="11">
        <f t="shared" si="1034"/>
        <v>1076.331111016671</v>
      </c>
      <c r="E1746" s="11">
        <f t="shared" ref="E1746:E1809" si="1056">IF(B1746&lt;=40*60,20+345*CRed_1*LOG(8*C1746+1,10),ThetaG40+(ThetaG120-ThetaG40)/80*(C1746-40))</f>
        <v>966.3078574426188</v>
      </c>
      <c r="F1746" s="11">
        <f t="shared" si="1035"/>
        <v>485.63814653765553</v>
      </c>
      <c r="G1746" s="11">
        <f t="shared" ref="G1746:G1809" si="1057">M1746</f>
        <v>734.69189934938674</v>
      </c>
      <c r="H1746" s="11">
        <f t="shared" ref="H1746:H1809" si="1058">Q1746</f>
        <v>637.69668974093076</v>
      </c>
      <c r="I1746" s="24">
        <f t="shared" si="1036"/>
        <v>485.63814653765553</v>
      </c>
      <c r="J1746" s="12">
        <f t="shared" ref="J1746:J1809" si="1059">Cp*RhoP/(K1746*RhoA)*dP/1000*MassivSS</f>
        <v>0.244726897976623</v>
      </c>
      <c r="K1746" s="24">
        <f t="shared" ref="K1746:K1809" si="1060">IF(I1746&lt;600,425+0.773*I1746-1.69/1000*I1746^2+2.22/1000^2*I1746^3,IF(I1746&lt;735,666+13002/(738-I1746),IF(I1746&lt;900,545+17820/(I1746-731),650)))</f>
        <v>656.08902831648709</v>
      </c>
      <c r="L1746" s="12">
        <f t="shared" si="1037"/>
        <v>0.20993442788307434</v>
      </c>
      <c r="M1746" s="24">
        <f t="shared" si="1038"/>
        <v>734.69189934938674</v>
      </c>
      <c r="N1746" s="12">
        <f t="shared" ref="N1746:N1809" si="1061">Cp*RhoP/(O1746*RhoA)*dP/1000*MassivW</f>
        <v>0.10479786977876107</v>
      </c>
      <c r="O1746" s="24">
        <f t="shared" ref="O1746:O1809" si="1062">IF(M1746&lt;600,425+0.773*M1746-1.69/1000*M1746^2+2.22/1000^2*M1746^3,IF(M1746&lt;735,666+13002/(738-M1746),IF(M1746&lt;900,545+17820/(M1746-731),650)))</f>
        <v>4596.3519974791852</v>
      </c>
      <c r="P1746" s="12">
        <f t="shared" si="1039"/>
        <v>5.398095016163329E-2</v>
      </c>
      <c r="Q1746" s="24">
        <f t="shared" si="1040"/>
        <v>637.69668974093076</v>
      </c>
      <c r="R1746" s="12">
        <f t="shared" ref="R1746:R1809" si="1063">Cp*RhoP/(S1746*RhoA)*dP/1000*MassivSI</f>
        <v>0.36325162562363483</v>
      </c>
      <c r="S1746" s="24">
        <f t="shared" ref="S1746:S1809" si="1064">IF(Q1746&lt;600,425+0.773*Q1746-1.69/1000*Q1746^2+2.22/1000^2*Q1746^3,IF(Q1746&lt;735,666+13002/(738-Q1746),IF(Q1746&lt;900,545+17820/(Q1746-731),650)))</f>
        <v>795.62682853056072</v>
      </c>
      <c r="T1746" s="12">
        <f t="shared" si="1041"/>
        <v>0.22231580368813073</v>
      </c>
      <c r="W1746" s="24">
        <f t="shared" si="1042"/>
        <v>890.76339963410555</v>
      </c>
      <c r="X1746" s="24">
        <f t="shared" si="1043"/>
        <v>656.53993994126222</v>
      </c>
      <c r="Y1746" s="13">
        <f t="shared" ref="Y1746:Y1809" si="1065">MAX(MassivSSCO/(X1746*RhoA)*DeltaT*(Z1746+AA1746),L1746)</f>
        <v>0.37241240920121887</v>
      </c>
      <c r="Z1746" s="24">
        <f t="shared" ref="Z1746:Z1809" si="1066">AlphaC*(E1746-W1746)</f>
        <v>1888.6114452128311</v>
      </c>
      <c r="AA1746" s="24">
        <f t="shared" ref="AA1746:AA1809" si="1067">Phi*EpsilonF*0.7*Botzman/10^8*EpsilonA*((E1746+273)^4-(W1746+273)^4)</f>
        <v>14577.420552508229</v>
      </c>
      <c r="AB1746" s="24">
        <f t="shared" si="1044"/>
        <v>764.2300446875181</v>
      </c>
      <c r="AC1746" s="24">
        <f t="shared" si="1045"/>
        <v>637.69668974093076</v>
      </c>
      <c r="AD1746" s="123">
        <f t="shared" si="1046"/>
        <v>8640</v>
      </c>
      <c r="AE1746" s="14">
        <f t="shared" si="1047"/>
        <v>144</v>
      </c>
      <c r="AF1746" s="24">
        <f t="shared" ref="AF1746:AF1809" si="1068">IF(AC1746&lt;=450,Thetha0_0,IF(AC1746&gt;=650,Thetha0_2,(IF(AC1746&lt;=550,Thetha0_0+(Thetha0_1-Thetha0_0)/100*(AC1746-450),Thetha0_1+(Thetha0_2-Thetha0_1)/100*(AC1746-550)))))</f>
        <v>493.84834487046538</v>
      </c>
      <c r="AG1746" s="3">
        <f t="shared" si="1048"/>
        <v>-1</v>
      </c>
      <c r="AH1746" s="14">
        <f t="shared" si="1052"/>
        <v>0</v>
      </c>
      <c r="AI1746" s="14">
        <f t="shared" si="1053"/>
        <v>-2.7318836657451125E-17</v>
      </c>
      <c r="AJ1746" s="14">
        <f t="shared" si="1054"/>
        <v>0.70536489616581155</v>
      </c>
      <c r="AK1746" s="14">
        <f t="shared" si="1055"/>
        <v>0.96858383386529845</v>
      </c>
      <c r="AL1746" s="24">
        <f t="shared" si="1049"/>
        <v>751.57447386096248</v>
      </c>
      <c r="AM1746" s="14">
        <f t="shared" si="1050"/>
        <v>612.38554808781942</v>
      </c>
      <c r="AN1746" s="138" t="str">
        <f t="shared" si="1051"/>
        <v>modifiée</v>
      </c>
      <c r="AP1746" s="124"/>
    </row>
    <row r="1747" spans="2:42" x14ac:dyDescent="0.25">
      <c r="B1747" s="3">
        <f t="shared" ref="B1747:B1810" si="1069">B1746+DeltaT</f>
        <v>8645</v>
      </c>
      <c r="C1747" s="14">
        <f t="shared" ref="C1747:C1810" si="1070">B1747/60</f>
        <v>144.08333333333334</v>
      </c>
      <c r="D1747" s="11">
        <f t="shared" ref="D1747:D1810" si="1071">20+345*LOG(8*C1747+1,10)</f>
        <v>1076.4177188781903</v>
      </c>
      <c r="E1747" s="11">
        <f t="shared" si="1056"/>
        <v>966.52863286899105</v>
      </c>
      <c r="F1747" s="11">
        <f t="shared" ref="F1747:F1810" si="1072">I1747</f>
        <v>485.8480809655386</v>
      </c>
      <c r="G1747" s="11">
        <f t="shared" si="1057"/>
        <v>734.74588029954839</v>
      </c>
      <c r="H1747" s="11">
        <f t="shared" si="1058"/>
        <v>637.91900554461893</v>
      </c>
      <c r="I1747" s="24">
        <f t="shared" ref="I1747:I1810" si="1073">I1746+IF(Limit=Oui,MAX(0,L1746),L1746)</f>
        <v>485.8480809655386</v>
      </c>
      <c r="J1747" s="12">
        <f t="shared" si="1059"/>
        <v>0.24467189228355724</v>
      </c>
      <c r="K1747" s="24">
        <f t="shared" si="1060"/>
        <v>656.23652638575277</v>
      </c>
      <c r="L1747" s="12">
        <f t="shared" ref="L1747:L1810" si="1074">LambdaP*MassivSS/(dP/1000)/(K1747*RhoA)/(1+J1747/3)*(D1747-I1747)*DeltaT-(EXP(J1747/10)-1)*(D1747-D1746)</f>
        <v>0.20984781368611896</v>
      </c>
      <c r="M1747" s="24">
        <f t="shared" ref="M1747:M1810" si="1075">M1746+IF(Limit=Oui,MAX(0,P1746),P1746)</f>
        <v>734.74588029954839</v>
      </c>
      <c r="N1747" s="12">
        <f t="shared" si="1061"/>
        <v>0.10333211777214139</v>
      </c>
      <c r="O1747" s="24">
        <f t="shared" si="1062"/>
        <v>4661.5506240890791</v>
      </c>
      <c r="P1747" s="12">
        <f t="shared" ref="P1747:P1810" si="1076">LambdaP*MassivW/(dP/1000)/(O1747*RhoA)/(1+N1747/3)*(D1747-M1747)*DeltaT-(EXP(N1747/10)-1)*(D1747-D1746)</f>
        <v>5.3257269870175379E-2</v>
      </c>
      <c r="Q1747" s="24">
        <f t="shared" ref="Q1747:Q1810" si="1077">Q1746+IF(Limit=Oui,MAX(0,T1746),T1746)</f>
        <v>637.91900554461893</v>
      </c>
      <c r="R1747" s="12">
        <f t="shared" si="1063"/>
        <v>0.36312020769462489</v>
      </c>
      <c r="S1747" s="24">
        <f t="shared" si="1064"/>
        <v>795.91477623452931</v>
      </c>
      <c r="T1747" s="12">
        <f t="shared" ref="T1747:T1810" si="1078">LambdaP*MassivSI/(dP/1000)/(S1747*RhoA)/(1+R1747/3)*(D1747-Q1747)*DeltaT-(EXP(R1747/10)-1)*(D1747-D1746)</f>
        <v>0.22217630568241845</v>
      </c>
      <c r="W1747" s="24">
        <f t="shared" ref="W1747:W1810" si="1079">W1746+IF(Limit=Oui,MAX(0,Y1746),Y1746)</f>
        <v>891.13581204330683</v>
      </c>
      <c r="X1747" s="24">
        <f t="shared" ref="X1747:X1810" si="1080">IF(W1747&lt;600,425+0.773*W1747-1.69/1000*W1747^2+2.22/1000^2*W1747^3,IF(W1747&lt;735,666+13002/(738-W1747),IF(W1747&lt;900,545+17820/(W1747-731),650)))</f>
        <v>656.28054226359302</v>
      </c>
      <c r="Y1747" s="13">
        <f t="shared" si="1065"/>
        <v>0.37205414031697892</v>
      </c>
      <c r="Z1747" s="24">
        <f t="shared" si="1066"/>
        <v>1884.8205206421057</v>
      </c>
      <c r="AA1747" s="24">
        <f t="shared" si="1067"/>
        <v>14558.871354896328</v>
      </c>
      <c r="AB1747" s="24">
        <f t="shared" ref="AB1747:AB1810" si="1081">MAX(M1747,AVERAGE(W1747,AC1747))</f>
        <v>764.52740879396288</v>
      </c>
      <c r="AC1747" s="24">
        <f t="shared" ref="AC1747:AC1810" si="1082">Q1747</f>
        <v>637.91900554461893</v>
      </c>
      <c r="AD1747" s="123">
        <f t="shared" ref="AD1747:AD1810" si="1083">B1747</f>
        <v>8645</v>
      </c>
      <c r="AE1747" s="14">
        <f t="shared" ref="AE1747:AE1810" si="1084">C1747</f>
        <v>144.08333333333334</v>
      </c>
      <c r="AF1747" s="24">
        <f t="shared" si="1068"/>
        <v>493.95950277230946</v>
      </c>
      <c r="AG1747" s="3">
        <f t="shared" ref="AG1747:AG1810" si="1085">IF(C1747&lt;=30,AH1747,IF(C1747&lt;=60,AI1747,IF(C1747&lt;=90,AJ1747,IF(C1747&lt;=120,AK1747,-1))))</f>
        <v>-1</v>
      </c>
      <c r="AH1747" s="14">
        <f t="shared" si="1052"/>
        <v>0</v>
      </c>
      <c r="AI1747" s="14">
        <f t="shared" si="1053"/>
        <v>-2.6825196409465827E-17</v>
      </c>
      <c r="AJ1747" s="14">
        <f t="shared" si="1054"/>
        <v>0.70436447504921484</v>
      </c>
      <c r="AK1747" s="14">
        <f t="shared" si="1055"/>
        <v>0.96698316007874363</v>
      </c>
      <c r="AL1747" s="24">
        <f t="shared" ref="AL1747:AL1810" si="1086">MAX(M1747,AVERAGE(W1747,AM1747))</f>
        <v>751.85909298216109</v>
      </c>
      <c r="AM1747" s="14">
        <f t="shared" ref="AM1747:AM1810" si="1087">IF(W1747&gt;=AF1747,(1+(W1747-AF1747)*AG1747/10000)*AC1747,AC1747)</f>
        <v>612.58237392101535</v>
      </c>
      <c r="AN1747" s="138" t="str">
        <f t="shared" ref="AN1747:AN1810" si="1088">IF(AM1747=AC1747,"","modifiée")</f>
        <v>modifiée</v>
      </c>
      <c r="AP1747" s="124"/>
    </row>
    <row r="1748" spans="2:42" x14ac:dyDescent="0.25">
      <c r="B1748" s="3">
        <f t="shared" si="1069"/>
        <v>8650</v>
      </c>
      <c r="C1748" s="14">
        <f t="shared" si="1070"/>
        <v>144.16666666666666</v>
      </c>
      <c r="D1748" s="11">
        <f t="shared" si="1071"/>
        <v>1076.5042767062803</v>
      </c>
      <c r="E1748" s="11">
        <f t="shared" si="1056"/>
        <v>966.7494082953632</v>
      </c>
      <c r="F1748" s="11">
        <f t="shared" si="1072"/>
        <v>486.05792877922471</v>
      </c>
      <c r="G1748" s="11">
        <f t="shared" si="1057"/>
        <v>734.79913756941858</v>
      </c>
      <c r="H1748" s="11">
        <f t="shared" si="1058"/>
        <v>638.14118185030134</v>
      </c>
      <c r="I1748" s="24">
        <f t="shared" si="1073"/>
        <v>486.05792877922471</v>
      </c>
      <c r="J1748" s="12">
        <f t="shared" si="1059"/>
        <v>0.24461688324501515</v>
      </c>
      <c r="K1748" s="24">
        <f t="shared" si="1060"/>
        <v>656.38409976619073</v>
      </c>
      <c r="L1748" s="12">
        <f t="shared" si="1074"/>
        <v>0.20976122487699284</v>
      </c>
      <c r="M1748" s="24">
        <f t="shared" si="1075"/>
        <v>734.79913756941858</v>
      </c>
      <c r="N1748" s="12">
        <f t="shared" si="1061"/>
        <v>0.10187919138153281</v>
      </c>
      <c r="O1748" s="24">
        <f t="shared" si="1062"/>
        <v>4728.03024402965</v>
      </c>
      <c r="P1748" s="12">
        <f t="shared" si="1076"/>
        <v>5.2539226981414153E-2</v>
      </c>
      <c r="Q1748" s="24">
        <f t="shared" si="1077"/>
        <v>638.14118185030134</v>
      </c>
      <c r="R1748" s="12">
        <f t="shared" si="1063"/>
        <v>0.36298838322644911</v>
      </c>
      <c r="S1748" s="24">
        <f t="shared" si="1064"/>
        <v>796.20382416812367</v>
      </c>
      <c r="T1748" s="12">
        <f t="shared" si="1078"/>
        <v>0.22203666809167874</v>
      </c>
      <c r="W1748" s="24">
        <f t="shared" si="1079"/>
        <v>891.50786618362383</v>
      </c>
      <c r="X1748" s="24">
        <f t="shared" si="1080"/>
        <v>656.02259611135571</v>
      </c>
      <c r="Y1748" s="13">
        <f t="shared" si="1065"/>
        <v>0.37169553833175112</v>
      </c>
      <c r="Z1748" s="24">
        <f t="shared" si="1066"/>
        <v>1881.0385527934841</v>
      </c>
      <c r="AA1748" s="24">
        <f t="shared" si="1067"/>
        <v>14540.34733575533</v>
      </c>
      <c r="AB1748" s="24">
        <f t="shared" si="1081"/>
        <v>764.82452401696264</v>
      </c>
      <c r="AC1748" s="24">
        <f t="shared" si="1082"/>
        <v>638.14118185030134</v>
      </c>
      <c r="AD1748" s="123">
        <f t="shared" si="1083"/>
        <v>8650</v>
      </c>
      <c r="AE1748" s="14">
        <f t="shared" si="1084"/>
        <v>144.16666666666666</v>
      </c>
      <c r="AF1748" s="24">
        <f t="shared" si="1068"/>
        <v>494.07059092515067</v>
      </c>
      <c r="AG1748" s="3">
        <f t="shared" si="1085"/>
        <v>-1</v>
      </c>
      <c r="AH1748" s="14">
        <f t="shared" si="1052"/>
        <v>0</v>
      </c>
      <c r="AI1748" s="14">
        <f t="shared" si="1053"/>
        <v>-2.6331865909276292E-17</v>
      </c>
      <c r="AJ1748" s="14">
        <f t="shared" si="1054"/>
        <v>0.70336468167364397</v>
      </c>
      <c r="AK1748" s="14">
        <f t="shared" si="1055"/>
        <v>0.96538349067783036</v>
      </c>
      <c r="AL1748" s="24">
        <f t="shared" si="1086"/>
        <v>752.14346938972233</v>
      </c>
      <c r="AM1748" s="14">
        <f t="shared" si="1087"/>
        <v>612.77907259582082</v>
      </c>
      <c r="AN1748" s="138" t="str">
        <f t="shared" si="1088"/>
        <v>modifiée</v>
      </c>
      <c r="AP1748" s="124"/>
    </row>
    <row r="1749" spans="2:42" x14ac:dyDescent="0.25">
      <c r="B1749" s="3">
        <f t="shared" si="1069"/>
        <v>8655</v>
      </c>
      <c r="C1749" s="14">
        <f t="shared" si="1070"/>
        <v>144.25</v>
      </c>
      <c r="D1749" s="11">
        <f t="shared" si="1071"/>
        <v>1076.5907845587162</v>
      </c>
      <c r="E1749" s="11">
        <f t="shared" si="1056"/>
        <v>966.97018372173545</v>
      </c>
      <c r="F1749" s="11">
        <f t="shared" si="1072"/>
        <v>486.26769000410172</v>
      </c>
      <c r="G1749" s="11">
        <f t="shared" si="1057"/>
        <v>734.85167679639994</v>
      </c>
      <c r="H1749" s="11">
        <f t="shared" si="1058"/>
        <v>638.36321851839307</v>
      </c>
      <c r="I1749" s="24">
        <f t="shared" si="1073"/>
        <v>486.26769000410172</v>
      </c>
      <c r="J1749" s="12">
        <f t="shared" si="1059"/>
        <v>0.24456187089249423</v>
      </c>
      <c r="K1749" s="24">
        <f t="shared" si="1060"/>
        <v>656.5317484301205</v>
      </c>
      <c r="L1749" s="12">
        <f t="shared" si="1074"/>
        <v>0.20967466148975791</v>
      </c>
      <c r="M1749" s="24">
        <f t="shared" si="1075"/>
        <v>734.85167679639994</v>
      </c>
      <c r="N1749" s="12">
        <f t="shared" si="1061"/>
        <v>0.1004391652609581</v>
      </c>
      <c r="O1749" s="24">
        <f t="shared" si="1062"/>
        <v>4795.8174168180767</v>
      </c>
      <c r="P1749" s="12">
        <f t="shared" si="1076"/>
        <v>5.1826872799269889E-2</v>
      </c>
      <c r="Q1749" s="24">
        <f t="shared" si="1077"/>
        <v>638.36321851839307</v>
      </c>
      <c r="R1749" s="12">
        <f t="shared" si="1063"/>
        <v>0.36285615049135067</v>
      </c>
      <c r="S1749" s="24">
        <f t="shared" si="1064"/>
        <v>796.4939782945537</v>
      </c>
      <c r="T1749" s="12">
        <f t="shared" si="1078"/>
        <v>0.22189689019216041</v>
      </c>
      <c r="W1749" s="24">
        <f t="shared" si="1079"/>
        <v>891.87956172195561</v>
      </c>
      <c r="X1749" s="24">
        <f t="shared" si="1080"/>
        <v>655.76608992009744</v>
      </c>
      <c r="Y1749" s="13">
        <f t="shared" si="1065"/>
        <v>0.37133661668434914</v>
      </c>
      <c r="Z1749" s="24">
        <f t="shared" si="1066"/>
        <v>1877.265549994496</v>
      </c>
      <c r="AA1749" s="24">
        <f t="shared" si="1067"/>
        <v>14521.84870324547</v>
      </c>
      <c r="AB1749" s="24">
        <f t="shared" si="1081"/>
        <v>765.12139012017428</v>
      </c>
      <c r="AC1749" s="24">
        <f t="shared" si="1082"/>
        <v>638.36321851839307</v>
      </c>
      <c r="AD1749" s="123">
        <f t="shared" si="1083"/>
        <v>8655</v>
      </c>
      <c r="AE1749" s="14">
        <f t="shared" si="1084"/>
        <v>144.25</v>
      </c>
      <c r="AF1749" s="24">
        <f t="shared" si="1068"/>
        <v>494.18160925919653</v>
      </c>
      <c r="AG1749" s="3">
        <f t="shared" si="1085"/>
        <v>-1</v>
      </c>
      <c r="AH1749" s="14">
        <f t="shared" si="1052"/>
        <v>0</v>
      </c>
      <c r="AI1749" s="14">
        <f t="shared" si="1053"/>
        <v>-2.5838845466823308E-17</v>
      </c>
      <c r="AJ1749" s="14">
        <f t="shared" si="1054"/>
        <v>0.70236551666723113</v>
      </c>
      <c r="AK1749" s="14">
        <f t="shared" si="1055"/>
        <v>0.96378482666756982</v>
      </c>
      <c r="AL1749" s="24">
        <f t="shared" si="1086"/>
        <v>752.42760287355918</v>
      </c>
      <c r="AM1749" s="14">
        <f t="shared" si="1087"/>
        <v>612.97564402516286</v>
      </c>
      <c r="AN1749" s="138" t="str">
        <f t="shared" si="1088"/>
        <v>modifiée</v>
      </c>
      <c r="AP1749" s="124"/>
    </row>
    <row r="1750" spans="2:42" x14ac:dyDescent="0.25">
      <c r="B1750" s="3">
        <f t="shared" si="1069"/>
        <v>8660</v>
      </c>
      <c r="C1750" s="14">
        <f t="shared" si="1070"/>
        <v>144.33333333333334</v>
      </c>
      <c r="D1750" s="11">
        <f t="shared" si="1071"/>
        <v>1076.6772424931733</v>
      </c>
      <c r="E1750" s="11">
        <f t="shared" si="1056"/>
        <v>967.19095914810771</v>
      </c>
      <c r="F1750" s="11">
        <f t="shared" si="1072"/>
        <v>486.47736466559149</v>
      </c>
      <c r="G1750" s="11">
        <f t="shared" si="1057"/>
        <v>734.90350366919927</v>
      </c>
      <c r="H1750" s="11">
        <f t="shared" si="1058"/>
        <v>638.58511540858524</v>
      </c>
      <c r="I1750" s="24">
        <f t="shared" si="1073"/>
        <v>486.47736466559149</v>
      </c>
      <c r="J1750" s="12">
        <f t="shared" si="1059"/>
        <v>0.24450685525751065</v>
      </c>
      <c r="K1750" s="24">
        <f t="shared" si="1060"/>
        <v>656.67947234971666</v>
      </c>
      <c r="L1750" s="12">
        <f t="shared" si="1074"/>
        <v>0.20958812355840159</v>
      </c>
      <c r="M1750" s="24">
        <f t="shared" si="1075"/>
        <v>734.90350366919927</v>
      </c>
      <c r="N1750" s="12">
        <f t="shared" si="1061"/>
        <v>9.9012109447780994E-2</v>
      </c>
      <c r="O1750" s="24">
        <f t="shared" si="1062"/>
        <v>4864.9392561746627</v>
      </c>
      <c r="P1750" s="12">
        <f t="shared" si="1076"/>
        <v>5.1120256480478972E-2</v>
      </c>
      <c r="Q1750" s="24">
        <f t="shared" si="1077"/>
        <v>638.58511540858524</v>
      </c>
      <c r="R1750" s="12">
        <f t="shared" si="1063"/>
        <v>0.36272350775259626</v>
      </c>
      <c r="S1750" s="24">
        <f t="shared" si="1064"/>
        <v>796.78524461841823</v>
      </c>
      <c r="T1750" s="12">
        <f t="shared" si="1078"/>
        <v>0.22175697125585836</v>
      </c>
      <c r="W1750" s="24">
        <f t="shared" si="1079"/>
        <v>892.25089833864001</v>
      </c>
      <c r="X1750" s="24">
        <f t="shared" si="1080"/>
        <v>655.51101223992282</v>
      </c>
      <c r="Y1750" s="13">
        <f t="shared" si="1065"/>
        <v>0.37097738869371305</v>
      </c>
      <c r="Z1750" s="24">
        <f t="shared" si="1066"/>
        <v>1873.5015202366924</v>
      </c>
      <c r="AA1750" s="24">
        <f t="shared" si="1067"/>
        <v>14503.375663433557</v>
      </c>
      <c r="AB1750" s="24">
        <f t="shared" si="1081"/>
        <v>765.41800687361263</v>
      </c>
      <c r="AC1750" s="24">
        <f t="shared" si="1082"/>
        <v>638.58511540858524</v>
      </c>
      <c r="AD1750" s="123">
        <f t="shared" si="1083"/>
        <v>8660</v>
      </c>
      <c r="AE1750" s="14">
        <f t="shared" si="1084"/>
        <v>144.33333333333334</v>
      </c>
      <c r="AF1750" s="24">
        <f t="shared" si="1068"/>
        <v>494.29255770429262</v>
      </c>
      <c r="AG1750" s="3">
        <f t="shared" si="1085"/>
        <v>-1</v>
      </c>
      <c r="AH1750" s="14">
        <f t="shared" si="1052"/>
        <v>0</v>
      </c>
      <c r="AI1750" s="14">
        <f t="shared" si="1053"/>
        <v>-2.5346135393655188E-17</v>
      </c>
      <c r="AJ1750" s="14">
        <f t="shared" si="1054"/>
        <v>0.70136698066136638</v>
      </c>
      <c r="AK1750" s="14">
        <f t="shared" si="1055"/>
        <v>0.96218716905818624</v>
      </c>
      <c r="AL1750" s="24">
        <f t="shared" si="1086"/>
        <v>752.71149322952294</v>
      </c>
      <c r="AM1750" s="14">
        <f t="shared" si="1087"/>
        <v>613.17208812040587</v>
      </c>
      <c r="AN1750" s="138" t="str">
        <f t="shared" si="1088"/>
        <v>modifiée</v>
      </c>
      <c r="AP1750" s="124"/>
    </row>
    <row r="1751" spans="2:42" x14ac:dyDescent="0.25">
      <c r="B1751" s="3">
        <f t="shared" si="1069"/>
        <v>8665</v>
      </c>
      <c r="C1751" s="14">
        <f t="shared" si="1070"/>
        <v>144.41666666666666</v>
      </c>
      <c r="D1751" s="11">
        <f t="shared" si="1071"/>
        <v>1076.7636505672269</v>
      </c>
      <c r="E1751" s="11">
        <f t="shared" si="1056"/>
        <v>967.41173457447985</v>
      </c>
      <c r="F1751" s="11">
        <f t="shared" si="1072"/>
        <v>486.68695278914987</v>
      </c>
      <c r="G1751" s="11">
        <f t="shared" si="1057"/>
        <v>734.9546239256797</v>
      </c>
      <c r="H1751" s="11">
        <f t="shared" si="1058"/>
        <v>638.80687237984114</v>
      </c>
      <c r="I1751" s="24">
        <f t="shared" si="1073"/>
        <v>486.68695278914987</v>
      </c>
      <c r="J1751" s="12">
        <f t="shared" si="1059"/>
        <v>0.24445183637159901</v>
      </c>
      <c r="K1751" s="24">
        <f t="shared" si="1060"/>
        <v>656.82727149700884</v>
      </c>
      <c r="L1751" s="12">
        <f t="shared" si="1074"/>
        <v>0.20950161111683654</v>
      </c>
      <c r="M1751" s="24">
        <f t="shared" si="1075"/>
        <v>734.9546239256797</v>
      </c>
      <c r="N1751" s="12">
        <f t="shared" si="1061"/>
        <v>9.7598089362547644E-2</v>
      </c>
      <c r="O1751" s="24">
        <f t="shared" si="1062"/>
        <v>4935.4234415373212</v>
      </c>
      <c r="P1751" s="12">
        <f t="shared" si="1076"/>
        <v>5.0419425019762501E-2</v>
      </c>
      <c r="Q1751" s="24">
        <f t="shared" si="1077"/>
        <v>638.80687237984114</v>
      </c>
      <c r="R1751" s="12">
        <f t="shared" si="1063"/>
        <v>0.3625904532644238</v>
      </c>
      <c r="S1751" s="24">
        <f t="shared" si="1064"/>
        <v>797.07762918605283</v>
      </c>
      <c r="T1751" s="12">
        <f t="shared" si="1078"/>
        <v>0.22161691055048757</v>
      </c>
      <c r="W1751" s="24">
        <f t="shared" si="1079"/>
        <v>892.62187572733376</v>
      </c>
      <c r="X1751" s="24">
        <f t="shared" si="1080"/>
        <v>655.25735173413932</v>
      </c>
      <c r="Y1751" s="13">
        <f t="shared" si="1065"/>
        <v>0.37061786755968157</v>
      </c>
      <c r="Z1751" s="24">
        <f t="shared" si="1066"/>
        <v>1869.7464711786524</v>
      </c>
      <c r="AA1751" s="24">
        <f t="shared" si="1067"/>
        <v>14484.928420302025</v>
      </c>
      <c r="AB1751" s="24">
        <f t="shared" si="1081"/>
        <v>765.71437405358745</v>
      </c>
      <c r="AC1751" s="24">
        <f t="shared" si="1082"/>
        <v>638.80687237984114</v>
      </c>
      <c r="AD1751" s="123">
        <f t="shared" si="1083"/>
        <v>8665</v>
      </c>
      <c r="AE1751" s="14">
        <f t="shared" si="1084"/>
        <v>144.41666666666666</v>
      </c>
      <c r="AF1751" s="24">
        <f t="shared" si="1068"/>
        <v>494.40343618992057</v>
      </c>
      <c r="AG1751" s="3">
        <f t="shared" si="1085"/>
        <v>-1</v>
      </c>
      <c r="AH1751" s="14">
        <f t="shared" si="1052"/>
        <v>0</v>
      </c>
      <c r="AI1751" s="14">
        <f t="shared" si="1053"/>
        <v>-2.48537360029363E-17</v>
      </c>
      <c r="AJ1751" s="14">
        <f t="shared" si="1054"/>
        <v>0.70036907429071482</v>
      </c>
      <c r="AK1751" s="14">
        <f t="shared" si="1055"/>
        <v>0.96059051886514379</v>
      </c>
      <c r="AL1751" s="24">
        <f t="shared" si="1086"/>
        <v>752.99514025934366</v>
      </c>
      <c r="AM1751" s="14">
        <f t="shared" si="1087"/>
        <v>613.36840479135356</v>
      </c>
      <c r="AN1751" s="138" t="str">
        <f t="shared" si="1088"/>
        <v>modifiée</v>
      </c>
      <c r="AP1751" s="124"/>
    </row>
    <row r="1752" spans="2:42" x14ac:dyDescent="0.25">
      <c r="B1752" s="3">
        <f t="shared" si="1069"/>
        <v>8670</v>
      </c>
      <c r="C1752" s="14">
        <f t="shared" si="1070"/>
        <v>144.5</v>
      </c>
      <c r="D1752" s="11">
        <f t="shared" si="1071"/>
        <v>1076.8500088383535</v>
      </c>
      <c r="E1752" s="11">
        <f t="shared" si="1056"/>
        <v>967.63251000085211</v>
      </c>
      <c r="F1752" s="11">
        <f t="shared" si="1072"/>
        <v>486.89645440026669</v>
      </c>
      <c r="G1752" s="11">
        <f t="shared" si="1057"/>
        <v>735.00504335069945</v>
      </c>
      <c r="H1752" s="11">
        <f t="shared" si="1058"/>
        <v>639.02848929039158</v>
      </c>
      <c r="I1752" s="24">
        <f t="shared" si="1073"/>
        <v>486.89645440026669</v>
      </c>
      <c r="J1752" s="12">
        <f t="shared" si="1059"/>
        <v>0.24439681426631193</v>
      </c>
      <c r="K1752" s="24">
        <f t="shared" si="1060"/>
        <v>656.97514584388284</v>
      </c>
      <c r="L1752" s="12">
        <f t="shared" si="1074"/>
        <v>0.20941512419890648</v>
      </c>
      <c r="M1752" s="24">
        <f t="shared" si="1075"/>
        <v>735.00504335069945</v>
      </c>
      <c r="N1752" s="12">
        <f t="shared" si="1061"/>
        <v>9.6445790996652792E-2</v>
      </c>
      <c r="O1752" s="24">
        <f t="shared" si="1062"/>
        <v>4994.3900414056352</v>
      </c>
      <c r="P1752" s="12">
        <f t="shared" si="1076"/>
        <v>4.9848857376900986E-2</v>
      </c>
      <c r="Q1752" s="24">
        <f t="shared" si="1077"/>
        <v>639.02848929039158</v>
      </c>
      <c r="R1752" s="12">
        <f t="shared" si="1063"/>
        <v>0.36245698527198988</v>
      </c>
      <c r="S1752" s="24">
        <f t="shared" si="1064"/>
        <v>797.37113808587878</v>
      </c>
      <c r="T1752" s="12">
        <f t="shared" si="1078"/>
        <v>0.2214767073394657</v>
      </c>
      <c r="W1752" s="24">
        <f t="shared" si="1079"/>
        <v>892.9924935948934</v>
      </c>
      <c r="X1752" s="24">
        <f t="shared" si="1080"/>
        <v>655.00509717792102</v>
      </c>
      <c r="Y1752" s="13">
        <f t="shared" si="1065"/>
        <v>0.3702580663637639</v>
      </c>
      <c r="Z1752" s="24">
        <f t="shared" si="1066"/>
        <v>1866.0004101489676</v>
      </c>
      <c r="AA1752" s="24">
        <f t="shared" si="1067"/>
        <v>14466.507175758154</v>
      </c>
      <c r="AB1752" s="24">
        <f t="shared" si="1081"/>
        <v>766.01049144264243</v>
      </c>
      <c r="AC1752" s="24">
        <f t="shared" si="1082"/>
        <v>639.02848929039158</v>
      </c>
      <c r="AD1752" s="123">
        <f t="shared" si="1083"/>
        <v>8670</v>
      </c>
      <c r="AE1752" s="14">
        <f t="shared" si="1084"/>
        <v>144.5</v>
      </c>
      <c r="AF1752" s="24">
        <f t="shared" si="1068"/>
        <v>494.51424464519579</v>
      </c>
      <c r="AG1752" s="3">
        <f t="shared" si="1085"/>
        <v>-1</v>
      </c>
      <c r="AH1752" s="14">
        <f t="shared" si="1052"/>
        <v>0</v>
      </c>
      <c r="AI1752" s="14">
        <f t="shared" si="1053"/>
        <v>-2.4361647609457522E-17</v>
      </c>
      <c r="AJ1752" s="14">
        <f t="shared" si="1054"/>
        <v>0.69937179819323791</v>
      </c>
      <c r="AK1752" s="14">
        <f t="shared" si="1055"/>
        <v>0.95899487710918063</v>
      </c>
      <c r="AL1752" s="24">
        <f t="shared" si="1086"/>
        <v>753.27854377057224</v>
      </c>
      <c r="AM1752" s="14">
        <f t="shared" si="1087"/>
        <v>613.56459394625097</v>
      </c>
      <c r="AN1752" s="138" t="str">
        <f t="shared" si="1088"/>
        <v>modifiée</v>
      </c>
      <c r="AP1752" s="124"/>
    </row>
    <row r="1753" spans="2:42" x14ac:dyDescent="0.25">
      <c r="B1753" s="3">
        <f t="shared" si="1069"/>
        <v>8675</v>
      </c>
      <c r="C1753" s="14">
        <f t="shared" si="1070"/>
        <v>144.58333333333334</v>
      </c>
      <c r="D1753" s="11">
        <f t="shared" si="1071"/>
        <v>1076.9363173639292</v>
      </c>
      <c r="E1753" s="11">
        <f t="shared" si="1056"/>
        <v>967.85328542722436</v>
      </c>
      <c r="F1753" s="11">
        <f t="shared" si="1072"/>
        <v>487.10586952446562</v>
      </c>
      <c r="G1753" s="11">
        <f t="shared" si="1057"/>
        <v>735.05489220807635</v>
      </c>
      <c r="H1753" s="11">
        <f t="shared" si="1058"/>
        <v>639.24996599773101</v>
      </c>
      <c r="I1753" s="24">
        <f t="shared" si="1073"/>
        <v>487.10586952446562</v>
      </c>
      <c r="J1753" s="12">
        <f t="shared" si="1059"/>
        <v>0.24434178897321995</v>
      </c>
      <c r="K1753" s="24">
        <f t="shared" si="1060"/>
        <v>657.12309536208079</v>
      </c>
      <c r="L1753" s="12">
        <f t="shared" si="1074"/>
        <v>0.20932866283840243</v>
      </c>
      <c r="M1753" s="24">
        <f t="shared" si="1075"/>
        <v>735.05489220807635</v>
      </c>
      <c r="N1753" s="12">
        <f t="shared" si="1061"/>
        <v>9.7513762912251611E-2</v>
      </c>
      <c r="O1753" s="24">
        <f t="shared" si="1062"/>
        <v>4939.6914210214809</v>
      </c>
      <c r="P1753" s="12">
        <f t="shared" si="1076"/>
        <v>5.038908503864762E-2</v>
      </c>
      <c r="Q1753" s="24">
        <f t="shared" si="1077"/>
        <v>639.24996599773101</v>
      </c>
      <c r="R1753" s="12">
        <f t="shared" si="1063"/>
        <v>0.36232310201131751</v>
      </c>
      <c r="S1753" s="24">
        <f t="shared" si="1064"/>
        <v>797.66577744875769</v>
      </c>
      <c r="T1753" s="12">
        <f t="shared" si="1078"/>
        <v>0.22133636088191094</v>
      </c>
      <c r="W1753" s="24">
        <f t="shared" si="1079"/>
        <v>893.36275166125722</v>
      </c>
      <c r="X1753" s="24">
        <f t="shared" si="1080"/>
        <v>654.7542374569905</v>
      </c>
      <c r="Y1753" s="13">
        <f t="shared" si="1065"/>
        <v>0.36989799806990853</v>
      </c>
      <c r="Z1753" s="24">
        <f t="shared" si="1066"/>
        <v>1862.2633441491785</v>
      </c>
      <c r="AA1753" s="24">
        <f t="shared" si="1067"/>
        <v>14448.112129643368</v>
      </c>
      <c r="AB1753" s="24">
        <f t="shared" si="1081"/>
        <v>766.30635882949412</v>
      </c>
      <c r="AC1753" s="24">
        <f t="shared" si="1082"/>
        <v>639.24996599773101</v>
      </c>
      <c r="AD1753" s="123">
        <f t="shared" si="1083"/>
        <v>8675</v>
      </c>
      <c r="AE1753" s="14">
        <f t="shared" si="1084"/>
        <v>144.58333333333334</v>
      </c>
      <c r="AF1753" s="24">
        <f t="shared" si="1068"/>
        <v>494.62498299886551</v>
      </c>
      <c r="AG1753" s="3">
        <f t="shared" si="1085"/>
        <v>-1</v>
      </c>
      <c r="AH1753" s="14">
        <f t="shared" si="1052"/>
        <v>0</v>
      </c>
      <c r="AI1753" s="14">
        <f t="shared" si="1053"/>
        <v>-2.3869870529644717E-17</v>
      </c>
      <c r="AJ1753" s="14">
        <f t="shared" si="1054"/>
        <v>0.69837515301021047</v>
      </c>
      <c r="AK1753" s="14">
        <f t="shared" si="1055"/>
        <v>0.95740024481633668</v>
      </c>
      <c r="AL1753" s="24">
        <f t="shared" si="1086"/>
        <v>753.56170357652195</v>
      </c>
      <c r="AM1753" s="14">
        <f t="shared" si="1087"/>
        <v>613.76065549178657</v>
      </c>
      <c r="AN1753" s="138" t="str">
        <f t="shared" si="1088"/>
        <v>modifiée</v>
      </c>
      <c r="AP1753" s="124"/>
    </row>
    <row r="1754" spans="2:42" x14ac:dyDescent="0.25">
      <c r="B1754" s="3">
        <f t="shared" si="1069"/>
        <v>8680</v>
      </c>
      <c r="C1754" s="14">
        <f t="shared" si="1070"/>
        <v>144.66666666666666</v>
      </c>
      <c r="D1754" s="11">
        <f t="shared" si="1071"/>
        <v>1077.0225762012321</v>
      </c>
      <c r="E1754" s="11">
        <f t="shared" si="1056"/>
        <v>968.07406085359651</v>
      </c>
      <c r="F1754" s="11">
        <f t="shared" si="1072"/>
        <v>487.31519818730402</v>
      </c>
      <c r="G1754" s="11">
        <f t="shared" si="1057"/>
        <v>735.10528129311501</v>
      </c>
      <c r="H1754" s="11">
        <f t="shared" si="1058"/>
        <v>639.47130235861289</v>
      </c>
      <c r="I1754" s="24">
        <f t="shared" si="1073"/>
        <v>487.31519818730402</v>
      </c>
      <c r="J1754" s="12">
        <f t="shared" si="1059"/>
        <v>0.24428676052391127</v>
      </c>
      <c r="K1754" s="24">
        <f t="shared" si="1060"/>
        <v>657.27112002320109</v>
      </c>
      <c r="L1754" s="12">
        <f t="shared" si="1074"/>
        <v>0.20924222706901827</v>
      </c>
      <c r="M1754" s="24">
        <f t="shared" si="1075"/>
        <v>735.10528129311501</v>
      </c>
      <c r="N1754" s="12">
        <f t="shared" si="1061"/>
        <v>9.859036844697161E-2</v>
      </c>
      <c r="O1754" s="24">
        <f t="shared" si="1062"/>
        <v>4885.7500552729498</v>
      </c>
      <c r="P1754" s="12">
        <f t="shared" si="1076"/>
        <v>5.0933289292239767E-2</v>
      </c>
      <c r="Q1754" s="24">
        <f t="shared" si="1077"/>
        <v>639.47130235861289</v>
      </c>
      <c r="R1754" s="12">
        <f t="shared" si="1063"/>
        <v>0.36218880170924306</v>
      </c>
      <c r="S1754" s="24">
        <f t="shared" si="1064"/>
        <v>797.96155344834779</v>
      </c>
      <c r="T1754" s="12">
        <f t="shared" si="1078"/>
        <v>0.22119587043254979</v>
      </c>
      <c r="W1754" s="24">
        <f t="shared" si="1079"/>
        <v>893.73264965932708</v>
      </c>
      <c r="X1754" s="24">
        <f t="shared" si="1080"/>
        <v>654.50476156631942</v>
      </c>
      <c r="Y1754" s="13">
        <f t="shared" si="1065"/>
        <v>0.36953767552526356</v>
      </c>
      <c r="Z1754" s="24">
        <f t="shared" si="1066"/>
        <v>1858.5352798567355</v>
      </c>
      <c r="AA1754" s="24">
        <f t="shared" si="1067"/>
        <v>14429.743479742316</v>
      </c>
      <c r="AB1754" s="24">
        <f t="shared" si="1081"/>
        <v>766.60197600897004</v>
      </c>
      <c r="AC1754" s="24">
        <f t="shared" si="1082"/>
        <v>639.47130235861289</v>
      </c>
      <c r="AD1754" s="123">
        <f t="shared" si="1083"/>
        <v>8680</v>
      </c>
      <c r="AE1754" s="14">
        <f t="shared" si="1084"/>
        <v>144.66666666666666</v>
      </c>
      <c r="AF1754" s="24">
        <f t="shared" si="1068"/>
        <v>494.73565117930644</v>
      </c>
      <c r="AG1754" s="3">
        <f t="shared" si="1085"/>
        <v>-1</v>
      </c>
      <c r="AH1754" s="14">
        <f t="shared" si="1052"/>
        <v>0</v>
      </c>
      <c r="AI1754" s="14">
        <f t="shared" si="1053"/>
        <v>-2.3378405081569094E-17</v>
      </c>
      <c r="AJ1754" s="14">
        <f t="shared" si="1054"/>
        <v>0.69737913938624196</v>
      </c>
      <c r="AK1754" s="14">
        <f t="shared" si="1055"/>
        <v>0.95580662301798713</v>
      </c>
      <c r="AL1754" s="24">
        <f t="shared" si="1086"/>
        <v>753.84461949621027</v>
      </c>
      <c r="AM1754" s="14">
        <f t="shared" si="1087"/>
        <v>613.95658933309335</v>
      </c>
      <c r="AN1754" s="138" t="str">
        <f t="shared" si="1088"/>
        <v>modifiée</v>
      </c>
      <c r="AP1754" s="124"/>
    </row>
    <row r="1755" spans="2:42" x14ac:dyDescent="0.25">
      <c r="B1755" s="3">
        <f t="shared" si="1069"/>
        <v>8685</v>
      </c>
      <c r="C1755" s="14">
        <f t="shared" si="1070"/>
        <v>144.75</v>
      </c>
      <c r="D1755" s="11">
        <f t="shared" si="1071"/>
        <v>1077.1087854074406</v>
      </c>
      <c r="E1755" s="11">
        <f t="shared" si="1056"/>
        <v>968.29483627996876</v>
      </c>
      <c r="F1755" s="11">
        <f t="shared" si="1072"/>
        <v>487.52444041437303</v>
      </c>
      <c r="G1755" s="11">
        <f t="shared" si="1057"/>
        <v>735.1562145824073</v>
      </c>
      <c r="H1755" s="11">
        <f t="shared" si="1058"/>
        <v>639.69249822904544</v>
      </c>
      <c r="I1755" s="24">
        <f t="shared" si="1073"/>
        <v>487.52444041437303</v>
      </c>
      <c r="J1755" s="12">
        <f t="shared" si="1059"/>
        <v>0.24423172894999098</v>
      </c>
      <c r="K1755" s="24">
        <f t="shared" si="1060"/>
        <v>657.41921979869994</v>
      </c>
      <c r="L1755" s="12">
        <f t="shared" si="1074"/>
        <v>0.20915581692441199</v>
      </c>
      <c r="M1755" s="24">
        <f t="shared" si="1075"/>
        <v>735.1562145824073</v>
      </c>
      <c r="N1755" s="12">
        <f t="shared" si="1061"/>
        <v>9.9675609454348321E-2</v>
      </c>
      <c r="O1755" s="24">
        <f t="shared" si="1062"/>
        <v>4832.5553335070017</v>
      </c>
      <c r="P1755" s="12">
        <f t="shared" si="1076"/>
        <v>5.1481460219953035E-2</v>
      </c>
      <c r="Q1755" s="24">
        <f t="shared" si="1077"/>
        <v>639.69249822904544</v>
      </c>
      <c r="R1755" s="12">
        <f t="shared" si="1063"/>
        <v>0.3620540825833623</v>
      </c>
      <c r="S1755" s="24">
        <f t="shared" si="1064"/>
        <v>798.25847230146485</v>
      </c>
      <c r="T1755" s="12">
        <f t="shared" si="1078"/>
        <v>0.22105523524178172</v>
      </c>
      <c r="W1755" s="24">
        <f t="shared" si="1079"/>
        <v>894.10218733485237</v>
      </c>
      <c r="X1755" s="24">
        <f t="shared" si="1080"/>
        <v>654.2566586088459</v>
      </c>
      <c r="Y1755" s="13">
        <f t="shared" si="1065"/>
        <v>0.36917711146093396</v>
      </c>
      <c r="Z1755" s="24">
        <f t="shared" si="1066"/>
        <v>1854.8162236279097</v>
      </c>
      <c r="AA1755" s="24">
        <f t="shared" si="1067"/>
        <v>14411.401421792003</v>
      </c>
      <c r="AB1755" s="24">
        <f t="shared" si="1081"/>
        <v>766.89734278194896</v>
      </c>
      <c r="AC1755" s="24">
        <f t="shared" si="1082"/>
        <v>639.69249822904544</v>
      </c>
      <c r="AD1755" s="123">
        <f t="shared" si="1083"/>
        <v>8685</v>
      </c>
      <c r="AE1755" s="14">
        <f t="shared" si="1084"/>
        <v>144.75</v>
      </c>
      <c r="AF1755" s="24">
        <f t="shared" si="1068"/>
        <v>494.84624911452272</v>
      </c>
      <c r="AG1755" s="3">
        <f t="shared" si="1085"/>
        <v>-1</v>
      </c>
      <c r="AH1755" s="14">
        <f t="shared" si="1052"/>
        <v>0</v>
      </c>
      <c r="AI1755" s="14">
        <f t="shared" si="1053"/>
        <v>-2.2887251584956641E-17</v>
      </c>
      <c r="AJ1755" s="14">
        <f t="shared" si="1054"/>
        <v>0.69638375796929552</v>
      </c>
      <c r="AK1755" s="14">
        <f t="shared" si="1055"/>
        <v>0.95421401275087281</v>
      </c>
      <c r="AL1755" s="24">
        <f t="shared" si="1086"/>
        <v>754.12729135430163</v>
      </c>
      <c r="AM1755" s="14">
        <f t="shared" si="1087"/>
        <v>614.15239537375101</v>
      </c>
      <c r="AN1755" s="138" t="str">
        <f t="shared" si="1088"/>
        <v>modifiée</v>
      </c>
      <c r="AP1755" s="124"/>
    </row>
    <row r="1756" spans="2:42" x14ac:dyDescent="0.25">
      <c r="B1756" s="3">
        <f t="shared" si="1069"/>
        <v>8690</v>
      </c>
      <c r="C1756" s="14">
        <f t="shared" si="1070"/>
        <v>144.83333333333334</v>
      </c>
      <c r="D1756" s="11">
        <f t="shared" si="1071"/>
        <v>1077.1949450396346</v>
      </c>
      <c r="E1756" s="11">
        <f t="shared" si="1056"/>
        <v>968.51561170634102</v>
      </c>
      <c r="F1756" s="11">
        <f t="shared" si="1072"/>
        <v>487.73359623129744</v>
      </c>
      <c r="G1756" s="11">
        <f t="shared" si="1057"/>
        <v>735.20769604262728</v>
      </c>
      <c r="H1756" s="11">
        <f t="shared" si="1058"/>
        <v>639.91355346428725</v>
      </c>
      <c r="I1756" s="24">
        <f t="shared" si="1073"/>
        <v>487.73359623129744</v>
      </c>
      <c r="J1756" s="12">
        <f t="shared" si="1059"/>
        <v>0.24417669428308164</v>
      </c>
      <c r="K1756" s="24">
        <f t="shared" si="1060"/>
        <v>657.56739465989085</v>
      </c>
      <c r="L1756" s="12">
        <f t="shared" si="1074"/>
        <v>0.20906943243814408</v>
      </c>
      <c r="M1756" s="24">
        <f t="shared" si="1075"/>
        <v>735.20769604262728</v>
      </c>
      <c r="N1756" s="12">
        <f t="shared" si="1061"/>
        <v>0.1007694863373744</v>
      </c>
      <c r="O1756" s="24">
        <f t="shared" si="1062"/>
        <v>4780.0967891856635</v>
      </c>
      <c r="P1756" s="12">
        <f t="shared" si="1076"/>
        <v>5.2033587053375276E-2</v>
      </c>
      <c r="Q1756" s="24">
        <f t="shared" si="1077"/>
        <v>639.91355346428725</v>
      </c>
      <c r="R1756" s="12">
        <f t="shared" si="1063"/>
        <v>0.36191894284197762</v>
      </c>
      <c r="S1756" s="24">
        <f t="shared" si="1064"/>
        <v>798.55654026844616</v>
      </c>
      <c r="T1756" s="12">
        <f t="shared" si="1078"/>
        <v>0.22091445455556069</v>
      </c>
      <c r="W1756" s="24">
        <f t="shared" si="1079"/>
        <v>894.47136444631326</v>
      </c>
      <c r="X1756" s="24">
        <f t="shared" si="1080"/>
        <v>654.00991779421031</v>
      </c>
      <c r="Y1756" s="13">
        <f t="shared" si="1065"/>
        <v>0.36881631849273316</v>
      </c>
      <c r="Z1756" s="24">
        <f t="shared" si="1066"/>
        <v>1851.106181500694</v>
      </c>
      <c r="AA1756" s="24">
        <f t="shared" si="1067"/>
        <v>14393.086149490893</v>
      </c>
      <c r="AB1756" s="24">
        <f t="shared" si="1081"/>
        <v>767.19245895530025</v>
      </c>
      <c r="AC1756" s="24">
        <f t="shared" si="1082"/>
        <v>639.91355346428725</v>
      </c>
      <c r="AD1756" s="123">
        <f t="shared" si="1083"/>
        <v>8690</v>
      </c>
      <c r="AE1756" s="14">
        <f t="shared" si="1084"/>
        <v>144.83333333333334</v>
      </c>
      <c r="AF1756" s="24">
        <f t="shared" si="1068"/>
        <v>494.95677673214362</v>
      </c>
      <c r="AG1756" s="3">
        <f t="shared" si="1085"/>
        <v>-1</v>
      </c>
      <c r="AH1756" s="14">
        <f t="shared" si="1052"/>
        <v>0</v>
      </c>
      <c r="AI1756" s="14">
        <f t="shared" si="1053"/>
        <v>-2.2396410361197897E-17</v>
      </c>
      <c r="AJ1756" s="14">
        <f t="shared" si="1054"/>
        <v>0.69538900941070736</v>
      </c>
      <c r="AK1756" s="14">
        <f t="shared" si="1055"/>
        <v>0.95262241505713174</v>
      </c>
      <c r="AL1756" s="24">
        <f t="shared" si="1086"/>
        <v>754.40971898105056</v>
      </c>
      <c r="AM1756" s="14">
        <f t="shared" si="1087"/>
        <v>614.34807351578786</v>
      </c>
      <c r="AN1756" s="138" t="str">
        <f t="shared" si="1088"/>
        <v>modifiée</v>
      </c>
      <c r="AP1756" s="124"/>
    </row>
    <row r="1757" spans="2:42" x14ac:dyDescent="0.25">
      <c r="B1757" s="3">
        <f t="shared" si="1069"/>
        <v>8695</v>
      </c>
      <c r="C1757" s="14">
        <f t="shared" si="1070"/>
        <v>144.91666666666666</v>
      </c>
      <c r="D1757" s="11">
        <f t="shared" si="1071"/>
        <v>1077.2810551547959</v>
      </c>
      <c r="E1757" s="11">
        <f t="shared" si="1056"/>
        <v>968.73638713271316</v>
      </c>
      <c r="F1757" s="11">
        <f t="shared" si="1072"/>
        <v>487.94266566373557</v>
      </c>
      <c r="G1757" s="11">
        <f t="shared" si="1057"/>
        <v>735.25972962968069</v>
      </c>
      <c r="H1757" s="11">
        <f t="shared" si="1058"/>
        <v>640.1344679188428</v>
      </c>
      <c r="I1757" s="24">
        <f t="shared" si="1073"/>
        <v>487.94266566373557</v>
      </c>
      <c r="J1757" s="12">
        <f t="shared" si="1059"/>
        <v>0.24412165655482229</v>
      </c>
      <c r="K1757" s="24">
        <f t="shared" si="1060"/>
        <v>657.71564457794511</v>
      </c>
      <c r="L1757" s="12">
        <f t="shared" si="1074"/>
        <v>0.2089830736437171</v>
      </c>
      <c r="M1757" s="24">
        <f t="shared" si="1075"/>
        <v>735.25972962968069</v>
      </c>
      <c r="N1757" s="12">
        <f t="shared" si="1061"/>
        <v>0.10187199803262814</v>
      </c>
      <c r="O1757" s="24">
        <f t="shared" si="1062"/>
        <v>4728.3640980016335</v>
      </c>
      <c r="P1757" s="12">
        <f t="shared" si="1076"/>
        <v>5.2589658167883822E-2</v>
      </c>
      <c r="Q1757" s="24">
        <f t="shared" si="1077"/>
        <v>640.1344679188428</v>
      </c>
      <c r="R1757" s="12">
        <f t="shared" si="1063"/>
        <v>0.36178338068404375</v>
      </c>
      <c r="S1757" s="24">
        <f t="shared" si="1064"/>
        <v>798.8557636535179</v>
      </c>
      <c r="T1757" s="12">
        <f t="shared" si="1078"/>
        <v>0.22077352761542668</v>
      </c>
      <c r="W1757" s="24">
        <f t="shared" si="1079"/>
        <v>894.84018076480595</v>
      </c>
      <c r="X1757" s="24">
        <f t="shared" si="1080"/>
        <v>653.7645284375069</v>
      </c>
      <c r="Y1757" s="13">
        <f t="shared" si="1065"/>
        <v>0.36845530912193741</v>
      </c>
      <c r="Z1757" s="24">
        <f t="shared" si="1066"/>
        <v>1847.4051591976804</v>
      </c>
      <c r="AA1757" s="24">
        <f t="shared" si="1067"/>
        <v>14374.797854508251</v>
      </c>
      <c r="AB1757" s="24">
        <f t="shared" si="1081"/>
        <v>767.48732434182443</v>
      </c>
      <c r="AC1757" s="24">
        <f t="shared" si="1082"/>
        <v>640.1344679188428</v>
      </c>
      <c r="AD1757" s="123">
        <f t="shared" si="1083"/>
        <v>8695</v>
      </c>
      <c r="AE1757" s="14">
        <f t="shared" si="1084"/>
        <v>144.91666666666666</v>
      </c>
      <c r="AF1757" s="24">
        <f t="shared" si="1068"/>
        <v>495.0672339594214</v>
      </c>
      <c r="AG1757" s="3">
        <f t="shared" si="1085"/>
        <v>-1</v>
      </c>
      <c r="AH1757" s="14">
        <f t="shared" si="1052"/>
        <v>0</v>
      </c>
      <c r="AI1757" s="14">
        <f t="shared" si="1053"/>
        <v>-2.1905881733357704E-17</v>
      </c>
      <c r="AJ1757" s="14">
        <f t="shared" si="1054"/>
        <v>0.6943948943652074</v>
      </c>
      <c r="AK1757" s="14">
        <f t="shared" si="1055"/>
        <v>0.95103183098433175</v>
      </c>
      <c r="AL1757" s="24">
        <f t="shared" si="1086"/>
        <v>754.6919022122438</v>
      </c>
      <c r="AM1757" s="14">
        <f t="shared" si="1087"/>
        <v>614.54362365968154</v>
      </c>
      <c r="AN1757" s="138" t="str">
        <f t="shared" si="1088"/>
        <v>modifiée</v>
      </c>
      <c r="AP1757" s="124"/>
    </row>
    <row r="1758" spans="2:42" x14ac:dyDescent="0.25">
      <c r="B1758" s="3">
        <f t="shared" si="1069"/>
        <v>8700</v>
      </c>
      <c r="C1758" s="14">
        <f t="shared" si="1070"/>
        <v>145</v>
      </c>
      <c r="D1758" s="11">
        <f t="shared" si="1071"/>
        <v>1077.367115809808</v>
      </c>
      <c r="E1758" s="11">
        <f t="shared" si="1056"/>
        <v>968.95716255908542</v>
      </c>
      <c r="F1758" s="11">
        <f t="shared" si="1072"/>
        <v>488.15164873737928</v>
      </c>
      <c r="G1758" s="11">
        <f t="shared" si="1057"/>
        <v>735.3123192878486</v>
      </c>
      <c r="H1758" s="11">
        <f t="shared" si="1058"/>
        <v>640.35524144645819</v>
      </c>
      <c r="I1758" s="24">
        <f t="shared" si="1073"/>
        <v>488.15164873737928</v>
      </c>
      <c r="J1758" s="12">
        <f t="shared" si="1059"/>
        <v>0.24406661579686811</v>
      </c>
      <c r="K1758" s="24">
        <f t="shared" si="1060"/>
        <v>657.86396952389339</v>
      </c>
      <c r="L1758" s="12">
        <f t="shared" si="1074"/>
        <v>0.20889674057456364</v>
      </c>
      <c r="M1758" s="24">
        <f t="shared" si="1075"/>
        <v>735.3123192878486</v>
      </c>
      <c r="N1758" s="12">
        <f t="shared" si="1061"/>
        <v>0.102983141994924</v>
      </c>
      <c r="O1758" s="24">
        <f t="shared" si="1062"/>
        <v>4677.3470760186574</v>
      </c>
      <c r="P1758" s="12">
        <f t="shared" si="1076"/>
        <v>5.3149661077483916E-2</v>
      </c>
      <c r="Q1758" s="24">
        <f t="shared" si="1077"/>
        <v>640.35524144645819</v>
      </c>
      <c r="R1758" s="12">
        <f t="shared" si="1063"/>
        <v>0.36164739429911347</v>
      </c>
      <c r="S1758" s="24">
        <f t="shared" si="1064"/>
        <v>799.15614880516682</v>
      </c>
      <c r="T1758" s="12">
        <f t="shared" si="1078"/>
        <v>0.2206324536584619</v>
      </c>
      <c r="W1758" s="24">
        <f t="shared" si="1079"/>
        <v>895.20863607392789</v>
      </c>
      <c r="X1758" s="24">
        <f t="shared" si="1080"/>
        <v>653.52047995805356</v>
      </c>
      <c r="Y1758" s="13">
        <f t="shared" si="1065"/>
        <v>0.36809409573603102</v>
      </c>
      <c r="Z1758" s="24">
        <f t="shared" si="1066"/>
        <v>1843.7131621289382</v>
      </c>
      <c r="AA1758" s="24">
        <f t="shared" si="1067"/>
        <v>14356.536726493336</v>
      </c>
      <c r="AB1758" s="24">
        <f t="shared" si="1081"/>
        <v>767.78193876019304</v>
      </c>
      <c r="AC1758" s="24">
        <f t="shared" si="1082"/>
        <v>640.35524144645819</v>
      </c>
      <c r="AD1758" s="123">
        <f t="shared" si="1083"/>
        <v>8700</v>
      </c>
      <c r="AE1758" s="14">
        <f t="shared" si="1084"/>
        <v>145</v>
      </c>
      <c r="AF1758" s="24">
        <f t="shared" si="1068"/>
        <v>495.1776207232291</v>
      </c>
      <c r="AG1758" s="3">
        <f t="shared" si="1085"/>
        <v>-1</v>
      </c>
      <c r="AH1758" s="14">
        <f t="shared" si="1052"/>
        <v>0</v>
      </c>
      <c r="AI1758" s="14">
        <f t="shared" si="1053"/>
        <v>-2.1415666026185052E-17</v>
      </c>
      <c r="AJ1758" s="14">
        <f t="shared" si="1054"/>
        <v>0.69340141349093809</v>
      </c>
      <c r="AK1758" s="14">
        <f t="shared" si="1055"/>
        <v>0.94944226158550094</v>
      </c>
      <c r="AL1758" s="24">
        <f t="shared" si="1086"/>
        <v>754.97384088914464</v>
      </c>
      <c r="AM1758" s="14">
        <f t="shared" si="1087"/>
        <v>614.73904570436127</v>
      </c>
      <c r="AN1758" s="138" t="str">
        <f t="shared" si="1088"/>
        <v>modifiée</v>
      </c>
      <c r="AP1758" s="124"/>
    </row>
    <row r="1759" spans="2:42" x14ac:dyDescent="0.25">
      <c r="B1759" s="3">
        <f t="shared" si="1069"/>
        <v>8705</v>
      </c>
      <c r="C1759" s="14">
        <f t="shared" si="1070"/>
        <v>145.08333333333334</v>
      </c>
      <c r="D1759" s="11">
        <f t="shared" si="1071"/>
        <v>1077.4531270614561</v>
      </c>
      <c r="E1759" s="11">
        <f t="shared" si="1056"/>
        <v>969.17793798545767</v>
      </c>
      <c r="F1759" s="11">
        <f t="shared" si="1072"/>
        <v>488.36054547795385</v>
      </c>
      <c r="G1759" s="11">
        <f t="shared" si="1057"/>
        <v>735.36546894892604</v>
      </c>
      <c r="H1759" s="11">
        <f t="shared" si="1058"/>
        <v>640.57587390011668</v>
      </c>
      <c r="I1759" s="24">
        <f t="shared" si="1073"/>
        <v>488.36054547795385</v>
      </c>
      <c r="J1759" s="12">
        <f t="shared" si="1059"/>
        <v>0.24401157204089083</v>
      </c>
      <c r="K1759" s="24">
        <f t="shared" si="1060"/>
        <v>658.01236946862491</v>
      </c>
      <c r="L1759" s="12">
        <f t="shared" si="1074"/>
        <v>0.20881043326404664</v>
      </c>
      <c r="M1759" s="24">
        <f t="shared" si="1075"/>
        <v>735.36546894892604</v>
      </c>
      <c r="N1759" s="12">
        <f t="shared" si="1061"/>
        <v>0.10410291418251647</v>
      </c>
      <c r="O1759" s="24">
        <f t="shared" si="1062"/>
        <v>4627.0356778357018</v>
      </c>
      <c r="P1759" s="12">
        <f t="shared" si="1076"/>
        <v>5.3713582430047244E-2</v>
      </c>
      <c r="Q1759" s="24">
        <f t="shared" si="1077"/>
        <v>640.57587390011668</v>
      </c>
      <c r="R1759" s="12">
        <f t="shared" si="1063"/>
        <v>0.36151098186728314</v>
      </c>
      <c r="S1759" s="24">
        <f t="shared" si="1064"/>
        <v>799.45770211651472</v>
      </c>
      <c r="T1759" s="12">
        <f t="shared" si="1078"/>
        <v>0.22049123191726314</v>
      </c>
      <c r="W1759" s="24">
        <f t="shared" si="1079"/>
        <v>895.57673016966396</v>
      </c>
      <c r="X1759" s="24">
        <f t="shared" si="1080"/>
        <v>653.27776187817778</v>
      </c>
      <c r="Y1759" s="13">
        <f t="shared" si="1065"/>
        <v>0.36773269060943858</v>
      </c>
      <c r="Z1759" s="24">
        <f t="shared" si="1066"/>
        <v>1840.0301953948428</v>
      </c>
      <c r="AA1759" s="24">
        <f t="shared" si="1067"/>
        <v>14338.302953084129</v>
      </c>
      <c r="AB1759" s="24">
        <f t="shared" si="1081"/>
        <v>768.07630203489032</v>
      </c>
      <c r="AC1759" s="24">
        <f t="shared" si="1082"/>
        <v>640.57587390011668</v>
      </c>
      <c r="AD1759" s="123">
        <f t="shared" si="1083"/>
        <v>8705</v>
      </c>
      <c r="AE1759" s="14">
        <f t="shared" si="1084"/>
        <v>145.08333333333334</v>
      </c>
      <c r="AF1759" s="24">
        <f t="shared" si="1068"/>
        <v>495.28793695005834</v>
      </c>
      <c r="AG1759" s="3">
        <f t="shared" si="1085"/>
        <v>-1</v>
      </c>
      <c r="AH1759" s="14">
        <f t="shared" si="1052"/>
        <v>0</v>
      </c>
      <c r="AI1759" s="14">
        <f t="shared" si="1053"/>
        <v>-2.0925763566122686E-17</v>
      </c>
      <c r="AJ1759" s="14">
        <f t="shared" si="1054"/>
        <v>0.69240856744947488</v>
      </c>
      <c r="AK1759" s="14">
        <f t="shared" si="1055"/>
        <v>0.9478537079191599</v>
      </c>
      <c r="AL1759" s="24">
        <f t="shared" si="1086"/>
        <v>755.2555348584367</v>
      </c>
      <c r="AM1759" s="14">
        <f t="shared" si="1087"/>
        <v>614.93433954720945</v>
      </c>
      <c r="AN1759" s="138" t="str">
        <f t="shared" si="1088"/>
        <v>modifiée</v>
      </c>
      <c r="AP1759" s="124"/>
    </row>
    <row r="1760" spans="2:42" x14ac:dyDescent="0.25">
      <c r="B1760" s="3">
        <f t="shared" si="1069"/>
        <v>8710</v>
      </c>
      <c r="C1760" s="14">
        <f t="shared" si="1070"/>
        <v>145.16666666666666</v>
      </c>
      <c r="D1760" s="11">
        <f t="shared" si="1071"/>
        <v>1077.5390889664282</v>
      </c>
      <c r="E1760" s="11">
        <f t="shared" si="1056"/>
        <v>969.39871341182982</v>
      </c>
      <c r="F1760" s="11">
        <f t="shared" si="1072"/>
        <v>488.56935591121788</v>
      </c>
      <c r="G1760" s="11">
        <f t="shared" si="1057"/>
        <v>735.41918253135611</v>
      </c>
      <c r="H1760" s="11">
        <f t="shared" si="1058"/>
        <v>640.79636513203388</v>
      </c>
      <c r="I1760" s="24">
        <f t="shared" si="1073"/>
        <v>488.56935591121788</v>
      </c>
      <c r="J1760" s="12">
        <f t="shared" si="1059"/>
        <v>0.24395652531857795</v>
      </c>
      <c r="K1760" s="24">
        <f t="shared" si="1060"/>
        <v>658.16084438288794</v>
      </c>
      <c r="L1760" s="12">
        <f t="shared" si="1074"/>
        <v>0.20872415174545958</v>
      </c>
      <c r="M1760" s="24">
        <f t="shared" si="1075"/>
        <v>735.41918253135611</v>
      </c>
      <c r="N1760" s="12">
        <f t="shared" si="1061"/>
        <v>0.1052313090428723</v>
      </c>
      <c r="O1760" s="24">
        <f t="shared" si="1062"/>
        <v>4577.4199947748202</v>
      </c>
      <c r="P1760" s="12">
        <f t="shared" si="1076"/>
        <v>5.4281408002954078E-2</v>
      </c>
      <c r="Q1760" s="24">
        <f t="shared" si="1077"/>
        <v>640.79636513203388</v>
      </c>
      <c r="R1760" s="12">
        <f t="shared" si="1063"/>
        <v>0.36137414155913772</v>
      </c>
      <c r="S1760" s="24">
        <f t="shared" si="1064"/>
        <v>799.76043002569713</v>
      </c>
      <c r="T1760" s="12">
        <f t="shared" si="1078"/>
        <v>0.22034986161991468</v>
      </c>
      <c r="W1760" s="24">
        <f t="shared" si="1079"/>
        <v>895.94446286027335</v>
      </c>
      <c r="X1760" s="24">
        <f t="shared" si="1080"/>
        <v>653.0363638220191</v>
      </c>
      <c r="Y1760" s="13">
        <f t="shared" si="1065"/>
        <v>0.36737110590426775</v>
      </c>
      <c r="Z1760" s="24">
        <f t="shared" si="1066"/>
        <v>1836.3562637889117</v>
      </c>
      <c r="AA1760" s="24">
        <f t="shared" si="1067"/>
        <v>14320.096719916781</v>
      </c>
      <c r="AB1760" s="24">
        <f t="shared" si="1081"/>
        <v>768.37041399615362</v>
      </c>
      <c r="AC1760" s="24">
        <f t="shared" si="1082"/>
        <v>640.79636513203388</v>
      </c>
      <c r="AD1760" s="123">
        <f t="shared" si="1083"/>
        <v>8710</v>
      </c>
      <c r="AE1760" s="14">
        <f t="shared" si="1084"/>
        <v>145.16666666666666</v>
      </c>
      <c r="AF1760" s="24">
        <f t="shared" si="1068"/>
        <v>495.39818256601694</v>
      </c>
      <c r="AG1760" s="3">
        <f t="shared" si="1085"/>
        <v>-1</v>
      </c>
      <c r="AH1760" s="14">
        <f t="shared" si="1052"/>
        <v>0</v>
      </c>
      <c r="AI1760" s="14">
        <f t="shared" si="1053"/>
        <v>-2.0436174681317787E-17</v>
      </c>
      <c r="AJ1760" s="14">
        <f t="shared" si="1054"/>
        <v>0.69141635690584746</v>
      </c>
      <c r="AK1760" s="14">
        <f t="shared" si="1055"/>
        <v>0.94626617104935595</v>
      </c>
      <c r="AL1760" s="24">
        <f t="shared" si="1086"/>
        <v>755.53698397216783</v>
      </c>
      <c r="AM1760" s="14">
        <f t="shared" si="1087"/>
        <v>615.12950508406232</v>
      </c>
      <c r="AN1760" s="138" t="str">
        <f t="shared" si="1088"/>
        <v>modifiée</v>
      </c>
      <c r="AP1760" s="124"/>
    </row>
    <row r="1761" spans="2:42" x14ac:dyDescent="0.25">
      <c r="B1761" s="3">
        <f t="shared" si="1069"/>
        <v>8715</v>
      </c>
      <c r="C1761" s="14">
        <f t="shared" si="1070"/>
        <v>145.25</v>
      </c>
      <c r="D1761" s="11">
        <f t="shared" si="1071"/>
        <v>1077.6250015813146</v>
      </c>
      <c r="E1761" s="11">
        <f t="shared" si="1056"/>
        <v>969.61948883820207</v>
      </c>
      <c r="F1761" s="11">
        <f t="shared" si="1072"/>
        <v>488.77808006296334</v>
      </c>
      <c r="G1761" s="11">
        <f t="shared" si="1057"/>
        <v>735.47346393935902</v>
      </c>
      <c r="H1761" s="11">
        <f t="shared" si="1058"/>
        <v>641.01671499365375</v>
      </c>
      <c r="I1761" s="24">
        <f t="shared" si="1073"/>
        <v>488.77808006296334</v>
      </c>
      <c r="J1761" s="12">
        <f t="shared" si="1059"/>
        <v>0.24390147566163231</v>
      </c>
      <c r="K1761" s="24">
        <f t="shared" si="1060"/>
        <v>658.30939423729137</v>
      </c>
      <c r="L1761" s="12">
        <f t="shared" si="1074"/>
        <v>0.2086378960520151</v>
      </c>
      <c r="M1761" s="24">
        <f t="shared" si="1075"/>
        <v>735.47346393935902</v>
      </c>
      <c r="N1761" s="12">
        <f t="shared" si="1061"/>
        <v>0.10636831949901342</v>
      </c>
      <c r="O1761" s="24">
        <f t="shared" si="1062"/>
        <v>4528.4902530930722</v>
      </c>
      <c r="P1761" s="12">
        <f t="shared" si="1076"/>
        <v>5.485312269913506E-2</v>
      </c>
      <c r="Q1761" s="24">
        <f t="shared" si="1077"/>
        <v>641.01671499365375</v>
      </c>
      <c r="R1761" s="12">
        <f t="shared" si="1063"/>
        <v>0.36123687153569606</v>
      </c>
      <c r="S1761" s="24">
        <f t="shared" si="1064"/>
        <v>800.06433901624587</v>
      </c>
      <c r="T1761" s="12">
        <f t="shared" si="1078"/>
        <v>0.22020834198994388</v>
      </c>
      <c r="W1761" s="24">
        <f t="shared" si="1079"/>
        <v>896.31183396617757</v>
      </c>
      <c r="X1761" s="24">
        <f t="shared" si="1080"/>
        <v>652.79627551434658</v>
      </c>
      <c r="Y1761" s="13">
        <f t="shared" si="1065"/>
        <v>0.36700935367104259</v>
      </c>
      <c r="Z1761" s="24">
        <f t="shared" si="1066"/>
        <v>1832.6913718006126</v>
      </c>
      <c r="AA1761" s="24">
        <f t="shared" si="1067"/>
        <v>14301.918210634745</v>
      </c>
      <c r="AB1761" s="24">
        <f t="shared" si="1081"/>
        <v>768.66427447991566</v>
      </c>
      <c r="AC1761" s="24">
        <f t="shared" si="1082"/>
        <v>641.01671499365375</v>
      </c>
      <c r="AD1761" s="123">
        <f t="shared" si="1083"/>
        <v>8715</v>
      </c>
      <c r="AE1761" s="14">
        <f t="shared" si="1084"/>
        <v>145.25</v>
      </c>
      <c r="AF1761" s="24">
        <f t="shared" si="1068"/>
        <v>495.50835749682687</v>
      </c>
      <c r="AG1761" s="3">
        <f t="shared" si="1085"/>
        <v>-1</v>
      </c>
      <c r="AH1761" s="14">
        <f t="shared" si="1052"/>
        <v>0</v>
      </c>
      <c r="AI1761" s="14">
        <f t="shared" si="1053"/>
        <v>-1.9946899701631112E-17</v>
      </c>
      <c r="AJ1761" s="14">
        <f t="shared" si="1054"/>
        <v>0.6904247825285581</v>
      </c>
      <c r="AK1761" s="14">
        <f t="shared" si="1055"/>
        <v>0.94467965204569293</v>
      </c>
      <c r="AL1761" s="24">
        <f t="shared" si="1086"/>
        <v>755.81818808769469</v>
      </c>
      <c r="AM1761" s="14">
        <f t="shared" si="1087"/>
        <v>615.32454220921181</v>
      </c>
      <c r="AN1761" s="138" t="str">
        <f t="shared" si="1088"/>
        <v>modifiée</v>
      </c>
      <c r="AP1761" s="124"/>
    </row>
    <row r="1762" spans="2:42" x14ac:dyDescent="0.25">
      <c r="B1762" s="3">
        <f t="shared" si="1069"/>
        <v>8720</v>
      </c>
      <c r="C1762" s="14">
        <f t="shared" si="1070"/>
        <v>145.33333333333334</v>
      </c>
      <c r="D1762" s="11">
        <f t="shared" si="1071"/>
        <v>1077.710864962608</v>
      </c>
      <c r="E1762" s="11">
        <f t="shared" si="1056"/>
        <v>969.84026426457433</v>
      </c>
      <c r="F1762" s="11">
        <f t="shared" si="1072"/>
        <v>488.98671795901538</v>
      </c>
      <c r="G1762" s="11">
        <f t="shared" si="1057"/>
        <v>735.52831706205814</v>
      </c>
      <c r="H1762" s="11">
        <f t="shared" si="1058"/>
        <v>641.23692333564372</v>
      </c>
      <c r="I1762" s="24">
        <f t="shared" si="1073"/>
        <v>488.98671795901538</v>
      </c>
      <c r="J1762" s="12">
        <f t="shared" si="1059"/>
        <v>0.24384642310177221</v>
      </c>
      <c r="K1762" s="24">
        <f t="shared" si="1060"/>
        <v>658.45801900230435</v>
      </c>
      <c r="L1762" s="12">
        <f t="shared" si="1074"/>
        <v>0.20855166621688345</v>
      </c>
      <c r="M1762" s="24">
        <f t="shared" si="1075"/>
        <v>735.52831706205814</v>
      </c>
      <c r="N1762" s="12">
        <f t="shared" si="1061"/>
        <v>0.10751393693648294</v>
      </c>
      <c r="O1762" s="24">
        <f t="shared" si="1062"/>
        <v>4480.2368122166663</v>
      </c>
      <c r="P1762" s="12">
        <f t="shared" si="1076"/>
        <v>5.542871054356429E-2</v>
      </c>
      <c r="Q1762" s="24">
        <f t="shared" si="1077"/>
        <v>641.23692333564372</v>
      </c>
      <c r="R1762" s="12">
        <f t="shared" si="1063"/>
        <v>0.36109916994835456</v>
      </c>
      <c r="S1762" s="24">
        <f t="shared" si="1064"/>
        <v>800.36943561747478</v>
      </c>
      <c r="T1762" s="12">
        <f t="shared" si="1078"/>
        <v>0.22006667224635132</v>
      </c>
      <c r="W1762" s="24">
        <f t="shared" si="1079"/>
        <v>896.67884331984862</v>
      </c>
      <c r="X1762" s="24">
        <f t="shared" si="1080"/>
        <v>652.55748677939459</v>
      </c>
      <c r="Y1762" s="13">
        <f t="shared" si="1065"/>
        <v>0.3666474458494296</v>
      </c>
      <c r="Z1762" s="24">
        <f t="shared" si="1066"/>
        <v>1829.0355236181426</v>
      </c>
      <c r="AA1762" s="24">
        <f t="shared" si="1067"/>
        <v>14283.767606897838</v>
      </c>
      <c r="AB1762" s="24">
        <f t="shared" si="1081"/>
        <v>768.95788332774623</v>
      </c>
      <c r="AC1762" s="24">
        <f t="shared" si="1082"/>
        <v>641.23692333564372</v>
      </c>
      <c r="AD1762" s="123">
        <f t="shared" si="1083"/>
        <v>8720</v>
      </c>
      <c r="AE1762" s="14">
        <f t="shared" si="1084"/>
        <v>145.33333333333334</v>
      </c>
      <c r="AF1762" s="24">
        <f t="shared" si="1068"/>
        <v>495.61846166782186</v>
      </c>
      <c r="AG1762" s="3">
        <f t="shared" si="1085"/>
        <v>-1</v>
      </c>
      <c r="AH1762" s="14">
        <f t="shared" si="1052"/>
        <v>0</v>
      </c>
      <c r="AI1762" s="14">
        <f t="shared" si="1053"/>
        <v>-1.9457938958647498E-17</v>
      </c>
      <c r="AJ1762" s="14">
        <f t="shared" si="1054"/>
        <v>0.68943384498960314</v>
      </c>
      <c r="AK1762" s="14">
        <f t="shared" si="1055"/>
        <v>0.9430941519833651</v>
      </c>
      <c r="AL1762" s="24">
        <f t="shared" si="1086"/>
        <v>756.09914706762788</v>
      </c>
      <c r="AM1762" s="14">
        <f t="shared" si="1087"/>
        <v>615.51945081540725</v>
      </c>
      <c r="AN1762" s="138" t="str">
        <f t="shared" si="1088"/>
        <v>modifiée</v>
      </c>
      <c r="AP1762" s="124"/>
    </row>
    <row r="1763" spans="2:42" x14ac:dyDescent="0.25">
      <c r="B1763" s="3">
        <f t="shared" si="1069"/>
        <v>8725</v>
      </c>
      <c r="C1763" s="14">
        <f t="shared" si="1070"/>
        <v>145.41666666666666</v>
      </c>
      <c r="D1763" s="11">
        <f t="shared" si="1071"/>
        <v>1077.7966791667045</v>
      </c>
      <c r="E1763" s="11">
        <f t="shared" si="1056"/>
        <v>970.06103969094647</v>
      </c>
      <c r="F1763" s="11">
        <f t="shared" si="1072"/>
        <v>489.19526962523224</v>
      </c>
      <c r="G1763" s="11">
        <f t="shared" si="1057"/>
        <v>735.58374577260167</v>
      </c>
      <c r="H1763" s="11">
        <f t="shared" si="1058"/>
        <v>641.45699000789011</v>
      </c>
      <c r="I1763" s="24">
        <f t="shared" si="1073"/>
        <v>489.19526962523224</v>
      </c>
      <c r="J1763" s="12">
        <f t="shared" si="1059"/>
        <v>0.2437913676707309</v>
      </c>
      <c r="K1763" s="24">
        <f t="shared" si="1060"/>
        <v>658.60671864825611</v>
      </c>
      <c r="L1763" s="12">
        <f t="shared" si="1074"/>
        <v>0.20846546227313212</v>
      </c>
      <c r="M1763" s="24">
        <f t="shared" si="1075"/>
        <v>735.58374577260167</v>
      </c>
      <c r="N1763" s="12">
        <f t="shared" si="1061"/>
        <v>0.10866815119091125</v>
      </c>
      <c r="O1763" s="24">
        <f t="shared" si="1062"/>
        <v>4432.6501629988088</v>
      </c>
      <c r="P1763" s="12">
        <f t="shared" si="1076"/>
        <v>5.6008154680126994E-2</v>
      </c>
      <c r="Q1763" s="24">
        <f t="shared" si="1077"/>
        <v>641.45699000789011</v>
      </c>
      <c r="R1763" s="12">
        <f t="shared" si="1063"/>
        <v>0.36096103493883241</v>
      </c>
      <c r="S1763" s="24">
        <f t="shared" si="1064"/>
        <v>800.67572640486981</v>
      </c>
      <c r="T1763" s="12">
        <f t="shared" si="1078"/>
        <v>0.21992485160349162</v>
      </c>
      <c r="W1763" s="24">
        <f t="shared" si="1079"/>
        <v>897.0454907656981</v>
      </c>
      <c r="X1763" s="24">
        <f t="shared" si="1080"/>
        <v>652.31998753971152</v>
      </c>
      <c r="Y1763" s="13">
        <f t="shared" si="1065"/>
        <v>0.36628539426895701</v>
      </c>
      <c r="Z1763" s="24">
        <f t="shared" si="1066"/>
        <v>1825.3887231312092</v>
      </c>
      <c r="AA1763" s="24">
        <f t="shared" si="1067"/>
        <v>14265.645088391113</v>
      </c>
      <c r="AB1763" s="24">
        <f t="shared" si="1081"/>
        <v>769.25124038679405</v>
      </c>
      <c r="AC1763" s="24">
        <f t="shared" si="1082"/>
        <v>641.45699000789011</v>
      </c>
      <c r="AD1763" s="123">
        <f t="shared" si="1083"/>
        <v>8725</v>
      </c>
      <c r="AE1763" s="14">
        <f t="shared" si="1084"/>
        <v>145.41666666666666</v>
      </c>
      <c r="AF1763" s="24">
        <f t="shared" si="1068"/>
        <v>495.72849500394506</v>
      </c>
      <c r="AG1763" s="3">
        <f t="shared" si="1085"/>
        <v>-1</v>
      </c>
      <c r="AH1763" s="14">
        <f t="shared" si="1052"/>
        <v>0</v>
      </c>
      <c r="AI1763" s="14">
        <f t="shared" si="1053"/>
        <v>-1.8969292785686341E-17</v>
      </c>
      <c r="AJ1763" s="14">
        <f t="shared" si="1054"/>
        <v>0.68844354496449445</v>
      </c>
      <c r="AK1763" s="14">
        <f t="shared" si="1055"/>
        <v>0.94150967194319113</v>
      </c>
      <c r="AL1763" s="24">
        <f t="shared" si="1086"/>
        <v>756.37986077977689</v>
      </c>
      <c r="AM1763" s="14">
        <f t="shared" si="1087"/>
        <v>615.71423079385579</v>
      </c>
      <c r="AN1763" s="138" t="str">
        <f t="shared" si="1088"/>
        <v>modifiée</v>
      </c>
      <c r="AP1763" s="124"/>
    </row>
    <row r="1764" spans="2:42" x14ac:dyDescent="0.25">
      <c r="B1764" s="3">
        <f t="shared" si="1069"/>
        <v>8730</v>
      </c>
      <c r="C1764" s="14">
        <f t="shared" si="1070"/>
        <v>145.5</v>
      </c>
      <c r="D1764" s="11">
        <f t="shared" si="1071"/>
        <v>1077.8824442499028</v>
      </c>
      <c r="E1764" s="11">
        <f t="shared" si="1056"/>
        <v>970.28181511731873</v>
      </c>
      <c r="F1764" s="11">
        <f t="shared" si="1072"/>
        <v>489.40373508750537</v>
      </c>
      <c r="G1764" s="11">
        <f t="shared" si="1057"/>
        <v>735.63975392728184</v>
      </c>
      <c r="H1764" s="11">
        <f t="shared" si="1058"/>
        <v>641.67691485949365</v>
      </c>
      <c r="I1764" s="24">
        <f t="shared" si="1073"/>
        <v>489.40373508750537</v>
      </c>
      <c r="J1764" s="12">
        <f t="shared" si="1059"/>
        <v>0.24373630940025642</v>
      </c>
      <c r="K1764" s="24">
        <f t="shared" si="1060"/>
        <v>658.75549314533816</v>
      </c>
      <c r="L1764" s="12">
        <f t="shared" si="1074"/>
        <v>0.20837928425379165</v>
      </c>
      <c r="M1764" s="24">
        <f t="shared" si="1075"/>
        <v>735.63975392728184</v>
      </c>
      <c r="N1764" s="12">
        <f t="shared" si="1061"/>
        <v>0.10983095053623136</v>
      </c>
      <c r="O1764" s="24">
        <f t="shared" si="1062"/>
        <v>4385.7209259995552</v>
      </c>
      <c r="P1764" s="12">
        <f t="shared" si="1076"/>
        <v>5.6591437368984414E-2</v>
      </c>
      <c r="Q1764" s="24">
        <f t="shared" si="1077"/>
        <v>641.67691485949365</v>
      </c>
      <c r="R1764" s="12">
        <f t="shared" si="1063"/>
        <v>0.36082246463911444</v>
      </c>
      <c r="S1764" s="24">
        <f t="shared" si="1064"/>
        <v>800.98321800048245</v>
      </c>
      <c r="T1764" s="12">
        <f t="shared" si="1078"/>
        <v>0.2197828792711447</v>
      </c>
      <c r="W1764" s="24">
        <f t="shared" si="1079"/>
        <v>897.41177615996708</v>
      </c>
      <c r="X1764" s="24">
        <f t="shared" si="1080"/>
        <v>652.08376781502602</v>
      </c>
      <c r="Y1764" s="13">
        <f t="shared" si="1065"/>
        <v>0.36592321064974553</v>
      </c>
      <c r="Z1764" s="24">
        <f t="shared" si="1066"/>
        <v>1821.7509739337913</v>
      </c>
      <c r="AA1764" s="24">
        <f t="shared" si="1067"/>
        <v>14247.550832834446</v>
      </c>
      <c r="AB1764" s="24">
        <f t="shared" si="1081"/>
        <v>769.54434550973042</v>
      </c>
      <c r="AC1764" s="24">
        <f t="shared" si="1082"/>
        <v>641.67691485949365</v>
      </c>
      <c r="AD1764" s="123">
        <f t="shared" si="1083"/>
        <v>8730</v>
      </c>
      <c r="AE1764" s="14">
        <f t="shared" si="1084"/>
        <v>145.5</v>
      </c>
      <c r="AF1764" s="24">
        <f t="shared" si="1068"/>
        <v>495.83845742974682</v>
      </c>
      <c r="AG1764" s="3">
        <f t="shared" si="1085"/>
        <v>-1</v>
      </c>
      <c r="AH1764" s="14">
        <f t="shared" si="1052"/>
        <v>0</v>
      </c>
      <c r="AI1764" s="14">
        <f t="shared" si="1053"/>
        <v>-1.8480961517811307E-17</v>
      </c>
      <c r="AJ1764" s="14">
        <f t="shared" si="1054"/>
        <v>0.68745388313227851</v>
      </c>
      <c r="AK1764" s="14">
        <f t="shared" si="1055"/>
        <v>0.93992621301164569</v>
      </c>
      <c r="AL1764" s="24">
        <f t="shared" si="1086"/>
        <v>756.66032909709554</v>
      </c>
      <c r="AM1764" s="14">
        <f t="shared" si="1087"/>
        <v>615.90888203422401</v>
      </c>
      <c r="AN1764" s="138" t="str">
        <f t="shared" si="1088"/>
        <v>modifiée</v>
      </c>
      <c r="AP1764" s="124"/>
    </row>
    <row r="1765" spans="2:42" x14ac:dyDescent="0.25">
      <c r="B1765" s="3">
        <f t="shared" si="1069"/>
        <v>8735</v>
      </c>
      <c r="C1765" s="14">
        <f t="shared" si="1070"/>
        <v>145.58333333333334</v>
      </c>
      <c r="D1765" s="11">
        <f t="shared" si="1071"/>
        <v>1077.9681602684059</v>
      </c>
      <c r="E1765" s="11">
        <f t="shared" si="1056"/>
        <v>970.50259054369099</v>
      </c>
      <c r="F1765" s="11">
        <f t="shared" si="1072"/>
        <v>489.61211437175916</v>
      </c>
      <c r="G1765" s="11">
        <f t="shared" si="1057"/>
        <v>735.69634536465082</v>
      </c>
      <c r="H1765" s="11">
        <f t="shared" si="1058"/>
        <v>641.89669773876483</v>
      </c>
      <c r="I1765" s="24">
        <f t="shared" si="1073"/>
        <v>489.61211437175916</v>
      </c>
      <c r="J1765" s="12">
        <f t="shared" si="1059"/>
        <v>0.2436812483221113</v>
      </c>
      <c r="K1765" s="24">
        <f t="shared" si="1060"/>
        <v>658.9043424636028</v>
      </c>
      <c r="L1765" s="12">
        <f t="shared" si="1074"/>
        <v>0.20829313219178369</v>
      </c>
      <c r="M1765" s="24">
        <f t="shared" si="1075"/>
        <v>735.69634536465082</v>
      </c>
      <c r="N1765" s="12">
        <f t="shared" si="1061"/>
        <v>0.11100232167353651</v>
      </c>
      <c r="O1765" s="24">
        <f t="shared" si="1062"/>
        <v>4339.439849788374</v>
      </c>
      <c r="P1765" s="12">
        <f t="shared" si="1076"/>
        <v>5.7178539984314533E-2</v>
      </c>
      <c r="Q1765" s="24">
        <f t="shared" si="1077"/>
        <v>641.89669773876483</v>
      </c>
      <c r="R1765" s="12">
        <f t="shared" si="1063"/>
        <v>0.36068345717139561</v>
      </c>
      <c r="S1765" s="24">
        <f t="shared" si="1064"/>
        <v>801.29191707332802</v>
      </c>
      <c r="T1765" s="12">
        <f t="shared" si="1078"/>
        <v>0.2196407544543795</v>
      </c>
      <c r="W1765" s="24">
        <f t="shared" si="1079"/>
        <v>897.7776993706168</v>
      </c>
      <c r="X1765" s="24">
        <f t="shared" si="1080"/>
        <v>651.84881772112726</v>
      </c>
      <c r="Y1765" s="13">
        <f t="shared" si="1065"/>
        <v>0.36556090660321267</v>
      </c>
      <c r="Z1765" s="24">
        <f t="shared" si="1066"/>
        <v>1818.1222793268546</v>
      </c>
      <c r="AA1765" s="24">
        <f t="shared" si="1067"/>
        <v>14229.485015991149</v>
      </c>
      <c r="AB1765" s="24">
        <f t="shared" si="1081"/>
        <v>769.83719855469076</v>
      </c>
      <c r="AC1765" s="24">
        <f t="shared" si="1082"/>
        <v>641.89669773876483</v>
      </c>
      <c r="AD1765" s="123">
        <f t="shared" si="1083"/>
        <v>8735</v>
      </c>
      <c r="AE1765" s="14">
        <f t="shared" si="1084"/>
        <v>145.58333333333334</v>
      </c>
      <c r="AF1765" s="24">
        <f t="shared" si="1068"/>
        <v>495.94834886938241</v>
      </c>
      <c r="AG1765" s="3">
        <f t="shared" si="1085"/>
        <v>-1</v>
      </c>
      <c r="AH1765" s="14">
        <f t="shared" si="1052"/>
        <v>0</v>
      </c>
      <c r="AI1765" s="14">
        <f t="shared" si="1053"/>
        <v>-1.7992945491840757E-17</v>
      </c>
      <c r="AJ1765" s="14">
        <f t="shared" si="1054"/>
        <v>0.6864648601755583</v>
      </c>
      <c r="AK1765" s="14">
        <f t="shared" si="1055"/>
        <v>0.93834377628089316</v>
      </c>
      <c r="AL1765" s="24">
        <f t="shared" si="1086"/>
        <v>756.94055189762798</v>
      </c>
      <c r="AM1765" s="14">
        <f t="shared" si="1087"/>
        <v>616.10340442463928</v>
      </c>
      <c r="AN1765" s="138" t="str">
        <f t="shared" si="1088"/>
        <v>modifiée</v>
      </c>
      <c r="AP1765" s="124"/>
    </row>
    <row r="1766" spans="2:42" x14ac:dyDescent="0.25">
      <c r="B1766" s="3">
        <f t="shared" si="1069"/>
        <v>8740</v>
      </c>
      <c r="C1766" s="14">
        <f t="shared" si="1070"/>
        <v>145.66666666666666</v>
      </c>
      <c r="D1766" s="11">
        <f t="shared" si="1071"/>
        <v>1078.0538272783192</v>
      </c>
      <c r="E1766" s="11">
        <f t="shared" si="1056"/>
        <v>970.72336597006313</v>
      </c>
      <c r="F1766" s="11">
        <f t="shared" si="1072"/>
        <v>489.82040750395095</v>
      </c>
      <c r="G1766" s="11">
        <f t="shared" si="1057"/>
        <v>735.75352390463513</v>
      </c>
      <c r="H1766" s="11">
        <f t="shared" si="1058"/>
        <v>642.11633849321925</v>
      </c>
      <c r="I1766" s="24">
        <f t="shared" si="1073"/>
        <v>489.82040750395095</v>
      </c>
      <c r="J1766" s="12">
        <f t="shared" si="1059"/>
        <v>0.24362618446807191</v>
      </c>
      <c r="K1766" s="24">
        <f t="shared" si="1060"/>
        <v>659.05326657296541</v>
      </c>
      <c r="L1766" s="12">
        <f t="shared" si="1074"/>
        <v>0.20820700612000451</v>
      </c>
      <c r="M1766" s="24">
        <f t="shared" si="1075"/>
        <v>735.75352390463513</v>
      </c>
      <c r="N1766" s="12">
        <f t="shared" si="1061"/>
        <v>0.11218224972062009</v>
      </c>
      <c r="O1766" s="24">
        <f t="shared" si="1062"/>
        <v>4293.7978092681587</v>
      </c>
      <c r="P1766" s="12">
        <f t="shared" si="1076"/>
        <v>5.7769443012578053E-2</v>
      </c>
      <c r="Q1766" s="24">
        <f t="shared" si="1077"/>
        <v>642.11633849321925</v>
      </c>
      <c r="R1766" s="12">
        <f t="shared" si="1063"/>
        <v>0.36054401064802361</v>
      </c>
      <c r="S1766" s="24">
        <f t="shared" si="1064"/>
        <v>801.60183033978649</v>
      </c>
      <c r="T1766" s="12">
        <f t="shared" si="1078"/>
        <v>0.21949847635364989</v>
      </c>
      <c r="W1766" s="24">
        <f t="shared" si="1079"/>
        <v>898.14326027722007</v>
      </c>
      <c r="X1766" s="24">
        <f t="shared" si="1080"/>
        <v>651.61512746876031</v>
      </c>
      <c r="Y1766" s="13">
        <f t="shared" si="1065"/>
        <v>0.36519849363278839</v>
      </c>
      <c r="Z1766" s="24">
        <f t="shared" si="1066"/>
        <v>1814.5026423210766</v>
      </c>
      <c r="AA1766" s="24">
        <f t="shared" si="1067"/>
        <v>14211.447811677222</v>
      </c>
      <c r="AB1766" s="24">
        <f t="shared" si="1081"/>
        <v>770.12979938521971</v>
      </c>
      <c r="AC1766" s="24">
        <f t="shared" si="1082"/>
        <v>642.11633849321925</v>
      </c>
      <c r="AD1766" s="123">
        <f t="shared" si="1083"/>
        <v>8740</v>
      </c>
      <c r="AE1766" s="14">
        <f t="shared" si="1084"/>
        <v>145.66666666666666</v>
      </c>
      <c r="AF1766" s="24">
        <f t="shared" si="1068"/>
        <v>496.05816924660962</v>
      </c>
      <c r="AG1766" s="3">
        <f t="shared" si="1085"/>
        <v>-1</v>
      </c>
      <c r="AH1766" s="14">
        <f t="shared" ref="AH1766:AH1829" si="1089">IF(AC1766&lt;=450,AthetaR30_0,IF(AC1766&gt;=650,AthetaR30_2,(IF(AC1766&lt;=550,AthetaR30_0+(AthetaR30_1-AthetaR30_0)/100*(AC1766-450),AthetaR30_1+(AthetaR30_2-AthetaR30_1)/100*(AC1766-550)))))</f>
        <v>0</v>
      </c>
      <c r="AI1766" s="14">
        <f t="shared" ref="AI1766:AI1829" si="1090">IF(AC1766&lt;=450,AthetaR60_0,IF(AC1766&gt;=650,AthetaR60_2,(IF(AC1766&lt;=550,AthetaR60_0+(AthetaR60_1-AthetaR60_0)/100*(AC1766-450),AthetaR60_1+(AthetaR60_2-AthetaR60_1)/100*(AC1766-550)))))</f>
        <v>-1.7505245046358082E-17</v>
      </c>
      <c r="AJ1766" s="14">
        <f t="shared" ref="AJ1766:AJ1829" si="1091">IF(AC1766&lt;=450,AthetaR90_0,IF(AC1766&gt;=650,AthetaR90_2,(IF(AC1766&lt;=550,AthetaR90_0+(AthetaR90_1-AthetaR90_0)/100*(AC1766-450),AthetaR90_1+(AthetaR90_2-AthetaR90_1)/100*(AC1766-550)))))</f>
        <v>0.68547647678051338</v>
      </c>
      <c r="AK1766" s="14">
        <f t="shared" ref="AK1766:AK1829" si="1092">IF(AC1766&lt;=450,AthetaR120_0,IF(AC1766&gt;=650,AthetaR120_2,(IF(AC1766&lt;=550,AthetaR120_0+(AthetaR120_1-AthetaR120_0)/100*(AC1766-450),AthetaR120_1+(AthetaR120_2-AthetaR120_1)/100*(AC1766-550)))))</f>
        <v>0.93676236284882142</v>
      </c>
      <c r="AL1766" s="24">
        <f t="shared" si="1086"/>
        <v>757.22052906445515</v>
      </c>
      <c r="AM1766" s="14">
        <f t="shared" si="1087"/>
        <v>616.29779785169035</v>
      </c>
      <c r="AN1766" s="138" t="str">
        <f t="shared" si="1088"/>
        <v>modifiée</v>
      </c>
      <c r="AP1766" s="124"/>
    </row>
    <row r="1767" spans="2:42" x14ac:dyDescent="0.25">
      <c r="B1767" s="3">
        <f t="shared" si="1069"/>
        <v>8745</v>
      </c>
      <c r="C1767" s="14">
        <f t="shared" si="1070"/>
        <v>145.75</v>
      </c>
      <c r="D1767" s="11">
        <f t="shared" si="1071"/>
        <v>1078.1394453356527</v>
      </c>
      <c r="E1767" s="11">
        <f t="shared" si="1056"/>
        <v>970.94414139643538</v>
      </c>
      <c r="F1767" s="11">
        <f t="shared" si="1072"/>
        <v>490.02861451007095</v>
      </c>
      <c r="G1767" s="11">
        <f t="shared" si="1057"/>
        <v>735.81129334764773</v>
      </c>
      <c r="H1767" s="11">
        <f t="shared" si="1058"/>
        <v>642.33583696957294</v>
      </c>
      <c r="I1767" s="24">
        <f t="shared" si="1073"/>
        <v>490.02861451007095</v>
      </c>
      <c r="J1767" s="12">
        <f t="shared" si="1059"/>
        <v>0.24357111786992905</v>
      </c>
      <c r="K1767" s="24">
        <f t="shared" si="1060"/>
        <v>659.20226544320303</v>
      </c>
      <c r="L1767" s="12">
        <f t="shared" si="1074"/>
        <v>0.20812090607124653</v>
      </c>
      <c r="M1767" s="24">
        <f t="shared" si="1075"/>
        <v>735.81129334764773</v>
      </c>
      <c r="N1767" s="12">
        <f t="shared" si="1061"/>
        <v>0.11337071820219069</v>
      </c>
      <c r="O1767" s="24">
        <f t="shared" si="1062"/>
        <v>4248.7858040213432</v>
      </c>
      <c r="P1767" s="12">
        <f t="shared" si="1076"/>
        <v>5.8364126051163062E-2</v>
      </c>
      <c r="Q1767" s="24">
        <f t="shared" si="1077"/>
        <v>642.33583696957294</v>
      </c>
      <c r="R1767" s="12">
        <f t="shared" si="1063"/>
        <v>0.36040412317144188</v>
      </c>
      <c r="S1767" s="24">
        <f t="shared" si="1064"/>
        <v>801.91296456400892</v>
      </c>
      <c r="T1767" s="12">
        <f t="shared" si="1078"/>
        <v>0.21935604416464968</v>
      </c>
      <c r="W1767" s="24">
        <f t="shared" si="1079"/>
        <v>898.50845877085283</v>
      </c>
      <c r="X1767" s="24">
        <f t="shared" si="1080"/>
        <v>651.38268736253667</v>
      </c>
      <c r="Y1767" s="13">
        <f t="shared" si="1065"/>
        <v>0.36483598313462817</v>
      </c>
      <c r="Z1767" s="24">
        <f t="shared" si="1066"/>
        <v>1810.892065639564</v>
      </c>
      <c r="AA1767" s="24">
        <f t="shared" si="1067"/>
        <v>14193.439391770662</v>
      </c>
      <c r="AB1767" s="24">
        <f t="shared" si="1081"/>
        <v>770.42214787021294</v>
      </c>
      <c r="AC1767" s="24">
        <f t="shared" si="1082"/>
        <v>642.33583696957294</v>
      </c>
      <c r="AD1767" s="123">
        <f t="shared" si="1083"/>
        <v>8745</v>
      </c>
      <c r="AE1767" s="14">
        <f t="shared" si="1084"/>
        <v>145.75</v>
      </c>
      <c r="AF1767" s="24">
        <f t="shared" si="1068"/>
        <v>496.16791848478647</v>
      </c>
      <c r="AG1767" s="3">
        <f t="shared" si="1085"/>
        <v>-1</v>
      </c>
      <c r="AH1767" s="14">
        <f t="shared" si="1089"/>
        <v>0</v>
      </c>
      <c r="AI1767" s="14">
        <f t="shared" si="1090"/>
        <v>-1.7017860521722078E-17</v>
      </c>
      <c r="AJ1767" s="14">
        <f t="shared" si="1091"/>
        <v>0.68448873363692175</v>
      </c>
      <c r="AK1767" s="14">
        <f t="shared" si="1092"/>
        <v>0.93518197381907475</v>
      </c>
      <c r="AL1767" s="24">
        <f t="shared" si="1086"/>
        <v>757.50026048564087</v>
      </c>
      <c r="AM1767" s="14">
        <f t="shared" si="1087"/>
        <v>616.4920622004289</v>
      </c>
      <c r="AN1767" s="138" t="str">
        <f t="shared" si="1088"/>
        <v>modifiée</v>
      </c>
      <c r="AP1767" s="124"/>
    </row>
    <row r="1768" spans="2:42" x14ac:dyDescent="0.25">
      <c r="B1768" s="3">
        <f t="shared" si="1069"/>
        <v>8750</v>
      </c>
      <c r="C1768" s="14">
        <f t="shared" si="1070"/>
        <v>145.83333333333334</v>
      </c>
      <c r="D1768" s="11">
        <f t="shared" si="1071"/>
        <v>1078.2250144963202</v>
      </c>
      <c r="E1768" s="11">
        <f t="shared" si="1056"/>
        <v>971.16491682280764</v>
      </c>
      <c r="F1768" s="11">
        <f t="shared" si="1072"/>
        <v>490.23673541614221</v>
      </c>
      <c r="G1768" s="11">
        <f t="shared" si="1057"/>
        <v>735.86965747369891</v>
      </c>
      <c r="H1768" s="11">
        <f t="shared" si="1058"/>
        <v>642.55519301373761</v>
      </c>
      <c r="I1768" s="24">
        <f t="shared" si="1073"/>
        <v>490.23673541614221</v>
      </c>
      <c r="J1768" s="12">
        <f t="shared" si="1059"/>
        <v>0.24351604855948672</v>
      </c>
      <c r="K1768" s="24">
        <f t="shared" si="1060"/>
        <v>659.35133904395639</v>
      </c>
      <c r="L1768" s="12">
        <f t="shared" si="1074"/>
        <v>0.2080348320782435</v>
      </c>
      <c r="M1768" s="24">
        <f t="shared" si="1075"/>
        <v>735.86965747369891</v>
      </c>
      <c r="N1768" s="12">
        <f t="shared" si="1061"/>
        <v>0.11456770904078885</v>
      </c>
      <c r="O1768" s="24">
        <f t="shared" si="1062"/>
        <v>4204.3949566773608</v>
      </c>
      <c r="P1768" s="12">
        <f t="shared" si="1076"/>
        <v>5.896256780754771E-2</v>
      </c>
      <c r="Q1768" s="24">
        <f t="shared" si="1077"/>
        <v>642.55519301373761</v>
      </c>
      <c r="R1768" s="12">
        <f t="shared" si="1063"/>
        <v>0.36026379283413268</v>
      </c>
      <c r="S1768" s="24">
        <f t="shared" si="1064"/>
        <v>802.22532655832606</v>
      </c>
      <c r="T1768" s="12">
        <f t="shared" si="1078"/>
        <v>0.21921345707835022</v>
      </c>
      <c r="W1768" s="24">
        <f t="shared" si="1079"/>
        <v>898.87329475398747</v>
      </c>
      <c r="X1768" s="24">
        <f t="shared" si="1080"/>
        <v>651.15148779985884</v>
      </c>
      <c r="Y1768" s="13">
        <f t="shared" si="1065"/>
        <v>0.36447338639830751</v>
      </c>
      <c r="Z1768" s="24">
        <f t="shared" si="1066"/>
        <v>1807.2905517205045</v>
      </c>
      <c r="AA1768" s="24">
        <f t="shared" si="1067"/>
        <v>14175.459926220139</v>
      </c>
      <c r="AB1768" s="24">
        <f t="shared" si="1081"/>
        <v>770.71424388386254</v>
      </c>
      <c r="AC1768" s="24">
        <f t="shared" si="1082"/>
        <v>642.55519301373761</v>
      </c>
      <c r="AD1768" s="123">
        <f t="shared" si="1083"/>
        <v>8750</v>
      </c>
      <c r="AE1768" s="14">
        <f t="shared" si="1084"/>
        <v>145.83333333333334</v>
      </c>
      <c r="AF1768" s="24">
        <f t="shared" si="1068"/>
        <v>496.2775965068688</v>
      </c>
      <c r="AG1768" s="3">
        <f t="shared" si="1085"/>
        <v>-1</v>
      </c>
      <c r="AH1768" s="14">
        <f t="shared" si="1089"/>
        <v>0</v>
      </c>
      <c r="AI1768" s="14">
        <f t="shared" si="1090"/>
        <v>-1.6530792260077446E-17</v>
      </c>
      <c r="AJ1768" s="14">
        <f t="shared" si="1091"/>
        <v>0.68350163143818077</v>
      </c>
      <c r="AK1768" s="14">
        <f t="shared" si="1092"/>
        <v>0.93360261030108915</v>
      </c>
      <c r="AL1768" s="24">
        <f t="shared" si="1086"/>
        <v>757.77974605417864</v>
      </c>
      <c r="AM1768" s="14">
        <f t="shared" si="1087"/>
        <v>616.68619735436982</v>
      </c>
      <c r="AN1768" s="138" t="str">
        <f t="shared" si="1088"/>
        <v>modifiée</v>
      </c>
      <c r="AP1768" s="124"/>
    </row>
    <row r="1769" spans="2:42" x14ac:dyDescent="0.25">
      <c r="B1769" s="3">
        <f t="shared" si="1069"/>
        <v>8755</v>
      </c>
      <c r="C1769" s="14">
        <f t="shared" si="1070"/>
        <v>145.91666666666666</v>
      </c>
      <c r="D1769" s="11">
        <f t="shared" si="1071"/>
        <v>1078.31053481614</v>
      </c>
      <c r="E1769" s="11">
        <f t="shared" si="1056"/>
        <v>971.38569224917978</v>
      </c>
      <c r="F1769" s="11">
        <f t="shared" si="1072"/>
        <v>490.44477024822044</v>
      </c>
      <c r="G1769" s="11">
        <f t="shared" si="1057"/>
        <v>735.92862004150641</v>
      </c>
      <c r="H1769" s="11">
        <f t="shared" si="1058"/>
        <v>642.77440647081596</v>
      </c>
      <c r="I1769" s="24">
        <f t="shared" si="1073"/>
        <v>490.44477024822044</v>
      </c>
      <c r="J1769" s="12">
        <f t="shared" si="1059"/>
        <v>0.24346097656856244</v>
      </c>
      <c r="K1769" s="24">
        <f t="shared" si="1060"/>
        <v>659.50048734472932</v>
      </c>
      <c r="L1769" s="12">
        <f t="shared" si="1074"/>
        <v>0.20794878417365872</v>
      </c>
      <c r="M1769" s="24">
        <f t="shared" si="1075"/>
        <v>735.92862004150641</v>
      </c>
      <c r="N1769" s="12">
        <f t="shared" si="1061"/>
        <v>0.11577320254842262</v>
      </c>
      <c r="O1769" s="24">
        <f t="shared" si="1062"/>
        <v>4160.6165113010848</v>
      </c>
      <c r="P1769" s="12">
        <f t="shared" si="1076"/>
        <v>5.9564746098907835E-2</v>
      </c>
      <c r="Q1769" s="24">
        <f t="shared" si="1077"/>
        <v>642.77440647081596</v>
      </c>
      <c r="R1769" s="12">
        <f t="shared" si="1063"/>
        <v>0.36012301771855848</v>
      </c>
      <c r="S1769" s="24">
        <f t="shared" si="1064"/>
        <v>802.5389231836632</v>
      </c>
      <c r="T1769" s="12">
        <f t="shared" si="1078"/>
        <v>0.21907071428095434</v>
      </c>
      <c r="W1769" s="24">
        <f t="shared" si="1079"/>
        <v>899.23776814038581</v>
      </c>
      <c r="X1769" s="24">
        <f t="shared" si="1080"/>
        <v>650.92151926985935</v>
      </c>
      <c r="Y1769" s="13">
        <f t="shared" si="1065"/>
        <v>0.36411071460752203</v>
      </c>
      <c r="Z1769" s="24">
        <f t="shared" si="1066"/>
        <v>1803.6981027198494</v>
      </c>
      <c r="AA1769" s="24">
        <f t="shared" si="1067"/>
        <v>14157.509583054112</v>
      </c>
      <c r="AB1769" s="24">
        <f t="shared" si="1081"/>
        <v>771.00608730560089</v>
      </c>
      <c r="AC1769" s="24">
        <f t="shared" si="1082"/>
        <v>642.77440647081596</v>
      </c>
      <c r="AD1769" s="123">
        <f t="shared" si="1083"/>
        <v>8755</v>
      </c>
      <c r="AE1769" s="14">
        <f t="shared" si="1084"/>
        <v>145.91666666666666</v>
      </c>
      <c r="AF1769" s="24">
        <f t="shared" si="1068"/>
        <v>496.38720323540798</v>
      </c>
      <c r="AG1769" s="3">
        <f t="shared" si="1085"/>
        <v>-1</v>
      </c>
      <c r="AH1769" s="14">
        <f t="shared" si="1089"/>
        <v>0</v>
      </c>
      <c r="AI1769" s="14">
        <f t="shared" si="1090"/>
        <v>-1.6044040605365324E-17</v>
      </c>
      <c r="AJ1769" s="14">
        <f t="shared" si="1091"/>
        <v>0.68251517088132818</v>
      </c>
      <c r="AK1769" s="14">
        <f t="shared" si="1092"/>
        <v>0.93202427341012506</v>
      </c>
      <c r="AL1769" s="24">
        <f t="shared" si="1086"/>
        <v>758.0589856679394</v>
      </c>
      <c r="AM1769" s="14">
        <f t="shared" si="1087"/>
        <v>616.88020319549298</v>
      </c>
      <c r="AN1769" s="138" t="str">
        <f t="shared" si="1088"/>
        <v>modifiée</v>
      </c>
      <c r="AP1769" s="124"/>
    </row>
    <row r="1770" spans="2:42" x14ac:dyDescent="0.25">
      <c r="B1770" s="3">
        <f t="shared" si="1069"/>
        <v>8760</v>
      </c>
      <c r="C1770" s="14">
        <f t="shared" si="1070"/>
        <v>146</v>
      </c>
      <c r="D1770" s="11">
        <f t="shared" si="1071"/>
        <v>1078.3960063508348</v>
      </c>
      <c r="E1770" s="11">
        <f t="shared" si="1056"/>
        <v>971.60646767555204</v>
      </c>
      <c r="F1770" s="11">
        <f t="shared" si="1072"/>
        <v>490.65271903239409</v>
      </c>
      <c r="G1770" s="11">
        <f t="shared" si="1057"/>
        <v>735.98818478760529</v>
      </c>
      <c r="H1770" s="11">
        <f t="shared" si="1058"/>
        <v>642.99347718509694</v>
      </c>
      <c r="I1770" s="24">
        <f t="shared" si="1073"/>
        <v>490.65271903239409</v>
      </c>
      <c r="J1770" s="12">
        <f t="shared" si="1059"/>
        <v>0.24340590192898681</v>
      </c>
      <c r="K1770" s="24">
        <f t="shared" si="1060"/>
        <v>659.64971031488994</v>
      </c>
      <c r="L1770" s="12">
        <f t="shared" si="1074"/>
        <v>0.20786276239008525</v>
      </c>
      <c r="M1770" s="24">
        <f t="shared" si="1075"/>
        <v>735.98818478760529</v>
      </c>
      <c r="N1770" s="12">
        <f t="shared" si="1061"/>
        <v>0.1169871774189339</v>
      </c>
      <c r="O1770" s="24">
        <f t="shared" si="1062"/>
        <v>4117.4418318020962</v>
      </c>
      <c r="P1770" s="12">
        <f t="shared" si="1076"/>
        <v>6.0170637852203189E-2</v>
      </c>
      <c r="Q1770" s="24">
        <f t="shared" si="1077"/>
        <v>642.99347718509694</v>
      </c>
      <c r="R1770" s="12">
        <f t="shared" si="1063"/>
        <v>0.35998179589710488</v>
      </c>
      <c r="S1770" s="24">
        <f t="shared" si="1064"/>
        <v>802.85376134995715</v>
      </c>
      <c r="T1770" s="12">
        <f t="shared" si="1078"/>
        <v>0.2189278149538674</v>
      </c>
      <c r="W1770" s="24">
        <f t="shared" si="1079"/>
        <v>899.60187885499329</v>
      </c>
      <c r="X1770" s="24">
        <f t="shared" si="1080"/>
        <v>650.69277235235415</v>
      </c>
      <c r="Y1770" s="13">
        <f t="shared" si="1065"/>
        <v>0.36374797884079568</v>
      </c>
      <c r="Z1770" s="24">
        <f t="shared" si="1066"/>
        <v>1800.1147205139687</v>
      </c>
      <c r="AA1770" s="24">
        <f t="shared" si="1067"/>
        <v>14139.588528390384</v>
      </c>
      <c r="AB1770" s="24">
        <f t="shared" si="1081"/>
        <v>771.29767802004517</v>
      </c>
      <c r="AC1770" s="24">
        <f t="shared" si="1082"/>
        <v>642.99347718509694</v>
      </c>
      <c r="AD1770" s="123">
        <f t="shared" si="1083"/>
        <v>8760</v>
      </c>
      <c r="AE1770" s="14">
        <f t="shared" si="1084"/>
        <v>146</v>
      </c>
      <c r="AF1770" s="24">
        <f t="shared" si="1068"/>
        <v>496.49673859254847</v>
      </c>
      <c r="AG1770" s="3">
        <f t="shared" si="1085"/>
        <v>-1</v>
      </c>
      <c r="AH1770" s="14">
        <f t="shared" si="1089"/>
        <v>0</v>
      </c>
      <c r="AI1770" s="14">
        <f t="shared" si="1090"/>
        <v>-1.5557605903333682E-17</v>
      </c>
      <c r="AJ1770" s="14">
        <f t="shared" si="1091"/>
        <v>0.68152935266706383</v>
      </c>
      <c r="AK1770" s="14">
        <f t="shared" si="1092"/>
        <v>0.930446964267302</v>
      </c>
      <c r="AL1770" s="24">
        <f t="shared" si="1086"/>
        <v>758.33797922961833</v>
      </c>
      <c r="AM1770" s="14">
        <f t="shared" si="1087"/>
        <v>617.07407960424337</v>
      </c>
      <c r="AN1770" s="138" t="str">
        <f t="shared" si="1088"/>
        <v>modifiée</v>
      </c>
      <c r="AP1770" s="124"/>
    </row>
    <row r="1771" spans="2:42" x14ac:dyDescent="0.25">
      <c r="B1771" s="3">
        <f t="shared" si="1069"/>
        <v>8765</v>
      </c>
      <c r="C1771" s="14">
        <f t="shared" si="1070"/>
        <v>146.08333333333334</v>
      </c>
      <c r="D1771" s="11">
        <f t="shared" si="1071"/>
        <v>1078.4814291560317</v>
      </c>
      <c r="E1771" s="11">
        <f t="shared" si="1056"/>
        <v>971.8272431019243</v>
      </c>
      <c r="F1771" s="11">
        <f t="shared" si="1072"/>
        <v>490.8605817947842</v>
      </c>
      <c r="G1771" s="11">
        <f t="shared" si="1057"/>
        <v>736.04835542545754</v>
      </c>
      <c r="H1771" s="11">
        <f t="shared" si="1058"/>
        <v>643.21240500005081</v>
      </c>
      <c r="I1771" s="24">
        <f t="shared" si="1073"/>
        <v>490.8605817947842</v>
      </c>
      <c r="J1771" s="12">
        <f t="shared" si="1059"/>
        <v>0.24335082467260316</v>
      </c>
      <c r="K1771" s="24">
        <f t="shared" si="1060"/>
        <v>659.79900792367062</v>
      </c>
      <c r="L1771" s="12">
        <f t="shared" si="1074"/>
        <v>0.20777676676005125</v>
      </c>
      <c r="M1771" s="24">
        <f t="shared" si="1075"/>
        <v>736.04835542545754</v>
      </c>
      <c r="N1771" s="12">
        <f t="shared" si="1061"/>
        <v>0.11820961072110175</v>
      </c>
      <c r="O1771" s="24">
        <f t="shared" si="1062"/>
        <v>4074.8624003647551</v>
      </c>
      <c r="P1771" s="12">
        <f t="shared" si="1076"/>
        <v>6.0780219104742052E-2</v>
      </c>
      <c r="Q1771" s="24">
        <f t="shared" si="1077"/>
        <v>643.21240500005081</v>
      </c>
      <c r="R1771" s="12">
        <f t="shared" si="1063"/>
        <v>0.35984012543202148</v>
      </c>
      <c r="S1771" s="24">
        <f t="shared" si="1064"/>
        <v>803.16984801657827</v>
      </c>
      <c r="T1771" s="12">
        <f t="shared" si="1078"/>
        <v>0.21878475827367555</v>
      </c>
      <c r="W1771" s="24">
        <f t="shared" si="1079"/>
        <v>899.96562683383411</v>
      </c>
      <c r="X1771" s="24">
        <f t="shared" si="1080"/>
        <v>650.46523771680927</v>
      </c>
      <c r="Y1771" s="13">
        <f t="shared" si="1065"/>
        <v>0.36338519007215142</v>
      </c>
      <c r="Z1771" s="24">
        <f t="shared" si="1066"/>
        <v>1796.5404067022546</v>
      </c>
      <c r="AA1771" s="24">
        <f t="shared" si="1067"/>
        <v>14121.696926444294</v>
      </c>
      <c r="AB1771" s="24">
        <f t="shared" si="1081"/>
        <v>771.58901591694246</v>
      </c>
      <c r="AC1771" s="24">
        <f t="shared" si="1082"/>
        <v>643.21240500005081</v>
      </c>
      <c r="AD1771" s="123">
        <f t="shared" si="1083"/>
        <v>8765</v>
      </c>
      <c r="AE1771" s="14">
        <f t="shared" si="1084"/>
        <v>146.08333333333334</v>
      </c>
      <c r="AF1771" s="24">
        <f t="shared" si="1068"/>
        <v>496.6062025000254</v>
      </c>
      <c r="AG1771" s="3">
        <f t="shared" si="1085"/>
        <v>-1</v>
      </c>
      <c r="AH1771" s="14">
        <f t="shared" si="1089"/>
        <v>0</v>
      </c>
      <c r="AI1771" s="14">
        <f t="shared" si="1090"/>
        <v>-1.5071488501548351E-17</v>
      </c>
      <c r="AJ1771" s="14">
        <f t="shared" si="1091"/>
        <v>0.68054417749977136</v>
      </c>
      <c r="AK1771" s="14">
        <f t="shared" si="1092"/>
        <v>0.92887068399963413</v>
      </c>
      <c r="AL1771" s="24">
        <f t="shared" si="1086"/>
        <v>758.61672664668322</v>
      </c>
      <c r="AM1771" s="14">
        <f t="shared" si="1087"/>
        <v>617.26782645953233</v>
      </c>
      <c r="AN1771" s="138" t="str">
        <f t="shared" si="1088"/>
        <v>modifiée</v>
      </c>
      <c r="AP1771" s="124"/>
    </row>
    <row r="1772" spans="2:42" x14ac:dyDescent="0.25">
      <c r="B1772" s="3">
        <f t="shared" si="1069"/>
        <v>8770</v>
      </c>
      <c r="C1772" s="14">
        <f t="shared" si="1070"/>
        <v>146.16666666666666</v>
      </c>
      <c r="D1772" s="11">
        <f t="shared" si="1071"/>
        <v>1078.5668032872625</v>
      </c>
      <c r="E1772" s="11">
        <f t="shared" si="1056"/>
        <v>972.04801852829644</v>
      </c>
      <c r="F1772" s="11">
        <f t="shared" si="1072"/>
        <v>491.06835856154424</v>
      </c>
      <c r="G1772" s="11">
        <f t="shared" si="1057"/>
        <v>736.10913564456223</v>
      </c>
      <c r="H1772" s="11">
        <f t="shared" si="1058"/>
        <v>643.43118975832454</v>
      </c>
      <c r="I1772" s="24">
        <f t="shared" si="1073"/>
        <v>491.06835856154424</v>
      </c>
      <c r="J1772" s="12">
        <f t="shared" si="1059"/>
        <v>0.24329574483126737</v>
      </c>
      <c r="K1772" s="24">
        <f t="shared" si="1060"/>
        <v>659.94838014016841</v>
      </c>
      <c r="L1772" s="12">
        <f t="shared" si="1074"/>
        <v>0.20769079731601997</v>
      </c>
      <c r="M1772" s="24">
        <f t="shared" si="1075"/>
        <v>736.10913564456223</v>
      </c>
      <c r="N1772" s="12">
        <f t="shared" si="1061"/>
        <v>0.11944047789250255</v>
      </c>
      <c r="O1772" s="24">
        <f t="shared" si="1062"/>
        <v>4032.8698158985535</v>
      </c>
      <c r="P1772" s="12">
        <f t="shared" si="1076"/>
        <v>6.1393465005226112E-2</v>
      </c>
      <c r="Q1772" s="24">
        <f t="shared" si="1077"/>
        <v>643.43118975832454</v>
      </c>
      <c r="R1772" s="12">
        <f t="shared" si="1063"/>
        <v>0.35969800437536381</v>
      </c>
      <c r="S1772" s="24">
        <f t="shared" si="1064"/>
        <v>803.48719019275723</v>
      </c>
      <c r="T1772" s="12">
        <f t="shared" si="1078"/>
        <v>0.21864154341211631</v>
      </c>
      <c r="W1772" s="24">
        <f t="shared" si="1079"/>
        <v>900.32901202390622</v>
      </c>
      <c r="X1772" s="24">
        <f t="shared" si="1080"/>
        <v>650</v>
      </c>
      <c r="Y1772" s="13">
        <f t="shared" si="1065"/>
        <v>0.36315578726994308</v>
      </c>
      <c r="Z1772" s="24">
        <f t="shared" si="1066"/>
        <v>1792.9751626097554</v>
      </c>
      <c r="AA1772" s="24">
        <f t="shared" si="1067"/>
        <v>14103.834939538465</v>
      </c>
      <c r="AB1772" s="24">
        <f t="shared" si="1081"/>
        <v>771.88010089111538</v>
      </c>
      <c r="AC1772" s="24">
        <f t="shared" si="1082"/>
        <v>643.43118975832454</v>
      </c>
      <c r="AD1772" s="123">
        <f t="shared" si="1083"/>
        <v>8770</v>
      </c>
      <c r="AE1772" s="14">
        <f t="shared" si="1084"/>
        <v>146.16666666666666</v>
      </c>
      <c r="AF1772" s="24">
        <f t="shared" si="1068"/>
        <v>496.71559487916227</v>
      </c>
      <c r="AG1772" s="3">
        <f t="shared" si="1085"/>
        <v>-1</v>
      </c>
      <c r="AH1772" s="14">
        <f t="shared" si="1089"/>
        <v>0</v>
      </c>
      <c r="AI1772" s="14">
        <f t="shared" si="1090"/>
        <v>-1.458568874940327E-17</v>
      </c>
      <c r="AJ1772" s="14">
        <f t="shared" si="1091"/>
        <v>0.67955964608753949</v>
      </c>
      <c r="AK1772" s="14">
        <f t="shared" si="1092"/>
        <v>0.92729543374006329</v>
      </c>
      <c r="AL1772" s="24">
        <f t="shared" si="1086"/>
        <v>758.89522783132213</v>
      </c>
      <c r="AM1772" s="14">
        <f t="shared" si="1087"/>
        <v>617.46144363873805</v>
      </c>
      <c r="AN1772" s="138" t="str">
        <f t="shared" si="1088"/>
        <v>modifiée</v>
      </c>
      <c r="AP1772" s="124"/>
    </row>
    <row r="1773" spans="2:42" x14ac:dyDescent="0.25">
      <c r="B1773" s="3">
        <f t="shared" si="1069"/>
        <v>8775</v>
      </c>
      <c r="C1773" s="14">
        <f t="shared" si="1070"/>
        <v>146.25</v>
      </c>
      <c r="D1773" s="11">
        <f t="shared" si="1071"/>
        <v>1078.6521287999651</v>
      </c>
      <c r="E1773" s="11">
        <f t="shared" si="1056"/>
        <v>972.26879395466869</v>
      </c>
      <c r="F1773" s="11">
        <f t="shared" si="1072"/>
        <v>491.27604935886029</v>
      </c>
      <c r="G1773" s="11">
        <f t="shared" si="1057"/>
        <v>736.1705291095675</v>
      </c>
      <c r="H1773" s="11">
        <f t="shared" si="1058"/>
        <v>643.64983130173664</v>
      </c>
      <c r="I1773" s="24">
        <f t="shared" si="1073"/>
        <v>491.27604935886029</v>
      </c>
      <c r="J1773" s="12">
        <f t="shared" si="1059"/>
        <v>0.24324066243684769</v>
      </c>
      <c r="K1773" s="24">
        <f t="shared" si="1060"/>
        <v>660.09782693334569</v>
      </c>
      <c r="L1773" s="12">
        <f t="shared" si="1074"/>
        <v>0.20760485409034554</v>
      </c>
      <c r="M1773" s="24">
        <f t="shared" si="1075"/>
        <v>736.1705291095675</v>
      </c>
      <c r="N1773" s="12">
        <f t="shared" si="1061"/>
        <v>0.12067975273415472</v>
      </c>
      <c r="O1773" s="24">
        <f t="shared" si="1062"/>
        <v>3991.4557925079748</v>
      </c>
      <c r="P1773" s="12">
        <f t="shared" si="1076"/>
        <v>6.2010349815268109E-2</v>
      </c>
      <c r="Q1773" s="24">
        <f t="shared" si="1077"/>
        <v>643.64983130173664</v>
      </c>
      <c r="R1773" s="12">
        <f t="shared" si="1063"/>
        <v>0.35955543076893376</v>
      </c>
      <c r="S1773" s="24">
        <f t="shared" si="1064"/>
        <v>803.80579493801497</v>
      </c>
      <c r="T1773" s="12">
        <f t="shared" si="1078"/>
        <v>0.21849816953598253</v>
      </c>
      <c r="W1773" s="24">
        <f t="shared" si="1079"/>
        <v>900.6921678111762</v>
      </c>
      <c r="X1773" s="24">
        <f t="shared" si="1080"/>
        <v>650</v>
      </c>
      <c r="Y1773" s="13">
        <f t="shared" si="1065"/>
        <v>0.36266655493354771</v>
      </c>
      <c r="Z1773" s="24">
        <f t="shared" si="1066"/>
        <v>1789.4156535873121</v>
      </c>
      <c r="AA1773" s="24">
        <f t="shared" si="1067"/>
        <v>14085.978753643933</v>
      </c>
      <c r="AB1773" s="24">
        <f t="shared" si="1081"/>
        <v>772.17099955645642</v>
      </c>
      <c r="AC1773" s="24">
        <f t="shared" si="1082"/>
        <v>643.64983130173664</v>
      </c>
      <c r="AD1773" s="123">
        <f t="shared" si="1083"/>
        <v>8775</v>
      </c>
      <c r="AE1773" s="14">
        <f t="shared" si="1084"/>
        <v>146.25</v>
      </c>
      <c r="AF1773" s="24">
        <f t="shared" si="1068"/>
        <v>496.82491565086832</v>
      </c>
      <c r="AG1773" s="3">
        <f t="shared" si="1085"/>
        <v>-1</v>
      </c>
      <c r="AH1773" s="14">
        <f t="shared" si="1089"/>
        <v>0</v>
      </c>
      <c r="AI1773" s="14">
        <f t="shared" si="1090"/>
        <v>-1.4100206998131878E-17</v>
      </c>
      <c r="AJ1773" s="14">
        <f t="shared" si="1091"/>
        <v>0.67857575914218504</v>
      </c>
      <c r="AK1773" s="14">
        <f t="shared" si="1092"/>
        <v>0.92572121462749613</v>
      </c>
      <c r="AL1773" s="24">
        <f t="shared" si="1086"/>
        <v>759.17354512039253</v>
      </c>
      <c r="AM1773" s="14">
        <f t="shared" si="1087"/>
        <v>617.65492242960886</v>
      </c>
      <c r="AN1773" s="138" t="str">
        <f t="shared" si="1088"/>
        <v>modifiée</v>
      </c>
      <c r="AP1773" s="124"/>
    </row>
    <row r="1774" spans="2:42" x14ac:dyDescent="0.25">
      <c r="B1774" s="3">
        <f t="shared" si="1069"/>
        <v>8780</v>
      </c>
      <c r="C1774" s="14">
        <f t="shared" si="1070"/>
        <v>146.33333333333334</v>
      </c>
      <c r="D1774" s="11">
        <f t="shared" si="1071"/>
        <v>1078.7374057494821</v>
      </c>
      <c r="E1774" s="11">
        <f t="shared" si="1056"/>
        <v>972.48956938104095</v>
      </c>
      <c r="F1774" s="11">
        <f t="shared" si="1072"/>
        <v>491.48365421295063</v>
      </c>
      <c r="G1774" s="11">
        <f t="shared" si="1057"/>
        <v>736.23253945938279</v>
      </c>
      <c r="H1774" s="11">
        <f t="shared" si="1058"/>
        <v>643.86832947127266</v>
      </c>
      <c r="I1774" s="24">
        <f t="shared" si="1073"/>
        <v>491.48365421295063</v>
      </c>
      <c r="J1774" s="12">
        <f t="shared" si="1059"/>
        <v>0.2431855775212243</v>
      </c>
      <c r="K1774" s="24">
        <f t="shared" si="1060"/>
        <v>660.24734827203042</v>
      </c>
      <c r="L1774" s="12">
        <f t="shared" si="1074"/>
        <v>0.20751893711536148</v>
      </c>
      <c r="M1774" s="24">
        <f t="shared" si="1075"/>
        <v>736.23253945938279</v>
      </c>
      <c r="N1774" s="12">
        <f t="shared" si="1061"/>
        <v>0.12192740740591848</v>
      </c>
      <c r="O1774" s="24">
        <f t="shared" si="1062"/>
        <v>3950.6121579830324</v>
      </c>
      <c r="P1774" s="12">
        <f t="shared" si="1076"/>
        <v>6.2630846911452404E-2</v>
      </c>
      <c r="Q1774" s="24">
        <f t="shared" si="1077"/>
        <v>643.86832947127266</v>
      </c>
      <c r="R1774" s="12">
        <f t="shared" si="1063"/>
        <v>0.35941240264422031</v>
      </c>
      <c r="S1774" s="24">
        <f t="shared" si="1064"/>
        <v>804.12566936259793</v>
      </c>
      <c r="T1774" s="12">
        <f t="shared" si="1078"/>
        <v>0.2183546358072247</v>
      </c>
      <c r="W1774" s="24">
        <f t="shared" si="1079"/>
        <v>901.05483436610973</v>
      </c>
      <c r="X1774" s="24">
        <f t="shared" si="1080"/>
        <v>650</v>
      </c>
      <c r="Y1774" s="13">
        <f t="shared" si="1065"/>
        <v>0.36217880401541391</v>
      </c>
      <c r="Z1774" s="24">
        <f t="shared" si="1066"/>
        <v>1785.8683753732805</v>
      </c>
      <c r="AA1774" s="24">
        <f t="shared" si="1067"/>
        <v>14068.175184660922</v>
      </c>
      <c r="AB1774" s="24">
        <f t="shared" si="1081"/>
        <v>772.46158191869119</v>
      </c>
      <c r="AC1774" s="24">
        <f t="shared" si="1082"/>
        <v>643.86832947127266</v>
      </c>
      <c r="AD1774" s="123">
        <f t="shared" si="1083"/>
        <v>8780</v>
      </c>
      <c r="AE1774" s="14">
        <f t="shared" si="1084"/>
        <v>146.33333333333334</v>
      </c>
      <c r="AF1774" s="24">
        <f t="shared" si="1068"/>
        <v>496.93416473563633</v>
      </c>
      <c r="AG1774" s="3">
        <f t="shared" si="1085"/>
        <v>-1</v>
      </c>
      <c r="AH1774" s="14">
        <f t="shared" si="1089"/>
        <v>0</v>
      </c>
      <c r="AI1774" s="14">
        <f t="shared" si="1090"/>
        <v>-1.36150436008172E-17</v>
      </c>
      <c r="AJ1774" s="14">
        <f t="shared" si="1091"/>
        <v>0.67759251737927295</v>
      </c>
      <c r="AK1774" s="14">
        <f t="shared" si="1092"/>
        <v>0.9241480278068368</v>
      </c>
      <c r="AL1774" s="24">
        <f t="shared" si="1086"/>
        <v>759.45155689570197</v>
      </c>
      <c r="AM1774" s="14">
        <f t="shared" si="1087"/>
        <v>617.84827942529421</v>
      </c>
      <c r="AN1774" s="138" t="str">
        <f t="shared" si="1088"/>
        <v>modifiée</v>
      </c>
      <c r="AP1774" s="124"/>
    </row>
    <row r="1775" spans="2:42" x14ac:dyDescent="0.25">
      <c r="B1775" s="3">
        <f t="shared" si="1069"/>
        <v>8785</v>
      </c>
      <c r="C1775" s="14">
        <f t="shared" si="1070"/>
        <v>146.41666666666666</v>
      </c>
      <c r="D1775" s="11">
        <f t="shared" si="1071"/>
        <v>1078.8226341910615</v>
      </c>
      <c r="E1775" s="11">
        <f t="shared" si="1056"/>
        <v>972.71034480741309</v>
      </c>
      <c r="F1775" s="11">
        <f t="shared" si="1072"/>
        <v>491.69117315006599</v>
      </c>
      <c r="G1775" s="11">
        <f t="shared" si="1057"/>
        <v>736.29517030629427</v>
      </c>
      <c r="H1775" s="11">
        <f t="shared" si="1058"/>
        <v>644.08668410707992</v>
      </c>
      <c r="I1775" s="24">
        <f t="shared" si="1073"/>
        <v>491.69117315006599</v>
      </c>
      <c r="J1775" s="12">
        <f t="shared" si="1059"/>
        <v>0.24313049011628896</v>
      </c>
      <c r="K1775" s="24">
        <f t="shared" si="1060"/>
        <v>660.39694412491735</v>
      </c>
      <c r="L1775" s="12">
        <f t="shared" si="1074"/>
        <v>0.20743304642331387</v>
      </c>
      <c r="M1775" s="24">
        <f t="shared" si="1075"/>
        <v>736.29517030629427</v>
      </c>
      <c r="N1775" s="12">
        <f t="shared" si="1061"/>
        <v>0.12318341242271146</v>
      </c>
      <c r="O1775" s="24">
        <f t="shared" si="1062"/>
        <v>3910.3308523085102</v>
      </c>
      <c r="P1775" s="12">
        <f t="shared" si="1076"/>
        <v>6.3254928787824766E-2</v>
      </c>
      <c r="Q1775" s="24">
        <f t="shared" si="1077"/>
        <v>644.08668410707992</v>
      </c>
      <c r="R1775" s="12">
        <f t="shared" si="1063"/>
        <v>0.35926891802234012</v>
      </c>
      <c r="S1775" s="24">
        <f t="shared" si="1064"/>
        <v>804.44682062791685</v>
      </c>
      <c r="T1775" s="12">
        <f t="shared" si="1078"/>
        <v>0.21821094138282077</v>
      </c>
      <c r="W1775" s="24">
        <f t="shared" si="1079"/>
        <v>901.41701317012519</v>
      </c>
      <c r="X1775" s="24">
        <f t="shared" si="1080"/>
        <v>650</v>
      </c>
      <c r="Y1775" s="13">
        <f t="shared" si="1065"/>
        <v>0.36169253251495886</v>
      </c>
      <c r="Z1775" s="24">
        <f t="shared" si="1066"/>
        <v>1782.3332909321975</v>
      </c>
      <c r="AA1775" s="24">
        <f t="shared" si="1067"/>
        <v>14050.424182051231</v>
      </c>
      <c r="AB1775" s="24">
        <f t="shared" si="1081"/>
        <v>772.7518486386025</v>
      </c>
      <c r="AC1775" s="24">
        <f t="shared" si="1082"/>
        <v>644.08668410707992</v>
      </c>
      <c r="AD1775" s="123">
        <f t="shared" si="1083"/>
        <v>8785</v>
      </c>
      <c r="AE1775" s="14">
        <f t="shared" si="1084"/>
        <v>146.41666666666666</v>
      </c>
      <c r="AF1775" s="24">
        <f t="shared" si="1068"/>
        <v>497.04334205353996</v>
      </c>
      <c r="AG1775" s="3">
        <f t="shared" si="1085"/>
        <v>-1</v>
      </c>
      <c r="AH1775" s="14">
        <f t="shared" si="1089"/>
        <v>0</v>
      </c>
      <c r="AI1775" s="14">
        <f t="shared" si="1090"/>
        <v>-1.3130198912403477E-17</v>
      </c>
      <c r="AJ1775" s="14">
        <f t="shared" si="1091"/>
        <v>0.67660992151814026</v>
      </c>
      <c r="AK1775" s="14">
        <f t="shared" si="1092"/>
        <v>0.92257587442902456</v>
      </c>
      <c r="AL1775" s="24">
        <f t="shared" si="1086"/>
        <v>759.72926379011813</v>
      </c>
      <c r="AM1775" s="14">
        <f t="shared" si="1087"/>
        <v>618.04151441011106</v>
      </c>
      <c r="AN1775" s="138" t="str">
        <f t="shared" si="1088"/>
        <v>modifiée</v>
      </c>
      <c r="AP1775" s="124"/>
    </row>
    <row r="1776" spans="2:42" x14ac:dyDescent="0.25">
      <c r="B1776" s="3">
        <f t="shared" si="1069"/>
        <v>8790</v>
      </c>
      <c r="C1776" s="14">
        <f t="shared" si="1070"/>
        <v>146.5</v>
      </c>
      <c r="D1776" s="11">
        <f t="shared" si="1071"/>
        <v>1078.9078141798577</v>
      </c>
      <c r="E1776" s="11">
        <f t="shared" si="1056"/>
        <v>972.93112023378535</v>
      </c>
      <c r="F1776" s="11">
        <f t="shared" si="1072"/>
        <v>491.89860619648931</v>
      </c>
      <c r="G1776" s="11">
        <f t="shared" si="1057"/>
        <v>736.35842523508211</v>
      </c>
      <c r="H1776" s="11">
        <f t="shared" si="1058"/>
        <v>644.30489504846275</v>
      </c>
      <c r="I1776" s="24">
        <f t="shared" si="1073"/>
        <v>491.89860619648931</v>
      </c>
      <c r="J1776" s="12">
        <f t="shared" si="1059"/>
        <v>0.24307540025394511</v>
      </c>
      <c r="K1776" s="24">
        <f t="shared" si="1060"/>
        <v>660.54661446056696</v>
      </c>
      <c r="L1776" s="12">
        <f t="shared" si="1074"/>
        <v>0.20734718204635619</v>
      </c>
      <c r="M1776" s="24">
        <f t="shared" si="1075"/>
        <v>736.35842523508211</v>
      </c>
      <c r="N1776" s="12">
        <f t="shared" si="1061"/>
        <v>0.12444773665151553</v>
      </c>
      <c r="O1776" s="24">
        <f t="shared" si="1062"/>
        <v>3870.6039261928672</v>
      </c>
      <c r="P1776" s="12">
        <f t="shared" si="1076"/>
        <v>6.3882567058902079E-2</v>
      </c>
      <c r="Q1776" s="24">
        <f t="shared" si="1077"/>
        <v>644.30489504846275</v>
      </c>
      <c r="R1776" s="12">
        <f t="shared" si="1063"/>
        <v>0.35912497491397738</v>
      </c>
      <c r="S1776" s="24">
        <f t="shared" si="1064"/>
        <v>804.76925594699037</v>
      </c>
      <c r="T1776" s="12">
        <f t="shared" si="1078"/>
        <v>0.21806708541473838</v>
      </c>
      <c r="W1776" s="24">
        <f t="shared" si="1079"/>
        <v>901.7787057026402</v>
      </c>
      <c r="X1776" s="24">
        <f t="shared" si="1080"/>
        <v>650</v>
      </c>
      <c r="Y1776" s="13">
        <f t="shared" si="1065"/>
        <v>0.36120773841758519</v>
      </c>
      <c r="Z1776" s="24">
        <f t="shared" si="1066"/>
        <v>1778.8103632786288</v>
      </c>
      <c r="AA1776" s="24">
        <f t="shared" si="1067"/>
        <v>14032.725694613146</v>
      </c>
      <c r="AB1776" s="24">
        <f t="shared" si="1081"/>
        <v>773.04180037555147</v>
      </c>
      <c r="AC1776" s="24">
        <f t="shared" si="1082"/>
        <v>644.30489504846275</v>
      </c>
      <c r="AD1776" s="123">
        <f t="shared" si="1083"/>
        <v>8790</v>
      </c>
      <c r="AE1776" s="14">
        <f t="shared" si="1084"/>
        <v>146.5</v>
      </c>
      <c r="AF1776" s="24">
        <f t="shared" si="1068"/>
        <v>497.15244752423138</v>
      </c>
      <c r="AG1776" s="3">
        <f t="shared" si="1085"/>
        <v>-1</v>
      </c>
      <c r="AH1776" s="14">
        <f t="shared" si="1089"/>
        <v>0</v>
      </c>
      <c r="AI1776" s="14">
        <f t="shared" si="1090"/>
        <v>-1.264567328970677E-17</v>
      </c>
      <c r="AJ1776" s="14">
        <f t="shared" si="1091"/>
        <v>0.67562797228191762</v>
      </c>
      <c r="AK1776" s="14">
        <f t="shared" si="1092"/>
        <v>0.9210047556510681</v>
      </c>
      <c r="AL1776" s="24">
        <f t="shared" si="1086"/>
        <v>760.00666643507691</v>
      </c>
      <c r="AM1776" s="14">
        <f t="shared" si="1087"/>
        <v>618.23462716751362</v>
      </c>
      <c r="AN1776" s="138" t="str">
        <f t="shared" si="1088"/>
        <v>modifiée</v>
      </c>
      <c r="AP1776" s="124"/>
    </row>
    <row r="1777" spans="2:42" x14ac:dyDescent="0.25">
      <c r="B1777" s="3">
        <f t="shared" si="1069"/>
        <v>8795</v>
      </c>
      <c r="C1777" s="14">
        <f t="shared" si="1070"/>
        <v>146.58333333333334</v>
      </c>
      <c r="D1777" s="11">
        <f t="shared" si="1071"/>
        <v>1078.99294577093</v>
      </c>
      <c r="E1777" s="11">
        <f t="shared" si="1056"/>
        <v>973.15189566015761</v>
      </c>
      <c r="F1777" s="11">
        <f t="shared" si="1072"/>
        <v>492.10595337853567</v>
      </c>
      <c r="G1777" s="11">
        <f t="shared" si="1057"/>
        <v>736.42230780214106</v>
      </c>
      <c r="H1777" s="11">
        <f t="shared" si="1058"/>
        <v>644.52296213387751</v>
      </c>
      <c r="I1777" s="24">
        <f t="shared" si="1073"/>
        <v>492.10595337853567</v>
      </c>
      <c r="J1777" s="12">
        <f t="shared" si="1059"/>
        <v>0.2430203079661071</v>
      </c>
      <c r="K1777" s="24">
        <f t="shared" si="1060"/>
        <v>660.69635924740726</v>
      </c>
      <c r="L1777" s="12">
        <f t="shared" si="1074"/>
        <v>0.2072613440166208</v>
      </c>
      <c r="M1777" s="24">
        <f t="shared" si="1075"/>
        <v>736.42230780214106</v>
      </c>
      <c r="N1777" s="12">
        <f t="shared" si="1061"/>
        <v>0.12572034730920037</v>
      </c>
      <c r="O1777" s="24">
        <f t="shared" si="1062"/>
        <v>3831.4235396160211</v>
      </c>
      <c r="P1777" s="12">
        <f t="shared" si="1076"/>
        <v>6.4513732463221674E-2</v>
      </c>
      <c r="Q1777" s="24">
        <f t="shared" si="1077"/>
        <v>644.52296213387751</v>
      </c>
      <c r="R1777" s="12">
        <f t="shared" si="1063"/>
        <v>0.35898057131932348</v>
      </c>
      <c r="S1777" s="24">
        <f t="shared" si="1064"/>
        <v>805.09298258489343</v>
      </c>
      <c r="T1777" s="12">
        <f t="shared" si="1078"/>
        <v>0.21792306705001063</v>
      </c>
      <c r="W1777" s="24">
        <f t="shared" si="1079"/>
        <v>902.13991344105773</v>
      </c>
      <c r="X1777" s="24">
        <f t="shared" si="1080"/>
        <v>650</v>
      </c>
      <c r="Y1777" s="13">
        <f t="shared" si="1065"/>
        <v>0.36072441969480817</v>
      </c>
      <c r="Z1777" s="24">
        <f t="shared" si="1066"/>
        <v>1775.2995554774971</v>
      </c>
      <c r="AA1777" s="24">
        <f t="shared" si="1067"/>
        <v>14015.079670486695</v>
      </c>
      <c r="AB1777" s="24">
        <f t="shared" si="1081"/>
        <v>773.33143778746762</v>
      </c>
      <c r="AC1777" s="24">
        <f t="shared" si="1082"/>
        <v>644.52296213387751</v>
      </c>
      <c r="AD1777" s="123">
        <f t="shared" si="1083"/>
        <v>8795</v>
      </c>
      <c r="AE1777" s="14">
        <f t="shared" si="1084"/>
        <v>146.58333333333334</v>
      </c>
      <c r="AF1777" s="24">
        <f t="shared" si="1068"/>
        <v>497.26148106693876</v>
      </c>
      <c r="AG1777" s="3">
        <f t="shared" si="1085"/>
        <v>-1</v>
      </c>
      <c r="AH1777" s="14">
        <f t="shared" si="1089"/>
        <v>0</v>
      </c>
      <c r="AI1777" s="14">
        <f t="shared" si="1090"/>
        <v>-1.2161467091426027E-17</v>
      </c>
      <c r="AJ1777" s="14">
        <f t="shared" si="1091"/>
        <v>0.67464667039755111</v>
      </c>
      <c r="AK1777" s="14">
        <f t="shared" si="1092"/>
        <v>0.91943467263608181</v>
      </c>
      <c r="AL1777" s="24">
        <f t="shared" si="1086"/>
        <v>760.28376546057325</v>
      </c>
      <c r="AM1777" s="14">
        <f t="shared" si="1087"/>
        <v>618.42761748008866</v>
      </c>
      <c r="AN1777" s="138" t="str">
        <f t="shared" si="1088"/>
        <v>modifiée</v>
      </c>
      <c r="AP1777" s="124"/>
    </row>
    <row r="1778" spans="2:42" x14ac:dyDescent="0.25">
      <c r="B1778" s="3">
        <f t="shared" si="1069"/>
        <v>8800</v>
      </c>
      <c r="C1778" s="14">
        <f t="shared" si="1070"/>
        <v>146.66666666666666</v>
      </c>
      <c r="D1778" s="11">
        <f t="shared" si="1071"/>
        <v>1079.0780290192449</v>
      </c>
      <c r="E1778" s="11">
        <f t="shared" si="1056"/>
        <v>973.37267108652975</v>
      </c>
      <c r="F1778" s="11">
        <f t="shared" si="1072"/>
        <v>492.31321472255229</v>
      </c>
      <c r="G1778" s="11">
        <f t="shared" si="1057"/>
        <v>736.48682153460425</v>
      </c>
      <c r="H1778" s="11">
        <f t="shared" si="1058"/>
        <v>644.74088520092755</v>
      </c>
      <c r="I1778" s="24">
        <f t="shared" si="1073"/>
        <v>492.31321472255229</v>
      </c>
      <c r="J1778" s="12">
        <f t="shared" si="1059"/>
        <v>0.24296521328470055</v>
      </c>
      <c r="K1778" s="24">
        <f t="shared" si="1060"/>
        <v>660.84617845373361</v>
      </c>
      <c r="L1778" s="12">
        <f t="shared" si="1074"/>
        <v>0.20717553236610872</v>
      </c>
      <c r="M1778" s="24">
        <f t="shared" si="1075"/>
        <v>736.48682153460425</v>
      </c>
      <c r="N1778" s="12">
        <f t="shared" si="1061"/>
        <v>0.12700120996116496</v>
      </c>
      <c r="O1778" s="24">
        <f t="shared" si="1062"/>
        <v>3792.7819603960061</v>
      </c>
      <c r="P1778" s="12">
        <f t="shared" si="1076"/>
        <v>6.5148394867295928E-2</v>
      </c>
      <c r="Q1778" s="24">
        <f t="shared" si="1077"/>
        <v>644.74088520092755</v>
      </c>
      <c r="R1778" s="12">
        <f t="shared" si="1063"/>
        <v>0.35883570522801606</v>
      </c>
      <c r="S1778" s="24">
        <f t="shared" si="1064"/>
        <v>805.41800785920941</v>
      </c>
      <c r="T1778" s="12">
        <f t="shared" si="1078"/>
        <v>0.2177788854305405</v>
      </c>
      <c r="W1778" s="24">
        <f t="shared" si="1079"/>
        <v>902.50063786075259</v>
      </c>
      <c r="X1778" s="24">
        <f t="shared" si="1080"/>
        <v>650</v>
      </c>
      <c r="Y1778" s="13">
        <f t="shared" si="1065"/>
        <v>0.36024257430437456</v>
      </c>
      <c r="Z1778" s="24">
        <f t="shared" si="1066"/>
        <v>1771.800830644429</v>
      </c>
      <c r="AA1778" s="24">
        <f t="shared" si="1067"/>
        <v>13997.486057158496</v>
      </c>
      <c r="AB1778" s="24">
        <f t="shared" si="1081"/>
        <v>773.62076153084013</v>
      </c>
      <c r="AC1778" s="24">
        <f t="shared" si="1082"/>
        <v>644.74088520092755</v>
      </c>
      <c r="AD1778" s="123">
        <f t="shared" si="1083"/>
        <v>8800</v>
      </c>
      <c r="AE1778" s="14">
        <f t="shared" si="1084"/>
        <v>146.66666666666666</v>
      </c>
      <c r="AF1778" s="24">
        <f t="shared" si="1068"/>
        <v>497.37044260046378</v>
      </c>
      <c r="AG1778" s="3">
        <f t="shared" si="1085"/>
        <v>-1</v>
      </c>
      <c r="AH1778" s="14">
        <f t="shared" si="1089"/>
        <v>0</v>
      </c>
      <c r="AI1778" s="14">
        <f t="shared" si="1090"/>
        <v>-1.1677580678154277E-17</v>
      </c>
      <c r="AJ1778" s="14">
        <f t="shared" si="1091"/>
        <v>0.67366601659582592</v>
      </c>
      <c r="AK1778" s="14">
        <f t="shared" si="1092"/>
        <v>0.9178656265533216</v>
      </c>
      <c r="AL1778" s="24">
        <f t="shared" si="1086"/>
        <v>760.56056149515291</v>
      </c>
      <c r="AM1778" s="14">
        <f t="shared" si="1087"/>
        <v>618.62048512955323</v>
      </c>
      <c r="AN1778" s="138" t="str">
        <f t="shared" si="1088"/>
        <v>modifiée</v>
      </c>
      <c r="AP1778" s="124"/>
    </row>
    <row r="1779" spans="2:42" x14ac:dyDescent="0.25">
      <c r="B1779" s="3">
        <f t="shared" si="1069"/>
        <v>8805</v>
      </c>
      <c r="C1779" s="14">
        <f t="shared" si="1070"/>
        <v>146.75</v>
      </c>
      <c r="D1779" s="11">
        <f t="shared" si="1071"/>
        <v>1079.1630639796754</v>
      </c>
      <c r="E1779" s="11">
        <f t="shared" si="1056"/>
        <v>973.59344651290201</v>
      </c>
      <c r="F1779" s="11">
        <f t="shared" si="1072"/>
        <v>492.52039025491842</v>
      </c>
      <c r="G1779" s="11">
        <f t="shared" si="1057"/>
        <v>736.55196992947151</v>
      </c>
      <c r="H1779" s="11">
        <f t="shared" si="1058"/>
        <v>644.95866408635811</v>
      </c>
      <c r="I1779" s="24">
        <f t="shared" si="1073"/>
        <v>492.52039025491842</v>
      </c>
      <c r="J1779" s="12">
        <f t="shared" si="1059"/>
        <v>0.24291011624166139</v>
      </c>
      <c r="K1779" s="24">
        <f t="shared" si="1060"/>
        <v>660.99607204770928</v>
      </c>
      <c r="L1779" s="12">
        <f t="shared" si="1074"/>
        <v>0.20708974712678885</v>
      </c>
      <c r="M1779" s="24">
        <f t="shared" si="1075"/>
        <v>736.55196992947151</v>
      </c>
      <c r="N1779" s="12">
        <f t="shared" si="1061"/>
        <v>0.12829028852082061</v>
      </c>
      <c r="O1779" s="24">
        <f t="shared" si="1062"/>
        <v>3754.6715627738058</v>
      </c>
      <c r="P1779" s="12">
        <f t="shared" si="1076"/>
        <v>6.5786523270180447E-2</v>
      </c>
      <c r="Q1779" s="24">
        <f t="shared" si="1077"/>
        <v>644.95866408635811</v>
      </c>
      <c r="R1779" s="12">
        <f t="shared" si="1063"/>
        <v>0.35869037461907832</v>
      </c>
      <c r="S1779" s="24">
        <f t="shared" si="1064"/>
        <v>805.74433914048757</v>
      </c>
      <c r="T1779" s="12">
        <f t="shared" si="1078"/>
        <v>0.21763453969321866</v>
      </c>
      <c r="W1779" s="24">
        <f t="shared" si="1079"/>
        <v>902.86088043505697</v>
      </c>
      <c r="X1779" s="24">
        <f t="shared" si="1080"/>
        <v>650</v>
      </c>
      <c r="Y1779" s="13">
        <f t="shared" si="1065"/>
        <v>0.35976220019040023</v>
      </c>
      <c r="Z1779" s="24">
        <f t="shared" si="1066"/>
        <v>1768.314151946126</v>
      </c>
      <c r="AA1779" s="24">
        <f t="shared" si="1067"/>
        <v>13979.944801467416</v>
      </c>
      <c r="AB1779" s="24">
        <f t="shared" si="1081"/>
        <v>773.90977226070754</v>
      </c>
      <c r="AC1779" s="24">
        <f t="shared" si="1082"/>
        <v>644.95866408635811</v>
      </c>
      <c r="AD1779" s="123">
        <f t="shared" si="1083"/>
        <v>8805</v>
      </c>
      <c r="AE1779" s="14">
        <f t="shared" si="1084"/>
        <v>146.75</v>
      </c>
      <c r="AF1779" s="24">
        <f t="shared" si="1068"/>
        <v>497.47933204317906</v>
      </c>
      <c r="AG1779" s="3">
        <f t="shared" si="1085"/>
        <v>-1</v>
      </c>
      <c r="AH1779" s="14">
        <f t="shared" si="1089"/>
        <v>0</v>
      </c>
      <c r="AI1779" s="14">
        <f t="shared" si="1090"/>
        <v>-1.1194014412389845E-17</v>
      </c>
      <c r="AJ1779" s="14">
        <f t="shared" si="1091"/>
        <v>0.67268601161138841</v>
      </c>
      <c r="AK1779" s="14">
        <f t="shared" si="1092"/>
        <v>0.91629761857822156</v>
      </c>
      <c r="AL1779" s="24">
        <f t="shared" si="1086"/>
        <v>760.83705516590328</v>
      </c>
      <c r="AM1779" s="14">
        <f t="shared" si="1087"/>
        <v>618.81322989674959</v>
      </c>
      <c r="AN1779" s="138" t="str">
        <f t="shared" si="1088"/>
        <v>modifiée</v>
      </c>
      <c r="AP1779" s="124"/>
    </row>
    <row r="1780" spans="2:42" x14ac:dyDescent="0.25">
      <c r="B1780" s="3">
        <f t="shared" si="1069"/>
        <v>8810</v>
      </c>
      <c r="C1780" s="14">
        <f t="shared" si="1070"/>
        <v>146.83333333333334</v>
      </c>
      <c r="D1780" s="11">
        <f t="shared" si="1071"/>
        <v>1079.2480507070004</v>
      </c>
      <c r="E1780" s="11">
        <f t="shared" si="1056"/>
        <v>973.81422193927426</v>
      </c>
      <c r="F1780" s="11">
        <f t="shared" si="1072"/>
        <v>492.72748000204524</v>
      </c>
      <c r="G1780" s="11">
        <f t="shared" si="1057"/>
        <v>736.61775645274167</v>
      </c>
      <c r="H1780" s="11">
        <f t="shared" si="1058"/>
        <v>645.17629862605133</v>
      </c>
      <c r="I1780" s="24">
        <f t="shared" si="1073"/>
        <v>492.72748000204524</v>
      </c>
      <c r="J1780" s="12">
        <f t="shared" si="1059"/>
        <v>0.24285501686893615</v>
      </c>
      <c r="K1780" s="24">
        <f t="shared" si="1060"/>
        <v>661.14603999736596</v>
      </c>
      <c r="L1780" s="12">
        <f t="shared" si="1074"/>
        <v>0.20700398833055919</v>
      </c>
      <c r="M1780" s="24">
        <f t="shared" si="1075"/>
        <v>736.61775645274167</v>
      </c>
      <c r="N1780" s="12">
        <f t="shared" si="1061"/>
        <v>0.12958754524989979</v>
      </c>
      <c r="O1780" s="24">
        <f t="shared" si="1062"/>
        <v>3717.0848260168309</v>
      </c>
      <c r="P1780" s="12">
        <f t="shared" si="1076"/>
        <v>6.6428085808466694E-2</v>
      </c>
      <c r="Q1780" s="24">
        <f t="shared" si="1077"/>
        <v>645.17629862605133</v>
      </c>
      <c r="R1780" s="12">
        <f t="shared" si="1063"/>
        <v>0.35854457746085755</v>
      </c>
      <c r="S1780" s="24">
        <f t="shared" si="1064"/>
        <v>806.07198385270453</v>
      </c>
      <c r="T1780" s="12">
        <f t="shared" si="1078"/>
        <v>0.21749002896983377</v>
      </c>
      <c r="W1780" s="24">
        <f t="shared" si="1079"/>
        <v>903.22064263524737</v>
      </c>
      <c r="X1780" s="24">
        <f t="shared" si="1080"/>
        <v>650</v>
      </c>
      <c r="Y1780" s="13">
        <f t="shared" si="1065"/>
        <v>0.35928329528348024</v>
      </c>
      <c r="Z1780" s="24">
        <f t="shared" si="1066"/>
        <v>1764.8394826006722</v>
      </c>
      <c r="AA1780" s="24">
        <f t="shared" si="1067"/>
        <v>13962.455849609074</v>
      </c>
      <c r="AB1780" s="24">
        <f t="shared" si="1081"/>
        <v>774.19847063064935</v>
      </c>
      <c r="AC1780" s="24">
        <f t="shared" si="1082"/>
        <v>645.17629862605133</v>
      </c>
      <c r="AD1780" s="123">
        <f t="shared" si="1083"/>
        <v>8810</v>
      </c>
      <c r="AE1780" s="14">
        <f t="shared" si="1084"/>
        <v>146.83333333333334</v>
      </c>
      <c r="AF1780" s="24">
        <f t="shared" si="1068"/>
        <v>497.58814931302567</v>
      </c>
      <c r="AG1780" s="3">
        <f t="shared" si="1085"/>
        <v>-1</v>
      </c>
      <c r="AH1780" s="14">
        <f t="shared" si="1089"/>
        <v>0</v>
      </c>
      <c r="AI1780" s="14">
        <f t="shared" si="1090"/>
        <v>-1.0710768658547617E-17</v>
      </c>
      <c r="AJ1780" s="14">
        <f t="shared" si="1091"/>
        <v>0.67170665618276892</v>
      </c>
      <c r="AK1780" s="14">
        <f t="shared" si="1092"/>
        <v>0.91473064989243036</v>
      </c>
      <c r="AL1780" s="24">
        <f t="shared" si="1086"/>
        <v>761.11324709844496</v>
      </c>
      <c r="AM1780" s="14">
        <f t="shared" si="1087"/>
        <v>619.00585156164254</v>
      </c>
      <c r="AN1780" s="138" t="str">
        <f t="shared" si="1088"/>
        <v>modifiée</v>
      </c>
      <c r="AP1780" s="124"/>
    </row>
    <row r="1781" spans="2:42" x14ac:dyDescent="0.25">
      <c r="B1781" s="3">
        <f t="shared" si="1069"/>
        <v>8815</v>
      </c>
      <c r="C1781" s="14">
        <f t="shared" si="1070"/>
        <v>146.91666666666666</v>
      </c>
      <c r="D1781" s="11">
        <f t="shared" si="1071"/>
        <v>1079.3329892559057</v>
      </c>
      <c r="E1781" s="11">
        <f t="shared" si="1056"/>
        <v>974.0349973656464</v>
      </c>
      <c r="F1781" s="11">
        <f t="shared" si="1072"/>
        <v>492.93448399037578</v>
      </c>
      <c r="G1781" s="11">
        <f t="shared" si="1057"/>
        <v>736.68418453855008</v>
      </c>
      <c r="H1781" s="11">
        <f t="shared" si="1058"/>
        <v>645.39378865502113</v>
      </c>
      <c r="I1781" s="24">
        <f t="shared" si="1073"/>
        <v>492.93448399037578</v>
      </c>
      <c r="J1781" s="12">
        <f t="shared" si="1059"/>
        <v>0.2427999151984814</v>
      </c>
      <c r="K1781" s="24">
        <f t="shared" si="1060"/>
        <v>661.29608227060407</v>
      </c>
      <c r="L1781" s="12">
        <f t="shared" si="1074"/>
        <v>0.20691825600924657</v>
      </c>
      <c r="M1781" s="24">
        <f t="shared" si="1075"/>
        <v>736.68418453855008</v>
      </c>
      <c r="N1781" s="12">
        <f t="shared" si="1061"/>
        <v>0.13089294075961697</v>
      </c>
      <c r="O1781" s="24">
        <f t="shared" si="1062"/>
        <v>3680.0143330401979</v>
      </c>
      <c r="P1781" s="12">
        <f t="shared" si="1076"/>
        <v>6.7073049761799924E-2</v>
      </c>
      <c r="Q1781" s="24">
        <f t="shared" si="1077"/>
        <v>645.39378865502113</v>
      </c>
      <c r="R1781" s="12">
        <f t="shared" si="1063"/>
        <v>0.35839831171096365</v>
      </c>
      <c r="S1781" s="24">
        <f t="shared" si="1064"/>
        <v>806.40094947373063</v>
      </c>
      <c r="T1781" s="12">
        <f t="shared" si="1078"/>
        <v>0.21734535238704122</v>
      </c>
      <c r="W1781" s="24">
        <f t="shared" si="1079"/>
        <v>903.57992593053086</v>
      </c>
      <c r="X1781" s="24">
        <f t="shared" si="1080"/>
        <v>650</v>
      </c>
      <c r="Y1781" s="13">
        <f t="shared" si="1065"/>
        <v>0.3588058575008195</v>
      </c>
      <c r="Z1781" s="24">
        <f t="shared" si="1066"/>
        <v>1761.3767858778886</v>
      </c>
      <c r="AA1781" s="24">
        <f t="shared" si="1067"/>
        <v>13945.019147141209</v>
      </c>
      <c r="AB1781" s="24">
        <f t="shared" si="1081"/>
        <v>774.48685729277599</v>
      </c>
      <c r="AC1781" s="24">
        <f t="shared" si="1082"/>
        <v>645.39378865502113</v>
      </c>
      <c r="AD1781" s="123">
        <f t="shared" si="1083"/>
        <v>8815</v>
      </c>
      <c r="AE1781" s="14">
        <f t="shared" si="1084"/>
        <v>146.91666666666666</v>
      </c>
      <c r="AF1781" s="24">
        <f t="shared" si="1068"/>
        <v>497.69689432751056</v>
      </c>
      <c r="AG1781" s="3">
        <f t="shared" si="1085"/>
        <v>-1</v>
      </c>
      <c r="AH1781" s="14">
        <f t="shared" si="1089"/>
        <v>0</v>
      </c>
      <c r="AI1781" s="14">
        <f t="shared" si="1090"/>
        <v>-1.0227843782970308E-17</v>
      </c>
      <c r="AJ1781" s="14">
        <f t="shared" si="1091"/>
        <v>0.6707279510524049</v>
      </c>
      <c r="AK1781" s="14">
        <f t="shared" si="1092"/>
        <v>0.91316472168384788</v>
      </c>
      <c r="AL1781" s="24">
        <f t="shared" si="1086"/>
        <v>761.38913791692312</v>
      </c>
      <c r="AM1781" s="14">
        <f t="shared" si="1087"/>
        <v>619.19834990331526</v>
      </c>
      <c r="AN1781" s="138" t="str">
        <f t="shared" si="1088"/>
        <v>modifiée</v>
      </c>
      <c r="AP1781" s="124"/>
    </row>
    <row r="1782" spans="2:42" x14ac:dyDescent="0.25">
      <c r="B1782" s="3">
        <f t="shared" si="1069"/>
        <v>8820</v>
      </c>
      <c r="C1782" s="14">
        <f t="shared" si="1070"/>
        <v>147</v>
      </c>
      <c r="D1782" s="11">
        <f t="shared" si="1071"/>
        <v>1079.4178796809847</v>
      </c>
      <c r="E1782" s="11">
        <f t="shared" si="1056"/>
        <v>974.25577279201866</v>
      </c>
      <c r="F1782" s="11">
        <f t="shared" si="1072"/>
        <v>493.14140224638504</v>
      </c>
      <c r="G1782" s="11">
        <f t="shared" si="1057"/>
        <v>736.75125758831189</v>
      </c>
      <c r="H1782" s="11">
        <f t="shared" si="1058"/>
        <v>645.61113400740817</v>
      </c>
      <c r="I1782" s="24">
        <f t="shared" si="1073"/>
        <v>493.14140224638504</v>
      </c>
      <c r="J1782" s="12">
        <f t="shared" si="1059"/>
        <v>0.24274481126226369</v>
      </c>
      <c r="K1782" s="24">
        <f t="shared" si="1060"/>
        <v>661.44619883519294</v>
      </c>
      <c r="L1782" s="12">
        <f t="shared" si="1074"/>
        <v>0.20683255019457975</v>
      </c>
      <c r="M1782" s="24">
        <f t="shared" si="1075"/>
        <v>736.75125758831189</v>
      </c>
      <c r="N1782" s="12">
        <f t="shared" si="1061"/>
        <v>0.13220643401268461</v>
      </c>
      <c r="O1782" s="24">
        <f t="shared" si="1062"/>
        <v>3643.4527690456894</v>
      </c>
      <c r="P1782" s="12">
        <f t="shared" si="1076"/>
        <v>6.7721381558884408E-2</v>
      </c>
      <c r="Q1782" s="24">
        <f t="shared" si="1077"/>
        <v>645.61113400740817</v>
      </c>
      <c r="R1782" s="12">
        <f t="shared" si="1063"/>
        <v>0.35825157531620649</v>
      </c>
      <c r="S1782" s="24">
        <f t="shared" si="1064"/>
        <v>806.73124353580181</v>
      </c>
      <c r="T1782" s="12">
        <f t="shared" si="1078"/>
        <v>0.21720050906629035</v>
      </c>
      <c r="W1782" s="24">
        <f t="shared" si="1079"/>
        <v>903.93873178803165</v>
      </c>
      <c r="X1782" s="24">
        <f t="shared" si="1080"/>
        <v>650</v>
      </c>
      <c r="Y1782" s="13">
        <f t="shared" si="1065"/>
        <v>0.35832988474635968</v>
      </c>
      <c r="Z1782" s="24">
        <f t="shared" si="1066"/>
        <v>1757.9260250996754</v>
      </c>
      <c r="AA1782" s="24">
        <f t="shared" si="1067"/>
        <v>13927.6346389889</v>
      </c>
      <c r="AB1782" s="24">
        <f t="shared" si="1081"/>
        <v>774.77493289771996</v>
      </c>
      <c r="AC1782" s="24">
        <f t="shared" si="1082"/>
        <v>645.61113400740817</v>
      </c>
      <c r="AD1782" s="123">
        <f t="shared" si="1083"/>
        <v>8820</v>
      </c>
      <c r="AE1782" s="14">
        <f t="shared" si="1084"/>
        <v>147</v>
      </c>
      <c r="AF1782" s="24">
        <f t="shared" si="1068"/>
        <v>497.80556700370408</v>
      </c>
      <c r="AG1782" s="3">
        <f t="shared" si="1085"/>
        <v>-1</v>
      </c>
      <c r="AH1782" s="14">
        <f t="shared" si="1089"/>
        <v>0</v>
      </c>
      <c r="AI1782" s="14">
        <f t="shared" si="1090"/>
        <v>-9.745240153939579E-18</v>
      </c>
      <c r="AJ1782" s="14">
        <f t="shared" si="1091"/>
        <v>0.66974989696666321</v>
      </c>
      <c r="AK1782" s="14">
        <f t="shared" si="1092"/>
        <v>0.9115998351466611</v>
      </c>
      <c r="AL1782" s="24">
        <f t="shared" si="1086"/>
        <v>761.66472824399852</v>
      </c>
      <c r="AM1782" s="14">
        <f t="shared" si="1087"/>
        <v>619.3907246999654</v>
      </c>
      <c r="AN1782" s="138" t="str">
        <f t="shared" si="1088"/>
        <v>modifiée</v>
      </c>
      <c r="AP1782" s="124"/>
    </row>
    <row r="1783" spans="2:42" x14ac:dyDescent="0.25">
      <c r="B1783" s="3">
        <f t="shared" si="1069"/>
        <v>8825</v>
      </c>
      <c r="C1783" s="14">
        <f t="shared" si="1070"/>
        <v>147.08333333333334</v>
      </c>
      <c r="D1783" s="11">
        <f t="shared" si="1071"/>
        <v>1079.5027220367381</v>
      </c>
      <c r="E1783" s="11">
        <f t="shared" si="1056"/>
        <v>974.47654821839092</v>
      </c>
      <c r="F1783" s="11">
        <f t="shared" si="1072"/>
        <v>493.34823479657962</v>
      </c>
      <c r="G1783" s="11">
        <f t="shared" si="1057"/>
        <v>736.81897896987073</v>
      </c>
      <c r="H1783" s="11">
        <f t="shared" si="1058"/>
        <v>645.82833451647446</v>
      </c>
      <c r="I1783" s="24">
        <f t="shared" si="1073"/>
        <v>493.34823479657962</v>
      </c>
      <c r="J1783" s="12">
        <f t="shared" si="1059"/>
        <v>0.2426897050922589</v>
      </c>
      <c r="K1783" s="24">
        <f t="shared" si="1060"/>
        <v>661.5963896587723</v>
      </c>
      <c r="L1783" s="12">
        <f t="shared" si="1074"/>
        <v>0.2067468709182437</v>
      </c>
      <c r="M1783" s="24">
        <f t="shared" si="1075"/>
        <v>736.81897896987073</v>
      </c>
      <c r="N1783" s="12">
        <f t="shared" si="1061"/>
        <v>0.13352798232617538</v>
      </c>
      <c r="O1783" s="24">
        <f t="shared" si="1062"/>
        <v>3607.3929201785522</v>
      </c>
      <c r="P1783" s="12">
        <f t="shared" si="1076"/>
        <v>6.8373046784028571E-2</v>
      </c>
      <c r="Q1783" s="24">
        <f t="shared" si="1077"/>
        <v>645.82833451647446</v>
      </c>
      <c r="R1783" s="12">
        <f t="shared" si="1063"/>
        <v>0.35810436621253405</v>
      </c>
      <c r="S1783" s="24">
        <f t="shared" si="1064"/>
        <v>807.06287362599448</v>
      </c>
      <c r="T1783" s="12">
        <f t="shared" si="1078"/>
        <v>0.21705549812387495</v>
      </c>
      <c r="W1783" s="24">
        <f t="shared" si="1079"/>
        <v>904.297061672778</v>
      </c>
      <c r="X1783" s="24">
        <f t="shared" si="1080"/>
        <v>650</v>
      </c>
      <c r="Y1783" s="13">
        <f t="shared" si="1065"/>
        <v>0.35785537491089442</v>
      </c>
      <c r="Z1783" s="24">
        <f t="shared" si="1066"/>
        <v>1754.4871636403229</v>
      </c>
      <c r="AA1783" s="24">
        <f t="shared" si="1067"/>
        <v>13910.302269449296</v>
      </c>
      <c r="AB1783" s="24">
        <f t="shared" si="1081"/>
        <v>775.06269809462628</v>
      </c>
      <c r="AC1783" s="24">
        <f t="shared" si="1082"/>
        <v>645.82833451647446</v>
      </c>
      <c r="AD1783" s="123">
        <f t="shared" si="1083"/>
        <v>8825</v>
      </c>
      <c r="AE1783" s="14">
        <f t="shared" si="1084"/>
        <v>147.08333333333334</v>
      </c>
      <c r="AF1783" s="24">
        <f t="shared" si="1068"/>
        <v>497.91416725823723</v>
      </c>
      <c r="AG1783" s="3">
        <f t="shared" si="1085"/>
        <v>-1</v>
      </c>
      <c r="AH1783" s="14">
        <f t="shared" si="1089"/>
        <v>0</v>
      </c>
      <c r="AI1783" s="14">
        <f t="shared" si="1090"/>
        <v>-9.2629581416881912E-18</v>
      </c>
      <c r="AJ1783" s="14">
        <f t="shared" si="1091"/>
        <v>0.66877249467586486</v>
      </c>
      <c r="AK1783" s="14">
        <f t="shared" si="1092"/>
        <v>0.91003599148138381</v>
      </c>
      <c r="AL1783" s="24">
        <f t="shared" si="1086"/>
        <v>761.9400187008398</v>
      </c>
      <c r="AM1783" s="14">
        <f t="shared" si="1087"/>
        <v>619.58297572890172</v>
      </c>
      <c r="AN1783" s="138" t="str">
        <f t="shared" si="1088"/>
        <v>modifiée</v>
      </c>
      <c r="AP1783" s="124"/>
    </row>
    <row r="1784" spans="2:42" x14ac:dyDescent="0.25">
      <c r="B1784" s="3">
        <f t="shared" si="1069"/>
        <v>8830</v>
      </c>
      <c r="C1784" s="14">
        <f t="shared" si="1070"/>
        <v>147.16666666666666</v>
      </c>
      <c r="D1784" s="11">
        <f t="shared" si="1071"/>
        <v>1079.5875163775731</v>
      </c>
      <c r="E1784" s="11">
        <f t="shared" si="1056"/>
        <v>974.69732364476306</v>
      </c>
      <c r="F1784" s="11">
        <f t="shared" si="1072"/>
        <v>493.55498166749788</v>
      </c>
      <c r="G1784" s="11">
        <f t="shared" si="1057"/>
        <v>736.88735201665475</v>
      </c>
      <c r="H1784" s="11">
        <f t="shared" si="1058"/>
        <v>646.0453900145983</v>
      </c>
      <c r="I1784" s="24">
        <f t="shared" si="1073"/>
        <v>493.55498166749788</v>
      </c>
      <c r="J1784" s="12">
        <f t="shared" si="1059"/>
        <v>0.24263459672045248</v>
      </c>
      <c r="K1784" s="24">
        <f t="shared" si="1060"/>
        <v>661.74665470885134</v>
      </c>
      <c r="L1784" s="12">
        <f t="shared" si="1074"/>
        <v>0.20666121821186359</v>
      </c>
      <c r="M1784" s="24">
        <f t="shared" si="1075"/>
        <v>736.88735201665475</v>
      </c>
      <c r="N1784" s="12">
        <f t="shared" si="1061"/>
        <v>0.13485754137526079</v>
      </c>
      <c r="O1784" s="24">
        <f t="shared" si="1062"/>
        <v>3571.8276722011792</v>
      </c>
      <c r="P1784" s="12">
        <f t="shared" si="1076"/>
        <v>6.9028010184157385E-2</v>
      </c>
      <c r="Q1784" s="24">
        <f t="shared" si="1077"/>
        <v>646.0453900145983</v>
      </c>
      <c r="R1784" s="12">
        <f t="shared" si="1063"/>
        <v>0.35795668232496985</v>
      </c>
      <c r="S1784" s="24">
        <f t="shared" si="1064"/>
        <v>807.39584738670669</v>
      </c>
      <c r="T1784" s="12">
        <f t="shared" si="1078"/>
        <v>0.2169103186708766</v>
      </c>
      <c r="W1784" s="24">
        <f t="shared" si="1079"/>
        <v>904.65491704768885</v>
      </c>
      <c r="X1784" s="24">
        <f t="shared" si="1080"/>
        <v>650</v>
      </c>
      <c r="Y1784" s="13">
        <f t="shared" si="1065"/>
        <v>0.3573823258721962</v>
      </c>
      <c r="Z1784" s="24">
        <f t="shared" si="1066"/>
        <v>1751.0601649268551</v>
      </c>
      <c r="AA1784" s="24">
        <f t="shared" si="1067"/>
        <v>13893.021982196809</v>
      </c>
      <c r="AB1784" s="24">
        <f t="shared" si="1081"/>
        <v>775.35015353114363</v>
      </c>
      <c r="AC1784" s="24">
        <f t="shared" si="1082"/>
        <v>646.0453900145983</v>
      </c>
      <c r="AD1784" s="123">
        <f t="shared" si="1083"/>
        <v>8830</v>
      </c>
      <c r="AE1784" s="14">
        <f t="shared" si="1084"/>
        <v>147.16666666666666</v>
      </c>
      <c r="AF1784" s="24">
        <f t="shared" si="1068"/>
        <v>498.02269500729915</v>
      </c>
      <c r="AG1784" s="3">
        <f t="shared" si="1085"/>
        <v>-1</v>
      </c>
      <c r="AH1784" s="14">
        <f t="shared" si="1089"/>
        <v>0</v>
      </c>
      <c r="AI1784" s="14">
        <f t="shared" si="1090"/>
        <v>-8.7809981184110486E-18</v>
      </c>
      <c r="AJ1784" s="14">
        <f t="shared" si="1091"/>
        <v>0.6677957449343076</v>
      </c>
      <c r="AK1784" s="14">
        <f t="shared" si="1092"/>
        <v>0.90847319189489217</v>
      </c>
      <c r="AL1784" s="24">
        <f t="shared" si="1086"/>
        <v>762.21500990711434</v>
      </c>
      <c r="AM1784" s="14">
        <f t="shared" si="1087"/>
        <v>619.7751027665397</v>
      </c>
      <c r="AN1784" s="138" t="str">
        <f t="shared" si="1088"/>
        <v>modifiée</v>
      </c>
      <c r="AP1784" s="124"/>
    </row>
    <row r="1785" spans="2:42" x14ac:dyDescent="0.25">
      <c r="B1785" s="3">
        <f t="shared" si="1069"/>
        <v>8835</v>
      </c>
      <c r="C1785" s="14">
        <f t="shared" si="1070"/>
        <v>147.25</v>
      </c>
      <c r="D1785" s="11">
        <f t="shared" si="1071"/>
        <v>1079.6722627578056</v>
      </c>
      <c r="E1785" s="11">
        <f t="shared" si="1056"/>
        <v>974.91809907113532</v>
      </c>
      <c r="F1785" s="11">
        <f t="shared" si="1072"/>
        <v>493.76164288570976</v>
      </c>
      <c r="G1785" s="11">
        <f t="shared" si="1057"/>
        <v>736.95638002683893</v>
      </c>
      <c r="H1785" s="11">
        <f t="shared" si="1058"/>
        <v>646.2623003332692</v>
      </c>
      <c r="I1785" s="24">
        <f t="shared" si="1073"/>
        <v>493.76164288570976</v>
      </c>
      <c r="J1785" s="12">
        <f t="shared" si="1059"/>
        <v>0.24257948617883884</v>
      </c>
      <c r="K1785" s="24">
        <f t="shared" si="1060"/>
        <v>661.89699395280991</v>
      </c>
      <c r="L1785" s="12">
        <f t="shared" si="1074"/>
        <v>0.20657559210696028</v>
      </c>
      <c r="M1785" s="24">
        <f t="shared" si="1075"/>
        <v>736.95638002683893</v>
      </c>
      <c r="N1785" s="12">
        <f t="shared" si="1061"/>
        <v>0.13619506519780253</v>
      </c>
      <c r="O1785" s="24">
        <f t="shared" si="1062"/>
        <v>3536.7500091842085</v>
      </c>
      <c r="P1785" s="12">
        <f t="shared" si="1076"/>
        <v>6.9686235676299696E-2</v>
      </c>
      <c r="Q1785" s="24">
        <f t="shared" si="1077"/>
        <v>646.2623003332692</v>
      </c>
      <c r="R1785" s="12">
        <f t="shared" si="1063"/>
        <v>0.35780852156754928</v>
      </c>
      <c r="S1785" s="24">
        <f t="shared" si="1064"/>
        <v>807.73017251614442</v>
      </c>
      <c r="T1785" s="12">
        <f t="shared" si="1078"/>
        <v>0.21676496981306553</v>
      </c>
      <c r="W1785" s="24">
        <f t="shared" si="1079"/>
        <v>905.01229937356106</v>
      </c>
      <c r="X1785" s="24">
        <f t="shared" si="1080"/>
        <v>650</v>
      </c>
      <c r="Y1785" s="13">
        <f t="shared" si="1065"/>
        <v>0.35691073549514224</v>
      </c>
      <c r="Z1785" s="24">
        <f t="shared" si="1066"/>
        <v>1747.6449924393564</v>
      </c>
      <c r="AA1785" s="24">
        <f t="shared" si="1067"/>
        <v>13875.793720288328</v>
      </c>
      <c r="AB1785" s="24">
        <f t="shared" si="1081"/>
        <v>775.63729985341513</v>
      </c>
      <c r="AC1785" s="24">
        <f t="shared" si="1082"/>
        <v>646.2623003332692</v>
      </c>
      <c r="AD1785" s="123">
        <f t="shared" si="1083"/>
        <v>8835</v>
      </c>
      <c r="AE1785" s="14">
        <f t="shared" si="1084"/>
        <v>147.25</v>
      </c>
      <c r="AF1785" s="24">
        <f t="shared" si="1068"/>
        <v>498.1311501666346</v>
      </c>
      <c r="AG1785" s="3">
        <f t="shared" si="1085"/>
        <v>-1</v>
      </c>
      <c r="AH1785" s="14">
        <f t="shared" si="1089"/>
        <v>0</v>
      </c>
      <c r="AI1785" s="14">
        <f t="shared" si="1090"/>
        <v>-8.2993604582766128E-18</v>
      </c>
      <c r="AJ1785" s="14">
        <f t="shared" si="1091"/>
        <v>0.66681964850028863</v>
      </c>
      <c r="AK1785" s="14">
        <f t="shared" si="1092"/>
        <v>0.90691143760046178</v>
      </c>
      <c r="AL1785" s="24">
        <f t="shared" si="1086"/>
        <v>762.48970248097953</v>
      </c>
      <c r="AM1785" s="14">
        <f t="shared" si="1087"/>
        <v>619.96710558839789</v>
      </c>
      <c r="AN1785" s="138" t="str">
        <f t="shared" si="1088"/>
        <v>modifiée</v>
      </c>
      <c r="AP1785" s="124"/>
    </row>
    <row r="1786" spans="2:42" x14ac:dyDescent="0.25">
      <c r="B1786" s="3">
        <f t="shared" si="1069"/>
        <v>8840</v>
      </c>
      <c r="C1786" s="14">
        <f t="shared" si="1070"/>
        <v>147.33333333333334</v>
      </c>
      <c r="D1786" s="11">
        <f t="shared" si="1071"/>
        <v>1079.756961231659</v>
      </c>
      <c r="E1786" s="11">
        <f t="shared" si="1056"/>
        <v>975.13887449750757</v>
      </c>
      <c r="F1786" s="11">
        <f t="shared" si="1072"/>
        <v>493.96821847781672</v>
      </c>
      <c r="G1786" s="11">
        <f t="shared" si="1057"/>
        <v>737.0260662625152</v>
      </c>
      <c r="H1786" s="11">
        <f t="shared" si="1058"/>
        <v>646.47906530308228</v>
      </c>
      <c r="I1786" s="24">
        <f t="shared" si="1073"/>
        <v>493.96821847781672</v>
      </c>
      <c r="J1786" s="12">
        <f t="shared" si="1059"/>
        <v>0.2425243734994213</v>
      </c>
      <c r="K1786" s="24">
        <f t="shared" si="1060"/>
        <v>662.04740735789915</v>
      </c>
      <c r="L1786" s="12">
        <f t="shared" si="1074"/>
        <v>0.20648999263499995</v>
      </c>
      <c r="M1786" s="24">
        <f t="shared" si="1075"/>
        <v>737.0260662625152</v>
      </c>
      <c r="N1786" s="12">
        <f t="shared" si="1061"/>
        <v>0.13754050619981661</v>
      </c>
      <c r="O1786" s="24">
        <f t="shared" si="1062"/>
        <v>3502.153012214334</v>
      </c>
      <c r="P1786" s="12">
        <f t="shared" si="1076"/>
        <v>7.0347686355623162E-2</v>
      </c>
      <c r="Q1786" s="24">
        <f t="shared" si="1077"/>
        <v>646.47906530308228</v>
      </c>
      <c r="R1786" s="12">
        <f t="shared" si="1063"/>
        <v>0.35765988184325703</v>
      </c>
      <c r="S1786" s="24">
        <f t="shared" si="1064"/>
        <v>808.06585676881082</v>
      </c>
      <c r="T1786" s="12">
        <f t="shared" si="1078"/>
        <v>0.21661945065094382</v>
      </c>
      <c r="W1786" s="24">
        <f t="shared" si="1079"/>
        <v>905.36921010905621</v>
      </c>
      <c r="X1786" s="24">
        <f t="shared" si="1080"/>
        <v>650</v>
      </c>
      <c r="Y1786" s="13">
        <f t="shared" si="1065"/>
        <v>0.35644060163183183</v>
      </c>
      <c r="Z1786" s="24">
        <f t="shared" si="1066"/>
        <v>1744.2416097112841</v>
      </c>
      <c r="AA1786" s="24">
        <f t="shared" si="1067"/>
        <v>13858.617426168021</v>
      </c>
      <c r="AB1786" s="24">
        <f t="shared" si="1081"/>
        <v>775.92413770606925</v>
      </c>
      <c r="AC1786" s="24">
        <f t="shared" si="1082"/>
        <v>646.47906530308228</v>
      </c>
      <c r="AD1786" s="123">
        <f t="shared" si="1083"/>
        <v>8840</v>
      </c>
      <c r="AE1786" s="14">
        <f t="shared" si="1084"/>
        <v>147.33333333333334</v>
      </c>
      <c r="AF1786" s="24">
        <f t="shared" si="1068"/>
        <v>498.23953265154114</v>
      </c>
      <c r="AG1786" s="3">
        <f t="shared" si="1085"/>
        <v>-1</v>
      </c>
      <c r="AH1786" s="14">
        <f t="shared" si="1089"/>
        <v>0</v>
      </c>
      <c r="AI1786" s="14">
        <f t="shared" si="1090"/>
        <v>-7.8180455374393028E-18</v>
      </c>
      <c r="AJ1786" s="14">
        <f t="shared" si="1091"/>
        <v>0.66584420613612971</v>
      </c>
      <c r="AK1786" s="14">
        <f t="shared" si="1092"/>
        <v>0.90535072981780751</v>
      </c>
      <c r="AL1786" s="24">
        <f t="shared" si="1086"/>
        <v>762.7640970390753</v>
      </c>
      <c r="AM1786" s="14">
        <f t="shared" si="1087"/>
        <v>620.15898396909427</v>
      </c>
      <c r="AN1786" s="138" t="str">
        <f t="shared" si="1088"/>
        <v>modifiée</v>
      </c>
      <c r="AP1786" s="124"/>
    </row>
    <row r="1787" spans="2:42" x14ac:dyDescent="0.25">
      <c r="B1787" s="3">
        <f t="shared" si="1069"/>
        <v>8845</v>
      </c>
      <c r="C1787" s="14">
        <f t="shared" si="1070"/>
        <v>147.41666666666666</v>
      </c>
      <c r="D1787" s="11">
        <f t="shared" si="1071"/>
        <v>1079.8416118532646</v>
      </c>
      <c r="E1787" s="11">
        <f t="shared" si="1056"/>
        <v>975.35964992387972</v>
      </c>
      <c r="F1787" s="11">
        <f t="shared" si="1072"/>
        <v>494.17470847045172</v>
      </c>
      <c r="G1787" s="11">
        <f t="shared" si="1057"/>
        <v>737.0964139488708</v>
      </c>
      <c r="H1787" s="11">
        <f t="shared" si="1058"/>
        <v>646.69568475373319</v>
      </c>
      <c r="I1787" s="24">
        <f t="shared" si="1073"/>
        <v>494.17470847045172</v>
      </c>
      <c r="J1787" s="12">
        <f t="shared" si="1059"/>
        <v>0.2424692587142116</v>
      </c>
      <c r="K1787" s="24">
        <f t="shared" si="1060"/>
        <v>662.19789489124116</v>
      </c>
      <c r="L1787" s="12">
        <f t="shared" si="1074"/>
        <v>0.20640441982739427</v>
      </c>
      <c r="M1787" s="24">
        <f t="shared" si="1075"/>
        <v>737.0964139488708</v>
      </c>
      <c r="N1787" s="12">
        <f t="shared" si="1061"/>
        <v>0.13889381516181315</v>
      </c>
      <c r="O1787" s="24">
        <f t="shared" si="1062"/>
        <v>3468.0298581185866</v>
      </c>
      <c r="P1787" s="12">
        <f t="shared" si="1076"/>
        <v>7.1012324503935353E-2</v>
      </c>
      <c r="Q1787" s="24">
        <f t="shared" si="1077"/>
        <v>646.69568475373319</v>
      </c>
      <c r="R1787" s="12">
        <f t="shared" si="1063"/>
        <v>0.35751076104396279</v>
      </c>
      <c r="S1787" s="24">
        <f t="shared" si="1064"/>
        <v>808.40290795600288</v>
      </c>
      <c r="T1787" s="12">
        <f t="shared" si="1078"/>
        <v>0.2164737602797116</v>
      </c>
      <c r="W1787" s="24">
        <f t="shared" si="1079"/>
        <v>905.725650710688</v>
      </c>
      <c r="X1787" s="24">
        <f t="shared" si="1080"/>
        <v>650</v>
      </c>
      <c r="Y1787" s="13">
        <f t="shared" si="1065"/>
        <v>0.35597192212170931</v>
      </c>
      <c r="Z1787" s="24">
        <f t="shared" si="1066"/>
        <v>1740.8499803297927</v>
      </c>
      <c r="AA1787" s="24">
        <f t="shared" si="1067"/>
        <v>13841.493041672395</v>
      </c>
      <c r="AB1787" s="24">
        <f t="shared" si="1081"/>
        <v>776.2106677322106</v>
      </c>
      <c r="AC1787" s="24">
        <f t="shared" si="1082"/>
        <v>646.69568475373319</v>
      </c>
      <c r="AD1787" s="123">
        <f t="shared" si="1083"/>
        <v>8845</v>
      </c>
      <c r="AE1787" s="14">
        <f t="shared" si="1084"/>
        <v>147.41666666666666</v>
      </c>
      <c r="AF1787" s="24">
        <f t="shared" si="1068"/>
        <v>498.34784237686659</v>
      </c>
      <c r="AG1787" s="3">
        <f t="shared" si="1085"/>
        <v>-1</v>
      </c>
      <c r="AH1787" s="14">
        <f t="shared" si="1089"/>
        <v>0</v>
      </c>
      <c r="AI1787" s="14">
        <f t="shared" si="1090"/>
        <v>-7.3370537340507115E-18</v>
      </c>
      <c r="AJ1787" s="14">
        <f t="shared" si="1091"/>
        <v>0.66486941860820059</v>
      </c>
      <c r="AK1787" s="14">
        <f t="shared" si="1092"/>
        <v>0.90379106977312096</v>
      </c>
      <c r="AL1787" s="24">
        <f t="shared" si="1086"/>
        <v>763.03819419651472</v>
      </c>
      <c r="AM1787" s="14">
        <f t="shared" si="1087"/>
        <v>620.35073768234156</v>
      </c>
      <c r="AN1787" s="138" t="str">
        <f t="shared" si="1088"/>
        <v>modifiée</v>
      </c>
      <c r="AP1787" s="124"/>
    </row>
    <row r="1788" spans="2:42" x14ac:dyDescent="0.25">
      <c r="B1788" s="3">
        <f t="shared" si="1069"/>
        <v>8850</v>
      </c>
      <c r="C1788" s="14">
        <f t="shared" si="1070"/>
        <v>147.5</v>
      </c>
      <c r="D1788" s="11">
        <f t="shared" si="1071"/>
        <v>1079.9262146766625</v>
      </c>
      <c r="E1788" s="11">
        <f t="shared" si="1056"/>
        <v>975.58042535025197</v>
      </c>
      <c r="F1788" s="11">
        <f t="shared" si="1072"/>
        <v>494.3811128902791</v>
      </c>
      <c r="G1788" s="11">
        <f t="shared" si="1057"/>
        <v>737.16742627337476</v>
      </c>
      <c r="H1788" s="11">
        <f t="shared" si="1058"/>
        <v>646.91215851401284</v>
      </c>
      <c r="I1788" s="24">
        <f t="shared" si="1073"/>
        <v>494.3811128902791</v>
      </c>
      <c r="J1788" s="12">
        <f t="shared" si="1059"/>
        <v>0.24241414185522989</v>
      </c>
      <c r="K1788" s="24">
        <f t="shared" si="1060"/>
        <v>662.34845651983005</v>
      </c>
      <c r="L1788" s="12">
        <f t="shared" si="1074"/>
        <v>0.20631887371544499</v>
      </c>
      <c r="M1788" s="24">
        <f t="shared" si="1075"/>
        <v>737.16742627337476</v>
      </c>
      <c r="N1788" s="12">
        <f t="shared" si="1061"/>
        <v>0.14025494124599958</v>
      </c>
      <c r="O1788" s="24">
        <f t="shared" si="1062"/>
        <v>3434.3738182052175</v>
      </c>
      <c r="P1788" s="12">
        <f t="shared" si="1076"/>
        <v>7.1680111598636548E-2</v>
      </c>
      <c r="Q1788" s="24">
        <f t="shared" si="1077"/>
        <v>646.91215851401284</v>
      </c>
      <c r="R1788" s="12">
        <f t="shared" si="1063"/>
        <v>0.35736115705035704</v>
      </c>
      <c r="S1788" s="24">
        <f t="shared" si="1064"/>
        <v>808.74133394631167</v>
      </c>
      <c r="T1788" s="12">
        <f t="shared" si="1078"/>
        <v>0.21632789778915182</v>
      </c>
      <c r="W1788" s="24">
        <f t="shared" si="1079"/>
        <v>906.08162263280974</v>
      </c>
      <c r="X1788" s="24">
        <f t="shared" si="1080"/>
        <v>650</v>
      </c>
      <c r="Y1788" s="13">
        <f t="shared" si="1065"/>
        <v>0.35550469479168867</v>
      </c>
      <c r="Z1788" s="24">
        <f t="shared" si="1066"/>
        <v>1737.4700679360558</v>
      </c>
      <c r="AA1788" s="24">
        <f t="shared" si="1067"/>
        <v>13824.420508035439</v>
      </c>
      <c r="AB1788" s="24">
        <f t="shared" si="1081"/>
        <v>776.49689057341129</v>
      </c>
      <c r="AC1788" s="24">
        <f t="shared" si="1082"/>
        <v>646.91215851401284</v>
      </c>
      <c r="AD1788" s="123">
        <f t="shared" si="1083"/>
        <v>8850</v>
      </c>
      <c r="AE1788" s="14">
        <f t="shared" si="1084"/>
        <v>147.5</v>
      </c>
      <c r="AF1788" s="24">
        <f t="shared" si="1068"/>
        <v>498.45607925700642</v>
      </c>
      <c r="AG1788" s="3">
        <f t="shared" si="1085"/>
        <v>-1</v>
      </c>
      <c r="AH1788" s="14">
        <f t="shared" si="1089"/>
        <v>0</v>
      </c>
      <c r="AI1788" s="14">
        <f t="shared" si="1090"/>
        <v>-6.8563854282713894E-18</v>
      </c>
      <c r="AJ1788" s="14">
        <f t="shared" si="1091"/>
        <v>0.66389528668694209</v>
      </c>
      <c r="AK1788" s="14">
        <f t="shared" si="1092"/>
        <v>0.90223245869910751</v>
      </c>
      <c r="AL1788" s="24">
        <f t="shared" si="1086"/>
        <v>763.31199456687682</v>
      </c>
      <c r="AM1788" s="14">
        <f t="shared" si="1087"/>
        <v>620.54236650094401</v>
      </c>
      <c r="AN1788" s="138" t="str">
        <f t="shared" si="1088"/>
        <v>modifiée</v>
      </c>
      <c r="AP1788" s="124"/>
    </row>
    <row r="1789" spans="2:42" x14ac:dyDescent="0.25">
      <c r="B1789" s="3">
        <f t="shared" si="1069"/>
        <v>8855</v>
      </c>
      <c r="C1789" s="14">
        <f t="shared" si="1070"/>
        <v>147.58333333333334</v>
      </c>
      <c r="D1789" s="11">
        <f t="shared" si="1071"/>
        <v>1080.0107697558008</v>
      </c>
      <c r="E1789" s="11">
        <f t="shared" si="1056"/>
        <v>975.80120077662423</v>
      </c>
      <c r="F1789" s="11">
        <f t="shared" si="1072"/>
        <v>494.58743176399452</v>
      </c>
      <c r="G1789" s="11">
        <f t="shared" si="1057"/>
        <v>737.23910638497341</v>
      </c>
      <c r="H1789" s="11">
        <f t="shared" si="1058"/>
        <v>647.12848641180199</v>
      </c>
      <c r="I1789" s="24">
        <f t="shared" si="1073"/>
        <v>494.58743176399452</v>
      </c>
      <c r="J1789" s="12">
        <f t="shared" si="1059"/>
        <v>0.24235902295450429</v>
      </c>
      <c r="K1789" s="24">
        <f t="shared" si="1060"/>
        <v>662.49909221053235</v>
      </c>
      <c r="L1789" s="12">
        <f t="shared" si="1074"/>
        <v>0.20623335433043222</v>
      </c>
      <c r="M1789" s="24">
        <f t="shared" si="1075"/>
        <v>737.23910638497341</v>
      </c>
      <c r="N1789" s="12">
        <f t="shared" si="1061"/>
        <v>0.14162383200435771</v>
      </c>
      <c r="O1789" s="24">
        <f t="shared" si="1062"/>
        <v>3401.1782570206874</v>
      </c>
      <c r="P1789" s="12">
        <f t="shared" si="1076"/>
        <v>7.23510083222378E-2</v>
      </c>
      <c r="Q1789" s="24">
        <f t="shared" si="1077"/>
        <v>647.12848641180199</v>
      </c>
      <c r="R1789" s="12">
        <f t="shared" si="1063"/>
        <v>0.35721106773188732</v>
      </c>
      <c r="S1789" s="24">
        <f t="shared" si="1064"/>
        <v>809.08114266612859</v>
      </c>
      <c r="T1789" s="12">
        <f t="shared" si="1078"/>
        <v>0.21618186226372912</v>
      </c>
      <c r="W1789" s="24">
        <f t="shared" si="1079"/>
        <v>906.43712732760139</v>
      </c>
      <c r="X1789" s="24">
        <f t="shared" si="1080"/>
        <v>650</v>
      </c>
      <c r="Y1789" s="13">
        <f t="shared" si="1065"/>
        <v>0.35503891745626964</v>
      </c>
      <c r="Z1789" s="24">
        <f t="shared" si="1066"/>
        <v>1734.1018362255709</v>
      </c>
      <c r="AA1789" s="24">
        <f t="shared" si="1067"/>
        <v>13807.399765893397</v>
      </c>
      <c r="AB1789" s="24">
        <f t="shared" si="1081"/>
        <v>776.78280686970174</v>
      </c>
      <c r="AC1789" s="24">
        <f t="shared" si="1082"/>
        <v>647.12848641180199</v>
      </c>
      <c r="AD1789" s="123">
        <f t="shared" si="1083"/>
        <v>8855</v>
      </c>
      <c r="AE1789" s="14">
        <f t="shared" si="1084"/>
        <v>147.58333333333334</v>
      </c>
      <c r="AF1789" s="24">
        <f t="shared" si="1068"/>
        <v>498.56424320590099</v>
      </c>
      <c r="AG1789" s="3">
        <f t="shared" si="1085"/>
        <v>-1</v>
      </c>
      <c r="AH1789" s="14">
        <f t="shared" si="1089"/>
        <v>0</v>
      </c>
      <c r="AI1789" s="14">
        <f t="shared" si="1090"/>
        <v>-6.3760410022828747E-18</v>
      </c>
      <c r="AJ1789" s="14">
        <f t="shared" si="1091"/>
        <v>0.66292181114689108</v>
      </c>
      <c r="AK1789" s="14">
        <f t="shared" si="1092"/>
        <v>0.90067489783502563</v>
      </c>
      <c r="AL1789" s="24">
        <f t="shared" si="1086"/>
        <v>763.58549876219706</v>
      </c>
      <c r="AM1789" s="14">
        <f t="shared" si="1087"/>
        <v>620.73387019679274</v>
      </c>
      <c r="AN1789" s="138" t="str">
        <f t="shared" si="1088"/>
        <v>modifiée</v>
      </c>
      <c r="AP1789" s="124"/>
    </row>
    <row r="1790" spans="2:42" x14ac:dyDescent="0.25">
      <c r="B1790" s="3">
        <f t="shared" si="1069"/>
        <v>8860</v>
      </c>
      <c r="C1790" s="14">
        <f t="shared" si="1070"/>
        <v>147.66666666666666</v>
      </c>
      <c r="D1790" s="11">
        <f t="shared" si="1071"/>
        <v>1080.0952771445368</v>
      </c>
      <c r="E1790" s="11">
        <f t="shared" si="1056"/>
        <v>976.02197620299637</v>
      </c>
      <c r="F1790" s="11">
        <f t="shared" si="1072"/>
        <v>494.79366511832495</v>
      </c>
      <c r="G1790" s="11">
        <f t="shared" si="1057"/>
        <v>737.31145739329565</v>
      </c>
      <c r="H1790" s="11">
        <f t="shared" si="1058"/>
        <v>647.34466827406573</v>
      </c>
      <c r="I1790" s="24">
        <f t="shared" si="1073"/>
        <v>494.79366511832495</v>
      </c>
      <c r="J1790" s="12">
        <f t="shared" si="1059"/>
        <v>0.24230390204407068</v>
      </c>
      <c r="K1790" s="24">
        <f t="shared" si="1060"/>
        <v>662.64980193008705</v>
      </c>
      <c r="L1790" s="12">
        <f t="shared" si="1074"/>
        <v>0.20614786170351512</v>
      </c>
      <c r="M1790" s="24">
        <f t="shared" si="1075"/>
        <v>737.31145739329565</v>
      </c>
      <c r="N1790" s="12">
        <f t="shared" si="1061"/>
        <v>0.14300043338759535</v>
      </c>
      <c r="O1790" s="24">
        <f t="shared" si="1062"/>
        <v>3368.4366311225194</v>
      </c>
      <c r="P1790" s="12">
        <f t="shared" si="1076"/>
        <v>7.3024974572250989E-2</v>
      </c>
      <c r="Q1790" s="24">
        <f t="shared" si="1077"/>
        <v>647.34466827406573</v>
      </c>
      <c r="R1790" s="12">
        <f t="shared" si="1063"/>
        <v>0.35706049094669262</v>
      </c>
      <c r="S1790" s="24">
        <f t="shared" si="1064"/>
        <v>809.42234210015522</v>
      </c>
      <c r="T1790" s="12">
        <f t="shared" si="1078"/>
        <v>0.21603565278240872</v>
      </c>
      <c r="W1790" s="24">
        <f t="shared" si="1079"/>
        <v>906.79216624505762</v>
      </c>
      <c r="X1790" s="24">
        <f t="shared" si="1080"/>
        <v>650</v>
      </c>
      <c r="Y1790" s="13">
        <f t="shared" si="1065"/>
        <v>0.35457458791766489</v>
      </c>
      <c r="Z1790" s="24">
        <f t="shared" si="1066"/>
        <v>1730.745248948469</v>
      </c>
      <c r="AA1790" s="24">
        <f t="shared" si="1067"/>
        <v>13790.430755290017</v>
      </c>
      <c r="AB1790" s="24">
        <f t="shared" si="1081"/>
        <v>777.06841725956167</v>
      </c>
      <c r="AC1790" s="24">
        <f t="shared" si="1082"/>
        <v>647.34466827406573</v>
      </c>
      <c r="AD1790" s="123">
        <f t="shared" si="1083"/>
        <v>8860</v>
      </c>
      <c r="AE1790" s="14">
        <f t="shared" si="1084"/>
        <v>147.66666666666666</v>
      </c>
      <c r="AF1790" s="24">
        <f t="shared" si="1068"/>
        <v>498.67233413703286</v>
      </c>
      <c r="AG1790" s="3">
        <f t="shared" si="1085"/>
        <v>-1</v>
      </c>
      <c r="AH1790" s="14">
        <f t="shared" si="1089"/>
        <v>0</v>
      </c>
      <c r="AI1790" s="14">
        <f t="shared" si="1090"/>
        <v>-5.8960208402997726E-18</v>
      </c>
      <c r="AJ1790" s="14">
        <f t="shared" si="1091"/>
        <v>0.66194899276670416</v>
      </c>
      <c r="AK1790" s="14">
        <f t="shared" si="1092"/>
        <v>0.89911838842672676</v>
      </c>
      <c r="AL1790" s="24">
        <f t="shared" si="1086"/>
        <v>763.85870739295979</v>
      </c>
      <c r="AM1790" s="14">
        <f t="shared" si="1087"/>
        <v>620.92524854086207</v>
      </c>
      <c r="AN1790" s="138" t="str">
        <f t="shared" si="1088"/>
        <v>modifiée</v>
      </c>
      <c r="AP1790" s="124"/>
    </row>
    <row r="1791" spans="2:42" x14ac:dyDescent="0.25">
      <c r="B1791" s="3">
        <f t="shared" si="1069"/>
        <v>8865</v>
      </c>
      <c r="C1791" s="14">
        <f t="shared" si="1070"/>
        <v>147.75</v>
      </c>
      <c r="D1791" s="11">
        <f t="shared" si="1071"/>
        <v>1080.1797368966361</v>
      </c>
      <c r="E1791" s="11">
        <f t="shared" si="1056"/>
        <v>976.24275162936863</v>
      </c>
      <c r="F1791" s="11">
        <f t="shared" si="1072"/>
        <v>494.99981298002848</v>
      </c>
      <c r="G1791" s="11">
        <f t="shared" si="1057"/>
        <v>737.38448236786792</v>
      </c>
      <c r="H1791" s="11">
        <f t="shared" si="1058"/>
        <v>647.56070392684808</v>
      </c>
      <c r="I1791" s="24">
        <f t="shared" si="1073"/>
        <v>494.99981298002848</v>
      </c>
      <c r="J1791" s="12">
        <f t="shared" si="1059"/>
        <v>0.24224877915597257</v>
      </c>
      <c r="K1791" s="24">
        <f t="shared" si="1060"/>
        <v>662.80058564510637</v>
      </c>
      <c r="L1791" s="12">
        <f t="shared" si="1074"/>
        <v>0.20606239586583092</v>
      </c>
      <c r="M1791" s="24">
        <f t="shared" si="1075"/>
        <v>737.38448236786792</v>
      </c>
      <c r="N1791" s="12">
        <f t="shared" si="1061"/>
        <v>0.14438468975496471</v>
      </c>
      <c r="O1791" s="24">
        <f t="shared" si="1062"/>
        <v>3336.1424878679627</v>
      </c>
      <c r="P1791" s="12">
        <f t="shared" si="1076"/>
        <v>7.3701969471664977E-2</v>
      </c>
      <c r="Q1791" s="24">
        <f t="shared" si="1077"/>
        <v>647.56070392684808</v>
      </c>
      <c r="R1791" s="12">
        <f t="shared" si="1063"/>
        <v>0.35690942454153923</v>
      </c>
      <c r="S1791" s="24">
        <f t="shared" si="1064"/>
        <v>809.76494029192042</v>
      </c>
      <c r="T1791" s="12">
        <f t="shared" si="1078"/>
        <v>0.21588926841876985</v>
      </c>
      <c r="W1791" s="24">
        <f t="shared" si="1079"/>
        <v>907.1467408329753</v>
      </c>
      <c r="X1791" s="24">
        <f t="shared" si="1080"/>
        <v>650</v>
      </c>
      <c r="Y1791" s="13">
        <f t="shared" si="1065"/>
        <v>0.35411170396591196</v>
      </c>
      <c r="Z1791" s="24">
        <f t="shared" si="1066"/>
        <v>1727.4002699098332</v>
      </c>
      <c r="AA1791" s="24">
        <f t="shared" si="1067"/>
        <v>13773.513415681153</v>
      </c>
      <c r="AB1791" s="24">
        <f t="shared" si="1081"/>
        <v>777.35372237991169</v>
      </c>
      <c r="AC1791" s="24">
        <f t="shared" si="1082"/>
        <v>647.56070392684808</v>
      </c>
      <c r="AD1791" s="123">
        <f t="shared" si="1083"/>
        <v>8865</v>
      </c>
      <c r="AE1791" s="14">
        <f t="shared" si="1084"/>
        <v>147.75</v>
      </c>
      <c r="AF1791" s="24">
        <f t="shared" si="1068"/>
        <v>498.78035196342404</v>
      </c>
      <c r="AG1791" s="3">
        <f t="shared" si="1085"/>
        <v>-1</v>
      </c>
      <c r="AH1791" s="14">
        <f t="shared" si="1089"/>
        <v>0</v>
      </c>
      <c r="AI1791" s="14">
        <f t="shared" si="1090"/>
        <v>-5.4163253285819829E-18</v>
      </c>
      <c r="AJ1791" s="14">
        <f t="shared" si="1091"/>
        <v>0.66097683232918358</v>
      </c>
      <c r="AK1791" s="14">
        <f t="shared" si="1092"/>
        <v>0.89756293172669377</v>
      </c>
      <c r="AL1791" s="24">
        <f t="shared" si="1086"/>
        <v>764.13162106809011</v>
      </c>
      <c r="AM1791" s="14">
        <f t="shared" si="1087"/>
        <v>621.11650130320493</v>
      </c>
      <c r="AN1791" s="138" t="str">
        <f t="shared" si="1088"/>
        <v>modifiée</v>
      </c>
      <c r="AP1791" s="124"/>
    </row>
    <row r="1792" spans="2:42" x14ac:dyDescent="0.25">
      <c r="B1792" s="3">
        <f t="shared" si="1069"/>
        <v>8870</v>
      </c>
      <c r="C1792" s="14">
        <f t="shared" si="1070"/>
        <v>147.83333333333334</v>
      </c>
      <c r="D1792" s="11">
        <f t="shared" si="1071"/>
        <v>1080.2641490657736</v>
      </c>
      <c r="E1792" s="11">
        <f t="shared" si="1056"/>
        <v>976.46352705574088</v>
      </c>
      <c r="F1792" s="11">
        <f t="shared" si="1072"/>
        <v>495.20587537589432</v>
      </c>
      <c r="G1792" s="11">
        <f t="shared" si="1057"/>
        <v>737.45818433733962</v>
      </c>
      <c r="H1792" s="11">
        <f t="shared" si="1058"/>
        <v>647.77659319526686</v>
      </c>
      <c r="I1792" s="24">
        <f t="shared" si="1073"/>
        <v>495.20587537589432</v>
      </c>
      <c r="J1792" s="12">
        <f t="shared" si="1059"/>
        <v>0.24219365432226064</v>
      </c>
      <c r="K1792" s="24">
        <f t="shared" si="1060"/>
        <v>662.95144332207599</v>
      </c>
      <c r="L1792" s="12">
        <f t="shared" si="1074"/>
        <v>0.2059769568484125</v>
      </c>
      <c r="M1792" s="24">
        <f t="shared" si="1075"/>
        <v>737.45818433733962</v>
      </c>
      <c r="N1792" s="12">
        <f t="shared" si="1061"/>
        <v>0.14577654388494826</v>
      </c>
      <c r="O1792" s="24">
        <f t="shared" si="1062"/>
        <v>3304.2894642181686</v>
      </c>
      <c r="P1792" s="12">
        <f t="shared" si="1076"/>
        <v>7.4381951379782194E-2</v>
      </c>
      <c r="Q1792" s="24">
        <f t="shared" si="1077"/>
        <v>647.77659319526686</v>
      </c>
      <c r="R1792" s="12">
        <f t="shared" si="1063"/>
        <v>0.35675786635175438</v>
      </c>
      <c r="S1792" s="24">
        <f t="shared" si="1064"/>
        <v>810.1089453443019</v>
      </c>
      <c r="T1792" s="12">
        <f t="shared" si="1078"/>
        <v>0.21574270824084976</v>
      </c>
      <c r="W1792" s="24">
        <f t="shared" si="1079"/>
        <v>907.50085253694124</v>
      </c>
      <c r="X1792" s="24">
        <f t="shared" si="1080"/>
        <v>650</v>
      </c>
      <c r="Y1792" s="13">
        <f t="shared" si="1065"/>
        <v>0.3536502633790049</v>
      </c>
      <c r="Z1792" s="24">
        <f t="shared" si="1066"/>
        <v>1724.0668629699912</v>
      </c>
      <c r="AA1792" s="24">
        <f t="shared" si="1067"/>
        <v>13756.647685940206</v>
      </c>
      <c r="AB1792" s="24">
        <f t="shared" si="1081"/>
        <v>777.63872286610399</v>
      </c>
      <c r="AC1792" s="24">
        <f t="shared" si="1082"/>
        <v>647.77659319526686</v>
      </c>
      <c r="AD1792" s="123">
        <f t="shared" si="1083"/>
        <v>8870</v>
      </c>
      <c r="AE1792" s="14">
        <f t="shared" si="1084"/>
        <v>147.83333333333334</v>
      </c>
      <c r="AF1792" s="24">
        <f t="shared" si="1068"/>
        <v>498.88829659763343</v>
      </c>
      <c r="AG1792" s="3">
        <f t="shared" si="1085"/>
        <v>-1</v>
      </c>
      <c r="AH1792" s="14">
        <f t="shared" si="1089"/>
        <v>0</v>
      </c>
      <c r="AI1792" s="14">
        <f t="shared" si="1090"/>
        <v>-4.9369548554459657E-18</v>
      </c>
      <c r="AJ1792" s="14">
        <f t="shared" si="1091"/>
        <v>0.66000533062129918</v>
      </c>
      <c r="AK1792" s="14">
        <f t="shared" si="1092"/>
        <v>0.89600852899407857</v>
      </c>
      <c r="AL1792" s="24">
        <f t="shared" si="1086"/>
        <v>764.4042403949453</v>
      </c>
      <c r="AM1792" s="14">
        <f t="shared" si="1087"/>
        <v>621.30762825294937</v>
      </c>
      <c r="AN1792" s="138" t="str">
        <f t="shared" si="1088"/>
        <v>modifiée</v>
      </c>
      <c r="AP1792" s="124"/>
    </row>
    <row r="1793" spans="2:42" x14ac:dyDescent="0.25">
      <c r="B1793" s="3">
        <f t="shared" si="1069"/>
        <v>8875</v>
      </c>
      <c r="C1793" s="14">
        <f t="shared" si="1070"/>
        <v>147.91666666666666</v>
      </c>
      <c r="D1793" s="11">
        <f t="shared" si="1071"/>
        <v>1080.3485137055345</v>
      </c>
      <c r="E1793" s="11">
        <f t="shared" si="1056"/>
        <v>976.68430248211303</v>
      </c>
      <c r="F1793" s="11">
        <f t="shared" si="1072"/>
        <v>495.41185233274274</v>
      </c>
      <c r="G1793" s="11">
        <f t="shared" si="1057"/>
        <v>737.53256628871941</v>
      </c>
      <c r="H1793" s="11">
        <f t="shared" si="1058"/>
        <v>647.99233590350775</v>
      </c>
      <c r="I1793" s="24">
        <f t="shared" si="1073"/>
        <v>495.41185233274274</v>
      </c>
      <c r="J1793" s="12">
        <f t="shared" si="1059"/>
        <v>0.2421385275749926</v>
      </c>
      <c r="K1793" s="24">
        <f t="shared" si="1060"/>
        <v>663.10237492735587</v>
      </c>
      <c r="L1793" s="12">
        <f t="shared" si="1074"/>
        <v>0.2058915446822101</v>
      </c>
      <c r="M1793" s="24">
        <f t="shared" si="1075"/>
        <v>737.53256628871941</v>
      </c>
      <c r="N1793" s="12">
        <f t="shared" si="1061"/>
        <v>0.14717593698680692</v>
      </c>
      <c r="O1793" s="24">
        <f t="shared" si="1062"/>
        <v>3272.8712855577146</v>
      </c>
      <c r="P1793" s="12">
        <f t="shared" si="1076"/>
        <v>7.5064877903575841E-2</v>
      </c>
      <c r="Q1793" s="24">
        <f t="shared" si="1077"/>
        <v>647.99233590350775</v>
      </c>
      <c r="R1793" s="12">
        <f t="shared" si="1063"/>
        <v>0.35660581420116122</v>
      </c>
      <c r="S1793" s="24">
        <f t="shared" si="1064"/>
        <v>810.45436542005223</v>
      </c>
      <c r="T1793" s="12">
        <f t="shared" si="1078"/>
        <v>0.21559597131114228</v>
      </c>
      <c r="W1793" s="24">
        <f t="shared" si="1079"/>
        <v>907.85450280032023</v>
      </c>
      <c r="X1793" s="24">
        <f t="shared" si="1080"/>
        <v>650</v>
      </c>
      <c r="Y1793" s="13">
        <f t="shared" si="1065"/>
        <v>0.35319026392300279</v>
      </c>
      <c r="Z1793" s="24">
        <f t="shared" si="1066"/>
        <v>1720.7449920448198</v>
      </c>
      <c r="AA1793" s="24">
        <f t="shared" si="1067"/>
        <v>13739.833504362592</v>
      </c>
      <c r="AB1793" s="24">
        <f t="shared" si="1081"/>
        <v>777.92341935191394</v>
      </c>
      <c r="AC1793" s="24">
        <f t="shared" si="1082"/>
        <v>647.99233590350775</v>
      </c>
      <c r="AD1793" s="123">
        <f t="shared" si="1083"/>
        <v>8875</v>
      </c>
      <c r="AE1793" s="14">
        <f t="shared" si="1084"/>
        <v>147.91666666666666</v>
      </c>
      <c r="AF1793" s="24">
        <f t="shared" si="1068"/>
        <v>498.99616795175388</v>
      </c>
      <c r="AG1793" s="3">
        <f t="shared" si="1085"/>
        <v>-1</v>
      </c>
      <c r="AH1793" s="14">
        <f t="shared" si="1089"/>
        <v>0</v>
      </c>
      <c r="AI1793" s="14">
        <f t="shared" si="1090"/>
        <v>-4.4579098112779057E-18</v>
      </c>
      <c r="AJ1793" s="14">
        <f t="shared" si="1091"/>
        <v>0.65903448843421508</v>
      </c>
      <c r="AK1793" s="14">
        <f t="shared" si="1092"/>
        <v>0.89445518149474412</v>
      </c>
      <c r="AL1793" s="24">
        <f t="shared" si="1086"/>
        <v>764.67656597930693</v>
      </c>
      <c r="AM1793" s="14">
        <f t="shared" si="1087"/>
        <v>621.49862915829362</v>
      </c>
      <c r="AN1793" s="138" t="str">
        <f t="shared" si="1088"/>
        <v>modifiée</v>
      </c>
      <c r="AP1793" s="124"/>
    </row>
    <row r="1794" spans="2:42" x14ac:dyDescent="0.25">
      <c r="B1794" s="3">
        <f t="shared" si="1069"/>
        <v>8880</v>
      </c>
      <c r="C1794" s="14">
        <f t="shared" si="1070"/>
        <v>148</v>
      </c>
      <c r="D1794" s="11">
        <f t="shared" si="1071"/>
        <v>1080.4328308694121</v>
      </c>
      <c r="E1794" s="11">
        <f t="shared" si="1056"/>
        <v>976.90507790848528</v>
      </c>
      <c r="F1794" s="11">
        <f t="shared" si="1072"/>
        <v>495.61774387742497</v>
      </c>
      <c r="G1794" s="11">
        <f t="shared" si="1057"/>
        <v>737.60763116662304</v>
      </c>
      <c r="H1794" s="11">
        <f t="shared" si="1058"/>
        <v>648.20793187481888</v>
      </c>
      <c r="I1794" s="24">
        <f t="shared" si="1073"/>
        <v>495.61774387742497</v>
      </c>
      <c r="J1794" s="12">
        <f t="shared" si="1059"/>
        <v>0.24208339894623296</v>
      </c>
      <c r="K1794" s="24">
        <f t="shared" si="1060"/>
        <v>663.25338042718022</v>
      </c>
      <c r="L1794" s="12">
        <f t="shared" si="1074"/>
        <v>0.20580615939815769</v>
      </c>
      <c r="M1794" s="24">
        <f t="shared" si="1075"/>
        <v>737.60763116662304</v>
      </c>
      <c r="N1794" s="12">
        <f t="shared" si="1061"/>
        <v>0.14858280871299306</v>
      </c>
      <c r="O1794" s="24">
        <f t="shared" si="1062"/>
        <v>3241.8817645291288</v>
      </c>
      <c r="P1794" s="12">
        <f t="shared" si="1076"/>
        <v>7.5750705909530092E-2</v>
      </c>
      <c r="Q1794" s="24">
        <f t="shared" si="1077"/>
        <v>648.20793187481888</v>
      </c>
      <c r="R1794" s="12">
        <f t="shared" si="1063"/>
        <v>0.35645326590201221</v>
      </c>
      <c r="S1794" s="24">
        <f t="shared" si="1064"/>
        <v>810.80120874233148</v>
      </c>
      <c r="T1794" s="12">
        <f t="shared" si="1078"/>
        <v>0.21544905668666212</v>
      </c>
      <c r="W1794" s="24">
        <f t="shared" si="1079"/>
        <v>908.20769306424324</v>
      </c>
      <c r="X1794" s="24">
        <f t="shared" si="1080"/>
        <v>650</v>
      </c>
      <c r="Y1794" s="13">
        <f t="shared" si="1065"/>
        <v>0.35273170335215692</v>
      </c>
      <c r="Z1794" s="24">
        <f t="shared" si="1066"/>
        <v>1717.4346211060511</v>
      </c>
      <c r="AA1794" s="24">
        <f t="shared" si="1067"/>
        <v>13723.070808671004</v>
      </c>
      <c r="AB1794" s="24">
        <f t="shared" si="1081"/>
        <v>778.20781246953106</v>
      </c>
      <c r="AC1794" s="24">
        <f t="shared" si="1082"/>
        <v>648.20793187481888</v>
      </c>
      <c r="AD1794" s="123">
        <f t="shared" si="1083"/>
        <v>8880</v>
      </c>
      <c r="AE1794" s="14">
        <f t="shared" si="1084"/>
        <v>148</v>
      </c>
      <c r="AF1794" s="24">
        <f t="shared" si="1068"/>
        <v>499.10396593740944</v>
      </c>
      <c r="AG1794" s="3">
        <f t="shared" si="1085"/>
        <v>-1</v>
      </c>
      <c r="AH1794" s="14">
        <f t="shared" si="1089"/>
        <v>0</v>
      </c>
      <c r="AI1794" s="14">
        <f t="shared" si="1090"/>
        <v>-3.9791905885458159E-18</v>
      </c>
      <c r="AJ1794" s="14">
        <f t="shared" si="1091"/>
        <v>0.65806430656331494</v>
      </c>
      <c r="AK1794" s="14">
        <f t="shared" si="1092"/>
        <v>0.892902890501304</v>
      </c>
      <c r="AL1794" s="24">
        <f t="shared" si="1086"/>
        <v>764.94859842537278</v>
      </c>
      <c r="AM1794" s="14">
        <f t="shared" si="1087"/>
        <v>621.68950378650231</v>
      </c>
      <c r="AN1794" s="138" t="str">
        <f t="shared" si="1088"/>
        <v>modifiée</v>
      </c>
      <c r="AP1794" s="124"/>
    </row>
    <row r="1795" spans="2:42" x14ac:dyDescent="0.25">
      <c r="B1795" s="3">
        <f t="shared" si="1069"/>
        <v>8885</v>
      </c>
      <c r="C1795" s="14">
        <f t="shared" si="1070"/>
        <v>148.08333333333334</v>
      </c>
      <c r="D1795" s="11">
        <f t="shared" si="1071"/>
        <v>1080.5171006108105</v>
      </c>
      <c r="E1795" s="11">
        <f t="shared" si="1056"/>
        <v>977.12585333485754</v>
      </c>
      <c r="F1795" s="11">
        <f t="shared" si="1072"/>
        <v>495.82355003682312</v>
      </c>
      <c r="G1795" s="11">
        <f t="shared" si="1057"/>
        <v>737.68338187253255</v>
      </c>
      <c r="H1795" s="11">
        <f t="shared" si="1058"/>
        <v>648.42338093150556</v>
      </c>
      <c r="I1795" s="24">
        <f t="shared" si="1073"/>
        <v>495.82355003682312</v>
      </c>
      <c r="J1795" s="12">
        <f t="shared" si="1059"/>
        <v>0.24202826846805256</v>
      </c>
      <c r="K1795" s="24">
        <f t="shared" si="1060"/>
        <v>663.40445978765786</v>
      </c>
      <c r="L1795" s="12">
        <f t="shared" si="1074"/>
        <v>0.20572080102705712</v>
      </c>
      <c r="M1795" s="24">
        <f t="shared" si="1075"/>
        <v>737.68338187253255</v>
      </c>
      <c r="N1795" s="12">
        <f t="shared" si="1061"/>
        <v>0.14999709717240911</v>
      </c>
      <c r="O1795" s="24">
        <f t="shared" si="1062"/>
        <v>3211.314799882507</v>
      </c>
      <c r="P1795" s="12">
        <f t="shared" si="1076"/>
        <v>7.6439391535811807E-2</v>
      </c>
      <c r="Q1795" s="24">
        <f t="shared" si="1077"/>
        <v>648.42338093150556</v>
      </c>
      <c r="R1795" s="12">
        <f t="shared" si="1063"/>
        <v>0.35630021925492256</v>
      </c>
      <c r="S1795" s="24">
        <f t="shared" si="1064"/>
        <v>811.14948359524556</v>
      </c>
      <c r="T1795" s="12">
        <f t="shared" si="1078"/>
        <v>0.21530196341873789</v>
      </c>
      <c r="W1795" s="24">
        <f t="shared" si="1079"/>
        <v>908.56042476759535</v>
      </c>
      <c r="X1795" s="24">
        <f t="shared" si="1080"/>
        <v>650</v>
      </c>
      <c r="Y1795" s="13">
        <f t="shared" si="1065"/>
        <v>0.3522745794090274</v>
      </c>
      <c r="Z1795" s="24">
        <f t="shared" si="1066"/>
        <v>1714.1357141815547</v>
      </c>
      <c r="AA1795" s="24">
        <f t="shared" si="1067"/>
        <v>13706.359536020216</v>
      </c>
      <c r="AB1795" s="24">
        <f t="shared" si="1081"/>
        <v>778.49190284955046</v>
      </c>
      <c r="AC1795" s="24">
        <f t="shared" si="1082"/>
        <v>648.42338093150556</v>
      </c>
      <c r="AD1795" s="123">
        <f t="shared" si="1083"/>
        <v>8885</v>
      </c>
      <c r="AE1795" s="14">
        <f t="shared" si="1084"/>
        <v>148.08333333333334</v>
      </c>
      <c r="AF1795" s="24">
        <f t="shared" si="1068"/>
        <v>499.21169046575278</v>
      </c>
      <c r="AG1795" s="3">
        <f t="shared" si="1085"/>
        <v>-1</v>
      </c>
      <c r="AH1795" s="14">
        <f t="shared" si="1089"/>
        <v>0</v>
      </c>
      <c r="AI1795" s="14">
        <f t="shared" si="1090"/>
        <v>-3.500797581811174E-18</v>
      </c>
      <c r="AJ1795" s="14">
        <f t="shared" si="1091"/>
        <v>0.657094785808225</v>
      </c>
      <c r="AK1795" s="14">
        <f t="shared" si="1092"/>
        <v>0.8913516572931599</v>
      </c>
      <c r="AL1795" s="24">
        <f t="shared" si="1086"/>
        <v>765.22033833574881</v>
      </c>
      <c r="AM1795" s="14">
        <f t="shared" si="1087"/>
        <v>621.88025190390226</v>
      </c>
      <c r="AN1795" s="138" t="str">
        <f t="shared" si="1088"/>
        <v>modifiée</v>
      </c>
      <c r="AP1795" s="124"/>
    </row>
    <row r="1796" spans="2:42" x14ac:dyDescent="0.25">
      <c r="B1796" s="3">
        <f t="shared" si="1069"/>
        <v>8890</v>
      </c>
      <c r="C1796" s="14">
        <f t="shared" si="1070"/>
        <v>148.16666666666666</v>
      </c>
      <c r="D1796" s="11">
        <f t="shared" si="1071"/>
        <v>1080.601322983043</v>
      </c>
      <c r="E1796" s="11">
        <f t="shared" si="1056"/>
        <v>977.34662876122968</v>
      </c>
      <c r="F1796" s="11">
        <f t="shared" si="1072"/>
        <v>496.02927083785016</v>
      </c>
      <c r="G1796" s="11">
        <f t="shared" si="1057"/>
        <v>737.75982126406836</v>
      </c>
      <c r="H1796" s="11">
        <f t="shared" si="1058"/>
        <v>648.63868289492427</v>
      </c>
      <c r="I1796" s="24">
        <f t="shared" si="1073"/>
        <v>496.02927083785016</v>
      </c>
      <c r="J1796" s="12">
        <f t="shared" si="1059"/>
        <v>0.24197313617252883</v>
      </c>
      <c r="K1796" s="24">
        <f t="shared" si="1060"/>
        <v>663.55561297477334</v>
      </c>
      <c r="L1796" s="12">
        <f t="shared" si="1074"/>
        <v>0.20563546959968787</v>
      </c>
      <c r="M1796" s="24">
        <f t="shared" si="1075"/>
        <v>737.75982126406836</v>
      </c>
      <c r="N1796" s="12">
        <f t="shared" si="1061"/>
        <v>0.15141873894452657</v>
      </c>
      <c r="O1796" s="24">
        <f t="shared" si="1062"/>
        <v>3181.1643753395815</v>
      </c>
      <c r="P1796" s="12">
        <f t="shared" si="1076"/>
        <v>7.713089020502259E-2</v>
      </c>
      <c r="Q1796" s="24">
        <f t="shared" si="1077"/>
        <v>648.63868289492427</v>
      </c>
      <c r="R1796" s="12">
        <f t="shared" si="1063"/>
        <v>0.35614667204880368</v>
      </c>
      <c r="S1796" s="24">
        <f t="shared" si="1064"/>
        <v>811.49919832438866</v>
      </c>
      <c r="T1796" s="12">
        <f t="shared" si="1078"/>
        <v>0.21515469055314201</v>
      </c>
      <c r="W1796" s="24">
        <f t="shared" si="1079"/>
        <v>908.91269934700438</v>
      </c>
      <c r="X1796" s="24">
        <f t="shared" si="1080"/>
        <v>650</v>
      </c>
      <c r="Y1796" s="13">
        <f t="shared" si="1065"/>
        <v>0.3518188898245968</v>
      </c>
      <c r="Z1796" s="24">
        <f t="shared" si="1066"/>
        <v>1710.8482353556326</v>
      </c>
      <c r="AA1796" s="24">
        <f t="shared" si="1067"/>
        <v>13689.699623001781</v>
      </c>
      <c r="AB1796" s="24">
        <f t="shared" si="1081"/>
        <v>778.77569112096432</v>
      </c>
      <c r="AC1796" s="24">
        <f t="shared" si="1082"/>
        <v>648.63868289492427</v>
      </c>
      <c r="AD1796" s="123">
        <f t="shared" si="1083"/>
        <v>8890</v>
      </c>
      <c r="AE1796" s="14">
        <f t="shared" si="1084"/>
        <v>148.16666666666666</v>
      </c>
      <c r="AF1796" s="24">
        <f t="shared" si="1068"/>
        <v>499.31934144746214</v>
      </c>
      <c r="AG1796" s="3">
        <f t="shared" si="1085"/>
        <v>-1</v>
      </c>
      <c r="AH1796" s="14">
        <f t="shared" si="1089"/>
        <v>0</v>
      </c>
      <c r="AI1796" s="14">
        <f t="shared" si="1090"/>
        <v>-3.0227311877422583E-18</v>
      </c>
      <c r="AJ1796" s="14">
        <f t="shared" si="1091"/>
        <v>0.65612592697284078</v>
      </c>
      <c r="AK1796" s="14">
        <f t="shared" si="1092"/>
        <v>0.88980148315654517</v>
      </c>
      <c r="AL1796" s="24">
        <f t="shared" si="1086"/>
        <v>765.49178631144082</v>
      </c>
      <c r="AM1796" s="14">
        <f t="shared" si="1087"/>
        <v>622.07087327587737</v>
      </c>
      <c r="AN1796" s="138" t="str">
        <f t="shared" si="1088"/>
        <v>modifiée</v>
      </c>
      <c r="AP1796" s="124"/>
    </row>
    <row r="1797" spans="2:42" x14ac:dyDescent="0.25">
      <c r="B1797" s="3">
        <f t="shared" si="1069"/>
        <v>8895</v>
      </c>
      <c r="C1797" s="14">
        <f t="shared" si="1070"/>
        <v>148.25</v>
      </c>
      <c r="D1797" s="11">
        <f t="shared" si="1071"/>
        <v>1080.6854980393339</v>
      </c>
      <c r="E1797" s="11">
        <f t="shared" si="1056"/>
        <v>977.56740418760194</v>
      </c>
      <c r="F1797" s="11">
        <f t="shared" si="1072"/>
        <v>496.23490630744988</v>
      </c>
      <c r="G1797" s="11">
        <f t="shared" si="1057"/>
        <v>737.83695215427338</v>
      </c>
      <c r="H1797" s="11">
        <f t="shared" si="1058"/>
        <v>648.85383758547744</v>
      </c>
      <c r="I1797" s="24">
        <f t="shared" si="1073"/>
        <v>496.23490630744988</v>
      </c>
      <c r="J1797" s="12">
        <f t="shared" si="1059"/>
        <v>0.24191800209174485</v>
      </c>
      <c r="K1797" s="24">
        <f t="shared" si="1060"/>
        <v>663.70683995438651</v>
      </c>
      <c r="L1797" s="12">
        <f t="shared" si="1074"/>
        <v>0.20555016514671404</v>
      </c>
      <c r="M1797" s="24">
        <f t="shared" si="1075"/>
        <v>737.83695215427338</v>
      </c>
      <c r="N1797" s="12">
        <f t="shared" si="1061"/>
        <v>0.15284766909433417</v>
      </c>
      <c r="O1797" s="24">
        <f t="shared" si="1062"/>
        <v>3151.4245584725595</v>
      </c>
      <c r="P1797" s="12">
        <f t="shared" si="1076"/>
        <v>7.7825156637249857E-2</v>
      </c>
      <c r="Q1797" s="24">
        <f t="shared" si="1077"/>
        <v>648.85383758547744</v>
      </c>
      <c r="R1797" s="12">
        <f t="shared" si="1063"/>
        <v>0.35599262206079618</v>
      </c>
      <c r="S1797" s="24">
        <f t="shared" si="1064"/>
        <v>811.85036133739254</v>
      </c>
      <c r="T1797" s="12">
        <f t="shared" si="1078"/>
        <v>0.21500723712991612</v>
      </c>
      <c r="W1797" s="24">
        <f t="shared" si="1079"/>
        <v>909.26451823682896</v>
      </c>
      <c r="X1797" s="24">
        <f t="shared" si="1080"/>
        <v>650</v>
      </c>
      <c r="Y1797" s="13">
        <f t="shared" si="1065"/>
        <v>0.35136463231840148</v>
      </c>
      <c r="Z1797" s="24">
        <f t="shared" si="1066"/>
        <v>1707.5721487693245</v>
      </c>
      <c r="AA1797" s="24">
        <f t="shared" si="1067"/>
        <v>13673.091005649459</v>
      </c>
      <c r="AB1797" s="24">
        <f t="shared" si="1081"/>
        <v>779.05917791115326</v>
      </c>
      <c r="AC1797" s="24">
        <f t="shared" si="1082"/>
        <v>648.85383758547744</v>
      </c>
      <c r="AD1797" s="123">
        <f t="shared" si="1083"/>
        <v>8895</v>
      </c>
      <c r="AE1797" s="14">
        <f t="shared" si="1084"/>
        <v>148.25</v>
      </c>
      <c r="AF1797" s="24">
        <f t="shared" si="1068"/>
        <v>499.42691879273872</v>
      </c>
      <c r="AG1797" s="3">
        <f t="shared" si="1085"/>
        <v>-1</v>
      </c>
      <c r="AH1797" s="14">
        <f t="shared" si="1089"/>
        <v>0</v>
      </c>
      <c r="AI1797" s="14">
        <f t="shared" si="1090"/>
        <v>-2.5449918051258332E-18</v>
      </c>
      <c r="AJ1797" s="14">
        <f t="shared" si="1091"/>
        <v>0.65515773086535156</v>
      </c>
      <c r="AK1797" s="14">
        <f t="shared" si="1092"/>
        <v>0.88825236938456242</v>
      </c>
      <c r="AL1797" s="24">
        <f t="shared" si="1086"/>
        <v>765.76294295184732</v>
      </c>
      <c r="AM1797" s="14">
        <f t="shared" si="1087"/>
        <v>622.26136766686568</v>
      </c>
      <c r="AN1797" s="138" t="str">
        <f t="shared" si="1088"/>
        <v>modifiée</v>
      </c>
      <c r="AP1797" s="124"/>
    </row>
    <row r="1798" spans="2:42" x14ac:dyDescent="0.25">
      <c r="B1798" s="3">
        <f t="shared" si="1069"/>
        <v>8900</v>
      </c>
      <c r="C1798" s="14">
        <f t="shared" si="1070"/>
        <v>148.33333333333334</v>
      </c>
      <c r="D1798" s="11">
        <f t="shared" si="1071"/>
        <v>1080.7696258328167</v>
      </c>
      <c r="E1798" s="11">
        <f t="shared" si="1056"/>
        <v>977.78817961397419</v>
      </c>
      <c r="F1798" s="11">
        <f t="shared" si="1072"/>
        <v>496.44045647259657</v>
      </c>
      <c r="G1798" s="11">
        <f t="shared" si="1057"/>
        <v>737.91477731091061</v>
      </c>
      <c r="H1798" s="11">
        <f t="shared" si="1058"/>
        <v>649.06884482260739</v>
      </c>
      <c r="I1798" s="24">
        <f t="shared" si="1073"/>
        <v>496.44045647259657</v>
      </c>
      <c r="J1798" s="12">
        <f t="shared" si="1059"/>
        <v>0.2418628662577898</v>
      </c>
      <c r="K1798" s="24">
        <f t="shared" si="1060"/>
        <v>663.85814069223341</v>
      </c>
      <c r="L1798" s="12">
        <f t="shared" si="1074"/>
        <v>0.2054648876987776</v>
      </c>
      <c r="M1798" s="24">
        <f t="shared" si="1075"/>
        <v>737.91477731091061</v>
      </c>
      <c r="N1798" s="12">
        <f t="shared" si="1061"/>
        <v>0.15428382118812831</v>
      </c>
      <c r="O1798" s="24">
        <f t="shared" si="1062"/>
        <v>3122.0894995970998</v>
      </c>
      <c r="P1798" s="12">
        <f t="shared" si="1076"/>
        <v>7.8522144863657731E-2</v>
      </c>
      <c r="Q1798" s="24">
        <f t="shared" si="1077"/>
        <v>649.06884482260739</v>
      </c>
      <c r="R1798" s="12">
        <f t="shared" si="1063"/>
        <v>0.35583806705620158</v>
      </c>
      <c r="S1798" s="24">
        <f t="shared" si="1064"/>
        <v>812.20298110448107</v>
      </c>
      <c r="T1798" s="12">
        <f t="shared" si="1078"/>
        <v>0.21485960218347563</v>
      </c>
      <c r="W1798" s="24">
        <f t="shared" si="1079"/>
        <v>909.61588286914741</v>
      </c>
      <c r="X1798" s="24">
        <f t="shared" si="1080"/>
        <v>650</v>
      </c>
      <c r="Y1798" s="13">
        <f t="shared" si="1065"/>
        <v>0.35091180459863391</v>
      </c>
      <c r="Z1798" s="24">
        <f t="shared" si="1066"/>
        <v>1704.3074186206695</v>
      </c>
      <c r="AA1798" s="24">
        <f t="shared" si="1067"/>
        <v>13656.533619443451</v>
      </c>
      <c r="AB1798" s="24">
        <f t="shared" si="1081"/>
        <v>779.34236384587734</v>
      </c>
      <c r="AC1798" s="24">
        <f t="shared" si="1082"/>
        <v>649.06884482260739</v>
      </c>
      <c r="AD1798" s="123">
        <f t="shared" si="1083"/>
        <v>8900</v>
      </c>
      <c r="AE1798" s="14">
        <f t="shared" si="1084"/>
        <v>148.33333333333334</v>
      </c>
      <c r="AF1798" s="24">
        <f t="shared" si="1068"/>
        <v>499.53442241130369</v>
      </c>
      <c r="AG1798" s="3">
        <f t="shared" si="1085"/>
        <v>-1</v>
      </c>
      <c r="AH1798" s="14">
        <f t="shared" si="1089"/>
        <v>0</v>
      </c>
      <c r="AI1798" s="14">
        <f t="shared" si="1090"/>
        <v>-2.0675798348803872E-18</v>
      </c>
      <c r="AJ1798" s="14">
        <f t="shared" si="1091"/>
        <v>0.65419019829826675</v>
      </c>
      <c r="AK1798" s="14">
        <f t="shared" si="1092"/>
        <v>0.88670431727722676</v>
      </c>
      <c r="AL1798" s="24">
        <f t="shared" si="1086"/>
        <v>766.0338088547503</v>
      </c>
      <c r="AM1798" s="14">
        <f t="shared" si="1087"/>
        <v>622.45173484035331</v>
      </c>
      <c r="AN1798" s="138" t="str">
        <f t="shared" si="1088"/>
        <v>modifiée</v>
      </c>
      <c r="AP1798" s="124"/>
    </row>
    <row r="1799" spans="2:42" x14ac:dyDescent="0.25">
      <c r="B1799" s="3">
        <f t="shared" si="1069"/>
        <v>8905</v>
      </c>
      <c r="C1799" s="14">
        <f t="shared" si="1070"/>
        <v>148.41666666666666</v>
      </c>
      <c r="D1799" s="11">
        <f t="shared" si="1071"/>
        <v>1080.8537064165364</v>
      </c>
      <c r="E1799" s="11">
        <f t="shared" si="1056"/>
        <v>978.00895504034634</v>
      </c>
      <c r="F1799" s="11">
        <f t="shared" si="1072"/>
        <v>496.64592136029535</v>
      </c>
      <c r="G1799" s="11">
        <f t="shared" si="1057"/>
        <v>737.99329945577426</v>
      </c>
      <c r="H1799" s="11">
        <f t="shared" si="1058"/>
        <v>649.28370442479081</v>
      </c>
      <c r="I1799" s="24">
        <f t="shared" si="1073"/>
        <v>496.64592136029535</v>
      </c>
      <c r="J1799" s="12">
        <f t="shared" si="1059"/>
        <v>0.24180772870275799</v>
      </c>
      <c r="K1799" s="24">
        <f t="shared" si="1060"/>
        <v>664.00951515392705</v>
      </c>
      <c r="L1799" s="12">
        <f t="shared" si="1074"/>
        <v>0.20537963728640427</v>
      </c>
      <c r="M1799" s="24">
        <f t="shared" si="1075"/>
        <v>737.99329945577426</v>
      </c>
      <c r="N1799" s="12">
        <f t="shared" si="1061"/>
        <v>0.15572712731012553</v>
      </c>
      <c r="O1799" s="24">
        <f t="shared" si="1062"/>
        <v>3093.1534306794615</v>
      </c>
      <c r="P1799" s="12">
        <f t="shared" si="1076"/>
        <v>7.9221808240370728E-2</v>
      </c>
      <c r="Q1799" s="24">
        <f t="shared" si="1077"/>
        <v>649.28370442479081</v>
      </c>
      <c r="R1799" s="12">
        <f t="shared" si="1063"/>
        <v>0.35568300478841547</v>
      </c>
      <c r="S1799" s="24">
        <f t="shared" si="1064"/>
        <v>812.55706615903011</v>
      </c>
      <c r="T1799" s="12">
        <f t="shared" si="1078"/>
        <v>0.21471178474243507</v>
      </c>
      <c r="W1799" s="24">
        <f t="shared" si="1079"/>
        <v>909.96679467374599</v>
      </c>
      <c r="X1799" s="24">
        <f t="shared" si="1080"/>
        <v>650</v>
      </c>
      <c r="Y1799" s="13">
        <f t="shared" si="1065"/>
        <v>0.35046040436227111</v>
      </c>
      <c r="Z1799" s="24">
        <f t="shared" si="1066"/>
        <v>1701.0540091650087</v>
      </c>
      <c r="AA1799" s="24">
        <f t="shared" si="1067"/>
        <v>13640.027399315706</v>
      </c>
      <c r="AB1799" s="24">
        <f t="shared" si="1081"/>
        <v>779.62524954926835</v>
      </c>
      <c r="AC1799" s="24">
        <f t="shared" si="1082"/>
        <v>649.28370442479081</v>
      </c>
      <c r="AD1799" s="123">
        <f t="shared" si="1083"/>
        <v>8905</v>
      </c>
      <c r="AE1799" s="14">
        <f t="shared" si="1084"/>
        <v>148.41666666666666</v>
      </c>
      <c r="AF1799" s="24">
        <f t="shared" si="1068"/>
        <v>499.64185221239541</v>
      </c>
      <c r="AG1799" s="3">
        <f t="shared" si="1085"/>
        <v>-1</v>
      </c>
      <c r="AH1799" s="14">
        <f t="shared" si="1089"/>
        <v>0</v>
      </c>
      <c r="AI1799" s="14">
        <f t="shared" si="1090"/>
        <v>-1.5904956800687051E-18</v>
      </c>
      <c r="AJ1799" s="14">
        <f t="shared" si="1091"/>
        <v>0.65322333008844136</v>
      </c>
      <c r="AK1799" s="14">
        <f t="shared" si="1092"/>
        <v>0.88515732814150605</v>
      </c>
      <c r="AL1799" s="24">
        <f t="shared" si="1086"/>
        <v>766.30438461630865</v>
      </c>
      <c r="AM1799" s="14">
        <f t="shared" si="1087"/>
        <v>622.64197455887131</v>
      </c>
      <c r="AN1799" s="138" t="str">
        <f t="shared" si="1088"/>
        <v>modifiée</v>
      </c>
      <c r="AP1799" s="124"/>
    </row>
    <row r="1800" spans="2:42" x14ac:dyDescent="0.25">
      <c r="B1800" s="3">
        <f t="shared" si="1069"/>
        <v>8910</v>
      </c>
      <c r="C1800" s="14">
        <f t="shared" si="1070"/>
        <v>148.5</v>
      </c>
      <c r="D1800" s="11">
        <f t="shared" si="1071"/>
        <v>1080.9377398434485</v>
      </c>
      <c r="E1800" s="11">
        <f t="shared" si="1056"/>
        <v>978.22973046671859</v>
      </c>
      <c r="F1800" s="11">
        <f t="shared" si="1072"/>
        <v>496.85130099758175</v>
      </c>
      <c r="G1800" s="11">
        <f t="shared" si="1057"/>
        <v>738.07252126401465</v>
      </c>
      <c r="H1800" s="11">
        <f t="shared" si="1058"/>
        <v>649.49841620953327</v>
      </c>
      <c r="I1800" s="24">
        <f t="shared" si="1073"/>
        <v>496.85130099758175</v>
      </c>
      <c r="J1800" s="12">
        <f t="shared" si="1059"/>
        <v>0.2417525894587492</v>
      </c>
      <c r="K1800" s="24">
        <f t="shared" si="1060"/>
        <v>664.16096330495702</v>
      </c>
      <c r="L1800" s="12">
        <f t="shared" si="1074"/>
        <v>0.20529441394007047</v>
      </c>
      <c r="M1800" s="24">
        <f t="shared" si="1075"/>
        <v>738.07252126401465</v>
      </c>
      <c r="N1800" s="12">
        <f t="shared" si="1061"/>
        <v>0.15717751807988953</v>
      </c>
      <c r="O1800" s="24">
        <f t="shared" si="1062"/>
        <v>3064.6106642576051</v>
      </c>
      <c r="P1800" s="12">
        <f t="shared" si="1076"/>
        <v>7.9924099462858125E-2</v>
      </c>
      <c r="Q1800" s="24">
        <f t="shared" si="1077"/>
        <v>649.49841620953327</v>
      </c>
      <c r="R1800" s="12">
        <f t="shared" si="1063"/>
        <v>0.35552743299885842</v>
      </c>
      <c r="S1800" s="24">
        <f t="shared" si="1064"/>
        <v>812.91262509813475</v>
      </c>
      <c r="T1800" s="12">
        <f t="shared" si="1078"/>
        <v>0.21456378382967084</v>
      </c>
      <c r="W1800" s="24">
        <f t="shared" si="1079"/>
        <v>910.31725507810825</v>
      </c>
      <c r="X1800" s="24">
        <f t="shared" si="1080"/>
        <v>650</v>
      </c>
      <c r="Y1800" s="13">
        <f t="shared" si="1065"/>
        <v>0.35001042929518666</v>
      </c>
      <c r="Z1800" s="24">
        <f t="shared" si="1066"/>
        <v>1697.8118847152587</v>
      </c>
      <c r="AA1800" s="24">
        <f t="shared" si="1067"/>
        <v>13623.572279654556</v>
      </c>
      <c r="AB1800" s="24">
        <f t="shared" si="1081"/>
        <v>779.90783564382082</v>
      </c>
      <c r="AC1800" s="24">
        <f t="shared" si="1082"/>
        <v>649.49841620953327</v>
      </c>
      <c r="AD1800" s="123">
        <f t="shared" si="1083"/>
        <v>8910</v>
      </c>
      <c r="AE1800" s="14">
        <f t="shared" si="1084"/>
        <v>148.5</v>
      </c>
      <c r="AF1800" s="24">
        <f t="shared" si="1068"/>
        <v>499.74920810476664</v>
      </c>
      <c r="AG1800" s="3">
        <f t="shared" si="1085"/>
        <v>-1</v>
      </c>
      <c r="AH1800" s="14">
        <f t="shared" si="1089"/>
        <v>0</v>
      </c>
      <c r="AI1800" s="14">
        <f t="shared" si="1090"/>
        <v>-1.1137397459098247E-18</v>
      </c>
      <c r="AJ1800" s="14">
        <f t="shared" si="1091"/>
        <v>0.65225712705710026</v>
      </c>
      <c r="AK1800" s="14">
        <f t="shared" si="1092"/>
        <v>0.88361140329136034</v>
      </c>
      <c r="AL1800" s="24">
        <f t="shared" si="1086"/>
        <v>766.57467083104939</v>
      </c>
      <c r="AM1800" s="14">
        <f t="shared" si="1087"/>
        <v>622.83208658399064</v>
      </c>
      <c r="AN1800" s="138" t="str">
        <f t="shared" si="1088"/>
        <v>modifiée</v>
      </c>
      <c r="AP1800" s="124"/>
    </row>
    <row r="1801" spans="2:42" x14ac:dyDescent="0.25">
      <c r="B1801" s="3">
        <f t="shared" si="1069"/>
        <v>8915</v>
      </c>
      <c r="C1801" s="14">
        <f t="shared" si="1070"/>
        <v>148.58333333333334</v>
      </c>
      <c r="D1801" s="11">
        <f t="shared" si="1071"/>
        <v>1081.0217261664193</v>
      </c>
      <c r="E1801" s="11">
        <f t="shared" si="1056"/>
        <v>978.45050589309085</v>
      </c>
      <c r="F1801" s="11">
        <f t="shared" si="1072"/>
        <v>497.05659541152181</v>
      </c>
      <c r="G1801" s="11">
        <f t="shared" si="1057"/>
        <v>738.15244536347757</v>
      </c>
      <c r="H1801" s="11">
        <f t="shared" si="1058"/>
        <v>649.71297999336298</v>
      </c>
      <c r="I1801" s="24">
        <f t="shared" si="1073"/>
        <v>497.05659541152181</v>
      </c>
      <c r="J1801" s="12">
        <f t="shared" si="1059"/>
        <v>0.24169744855786823</v>
      </c>
      <c r="K1801" s="24">
        <f t="shared" si="1060"/>
        <v>664.3124851106902</v>
      </c>
      <c r="L1801" s="12">
        <f t="shared" si="1074"/>
        <v>0.20520921769018632</v>
      </c>
      <c r="M1801" s="24">
        <f t="shared" si="1075"/>
        <v>738.15244536347757</v>
      </c>
      <c r="N1801" s="12">
        <f t="shared" si="1061"/>
        <v>0.15863492267056503</v>
      </c>
      <c r="O1801" s="24">
        <f t="shared" si="1062"/>
        <v>3036.4555923760031</v>
      </c>
      <c r="P1801" s="12">
        <f t="shared" si="1076"/>
        <v>8.0628970580657836E-2</v>
      </c>
      <c r="Q1801" s="24">
        <f t="shared" si="1077"/>
        <v>649.71297999336298</v>
      </c>
      <c r="R1801" s="12">
        <f t="shared" si="1063"/>
        <v>0.3553713494169074</v>
      </c>
      <c r="S1801" s="24">
        <f t="shared" si="1064"/>
        <v>813.26966658318031</v>
      </c>
      <c r="T1801" s="12">
        <f t="shared" si="1078"/>
        <v>0.21441559846226116</v>
      </c>
      <c r="W1801" s="24">
        <f t="shared" si="1079"/>
        <v>910.66726550740339</v>
      </c>
      <c r="X1801" s="24">
        <f t="shared" si="1080"/>
        <v>650</v>
      </c>
      <c r="Y1801" s="13">
        <f t="shared" si="1065"/>
        <v>0.34956187707227193</v>
      </c>
      <c r="Z1801" s="24">
        <f t="shared" si="1066"/>
        <v>1694.5810096421865</v>
      </c>
      <c r="AA1801" s="24">
        <f t="shared" si="1067"/>
        <v>13607.168194309739</v>
      </c>
      <c r="AB1801" s="24">
        <f t="shared" si="1081"/>
        <v>780.19012275038313</v>
      </c>
      <c r="AC1801" s="24">
        <f t="shared" si="1082"/>
        <v>649.71297999336298</v>
      </c>
      <c r="AD1801" s="123">
        <f t="shared" si="1083"/>
        <v>8915</v>
      </c>
      <c r="AE1801" s="14">
        <f t="shared" si="1084"/>
        <v>148.58333333333334</v>
      </c>
      <c r="AF1801" s="24">
        <f t="shared" si="1068"/>
        <v>499.85648999668149</v>
      </c>
      <c r="AG1801" s="3">
        <f t="shared" si="1085"/>
        <v>-1</v>
      </c>
      <c r="AH1801" s="14">
        <f t="shared" si="1089"/>
        <v>0</v>
      </c>
      <c r="AI1801" s="14">
        <f t="shared" si="1090"/>
        <v>-6.3731243979296449E-19</v>
      </c>
      <c r="AJ1801" s="14">
        <f t="shared" si="1091"/>
        <v>0.65129159002986658</v>
      </c>
      <c r="AK1801" s="14">
        <f t="shared" si="1092"/>
        <v>0.8820665440477865</v>
      </c>
      <c r="AL1801" s="24">
        <f t="shared" si="1086"/>
        <v>766.8446680918604</v>
      </c>
      <c r="AM1801" s="14">
        <f t="shared" si="1087"/>
        <v>623.02207067631741</v>
      </c>
      <c r="AN1801" s="138" t="str">
        <f t="shared" si="1088"/>
        <v>modifiée</v>
      </c>
      <c r="AP1801" s="124"/>
    </row>
    <row r="1802" spans="2:42" x14ac:dyDescent="0.25">
      <c r="B1802" s="3">
        <f t="shared" si="1069"/>
        <v>8920</v>
      </c>
      <c r="C1802" s="14">
        <f t="shared" si="1070"/>
        <v>148.66666666666666</v>
      </c>
      <c r="D1802" s="11">
        <f t="shared" si="1071"/>
        <v>1081.1056654382262</v>
      </c>
      <c r="E1802" s="11">
        <f t="shared" si="1056"/>
        <v>978.67128131946299</v>
      </c>
      <c r="F1802" s="11">
        <f t="shared" si="1072"/>
        <v>497.26180462921201</v>
      </c>
      <c r="G1802" s="11">
        <f t="shared" si="1057"/>
        <v>738.23307433405819</v>
      </c>
      <c r="H1802" s="11">
        <f t="shared" si="1058"/>
        <v>649.92739559182519</v>
      </c>
      <c r="I1802" s="24">
        <f t="shared" si="1073"/>
        <v>497.26180462921201</v>
      </c>
      <c r="J1802" s="12">
        <f t="shared" si="1059"/>
        <v>0.2416423060322245</v>
      </c>
      <c r="K1802" s="24">
        <f t="shared" si="1060"/>
        <v>664.46408053637197</v>
      </c>
      <c r="L1802" s="12">
        <f t="shared" si="1074"/>
        <v>0.20512404856707864</v>
      </c>
      <c r="M1802" s="24">
        <f t="shared" si="1075"/>
        <v>738.23307433405819</v>
      </c>
      <c r="N1802" s="12">
        <f t="shared" si="1061"/>
        <v>0.16009926882790179</v>
      </c>
      <c r="O1802" s="24">
        <f t="shared" si="1062"/>
        <v>3008.682685534066</v>
      </c>
      <c r="P1802" s="12">
        <f t="shared" si="1076"/>
        <v>8.1336373012478175E-2</v>
      </c>
      <c r="Q1802" s="24">
        <f t="shared" si="1077"/>
        <v>649.92739559182519</v>
      </c>
      <c r="R1802" s="12">
        <f t="shared" si="1063"/>
        <v>0.35521475175982792</v>
      </c>
      <c r="S1802" s="24">
        <f t="shared" si="1064"/>
        <v>813.62819934042022</v>
      </c>
      <c r="T1802" s="12">
        <f t="shared" si="1078"/>
        <v>0.21426722765142536</v>
      </c>
      <c r="W1802" s="24">
        <f t="shared" si="1079"/>
        <v>911.01682738447562</v>
      </c>
      <c r="X1802" s="24">
        <f t="shared" si="1080"/>
        <v>650</v>
      </c>
      <c r="Y1802" s="13">
        <f t="shared" si="1065"/>
        <v>0.34911474535754761</v>
      </c>
      <c r="Z1802" s="24">
        <f t="shared" si="1066"/>
        <v>1691.3613483746844</v>
      </c>
      <c r="AA1802" s="24">
        <f t="shared" si="1067"/>
        <v>13590.815076597026</v>
      </c>
      <c r="AB1802" s="24">
        <f t="shared" si="1081"/>
        <v>780.4721114881504</v>
      </c>
      <c r="AC1802" s="24">
        <f t="shared" si="1082"/>
        <v>649.92739559182519</v>
      </c>
      <c r="AD1802" s="123">
        <f t="shared" si="1083"/>
        <v>8920</v>
      </c>
      <c r="AE1802" s="14">
        <f t="shared" si="1084"/>
        <v>148.66666666666666</v>
      </c>
      <c r="AF1802" s="24">
        <f t="shared" si="1068"/>
        <v>499.96369779591259</v>
      </c>
      <c r="AG1802" s="3">
        <f t="shared" si="1085"/>
        <v>-1</v>
      </c>
      <c r="AH1802" s="14">
        <f t="shared" si="1089"/>
        <v>0</v>
      </c>
      <c r="AI1802" s="14">
        <f t="shared" si="1090"/>
        <v>-1.61214171289924E-19</v>
      </c>
      <c r="AJ1802" s="14">
        <f t="shared" si="1091"/>
        <v>0.65032671983678658</v>
      </c>
      <c r="AK1802" s="14">
        <f t="shared" si="1092"/>
        <v>0.88052275173885852</v>
      </c>
      <c r="AL1802" s="24">
        <f t="shared" si="1086"/>
        <v>767.11437698998225</v>
      </c>
      <c r="AM1802" s="14">
        <f t="shared" si="1087"/>
        <v>623.21192659548876</v>
      </c>
      <c r="AN1802" s="138" t="str">
        <f t="shared" si="1088"/>
        <v>modifiée</v>
      </c>
      <c r="AP1802" s="124"/>
    </row>
    <row r="1803" spans="2:42" x14ac:dyDescent="0.25">
      <c r="B1803" s="3">
        <f t="shared" si="1069"/>
        <v>8925</v>
      </c>
      <c r="C1803" s="14">
        <f t="shared" si="1070"/>
        <v>148.75</v>
      </c>
      <c r="D1803" s="11">
        <f t="shared" si="1071"/>
        <v>1081.1895577115581</v>
      </c>
      <c r="E1803" s="11">
        <f t="shared" si="1056"/>
        <v>978.89205674583525</v>
      </c>
      <c r="F1803" s="11">
        <f t="shared" si="1072"/>
        <v>497.46692867777909</v>
      </c>
      <c r="G1803" s="11">
        <f t="shared" si="1057"/>
        <v>738.31441070707069</v>
      </c>
      <c r="H1803" s="11">
        <f t="shared" si="1058"/>
        <v>650.14166281947666</v>
      </c>
      <c r="I1803" s="24">
        <f t="shared" si="1073"/>
        <v>497.46692867777909</v>
      </c>
      <c r="J1803" s="12">
        <f t="shared" si="1059"/>
        <v>0.24158716191393215</v>
      </c>
      <c r="K1803" s="24">
        <f t="shared" si="1060"/>
        <v>664.61574954712501</v>
      </c>
      <c r="L1803" s="12">
        <f t="shared" si="1074"/>
        <v>0.20503890660100829</v>
      </c>
      <c r="M1803" s="24">
        <f t="shared" si="1075"/>
        <v>738.31441070707069</v>
      </c>
      <c r="N1803" s="12">
        <f t="shared" si="1061"/>
        <v>0.16157048289007078</v>
      </c>
      <c r="O1803" s="24">
        <f t="shared" si="1062"/>
        <v>2981.2864916477506</v>
      </c>
      <c r="P1803" s="12">
        <f t="shared" si="1076"/>
        <v>8.2046257561694272E-2</v>
      </c>
      <c r="Q1803" s="24">
        <f t="shared" si="1077"/>
        <v>650.14166281947666</v>
      </c>
      <c r="R1803" s="12">
        <f t="shared" si="1063"/>
        <v>0.35505763773270332</v>
      </c>
      <c r="S1803" s="24">
        <f t="shared" si="1064"/>
        <v>813.98823216156109</v>
      </c>
      <c r="T1803" s="12">
        <f t="shared" si="1078"/>
        <v>0.21411867040251234</v>
      </c>
      <c r="W1803" s="24">
        <f t="shared" si="1079"/>
        <v>911.36594212983312</v>
      </c>
      <c r="X1803" s="24">
        <f t="shared" si="1080"/>
        <v>650</v>
      </c>
      <c r="Y1803" s="13">
        <f t="shared" si="1065"/>
        <v>0.34866903180428305</v>
      </c>
      <c r="Z1803" s="24">
        <f t="shared" si="1066"/>
        <v>1688.1528654000533</v>
      </c>
      <c r="AA1803" s="24">
        <f t="shared" si="1067"/>
        <v>13574.512859303144</v>
      </c>
      <c r="AB1803" s="24">
        <f t="shared" si="1081"/>
        <v>780.75380247465489</v>
      </c>
      <c r="AC1803" s="24">
        <f t="shared" si="1082"/>
        <v>650.14166281947666</v>
      </c>
      <c r="AD1803" s="123">
        <f t="shared" si="1083"/>
        <v>8925</v>
      </c>
      <c r="AE1803" s="14">
        <f t="shared" si="1084"/>
        <v>148.75</v>
      </c>
      <c r="AF1803" s="24">
        <f t="shared" si="1068"/>
        <v>500</v>
      </c>
      <c r="AG1803" s="3">
        <f t="shared" si="1085"/>
        <v>-1</v>
      </c>
      <c r="AH1803" s="14">
        <f t="shared" si="1089"/>
        <v>0</v>
      </c>
      <c r="AI1803" s="14">
        <f t="shared" si="1090"/>
        <v>0</v>
      </c>
      <c r="AJ1803" s="14">
        <f t="shared" si="1091"/>
        <v>0.64999999999999991</v>
      </c>
      <c r="AK1803" s="14">
        <f t="shared" si="1092"/>
        <v>0.87999999999999989</v>
      </c>
      <c r="AL1803" s="24">
        <f t="shared" si="1086"/>
        <v>767.3814955924754</v>
      </c>
      <c r="AM1803" s="14">
        <f t="shared" si="1087"/>
        <v>623.39704905511758</v>
      </c>
      <c r="AN1803" s="138" t="str">
        <f t="shared" si="1088"/>
        <v>modifiée</v>
      </c>
      <c r="AP1803" s="124"/>
    </row>
    <row r="1804" spans="2:42" x14ac:dyDescent="0.25">
      <c r="B1804" s="3">
        <f t="shared" si="1069"/>
        <v>8930</v>
      </c>
      <c r="C1804" s="14">
        <f t="shared" si="1070"/>
        <v>148.83333333333334</v>
      </c>
      <c r="D1804" s="11">
        <f t="shared" si="1071"/>
        <v>1081.2734030390156</v>
      </c>
      <c r="E1804" s="11">
        <f t="shared" si="1056"/>
        <v>979.1128321722075</v>
      </c>
      <c r="F1804" s="11">
        <f t="shared" si="1072"/>
        <v>497.67196758438013</v>
      </c>
      <c r="G1804" s="11">
        <f t="shared" si="1057"/>
        <v>738.39645696463242</v>
      </c>
      <c r="H1804" s="11">
        <f t="shared" si="1058"/>
        <v>650.35578148987918</v>
      </c>
      <c r="I1804" s="24">
        <f t="shared" si="1073"/>
        <v>497.67196758438013</v>
      </c>
      <c r="J1804" s="12">
        <f t="shared" si="1059"/>
        <v>0.24153201623510934</v>
      </c>
      <c r="K1804" s="24">
        <f t="shared" si="1060"/>
        <v>664.76749210795151</v>
      </c>
      <c r="L1804" s="12">
        <f t="shared" si="1074"/>
        <v>0.2049537918221585</v>
      </c>
      <c r="M1804" s="24">
        <f t="shared" si="1075"/>
        <v>738.39645696463242</v>
      </c>
      <c r="N1804" s="12">
        <f t="shared" si="1061"/>
        <v>0.16304848980823178</v>
      </c>
      <c r="O1804" s="24">
        <f t="shared" si="1062"/>
        <v>2954.2616350246817</v>
      </c>
      <c r="P1804" s="12">
        <f t="shared" si="1076"/>
        <v>8.2758574432175713E-2</v>
      </c>
      <c r="Q1804" s="24">
        <f t="shared" si="1077"/>
        <v>650.35578148987918</v>
      </c>
      <c r="R1804" s="12">
        <f t="shared" si="1063"/>
        <v>0.35490000502836622</v>
      </c>
      <c r="S1804" s="24">
        <f t="shared" si="1064"/>
        <v>814.34977390435142</v>
      </c>
      <c r="T1804" s="12">
        <f t="shared" si="1078"/>
        <v>0.21396992571494813</v>
      </c>
      <c r="W1804" s="24">
        <f t="shared" si="1079"/>
        <v>911.71461116163744</v>
      </c>
      <c r="X1804" s="24">
        <f t="shared" si="1080"/>
        <v>650</v>
      </c>
      <c r="Y1804" s="13">
        <f t="shared" si="1065"/>
        <v>0.34822473405510851</v>
      </c>
      <c r="Z1804" s="24">
        <f t="shared" si="1066"/>
        <v>1684.9555252642517</v>
      </c>
      <c r="AA1804" s="24">
        <f t="shared" si="1067"/>
        <v>13558.261474690442</v>
      </c>
      <c r="AB1804" s="24">
        <f t="shared" si="1081"/>
        <v>781.03519632575831</v>
      </c>
      <c r="AC1804" s="24">
        <f t="shared" si="1082"/>
        <v>650.35578148987918</v>
      </c>
      <c r="AD1804" s="123">
        <f t="shared" si="1083"/>
        <v>8930</v>
      </c>
      <c r="AE1804" s="14">
        <f t="shared" si="1084"/>
        <v>148.83333333333334</v>
      </c>
      <c r="AF1804" s="24">
        <f t="shared" si="1068"/>
        <v>500</v>
      </c>
      <c r="AG1804" s="3">
        <f t="shared" si="1085"/>
        <v>-1</v>
      </c>
      <c r="AH1804" s="14">
        <f t="shared" si="1089"/>
        <v>0</v>
      </c>
      <c r="AI1804" s="14">
        <f t="shared" si="1090"/>
        <v>0</v>
      </c>
      <c r="AJ1804" s="14">
        <f t="shared" si="1091"/>
        <v>0.64999999999999991</v>
      </c>
      <c r="AK1804" s="14">
        <f t="shared" si="1092"/>
        <v>0.87999999999999989</v>
      </c>
      <c r="AL1804" s="24">
        <f t="shared" si="1086"/>
        <v>767.64714744111689</v>
      </c>
      <c r="AM1804" s="14">
        <f t="shared" si="1087"/>
        <v>623.57968372059634</v>
      </c>
      <c r="AN1804" s="138" t="str">
        <f t="shared" si="1088"/>
        <v>modifiée</v>
      </c>
      <c r="AP1804" s="124"/>
    </row>
    <row r="1805" spans="2:42" x14ac:dyDescent="0.25">
      <c r="B1805" s="3">
        <f t="shared" si="1069"/>
        <v>8935</v>
      </c>
      <c r="C1805" s="14">
        <f t="shared" si="1070"/>
        <v>148.91666666666666</v>
      </c>
      <c r="D1805" s="11">
        <f t="shared" si="1071"/>
        <v>1081.3572014731108</v>
      </c>
      <c r="E1805" s="11">
        <f t="shared" si="1056"/>
        <v>979.33360759857965</v>
      </c>
      <c r="F1805" s="11">
        <f t="shared" si="1072"/>
        <v>497.87692137620229</v>
      </c>
      <c r="G1805" s="11">
        <f t="shared" si="1057"/>
        <v>738.47921553906463</v>
      </c>
      <c r="H1805" s="11">
        <f t="shared" si="1058"/>
        <v>650.56975141559417</v>
      </c>
      <c r="I1805" s="24">
        <f t="shared" si="1073"/>
        <v>497.87692137620229</v>
      </c>
      <c r="J1805" s="12">
        <f t="shared" si="1059"/>
        <v>0.24147686902787852</v>
      </c>
      <c r="K1805" s="24">
        <f t="shared" si="1060"/>
        <v>664.91930818373203</v>
      </c>
      <c r="L1805" s="12">
        <f t="shared" si="1074"/>
        <v>0.20486870426065704</v>
      </c>
      <c r="M1805" s="24">
        <f t="shared" si="1075"/>
        <v>738.47921553906463</v>
      </c>
      <c r="N1805" s="12">
        <f t="shared" si="1061"/>
        <v>0.16453321316787023</v>
      </c>
      <c r="O1805" s="24">
        <f t="shared" si="1062"/>
        <v>2927.602815352026</v>
      </c>
      <c r="P1805" s="12">
        <f t="shared" si="1076"/>
        <v>8.3473273244487528E-2</v>
      </c>
      <c r="Q1805" s="24">
        <f t="shared" si="1077"/>
        <v>650.56975141559417</v>
      </c>
      <c r="R1805" s="12">
        <f t="shared" si="1063"/>
        <v>0.35474185132732766</v>
      </c>
      <c r="S1805" s="24">
        <f t="shared" si="1064"/>
        <v>814.71283349317912</v>
      </c>
      <c r="T1805" s="12">
        <f t="shared" si="1078"/>
        <v>0.21382099258223145</v>
      </c>
      <c r="W1805" s="24">
        <f t="shared" si="1079"/>
        <v>912.0628358956925</v>
      </c>
      <c r="X1805" s="24">
        <f t="shared" si="1080"/>
        <v>650</v>
      </c>
      <c r="Y1805" s="13">
        <f t="shared" si="1065"/>
        <v>0.34778184974213727</v>
      </c>
      <c r="Z1805" s="24">
        <f t="shared" si="1066"/>
        <v>1681.7692925721785</v>
      </c>
      <c r="AA1805" s="24">
        <f t="shared" si="1067"/>
        <v>13542.06085450196</v>
      </c>
      <c r="AB1805" s="24">
        <f t="shared" si="1081"/>
        <v>781.31629365564334</v>
      </c>
      <c r="AC1805" s="24">
        <f t="shared" si="1082"/>
        <v>650.56975141559417</v>
      </c>
      <c r="AD1805" s="123">
        <f t="shared" si="1083"/>
        <v>8935</v>
      </c>
      <c r="AE1805" s="14">
        <f t="shared" si="1084"/>
        <v>148.91666666666666</v>
      </c>
      <c r="AF1805" s="24">
        <f t="shared" si="1068"/>
        <v>500</v>
      </c>
      <c r="AG1805" s="3">
        <f t="shared" si="1085"/>
        <v>-1</v>
      </c>
      <c r="AH1805" s="14">
        <f t="shared" si="1089"/>
        <v>0</v>
      </c>
      <c r="AI1805" s="14">
        <f t="shared" si="1090"/>
        <v>0</v>
      </c>
      <c r="AJ1805" s="14">
        <f t="shared" si="1091"/>
        <v>0.64999999999999991</v>
      </c>
      <c r="AK1805" s="14">
        <f t="shared" si="1092"/>
        <v>0.87999999999999989</v>
      </c>
      <c r="AL1805" s="24">
        <f t="shared" si="1086"/>
        <v>767.91251281983</v>
      </c>
      <c r="AM1805" s="14">
        <f t="shared" si="1087"/>
        <v>623.76218974396761</v>
      </c>
      <c r="AN1805" s="138" t="str">
        <f t="shared" si="1088"/>
        <v>modifiée</v>
      </c>
      <c r="AP1805" s="124"/>
    </row>
    <row r="1806" spans="2:42" x14ac:dyDescent="0.25">
      <c r="B1806" s="3">
        <f t="shared" si="1069"/>
        <v>8940</v>
      </c>
      <c r="C1806" s="14">
        <f t="shared" si="1070"/>
        <v>149</v>
      </c>
      <c r="D1806" s="11">
        <f t="shared" si="1071"/>
        <v>1081.4409530662679</v>
      </c>
      <c r="E1806" s="11">
        <f t="shared" si="1056"/>
        <v>979.5543830249519</v>
      </c>
      <c r="F1806" s="11">
        <f t="shared" si="1072"/>
        <v>498.08179008046295</v>
      </c>
      <c r="G1806" s="11">
        <f t="shared" si="1057"/>
        <v>738.56268881230915</v>
      </c>
      <c r="H1806" s="11">
        <f t="shared" si="1058"/>
        <v>650.78357240817638</v>
      </c>
      <c r="I1806" s="24">
        <f t="shared" si="1073"/>
        <v>498.08179008046295</v>
      </c>
      <c r="J1806" s="12">
        <f t="shared" si="1059"/>
        <v>0.24142172032436562</v>
      </c>
      <c r="K1806" s="24">
        <f t="shared" si="1060"/>
        <v>665.0711977392275</v>
      </c>
      <c r="L1806" s="12">
        <f t="shared" si="1074"/>
        <v>0.20478364394653764</v>
      </c>
      <c r="M1806" s="24">
        <f t="shared" si="1075"/>
        <v>738.56268881230915</v>
      </c>
      <c r="N1806" s="12">
        <f t="shared" si="1061"/>
        <v>0.16602457521086866</v>
      </c>
      <c r="O1806" s="24">
        <f t="shared" si="1062"/>
        <v>2901.3048066973079</v>
      </c>
      <c r="P1806" s="12">
        <f t="shared" si="1076"/>
        <v>8.4190303052380649E-2</v>
      </c>
      <c r="Q1806" s="24">
        <f t="shared" si="1077"/>
        <v>650.78357240817638</v>
      </c>
      <c r="R1806" s="12">
        <f t="shared" si="1063"/>
        <v>0.3545831742977078</v>
      </c>
      <c r="S1806" s="24">
        <f t="shared" si="1064"/>
        <v>815.07741991967248</v>
      </c>
      <c r="T1806" s="12">
        <f t="shared" si="1078"/>
        <v>0.21367186999184065</v>
      </c>
      <c r="W1806" s="24">
        <f t="shared" si="1079"/>
        <v>912.41061774543459</v>
      </c>
      <c r="X1806" s="24">
        <f t="shared" si="1080"/>
        <v>650</v>
      </c>
      <c r="Y1806" s="13">
        <f t="shared" si="1065"/>
        <v>0.347340376487073</v>
      </c>
      <c r="Z1806" s="24">
        <f t="shared" si="1066"/>
        <v>1678.5941319879328</v>
      </c>
      <c r="AA1806" s="24">
        <f t="shared" si="1067"/>
        <v>13525.91092996587</v>
      </c>
      <c r="AB1806" s="24">
        <f t="shared" si="1081"/>
        <v>781.59709507680554</v>
      </c>
      <c r="AC1806" s="24">
        <f t="shared" si="1082"/>
        <v>650.78357240817638</v>
      </c>
      <c r="AD1806" s="123">
        <f t="shared" si="1083"/>
        <v>8940</v>
      </c>
      <c r="AE1806" s="14">
        <f t="shared" si="1084"/>
        <v>149</v>
      </c>
      <c r="AF1806" s="24">
        <f t="shared" si="1068"/>
        <v>500</v>
      </c>
      <c r="AG1806" s="3">
        <f t="shared" si="1085"/>
        <v>-1</v>
      </c>
      <c r="AH1806" s="14">
        <f t="shared" si="1089"/>
        <v>0</v>
      </c>
      <c r="AI1806" s="14">
        <f t="shared" si="1090"/>
        <v>0</v>
      </c>
      <c r="AJ1806" s="14">
        <f t="shared" si="1091"/>
        <v>0.64999999999999991</v>
      </c>
      <c r="AK1806" s="14">
        <f t="shared" si="1092"/>
        <v>0.87999999999999989</v>
      </c>
      <c r="AL1806" s="24">
        <f t="shared" si="1086"/>
        <v>768.17759232103367</v>
      </c>
      <c r="AM1806" s="14">
        <f t="shared" si="1087"/>
        <v>623.94456689663275</v>
      </c>
      <c r="AN1806" s="138" t="str">
        <f t="shared" si="1088"/>
        <v>modifiée</v>
      </c>
      <c r="AP1806" s="124"/>
    </row>
    <row r="1807" spans="2:42" x14ac:dyDescent="0.25">
      <c r="B1807" s="3">
        <f t="shared" si="1069"/>
        <v>8945</v>
      </c>
      <c r="C1807" s="14">
        <f t="shared" si="1070"/>
        <v>149.08333333333334</v>
      </c>
      <c r="D1807" s="11">
        <f t="shared" si="1071"/>
        <v>1081.5246578708229</v>
      </c>
      <c r="E1807" s="11">
        <f t="shared" si="1056"/>
        <v>979.77515845132416</v>
      </c>
      <c r="F1807" s="11">
        <f t="shared" si="1072"/>
        <v>498.28657372440949</v>
      </c>
      <c r="G1807" s="11">
        <f t="shared" si="1057"/>
        <v>738.64687911536157</v>
      </c>
      <c r="H1807" s="11">
        <f t="shared" si="1058"/>
        <v>650.99724427816818</v>
      </c>
      <c r="I1807" s="24">
        <f t="shared" si="1073"/>
        <v>498.28657372440949</v>
      </c>
      <c r="J1807" s="12">
        <f t="shared" si="1059"/>
        <v>0.24136657015670029</v>
      </c>
      <c r="K1807" s="24">
        <f t="shared" si="1060"/>
        <v>665.22316073907825</v>
      </c>
      <c r="L1807" s="12">
        <f t="shared" si="1074"/>
        <v>0.20469861090978952</v>
      </c>
      <c r="M1807" s="24">
        <f t="shared" si="1075"/>
        <v>738.64687911536157</v>
      </c>
      <c r="N1807" s="12">
        <f t="shared" si="1061"/>
        <v>0.16752249685830289</v>
      </c>
      <c r="O1807" s="24">
        <f t="shared" si="1062"/>
        <v>2875.3624565218993</v>
      </c>
      <c r="P1807" s="12">
        <f t="shared" si="1076"/>
        <v>8.4909612359661366E-2</v>
      </c>
      <c r="Q1807" s="24">
        <f t="shared" si="1077"/>
        <v>650.99724427816818</v>
      </c>
      <c r="R1807" s="12">
        <f t="shared" si="1063"/>
        <v>0.35442397159516426</v>
      </c>
      <c r="S1807" s="24">
        <f t="shared" si="1064"/>
        <v>815.4435422433105</v>
      </c>
      <c r="T1807" s="12">
        <f t="shared" si="1078"/>
        <v>0.21352255692526897</v>
      </c>
      <c r="W1807" s="24">
        <f t="shared" si="1079"/>
        <v>912.75795812192166</v>
      </c>
      <c r="X1807" s="24">
        <f t="shared" si="1080"/>
        <v>650</v>
      </c>
      <c r="Y1807" s="13">
        <f t="shared" si="1065"/>
        <v>0.34690031190132886</v>
      </c>
      <c r="Z1807" s="24">
        <f t="shared" si="1066"/>
        <v>1675.4300082350624</v>
      </c>
      <c r="AA1807" s="24">
        <f t="shared" si="1067"/>
        <v>13509.811631800438</v>
      </c>
      <c r="AB1807" s="24">
        <f t="shared" si="1081"/>
        <v>781.87760120004486</v>
      </c>
      <c r="AC1807" s="24">
        <f t="shared" si="1082"/>
        <v>650.99724427816818</v>
      </c>
      <c r="AD1807" s="123">
        <f t="shared" si="1083"/>
        <v>8945</v>
      </c>
      <c r="AE1807" s="14">
        <f t="shared" si="1084"/>
        <v>149.08333333333334</v>
      </c>
      <c r="AF1807" s="24">
        <f t="shared" si="1068"/>
        <v>500</v>
      </c>
      <c r="AG1807" s="3">
        <f t="shared" si="1085"/>
        <v>-1</v>
      </c>
      <c r="AH1807" s="14">
        <f t="shared" si="1089"/>
        <v>0</v>
      </c>
      <c r="AI1807" s="14">
        <f t="shared" si="1090"/>
        <v>0</v>
      </c>
      <c r="AJ1807" s="14">
        <f t="shared" si="1091"/>
        <v>0.64999999999999991</v>
      </c>
      <c r="AK1807" s="14">
        <f t="shared" si="1092"/>
        <v>0.87999999999999989</v>
      </c>
      <c r="AL1807" s="24">
        <f t="shared" si="1086"/>
        <v>768.44238653548223</v>
      </c>
      <c r="AM1807" s="14">
        <f t="shared" si="1087"/>
        <v>624.12681494904268</v>
      </c>
      <c r="AN1807" s="138" t="str">
        <f t="shared" si="1088"/>
        <v>modifiée</v>
      </c>
      <c r="AP1807" s="124"/>
    </row>
    <row r="1808" spans="2:42" x14ac:dyDescent="0.25">
      <c r="B1808" s="3">
        <f t="shared" si="1069"/>
        <v>8950</v>
      </c>
      <c r="C1808" s="14">
        <f t="shared" si="1070"/>
        <v>149.16666666666666</v>
      </c>
      <c r="D1808" s="11">
        <f t="shared" si="1071"/>
        <v>1081.6083159390246</v>
      </c>
      <c r="E1808" s="11">
        <f t="shared" si="1056"/>
        <v>979.9959338776963</v>
      </c>
      <c r="F1808" s="11">
        <f t="shared" si="1072"/>
        <v>498.49127233531931</v>
      </c>
      <c r="G1808" s="11">
        <f t="shared" si="1057"/>
        <v>738.73178872772121</v>
      </c>
      <c r="H1808" s="11">
        <f t="shared" si="1058"/>
        <v>651.21076683509341</v>
      </c>
      <c r="I1808" s="24">
        <f t="shared" si="1073"/>
        <v>498.49127233531931</v>
      </c>
      <c r="J1808" s="12">
        <f t="shared" si="1059"/>
        <v>0.24131141855701543</v>
      </c>
      <c r="K1808" s="24">
        <f t="shared" si="1060"/>
        <v>665.37519714780501</v>
      </c>
      <c r="L1808" s="12">
        <f t="shared" si="1074"/>
        <v>0.20461360518030769</v>
      </c>
      <c r="M1808" s="24">
        <f t="shared" si="1075"/>
        <v>738.73178872772121</v>
      </c>
      <c r="N1808" s="12">
        <f t="shared" si="1061"/>
        <v>0.16902689773394669</v>
      </c>
      <c r="O1808" s="24">
        <f t="shared" si="1062"/>
        <v>2849.7706847070158</v>
      </c>
      <c r="P1808" s="12">
        <f t="shared" si="1076"/>
        <v>8.5631149137299814E-2</v>
      </c>
      <c r="Q1808" s="24">
        <f t="shared" si="1077"/>
        <v>651.21076683509341</v>
      </c>
      <c r="R1808" s="12">
        <f t="shared" si="1063"/>
        <v>0.35426424086282149</v>
      </c>
      <c r="S1808" s="24">
        <f t="shared" si="1064"/>
        <v>815.81120959203713</v>
      </c>
      <c r="T1808" s="12">
        <f t="shared" si="1078"/>
        <v>0.21337305235791473</v>
      </c>
      <c r="W1808" s="24">
        <f t="shared" si="1079"/>
        <v>913.10485843382298</v>
      </c>
      <c r="X1808" s="24">
        <f t="shared" si="1080"/>
        <v>650</v>
      </c>
      <c r="Y1808" s="13">
        <f t="shared" si="1065"/>
        <v>0.34646165358613551</v>
      </c>
      <c r="Z1808" s="24">
        <f t="shared" si="1066"/>
        <v>1672.2768860968331</v>
      </c>
      <c r="AA1808" s="24">
        <f t="shared" si="1067"/>
        <v>13493.762890218472</v>
      </c>
      <c r="AB1808" s="24">
        <f t="shared" si="1081"/>
        <v>782.1578126344582</v>
      </c>
      <c r="AC1808" s="24">
        <f t="shared" si="1082"/>
        <v>651.21076683509341</v>
      </c>
      <c r="AD1808" s="123">
        <f t="shared" si="1083"/>
        <v>8950</v>
      </c>
      <c r="AE1808" s="14">
        <f t="shared" si="1084"/>
        <v>149.16666666666666</v>
      </c>
      <c r="AF1808" s="24">
        <f t="shared" si="1068"/>
        <v>500</v>
      </c>
      <c r="AG1808" s="3">
        <f t="shared" si="1085"/>
        <v>-1</v>
      </c>
      <c r="AH1808" s="14">
        <f t="shared" si="1089"/>
        <v>0</v>
      </c>
      <c r="AI1808" s="14">
        <f t="shared" si="1090"/>
        <v>0</v>
      </c>
      <c r="AJ1808" s="14">
        <f t="shared" si="1091"/>
        <v>0.64999999999999991</v>
      </c>
      <c r="AK1808" s="14">
        <f t="shared" si="1092"/>
        <v>0.87999999999999989</v>
      </c>
      <c r="AL1808" s="24">
        <f t="shared" si="1086"/>
        <v>768.70689605225857</v>
      </c>
      <c r="AM1808" s="14">
        <f t="shared" si="1087"/>
        <v>624.30893367069416</v>
      </c>
      <c r="AN1808" s="138" t="str">
        <f t="shared" si="1088"/>
        <v>modifiée</v>
      </c>
      <c r="AP1808" s="124"/>
    </row>
    <row r="1809" spans="2:42" x14ac:dyDescent="0.25">
      <c r="B1809" s="3">
        <f t="shared" si="1069"/>
        <v>8955</v>
      </c>
      <c r="C1809" s="14">
        <f t="shared" si="1070"/>
        <v>149.25</v>
      </c>
      <c r="D1809" s="11">
        <f t="shared" si="1071"/>
        <v>1081.6919273230337</v>
      </c>
      <c r="E1809" s="11">
        <f t="shared" si="1056"/>
        <v>980.21670930406856</v>
      </c>
      <c r="F1809" s="11">
        <f t="shared" si="1072"/>
        <v>498.69588594049964</v>
      </c>
      <c r="G1809" s="11">
        <f t="shared" si="1057"/>
        <v>738.81741987685848</v>
      </c>
      <c r="H1809" s="11">
        <f t="shared" si="1058"/>
        <v>651.42413988745136</v>
      </c>
      <c r="I1809" s="24">
        <f t="shared" si="1073"/>
        <v>498.69588594049964</v>
      </c>
      <c r="J1809" s="12">
        <f t="shared" si="1059"/>
        <v>0.24125626555744706</v>
      </c>
      <c r="K1809" s="24">
        <f t="shared" si="1060"/>
        <v>665.52730692980924</v>
      </c>
      <c r="L1809" s="12">
        <f t="shared" si="1074"/>
        <v>0.20452862678793157</v>
      </c>
      <c r="M1809" s="24">
        <f t="shared" si="1075"/>
        <v>738.81741987685848</v>
      </c>
      <c r="N1809" s="12">
        <f t="shared" si="1061"/>
        <v>0.17053769618847262</v>
      </c>
      <c r="O1809" s="24">
        <f t="shared" si="1062"/>
        <v>2824.524482591969</v>
      </c>
      <c r="P1809" s="12">
        <f t="shared" si="1076"/>
        <v>8.6354860840894263E-2</v>
      </c>
      <c r="Q1809" s="24">
        <f t="shared" si="1077"/>
        <v>651.42413988745136</v>
      </c>
      <c r="R1809" s="12">
        <f t="shared" si="1063"/>
        <v>0.3541039797311995</v>
      </c>
      <c r="S1809" s="24">
        <f t="shared" si="1064"/>
        <v>816.180431162883</v>
      </c>
      <c r="T1809" s="12">
        <f t="shared" si="1078"/>
        <v>0.21322335525910044</v>
      </c>
      <c r="W1809" s="24">
        <f t="shared" si="1079"/>
        <v>913.45132008740916</v>
      </c>
      <c r="X1809" s="24">
        <f t="shared" si="1080"/>
        <v>650</v>
      </c>
      <c r="Y1809" s="13">
        <f t="shared" si="1065"/>
        <v>0.34602439913266697</v>
      </c>
      <c r="Z1809" s="24">
        <f t="shared" si="1066"/>
        <v>1669.1347304164851</v>
      </c>
      <c r="AA1809" s="24">
        <f t="shared" si="1067"/>
        <v>13477.764634932601</v>
      </c>
      <c r="AB1809" s="24">
        <f t="shared" si="1081"/>
        <v>782.4377299874302</v>
      </c>
      <c r="AC1809" s="24">
        <f t="shared" si="1082"/>
        <v>651.42413988745136</v>
      </c>
      <c r="AD1809" s="123">
        <f t="shared" si="1083"/>
        <v>8955</v>
      </c>
      <c r="AE1809" s="14">
        <f t="shared" si="1084"/>
        <v>149.25</v>
      </c>
      <c r="AF1809" s="24">
        <f t="shared" si="1068"/>
        <v>500</v>
      </c>
      <c r="AG1809" s="3">
        <f t="shared" si="1085"/>
        <v>-1</v>
      </c>
      <c r="AH1809" s="14">
        <f t="shared" si="1089"/>
        <v>0</v>
      </c>
      <c r="AI1809" s="14">
        <f t="shared" si="1090"/>
        <v>0</v>
      </c>
      <c r="AJ1809" s="14">
        <f t="shared" si="1091"/>
        <v>0.64999999999999991</v>
      </c>
      <c r="AK1809" s="14">
        <f t="shared" si="1092"/>
        <v>0.87999999999999989</v>
      </c>
      <c r="AL1809" s="24">
        <f t="shared" si="1086"/>
        <v>768.97112145876667</v>
      </c>
      <c r="AM1809" s="14">
        <f t="shared" si="1087"/>
        <v>624.49092283012419</v>
      </c>
      <c r="AN1809" s="138" t="str">
        <f t="shared" si="1088"/>
        <v>modifiée</v>
      </c>
      <c r="AP1809" s="124"/>
    </row>
    <row r="1810" spans="2:42" x14ac:dyDescent="0.25">
      <c r="B1810" s="3">
        <f t="shared" si="1069"/>
        <v>8960</v>
      </c>
      <c r="C1810" s="14">
        <f t="shared" si="1070"/>
        <v>149.33333333333334</v>
      </c>
      <c r="D1810" s="11">
        <f t="shared" si="1071"/>
        <v>1081.7754920749248</v>
      </c>
      <c r="E1810" s="11">
        <f t="shared" ref="E1810:E1873" si="1093">IF(B1810&lt;=40*60,20+345*CRed_1*LOG(8*C1810+1,10),ThetaG40+(ThetaG120-ThetaG40)/80*(C1810-40))</f>
        <v>980.43748473044081</v>
      </c>
      <c r="F1810" s="11">
        <f t="shared" si="1072"/>
        <v>498.90041456728756</v>
      </c>
      <c r="G1810" s="11">
        <f t="shared" ref="G1810:G1873" si="1094">M1810</f>
        <v>738.90377473769934</v>
      </c>
      <c r="H1810" s="11">
        <f t="shared" ref="H1810:H1873" si="1095">Q1810</f>
        <v>651.63736324271042</v>
      </c>
      <c r="I1810" s="24">
        <f t="shared" si="1073"/>
        <v>498.90041456728756</v>
      </c>
      <c r="J1810" s="12">
        <f t="shared" ref="J1810:J1873" si="1096">Cp*RhoP/(K1810*RhoA)*dP/1000*MassivSS</f>
        <v>0.2412011111901339</v>
      </c>
      <c r="K1810" s="24">
        <f t="shared" ref="K1810:K1873" si="1097">IF(I1810&lt;600,425+0.773*I1810-1.69/1000*I1810^2+2.22/1000^2*I1810^3,IF(I1810&lt;735,666+13002/(738-I1810),IF(I1810&lt;900,545+17820/(I1810-731),650)))</f>
        <v>665.67949004937395</v>
      </c>
      <c r="L1810" s="12">
        <f t="shared" si="1074"/>
        <v>0.20444367576240119</v>
      </c>
      <c r="M1810" s="24">
        <f t="shared" si="1075"/>
        <v>738.90377473769934</v>
      </c>
      <c r="N1810" s="12">
        <f t="shared" ref="N1810:N1873" si="1098">Cp*RhoP/(O1810*RhoA)*dP/1000*MassivW</f>
        <v>0.17205480932432063</v>
      </c>
      <c r="O1810" s="24">
        <f t="shared" ref="O1810:O1873" si="1099">IF(M1810&lt;600,425+0.773*M1810-1.69/1000*M1810^2+2.22/1000^2*M1810^3,IF(M1810&lt;735,666+13002/(738-M1810),IF(M1810&lt;900,545+17820/(M1810-731),650)))</f>
        <v>2799.6189120247018</v>
      </c>
      <c r="P1810" s="12">
        <f t="shared" si="1076"/>
        <v>8.7080694428354033E-2</v>
      </c>
      <c r="Q1810" s="24">
        <f t="shared" si="1077"/>
        <v>651.63736324271042</v>
      </c>
      <c r="R1810" s="12">
        <f t="shared" ref="R1810:R1873" si="1100">Cp*RhoP/(S1810*RhoA)*dP/1000*MassivSI</f>
        <v>0.35394318581814194</v>
      </c>
      <c r="S1810" s="24">
        <f t="shared" ref="S1810:S1873" si="1101">IF(Q1810&lt;600,425+0.773*Q1810-1.69/1000*Q1810^2+2.22/1000^2*Q1810^3,IF(Q1810&lt;735,666+13002/(738-Q1810),IF(Q1810&lt;900,545+17820/(Q1810-731),650)))</f>
        <v>816.55121622259344</v>
      </c>
      <c r="T1810" s="12">
        <f t="shared" si="1078"/>
        <v>0.2130734645919706</v>
      </c>
      <c r="W1810" s="24">
        <f t="shared" si="1079"/>
        <v>913.79734448654187</v>
      </c>
      <c r="X1810" s="24">
        <f t="shared" si="1080"/>
        <v>650</v>
      </c>
      <c r="Y1810" s="13">
        <f t="shared" ref="Y1810:Y1873" si="1102">MAX(MassivSSCO/(X1810*RhoA)*DeltaT*(Z1810+AA1810),L1810)</f>
        <v>0.34558854612213996</v>
      </c>
      <c r="Z1810" s="24">
        <f t="shared" ref="Z1810:Z1873" si="1103">AlphaC*(E1810-W1810)</f>
        <v>1666.0035060974735</v>
      </c>
      <c r="AA1810" s="24">
        <f t="shared" ref="AA1810:AA1873" si="1104">Phi*EpsilonF*0.7*Botzman/10^8*EpsilonA*((E1810+273)^4-(W1810+273)^4)</f>
        <v>13461.816795159353</v>
      </c>
      <c r="AB1810" s="24">
        <f t="shared" si="1081"/>
        <v>782.71735386462615</v>
      </c>
      <c r="AC1810" s="24">
        <f t="shared" si="1082"/>
        <v>651.63736324271042</v>
      </c>
      <c r="AD1810" s="123">
        <f t="shared" si="1083"/>
        <v>8960</v>
      </c>
      <c r="AE1810" s="14">
        <f t="shared" si="1084"/>
        <v>149.33333333333334</v>
      </c>
      <c r="AF1810" s="24">
        <f t="shared" ref="AF1810:AF1873" si="1105">IF(AC1810&lt;=450,Thetha0_0,IF(AC1810&gt;=650,Thetha0_2,(IF(AC1810&lt;=550,Thetha0_0+(Thetha0_1-Thetha0_0)/100*(AC1810-450),Thetha0_1+(Thetha0_2-Thetha0_1)/100*(AC1810-550)))))</f>
        <v>500</v>
      </c>
      <c r="AG1810" s="3">
        <f t="shared" si="1085"/>
        <v>-1</v>
      </c>
      <c r="AH1810" s="14">
        <f t="shared" si="1089"/>
        <v>0</v>
      </c>
      <c r="AI1810" s="14">
        <f t="shared" si="1090"/>
        <v>0</v>
      </c>
      <c r="AJ1810" s="14">
        <f t="shared" si="1091"/>
        <v>0.64999999999999991</v>
      </c>
      <c r="AK1810" s="14">
        <f t="shared" si="1092"/>
        <v>0.87999999999999989</v>
      </c>
      <c r="AL1810" s="24">
        <f t="shared" si="1086"/>
        <v>769.23506334072385</v>
      </c>
      <c r="AM1810" s="14">
        <f t="shared" si="1087"/>
        <v>624.67278219490584</v>
      </c>
      <c r="AN1810" s="138" t="str">
        <f t="shared" si="1088"/>
        <v>modifiée</v>
      </c>
      <c r="AP1810" s="124"/>
    </row>
    <row r="1811" spans="2:42" x14ac:dyDescent="0.25">
      <c r="B1811" s="3">
        <f t="shared" ref="B1811:B1874" si="1106">B1810+DeltaT</f>
        <v>8965</v>
      </c>
      <c r="C1811" s="14">
        <f t="shared" ref="C1811:C1874" si="1107">B1811/60</f>
        <v>149.41666666666666</v>
      </c>
      <c r="D1811" s="11">
        <f t="shared" ref="D1811:D1874" si="1108">20+345*LOG(8*C1811+1,10)</f>
        <v>1081.8590102466842</v>
      </c>
      <c r="E1811" s="11">
        <f t="shared" si="1093"/>
        <v>980.65826015681296</v>
      </c>
      <c r="F1811" s="11">
        <f t="shared" ref="F1811:F1874" si="1109">I1811</f>
        <v>499.10485824304993</v>
      </c>
      <c r="G1811" s="11">
        <f t="shared" si="1094"/>
        <v>738.99085543212766</v>
      </c>
      <c r="H1811" s="11">
        <f t="shared" si="1095"/>
        <v>651.85043670730238</v>
      </c>
      <c r="I1811" s="24">
        <f t="shared" ref="I1811:I1874" si="1110">I1810+IF(Limit=Oui,MAX(0,L1810),L1810)</f>
        <v>499.10485824304993</v>
      </c>
      <c r="J1811" s="12">
        <f t="shared" si="1096"/>
        <v>0.24114595548721723</v>
      </c>
      <c r="K1811" s="24">
        <f t="shared" si="1097"/>
        <v>665.83174647066312</v>
      </c>
      <c r="L1811" s="12">
        <f t="shared" ref="L1811:L1874" si="1111">LambdaP*MassivSS/(dP/1000)/(K1811*RhoA)/(1+J1811/3)*(D1811-I1811)*DeltaT-(EXP(J1811/10)-1)*(D1811-D1810)</f>
        <v>0.20435875213343355</v>
      </c>
      <c r="M1811" s="24">
        <f t="shared" ref="M1811:M1874" si="1112">M1810+IF(Limit=Oui,MAX(0,P1810),P1810)</f>
        <v>738.99085543212766</v>
      </c>
      <c r="N1811" s="12">
        <f t="shared" si="1098"/>
        <v>0.17357815302122673</v>
      </c>
      <c r="O1811" s="24">
        <f t="shared" si="1099"/>
        <v>2775.0491044242576</v>
      </c>
      <c r="P1811" s="12">
        <f t="shared" ref="P1811:P1874" si="1113">LambdaP*MassivW/(dP/1000)/(O1811*RhoA)/(1+N1811/3)*(D1811-M1811)*DeltaT-(EXP(N1811/10)-1)*(D1811-D1810)</f>
        <v>8.7808596377935255E-2</v>
      </c>
      <c r="Q1811" s="24">
        <f t="shared" ref="Q1811:Q1874" si="1114">Q1810+IF(Limit=Oui,MAX(0,T1810),T1810)</f>
        <v>651.85043670730238</v>
      </c>
      <c r="R1811" s="12">
        <f t="shared" si="1100"/>
        <v>0.35378185672874396</v>
      </c>
      <c r="S1811" s="24">
        <f t="shared" si="1101"/>
        <v>816.92357410826367</v>
      </c>
      <c r="T1811" s="12">
        <f t="shared" ref="T1811:T1874" si="1115">LambdaP*MassivSI/(dP/1000)/(S1811*RhoA)/(1+R1811/3)*(D1811-Q1811)*DeltaT-(EXP(R1811/10)-1)*(D1811-D1810)</f>
        <v>0.21292337931356695</v>
      </c>
      <c r="W1811" s="24">
        <f t="shared" ref="W1811:W1874" si="1116">W1810+IF(Limit=Oui,MAX(0,Y1810),Y1810)</f>
        <v>914.14293303266402</v>
      </c>
      <c r="X1811" s="24">
        <f t="shared" ref="X1811:X1874" si="1117">IF(W1811&lt;600,425+0.773*W1811-1.69/1000*W1811^2+2.22/1000^2*W1811^3,IF(W1811&lt;735,666+13002/(738-W1811),IF(W1811&lt;900,545+17820/(W1811-731),650)))</f>
        <v>650</v>
      </c>
      <c r="Y1811" s="13">
        <f t="shared" si="1102"/>
        <v>0.34515409212593728</v>
      </c>
      <c r="Z1811" s="24">
        <f t="shared" si="1103"/>
        <v>1662.8831781037234</v>
      </c>
      <c r="AA1811" s="24">
        <f t="shared" si="1104"/>
        <v>13445.919299624327</v>
      </c>
      <c r="AB1811" s="24">
        <f t="shared" ref="AB1811:AB1874" si="1118">MAX(M1811,AVERAGE(W1811,AC1811))</f>
        <v>782.99668486998326</v>
      </c>
      <c r="AC1811" s="24">
        <f t="shared" ref="AC1811:AC1874" si="1119">Q1811</f>
        <v>651.85043670730238</v>
      </c>
      <c r="AD1811" s="123">
        <f t="shared" ref="AD1811:AD1874" si="1120">B1811</f>
        <v>8965</v>
      </c>
      <c r="AE1811" s="14">
        <f t="shared" ref="AE1811:AE1874" si="1121">C1811</f>
        <v>149.41666666666666</v>
      </c>
      <c r="AF1811" s="24">
        <f t="shared" si="1105"/>
        <v>500</v>
      </c>
      <c r="AG1811" s="3">
        <f t="shared" ref="AG1811:AG1874" si="1122">IF(C1811&lt;=30,AH1811,IF(C1811&lt;=60,AI1811,IF(C1811&lt;=90,AJ1811,IF(C1811&lt;=120,AK1811,-1))))</f>
        <v>-1</v>
      </c>
      <c r="AH1811" s="14">
        <f t="shared" si="1089"/>
        <v>0</v>
      </c>
      <c r="AI1811" s="14">
        <f t="shared" si="1090"/>
        <v>0</v>
      </c>
      <c r="AJ1811" s="14">
        <f t="shared" si="1091"/>
        <v>0.64999999999999991</v>
      </c>
      <c r="AK1811" s="14">
        <f t="shared" si="1092"/>
        <v>0.87999999999999989</v>
      </c>
      <c r="AL1811" s="24">
        <f t="shared" ref="AL1811:AL1874" si="1123">MAX(M1811,AVERAGE(W1811,AM1811))</f>
        <v>769.49872228215395</v>
      </c>
      <c r="AM1811" s="14">
        <f t="shared" ref="AM1811:AM1874" si="1124">IF(W1811&gt;=AF1811,(1+(W1811-AF1811)*AG1811/10000)*AC1811,AC1811)</f>
        <v>624.85451153164388</v>
      </c>
      <c r="AN1811" s="138" t="str">
        <f t="shared" ref="AN1811:AN1874" si="1125">IF(AM1811=AC1811,"","modifiée")</f>
        <v>modifiée</v>
      </c>
      <c r="AP1811" s="124"/>
    </row>
    <row r="1812" spans="2:42" x14ac:dyDescent="0.25">
      <c r="B1812" s="3">
        <f t="shared" si="1106"/>
        <v>8970</v>
      </c>
      <c r="C1812" s="14">
        <f t="shared" si="1107"/>
        <v>149.5</v>
      </c>
      <c r="D1812" s="11">
        <f t="shared" si="1108"/>
        <v>1081.9424818902114</v>
      </c>
      <c r="E1812" s="11">
        <f t="shared" si="1093"/>
        <v>980.87903558318521</v>
      </c>
      <c r="F1812" s="11">
        <f t="shared" si="1109"/>
        <v>499.30921699518336</v>
      </c>
      <c r="G1812" s="11">
        <f t="shared" si="1094"/>
        <v>739.07866402850561</v>
      </c>
      <c r="H1812" s="11">
        <f t="shared" si="1095"/>
        <v>652.06336008661594</v>
      </c>
      <c r="I1812" s="24">
        <f t="shared" si="1110"/>
        <v>499.30921699518336</v>
      </c>
      <c r="J1812" s="12">
        <f t="shared" si="1096"/>
        <v>0.24109079848084081</v>
      </c>
      <c r="K1812" s="24">
        <f t="shared" si="1097"/>
        <v>665.98407615772362</v>
      </c>
      <c r="L1812" s="12">
        <f t="shared" si="1111"/>
        <v>0.20427385593064037</v>
      </c>
      <c r="M1812" s="24">
        <f t="shared" si="1112"/>
        <v>739.07866402850561</v>
      </c>
      <c r="N1812" s="12">
        <f t="shared" si="1098"/>
        <v>0.1751076419623887</v>
      </c>
      <c r="O1812" s="24">
        <f t="shared" si="1099"/>
        <v>2750.8102598550981</v>
      </c>
      <c r="P1812" s="12">
        <f t="shared" si="1113"/>
        <v>8.853851270641469E-2</v>
      </c>
      <c r="Q1812" s="24">
        <f t="shared" si="1114"/>
        <v>652.06336008661594</v>
      </c>
      <c r="R1812" s="12">
        <f t="shared" si="1100"/>
        <v>0.35361999005527989</v>
      </c>
      <c r="S1812" s="24">
        <f t="shared" si="1101"/>
        <v>817.29751422797972</v>
      </c>
      <c r="T1812" s="12">
        <f t="shared" si="1115"/>
        <v>0.21277309837466837</v>
      </c>
      <c r="W1812" s="24">
        <f t="shared" si="1116"/>
        <v>914.4880871247899</v>
      </c>
      <c r="X1812" s="24">
        <f t="shared" si="1117"/>
        <v>650</v>
      </c>
      <c r="Y1812" s="13">
        <f t="shared" si="1102"/>
        <v>0.34472103470571358</v>
      </c>
      <c r="Z1812" s="24">
        <f t="shared" si="1103"/>
        <v>1659.7737114598829</v>
      </c>
      <c r="AA1812" s="24">
        <f t="shared" si="1104"/>
        <v>13430.072076566554</v>
      </c>
      <c r="AB1812" s="24">
        <f t="shared" si="1118"/>
        <v>783.27572360570298</v>
      </c>
      <c r="AC1812" s="24">
        <f t="shared" si="1119"/>
        <v>652.06336008661594</v>
      </c>
      <c r="AD1812" s="123">
        <f t="shared" si="1120"/>
        <v>8970</v>
      </c>
      <c r="AE1812" s="14">
        <f t="shared" si="1121"/>
        <v>149.5</v>
      </c>
      <c r="AF1812" s="24">
        <f t="shared" si="1105"/>
        <v>500</v>
      </c>
      <c r="AG1812" s="3">
        <f t="shared" si="1122"/>
        <v>-1</v>
      </c>
      <c r="AH1812" s="14">
        <f t="shared" si="1089"/>
        <v>0</v>
      </c>
      <c r="AI1812" s="14">
        <f t="shared" si="1090"/>
        <v>0</v>
      </c>
      <c r="AJ1812" s="14">
        <f t="shared" si="1091"/>
        <v>0.64999999999999991</v>
      </c>
      <c r="AK1812" s="14">
        <f t="shared" si="1092"/>
        <v>0.87999999999999989</v>
      </c>
      <c r="AL1812" s="24">
        <f t="shared" si="1123"/>
        <v>769.7620988653797</v>
      </c>
      <c r="AM1812" s="14">
        <f t="shared" si="1124"/>
        <v>625.0361106059695</v>
      </c>
      <c r="AN1812" s="138" t="str">
        <f t="shared" si="1125"/>
        <v>modifiée</v>
      </c>
      <c r="AP1812" s="124"/>
    </row>
    <row r="1813" spans="2:42" x14ac:dyDescent="0.25">
      <c r="B1813" s="3">
        <f t="shared" si="1106"/>
        <v>8975</v>
      </c>
      <c r="C1813" s="14">
        <f t="shared" si="1107"/>
        <v>149.58333333333334</v>
      </c>
      <c r="D1813" s="11">
        <f t="shared" si="1108"/>
        <v>1082.0259070573204</v>
      </c>
      <c r="E1813" s="11">
        <f t="shared" si="1093"/>
        <v>981.09981100955747</v>
      </c>
      <c r="F1813" s="11">
        <f t="shared" si="1109"/>
        <v>499.513490851114</v>
      </c>
      <c r="G1813" s="11">
        <f t="shared" si="1094"/>
        <v>739.16720254121208</v>
      </c>
      <c r="H1813" s="11">
        <f t="shared" si="1095"/>
        <v>652.27613318499061</v>
      </c>
      <c r="I1813" s="24">
        <f t="shared" si="1110"/>
        <v>499.513490851114</v>
      </c>
      <c r="J1813" s="12">
        <f t="shared" si="1096"/>
        <v>0.24103564020315019</v>
      </c>
      <c r="K1813" s="24">
        <f t="shared" si="1097"/>
        <v>666.13647907448421</v>
      </c>
      <c r="L1813" s="12">
        <f t="shared" si="1111"/>
        <v>0.20418898718354478</v>
      </c>
      <c r="M1813" s="24">
        <f t="shared" si="1112"/>
        <v>739.16720254121208</v>
      </c>
      <c r="N1813" s="12">
        <f t="shared" si="1098"/>
        <v>0.17664318966124631</v>
      </c>
      <c r="O1813" s="24">
        <f t="shared" si="1099"/>
        <v>2726.8976461131538</v>
      </c>
      <c r="P1813" s="12">
        <f t="shared" si="1113"/>
        <v>8.9270388987568602E-2</v>
      </c>
      <c r="Q1813" s="24">
        <f t="shared" si="1114"/>
        <v>652.27613318499061</v>
      </c>
      <c r="R1813" s="12">
        <f t="shared" si="1100"/>
        <v>0.3534575833771304</v>
      </c>
      <c r="S1813" s="24">
        <f t="shared" si="1101"/>
        <v>817.67304606146718</v>
      </c>
      <c r="T1813" s="12">
        <f t="shared" si="1115"/>
        <v>0.21262262071977769</v>
      </c>
      <c r="W1813" s="24">
        <f t="shared" si="1116"/>
        <v>914.83280815949558</v>
      </c>
      <c r="X1813" s="24">
        <f t="shared" si="1117"/>
        <v>650</v>
      </c>
      <c r="Y1813" s="13">
        <f t="shared" si="1102"/>
        <v>0.34428937141351035</v>
      </c>
      <c r="Z1813" s="24">
        <f t="shared" si="1103"/>
        <v>1656.6750712515473</v>
      </c>
      <c r="AA1813" s="24">
        <f t="shared" si="1104"/>
        <v>13414.275053743302</v>
      </c>
      <c r="AB1813" s="24">
        <f t="shared" si="1118"/>
        <v>783.55447067224304</v>
      </c>
      <c r="AC1813" s="24">
        <f t="shared" si="1119"/>
        <v>652.27613318499061</v>
      </c>
      <c r="AD1813" s="123">
        <f t="shared" si="1120"/>
        <v>8975</v>
      </c>
      <c r="AE1813" s="14">
        <f t="shared" si="1121"/>
        <v>149.58333333333334</v>
      </c>
      <c r="AF1813" s="24">
        <f t="shared" si="1105"/>
        <v>500</v>
      </c>
      <c r="AG1813" s="3">
        <f t="shared" si="1122"/>
        <v>-1</v>
      </c>
      <c r="AH1813" s="14">
        <f t="shared" si="1089"/>
        <v>0</v>
      </c>
      <c r="AI1813" s="14">
        <f t="shared" si="1090"/>
        <v>0</v>
      </c>
      <c r="AJ1813" s="14">
        <f t="shared" si="1091"/>
        <v>0.64999999999999991</v>
      </c>
      <c r="AK1813" s="14">
        <f t="shared" si="1092"/>
        <v>0.87999999999999989</v>
      </c>
      <c r="AL1813" s="24">
        <f t="shared" si="1123"/>
        <v>770.02519367101581</v>
      </c>
      <c r="AM1813" s="14">
        <f t="shared" si="1124"/>
        <v>625.21757918253593</v>
      </c>
      <c r="AN1813" s="138" t="str">
        <f t="shared" si="1125"/>
        <v>modifiée</v>
      </c>
      <c r="AP1813" s="124"/>
    </row>
    <row r="1814" spans="2:42" x14ac:dyDescent="0.25">
      <c r="B1814" s="3">
        <f t="shared" si="1106"/>
        <v>8980</v>
      </c>
      <c r="C1814" s="14">
        <f t="shared" si="1107"/>
        <v>149.66666666666666</v>
      </c>
      <c r="D1814" s="11">
        <f t="shared" si="1108"/>
        <v>1082.1092857997373</v>
      </c>
      <c r="E1814" s="11">
        <f t="shared" si="1093"/>
        <v>981.32058643592961</v>
      </c>
      <c r="F1814" s="11">
        <f t="shared" si="1109"/>
        <v>499.71767983829756</v>
      </c>
      <c r="G1814" s="11">
        <f t="shared" si="1094"/>
        <v>739.25647293019961</v>
      </c>
      <c r="H1814" s="11">
        <f t="shared" si="1095"/>
        <v>652.48875580571041</v>
      </c>
      <c r="I1814" s="24">
        <f t="shared" si="1110"/>
        <v>499.71767983829756</v>
      </c>
      <c r="J1814" s="12">
        <f t="shared" si="1096"/>
        <v>0.24098048068629319</v>
      </c>
      <c r="K1814" s="24">
        <f t="shared" si="1097"/>
        <v>666.28895518475645</v>
      </c>
      <c r="L1814" s="12">
        <f t="shared" si="1111"/>
        <v>0.20410414592165274</v>
      </c>
      <c r="M1814" s="24">
        <f t="shared" si="1112"/>
        <v>739.25647293019961</v>
      </c>
      <c r="N1814" s="12">
        <f t="shared" si="1098"/>
        <v>0.17818470848885998</v>
      </c>
      <c r="O1814" s="24">
        <f t="shared" si="1099"/>
        <v>2703.3065978233867</v>
      </c>
      <c r="P1814" s="12">
        <f t="shared" si="1113"/>
        <v>9.0004170370914502E-2</v>
      </c>
      <c r="Q1814" s="24">
        <f t="shared" si="1114"/>
        <v>652.48875580571041</v>
      </c>
      <c r="R1814" s="12">
        <f t="shared" si="1100"/>
        <v>0.35329463426070912</v>
      </c>
      <c r="S1814" s="24">
        <f t="shared" si="1101"/>
        <v>818.05017916074564</v>
      </c>
      <c r="T1814" s="12">
        <f t="shared" si="1115"/>
        <v>0.2124719452871878</v>
      </c>
      <c r="W1814" s="24">
        <f t="shared" si="1116"/>
        <v>915.17709753090912</v>
      </c>
      <c r="X1814" s="24">
        <f t="shared" si="1117"/>
        <v>650</v>
      </c>
      <c r="Y1814" s="13">
        <f t="shared" si="1102"/>
        <v>0.34385909979186507</v>
      </c>
      <c r="Z1814" s="24">
        <f t="shared" si="1103"/>
        <v>1653.5872226255124</v>
      </c>
      <c r="AA1814" s="24">
        <f t="shared" si="1104"/>
        <v>13398.528158434627</v>
      </c>
      <c r="AB1814" s="24">
        <f t="shared" si="1118"/>
        <v>783.83292666830971</v>
      </c>
      <c r="AC1814" s="24">
        <f t="shared" si="1119"/>
        <v>652.48875580571041</v>
      </c>
      <c r="AD1814" s="123">
        <f t="shared" si="1120"/>
        <v>8980</v>
      </c>
      <c r="AE1814" s="14">
        <f t="shared" si="1121"/>
        <v>149.66666666666666</v>
      </c>
      <c r="AF1814" s="24">
        <f t="shared" si="1105"/>
        <v>500</v>
      </c>
      <c r="AG1814" s="3">
        <f t="shared" si="1122"/>
        <v>-1</v>
      </c>
      <c r="AH1814" s="14">
        <f t="shared" si="1089"/>
        <v>0</v>
      </c>
      <c r="AI1814" s="14">
        <f t="shared" si="1090"/>
        <v>0</v>
      </c>
      <c r="AJ1814" s="14">
        <f t="shared" si="1091"/>
        <v>0.64999999999999991</v>
      </c>
      <c r="AK1814" s="14">
        <f t="shared" si="1092"/>
        <v>0.87999999999999989</v>
      </c>
      <c r="AL1814" s="24">
        <f t="shared" si="1123"/>
        <v>770.28800727796136</v>
      </c>
      <c r="AM1814" s="14">
        <f t="shared" si="1124"/>
        <v>625.39891702501359</v>
      </c>
      <c r="AN1814" s="138" t="str">
        <f t="shared" si="1125"/>
        <v>modifiée</v>
      </c>
      <c r="AP1814" s="124"/>
    </row>
    <row r="1815" spans="2:42" x14ac:dyDescent="0.25">
      <c r="B1815" s="3">
        <f t="shared" si="1106"/>
        <v>8985</v>
      </c>
      <c r="C1815" s="14">
        <f t="shared" si="1107"/>
        <v>149.75</v>
      </c>
      <c r="D1815" s="11">
        <f t="shared" si="1108"/>
        <v>1082.1926181691026</v>
      </c>
      <c r="E1815" s="11">
        <f t="shared" si="1093"/>
        <v>981.54136186230187</v>
      </c>
      <c r="F1815" s="11">
        <f t="shared" si="1109"/>
        <v>499.92178398421919</v>
      </c>
      <c r="G1815" s="11">
        <f t="shared" si="1094"/>
        <v>739.3464771005705</v>
      </c>
      <c r="H1815" s="11">
        <f t="shared" si="1095"/>
        <v>652.70122775099765</v>
      </c>
      <c r="I1815" s="24">
        <f t="shared" si="1110"/>
        <v>499.92178398421919</v>
      </c>
      <c r="J1815" s="12">
        <f t="shared" si="1096"/>
        <v>0.24092531996241878</v>
      </c>
      <c r="K1815" s="24">
        <f t="shared" si="1097"/>
        <v>666.44150445223579</v>
      </c>
      <c r="L1815" s="12">
        <f t="shared" si="1111"/>
        <v>0.2040193321743535</v>
      </c>
      <c r="M1815" s="24">
        <f t="shared" si="1112"/>
        <v>739.3464771005705</v>
      </c>
      <c r="N1815" s="12">
        <f t="shared" si="1098"/>
        <v>0.17973210970187314</v>
      </c>
      <c r="O1815" s="24">
        <f t="shared" si="1099"/>
        <v>2680.0325155486225</v>
      </c>
      <c r="P1815" s="12">
        <f t="shared" si="1113"/>
        <v>9.0739801600539169E-2</v>
      </c>
      <c r="Q1815" s="24">
        <f t="shared" si="1114"/>
        <v>652.70122775099765</v>
      </c>
      <c r="R1815" s="12">
        <f t="shared" si="1100"/>
        <v>0.35313114025938963</v>
      </c>
      <c r="S1815" s="24">
        <f t="shared" si="1101"/>
        <v>818.42892315079098</v>
      </c>
      <c r="T1815" s="12">
        <f t="shared" si="1115"/>
        <v>0.21232107100879688</v>
      </c>
      <c r="W1815" s="24">
        <f t="shared" si="1116"/>
        <v>915.52095663070099</v>
      </c>
      <c r="X1815" s="24">
        <f t="shared" si="1117"/>
        <v>650</v>
      </c>
      <c r="Y1815" s="13">
        <f t="shared" si="1102"/>
        <v>0.34343021737392998</v>
      </c>
      <c r="Z1815" s="24">
        <f t="shared" si="1103"/>
        <v>1650.5101307900218</v>
      </c>
      <c r="AA1815" s="24">
        <f t="shared" si="1104"/>
        <v>13382.831317448286</v>
      </c>
      <c r="AB1815" s="24">
        <f t="shared" si="1118"/>
        <v>784.11109219084938</v>
      </c>
      <c r="AC1815" s="24">
        <f t="shared" si="1119"/>
        <v>652.70122775099765</v>
      </c>
      <c r="AD1815" s="123">
        <f t="shared" si="1120"/>
        <v>8985</v>
      </c>
      <c r="AE1815" s="14">
        <f t="shared" si="1121"/>
        <v>149.75</v>
      </c>
      <c r="AF1815" s="24">
        <f t="shared" si="1105"/>
        <v>500</v>
      </c>
      <c r="AG1815" s="3">
        <f t="shared" si="1122"/>
        <v>-1</v>
      </c>
      <c r="AH1815" s="14">
        <f t="shared" si="1089"/>
        <v>0</v>
      </c>
      <c r="AI1815" s="14">
        <f t="shared" si="1090"/>
        <v>0</v>
      </c>
      <c r="AJ1815" s="14">
        <f t="shared" si="1091"/>
        <v>0.64999999999999991</v>
      </c>
      <c r="AK1815" s="14">
        <f t="shared" si="1092"/>
        <v>0.87999999999999989</v>
      </c>
      <c r="AL1815" s="24">
        <f t="shared" si="1123"/>
        <v>770.55054026339303</v>
      </c>
      <c r="AM1815" s="14">
        <f t="shared" si="1124"/>
        <v>625.58012389608496</v>
      </c>
      <c r="AN1815" s="138" t="str">
        <f t="shared" si="1125"/>
        <v>modifiée</v>
      </c>
      <c r="AP1815" s="124"/>
    </row>
    <row r="1816" spans="2:42" x14ac:dyDescent="0.25">
      <c r="B1816" s="3">
        <f t="shared" si="1106"/>
        <v>8990</v>
      </c>
      <c r="C1816" s="14">
        <f t="shared" si="1107"/>
        <v>149.83333333333334</v>
      </c>
      <c r="D1816" s="11">
        <f t="shared" si="1108"/>
        <v>1082.2759042169707</v>
      </c>
      <c r="E1816" s="11">
        <f t="shared" si="1093"/>
        <v>981.76213728867413</v>
      </c>
      <c r="F1816" s="11">
        <f t="shared" si="1109"/>
        <v>500.12580331639356</v>
      </c>
      <c r="G1816" s="11">
        <f t="shared" si="1094"/>
        <v>739.43721690217103</v>
      </c>
      <c r="H1816" s="11">
        <f t="shared" si="1095"/>
        <v>652.91354882200642</v>
      </c>
      <c r="I1816" s="24">
        <f t="shared" si="1110"/>
        <v>500.12580331639356</v>
      </c>
      <c r="J1816" s="12">
        <f t="shared" si="1096"/>
        <v>0.24087015806367776</v>
      </c>
      <c r="K1816" s="24">
        <f t="shared" si="1097"/>
        <v>666.59412684050062</v>
      </c>
      <c r="L1816" s="12">
        <f t="shared" si="1111"/>
        <v>0.20393454597097521</v>
      </c>
      <c r="M1816" s="24">
        <f t="shared" si="1112"/>
        <v>739.43721690217103</v>
      </c>
      <c r="N1816" s="12">
        <f t="shared" si="1098"/>
        <v>0.1812853034710171</v>
      </c>
      <c r="O1816" s="24">
        <f t="shared" si="1099"/>
        <v>2657.0708649098056</v>
      </c>
      <c r="P1816" s="12">
        <f t="shared" si="1113"/>
        <v>9.1477227034224604E-2</v>
      </c>
      <c r="Q1816" s="24">
        <f t="shared" si="1114"/>
        <v>652.91354882200642</v>
      </c>
      <c r="R1816" s="12">
        <f t="shared" si="1100"/>
        <v>0.35296709891343125</v>
      </c>
      <c r="S1816" s="24">
        <f t="shared" si="1101"/>
        <v>818.80928773020423</v>
      </c>
      <c r="T1816" s="12">
        <f t="shared" si="1115"/>
        <v>0.21216999681015072</v>
      </c>
      <c r="W1816" s="24">
        <f t="shared" si="1116"/>
        <v>915.8643868480749</v>
      </c>
      <c r="X1816" s="24">
        <f t="shared" si="1117"/>
        <v>650</v>
      </c>
      <c r="Y1816" s="13">
        <f t="shared" si="1102"/>
        <v>0.34300272168357365</v>
      </c>
      <c r="Z1816" s="24">
        <f t="shared" si="1103"/>
        <v>1647.4437610149807</v>
      </c>
      <c r="AA1816" s="24">
        <f t="shared" si="1104"/>
        <v>13367.184457124009</v>
      </c>
      <c r="AB1816" s="24">
        <f t="shared" si="1118"/>
        <v>784.3889678350406</v>
      </c>
      <c r="AC1816" s="24">
        <f t="shared" si="1119"/>
        <v>652.91354882200642</v>
      </c>
      <c r="AD1816" s="123">
        <f t="shared" si="1120"/>
        <v>8990</v>
      </c>
      <c r="AE1816" s="14">
        <f t="shared" si="1121"/>
        <v>149.83333333333334</v>
      </c>
      <c r="AF1816" s="24">
        <f t="shared" si="1105"/>
        <v>500</v>
      </c>
      <c r="AG1816" s="3">
        <f t="shared" si="1122"/>
        <v>-1</v>
      </c>
      <c r="AH1816" s="14">
        <f t="shared" si="1089"/>
        <v>0</v>
      </c>
      <c r="AI1816" s="14">
        <f t="shared" si="1090"/>
        <v>0</v>
      </c>
      <c r="AJ1816" s="14">
        <f t="shared" si="1091"/>
        <v>0.64999999999999991</v>
      </c>
      <c r="AK1816" s="14">
        <f t="shared" si="1092"/>
        <v>0.87999999999999989</v>
      </c>
      <c r="AL1816" s="24">
        <f t="shared" si="1123"/>
        <v>770.81279320275746</v>
      </c>
      <c r="AM1816" s="14">
        <f t="shared" si="1124"/>
        <v>625.76119955744002</v>
      </c>
      <c r="AN1816" s="138" t="str">
        <f t="shared" si="1125"/>
        <v>modifiée</v>
      </c>
      <c r="AP1816" s="124"/>
    </row>
    <row r="1817" spans="2:42" x14ac:dyDescent="0.25">
      <c r="B1817" s="3">
        <f t="shared" si="1106"/>
        <v>8995</v>
      </c>
      <c r="C1817" s="14">
        <f t="shared" si="1107"/>
        <v>149.91666666666666</v>
      </c>
      <c r="D1817" s="11">
        <f t="shared" si="1108"/>
        <v>1082.3591439948098</v>
      </c>
      <c r="E1817" s="11">
        <f t="shared" si="1093"/>
        <v>981.98291271504627</v>
      </c>
      <c r="F1817" s="11">
        <f t="shared" si="1109"/>
        <v>500.32973786236454</v>
      </c>
      <c r="G1817" s="11">
        <f t="shared" si="1094"/>
        <v>739.52869412920529</v>
      </c>
      <c r="H1817" s="11">
        <f t="shared" si="1095"/>
        <v>653.12571881881661</v>
      </c>
      <c r="I1817" s="24">
        <f t="shared" si="1110"/>
        <v>500.32973786236454</v>
      </c>
      <c r="J1817" s="12">
        <f t="shared" si="1096"/>
        <v>0.24081499502222184</v>
      </c>
      <c r="K1817" s="24">
        <f t="shared" si="1097"/>
        <v>666.74682231301381</v>
      </c>
      <c r="L1817" s="12">
        <f t="shared" si="1111"/>
        <v>0.20384978734079012</v>
      </c>
      <c r="M1817" s="24">
        <f t="shared" si="1112"/>
        <v>739.52869412920529</v>
      </c>
      <c r="N1817" s="12">
        <f t="shared" si="1098"/>
        <v>0.18284419891015774</v>
      </c>
      <c r="O1817" s="24">
        <f t="shared" si="1099"/>
        <v>2634.4171757172016</v>
      </c>
      <c r="P1817" s="12">
        <f t="shared" si="1113"/>
        <v>9.2216390662718334E-2</v>
      </c>
      <c r="Q1817" s="24">
        <f t="shared" si="1114"/>
        <v>653.12571881881661</v>
      </c>
      <c r="R1817" s="12">
        <f t="shared" si="1100"/>
        <v>0.35280250774990463</v>
      </c>
      <c r="S1817" s="24">
        <f t="shared" si="1101"/>
        <v>819.1912826718883</v>
      </c>
      <c r="T1817" s="12">
        <f t="shared" si="1115"/>
        <v>0.21201872161041138</v>
      </c>
      <c r="W1817" s="24">
        <f t="shared" si="1116"/>
        <v>916.20738956975845</v>
      </c>
      <c r="X1817" s="24">
        <f t="shared" si="1117"/>
        <v>650</v>
      </c>
      <c r="Y1817" s="13">
        <f t="shared" si="1102"/>
        <v>0.34257661023549335</v>
      </c>
      <c r="Z1817" s="24">
        <f t="shared" si="1103"/>
        <v>1644.3880786321956</v>
      </c>
      <c r="AA1817" s="24">
        <f t="shared" si="1104"/>
        <v>13351.587503338151</v>
      </c>
      <c r="AB1817" s="24">
        <f t="shared" si="1118"/>
        <v>784.66655419428753</v>
      </c>
      <c r="AC1817" s="24">
        <f t="shared" si="1119"/>
        <v>653.12571881881661</v>
      </c>
      <c r="AD1817" s="123">
        <f t="shared" si="1120"/>
        <v>8995</v>
      </c>
      <c r="AE1817" s="14">
        <f t="shared" si="1121"/>
        <v>149.91666666666666</v>
      </c>
      <c r="AF1817" s="24">
        <f t="shared" si="1105"/>
        <v>500</v>
      </c>
      <c r="AG1817" s="3">
        <f t="shared" si="1122"/>
        <v>-1</v>
      </c>
      <c r="AH1817" s="14">
        <f t="shared" si="1089"/>
        <v>0</v>
      </c>
      <c r="AI1817" s="14">
        <f t="shared" si="1090"/>
        <v>0</v>
      </c>
      <c r="AJ1817" s="14">
        <f t="shared" si="1091"/>
        <v>0.64999999999999991</v>
      </c>
      <c r="AK1817" s="14">
        <f t="shared" si="1092"/>
        <v>0.87999999999999989</v>
      </c>
      <c r="AL1817" s="24">
        <f t="shared" si="1123"/>
        <v>771.07476666976493</v>
      </c>
      <c r="AM1817" s="14">
        <f t="shared" si="1124"/>
        <v>625.94214376977141</v>
      </c>
      <c r="AN1817" s="138" t="str">
        <f t="shared" si="1125"/>
        <v>modifiée</v>
      </c>
      <c r="AP1817" s="124"/>
    </row>
    <row r="1818" spans="2:42" x14ac:dyDescent="0.25">
      <c r="B1818" s="3">
        <f t="shared" si="1106"/>
        <v>9000</v>
      </c>
      <c r="C1818" s="14">
        <f t="shared" si="1107"/>
        <v>150</v>
      </c>
      <c r="D1818" s="11">
        <f t="shared" si="1108"/>
        <v>1082.4423375540025</v>
      </c>
      <c r="E1818" s="11">
        <f t="shared" si="1093"/>
        <v>982.20368814141852</v>
      </c>
      <c r="F1818" s="11">
        <f t="shared" si="1109"/>
        <v>500.53358764970534</v>
      </c>
      <c r="G1818" s="11">
        <f t="shared" si="1094"/>
        <v>739.62091051986806</v>
      </c>
      <c r="H1818" s="11">
        <f t="shared" si="1095"/>
        <v>653.33773754042704</v>
      </c>
      <c r="I1818" s="24">
        <f t="shared" si="1110"/>
        <v>500.53358764970534</v>
      </c>
      <c r="J1818" s="12">
        <f t="shared" si="1096"/>
        <v>0.24075983087020358</v>
      </c>
      <c r="K1818" s="24">
        <f t="shared" si="1097"/>
        <v>666.89959083312306</v>
      </c>
      <c r="L1818" s="12">
        <f t="shared" si="1111"/>
        <v>0.2037650563129757</v>
      </c>
      <c r="M1818" s="24">
        <f t="shared" si="1112"/>
        <v>739.62091051986806</v>
      </c>
      <c r="N1818" s="12">
        <f t="shared" si="1098"/>
        <v>0.18440870410584956</v>
      </c>
      <c r="O1818" s="24">
        <f t="shared" si="1099"/>
        <v>2612.0670411125811</v>
      </c>
      <c r="P1818" s="12">
        <f t="shared" si="1113"/>
        <v>9.2957236129130233E-2</v>
      </c>
      <c r="Q1818" s="24">
        <f t="shared" si="1114"/>
        <v>653.33773754042704</v>
      </c>
      <c r="R1818" s="12">
        <f t="shared" si="1100"/>
        <v>0.35263736428261766</v>
      </c>
      <c r="S1818" s="24">
        <f t="shared" si="1101"/>
        <v>819.57491782373029</v>
      </c>
      <c r="T1818" s="12">
        <f t="shared" si="1115"/>
        <v>0.2118672443222607</v>
      </c>
      <c r="W1818" s="24">
        <f t="shared" si="1116"/>
        <v>916.54996617999393</v>
      </c>
      <c r="X1818" s="24">
        <f t="shared" si="1117"/>
        <v>650</v>
      </c>
      <c r="Y1818" s="13">
        <f t="shared" si="1102"/>
        <v>0.34215188053533396</v>
      </c>
      <c r="Z1818" s="24">
        <f t="shared" si="1103"/>
        <v>1641.343049035615</v>
      </c>
      <c r="AA1818" s="24">
        <f t="shared" si="1104"/>
        <v>13336.040381508663</v>
      </c>
      <c r="AB1818" s="24">
        <f t="shared" si="1118"/>
        <v>784.94385186021054</v>
      </c>
      <c r="AC1818" s="24">
        <f t="shared" si="1119"/>
        <v>653.33773754042704</v>
      </c>
      <c r="AD1818" s="123">
        <f t="shared" si="1120"/>
        <v>9000</v>
      </c>
      <c r="AE1818" s="14">
        <f t="shared" si="1121"/>
        <v>150</v>
      </c>
      <c r="AF1818" s="24">
        <f t="shared" si="1105"/>
        <v>500</v>
      </c>
      <c r="AG1818" s="3">
        <f t="shared" si="1122"/>
        <v>-1</v>
      </c>
      <c r="AH1818" s="14">
        <f t="shared" si="1089"/>
        <v>0</v>
      </c>
      <c r="AI1818" s="14">
        <f t="shared" si="1090"/>
        <v>0</v>
      </c>
      <c r="AJ1818" s="14">
        <f t="shared" si="1091"/>
        <v>0.64999999999999991</v>
      </c>
      <c r="AK1818" s="14">
        <f t="shared" si="1092"/>
        <v>0.87999999999999989</v>
      </c>
      <c r="AL1818" s="24">
        <f t="shared" si="1123"/>
        <v>771.33646123638152</v>
      </c>
      <c r="AM1818" s="14">
        <f t="shared" si="1124"/>
        <v>626.12295629276912</v>
      </c>
      <c r="AN1818" s="138" t="str">
        <f t="shared" si="1125"/>
        <v>modifiée</v>
      </c>
      <c r="AP1818" s="124"/>
    </row>
    <row r="1819" spans="2:42" x14ac:dyDescent="0.25">
      <c r="B1819" s="3">
        <f t="shared" si="1106"/>
        <v>9005</v>
      </c>
      <c r="C1819" s="14">
        <f t="shared" si="1107"/>
        <v>150.08333333333334</v>
      </c>
      <c r="D1819" s="11">
        <f t="shared" si="1108"/>
        <v>1082.5254849458458</v>
      </c>
      <c r="E1819" s="11">
        <f t="shared" si="1093"/>
        <v>982.42446356779078</v>
      </c>
      <c r="F1819" s="11">
        <f t="shared" si="1109"/>
        <v>500.73735270601833</v>
      </c>
      <c r="G1819" s="11">
        <f t="shared" si="1094"/>
        <v>739.71386775599717</v>
      </c>
      <c r="H1819" s="11">
        <f t="shared" si="1095"/>
        <v>653.54960478474925</v>
      </c>
      <c r="I1819" s="24">
        <f t="shared" si="1110"/>
        <v>500.73735270601833</v>
      </c>
      <c r="J1819" s="12">
        <f t="shared" si="1096"/>
        <v>0.24070466563977633</v>
      </c>
      <c r="K1819" s="24">
        <f t="shared" si="1097"/>
        <v>667.05243236406034</v>
      </c>
      <c r="L1819" s="12">
        <f t="shared" si="1111"/>
        <v>0.20368035291665951</v>
      </c>
      <c r="M1819" s="24">
        <f t="shared" si="1112"/>
        <v>739.71386775599717</v>
      </c>
      <c r="N1819" s="12">
        <f t="shared" si="1098"/>
        <v>0.18597872614737845</v>
      </c>
      <c r="O1819" s="24">
        <f t="shared" si="1099"/>
        <v>2590.0161167221859</v>
      </c>
      <c r="P1819" s="12">
        <f t="shared" si="1113"/>
        <v>9.3699706748536588E-2</v>
      </c>
      <c r="Q1819" s="24">
        <f t="shared" si="1114"/>
        <v>653.54960478474925</v>
      </c>
      <c r="R1819" s="12">
        <f t="shared" si="1100"/>
        <v>0.35247166601204044</v>
      </c>
      <c r="S1819" s="24">
        <f t="shared" si="1101"/>
        <v>819.96020310929214</v>
      </c>
      <c r="T1819" s="12">
        <f t="shared" si="1115"/>
        <v>0.21171556385192572</v>
      </c>
      <c r="W1819" s="24">
        <f t="shared" si="1116"/>
        <v>916.89211806052924</v>
      </c>
      <c r="X1819" s="24">
        <f t="shared" si="1117"/>
        <v>650</v>
      </c>
      <c r="Y1819" s="13">
        <f t="shared" si="1102"/>
        <v>0.34172853007978388</v>
      </c>
      <c r="Z1819" s="24">
        <f t="shared" si="1103"/>
        <v>1638.3086376815386</v>
      </c>
      <c r="AA1819" s="24">
        <f t="shared" si="1104"/>
        <v>13320.543016599086</v>
      </c>
      <c r="AB1819" s="24">
        <f t="shared" si="1118"/>
        <v>785.22086142263925</v>
      </c>
      <c r="AC1819" s="24">
        <f t="shared" si="1119"/>
        <v>653.54960478474925</v>
      </c>
      <c r="AD1819" s="123">
        <f t="shared" si="1120"/>
        <v>9005</v>
      </c>
      <c r="AE1819" s="14">
        <f t="shared" si="1121"/>
        <v>150.08333333333334</v>
      </c>
      <c r="AF1819" s="24">
        <f t="shared" si="1105"/>
        <v>500</v>
      </c>
      <c r="AG1819" s="3">
        <f t="shared" si="1122"/>
        <v>-1</v>
      </c>
      <c r="AH1819" s="14">
        <f t="shared" si="1089"/>
        <v>0</v>
      </c>
      <c r="AI1819" s="14">
        <f t="shared" si="1090"/>
        <v>0</v>
      </c>
      <c r="AJ1819" s="14">
        <f t="shared" si="1091"/>
        <v>0.64999999999999991</v>
      </c>
      <c r="AK1819" s="14">
        <f t="shared" si="1092"/>
        <v>0.87999999999999989</v>
      </c>
      <c r="AL1819" s="24">
        <f t="shared" si="1123"/>
        <v>771.59787747282246</v>
      </c>
      <c r="AM1819" s="14">
        <f t="shared" si="1124"/>
        <v>626.30363688511568</v>
      </c>
      <c r="AN1819" s="138" t="str">
        <f t="shared" si="1125"/>
        <v>modifiée</v>
      </c>
      <c r="AP1819" s="124"/>
    </row>
    <row r="1820" spans="2:42" x14ac:dyDescent="0.25">
      <c r="B1820" s="3">
        <f t="shared" si="1106"/>
        <v>9010</v>
      </c>
      <c r="C1820" s="14">
        <f t="shared" si="1107"/>
        <v>150.16666666666666</v>
      </c>
      <c r="D1820" s="11">
        <f t="shared" si="1108"/>
        <v>1082.6085862215518</v>
      </c>
      <c r="E1820" s="11">
        <f t="shared" si="1093"/>
        <v>982.64523899416292</v>
      </c>
      <c r="F1820" s="11">
        <f t="shared" si="1109"/>
        <v>500.94103305893498</v>
      </c>
      <c r="G1820" s="11">
        <f t="shared" si="1094"/>
        <v>739.80756746274574</v>
      </c>
      <c r="H1820" s="11">
        <f t="shared" si="1095"/>
        <v>653.7613203486012</v>
      </c>
      <c r="I1820" s="24">
        <f t="shared" si="1110"/>
        <v>500.94103305893498</v>
      </c>
      <c r="J1820" s="12">
        <f t="shared" si="1096"/>
        <v>0.24064949936309388</v>
      </c>
      <c r="K1820" s="24">
        <f t="shared" si="1097"/>
        <v>667.20534686894348</v>
      </c>
      <c r="L1820" s="12">
        <f t="shared" si="1111"/>
        <v>0.20359567718087429</v>
      </c>
      <c r="M1820" s="24">
        <f t="shared" si="1112"/>
        <v>739.80756746274574</v>
      </c>
      <c r="N1820" s="12">
        <f t="shared" si="1098"/>
        <v>0.18755417115727446</v>
      </c>
      <c r="O1820" s="24">
        <f t="shared" si="1099"/>
        <v>2568.2601198202638</v>
      </c>
      <c r="P1820" s="12">
        <f t="shared" si="1113"/>
        <v>9.4443745527650072E-2</v>
      </c>
      <c r="Q1820" s="24">
        <f t="shared" si="1114"/>
        <v>653.7613203486012</v>
      </c>
      <c r="R1820" s="12">
        <f t="shared" si="1100"/>
        <v>0.35230541042522934</v>
      </c>
      <c r="S1820" s="24">
        <f t="shared" si="1101"/>
        <v>820.34714852850971</v>
      </c>
      <c r="T1820" s="12">
        <f t="shared" si="1115"/>
        <v>0.21156367909907339</v>
      </c>
      <c r="W1820" s="24">
        <f t="shared" si="1116"/>
        <v>917.23384659060901</v>
      </c>
      <c r="X1820" s="24">
        <f t="shared" si="1117"/>
        <v>650</v>
      </c>
      <c r="Y1820" s="13">
        <f t="shared" si="1102"/>
        <v>0.34130655635669233</v>
      </c>
      <c r="Z1820" s="24">
        <f t="shared" si="1103"/>
        <v>1635.284810088848</v>
      </c>
      <c r="AA1820" s="24">
        <f t="shared" si="1104"/>
        <v>13305.095333123452</v>
      </c>
      <c r="AB1820" s="24">
        <f t="shared" si="1118"/>
        <v>785.49758346960516</v>
      </c>
      <c r="AC1820" s="24">
        <f t="shared" si="1119"/>
        <v>653.7613203486012</v>
      </c>
      <c r="AD1820" s="123">
        <f t="shared" si="1120"/>
        <v>9010</v>
      </c>
      <c r="AE1820" s="14">
        <f t="shared" si="1121"/>
        <v>150.16666666666666</v>
      </c>
      <c r="AF1820" s="24">
        <f t="shared" si="1105"/>
        <v>500</v>
      </c>
      <c r="AG1820" s="3">
        <f t="shared" si="1122"/>
        <v>-1</v>
      </c>
      <c r="AH1820" s="14">
        <f t="shared" si="1089"/>
        <v>0</v>
      </c>
      <c r="AI1820" s="14">
        <f t="shared" si="1090"/>
        <v>0</v>
      </c>
      <c r="AJ1820" s="14">
        <f t="shared" si="1091"/>
        <v>0.64999999999999991</v>
      </c>
      <c r="AK1820" s="14">
        <f t="shared" si="1092"/>
        <v>0.87999999999999989</v>
      </c>
      <c r="AL1820" s="24">
        <f t="shared" si="1123"/>
        <v>771.859015947545</v>
      </c>
      <c r="AM1820" s="14">
        <f t="shared" si="1124"/>
        <v>626.484185304481</v>
      </c>
      <c r="AN1820" s="138" t="str">
        <f t="shared" si="1125"/>
        <v>modifiée</v>
      </c>
      <c r="AP1820" s="124"/>
    </row>
    <row r="1821" spans="2:42" x14ac:dyDescent="0.25">
      <c r="B1821" s="3">
        <f t="shared" si="1106"/>
        <v>9015</v>
      </c>
      <c r="C1821" s="14">
        <f t="shared" si="1107"/>
        <v>150.25</v>
      </c>
      <c r="D1821" s="11">
        <f t="shared" si="1108"/>
        <v>1082.6916414322463</v>
      </c>
      <c r="E1821" s="11">
        <f t="shared" si="1093"/>
        <v>982.86601442053518</v>
      </c>
      <c r="F1821" s="11">
        <f t="shared" si="1109"/>
        <v>501.14462873611586</v>
      </c>
      <c r="G1821" s="11">
        <f t="shared" si="1094"/>
        <v>739.90201120827339</v>
      </c>
      <c r="H1821" s="11">
        <f t="shared" si="1095"/>
        <v>653.97288402770027</v>
      </c>
      <c r="I1821" s="24">
        <f t="shared" si="1110"/>
        <v>501.14462873611586</v>
      </c>
      <c r="J1821" s="12">
        <f t="shared" si="1096"/>
        <v>0.24059433207231018</v>
      </c>
      <c r="K1821" s="24">
        <f t="shared" si="1097"/>
        <v>667.35833431077606</v>
      </c>
      <c r="L1821" s="12">
        <f t="shared" si="1111"/>
        <v>0.20351102913461849</v>
      </c>
      <c r="M1821" s="24">
        <f t="shared" si="1112"/>
        <v>739.90201120827339</v>
      </c>
      <c r="N1821" s="12">
        <f t="shared" si="1098"/>
        <v>0.18913494432225314</v>
      </c>
      <c r="O1821" s="24">
        <f t="shared" si="1099"/>
        <v>2546.7948285032899</v>
      </c>
      <c r="P1821" s="12">
        <f t="shared" si="1113"/>
        <v>9.5189295184677572E-2</v>
      </c>
      <c r="Q1821" s="24">
        <f t="shared" si="1114"/>
        <v>653.97288402770027</v>
      </c>
      <c r="R1821" s="12">
        <f t="shared" si="1100"/>
        <v>0.35213859499575267</v>
      </c>
      <c r="S1821" s="24">
        <f t="shared" si="1101"/>
        <v>820.73576415839648</v>
      </c>
      <c r="T1821" s="12">
        <f t="shared" si="1115"/>
        <v>0.21141158895685985</v>
      </c>
      <c r="W1821" s="24">
        <f t="shared" si="1116"/>
        <v>917.5751531469657</v>
      </c>
      <c r="X1821" s="24">
        <f t="shared" si="1117"/>
        <v>650</v>
      </c>
      <c r="Y1821" s="13">
        <f t="shared" si="1102"/>
        <v>0.34088595684518025</v>
      </c>
      <c r="Z1821" s="24">
        <f t="shared" si="1103"/>
        <v>1632.271531839237</v>
      </c>
      <c r="AA1821" s="24">
        <f t="shared" si="1104"/>
        <v>13289.697255150908</v>
      </c>
      <c r="AB1821" s="24">
        <f t="shared" si="1118"/>
        <v>785.77401858733299</v>
      </c>
      <c r="AC1821" s="24">
        <f t="shared" si="1119"/>
        <v>653.97288402770027</v>
      </c>
      <c r="AD1821" s="123">
        <f t="shared" si="1120"/>
        <v>9015</v>
      </c>
      <c r="AE1821" s="14">
        <f t="shared" si="1121"/>
        <v>150.25</v>
      </c>
      <c r="AF1821" s="24">
        <f t="shared" si="1105"/>
        <v>500</v>
      </c>
      <c r="AG1821" s="3">
        <f t="shared" si="1122"/>
        <v>-1</v>
      </c>
      <c r="AH1821" s="14">
        <f t="shared" si="1089"/>
        <v>0</v>
      </c>
      <c r="AI1821" s="14">
        <f t="shared" si="1090"/>
        <v>0</v>
      </c>
      <c r="AJ1821" s="14">
        <f t="shared" si="1091"/>
        <v>0.64999999999999991</v>
      </c>
      <c r="AK1821" s="14">
        <f t="shared" si="1092"/>
        <v>0.87999999999999989</v>
      </c>
      <c r="AL1821" s="24">
        <f t="shared" si="1123"/>
        <v>772.11987722724155</v>
      </c>
      <c r="AM1821" s="14">
        <f t="shared" si="1124"/>
        <v>626.66460130751739</v>
      </c>
      <c r="AN1821" s="138" t="str">
        <f t="shared" si="1125"/>
        <v>modifiée</v>
      </c>
      <c r="AP1821" s="124"/>
    </row>
    <row r="1822" spans="2:42" x14ac:dyDescent="0.25">
      <c r="B1822" s="3">
        <f t="shared" si="1106"/>
        <v>9020</v>
      </c>
      <c r="C1822" s="14">
        <f t="shared" si="1107"/>
        <v>150.33333333333334</v>
      </c>
      <c r="D1822" s="11">
        <f t="shared" si="1108"/>
        <v>1082.7746506289716</v>
      </c>
      <c r="E1822" s="11">
        <f t="shared" si="1093"/>
        <v>983.08678984690744</v>
      </c>
      <c r="F1822" s="11">
        <f t="shared" si="1109"/>
        <v>501.34813976525049</v>
      </c>
      <c r="G1822" s="11">
        <f t="shared" si="1094"/>
        <v>739.99720050345809</v>
      </c>
      <c r="H1822" s="11">
        <f t="shared" si="1095"/>
        <v>654.1842956166571</v>
      </c>
      <c r="I1822" s="24">
        <f t="shared" si="1110"/>
        <v>501.34813976525049</v>
      </c>
      <c r="J1822" s="12">
        <f t="shared" si="1096"/>
        <v>0.24053916379957926</v>
      </c>
      <c r="K1822" s="24">
        <f t="shared" si="1097"/>
        <v>667.51139465244751</v>
      </c>
      <c r="L1822" s="12">
        <f t="shared" si="1111"/>
        <v>0.20342640880676363</v>
      </c>
      <c r="M1822" s="24">
        <f t="shared" si="1112"/>
        <v>739.99720050345809</v>
      </c>
      <c r="N1822" s="12">
        <f t="shared" si="1098"/>
        <v>0.19072094992458738</v>
      </c>
      <c r="O1822" s="24">
        <f t="shared" si="1099"/>
        <v>2525.6160808743625</v>
      </c>
      <c r="P1822" s="12">
        <f t="shared" si="1113"/>
        <v>9.5936298169163589E-2</v>
      </c>
      <c r="Q1822" s="24">
        <f t="shared" si="1114"/>
        <v>654.1842956166571</v>
      </c>
      <c r="R1822" s="12">
        <f t="shared" si="1100"/>
        <v>0.35197121718361368</v>
      </c>
      <c r="S1822" s="24">
        <f t="shared" si="1101"/>
        <v>821.12606015375741</v>
      </c>
      <c r="T1822" s="12">
        <f t="shared" si="1115"/>
        <v>0.21125929231175217</v>
      </c>
      <c r="W1822" s="24">
        <f t="shared" si="1116"/>
        <v>917.91603910381093</v>
      </c>
      <c r="X1822" s="24">
        <f t="shared" si="1117"/>
        <v>650</v>
      </c>
      <c r="Y1822" s="13">
        <f t="shared" si="1102"/>
        <v>0.34046672901574015</v>
      </c>
      <c r="Z1822" s="24">
        <f t="shared" si="1103"/>
        <v>1629.2687685774126</v>
      </c>
      <c r="AA1822" s="24">
        <f t="shared" si="1104"/>
        <v>13274.348706309887</v>
      </c>
      <c r="AB1822" s="24">
        <f t="shared" si="1118"/>
        <v>786.05016736023401</v>
      </c>
      <c r="AC1822" s="24">
        <f t="shared" si="1119"/>
        <v>654.1842956166571</v>
      </c>
      <c r="AD1822" s="123">
        <f t="shared" si="1120"/>
        <v>9020</v>
      </c>
      <c r="AE1822" s="14">
        <f t="shared" si="1121"/>
        <v>150.33333333333334</v>
      </c>
      <c r="AF1822" s="24">
        <f t="shared" si="1105"/>
        <v>500</v>
      </c>
      <c r="AG1822" s="3">
        <f t="shared" si="1122"/>
        <v>-1</v>
      </c>
      <c r="AH1822" s="14">
        <f t="shared" si="1089"/>
        <v>0</v>
      </c>
      <c r="AI1822" s="14">
        <f t="shared" si="1090"/>
        <v>0</v>
      </c>
      <c r="AJ1822" s="14">
        <f t="shared" si="1091"/>
        <v>0.64999999999999991</v>
      </c>
      <c r="AK1822" s="14">
        <f t="shared" si="1092"/>
        <v>0.87999999999999989</v>
      </c>
      <c r="AL1822" s="24">
        <f t="shared" si="1123"/>
        <v>772.38046187683256</v>
      </c>
      <c r="AM1822" s="14">
        <f t="shared" si="1124"/>
        <v>626.84488464985418</v>
      </c>
      <c r="AN1822" s="138" t="str">
        <f t="shared" si="1125"/>
        <v>modifiée</v>
      </c>
      <c r="AP1822" s="124"/>
    </row>
    <row r="1823" spans="2:42" x14ac:dyDescent="0.25">
      <c r="B1823" s="3">
        <f t="shared" si="1106"/>
        <v>9025</v>
      </c>
      <c r="C1823" s="14">
        <f t="shared" si="1107"/>
        <v>150.41666666666666</v>
      </c>
      <c r="D1823" s="11">
        <f t="shared" si="1108"/>
        <v>1082.857613862684</v>
      </c>
      <c r="E1823" s="11">
        <f t="shared" si="1093"/>
        <v>983.30756527327958</v>
      </c>
      <c r="F1823" s="11">
        <f t="shared" si="1109"/>
        <v>501.55156617405726</v>
      </c>
      <c r="G1823" s="11">
        <f t="shared" si="1094"/>
        <v>740.09313680162722</v>
      </c>
      <c r="H1823" s="11">
        <f t="shared" si="1095"/>
        <v>654.39555490896885</v>
      </c>
      <c r="I1823" s="24">
        <f t="shared" si="1110"/>
        <v>501.55156617405726</v>
      </c>
      <c r="J1823" s="12">
        <f t="shared" si="1096"/>
        <v>0.24048399457705469</v>
      </c>
      <c r="K1823" s="24">
        <f t="shared" si="1097"/>
        <v>667.66452785673414</v>
      </c>
      <c r="L1823" s="12">
        <f t="shared" si="1111"/>
        <v>0.20334181622616315</v>
      </c>
      <c r="M1823" s="24">
        <f t="shared" si="1112"/>
        <v>740.09313680162722</v>
      </c>
      <c r="N1823" s="12">
        <f t="shared" si="1098"/>
        <v>0.19231209137386118</v>
      </c>
      <c r="O1823" s="24">
        <f t="shared" si="1099"/>
        <v>2504.7197742379831</v>
      </c>
      <c r="P1823" s="12">
        <f t="shared" si="1113"/>
        <v>9.6684696682069513E-2</v>
      </c>
      <c r="Q1823" s="24">
        <f t="shared" si="1114"/>
        <v>654.39555490896885</v>
      </c>
      <c r="R1823" s="12">
        <f t="shared" si="1100"/>
        <v>0.35180327443517445</v>
      </c>
      <c r="S1823" s="24">
        <f t="shared" si="1101"/>
        <v>821.51804674790935</v>
      </c>
      <c r="T1823" s="12">
        <f t="shared" si="1115"/>
        <v>0.2111067880436493</v>
      </c>
      <c r="W1823" s="24">
        <f t="shared" si="1116"/>
        <v>918.25650583282663</v>
      </c>
      <c r="X1823" s="24">
        <f t="shared" si="1117"/>
        <v>650</v>
      </c>
      <c r="Y1823" s="13">
        <f t="shared" si="1102"/>
        <v>0.34004887033035142</v>
      </c>
      <c r="Z1823" s="24">
        <f t="shared" si="1103"/>
        <v>1626.2764860113236</v>
      </c>
      <c r="AA1823" s="24">
        <f t="shared" si="1104"/>
        <v>13259.049609792926</v>
      </c>
      <c r="AB1823" s="24">
        <f t="shared" si="1118"/>
        <v>786.3260303708978</v>
      </c>
      <c r="AC1823" s="24">
        <f t="shared" si="1119"/>
        <v>654.39555490896885</v>
      </c>
      <c r="AD1823" s="123">
        <f t="shared" si="1120"/>
        <v>9025</v>
      </c>
      <c r="AE1823" s="14">
        <f t="shared" si="1121"/>
        <v>150.41666666666666</v>
      </c>
      <c r="AF1823" s="24">
        <f t="shared" si="1105"/>
        <v>500</v>
      </c>
      <c r="AG1823" s="3">
        <f t="shared" si="1122"/>
        <v>-1</v>
      </c>
      <c r="AH1823" s="14">
        <f t="shared" si="1089"/>
        <v>0</v>
      </c>
      <c r="AI1823" s="14">
        <f t="shared" si="1090"/>
        <v>0</v>
      </c>
      <c r="AJ1823" s="14">
        <f t="shared" si="1091"/>
        <v>0.64999999999999991</v>
      </c>
      <c r="AK1823" s="14">
        <f t="shared" si="1092"/>
        <v>0.87999999999999989</v>
      </c>
      <c r="AL1823" s="24">
        <f t="shared" si="1123"/>
        <v>772.64077045945976</v>
      </c>
      <c r="AM1823" s="14">
        <f t="shared" si="1124"/>
        <v>627.02503508609288</v>
      </c>
      <c r="AN1823" s="138" t="str">
        <f t="shared" si="1125"/>
        <v>modifiée</v>
      </c>
      <c r="AP1823" s="124"/>
    </row>
    <row r="1824" spans="2:42" x14ac:dyDescent="0.25">
      <c r="B1824" s="3">
        <f t="shared" si="1106"/>
        <v>9030</v>
      </c>
      <c r="C1824" s="14">
        <f t="shared" si="1107"/>
        <v>150.5</v>
      </c>
      <c r="D1824" s="11">
        <f t="shared" si="1108"/>
        <v>1082.9405311842559</v>
      </c>
      <c r="E1824" s="11">
        <f t="shared" si="1093"/>
        <v>983.52834069965184</v>
      </c>
      <c r="F1824" s="11">
        <f t="shared" si="1109"/>
        <v>501.75490799028341</v>
      </c>
      <c r="G1824" s="11">
        <f t="shared" si="1094"/>
        <v>740.18982149830924</v>
      </c>
      <c r="H1824" s="11">
        <f t="shared" si="1095"/>
        <v>654.60666169701244</v>
      </c>
      <c r="I1824" s="24">
        <f t="shared" si="1110"/>
        <v>501.75490799028341</v>
      </c>
      <c r="J1824" s="12">
        <f t="shared" si="1096"/>
        <v>0.24042882443688984</v>
      </c>
      <c r="K1824" s="24">
        <f t="shared" si="1097"/>
        <v>667.81773388629927</v>
      </c>
      <c r="L1824" s="12">
        <f t="shared" si="1111"/>
        <v>0.2032572514215705</v>
      </c>
      <c r="M1824" s="24">
        <f t="shared" si="1112"/>
        <v>740.18982149830924</v>
      </c>
      <c r="N1824" s="12">
        <f t="shared" si="1098"/>
        <v>0.19390827123909926</v>
      </c>
      <c r="O1824" s="24">
        <f t="shared" si="1099"/>
        <v>2484.1018643048237</v>
      </c>
      <c r="P1824" s="12">
        <f t="shared" si="1113"/>
        <v>9.7434432695772247E-2</v>
      </c>
      <c r="Q1824" s="24">
        <f t="shared" si="1114"/>
        <v>654.60666169701244</v>
      </c>
      <c r="R1824" s="12">
        <f t="shared" si="1100"/>
        <v>0.35163476418307937</v>
      </c>
      <c r="S1824" s="24">
        <f t="shared" si="1101"/>
        <v>821.91173425340867</v>
      </c>
      <c r="T1824" s="12">
        <f t="shared" si="1115"/>
        <v>0.21095407502572011</v>
      </c>
      <c r="W1824" s="24">
        <f t="shared" si="1116"/>
        <v>918.59655470315704</v>
      </c>
      <c r="X1824" s="24">
        <f t="shared" si="1117"/>
        <v>650</v>
      </c>
      <c r="Y1824" s="13">
        <f t="shared" si="1102"/>
        <v>0.33963237824258447</v>
      </c>
      <c r="Z1824" s="24">
        <f t="shared" si="1103"/>
        <v>1623.29464991237</v>
      </c>
      <c r="AA1824" s="24">
        <f t="shared" si="1104"/>
        <v>13243.799888361014</v>
      </c>
      <c r="AB1824" s="24">
        <f t="shared" si="1118"/>
        <v>786.60160820008468</v>
      </c>
      <c r="AC1824" s="24">
        <f t="shared" si="1119"/>
        <v>654.60666169701244</v>
      </c>
      <c r="AD1824" s="123">
        <f t="shared" si="1120"/>
        <v>9030</v>
      </c>
      <c r="AE1824" s="14">
        <f t="shared" si="1121"/>
        <v>150.5</v>
      </c>
      <c r="AF1824" s="24">
        <f t="shared" si="1105"/>
        <v>500</v>
      </c>
      <c r="AG1824" s="3">
        <f t="shared" si="1122"/>
        <v>-1</v>
      </c>
      <c r="AH1824" s="14">
        <f t="shared" si="1089"/>
        <v>0</v>
      </c>
      <c r="AI1824" s="14">
        <f t="shared" si="1090"/>
        <v>0</v>
      </c>
      <c r="AJ1824" s="14">
        <f t="shared" si="1091"/>
        <v>0.64999999999999991</v>
      </c>
      <c r="AK1824" s="14">
        <f t="shared" si="1092"/>
        <v>0.87999999999999989</v>
      </c>
      <c r="AL1824" s="24">
        <f t="shared" si="1123"/>
        <v>772.90080353647954</v>
      </c>
      <c r="AM1824" s="14">
        <f t="shared" si="1124"/>
        <v>627.20505236980205</v>
      </c>
      <c r="AN1824" s="138" t="str">
        <f t="shared" si="1125"/>
        <v>modifiée</v>
      </c>
      <c r="AP1824" s="124"/>
    </row>
    <row r="1825" spans="2:42" x14ac:dyDescent="0.25">
      <c r="B1825" s="3">
        <f t="shared" si="1106"/>
        <v>9035</v>
      </c>
      <c r="C1825" s="14">
        <f t="shared" si="1107"/>
        <v>150.58333333333334</v>
      </c>
      <c r="D1825" s="11">
        <f t="shared" si="1108"/>
        <v>1083.0234026444753</v>
      </c>
      <c r="E1825" s="11">
        <f t="shared" si="1093"/>
        <v>983.74911612602409</v>
      </c>
      <c r="F1825" s="11">
        <f t="shared" si="1109"/>
        <v>501.95816524170499</v>
      </c>
      <c r="G1825" s="11">
        <f t="shared" si="1094"/>
        <v>740.28725593100501</v>
      </c>
      <c r="H1825" s="11">
        <f t="shared" si="1095"/>
        <v>654.81761577203815</v>
      </c>
      <c r="I1825" s="24">
        <f t="shared" si="1110"/>
        <v>501.95816524170499</v>
      </c>
      <c r="J1825" s="12">
        <f t="shared" si="1096"/>
        <v>0.24037365341123704</v>
      </c>
      <c r="K1825" s="24">
        <f t="shared" si="1097"/>
        <v>667.97101270369353</v>
      </c>
      <c r="L1825" s="12">
        <f t="shared" si="1111"/>
        <v>0.20317271442166099</v>
      </c>
      <c r="M1825" s="24">
        <f t="shared" si="1112"/>
        <v>740.28725593100501</v>
      </c>
      <c r="N1825" s="12">
        <f t="shared" si="1098"/>
        <v>0.19550939128123515</v>
      </c>
      <c r="O1825" s="24">
        <f t="shared" si="1099"/>
        <v>2463.7583644065289</v>
      </c>
      <c r="P1825" s="12">
        <f t="shared" si="1113"/>
        <v>9.8185447974193749E-2</v>
      </c>
      <c r="Q1825" s="24">
        <f t="shared" si="1114"/>
        <v>654.81761577203815</v>
      </c>
      <c r="R1825" s="12">
        <f t="shared" si="1100"/>
        <v>0.35146568384617832</v>
      </c>
      <c r="S1825" s="24">
        <f t="shared" si="1101"/>
        <v>822.30713306278813</v>
      </c>
      <c r="T1825" s="12">
        <f t="shared" si="1115"/>
        <v>0.21080115212439432</v>
      </c>
      <c r="W1825" s="24">
        <f t="shared" si="1116"/>
        <v>918.93618708139968</v>
      </c>
      <c r="X1825" s="24">
        <f t="shared" si="1117"/>
        <v>650</v>
      </c>
      <c r="Y1825" s="13">
        <f t="shared" si="1102"/>
        <v>0.33921725019770926</v>
      </c>
      <c r="Z1825" s="24">
        <f t="shared" si="1103"/>
        <v>1620.3232261156104</v>
      </c>
      <c r="AA1825" s="24">
        <f t="shared" si="1104"/>
        <v>13228.599464348143</v>
      </c>
      <c r="AB1825" s="24">
        <f t="shared" si="1118"/>
        <v>786.87690142671886</v>
      </c>
      <c r="AC1825" s="24">
        <f t="shared" si="1119"/>
        <v>654.81761577203815</v>
      </c>
      <c r="AD1825" s="123">
        <f t="shared" si="1120"/>
        <v>9035</v>
      </c>
      <c r="AE1825" s="14">
        <f t="shared" si="1121"/>
        <v>150.58333333333334</v>
      </c>
      <c r="AF1825" s="24">
        <f t="shared" si="1105"/>
        <v>500</v>
      </c>
      <c r="AG1825" s="3">
        <f t="shared" si="1122"/>
        <v>-1</v>
      </c>
      <c r="AH1825" s="14">
        <f t="shared" si="1089"/>
        <v>0</v>
      </c>
      <c r="AI1825" s="14">
        <f t="shared" si="1090"/>
        <v>0</v>
      </c>
      <c r="AJ1825" s="14">
        <f t="shared" si="1091"/>
        <v>0.64999999999999991</v>
      </c>
      <c r="AK1825" s="14">
        <f t="shared" si="1092"/>
        <v>0.87999999999999989</v>
      </c>
      <c r="AL1825" s="24">
        <f t="shared" si="1123"/>
        <v>773.16056166745534</v>
      </c>
      <c r="AM1825" s="14">
        <f t="shared" si="1124"/>
        <v>627.384936253511</v>
      </c>
      <c r="AN1825" s="138" t="str">
        <f t="shared" si="1125"/>
        <v>modifiée</v>
      </c>
      <c r="AP1825" s="124"/>
    </row>
    <row r="1826" spans="2:42" x14ac:dyDescent="0.25">
      <c r="B1826" s="3">
        <f t="shared" si="1106"/>
        <v>9040</v>
      </c>
      <c r="C1826" s="14">
        <f t="shared" si="1107"/>
        <v>150.66666666666666</v>
      </c>
      <c r="D1826" s="11">
        <f t="shared" si="1108"/>
        <v>1083.106228294045</v>
      </c>
      <c r="E1826" s="11">
        <f t="shared" si="1093"/>
        <v>983.96989155239623</v>
      </c>
      <c r="F1826" s="11">
        <f t="shared" si="1109"/>
        <v>502.16133795612666</v>
      </c>
      <c r="G1826" s="11">
        <f t="shared" si="1094"/>
        <v>740.38544137897918</v>
      </c>
      <c r="H1826" s="11">
        <f t="shared" si="1095"/>
        <v>655.02841692416257</v>
      </c>
      <c r="I1826" s="24">
        <f t="shared" si="1110"/>
        <v>502.16133795612666</v>
      </c>
      <c r="J1826" s="12">
        <f t="shared" si="1096"/>
        <v>0.24031848153224797</v>
      </c>
      <c r="K1826" s="24">
        <f t="shared" si="1097"/>
        <v>668.12436427135538</v>
      </c>
      <c r="L1826" s="12">
        <f t="shared" si="1111"/>
        <v>0.20308820525508128</v>
      </c>
      <c r="M1826" s="24">
        <f t="shared" si="1112"/>
        <v>740.38544137897918</v>
      </c>
      <c r="N1826" s="12">
        <f t="shared" si="1098"/>
        <v>0.19711535248589443</v>
      </c>
      <c r="O1826" s="24">
        <f t="shared" si="1099"/>
        <v>2443.6853447203794</v>
      </c>
      <c r="P1826" s="12">
        <f t="shared" si="1113"/>
        <v>9.8937684092987074E-2</v>
      </c>
      <c r="Q1826" s="24">
        <f t="shared" si="1114"/>
        <v>655.02841692416257</v>
      </c>
      <c r="R1826" s="12">
        <f t="shared" si="1100"/>
        <v>0.35129603082944877</v>
      </c>
      <c r="S1826" s="24">
        <f t="shared" si="1101"/>
        <v>822.70425364930009</v>
      </c>
      <c r="T1826" s="12">
        <f t="shared" si="1115"/>
        <v>0.21064801819939361</v>
      </c>
      <c r="W1826" s="24">
        <f t="shared" si="1116"/>
        <v>919.27540433159743</v>
      </c>
      <c r="X1826" s="24">
        <f t="shared" si="1117"/>
        <v>650</v>
      </c>
      <c r="Y1826" s="13">
        <f t="shared" si="1102"/>
        <v>0.33880348363280066</v>
      </c>
      <c r="Z1826" s="24">
        <f t="shared" si="1103"/>
        <v>1617.36218051997</v>
      </c>
      <c r="AA1826" s="24">
        <f t="shared" si="1104"/>
        <v>13213.448259665691</v>
      </c>
      <c r="AB1826" s="24">
        <f t="shared" si="1118"/>
        <v>787.15191062787994</v>
      </c>
      <c r="AC1826" s="24">
        <f t="shared" si="1119"/>
        <v>655.02841692416257</v>
      </c>
      <c r="AD1826" s="123">
        <f t="shared" si="1120"/>
        <v>9040</v>
      </c>
      <c r="AE1826" s="14">
        <f t="shared" si="1121"/>
        <v>150.66666666666666</v>
      </c>
      <c r="AF1826" s="24">
        <f t="shared" si="1105"/>
        <v>500</v>
      </c>
      <c r="AG1826" s="3">
        <f t="shared" si="1122"/>
        <v>-1</v>
      </c>
      <c r="AH1826" s="14">
        <f t="shared" si="1089"/>
        <v>0</v>
      </c>
      <c r="AI1826" s="14">
        <f t="shared" si="1090"/>
        <v>0</v>
      </c>
      <c r="AJ1826" s="14">
        <f t="shared" si="1091"/>
        <v>0.64999999999999991</v>
      </c>
      <c r="AK1826" s="14">
        <f t="shared" si="1092"/>
        <v>0.87999999999999989</v>
      </c>
      <c r="AL1826" s="24">
        <f t="shared" si="1123"/>
        <v>773.42004541015172</v>
      </c>
      <c r="AM1826" s="14">
        <f t="shared" si="1124"/>
        <v>627.56468648870612</v>
      </c>
      <c r="AN1826" s="138" t="str">
        <f t="shared" si="1125"/>
        <v>modifiée</v>
      </c>
      <c r="AP1826" s="124"/>
    </row>
    <row r="1827" spans="2:42" x14ac:dyDescent="0.25">
      <c r="B1827" s="3">
        <f t="shared" si="1106"/>
        <v>9045</v>
      </c>
      <c r="C1827" s="14">
        <f t="shared" si="1107"/>
        <v>150.75</v>
      </c>
      <c r="D1827" s="11">
        <f t="shared" si="1108"/>
        <v>1083.1890081835854</v>
      </c>
      <c r="E1827" s="11">
        <f t="shared" si="1093"/>
        <v>984.19066697876849</v>
      </c>
      <c r="F1827" s="11">
        <f t="shared" si="1109"/>
        <v>502.36442616138174</v>
      </c>
      <c r="G1827" s="11">
        <f t="shared" si="1094"/>
        <v>740.4843790630722</v>
      </c>
      <c r="H1827" s="11">
        <f t="shared" si="1095"/>
        <v>655.23906494236201</v>
      </c>
      <c r="I1827" s="24">
        <f t="shared" si="1110"/>
        <v>502.36442616138174</v>
      </c>
      <c r="J1827" s="12">
        <f t="shared" si="1096"/>
        <v>0.24026330883207322</v>
      </c>
      <c r="K1827" s="24">
        <f t="shared" si="1097"/>
        <v>668.27778855161114</v>
      </c>
      <c r="L1827" s="12">
        <f t="shared" si="1111"/>
        <v>0.2030037239503342</v>
      </c>
      <c r="M1827" s="24">
        <f t="shared" si="1112"/>
        <v>740.4843790630722</v>
      </c>
      <c r="N1827" s="12">
        <f t="shared" si="1098"/>
        <v>0.19872605509647784</v>
      </c>
      <c r="O1827" s="24">
        <f t="shared" si="1099"/>
        <v>2423.8789315035783</v>
      </c>
      <c r="P1827" s="12">
        <f t="shared" si="1113"/>
        <v>9.9691082459611849E-2</v>
      </c>
      <c r="Q1827" s="24">
        <f t="shared" si="1114"/>
        <v>655.23906494236201</v>
      </c>
      <c r="R1827" s="12">
        <f t="shared" si="1100"/>
        <v>0.35112580252391867</v>
      </c>
      <c r="S1827" s="24">
        <f t="shared" si="1101"/>
        <v>823.10310656766865</v>
      </c>
      <c r="T1827" s="12">
        <f t="shared" si="1115"/>
        <v>0.21049467210352074</v>
      </c>
      <c r="W1827" s="24">
        <f t="shared" si="1116"/>
        <v>919.6142078152302</v>
      </c>
      <c r="X1827" s="24">
        <f t="shared" si="1117"/>
        <v>650</v>
      </c>
      <c r="Y1827" s="13">
        <f t="shared" si="1102"/>
        <v>0.3383910759768462</v>
      </c>
      <c r="Z1827" s="24">
        <f t="shared" si="1103"/>
        <v>1614.4114790884573</v>
      </c>
      <c r="AA1827" s="24">
        <f t="shared" si="1104"/>
        <v>13198.346195806953</v>
      </c>
      <c r="AB1827" s="24">
        <f t="shared" si="1118"/>
        <v>787.42663637879605</v>
      </c>
      <c r="AC1827" s="24">
        <f t="shared" si="1119"/>
        <v>655.23906494236201</v>
      </c>
      <c r="AD1827" s="123">
        <f t="shared" si="1120"/>
        <v>9045</v>
      </c>
      <c r="AE1827" s="14">
        <f t="shared" si="1121"/>
        <v>150.75</v>
      </c>
      <c r="AF1827" s="24">
        <f t="shared" si="1105"/>
        <v>500</v>
      </c>
      <c r="AG1827" s="3">
        <f t="shared" si="1122"/>
        <v>-1</v>
      </c>
      <c r="AH1827" s="14">
        <f t="shared" si="1089"/>
        <v>0</v>
      </c>
      <c r="AI1827" s="14">
        <f t="shared" si="1090"/>
        <v>0</v>
      </c>
      <c r="AJ1827" s="14">
        <f t="shared" si="1091"/>
        <v>0.64999999999999991</v>
      </c>
      <c r="AK1827" s="14">
        <f t="shared" si="1092"/>
        <v>0.87999999999999989</v>
      </c>
      <c r="AL1827" s="24">
        <f t="shared" si="1123"/>
        <v>773.67925532052709</v>
      </c>
      <c r="AM1827" s="14">
        <f t="shared" si="1124"/>
        <v>627.74430282582387</v>
      </c>
      <c r="AN1827" s="138" t="str">
        <f t="shared" si="1125"/>
        <v>modifiée</v>
      </c>
      <c r="AP1827" s="124"/>
    </row>
    <row r="1828" spans="2:42" x14ac:dyDescent="0.25">
      <c r="B1828" s="3">
        <f t="shared" si="1106"/>
        <v>9050</v>
      </c>
      <c r="C1828" s="14">
        <f t="shared" si="1107"/>
        <v>150.83333333333334</v>
      </c>
      <c r="D1828" s="11">
        <f t="shared" si="1108"/>
        <v>1083.2717423636316</v>
      </c>
      <c r="E1828" s="11">
        <f t="shared" si="1093"/>
        <v>984.41144240514075</v>
      </c>
      <c r="F1828" s="11">
        <f t="shared" si="1109"/>
        <v>502.5674298853321</v>
      </c>
      <c r="G1828" s="11">
        <f t="shared" si="1094"/>
        <v>740.58407014553177</v>
      </c>
      <c r="H1828" s="11">
        <f t="shared" si="1095"/>
        <v>655.44955961446556</v>
      </c>
      <c r="I1828" s="24">
        <f t="shared" si="1110"/>
        <v>502.5674298853321</v>
      </c>
      <c r="J1828" s="12">
        <f t="shared" si="1096"/>
        <v>0.2402081353428614</v>
      </c>
      <c r="K1828" s="24">
        <f t="shared" si="1097"/>
        <v>668.43128550667666</v>
      </c>
      <c r="L1828" s="12">
        <f t="shared" si="1111"/>
        <v>0.20291927053593151</v>
      </c>
      <c r="M1828" s="24">
        <f t="shared" si="1112"/>
        <v>740.58407014553177</v>
      </c>
      <c r="N1828" s="12">
        <f t="shared" si="1098"/>
        <v>0.20034139864750083</v>
      </c>
      <c r="O1828" s="24">
        <f t="shared" si="1099"/>
        <v>2404.3353063372497</v>
      </c>
      <c r="P1828" s="12">
        <f t="shared" si="1113"/>
        <v>0.10044558433362705</v>
      </c>
      <c r="Q1828" s="24">
        <f t="shared" si="1114"/>
        <v>655.44955961446556</v>
      </c>
      <c r="R1828" s="12">
        <f t="shared" si="1100"/>
        <v>0.35095499630658789</v>
      </c>
      <c r="S1828" s="24">
        <f t="shared" si="1101"/>
        <v>823.50370245484942</v>
      </c>
      <c r="T1828" s="12">
        <f t="shared" si="1115"/>
        <v>0.21034111268284372</v>
      </c>
      <c r="W1828" s="24">
        <f t="shared" si="1116"/>
        <v>919.952598891207</v>
      </c>
      <c r="X1828" s="24">
        <f t="shared" si="1117"/>
        <v>650</v>
      </c>
      <c r="Y1828" s="13">
        <f t="shared" si="1102"/>
        <v>0.33798002465084964</v>
      </c>
      <c r="Z1828" s="24">
        <f t="shared" si="1103"/>
        <v>1611.4710878483436</v>
      </c>
      <c r="AA1828" s="24">
        <f t="shared" si="1104"/>
        <v>13183.293193851474</v>
      </c>
      <c r="AB1828" s="24">
        <f t="shared" si="1118"/>
        <v>787.70107925283628</v>
      </c>
      <c r="AC1828" s="24">
        <f t="shared" si="1119"/>
        <v>655.44955961446556</v>
      </c>
      <c r="AD1828" s="123">
        <f t="shared" si="1120"/>
        <v>9050</v>
      </c>
      <c r="AE1828" s="14">
        <f t="shared" si="1121"/>
        <v>150.83333333333334</v>
      </c>
      <c r="AF1828" s="24">
        <f t="shared" si="1105"/>
        <v>500</v>
      </c>
      <c r="AG1828" s="3">
        <f t="shared" si="1122"/>
        <v>-1</v>
      </c>
      <c r="AH1828" s="14">
        <f t="shared" si="1089"/>
        <v>0</v>
      </c>
      <c r="AI1828" s="14">
        <f t="shared" si="1090"/>
        <v>0</v>
      </c>
      <c r="AJ1828" s="14">
        <f t="shared" si="1091"/>
        <v>0.64999999999999991</v>
      </c>
      <c r="AK1828" s="14">
        <f t="shared" si="1092"/>
        <v>0.87999999999999989</v>
      </c>
      <c r="AL1828" s="24">
        <f t="shared" si="1123"/>
        <v>773.9381919527267</v>
      </c>
      <c r="AM1828" s="14">
        <f t="shared" si="1124"/>
        <v>627.92378501424639</v>
      </c>
      <c r="AN1828" s="138" t="str">
        <f t="shared" si="1125"/>
        <v>modifiée</v>
      </c>
      <c r="AP1828" s="124"/>
    </row>
    <row r="1829" spans="2:42" x14ac:dyDescent="0.25">
      <c r="B1829" s="3">
        <f t="shared" si="1106"/>
        <v>9055</v>
      </c>
      <c r="C1829" s="14">
        <f t="shared" si="1107"/>
        <v>150.91666666666666</v>
      </c>
      <c r="D1829" s="11">
        <f t="shared" si="1108"/>
        <v>1083.3544308846356</v>
      </c>
      <c r="E1829" s="11">
        <f t="shared" si="1093"/>
        <v>984.63221783151289</v>
      </c>
      <c r="F1829" s="11">
        <f t="shared" si="1109"/>
        <v>502.77034915586802</v>
      </c>
      <c r="G1829" s="11">
        <f t="shared" si="1094"/>
        <v>740.68451572986544</v>
      </c>
      <c r="H1829" s="11">
        <f t="shared" si="1095"/>
        <v>655.6599007271484</v>
      </c>
      <c r="I1829" s="24">
        <f t="shared" si="1110"/>
        <v>502.77034915586802</v>
      </c>
      <c r="J1829" s="12">
        <f t="shared" si="1096"/>
        <v>0.24015296109676038</v>
      </c>
      <c r="K1829" s="24">
        <f t="shared" si="1097"/>
        <v>668.58485509865568</v>
      </c>
      <c r="L1829" s="12">
        <f t="shared" si="1111"/>
        <v>0.20283484504025248</v>
      </c>
      <c r="M1829" s="24">
        <f t="shared" si="1112"/>
        <v>740.68451572986544</v>
      </c>
      <c r="N1829" s="12">
        <f t="shared" si="1098"/>
        <v>0.20196128199818758</v>
      </c>
      <c r="O1829" s="24">
        <f t="shared" si="1099"/>
        <v>2385.050705379731</v>
      </c>
      <c r="P1829" s="12">
        <f t="shared" si="1113"/>
        <v>0.10120113084673663</v>
      </c>
      <c r="Q1829" s="24">
        <f t="shared" si="1114"/>
        <v>655.6599007271484</v>
      </c>
      <c r="R1829" s="12">
        <f t="shared" si="1100"/>
        <v>0.35078360954035043</v>
      </c>
      <c r="S1829" s="24">
        <f t="shared" si="1101"/>
        <v>823.90605203079826</v>
      </c>
      <c r="T1829" s="12">
        <f t="shared" si="1115"/>
        <v>0.2101873387764433</v>
      </c>
      <c r="W1829" s="24">
        <f t="shared" si="1116"/>
        <v>920.29057891585785</v>
      </c>
      <c r="X1829" s="24">
        <f t="shared" si="1117"/>
        <v>650</v>
      </c>
      <c r="Y1829" s="13">
        <f t="shared" si="1102"/>
        <v>0.33757032706793516</v>
      </c>
      <c r="Z1829" s="24">
        <f t="shared" si="1103"/>
        <v>1608.540972891376</v>
      </c>
      <c r="AA1829" s="24">
        <f t="shared" si="1104"/>
        <v>13168.289174469397</v>
      </c>
      <c r="AB1829" s="24">
        <f t="shared" si="1118"/>
        <v>787.97523982150312</v>
      </c>
      <c r="AC1829" s="24">
        <f t="shared" si="1119"/>
        <v>655.6599007271484</v>
      </c>
      <c r="AD1829" s="123">
        <f t="shared" si="1120"/>
        <v>9055</v>
      </c>
      <c r="AE1829" s="14">
        <f t="shared" si="1121"/>
        <v>150.91666666666666</v>
      </c>
      <c r="AF1829" s="24">
        <f t="shared" si="1105"/>
        <v>500</v>
      </c>
      <c r="AG1829" s="3">
        <f t="shared" si="1122"/>
        <v>-1</v>
      </c>
      <c r="AH1829" s="14">
        <f t="shared" si="1089"/>
        <v>0</v>
      </c>
      <c r="AI1829" s="14">
        <f t="shared" si="1090"/>
        <v>0</v>
      </c>
      <c r="AJ1829" s="14">
        <f t="shared" si="1091"/>
        <v>0.64999999999999991</v>
      </c>
      <c r="AK1829" s="14">
        <f t="shared" si="1092"/>
        <v>0.87999999999999989</v>
      </c>
      <c r="AL1829" s="24">
        <f t="shared" si="1123"/>
        <v>774.19685585907678</v>
      </c>
      <c r="AM1829" s="14">
        <f t="shared" si="1124"/>
        <v>628.1031328022957</v>
      </c>
      <c r="AN1829" s="138" t="str">
        <f t="shared" si="1125"/>
        <v>modifiée</v>
      </c>
      <c r="AP1829" s="124"/>
    </row>
    <row r="1830" spans="2:42" x14ac:dyDescent="0.25">
      <c r="B1830" s="3">
        <f t="shared" si="1106"/>
        <v>9060</v>
      </c>
      <c r="C1830" s="14">
        <f t="shared" si="1107"/>
        <v>151</v>
      </c>
      <c r="D1830" s="11">
        <f t="shared" si="1108"/>
        <v>1083.4370737969662</v>
      </c>
      <c r="E1830" s="11">
        <f t="shared" si="1093"/>
        <v>984.85299325788515</v>
      </c>
      <c r="F1830" s="11">
        <f t="shared" si="1109"/>
        <v>502.97318400090825</v>
      </c>
      <c r="G1830" s="11">
        <f t="shared" si="1094"/>
        <v>740.78571686071223</v>
      </c>
      <c r="H1830" s="11">
        <f t="shared" si="1095"/>
        <v>655.87008806592485</v>
      </c>
      <c r="I1830" s="24">
        <f t="shared" si="1110"/>
        <v>502.97318400090825</v>
      </c>
      <c r="J1830" s="12">
        <f t="shared" si="1096"/>
        <v>0.24009778612591542</v>
      </c>
      <c r="K1830" s="24">
        <f t="shared" si="1097"/>
        <v>668.73849728954258</v>
      </c>
      <c r="L1830" s="12">
        <f t="shared" si="1111"/>
        <v>0.20275044749162507</v>
      </c>
      <c r="M1830" s="24">
        <f t="shared" si="1112"/>
        <v>740.78571686071223</v>
      </c>
      <c r="N1830" s="12">
        <f t="shared" si="1098"/>
        <v>0.20358560336626313</v>
      </c>
      <c r="O1830" s="24">
        <f t="shared" si="1099"/>
        <v>2366.0214186294183</v>
      </c>
      <c r="P1830" s="12">
        <f t="shared" si="1113"/>
        <v>0.10195766302298391</v>
      </c>
      <c r="Q1830" s="24">
        <f t="shared" si="1114"/>
        <v>655.87008806592485</v>
      </c>
      <c r="R1830" s="12">
        <f t="shared" si="1100"/>
        <v>0.35061163957391478</v>
      </c>
      <c r="S1830" s="24">
        <f t="shared" si="1101"/>
        <v>824.31016609924745</v>
      </c>
      <c r="T1830" s="12">
        <f t="shared" si="1115"/>
        <v>0.210033349216492</v>
      </c>
      <c r="W1830" s="24">
        <f t="shared" si="1116"/>
        <v>920.62814924292582</v>
      </c>
      <c r="X1830" s="24">
        <f t="shared" si="1117"/>
        <v>650</v>
      </c>
      <c r="Y1830" s="13">
        <f t="shared" si="1102"/>
        <v>0.3371619806334607</v>
      </c>
      <c r="Z1830" s="24">
        <f t="shared" si="1103"/>
        <v>1605.6211003739832</v>
      </c>
      <c r="AA1830" s="24">
        <f t="shared" si="1104"/>
        <v>13153.334057926229</v>
      </c>
      <c r="AB1830" s="24">
        <f t="shared" si="1118"/>
        <v>788.24911865442527</v>
      </c>
      <c r="AC1830" s="24">
        <f t="shared" si="1119"/>
        <v>655.87008806592485</v>
      </c>
      <c r="AD1830" s="123">
        <f t="shared" si="1120"/>
        <v>9060</v>
      </c>
      <c r="AE1830" s="14">
        <f t="shared" si="1121"/>
        <v>151</v>
      </c>
      <c r="AF1830" s="24">
        <f t="shared" si="1105"/>
        <v>500</v>
      </c>
      <c r="AG1830" s="3">
        <f t="shared" si="1122"/>
        <v>-1</v>
      </c>
      <c r="AH1830" s="14">
        <f t="shared" ref="AH1830:AH1893" si="1126">IF(AC1830&lt;=450,AthetaR30_0,IF(AC1830&gt;=650,AthetaR30_2,(IF(AC1830&lt;=550,AthetaR30_0+(AthetaR30_1-AthetaR30_0)/100*(AC1830-450),AthetaR30_1+(AthetaR30_2-AthetaR30_1)/100*(AC1830-550)))))</f>
        <v>0</v>
      </c>
      <c r="AI1830" s="14">
        <f t="shared" ref="AI1830:AI1893" si="1127">IF(AC1830&lt;=450,AthetaR60_0,IF(AC1830&gt;=650,AthetaR60_2,(IF(AC1830&lt;=550,AthetaR60_0+(AthetaR60_1-AthetaR60_0)/100*(AC1830-450),AthetaR60_1+(AthetaR60_2-AthetaR60_1)/100*(AC1830-550)))))</f>
        <v>0</v>
      </c>
      <c r="AJ1830" s="14">
        <f t="shared" ref="AJ1830:AJ1893" si="1128">IF(AC1830&lt;=450,AthetaR90_0,IF(AC1830&gt;=650,AthetaR90_2,(IF(AC1830&lt;=550,AthetaR90_0+(AthetaR90_1-AthetaR90_0)/100*(AC1830-450),AthetaR90_1+(AthetaR90_2-AthetaR90_1)/100*(AC1830-550)))))</f>
        <v>0.64999999999999991</v>
      </c>
      <c r="AK1830" s="14">
        <f t="shared" ref="AK1830:AK1893" si="1129">IF(AC1830&lt;=450,AthetaR120_0,IF(AC1830&gt;=650,AthetaR120_2,(IF(AC1830&lt;=550,AthetaR120_0+(AthetaR120_1-AthetaR120_0)/100*(AC1830-450),AthetaR120_1+(AthetaR120_2-AthetaR120_1)/100*(AC1830-550)))))</f>
        <v>0.87999999999999989</v>
      </c>
      <c r="AL1830" s="24">
        <f t="shared" si="1123"/>
        <v>774.45524759007708</v>
      </c>
      <c r="AM1830" s="14">
        <f t="shared" si="1124"/>
        <v>628.28234593722846</v>
      </c>
      <c r="AN1830" s="138" t="str">
        <f t="shared" si="1125"/>
        <v>modifiée</v>
      </c>
      <c r="AP1830" s="124"/>
    </row>
    <row r="1831" spans="2:42" x14ac:dyDescent="0.25">
      <c r="B1831" s="3">
        <f t="shared" si="1106"/>
        <v>9065</v>
      </c>
      <c r="C1831" s="14">
        <f t="shared" si="1107"/>
        <v>151.08333333333334</v>
      </c>
      <c r="D1831" s="11">
        <f t="shared" si="1108"/>
        <v>1083.5196711509084</v>
      </c>
      <c r="E1831" s="11">
        <f t="shared" si="1093"/>
        <v>985.0737686842574</v>
      </c>
      <c r="F1831" s="11">
        <f t="shared" si="1109"/>
        <v>503.17593444839986</v>
      </c>
      <c r="G1831" s="11">
        <f t="shared" si="1094"/>
        <v>740.8876745237352</v>
      </c>
      <c r="H1831" s="11">
        <f t="shared" si="1095"/>
        <v>656.08012141514132</v>
      </c>
      <c r="I1831" s="24">
        <f t="shared" si="1110"/>
        <v>503.17593444839986</v>
      </c>
      <c r="J1831" s="12">
        <f t="shared" si="1096"/>
        <v>0.24004261046247002</v>
      </c>
      <c r="K1831" s="24">
        <f t="shared" si="1097"/>
        <v>668.89221204122077</v>
      </c>
      <c r="L1831" s="12">
        <f t="shared" si="1111"/>
        <v>0.20266607791831598</v>
      </c>
      <c r="M1831" s="24">
        <f t="shared" si="1112"/>
        <v>740.8876745237352</v>
      </c>
      <c r="N1831" s="12">
        <f t="shared" si="1098"/>
        <v>0.20521426036194768</v>
      </c>
      <c r="O1831" s="24">
        <f t="shared" si="1099"/>
        <v>2347.2437891966792</v>
      </c>
      <c r="P1831" s="12">
        <f t="shared" si="1113"/>
        <v>0.10271512179883327</v>
      </c>
      <c r="Q1831" s="24">
        <f t="shared" si="1114"/>
        <v>656.08012141514132</v>
      </c>
      <c r="R1831" s="12">
        <f t="shared" si="1100"/>
        <v>0.35043908374172589</v>
      </c>
      <c r="S1831" s="24">
        <f t="shared" si="1101"/>
        <v>824.7160555484902</v>
      </c>
      <c r="T1831" s="12">
        <f t="shared" si="1115"/>
        <v>0.20987914282819545</v>
      </c>
      <c r="W1831" s="24">
        <f t="shared" si="1116"/>
        <v>920.9653112235593</v>
      </c>
      <c r="X1831" s="24">
        <f t="shared" si="1117"/>
        <v>650</v>
      </c>
      <c r="Y1831" s="13">
        <f t="shared" si="1102"/>
        <v>0.33675498274511156</v>
      </c>
      <c r="Z1831" s="24">
        <f t="shared" si="1103"/>
        <v>1602.7114365174525</v>
      </c>
      <c r="AA1831" s="24">
        <f t="shared" si="1104"/>
        <v>13138.427764086751</v>
      </c>
      <c r="AB1831" s="24">
        <f t="shared" si="1118"/>
        <v>788.52271631935037</v>
      </c>
      <c r="AC1831" s="24">
        <f t="shared" si="1119"/>
        <v>656.08012141514132</v>
      </c>
      <c r="AD1831" s="123">
        <f t="shared" si="1120"/>
        <v>9065</v>
      </c>
      <c r="AE1831" s="14">
        <f t="shared" si="1121"/>
        <v>151.08333333333334</v>
      </c>
      <c r="AF1831" s="24">
        <f t="shared" si="1105"/>
        <v>500</v>
      </c>
      <c r="AG1831" s="3">
        <f t="shared" si="1122"/>
        <v>-1</v>
      </c>
      <c r="AH1831" s="14">
        <f t="shared" si="1126"/>
        <v>0</v>
      </c>
      <c r="AI1831" s="14">
        <f t="shared" si="1127"/>
        <v>0</v>
      </c>
      <c r="AJ1831" s="14">
        <f t="shared" si="1128"/>
        <v>0.64999999999999991</v>
      </c>
      <c r="AK1831" s="14">
        <f t="shared" si="1129"/>
        <v>0.87999999999999989</v>
      </c>
      <c r="AL1831" s="24">
        <f t="shared" si="1123"/>
        <v>774.71336769439449</v>
      </c>
      <c r="AM1831" s="14">
        <f t="shared" si="1124"/>
        <v>628.4614241652298</v>
      </c>
      <c r="AN1831" s="138" t="str">
        <f t="shared" si="1125"/>
        <v>modifiée</v>
      </c>
      <c r="AP1831" s="124"/>
    </row>
    <row r="1832" spans="2:42" x14ac:dyDescent="0.25">
      <c r="B1832" s="3">
        <f t="shared" si="1106"/>
        <v>9070</v>
      </c>
      <c r="C1832" s="14">
        <f t="shared" si="1107"/>
        <v>151.16666666666666</v>
      </c>
      <c r="D1832" s="11">
        <f t="shared" si="1108"/>
        <v>1083.6022229966643</v>
      </c>
      <c r="E1832" s="11">
        <f t="shared" si="1093"/>
        <v>985.29454411062954</v>
      </c>
      <c r="F1832" s="11">
        <f t="shared" si="1109"/>
        <v>503.37860052631817</v>
      </c>
      <c r="G1832" s="11">
        <f t="shared" si="1094"/>
        <v>740.99038964553404</v>
      </c>
      <c r="H1832" s="11">
        <f t="shared" si="1095"/>
        <v>656.29000055796951</v>
      </c>
      <c r="I1832" s="24">
        <f t="shared" si="1110"/>
        <v>503.37860052631817</v>
      </c>
      <c r="J1832" s="12">
        <f t="shared" si="1096"/>
        <v>0.23998743413856558</v>
      </c>
      <c r="K1832" s="24">
        <f t="shared" si="1097"/>
        <v>669.04599931546386</v>
      </c>
      <c r="L1832" s="12">
        <f t="shared" si="1111"/>
        <v>0.20258173634850765</v>
      </c>
      <c r="M1832" s="24">
        <f t="shared" si="1112"/>
        <v>740.99038964553404</v>
      </c>
      <c r="N1832" s="12">
        <f t="shared" si="1098"/>
        <v>0.20684715002211224</v>
      </c>
      <c r="O1832" s="24">
        <f t="shared" si="1099"/>
        <v>2328.7142125848914</v>
      </c>
      <c r="P1832" s="12">
        <f t="shared" si="1113"/>
        <v>0.10347344804318348</v>
      </c>
      <c r="Q1832" s="24">
        <f t="shared" si="1114"/>
        <v>656.29000055796951</v>
      </c>
      <c r="R1832" s="12">
        <f t="shared" si="1100"/>
        <v>0.35026593936388478</v>
      </c>
      <c r="S1832" s="24">
        <f t="shared" si="1101"/>
        <v>825.12373135217467</v>
      </c>
      <c r="T1832" s="12">
        <f t="shared" si="1115"/>
        <v>0.20972471842971699</v>
      </c>
      <c r="W1832" s="24">
        <f t="shared" si="1116"/>
        <v>921.3020662063044</v>
      </c>
      <c r="X1832" s="24">
        <f t="shared" si="1117"/>
        <v>650</v>
      </c>
      <c r="Y1832" s="13">
        <f t="shared" si="1102"/>
        <v>0.33634933079300716</v>
      </c>
      <c r="Z1832" s="24">
        <f t="shared" si="1103"/>
        <v>1599.8119476081285</v>
      </c>
      <c r="AA1832" s="24">
        <f t="shared" si="1104"/>
        <v>13123.570212419503</v>
      </c>
      <c r="AB1832" s="24">
        <f t="shared" si="1118"/>
        <v>788.79603338213701</v>
      </c>
      <c r="AC1832" s="24">
        <f t="shared" si="1119"/>
        <v>656.29000055796951</v>
      </c>
      <c r="AD1832" s="123">
        <f t="shared" si="1120"/>
        <v>9070</v>
      </c>
      <c r="AE1832" s="14">
        <f t="shared" si="1121"/>
        <v>151.16666666666666</v>
      </c>
      <c r="AF1832" s="24">
        <f t="shared" si="1105"/>
        <v>500</v>
      </c>
      <c r="AG1832" s="3">
        <f t="shared" si="1122"/>
        <v>-1</v>
      </c>
      <c r="AH1832" s="14">
        <f t="shared" si="1126"/>
        <v>0</v>
      </c>
      <c r="AI1832" s="14">
        <f t="shared" si="1127"/>
        <v>0</v>
      </c>
      <c r="AJ1832" s="14">
        <f t="shared" si="1128"/>
        <v>0.64999999999999991</v>
      </c>
      <c r="AK1832" s="14">
        <f t="shared" si="1129"/>
        <v>0.87999999999999989</v>
      </c>
      <c r="AL1832" s="24">
        <f t="shared" si="1123"/>
        <v>774.97121671885657</v>
      </c>
      <c r="AM1832" s="14">
        <f t="shared" si="1124"/>
        <v>628.64036723140862</v>
      </c>
      <c r="AN1832" s="138" t="str">
        <f t="shared" si="1125"/>
        <v>modifiée</v>
      </c>
      <c r="AP1832" s="124"/>
    </row>
    <row r="1833" spans="2:42" x14ac:dyDescent="0.25">
      <c r="B1833" s="3">
        <f t="shared" si="1106"/>
        <v>9075</v>
      </c>
      <c r="C1833" s="14">
        <f t="shared" si="1107"/>
        <v>151.25</v>
      </c>
      <c r="D1833" s="11">
        <f t="shared" si="1108"/>
        <v>1083.684729384353</v>
      </c>
      <c r="E1833" s="11">
        <f t="shared" si="1093"/>
        <v>985.5153195370018</v>
      </c>
      <c r="F1833" s="11">
        <f t="shared" si="1109"/>
        <v>503.58118226266669</v>
      </c>
      <c r="G1833" s="11">
        <f t="shared" si="1094"/>
        <v>741.09386309357717</v>
      </c>
      <c r="H1833" s="11">
        <f t="shared" si="1095"/>
        <v>656.4997252763992</v>
      </c>
      <c r="I1833" s="24">
        <f t="shared" si="1110"/>
        <v>503.58118226266669</v>
      </c>
      <c r="J1833" s="12">
        <f t="shared" si="1096"/>
        <v>0.23993225718634054</v>
      </c>
      <c r="K1833" s="24">
        <f t="shared" si="1097"/>
        <v>669.19985907393675</v>
      </c>
      <c r="L1833" s="12">
        <f t="shared" si="1111"/>
        <v>0.20249742281031541</v>
      </c>
      <c r="M1833" s="24">
        <f t="shared" si="1112"/>
        <v>741.09386309357717</v>
      </c>
      <c r="N1833" s="12">
        <f t="shared" si="1098"/>
        <v>0.20848416884456442</v>
      </c>
      <c r="O1833" s="24">
        <f t="shared" si="1099"/>
        <v>2310.4291359805593</v>
      </c>
      <c r="P1833" s="12">
        <f t="shared" si="1113"/>
        <v>0.10423258257733771</v>
      </c>
      <c r="Q1833" s="24">
        <f t="shared" si="1114"/>
        <v>656.4997252763992</v>
      </c>
      <c r="R1833" s="12">
        <f t="shared" si="1100"/>
        <v>0.3500922037460697</v>
      </c>
      <c r="S1833" s="24">
        <f t="shared" si="1101"/>
        <v>825.53320457010545</v>
      </c>
      <c r="T1833" s="12">
        <f t="shared" si="1115"/>
        <v>0.2095700748321587</v>
      </c>
      <c r="W1833" s="24">
        <f t="shared" si="1116"/>
        <v>921.63841553709744</v>
      </c>
      <c r="X1833" s="24">
        <f t="shared" si="1117"/>
        <v>650</v>
      </c>
      <c r="Y1833" s="13">
        <f t="shared" si="1102"/>
        <v>0.33594502215981464</v>
      </c>
      <c r="Z1833" s="24">
        <f t="shared" si="1103"/>
        <v>1596.9225999976088</v>
      </c>
      <c r="AA1833" s="24">
        <f t="shared" si="1104"/>
        <v>13108.761322001552</v>
      </c>
      <c r="AB1833" s="24">
        <f t="shared" si="1118"/>
        <v>789.06907040674832</v>
      </c>
      <c r="AC1833" s="24">
        <f t="shared" si="1119"/>
        <v>656.4997252763992</v>
      </c>
      <c r="AD1833" s="123">
        <f t="shared" si="1120"/>
        <v>9075</v>
      </c>
      <c r="AE1833" s="14">
        <f t="shared" si="1121"/>
        <v>151.25</v>
      </c>
      <c r="AF1833" s="24">
        <f t="shared" si="1105"/>
        <v>500</v>
      </c>
      <c r="AG1833" s="3">
        <f t="shared" si="1122"/>
        <v>-1</v>
      </c>
      <c r="AH1833" s="14">
        <f t="shared" si="1126"/>
        <v>0</v>
      </c>
      <c r="AI1833" s="14">
        <f t="shared" si="1127"/>
        <v>0</v>
      </c>
      <c r="AJ1833" s="14">
        <f t="shared" si="1128"/>
        <v>0.64999999999999991</v>
      </c>
      <c r="AK1833" s="14">
        <f t="shared" si="1129"/>
        <v>0.87999999999999989</v>
      </c>
      <c r="AL1833" s="24">
        <f t="shared" si="1123"/>
        <v>775.22879520844435</v>
      </c>
      <c r="AM1833" s="14">
        <f t="shared" si="1124"/>
        <v>628.81917487979115</v>
      </c>
      <c r="AN1833" s="138" t="str">
        <f t="shared" si="1125"/>
        <v>modifiée</v>
      </c>
      <c r="AP1833" s="124"/>
    </row>
    <row r="1834" spans="2:42" x14ac:dyDescent="0.25">
      <c r="B1834" s="3">
        <f t="shared" si="1106"/>
        <v>9080</v>
      </c>
      <c r="C1834" s="14">
        <f t="shared" si="1107"/>
        <v>151.33333333333334</v>
      </c>
      <c r="D1834" s="11">
        <f t="shared" si="1108"/>
        <v>1083.767190364011</v>
      </c>
      <c r="E1834" s="11">
        <f t="shared" si="1093"/>
        <v>985.73609496337406</v>
      </c>
      <c r="F1834" s="11">
        <f t="shared" si="1109"/>
        <v>503.78367968547701</v>
      </c>
      <c r="G1834" s="11">
        <f t="shared" si="1094"/>
        <v>741.19809567615448</v>
      </c>
      <c r="H1834" s="11">
        <f t="shared" si="1095"/>
        <v>656.70929535123139</v>
      </c>
      <c r="I1834" s="24">
        <f t="shared" si="1110"/>
        <v>503.78367968547701</v>
      </c>
      <c r="J1834" s="12">
        <f t="shared" si="1096"/>
        <v>0.23987707963793103</v>
      </c>
      <c r="K1834" s="24">
        <f t="shared" si="1097"/>
        <v>669.3537912781951</v>
      </c>
      <c r="L1834" s="12">
        <f t="shared" si="1111"/>
        <v>0.20241313733177591</v>
      </c>
      <c r="M1834" s="24">
        <f t="shared" si="1112"/>
        <v>741.19809567615448</v>
      </c>
      <c r="N1834" s="12">
        <f t="shared" si="1098"/>
        <v>0.21012521282245544</v>
      </c>
      <c r="O1834" s="24">
        <f t="shared" si="1099"/>
        <v>2292.3850575521965</v>
      </c>
      <c r="P1834" s="12">
        <f t="shared" si="1113"/>
        <v>0.10499246619486656</v>
      </c>
      <c r="Q1834" s="24">
        <f t="shared" si="1114"/>
        <v>656.70929535123139</v>
      </c>
      <c r="R1834" s="12">
        <f t="shared" si="1100"/>
        <v>0.34991787417945519</v>
      </c>
      <c r="S1834" s="24">
        <f t="shared" si="1101"/>
        <v>825.94448634905461</v>
      </c>
      <c r="T1834" s="12">
        <f t="shared" si="1115"/>
        <v>0.20941521083950232</v>
      </c>
      <c r="W1834" s="24">
        <f t="shared" si="1116"/>
        <v>921.97436055925721</v>
      </c>
      <c r="X1834" s="24">
        <f t="shared" si="1117"/>
        <v>650</v>
      </c>
      <c r="Y1834" s="13">
        <f t="shared" si="1102"/>
        <v>0.33554205422083649</v>
      </c>
      <c r="Z1834" s="24">
        <f t="shared" si="1103"/>
        <v>1594.0433601029213</v>
      </c>
      <c r="AA1834" s="24">
        <f t="shared" si="1104"/>
        <v>13094.00101152215</v>
      </c>
      <c r="AB1834" s="24">
        <f t="shared" si="1118"/>
        <v>789.3418279552443</v>
      </c>
      <c r="AC1834" s="24">
        <f t="shared" si="1119"/>
        <v>656.70929535123139</v>
      </c>
      <c r="AD1834" s="123">
        <f t="shared" si="1120"/>
        <v>9080</v>
      </c>
      <c r="AE1834" s="14">
        <f t="shared" si="1121"/>
        <v>151.33333333333334</v>
      </c>
      <c r="AF1834" s="24">
        <f t="shared" si="1105"/>
        <v>500</v>
      </c>
      <c r="AG1834" s="3">
        <f t="shared" si="1122"/>
        <v>-1</v>
      </c>
      <c r="AH1834" s="14">
        <f t="shared" si="1126"/>
        <v>0</v>
      </c>
      <c r="AI1834" s="14">
        <f t="shared" si="1127"/>
        <v>0</v>
      </c>
      <c r="AJ1834" s="14">
        <f t="shared" si="1128"/>
        <v>0.64999999999999991</v>
      </c>
      <c r="AK1834" s="14">
        <f t="shared" si="1129"/>
        <v>0.87999999999999989</v>
      </c>
      <c r="AL1834" s="24">
        <f t="shared" si="1123"/>
        <v>775.48610370628649</v>
      </c>
      <c r="AM1834" s="14">
        <f t="shared" si="1124"/>
        <v>628.99784685331576</v>
      </c>
      <c r="AN1834" s="138" t="str">
        <f t="shared" si="1125"/>
        <v>modifiée</v>
      </c>
      <c r="AP1834" s="124"/>
    </row>
    <row r="1835" spans="2:42" x14ac:dyDescent="0.25">
      <c r="B1835" s="3">
        <f t="shared" si="1106"/>
        <v>9085</v>
      </c>
      <c r="C1835" s="14">
        <f t="shared" si="1107"/>
        <v>151.41666666666666</v>
      </c>
      <c r="D1835" s="11">
        <f t="shared" si="1108"/>
        <v>1083.8496059855918</v>
      </c>
      <c r="E1835" s="11">
        <f t="shared" si="1093"/>
        <v>985.9568703897462</v>
      </c>
      <c r="F1835" s="11">
        <f t="shared" si="1109"/>
        <v>503.98609282280881</v>
      </c>
      <c r="G1835" s="11">
        <f t="shared" si="1094"/>
        <v>741.30308814234934</v>
      </c>
      <c r="H1835" s="11">
        <f t="shared" si="1095"/>
        <v>656.91871056207094</v>
      </c>
      <c r="I1835" s="24">
        <f t="shared" si="1110"/>
        <v>503.98609282280881</v>
      </c>
      <c r="J1835" s="12">
        <f t="shared" si="1096"/>
        <v>0.23982190152546995</v>
      </c>
      <c r="K1835" s="24">
        <f t="shared" si="1097"/>
        <v>669.50779588968567</v>
      </c>
      <c r="L1835" s="12">
        <f t="shared" si="1111"/>
        <v>0.2023288799408697</v>
      </c>
      <c r="M1835" s="24">
        <f t="shared" si="1112"/>
        <v>741.30308814234934</v>
      </c>
      <c r="N1835" s="12">
        <f t="shared" si="1098"/>
        <v>0.2117701774787642</v>
      </c>
      <c r="O1835" s="24">
        <f t="shared" si="1099"/>
        <v>2274.5785257580683</v>
      </c>
      <c r="P1835" s="12">
        <f t="shared" si="1113"/>
        <v>0.10575303968139491</v>
      </c>
      <c r="Q1835" s="24">
        <f t="shared" si="1114"/>
        <v>656.91871056207094</v>
      </c>
      <c r="R1835" s="12">
        <f t="shared" si="1100"/>
        <v>0.3497429479406321</v>
      </c>
      <c r="S1835" s="24">
        <f t="shared" si="1101"/>
        <v>826.3575879235807</v>
      </c>
      <c r="T1835" s="12">
        <f t="shared" si="1115"/>
        <v>0.20926012524859747</v>
      </c>
      <c r="W1835" s="24">
        <f t="shared" si="1116"/>
        <v>922.30990261347802</v>
      </c>
      <c r="X1835" s="24">
        <f t="shared" si="1117"/>
        <v>650</v>
      </c>
      <c r="Y1835" s="13">
        <f t="shared" si="1102"/>
        <v>0.33514042434412161</v>
      </c>
      <c r="Z1835" s="24">
        <f t="shared" si="1103"/>
        <v>1591.1741944067046</v>
      </c>
      <c r="AA1835" s="24">
        <f t="shared" si="1104"/>
        <v>13079.289199287428</v>
      </c>
      <c r="AB1835" s="24">
        <f t="shared" si="1118"/>
        <v>789.61430658777454</v>
      </c>
      <c r="AC1835" s="24">
        <f t="shared" si="1119"/>
        <v>656.91871056207094</v>
      </c>
      <c r="AD1835" s="123">
        <f t="shared" si="1120"/>
        <v>9085</v>
      </c>
      <c r="AE1835" s="14">
        <f t="shared" si="1121"/>
        <v>151.41666666666666</v>
      </c>
      <c r="AF1835" s="24">
        <f t="shared" si="1105"/>
        <v>500</v>
      </c>
      <c r="AG1835" s="3">
        <f t="shared" si="1122"/>
        <v>-1</v>
      </c>
      <c r="AH1835" s="14">
        <f t="shared" si="1126"/>
        <v>0</v>
      </c>
      <c r="AI1835" s="14">
        <f t="shared" si="1127"/>
        <v>0</v>
      </c>
      <c r="AJ1835" s="14">
        <f t="shared" si="1128"/>
        <v>0.64999999999999991</v>
      </c>
      <c r="AK1835" s="14">
        <f t="shared" si="1129"/>
        <v>0.87999999999999989</v>
      </c>
      <c r="AL1835" s="24">
        <f t="shared" si="1123"/>
        <v>775.74314275365248</v>
      </c>
      <c r="AM1835" s="14">
        <f t="shared" si="1124"/>
        <v>629.17638289382694</v>
      </c>
      <c r="AN1835" s="138" t="str">
        <f t="shared" si="1125"/>
        <v>modifiée</v>
      </c>
      <c r="AP1835" s="124"/>
    </row>
    <row r="1836" spans="2:42" x14ac:dyDescent="0.25">
      <c r="B1836" s="3">
        <f t="shared" si="1106"/>
        <v>9090</v>
      </c>
      <c r="C1836" s="14">
        <f t="shared" si="1107"/>
        <v>151.5</v>
      </c>
      <c r="D1836" s="11">
        <f t="shared" si="1108"/>
        <v>1083.9319762989676</v>
      </c>
      <c r="E1836" s="11">
        <f t="shared" si="1093"/>
        <v>986.17764581611846</v>
      </c>
      <c r="F1836" s="11">
        <f t="shared" si="1109"/>
        <v>504.18842170274968</v>
      </c>
      <c r="G1836" s="11">
        <f t="shared" si="1094"/>
        <v>741.40884118203076</v>
      </c>
      <c r="H1836" s="11">
        <f t="shared" si="1095"/>
        <v>657.12797068731959</v>
      </c>
      <c r="I1836" s="24">
        <f t="shared" si="1110"/>
        <v>504.18842170274968</v>
      </c>
      <c r="J1836" s="12">
        <f t="shared" si="1096"/>
        <v>0.23976672288108722</v>
      </c>
      <c r="K1836" s="24">
        <f t="shared" si="1097"/>
        <v>669.66187286974764</v>
      </c>
      <c r="L1836" s="12">
        <f t="shared" si="1111"/>
        <v>0.20224465066547145</v>
      </c>
      <c r="M1836" s="24">
        <f t="shared" si="1112"/>
        <v>741.40884118203076</v>
      </c>
      <c r="N1836" s="12">
        <f t="shared" si="1098"/>
        <v>0.21341895790084708</v>
      </c>
      <c r="O1836" s="24">
        <f t="shared" si="1099"/>
        <v>2257.0061386625302</v>
      </c>
      <c r="P1836" s="12">
        <f t="shared" si="1113"/>
        <v>0.10651424383421199</v>
      </c>
      <c r="Q1836" s="24">
        <f t="shared" si="1114"/>
        <v>657.12797068731959</v>
      </c>
      <c r="R1836" s="12">
        <f t="shared" si="1100"/>
        <v>0.3495674222915271</v>
      </c>
      <c r="S1836" s="24">
        <f t="shared" si="1101"/>
        <v>826.77252061685726</v>
      </c>
      <c r="T1836" s="12">
        <f t="shared" si="1115"/>
        <v>0.20910481684904583</v>
      </c>
      <c r="W1836" s="24">
        <f t="shared" si="1116"/>
        <v>922.64504303782212</v>
      </c>
      <c r="X1836" s="24">
        <f t="shared" si="1117"/>
        <v>650</v>
      </c>
      <c r="Y1836" s="13">
        <f t="shared" si="1102"/>
        <v>0.33474012989056812</v>
      </c>
      <c r="Z1836" s="24">
        <f t="shared" si="1103"/>
        <v>1588.3150694574083</v>
      </c>
      <c r="AA1836" s="24">
        <f t="shared" si="1104"/>
        <v>13064.625803224679</v>
      </c>
      <c r="AB1836" s="24">
        <f t="shared" si="1118"/>
        <v>789.88650686257085</v>
      </c>
      <c r="AC1836" s="24">
        <f t="shared" si="1119"/>
        <v>657.12797068731959</v>
      </c>
      <c r="AD1836" s="123">
        <f t="shared" si="1120"/>
        <v>9090</v>
      </c>
      <c r="AE1836" s="14">
        <f t="shared" si="1121"/>
        <v>151.5</v>
      </c>
      <c r="AF1836" s="24">
        <f t="shared" si="1105"/>
        <v>500</v>
      </c>
      <c r="AG1836" s="3">
        <f t="shared" si="1122"/>
        <v>-1</v>
      </c>
      <c r="AH1836" s="14">
        <f t="shared" si="1126"/>
        <v>0</v>
      </c>
      <c r="AI1836" s="14">
        <f t="shared" si="1127"/>
        <v>0</v>
      </c>
      <c r="AJ1836" s="14">
        <f t="shared" si="1128"/>
        <v>0.64999999999999991</v>
      </c>
      <c r="AK1836" s="14">
        <f t="shared" si="1129"/>
        <v>0.87999999999999989</v>
      </c>
      <c r="AL1836" s="24">
        <f t="shared" si="1123"/>
        <v>775.9999128899459</v>
      </c>
      <c r="AM1836" s="14">
        <f t="shared" si="1124"/>
        <v>629.35478274206969</v>
      </c>
      <c r="AN1836" s="138" t="str">
        <f t="shared" si="1125"/>
        <v>modifiée</v>
      </c>
      <c r="AP1836" s="124"/>
    </row>
    <row r="1837" spans="2:42" x14ac:dyDescent="0.25">
      <c r="B1837" s="3">
        <f t="shared" si="1106"/>
        <v>9095</v>
      </c>
      <c r="C1837" s="14">
        <f t="shared" si="1107"/>
        <v>151.58333333333334</v>
      </c>
      <c r="D1837" s="11">
        <f t="shared" si="1108"/>
        <v>1084.0143013539268</v>
      </c>
      <c r="E1837" s="11">
        <f t="shared" si="1093"/>
        <v>986.39842124249071</v>
      </c>
      <c r="F1837" s="11">
        <f t="shared" si="1109"/>
        <v>504.39066635341516</v>
      </c>
      <c r="G1837" s="11">
        <f t="shared" si="1094"/>
        <v>741.51535542586498</v>
      </c>
      <c r="H1837" s="11">
        <f t="shared" si="1095"/>
        <v>657.33707550416864</v>
      </c>
      <c r="I1837" s="24">
        <f t="shared" si="1110"/>
        <v>504.39066635341516</v>
      </c>
      <c r="J1837" s="12">
        <f t="shared" si="1096"/>
        <v>0.23971154373690928</v>
      </c>
      <c r="K1837" s="24">
        <f t="shared" si="1097"/>
        <v>669.81602217961199</v>
      </c>
      <c r="L1837" s="12">
        <f t="shared" si="1111"/>
        <v>0.20216044953344325</v>
      </c>
      <c r="M1837" s="24">
        <f t="shared" si="1112"/>
        <v>741.51535542586498</v>
      </c>
      <c r="N1837" s="12">
        <f t="shared" si="1098"/>
        <v>0.21507144877501855</v>
      </c>
      <c r="O1837" s="24">
        <f t="shared" si="1099"/>
        <v>2239.6645432609466</v>
      </c>
      <c r="P1837" s="12">
        <f t="shared" si="1113"/>
        <v>0.10727601948187557</v>
      </c>
      <c r="Q1837" s="24">
        <f t="shared" si="1114"/>
        <v>657.33707550416864</v>
      </c>
      <c r="R1837" s="12">
        <f t="shared" si="1100"/>
        <v>0.34939129447932066</v>
      </c>
      <c r="S1837" s="24">
        <f t="shared" si="1101"/>
        <v>827.18929584151067</v>
      </c>
      <c r="T1837" s="12">
        <f t="shared" si="1115"/>
        <v>0.20894928442329352</v>
      </c>
      <c r="W1837" s="24">
        <f t="shared" si="1116"/>
        <v>922.97978316771264</v>
      </c>
      <c r="X1837" s="24">
        <f t="shared" si="1117"/>
        <v>650</v>
      </c>
      <c r="Y1837" s="13">
        <f t="shared" si="1102"/>
        <v>0.33434116821402615</v>
      </c>
      <c r="Z1837" s="24">
        <f t="shared" si="1103"/>
        <v>1585.4659518694518</v>
      </c>
      <c r="AA1837" s="24">
        <f t="shared" si="1104"/>
        <v>13050.010740886713</v>
      </c>
      <c r="AB1837" s="24">
        <f t="shared" si="1118"/>
        <v>790.15842933594058</v>
      </c>
      <c r="AC1837" s="24">
        <f t="shared" si="1119"/>
        <v>657.33707550416864</v>
      </c>
      <c r="AD1837" s="123">
        <f t="shared" si="1120"/>
        <v>9095</v>
      </c>
      <c r="AE1837" s="14">
        <f t="shared" si="1121"/>
        <v>151.58333333333334</v>
      </c>
      <c r="AF1837" s="24">
        <f t="shared" si="1105"/>
        <v>500</v>
      </c>
      <c r="AG1837" s="3">
        <f t="shared" si="1122"/>
        <v>-1</v>
      </c>
      <c r="AH1837" s="14">
        <f t="shared" si="1126"/>
        <v>0</v>
      </c>
      <c r="AI1837" s="14">
        <f t="shared" si="1127"/>
        <v>0</v>
      </c>
      <c r="AJ1837" s="14">
        <f t="shared" si="1128"/>
        <v>0.64999999999999991</v>
      </c>
      <c r="AK1837" s="14">
        <f t="shared" si="1129"/>
        <v>0.87999999999999989</v>
      </c>
      <c r="AL1837" s="24">
        <f t="shared" si="1123"/>
        <v>776.25641465269803</v>
      </c>
      <c r="AM1837" s="14">
        <f t="shared" si="1124"/>
        <v>629.53304613768341</v>
      </c>
      <c r="AN1837" s="138" t="str">
        <f t="shared" si="1125"/>
        <v>modifiée</v>
      </c>
      <c r="AP1837" s="124"/>
    </row>
    <row r="1838" spans="2:42" x14ac:dyDescent="0.25">
      <c r="B1838" s="3">
        <f t="shared" si="1106"/>
        <v>9100</v>
      </c>
      <c r="C1838" s="14">
        <f t="shared" si="1107"/>
        <v>151.66666666666666</v>
      </c>
      <c r="D1838" s="11">
        <f t="shared" si="1108"/>
        <v>1084.0965812001773</v>
      </c>
      <c r="E1838" s="11">
        <f t="shared" si="1093"/>
        <v>986.61919666886286</v>
      </c>
      <c r="F1838" s="11">
        <f t="shared" si="1109"/>
        <v>504.59282680294859</v>
      </c>
      <c r="G1838" s="11">
        <f t="shared" si="1094"/>
        <v>741.62263144534688</v>
      </c>
      <c r="H1838" s="11">
        <f t="shared" si="1095"/>
        <v>657.54602478859192</v>
      </c>
      <c r="I1838" s="24">
        <f t="shared" si="1110"/>
        <v>504.59282680294859</v>
      </c>
      <c r="J1838" s="12">
        <f t="shared" si="1096"/>
        <v>0.23965636412505886</v>
      </c>
      <c r="K1838" s="24">
        <f t="shared" si="1097"/>
        <v>669.97024378040282</v>
      </c>
      <c r="L1838" s="12">
        <f t="shared" si="1111"/>
        <v>0.20207627657250807</v>
      </c>
      <c r="M1838" s="24">
        <f t="shared" si="1112"/>
        <v>741.62263144534688</v>
      </c>
      <c r="N1838" s="12">
        <f t="shared" si="1098"/>
        <v>0.21672754442114525</v>
      </c>
      <c r="O1838" s="24">
        <f t="shared" si="1099"/>
        <v>2222.5504348130085</v>
      </c>
      <c r="P1838" s="12">
        <f t="shared" si="1113"/>
        <v>0.1080383075034801</v>
      </c>
      <c r="Q1838" s="24">
        <f t="shared" si="1114"/>
        <v>657.54602478859192</v>
      </c>
      <c r="R1838" s="12">
        <f t="shared" si="1100"/>
        <v>0.34921456173636684</v>
      </c>
      <c r="S1838" s="24">
        <f t="shared" si="1101"/>
        <v>827.60792510046622</v>
      </c>
      <c r="T1838" s="12">
        <f t="shared" si="1115"/>
        <v>0.20879352674640139</v>
      </c>
      <c r="W1838" s="24">
        <f t="shared" si="1116"/>
        <v>923.31412433592664</v>
      </c>
      <c r="X1838" s="24">
        <f t="shared" si="1117"/>
        <v>650</v>
      </c>
      <c r="Y1838" s="13">
        <f t="shared" si="1102"/>
        <v>0.33394353666138993</v>
      </c>
      <c r="Z1838" s="24">
        <f t="shared" si="1103"/>
        <v>1582.6268083234054</v>
      </c>
      <c r="AA1838" s="24">
        <f t="shared" si="1104"/>
        <v>13035.443929455698</v>
      </c>
      <c r="AB1838" s="24">
        <f t="shared" si="1118"/>
        <v>790.43007456225928</v>
      </c>
      <c r="AC1838" s="24">
        <f t="shared" si="1119"/>
        <v>657.54602478859192</v>
      </c>
      <c r="AD1838" s="123">
        <f t="shared" si="1120"/>
        <v>9100</v>
      </c>
      <c r="AE1838" s="14">
        <f t="shared" si="1121"/>
        <v>151.66666666666666</v>
      </c>
      <c r="AF1838" s="24">
        <f t="shared" si="1105"/>
        <v>500</v>
      </c>
      <c r="AG1838" s="3">
        <f t="shared" si="1122"/>
        <v>-1</v>
      </c>
      <c r="AH1838" s="14">
        <f t="shared" si="1126"/>
        <v>0</v>
      </c>
      <c r="AI1838" s="14">
        <f t="shared" si="1127"/>
        <v>0</v>
      </c>
      <c r="AJ1838" s="14">
        <f t="shared" si="1128"/>
        <v>0.64999999999999991</v>
      </c>
      <c r="AK1838" s="14">
        <f t="shared" si="1129"/>
        <v>0.87999999999999989</v>
      </c>
      <c r="AL1838" s="24">
        <f t="shared" si="1123"/>
        <v>776.51264857756166</v>
      </c>
      <c r="AM1838" s="14">
        <f t="shared" si="1124"/>
        <v>629.71117281919669</v>
      </c>
      <c r="AN1838" s="138" t="str">
        <f t="shared" si="1125"/>
        <v>modifiée</v>
      </c>
      <c r="AP1838" s="124"/>
    </row>
    <row r="1839" spans="2:42" x14ac:dyDescent="0.25">
      <c r="B1839" s="3">
        <f t="shared" si="1106"/>
        <v>9105</v>
      </c>
      <c r="C1839" s="14">
        <f t="shared" si="1107"/>
        <v>151.75</v>
      </c>
      <c r="D1839" s="11">
        <f t="shared" si="1108"/>
        <v>1084.1788158873442</v>
      </c>
      <c r="E1839" s="11">
        <f t="shared" si="1093"/>
        <v>986.83997209523511</v>
      </c>
      <c r="F1839" s="11">
        <f t="shared" si="1109"/>
        <v>504.79490307952108</v>
      </c>
      <c r="G1839" s="11">
        <f t="shared" si="1094"/>
        <v>741.73066975285042</v>
      </c>
      <c r="H1839" s="11">
        <f t="shared" si="1095"/>
        <v>657.7548183153383</v>
      </c>
      <c r="I1839" s="24">
        <f t="shared" si="1110"/>
        <v>504.79490307952108</v>
      </c>
      <c r="J1839" s="12">
        <f t="shared" si="1096"/>
        <v>0.23960118407765499</v>
      </c>
      <c r="K1839" s="24">
        <f t="shared" si="1097"/>
        <v>670.12453763313681</v>
      </c>
      <c r="L1839" s="12">
        <f t="shared" si="1111"/>
        <v>0.20199213181036579</v>
      </c>
      <c r="M1839" s="24">
        <f t="shared" si="1112"/>
        <v>741.73066975285042</v>
      </c>
      <c r="N1839" s="12">
        <f t="shared" si="1098"/>
        <v>0.21838713882721991</v>
      </c>
      <c r="O1839" s="24">
        <f t="shared" si="1099"/>
        <v>2205.660556184429</v>
      </c>
      <c r="P1839" s="12">
        <f t="shared" si="1113"/>
        <v>0.10880104884797968</v>
      </c>
      <c r="Q1839" s="24">
        <f t="shared" si="1114"/>
        <v>657.7548183153383</v>
      </c>
      <c r="R1839" s="12">
        <f t="shared" si="1100"/>
        <v>0.34903722128011022</v>
      </c>
      <c r="S1839" s="24">
        <f t="shared" si="1101"/>
        <v>828.028419987804</v>
      </c>
      <c r="T1839" s="12">
        <f t="shared" si="1115"/>
        <v>0.20863754258617032</v>
      </c>
      <c r="W1839" s="24">
        <f t="shared" si="1116"/>
        <v>923.64806787258806</v>
      </c>
      <c r="X1839" s="24">
        <f t="shared" si="1117"/>
        <v>650</v>
      </c>
      <c r="Y1839" s="13">
        <f t="shared" si="1102"/>
        <v>0.33354723257271229</v>
      </c>
      <c r="Z1839" s="24">
        <f t="shared" si="1103"/>
        <v>1579.7976055661763</v>
      </c>
      <c r="AA1839" s="24">
        <f t="shared" si="1104"/>
        <v>13020.925285747986</v>
      </c>
      <c r="AB1839" s="24">
        <f t="shared" si="1118"/>
        <v>790.70144309396323</v>
      </c>
      <c r="AC1839" s="24">
        <f t="shared" si="1119"/>
        <v>657.7548183153383</v>
      </c>
      <c r="AD1839" s="123">
        <f t="shared" si="1120"/>
        <v>9105</v>
      </c>
      <c r="AE1839" s="14">
        <f t="shared" si="1121"/>
        <v>151.75</v>
      </c>
      <c r="AF1839" s="24">
        <f t="shared" si="1105"/>
        <v>500</v>
      </c>
      <c r="AG1839" s="3">
        <f t="shared" si="1122"/>
        <v>-1</v>
      </c>
      <c r="AH1839" s="14">
        <f t="shared" si="1126"/>
        <v>0</v>
      </c>
      <c r="AI1839" s="14">
        <f t="shared" si="1127"/>
        <v>0</v>
      </c>
      <c r="AJ1839" s="14">
        <f t="shared" si="1128"/>
        <v>0.64999999999999991</v>
      </c>
      <c r="AK1839" s="14">
        <f t="shared" si="1129"/>
        <v>0.87999999999999989</v>
      </c>
      <c r="AL1839" s="24">
        <f t="shared" si="1123"/>
        <v>776.76861519830425</v>
      </c>
      <c r="AM1839" s="14">
        <f t="shared" si="1124"/>
        <v>629.88916252402043</v>
      </c>
      <c r="AN1839" s="138" t="str">
        <f t="shared" si="1125"/>
        <v>modifiée</v>
      </c>
      <c r="AP1839" s="124"/>
    </row>
    <row r="1840" spans="2:42" x14ac:dyDescent="0.25">
      <c r="B1840" s="3">
        <f t="shared" si="1106"/>
        <v>9110</v>
      </c>
      <c r="C1840" s="14">
        <f t="shared" si="1107"/>
        <v>151.83333333333334</v>
      </c>
      <c r="D1840" s="11">
        <f t="shared" si="1108"/>
        <v>1084.2610054649708</v>
      </c>
      <c r="E1840" s="11">
        <f t="shared" si="1093"/>
        <v>987.06074752160737</v>
      </c>
      <c r="F1840" s="11">
        <f t="shared" si="1109"/>
        <v>504.99689521133143</v>
      </c>
      <c r="G1840" s="11">
        <f t="shared" si="1094"/>
        <v>741.83947080169844</v>
      </c>
      <c r="H1840" s="11">
        <f t="shared" si="1095"/>
        <v>657.96345585792449</v>
      </c>
      <c r="I1840" s="24">
        <f t="shared" si="1110"/>
        <v>504.99689521133143</v>
      </c>
      <c r="J1840" s="12">
        <f t="shared" si="1096"/>
        <v>0.23954600362681258</v>
      </c>
      <c r="K1840" s="24">
        <f t="shared" si="1097"/>
        <v>670.27890369872466</v>
      </c>
      <c r="L1840" s="12">
        <f t="shared" si="1111"/>
        <v>0.20190801527463181</v>
      </c>
      <c r="M1840" s="24">
        <f t="shared" si="1112"/>
        <v>741.83947080169844</v>
      </c>
      <c r="N1840" s="12">
        <f t="shared" si="1098"/>
        <v>0.22005012568389534</v>
      </c>
      <c r="O1840" s="24">
        <f t="shared" si="1099"/>
        <v>2188.9916971968578</v>
      </c>
      <c r="P1840" s="12">
        <f t="shared" si="1113"/>
        <v>0.10956418455318502</v>
      </c>
      <c r="Q1840" s="24">
        <f t="shared" si="1114"/>
        <v>657.96345585792449</v>
      </c>
      <c r="R1840" s="12">
        <f t="shared" si="1100"/>
        <v>0.3488592703130049</v>
      </c>
      <c r="S1840" s="24">
        <f t="shared" si="1101"/>
        <v>828.45079218962428</v>
      </c>
      <c r="T1840" s="12">
        <f t="shared" si="1115"/>
        <v>0.20848133070300692</v>
      </c>
      <c r="W1840" s="24">
        <f t="shared" si="1116"/>
        <v>923.98161510516081</v>
      </c>
      <c r="X1840" s="24">
        <f t="shared" si="1117"/>
        <v>650</v>
      </c>
      <c r="Y1840" s="13">
        <f t="shared" si="1102"/>
        <v>0.33315225328129178</v>
      </c>
      <c r="Z1840" s="24">
        <f t="shared" si="1103"/>
        <v>1576.9783104111639</v>
      </c>
      <c r="AA1840" s="24">
        <f t="shared" si="1104"/>
        <v>13006.454726217784</v>
      </c>
      <c r="AB1840" s="24">
        <f t="shared" si="1118"/>
        <v>790.97253548154265</v>
      </c>
      <c r="AC1840" s="24">
        <f t="shared" si="1119"/>
        <v>657.96345585792449</v>
      </c>
      <c r="AD1840" s="123">
        <f t="shared" si="1120"/>
        <v>9110</v>
      </c>
      <c r="AE1840" s="14">
        <f t="shared" si="1121"/>
        <v>151.83333333333334</v>
      </c>
      <c r="AF1840" s="24">
        <f t="shared" si="1105"/>
        <v>500</v>
      </c>
      <c r="AG1840" s="3">
        <f t="shared" si="1122"/>
        <v>-1</v>
      </c>
      <c r="AH1840" s="14">
        <f t="shared" si="1126"/>
        <v>0</v>
      </c>
      <c r="AI1840" s="14">
        <f t="shared" si="1127"/>
        <v>0</v>
      </c>
      <c r="AJ1840" s="14">
        <f t="shared" si="1128"/>
        <v>0.64999999999999991</v>
      </c>
      <c r="AK1840" s="14">
        <f t="shared" si="1129"/>
        <v>0.87999999999999989</v>
      </c>
      <c r="AL1840" s="24">
        <f t="shared" si="1123"/>
        <v>777.0243150468018</v>
      </c>
      <c r="AM1840" s="14">
        <f t="shared" si="1124"/>
        <v>630.06701498844291</v>
      </c>
      <c r="AN1840" s="138" t="str">
        <f t="shared" si="1125"/>
        <v>modifiée</v>
      </c>
      <c r="AP1840" s="124"/>
    </row>
    <row r="1841" spans="2:42" x14ac:dyDescent="0.25">
      <c r="B1841" s="3">
        <f t="shared" si="1106"/>
        <v>9115</v>
      </c>
      <c r="C1841" s="14">
        <f t="shared" si="1107"/>
        <v>151.91666666666666</v>
      </c>
      <c r="D1841" s="11">
        <f t="shared" si="1108"/>
        <v>1084.3431499825199</v>
      </c>
      <c r="E1841" s="11">
        <f t="shared" si="1093"/>
        <v>987.28152294797951</v>
      </c>
      <c r="F1841" s="11">
        <f t="shared" si="1109"/>
        <v>505.19880322660606</v>
      </c>
      <c r="G1841" s="11">
        <f t="shared" si="1094"/>
        <v>741.9490349862516</v>
      </c>
      <c r="H1841" s="11">
        <f t="shared" si="1095"/>
        <v>658.17193718862745</v>
      </c>
      <c r="I1841" s="24">
        <f t="shared" si="1110"/>
        <v>505.19880322660606</v>
      </c>
      <c r="J1841" s="12">
        <f t="shared" si="1096"/>
        <v>0.23949082280464237</v>
      </c>
      <c r="K1841" s="24">
        <f t="shared" si="1097"/>
        <v>670.43334193797023</v>
      </c>
      <c r="L1841" s="12">
        <f t="shared" si="1111"/>
        <v>0.20182392699282692</v>
      </c>
      <c r="M1841" s="24">
        <f t="shared" si="1112"/>
        <v>741.9490349862516</v>
      </c>
      <c r="N1841" s="12">
        <f t="shared" si="1098"/>
        <v>0.22171639841895405</v>
      </c>
      <c r="O1841" s="24">
        <f t="shared" si="1099"/>
        <v>2172.5406939859149</v>
      </c>
      <c r="P1841" s="12">
        <f t="shared" si="1113"/>
        <v>0.1103276557646209</v>
      </c>
      <c r="Q1841" s="24">
        <f t="shared" si="1114"/>
        <v>658.17193718862745</v>
      </c>
      <c r="R1841" s="12">
        <f t="shared" si="1100"/>
        <v>0.3486807060224314</v>
      </c>
      <c r="S1841" s="24">
        <f t="shared" si="1101"/>
        <v>828.87505348492186</v>
      </c>
      <c r="T1841" s="12">
        <f t="shared" si="1115"/>
        <v>0.20832488984986341</v>
      </c>
      <c r="W1841" s="24">
        <f t="shared" si="1116"/>
        <v>924.31476735844205</v>
      </c>
      <c r="X1841" s="24">
        <f t="shared" si="1117"/>
        <v>650</v>
      </c>
      <c r="Y1841" s="13">
        <f t="shared" si="1102"/>
        <v>0.33275859611378572</v>
      </c>
      <c r="Z1841" s="24">
        <f t="shared" si="1103"/>
        <v>1574.1688897384365</v>
      </c>
      <c r="AA1841" s="24">
        <f t="shared" si="1104"/>
        <v>12992.032166961902</v>
      </c>
      <c r="AB1841" s="24">
        <f t="shared" si="1118"/>
        <v>791.24335227353481</v>
      </c>
      <c r="AC1841" s="24">
        <f t="shared" si="1119"/>
        <v>658.17193718862745</v>
      </c>
      <c r="AD1841" s="123">
        <f t="shared" si="1120"/>
        <v>9115</v>
      </c>
      <c r="AE1841" s="14">
        <f t="shared" si="1121"/>
        <v>151.91666666666666</v>
      </c>
      <c r="AF1841" s="24">
        <f t="shared" si="1105"/>
        <v>500</v>
      </c>
      <c r="AG1841" s="3">
        <f t="shared" si="1122"/>
        <v>-1</v>
      </c>
      <c r="AH1841" s="14">
        <f t="shared" si="1126"/>
        <v>0</v>
      </c>
      <c r="AI1841" s="14">
        <f t="shared" si="1127"/>
        <v>0</v>
      </c>
      <c r="AJ1841" s="14">
        <f t="shared" si="1128"/>
        <v>0.64999999999999991</v>
      </c>
      <c r="AK1841" s="14">
        <f t="shared" si="1129"/>
        <v>0.87999999999999989</v>
      </c>
      <c r="AL1841" s="24">
        <f t="shared" si="1123"/>
        <v>777.27974865303236</v>
      </c>
      <c r="AM1841" s="14">
        <f t="shared" si="1124"/>
        <v>630.24472994762266</v>
      </c>
      <c r="AN1841" s="138" t="str">
        <f t="shared" si="1125"/>
        <v>modifiée</v>
      </c>
      <c r="AP1841" s="124"/>
    </row>
    <row r="1842" spans="2:42" x14ac:dyDescent="0.25">
      <c r="B1842" s="3">
        <f t="shared" si="1106"/>
        <v>9120</v>
      </c>
      <c r="C1842" s="14">
        <f t="shared" si="1107"/>
        <v>152</v>
      </c>
      <c r="D1842" s="11">
        <f t="shared" si="1108"/>
        <v>1084.4252494893722</v>
      </c>
      <c r="E1842" s="11">
        <f t="shared" si="1093"/>
        <v>987.50229837435177</v>
      </c>
      <c r="F1842" s="11">
        <f t="shared" si="1109"/>
        <v>505.40062715359886</v>
      </c>
      <c r="G1842" s="11">
        <f t="shared" si="1094"/>
        <v>742.05936264201625</v>
      </c>
      <c r="H1842" s="11">
        <f t="shared" si="1095"/>
        <v>658.38026207847736</v>
      </c>
      <c r="I1842" s="24">
        <f t="shared" si="1110"/>
        <v>505.40062715359886</v>
      </c>
      <c r="J1842" s="12">
        <f t="shared" si="1096"/>
        <v>0.23943564164325051</v>
      </c>
      <c r="K1842" s="24">
        <f t="shared" si="1097"/>
        <v>670.58785231157253</v>
      </c>
      <c r="L1842" s="12">
        <f t="shared" si="1111"/>
        <v>0.20173986699243171</v>
      </c>
      <c r="M1842" s="24">
        <f t="shared" si="1112"/>
        <v>742.05936264201625</v>
      </c>
      <c r="N1842" s="12">
        <f t="shared" si="1098"/>
        <v>0.22338585023168903</v>
      </c>
      <c r="O1842" s="24">
        <f t="shared" si="1099"/>
        <v>2156.3044283672393</v>
      </c>
      <c r="P1842" s="12">
        <f t="shared" si="1113"/>
        <v>0.11109140375424843</v>
      </c>
      <c r="Q1842" s="24">
        <f t="shared" si="1114"/>
        <v>658.38026207847736</v>
      </c>
      <c r="R1842" s="12">
        <f t="shared" si="1100"/>
        <v>0.34850152558061431</v>
      </c>
      <c r="S1842" s="24">
        <f t="shared" si="1101"/>
        <v>829.30121574647046</v>
      </c>
      <c r="T1842" s="12">
        <f t="shared" si="1115"/>
        <v>0.20816821877227173</v>
      </c>
      <c r="W1842" s="24">
        <f t="shared" si="1116"/>
        <v>924.64752595455582</v>
      </c>
      <c r="X1842" s="24">
        <f t="shared" si="1117"/>
        <v>650</v>
      </c>
      <c r="Y1842" s="13">
        <f t="shared" si="1102"/>
        <v>0.33236625839030054</v>
      </c>
      <c r="Z1842" s="24">
        <f t="shared" si="1103"/>
        <v>1571.3693104948989</v>
      </c>
      <c r="AA1842" s="24">
        <f t="shared" si="1104"/>
        <v>12977.657523723568</v>
      </c>
      <c r="AB1842" s="24">
        <f t="shared" si="1118"/>
        <v>791.51389401651659</v>
      </c>
      <c r="AC1842" s="24">
        <f t="shared" si="1119"/>
        <v>658.38026207847736</v>
      </c>
      <c r="AD1842" s="123">
        <f t="shared" si="1120"/>
        <v>9120</v>
      </c>
      <c r="AE1842" s="14">
        <f t="shared" si="1121"/>
        <v>152</v>
      </c>
      <c r="AF1842" s="24">
        <f t="shared" si="1105"/>
        <v>500</v>
      </c>
      <c r="AG1842" s="3">
        <f t="shared" si="1122"/>
        <v>-1</v>
      </c>
      <c r="AH1842" s="14">
        <f t="shared" si="1126"/>
        <v>0</v>
      </c>
      <c r="AI1842" s="14">
        <f t="shared" si="1127"/>
        <v>0</v>
      </c>
      <c r="AJ1842" s="14">
        <f t="shared" si="1128"/>
        <v>0.64999999999999991</v>
      </c>
      <c r="AK1842" s="14">
        <f t="shared" si="1129"/>
        <v>0.87999999999999989</v>
      </c>
      <c r="AL1842" s="24">
        <f t="shared" si="1123"/>
        <v>777.53491654506979</v>
      </c>
      <c r="AM1842" s="14">
        <f t="shared" si="1124"/>
        <v>630.42230713558365</v>
      </c>
      <c r="AN1842" s="138" t="str">
        <f t="shared" si="1125"/>
        <v>modifiée</v>
      </c>
      <c r="AP1842" s="124"/>
    </row>
    <row r="1843" spans="2:42" x14ac:dyDescent="0.25">
      <c r="B1843" s="3">
        <f t="shared" si="1106"/>
        <v>9125</v>
      </c>
      <c r="C1843" s="14">
        <f t="shared" si="1107"/>
        <v>152.08333333333334</v>
      </c>
      <c r="D1843" s="11">
        <f t="shared" si="1108"/>
        <v>1084.5073040348275</v>
      </c>
      <c r="E1843" s="11">
        <f t="shared" si="1093"/>
        <v>987.72307380072402</v>
      </c>
      <c r="F1843" s="11">
        <f t="shared" si="1109"/>
        <v>505.60236702059132</v>
      </c>
      <c r="G1843" s="11">
        <f t="shared" si="1094"/>
        <v>742.1704540457705</v>
      </c>
      <c r="H1843" s="11">
        <f t="shared" si="1095"/>
        <v>658.5884302972496</v>
      </c>
      <c r="I1843" s="24">
        <f t="shared" si="1110"/>
        <v>505.60236702059132</v>
      </c>
      <c r="J1843" s="12">
        <f t="shared" si="1096"/>
        <v>0.23938046017473841</v>
      </c>
      <c r="K1843" s="24">
        <f t="shared" si="1097"/>
        <v>670.74243478012443</v>
      </c>
      <c r="L1843" s="12">
        <f t="shared" si="1111"/>
        <v>0.20165583530083708</v>
      </c>
      <c r="M1843" s="24">
        <f t="shared" si="1112"/>
        <v>742.1704540457705</v>
      </c>
      <c r="N1843" s="12">
        <f t="shared" si="1098"/>
        <v>0.22505837412716456</v>
      </c>
      <c r="O1843" s="24">
        <f t="shared" si="1099"/>
        <v>2140.2798272105365</v>
      </c>
      <c r="P1843" s="12">
        <f t="shared" si="1113"/>
        <v>0.11185536993888134</v>
      </c>
      <c r="Q1843" s="24">
        <f t="shared" si="1114"/>
        <v>658.5884302972496</v>
      </c>
      <c r="R1843" s="12">
        <f t="shared" si="1100"/>
        <v>0.34832172614453921</v>
      </c>
      <c r="S1843" s="24">
        <f t="shared" si="1101"/>
        <v>829.72929094171627</v>
      </c>
      <c r="T1843" s="12">
        <f t="shared" si="1115"/>
        <v>0.20801131620822669</v>
      </c>
      <c r="W1843" s="24">
        <f t="shared" si="1116"/>
        <v>924.97989221294608</v>
      </c>
      <c r="X1843" s="24">
        <f t="shared" si="1117"/>
        <v>650</v>
      </c>
      <c r="Y1843" s="13">
        <f t="shared" si="1102"/>
        <v>0.33197523742449303</v>
      </c>
      <c r="Z1843" s="24">
        <f t="shared" si="1103"/>
        <v>1568.5795396944486</v>
      </c>
      <c r="AA1843" s="24">
        <f t="shared" si="1104"/>
        <v>12963.330711896686</v>
      </c>
      <c r="AB1843" s="24">
        <f t="shared" si="1118"/>
        <v>791.78416125509784</v>
      </c>
      <c r="AC1843" s="24">
        <f t="shared" si="1119"/>
        <v>658.5884302972496</v>
      </c>
      <c r="AD1843" s="123">
        <f t="shared" si="1120"/>
        <v>9125</v>
      </c>
      <c r="AE1843" s="14">
        <f t="shared" si="1121"/>
        <v>152.08333333333334</v>
      </c>
      <c r="AF1843" s="24">
        <f t="shared" si="1105"/>
        <v>500</v>
      </c>
      <c r="AG1843" s="3">
        <f t="shared" si="1122"/>
        <v>-1</v>
      </c>
      <c r="AH1843" s="14">
        <f t="shared" si="1126"/>
        <v>0</v>
      </c>
      <c r="AI1843" s="14">
        <f t="shared" si="1127"/>
        <v>0</v>
      </c>
      <c r="AJ1843" s="14">
        <f t="shared" si="1128"/>
        <v>0.64999999999999991</v>
      </c>
      <c r="AK1843" s="14">
        <f t="shared" si="1129"/>
        <v>0.87999999999999989</v>
      </c>
      <c r="AL1843" s="24">
        <f t="shared" si="1123"/>
        <v>777.78981924907691</v>
      </c>
      <c r="AM1843" s="14">
        <f t="shared" si="1124"/>
        <v>630.59974628520774</v>
      </c>
      <c r="AN1843" s="138" t="str">
        <f t="shared" si="1125"/>
        <v>modifiée</v>
      </c>
      <c r="AP1843" s="124"/>
    </row>
    <row r="1844" spans="2:42" x14ac:dyDescent="0.25">
      <c r="B1844" s="3">
        <f t="shared" si="1106"/>
        <v>9130</v>
      </c>
      <c r="C1844" s="14">
        <f t="shared" si="1107"/>
        <v>152.16666666666666</v>
      </c>
      <c r="D1844" s="11">
        <f t="shared" si="1108"/>
        <v>1084.5893136681048</v>
      </c>
      <c r="E1844" s="11">
        <f t="shared" si="1093"/>
        <v>987.94384922709617</v>
      </c>
      <c r="F1844" s="11">
        <f t="shared" si="1109"/>
        <v>505.80402285589213</v>
      </c>
      <c r="G1844" s="11">
        <f t="shared" si="1094"/>
        <v>742.28230941570939</v>
      </c>
      <c r="H1844" s="11">
        <f t="shared" si="1095"/>
        <v>658.79644161345777</v>
      </c>
      <c r="I1844" s="24">
        <f t="shared" si="1110"/>
        <v>505.80402285589213</v>
      </c>
      <c r="J1844" s="12">
        <f t="shared" si="1096"/>
        <v>0.2393252784312028</v>
      </c>
      <c r="K1844" s="24">
        <f t="shared" si="1097"/>
        <v>670.89708930411416</v>
      </c>
      <c r="L1844" s="12">
        <f t="shared" si="1111"/>
        <v>0.20157183194536679</v>
      </c>
      <c r="M1844" s="24">
        <f t="shared" si="1112"/>
        <v>742.28230941570939</v>
      </c>
      <c r="N1844" s="12">
        <f t="shared" si="1098"/>
        <v>0.22673386295034686</v>
      </c>
      <c r="O1844" s="24">
        <f t="shared" si="1099"/>
        <v>2124.4638618213735</v>
      </c>
      <c r="P1844" s="12">
        <f t="shared" si="1113"/>
        <v>0.1126194958984513</v>
      </c>
      <c r="Q1844" s="24">
        <f t="shared" si="1114"/>
        <v>658.79644161345777</v>
      </c>
      <c r="R1844" s="12">
        <f t="shared" si="1100"/>
        <v>0.34814130485586864</v>
      </c>
      <c r="S1844" s="24">
        <f t="shared" si="1101"/>
        <v>830.15929113368247</v>
      </c>
      <c r="T1844" s="12">
        <f t="shared" si="1115"/>
        <v>0.2078541808881714</v>
      </c>
      <c r="W1844" s="24">
        <f t="shared" si="1116"/>
        <v>925.31186745037053</v>
      </c>
      <c r="X1844" s="24">
        <f t="shared" si="1117"/>
        <v>650</v>
      </c>
      <c r="Y1844" s="13">
        <f t="shared" si="1102"/>
        <v>0.33158553052366851</v>
      </c>
      <c r="Z1844" s="24">
        <f t="shared" si="1103"/>
        <v>1565.7995444181411</v>
      </c>
      <c r="AA1844" s="24">
        <f t="shared" si="1104"/>
        <v>12949.051646529964</v>
      </c>
      <c r="AB1844" s="24">
        <f t="shared" si="1118"/>
        <v>792.05415453191415</v>
      </c>
      <c r="AC1844" s="24">
        <f t="shared" si="1119"/>
        <v>658.79644161345777</v>
      </c>
      <c r="AD1844" s="123">
        <f t="shared" si="1120"/>
        <v>9130</v>
      </c>
      <c r="AE1844" s="14">
        <f t="shared" si="1121"/>
        <v>152.16666666666666</v>
      </c>
      <c r="AF1844" s="24">
        <f t="shared" si="1105"/>
        <v>500</v>
      </c>
      <c r="AG1844" s="3">
        <f t="shared" si="1122"/>
        <v>-1</v>
      </c>
      <c r="AH1844" s="14">
        <f t="shared" si="1126"/>
        <v>0</v>
      </c>
      <c r="AI1844" s="14">
        <f t="shared" si="1127"/>
        <v>0</v>
      </c>
      <c r="AJ1844" s="14">
        <f t="shared" si="1128"/>
        <v>0.64999999999999991</v>
      </c>
      <c r="AK1844" s="14">
        <f t="shared" si="1129"/>
        <v>0.87999999999999989</v>
      </c>
      <c r="AL1844" s="24">
        <f t="shared" si="1123"/>
        <v>778.04445728930023</v>
      </c>
      <c r="AM1844" s="14">
        <f t="shared" si="1124"/>
        <v>630.77704712822992</v>
      </c>
      <c r="AN1844" s="138" t="str">
        <f t="shared" si="1125"/>
        <v>modifiée</v>
      </c>
      <c r="AP1844" s="124"/>
    </row>
    <row r="1845" spans="2:42" x14ac:dyDescent="0.25">
      <c r="B1845" s="3">
        <f t="shared" si="1106"/>
        <v>9135</v>
      </c>
      <c r="C1845" s="14">
        <f t="shared" si="1107"/>
        <v>152.25</v>
      </c>
      <c r="D1845" s="11">
        <f t="shared" si="1108"/>
        <v>1084.6712784383415</v>
      </c>
      <c r="E1845" s="11">
        <f t="shared" si="1093"/>
        <v>988.16462465346842</v>
      </c>
      <c r="F1845" s="11">
        <f t="shared" si="1109"/>
        <v>506.00559468783752</v>
      </c>
      <c r="G1845" s="11">
        <f t="shared" si="1094"/>
        <v>742.39492891160785</v>
      </c>
      <c r="H1845" s="11">
        <f t="shared" si="1095"/>
        <v>659.00429579434592</v>
      </c>
      <c r="I1845" s="24">
        <f t="shared" si="1110"/>
        <v>506.00559468783752</v>
      </c>
      <c r="J1845" s="12">
        <f t="shared" si="1096"/>
        <v>0.23927009644473507</v>
      </c>
      <c r="K1845" s="24">
        <f t="shared" si="1097"/>
        <v>671.05181584392551</v>
      </c>
      <c r="L1845" s="12">
        <f t="shared" si="1111"/>
        <v>0.20148785695328716</v>
      </c>
      <c r="M1845" s="24">
        <f t="shared" si="1112"/>
        <v>742.39492891160785</v>
      </c>
      <c r="N1845" s="12">
        <f t="shared" si="1098"/>
        <v>0.22841220942006824</v>
      </c>
      <c r="O1845" s="24">
        <f t="shared" si="1099"/>
        <v>2108.8535473307802</v>
      </c>
      <c r="P1845" s="12">
        <f t="shared" si="1113"/>
        <v>0.11338372339402912</v>
      </c>
      <c r="Q1845" s="24">
        <f t="shared" si="1114"/>
        <v>659.00429579434592</v>
      </c>
      <c r="R1845" s="12">
        <f t="shared" si="1100"/>
        <v>0.34796025884085946</v>
      </c>
      <c r="S1845" s="24">
        <f t="shared" si="1101"/>
        <v>830.59122848188235</v>
      </c>
      <c r="T1845" s="12">
        <f t="shared" si="1115"/>
        <v>0.20769681153496755</v>
      </c>
      <c r="W1845" s="24">
        <f t="shared" si="1116"/>
        <v>925.64345298089415</v>
      </c>
      <c r="X1845" s="24">
        <f t="shared" si="1117"/>
        <v>650</v>
      </c>
      <c r="Y1845" s="13">
        <f t="shared" si="1102"/>
        <v>0.33119713498888376</v>
      </c>
      <c r="Z1845" s="24">
        <f t="shared" si="1103"/>
        <v>1563.0292918143568</v>
      </c>
      <c r="AA1845" s="24">
        <f t="shared" si="1104"/>
        <v>12934.820242331278</v>
      </c>
      <c r="AB1845" s="24">
        <f t="shared" si="1118"/>
        <v>792.32387438761998</v>
      </c>
      <c r="AC1845" s="24">
        <f t="shared" si="1119"/>
        <v>659.00429579434592</v>
      </c>
      <c r="AD1845" s="123">
        <f t="shared" si="1120"/>
        <v>9135</v>
      </c>
      <c r="AE1845" s="14">
        <f t="shared" si="1121"/>
        <v>152.25</v>
      </c>
      <c r="AF1845" s="24">
        <f t="shared" si="1105"/>
        <v>500</v>
      </c>
      <c r="AG1845" s="3">
        <f t="shared" si="1122"/>
        <v>-1</v>
      </c>
      <c r="AH1845" s="14">
        <f t="shared" si="1126"/>
        <v>0</v>
      </c>
      <c r="AI1845" s="14">
        <f t="shared" si="1127"/>
        <v>0</v>
      </c>
      <c r="AJ1845" s="14">
        <f t="shared" si="1128"/>
        <v>0.64999999999999991</v>
      </c>
      <c r="AK1845" s="14">
        <f t="shared" si="1129"/>
        <v>0.87999999999999989</v>
      </c>
      <c r="AL1845" s="24">
        <f t="shared" si="1123"/>
        <v>778.29883118806265</v>
      </c>
      <c r="AM1845" s="14">
        <f t="shared" si="1124"/>
        <v>630.95420939523115</v>
      </c>
      <c r="AN1845" s="138" t="str">
        <f t="shared" si="1125"/>
        <v>modifiée</v>
      </c>
      <c r="AP1845" s="124"/>
    </row>
    <row r="1846" spans="2:42" x14ac:dyDescent="0.25">
      <c r="B1846" s="3">
        <f t="shared" si="1106"/>
        <v>9140</v>
      </c>
      <c r="C1846" s="14">
        <f t="shared" si="1107"/>
        <v>152.33333333333334</v>
      </c>
      <c r="D1846" s="11">
        <f t="shared" si="1108"/>
        <v>1084.753198394596</v>
      </c>
      <c r="E1846" s="11">
        <f t="shared" si="1093"/>
        <v>988.38540007984068</v>
      </c>
      <c r="F1846" s="11">
        <f t="shared" si="1109"/>
        <v>506.20708254479081</v>
      </c>
      <c r="G1846" s="11">
        <f t="shared" si="1094"/>
        <v>742.50831263500186</v>
      </c>
      <c r="H1846" s="11">
        <f t="shared" si="1095"/>
        <v>659.21199260588094</v>
      </c>
      <c r="I1846" s="24">
        <f t="shared" si="1110"/>
        <v>506.20708254479081</v>
      </c>
      <c r="J1846" s="12">
        <f t="shared" si="1096"/>
        <v>0.23921491424742128</v>
      </c>
      <c r="K1846" s="24">
        <f t="shared" si="1097"/>
        <v>671.20661435983811</v>
      </c>
      <c r="L1846" s="12">
        <f t="shared" si="1111"/>
        <v>0.20140391035174282</v>
      </c>
      <c r="M1846" s="24">
        <f t="shared" si="1112"/>
        <v>742.50831263500186</v>
      </c>
      <c r="N1846" s="12">
        <f t="shared" si="1098"/>
        <v>0.23009330616280979</v>
      </c>
      <c r="O1846" s="24">
        <f t="shared" si="1099"/>
        <v>2093.4459420924591</v>
      </c>
      <c r="P1846" s="12">
        <f t="shared" si="1113"/>
        <v>0.11414799438553239</v>
      </c>
      <c r="Q1846" s="24">
        <f t="shared" si="1114"/>
        <v>659.21199260588094</v>
      </c>
      <c r="R1846" s="12">
        <f t="shared" si="1100"/>
        <v>0.34777858521027777</v>
      </c>
      <c r="S1846" s="24">
        <f t="shared" si="1101"/>
        <v>831.02511524324325</v>
      </c>
      <c r="T1846" s="12">
        <f t="shared" si="1115"/>
        <v>0.20753920686375354</v>
      </c>
      <c r="W1846" s="24">
        <f t="shared" si="1116"/>
        <v>925.97465011588304</v>
      </c>
      <c r="X1846" s="24">
        <f t="shared" si="1117"/>
        <v>650</v>
      </c>
      <c r="Y1846" s="13">
        <f t="shared" si="1102"/>
        <v>0.33081004811503817</v>
      </c>
      <c r="Z1846" s="24">
        <f t="shared" si="1103"/>
        <v>1560.268749098941</v>
      </c>
      <c r="AA1846" s="24">
        <f t="shared" si="1104"/>
        <v>12920.636413671486</v>
      </c>
      <c r="AB1846" s="24">
        <f t="shared" si="1118"/>
        <v>792.59332136088199</v>
      </c>
      <c r="AC1846" s="24">
        <f t="shared" si="1119"/>
        <v>659.21199260588094</v>
      </c>
      <c r="AD1846" s="123">
        <f t="shared" si="1120"/>
        <v>9140</v>
      </c>
      <c r="AE1846" s="14">
        <f t="shared" si="1121"/>
        <v>152.33333333333334</v>
      </c>
      <c r="AF1846" s="24">
        <f t="shared" si="1105"/>
        <v>500</v>
      </c>
      <c r="AG1846" s="3">
        <f t="shared" si="1122"/>
        <v>-1</v>
      </c>
      <c r="AH1846" s="14">
        <f t="shared" si="1126"/>
        <v>0</v>
      </c>
      <c r="AI1846" s="14">
        <f t="shared" si="1127"/>
        <v>0</v>
      </c>
      <c r="AJ1846" s="14">
        <f t="shared" si="1128"/>
        <v>0.64999999999999991</v>
      </c>
      <c r="AK1846" s="14">
        <f t="shared" si="1129"/>
        <v>0.87999999999999989</v>
      </c>
      <c r="AL1846" s="24">
        <f t="shared" si="1123"/>
        <v>778.55294146575784</v>
      </c>
      <c r="AM1846" s="14">
        <f t="shared" si="1124"/>
        <v>631.13123281563253</v>
      </c>
      <c r="AN1846" s="138" t="str">
        <f t="shared" si="1125"/>
        <v>modifiée</v>
      </c>
      <c r="AP1846" s="124"/>
    </row>
    <row r="1847" spans="2:42" x14ac:dyDescent="0.25">
      <c r="B1847" s="3">
        <f t="shared" si="1106"/>
        <v>9145</v>
      </c>
      <c r="C1847" s="14">
        <f t="shared" si="1107"/>
        <v>152.41666666666666</v>
      </c>
      <c r="D1847" s="11">
        <f t="shared" si="1108"/>
        <v>1084.8350735858446</v>
      </c>
      <c r="E1847" s="11">
        <f t="shared" si="1093"/>
        <v>988.60617550621282</v>
      </c>
      <c r="F1847" s="11">
        <f t="shared" si="1109"/>
        <v>506.40848645514257</v>
      </c>
      <c r="G1847" s="11">
        <f t="shared" si="1094"/>
        <v>742.62246062938743</v>
      </c>
      <c r="H1847" s="11">
        <f t="shared" si="1095"/>
        <v>659.41953181274471</v>
      </c>
      <c r="I1847" s="24">
        <f t="shared" si="1110"/>
        <v>506.40848645514257</v>
      </c>
      <c r="J1847" s="12">
        <f t="shared" si="1096"/>
        <v>0.23915973187134221</v>
      </c>
      <c r="K1847" s="24">
        <f t="shared" si="1097"/>
        <v>671.36148481202747</v>
      </c>
      <c r="L1847" s="12">
        <f t="shared" si="1111"/>
        <v>0.20131999216788179</v>
      </c>
      <c r="M1847" s="24">
        <f t="shared" si="1112"/>
        <v>742.62246062938743</v>
      </c>
      <c r="N1847" s="12">
        <f t="shared" si="1098"/>
        <v>0.23177704574627836</v>
      </c>
      <c r="O1847" s="24">
        <f t="shared" si="1099"/>
        <v>2078.2381470875507</v>
      </c>
      <c r="P1847" s="12">
        <f t="shared" si="1113"/>
        <v>0.1149122510493618</v>
      </c>
      <c r="Q1847" s="24">
        <f t="shared" si="1114"/>
        <v>659.41953181274471</v>
      </c>
      <c r="R1847" s="12">
        <f t="shared" si="1100"/>
        <v>0.34759628105931561</v>
      </c>
      <c r="S1847" s="24">
        <f t="shared" si="1101"/>
        <v>831.46096377304036</v>
      </c>
      <c r="T1847" s="12">
        <f t="shared" si="1115"/>
        <v>0.20738136558208156</v>
      </c>
      <c r="W1847" s="24">
        <f t="shared" si="1116"/>
        <v>926.30546016399808</v>
      </c>
      <c r="X1847" s="24">
        <f t="shared" si="1117"/>
        <v>650</v>
      </c>
      <c r="Y1847" s="13">
        <f t="shared" si="1102"/>
        <v>0.33042426719097306</v>
      </c>
      <c r="Z1847" s="24">
        <f t="shared" si="1103"/>
        <v>1557.5178835553686</v>
      </c>
      <c r="AA1847" s="24">
        <f t="shared" si="1104"/>
        <v>12906.500074588643</v>
      </c>
      <c r="AB1847" s="24">
        <f t="shared" si="1118"/>
        <v>792.86249598837139</v>
      </c>
      <c r="AC1847" s="24">
        <f t="shared" si="1119"/>
        <v>659.41953181274471</v>
      </c>
      <c r="AD1847" s="123">
        <f t="shared" si="1120"/>
        <v>9145</v>
      </c>
      <c r="AE1847" s="14">
        <f t="shared" si="1121"/>
        <v>152.41666666666666</v>
      </c>
      <c r="AF1847" s="24">
        <f t="shared" si="1105"/>
        <v>500</v>
      </c>
      <c r="AG1847" s="3">
        <f t="shared" si="1122"/>
        <v>-1</v>
      </c>
      <c r="AH1847" s="14">
        <f t="shared" si="1126"/>
        <v>0</v>
      </c>
      <c r="AI1847" s="14">
        <f t="shared" si="1127"/>
        <v>0</v>
      </c>
      <c r="AJ1847" s="14">
        <f t="shared" si="1128"/>
        <v>0.64999999999999991</v>
      </c>
      <c r="AK1847" s="14">
        <f t="shared" si="1129"/>
        <v>0.87999999999999989</v>
      </c>
      <c r="AL1847" s="24">
        <f t="shared" si="1123"/>
        <v>778.80678864084337</v>
      </c>
      <c r="AM1847" s="14">
        <f t="shared" si="1124"/>
        <v>631.30811711768865</v>
      </c>
      <c r="AN1847" s="138" t="str">
        <f t="shared" si="1125"/>
        <v>modifiée</v>
      </c>
      <c r="AP1847" s="124"/>
    </row>
    <row r="1848" spans="2:42" x14ac:dyDescent="0.25">
      <c r="B1848" s="3">
        <f t="shared" si="1106"/>
        <v>9150</v>
      </c>
      <c r="C1848" s="14">
        <f t="shared" si="1107"/>
        <v>152.5</v>
      </c>
      <c r="D1848" s="11">
        <f t="shared" si="1108"/>
        <v>1084.9169040609843</v>
      </c>
      <c r="E1848" s="11">
        <f t="shared" si="1093"/>
        <v>988.82695093258508</v>
      </c>
      <c r="F1848" s="11">
        <f t="shared" si="1109"/>
        <v>506.60980644731046</v>
      </c>
      <c r="G1848" s="11">
        <f t="shared" si="1094"/>
        <v>742.73737288043685</v>
      </c>
      <c r="H1848" s="11">
        <f t="shared" si="1095"/>
        <v>659.62691317832684</v>
      </c>
      <c r="I1848" s="24">
        <f t="shared" si="1110"/>
        <v>506.60980644731046</v>
      </c>
      <c r="J1848" s="12">
        <f t="shared" si="1096"/>
        <v>0.23910454934857242</v>
      </c>
      <c r="K1848" s="24">
        <f t="shared" si="1097"/>
        <v>671.51642716056631</v>
      </c>
      <c r="L1848" s="12">
        <f t="shared" si="1111"/>
        <v>0.20123610242871834</v>
      </c>
      <c r="M1848" s="24">
        <f t="shared" si="1112"/>
        <v>742.73737288043685</v>
      </c>
      <c r="N1848" s="12">
        <f t="shared" si="1098"/>
        <v>0.23346332071275061</v>
      </c>
      <c r="O1848" s="24">
        <f t="shared" si="1099"/>
        <v>2063.2273053368958</v>
      </c>
      <c r="P1848" s="12">
        <f t="shared" si="1113"/>
        <v>0.11567643579552132</v>
      </c>
      <c r="Q1848" s="24">
        <f t="shared" si="1114"/>
        <v>659.62691317832684</v>
      </c>
      <c r="R1848" s="12">
        <f t="shared" si="1100"/>
        <v>0.34741334346750546</v>
      </c>
      <c r="S1848" s="24">
        <f t="shared" si="1101"/>
        <v>831.89878652584162</v>
      </c>
      <c r="T1848" s="12">
        <f t="shared" si="1115"/>
        <v>0.20722328638967061</v>
      </c>
      <c r="W1848" s="24">
        <f t="shared" si="1116"/>
        <v>926.63588443118908</v>
      </c>
      <c r="X1848" s="24">
        <f t="shared" si="1117"/>
        <v>650</v>
      </c>
      <c r="Y1848" s="13">
        <f t="shared" si="1102"/>
        <v>0.33003978949957441</v>
      </c>
      <c r="Z1848" s="24">
        <f t="shared" si="1103"/>
        <v>1554.7766625349</v>
      </c>
      <c r="AA1848" s="24">
        <f t="shared" si="1104"/>
        <v>12892.411138792326</v>
      </c>
      <c r="AB1848" s="24">
        <f t="shared" si="1118"/>
        <v>793.13139880475796</v>
      </c>
      <c r="AC1848" s="24">
        <f t="shared" si="1119"/>
        <v>659.62691317832684</v>
      </c>
      <c r="AD1848" s="123">
        <f t="shared" si="1120"/>
        <v>9150</v>
      </c>
      <c r="AE1848" s="14">
        <f t="shared" si="1121"/>
        <v>152.5</v>
      </c>
      <c r="AF1848" s="24">
        <f t="shared" si="1105"/>
        <v>500</v>
      </c>
      <c r="AG1848" s="3">
        <f t="shared" si="1122"/>
        <v>-1</v>
      </c>
      <c r="AH1848" s="14">
        <f t="shared" si="1126"/>
        <v>0</v>
      </c>
      <c r="AI1848" s="14">
        <f t="shared" si="1127"/>
        <v>0</v>
      </c>
      <c r="AJ1848" s="14">
        <f t="shared" si="1128"/>
        <v>0.64999999999999991</v>
      </c>
      <c r="AK1848" s="14">
        <f t="shared" si="1129"/>
        <v>0.87999999999999989</v>
      </c>
      <c r="AL1848" s="24">
        <f t="shared" si="1123"/>
        <v>779.06037322983548</v>
      </c>
      <c r="AM1848" s="14">
        <f t="shared" si="1124"/>
        <v>631.48486202848176</v>
      </c>
      <c r="AN1848" s="138" t="str">
        <f t="shared" si="1125"/>
        <v>modifiée</v>
      </c>
      <c r="AP1848" s="124"/>
    </row>
    <row r="1849" spans="2:42" x14ac:dyDescent="0.25">
      <c r="B1849" s="3">
        <f t="shared" si="1106"/>
        <v>9155</v>
      </c>
      <c r="C1849" s="14">
        <f t="shared" si="1107"/>
        <v>152.58333333333334</v>
      </c>
      <c r="D1849" s="11">
        <f t="shared" si="1108"/>
        <v>1084.9986898688321</v>
      </c>
      <c r="E1849" s="11">
        <f t="shared" si="1093"/>
        <v>989.04772635895733</v>
      </c>
      <c r="F1849" s="11">
        <f t="shared" si="1109"/>
        <v>506.81104254973917</v>
      </c>
      <c r="G1849" s="11">
        <f t="shared" si="1094"/>
        <v>742.85304931623239</v>
      </c>
      <c r="H1849" s="11">
        <f t="shared" si="1095"/>
        <v>659.83413646471649</v>
      </c>
      <c r="I1849" s="24">
        <f t="shared" si="1110"/>
        <v>506.81104254973917</v>
      </c>
      <c r="J1849" s="12">
        <f t="shared" si="1096"/>
        <v>0.23904936671118091</v>
      </c>
      <c r="K1849" s="24">
        <f t="shared" si="1097"/>
        <v>671.67144136542379</v>
      </c>
      <c r="L1849" s="12">
        <f t="shared" si="1111"/>
        <v>0.2011522411612105</v>
      </c>
      <c r="M1849" s="24">
        <f t="shared" si="1112"/>
        <v>742.85304931623239</v>
      </c>
      <c r="N1849" s="12">
        <f t="shared" si="1098"/>
        <v>0.235152023612172</v>
      </c>
      <c r="O1849" s="24">
        <f t="shared" si="1099"/>
        <v>2048.4106013206288</v>
      </c>
      <c r="P1849" s="12">
        <f t="shared" si="1113"/>
        <v>0.11644049128467164</v>
      </c>
      <c r="Q1849" s="24">
        <f t="shared" si="1114"/>
        <v>659.83413646471649</v>
      </c>
      <c r="R1849" s="12">
        <f t="shared" si="1100"/>
        <v>0.34722976949863582</v>
      </c>
      <c r="S1849" s="24">
        <f t="shared" si="1101"/>
        <v>832.33859605646126</v>
      </c>
      <c r="T1849" s="12">
        <f t="shared" si="1115"/>
        <v>0.20706496797847249</v>
      </c>
      <c r="W1849" s="24">
        <f t="shared" si="1116"/>
        <v>926.96592422068863</v>
      </c>
      <c r="X1849" s="24">
        <f t="shared" si="1117"/>
        <v>650</v>
      </c>
      <c r="Y1849" s="13">
        <f t="shared" si="1102"/>
        <v>0.32965661231786059</v>
      </c>
      <c r="Z1849" s="24">
        <f t="shared" si="1103"/>
        <v>1552.0450534567176</v>
      </c>
      <c r="AA1849" s="24">
        <f t="shared" si="1104"/>
        <v>12878.369519667338</v>
      </c>
      <c r="AB1849" s="24">
        <f t="shared" si="1118"/>
        <v>793.40003034270262</v>
      </c>
      <c r="AC1849" s="24">
        <f t="shared" si="1119"/>
        <v>659.83413646471649</v>
      </c>
      <c r="AD1849" s="123">
        <f t="shared" si="1120"/>
        <v>9155</v>
      </c>
      <c r="AE1849" s="14">
        <f t="shared" si="1121"/>
        <v>152.58333333333334</v>
      </c>
      <c r="AF1849" s="24">
        <f t="shared" si="1105"/>
        <v>500</v>
      </c>
      <c r="AG1849" s="3">
        <f t="shared" si="1122"/>
        <v>-1</v>
      </c>
      <c r="AH1849" s="14">
        <f t="shared" si="1126"/>
        <v>0</v>
      </c>
      <c r="AI1849" s="14">
        <f t="shared" si="1127"/>
        <v>0</v>
      </c>
      <c r="AJ1849" s="14">
        <f t="shared" si="1128"/>
        <v>0.64999999999999991</v>
      </c>
      <c r="AK1849" s="14">
        <f t="shared" si="1129"/>
        <v>0.87999999999999989</v>
      </c>
      <c r="AL1849" s="24">
        <f t="shared" si="1123"/>
        <v>779.31369574730161</v>
      </c>
      <c r="AM1849" s="14">
        <f t="shared" si="1124"/>
        <v>631.6614672739147</v>
      </c>
      <c r="AN1849" s="138" t="str">
        <f t="shared" si="1125"/>
        <v>modifiée</v>
      </c>
      <c r="AP1849" s="124"/>
    </row>
    <row r="1850" spans="2:42" x14ac:dyDescent="0.25">
      <c r="B1850" s="3">
        <f t="shared" si="1106"/>
        <v>9160</v>
      </c>
      <c r="C1850" s="14">
        <f t="shared" si="1107"/>
        <v>152.66666666666666</v>
      </c>
      <c r="D1850" s="11">
        <f t="shared" si="1108"/>
        <v>1085.0804310581243</v>
      </c>
      <c r="E1850" s="11">
        <f t="shared" si="1093"/>
        <v>989.26850178532948</v>
      </c>
      <c r="F1850" s="11">
        <f t="shared" si="1109"/>
        <v>507.01219479090037</v>
      </c>
      <c r="G1850" s="11">
        <f t="shared" si="1094"/>
        <v>742.96948980751711</v>
      </c>
      <c r="H1850" s="11">
        <f t="shared" si="1095"/>
        <v>660.04120143269495</v>
      </c>
      <c r="I1850" s="24">
        <f t="shared" si="1110"/>
        <v>507.01219479090037</v>
      </c>
      <c r="J1850" s="12">
        <f t="shared" si="1096"/>
        <v>0.23899418399123037</v>
      </c>
      <c r="K1850" s="24">
        <f t="shared" si="1097"/>
        <v>671.82652738646698</v>
      </c>
      <c r="L1850" s="12">
        <f t="shared" si="1111"/>
        <v>0.20106840839227558</v>
      </c>
      <c r="M1850" s="24">
        <f t="shared" si="1112"/>
        <v>742.96948980751711</v>
      </c>
      <c r="N1850" s="12">
        <f t="shared" si="1098"/>
        <v>0.23684304703498424</v>
      </c>
      <c r="O1850" s="24">
        <f t="shared" si="1099"/>
        <v>2033.7852604050545</v>
      </c>
      <c r="P1850" s="12">
        <f t="shared" si="1113"/>
        <v>0.11720436044484289</v>
      </c>
      <c r="Q1850" s="24">
        <f t="shared" si="1114"/>
        <v>660.04120143269495</v>
      </c>
      <c r="R1850" s="12">
        <f t="shared" si="1100"/>
        <v>0.34704555620066557</v>
      </c>
      <c r="S1850" s="24">
        <f t="shared" si="1101"/>
        <v>832.78040502092699</v>
      </c>
      <c r="T1850" s="12">
        <f t="shared" si="1115"/>
        <v>0.20690640903264723</v>
      </c>
      <c r="W1850" s="24">
        <f t="shared" si="1116"/>
        <v>927.29558083300651</v>
      </c>
      <c r="X1850" s="24">
        <f t="shared" si="1117"/>
        <v>650</v>
      </c>
      <c r="Y1850" s="13">
        <f t="shared" si="1102"/>
        <v>0.32927473291708059</v>
      </c>
      <c r="Z1850" s="24">
        <f t="shared" si="1103"/>
        <v>1549.3230238080741</v>
      </c>
      <c r="AA1850" s="24">
        <f t="shared" si="1104"/>
        <v>12864.375130277862</v>
      </c>
      <c r="AB1850" s="24">
        <f t="shared" si="1118"/>
        <v>793.66839113285073</v>
      </c>
      <c r="AC1850" s="24">
        <f t="shared" si="1119"/>
        <v>660.04120143269495</v>
      </c>
      <c r="AD1850" s="123">
        <f t="shared" si="1120"/>
        <v>9160</v>
      </c>
      <c r="AE1850" s="14">
        <f t="shared" si="1121"/>
        <v>152.66666666666666</v>
      </c>
      <c r="AF1850" s="24">
        <f t="shared" si="1105"/>
        <v>500</v>
      </c>
      <c r="AG1850" s="3">
        <f t="shared" si="1122"/>
        <v>-1</v>
      </c>
      <c r="AH1850" s="14">
        <f t="shared" si="1126"/>
        <v>0</v>
      </c>
      <c r="AI1850" s="14">
        <f t="shared" si="1127"/>
        <v>0</v>
      </c>
      <c r="AJ1850" s="14">
        <f t="shared" si="1128"/>
        <v>0.64999999999999991</v>
      </c>
      <c r="AK1850" s="14">
        <f t="shared" si="1129"/>
        <v>0.87999999999999989</v>
      </c>
      <c r="AL1850" s="24">
        <f t="shared" si="1123"/>
        <v>779.56675670585582</v>
      </c>
      <c r="AM1850" s="14">
        <f t="shared" si="1124"/>
        <v>631.83793257870502</v>
      </c>
      <c r="AN1850" s="138" t="str">
        <f t="shared" si="1125"/>
        <v>modifiée</v>
      </c>
      <c r="AP1850" s="124"/>
    </row>
    <row r="1851" spans="2:42" x14ac:dyDescent="0.25">
      <c r="B1851" s="3">
        <f t="shared" si="1106"/>
        <v>9165</v>
      </c>
      <c r="C1851" s="14">
        <f t="shared" si="1107"/>
        <v>152.75</v>
      </c>
      <c r="D1851" s="11">
        <f t="shared" si="1108"/>
        <v>1085.1621276775184</v>
      </c>
      <c r="E1851" s="11">
        <f t="shared" si="1093"/>
        <v>989.48927721170173</v>
      </c>
      <c r="F1851" s="11">
        <f t="shared" si="1109"/>
        <v>507.21326319929267</v>
      </c>
      <c r="G1851" s="11">
        <f t="shared" si="1094"/>
        <v>743.08669416796192</v>
      </c>
      <c r="H1851" s="11">
        <f t="shared" si="1095"/>
        <v>660.24810784172757</v>
      </c>
      <c r="I1851" s="24">
        <f t="shared" si="1110"/>
        <v>507.21326319929267</v>
      </c>
      <c r="J1851" s="12">
        <f t="shared" si="1096"/>
        <v>0.23893900122077702</v>
      </c>
      <c r="K1851" s="24">
        <f t="shared" si="1097"/>
        <v>671.9816851834604</v>
      </c>
      <c r="L1851" s="12">
        <f t="shared" si="1111"/>
        <v>0.20098460414870853</v>
      </c>
      <c r="M1851" s="24">
        <f t="shared" si="1112"/>
        <v>743.08669416796192</v>
      </c>
      <c r="N1851" s="12">
        <f t="shared" si="1098"/>
        <v>0.23853628364465568</v>
      </c>
      <c r="O1851" s="24">
        <f t="shared" si="1099"/>
        <v>2019.348548276773</v>
      </c>
      <c r="P1851" s="12">
        <f t="shared" si="1113"/>
        <v>0.11796798648775621</v>
      </c>
      <c r="Q1851" s="24">
        <f t="shared" si="1114"/>
        <v>660.24810784172757</v>
      </c>
      <c r="R1851" s="12">
        <f t="shared" si="1100"/>
        <v>0.34686070060563889</v>
      </c>
      <c r="S1851" s="24">
        <f t="shared" si="1101"/>
        <v>833.22422617745451</v>
      </c>
      <c r="T1851" s="12">
        <f t="shared" si="1115"/>
        <v>0.20674760822839661</v>
      </c>
      <c r="W1851" s="24">
        <f t="shared" si="1116"/>
        <v>927.62485556592355</v>
      </c>
      <c r="X1851" s="24">
        <f t="shared" si="1117"/>
        <v>650</v>
      </c>
      <c r="Y1851" s="13">
        <f t="shared" si="1102"/>
        <v>0.32889414856281823</v>
      </c>
      <c r="Z1851" s="24">
        <f t="shared" si="1103"/>
        <v>1546.6105411444546</v>
      </c>
      <c r="AA1851" s="24">
        <f t="shared" si="1104"/>
        <v>12850.427883371869</v>
      </c>
      <c r="AB1851" s="24">
        <f t="shared" si="1118"/>
        <v>793.93648170382562</v>
      </c>
      <c r="AC1851" s="24">
        <f t="shared" si="1119"/>
        <v>660.24810784172757</v>
      </c>
      <c r="AD1851" s="123">
        <f t="shared" si="1120"/>
        <v>9165</v>
      </c>
      <c r="AE1851" s="14">
        <f t="shared" si="1121"/>
        <v>152.75</v>
      </c>
      <c r="AF1851" s="24">
        <f t="shared" si="1105"/>
        <v>500</v>
      </c>
      <c r="AG1851" s="3">
        <f t="shared" si="1122"/>
        <v>-1</v>
      </c>
      <c r="AH1851" s="14">
        <f t="shared" si="1126"/>
        <v>0</v>
      </c>
      <c r="AI1851" s="14">
        <f t="shared" si="1127"/>
        <v>0</v>
      </c>
      <c r="AJ1851" s="14">
        <f t="shared" si="1128"/>
        <v>0.64999999999999991</v>
      </c>
      <c r="AK1851" s="14">
        <f t="shared" si="1129"/>
        <v>0.87999999999999989</v>
      </c>
      <c r="AL1851" s="24">
        <f t="shared" si="1123"/>
        <v>779.81955661615098</v>
      </c>
      <c r="AM1851" s="14">
        <f t="shared" si="1124"/>
        <v>632.01425766637828</v>
      </c>
      <c r="AN1851" s="138" t="str">
        <f t="shared" si="1125"/>
        <v>modifiée</v>
      </c>
      <c r="AP1851" s="124"/>
    </row>
    <row r="1852" spans="2:42" x14ac:dyDescent="0.25">
      <c r="B1852" s="3">
        <f t="shared" si="1106"/>
        <v>9170</v>
      </c>
      <c r="C1852" s="14">
        <f t="shared" si="1107"/>
        <v>152.83333333333334</v>
      </c>
      <c r="D1852" s="11">
        <f t="shared" si="1108"/>
        <v>1085.2437797755917</v>
      </c>
      <c r="E1852" s="11">
        <f t="shared" si="1093"/>
        <v>989.71005263807399</v>
      </c>
      <c r="F1852" s="11">
        <f t="shared" si="1109"/>
        <v>507.41424780344136</v>
      </c>
      <c r="G1852" s="11">
        <f t="shared" si="1094"/>
        <v>743.20466215444969</v>
      </c>
      <c r="H1852" s="11">
        <f t="shared" si="1095"/>
        <v>660.45485544995597</v>
      </c>
      <c r="I1852" s="24">
        <f t="shared" si="1110"/>
        <v>507.41424780344136</v>
      </c>
      <c r="J1852" s="12">
        <f t="shared" si="1096"/>
        <v>0.23888381843187062</v>
      </c>
      <c r="K1852" s="24">
        <f t="shared" si="1097"/>
        <v>672.13691471606694</v>
      </c>
      <c r="L1852" s="12">
        <f t="shared" si="1111"/>
        <v>0.20090082845726975</v>
      </c>
      <c r="M1852" s="24">
        <f t="shared" si="1112"/>
        <v>743.20466215444969</v>
      </c>
      <c r="N1852" s="12">
        <f t="shared" si="1098"/>
        <v>0.24023162620990895</v>
      </c>
      <c r="O1852" s="24">
        <f t="shared" si="1099"/>
        <v>2005.0977703838375</v>
      </c>
      <c r="P1852" s="12">
        <f t="shared" si="1113"/>
        <v>0.11873131292501495</v>
      </c>
      <c r="Q1852" s="24">
        <f t="shared" si="1114"/>
        <v>660.45485544995597</v>
      </c>
      <c r="R1852" s="12">
        <f t="shared" si="1100"/>
        <v>0.34667519972959882</v>
      </c>
      <c r="S1852" s="24">
        <f t="shared" si="1101"/>
        <v>833.67007238743508</v>
      </c>
      <c r="T1852" s="12">
        <f t="shared" si="1115"/>
        <v>0.20658856423404406</v>
      </c>
      <c r="W1852" s="24">
        <f t="shared" si="1116"/>
        <v>927.95374971448632</v>
      </c>
      <c r="X1852" s="24">
        <f t="shared" si="1117"/>
        <v>650</v>
      </c>
      <c r="Y1852" s="13">
        <f t="shared" si="1102"/>
        <v>0.32851485651507317</v>
      </c>
      <c r="Z1852" s="24">
        <f t="shared" si="1103"/>
        <v>1543.9075730896916</v>
      </c>
      <c r="AA1852" s="24">
        <f t="shared" si="1104"/>
        <v>12836.527691384532</v>
      </c>
      <c r="AB1852" s="24">
        <f t="shared" si="1118"/>
        <v>794.20430258222109</v>
      </c>
      <c r="AC1852" s="24">
        <f t="shared" si="1119"/>
        <v>660.45485544995597</v>
      </c>
      <c r="AD1852" s="123">
        <f t="shared" si="1120"/>
        <v>9170</v>
      </c>
      <c r="AE1852" s="14">
        <f t="shared" si="1121"/>
        <v>152.83333333333334</v>
      </c>
      <c r="AF1852" s="24">
        <f t="shared" si="1105"/>
        <v>500</v>
      </c>
      <c r="AG1852" s="3">
        <f t="shared" si="1122"/>
        <v>-1</v>
      </c>
      <c r="AH1852" s="14">
        <f t="shared" si="1126"/>
        <v>0</v>
      </c>
      <c r="AI1852" s="14">
        <f t="shared" si="1127"/>
        <v>0</v>
      </c>
      <c r="AJ1852" s="14">
        <f t="shared" si="1128"/>
        <v>0.64999999999999991</v>
      </c>
      <c r="AK1852" s="14">
        <f t="shared" si="1129"/>
        <v>0.87999999999999989</v>
      </c>
      <c r="AL1852" s="24">
        <f t="shared" si="1123"/>
        <v>780.07209598687382</v>
      </c>
      <c r="AM1852" s="14">
        <f t="shared" si="1124"/>
        <v>632.1904422592612</v>
      </c>
      <c r="AN1852" s="138" t="str">
        <f t="shared" si="1125"/>
        <v>modifiée</v>
      </c>
      <c r="AP1852" s="124"/>
    </row>
    <row r="1853" spans="2:42" x14ac:dyDescent="0.25">
      <c r="B1853" s="3">
        <f t="shared" si="1106"/>
        <v>9175</v>
      </c>
      <c r="C1853" s="14">
        <f t="shared" si="1107"/>
        <v>152.91666666666666</v>
      </c>
      <c r="D1853" s="11">
        <f t="shared" si="1108"/>
        <v>1085.3253874008426</v>
      </c>
      <c r="E1853" s="11">
        <f t="shared" si="1093"/>
        <v>989.93082806444613</v>
      </c>
      <c r="F1853" s="11">
        <f t="shared" si="1109"/>
        <v>507.61514863189865</v>
      </c>
      <c r="G1853" s="11">
        <f t="shared" si="1094"/>
        <v>743.32339346737467</v>
      </c>
      <c r="H1853" s="11">
        <f t="shared" si="1095"/>
        <v>660.66144401419001</v>
      </c>
      <c r="I1853" s="24">
        <f t="shared" si="1110"/>
        <v>507.61514863189865</v>
      </c>
      <c r="J1853" s="12">
        <f t="shared" si="1096"/>
        <v>0.23882863565655402</v>
      </c>
      <c r="K1853" s="24">
        <f t="shared" si="1097"/>
        <v>672.29221594384819</v>
      </c>
      <c r="L1853" s="12">
        <f t="shared" si="1111"/>
        <v>0.20081708134463508</v>
      </c>
      <c r="M1853" s="24">
        <f t="shared" si="1112"/>
        <v>743.32339346737467</v>
      </c>
      <c r="N1853" s="12">
        <f t="shared" si="1098"/>
        <v>0.24192896763660685</v>
      </c>
      <c r="O1853" s="24">
        <f t="shared" si="1099"/>
        <v>1991.0302713840317</v>
      </c>
      <c r="P1853" s="12">
        <f t="shared" si="1113"/>
        <v>0.11949428358384724</v>
      </c>
      <c r="Q1853" s="24">
        <f t="shared" si="1114"/>
        <v>660.66144401419001</v>
      </c>
      <c r="R1853" s="12">
        <f t="shared" si="1100"/>
        <v>0.34648905057250179</v>
      </c>
      <c r="S1853" s="24">
        <f t="shared" si="1101"/>
        <v>834.11795661643328</v>
      </c>
      <c r="T1853" s="12">
        <f t="shared" si="1115"/>
        <v>0.20642927570991471</v>
      </c>
      <c r="W1853" s="24">
        <f t="shared" si="1116"/>
        <v>928.28226457100141</v>
      </c>
      <c r="X1853" s="24">
        <f t="shared" si="1117"/>
        <v>650</v>
      </c>
      <c r="Y1853" s="13">
        <f t="shared" si="1102"/>
        <v>0.32813685402836335</v>
      </c>
      <c r="Z1853" s="24">
        <f t="shared" si="1103"/>
        <v>1541.2140873361182</v>
      </c>
      <c r="AA1853" s="24">
        <f t="shared" si="1104"/>
        <v>12822.674466442566</v>
      </c>
      <c r="AB1853" s="24">
        <f t="shared" si="1118"/>
        <v>794.47185429259571</v>
      </c>
      <c r="AC1853" s="24">
        <f t="shared" si="1119"/>
        <v>660.66144401419001</v>
      </c>
      <c r="AD1853" s="123">
        <f t="shared" si="1120"/>
        <v>9175</v>
      </c>
      <c r="AE1853" s="14">
        <f t="shared" si="1121"/>
        <v>152.91666666666666</v>
      </c>
      <c r="AF1853" s="24">
        <f t="shared" si="1105"/>
        <v>500</v>
      </c>
      <c r="AG1853" s="3">
        <f t="shared" si="1122"/>
        <v>-1</v>
      </c>
      <c r="AH1853" s="14">
        <f t="shared" si="1126"/>
        <v>0</v>
      </c>
      <c r="AI1853" s="14">
        <f t="shared" si="1127"/>
        <v>0</v>
      </c>
      <c r="AJ1853" s="14">
        <f t="shared" si="1128"/>
        <v>0.64999999999999991</v>
      </c>
      <c r="AK1853" s="14">
        <f t="shared" si="1129"/>
        <v>0.87999999999999989</v>
      </c>
      <c r="AL1853" s="24">
        <f t="shared" si="1123"/>
        <v>780.32437532473841</v>
      </c>
      <c r="AM1853" s="14">
        <f t="shared" si="1124"/>
        <v>632.36648607847553</v>
      </c>
      <c r="AN1853" s="138" t="str">
        <f t="shared" si="1125"/>
        <v>modifiée</v>
      </c>
      <c r="AP1853" s="124"/>
    </row>
    <row r="1854" spans="2:42" x14ac:dyDescent="0.25">
      <c r="B1854" s="3">
        <f t="shared" si="1106"/>
        <v>9180</v>
      </c>
      <c r="C1854" s="14">
        <f t="shared" si="1107"/>
        <v>153</v>
      </c>
      <c r="D1854" s="11">
        <f t="shared" si="1108"/>
        <v>1085.4069506016901</v>
      </c>
      <c r="E1854" s="11">
        <f t="shared" si="1093"/>
        <v>990.15160349081839</v>
      </c>
      <c r="F1854" s="11">
        <f t="shared" si="1109"/>
        <v>507.81596571324326</v>
      </c>
      <c r="G1854" s="11">
        <f t="shared" si="1094"/>
        <v>743.44288775095856</v>
      </c>
      <c r="H1854" s="11">
        <f t="shared" si="1095"/>
        <v>660.86787328989988</v>
      </c>
      <c r="I1854" s="24">
        <f t="shared" si="1110"/>
        <v>507.81596571324326</v>
      </c>
      <c r="J1854" s="12">
        <f t="shared" si="1096"/>
        <v>0.23877345292686306</v>
      </c>
      <c r="K1854" s="24">
        <f t="shared" si="1097"/>
        <v>672.44758882626456</v>
      </c>
      <c r="L1854" s="12">
        <f t="shared" si="1111"/>
        <v>0.20073336283740176</v>
      </c>
      <c r="M1854" s="24">
        <f t="shared" si="1112"/>
        <v>743.44288775095856</v>
      </c>
      <c r="N1854" s="12">
        <f t="shared" si="1098"/>
        <v>0.24362820099929899</v>
      </c>
      <c r="O1854" s="24">
        <f t="shared" si="1099"/>
        <v>1977.1434345999949</v>
      </c>
      <c r="P1854" s="12">
        <f t="shared" si="1113"/>
        <v>0.12025684262259055</v>
      </c>
      <c r="Q1854" s="24">
        <f t="shared" si="1114"/>
        <v>660.86787328989988</v>
      </c>
      <c r="R1854" s="12">
        <f t="shared" si="1100"/>
        <v>0.34630225011813048</v>
      </c>
      <c r="S1854" s="24">
        <f t="shared" si="1101"/>
        <v>834.56789193519603</v>
      </c>
      <c r="T1854" s="12">
        <f t="shared" si="1115"/>
        <v>0.20626974130829545</v>
      </c>
      <c r="W1854" s="24">
        <f t="shared" si="1116"/>
        <v>928.61040142502975</v>
      </c>
      <c r="X1854" s="24">
        <f t="shared" si="1117"/>
        <v>650</v>
      </c>
      <c r="Y1854" s="13">
        <f t="shared" si="1102"/>
        <v>0.32776013835182272</v>
      </c>
      <c r="Z1854" s="24">
        <f t="shared" si="1103"/>
        <v>1538.530051644716</v>
      </c>
      <c r="AA1854" s="24">
        <f t="shared" si="1104"/>
        <v>12808.868120368368</v>
      </c>
      <c r="AB1854" s="24">
        <f t="shared" si="1118"/>
        <v>794.73913735746487</v>
      </c>
      <c r="AC1854" s="24">
        <f t="shared" si="1119"/>
        <v>660.86787328989988</v>
      </c>
      <c r="AD1854" s="123">
        <f t="shared" si="1120"/>
        <v>9180</v>
      </c>
      <c r="AE1854" s="14">
        <f t="shared" si="1121"/>
        <v>153</v>
      </c>
      <c r="AF1854" s="24">
        <f t="shared" si="1105"/>
        <v>500</v>
      </c>
      <c r="AG1854" s="3">
        <f t="shared" si="1122"/>
        <v>-1</v>
      </c>
      <c r="AH1854" s="14">
        <f t="shared" si="1126"/>
        <v>0</v>
      </c>
      <c r="AI1854" s="14">
        <f t="shared" si="1127"/>
        <v>0</v>
      </c>
      <c r="AJ1854" s="14">
        <f t="shared" si="1128"/>
        <v>0.64999999999999991</v>
      </c>
      <c r="AK1854" s="14">
        <f t="shared" si="1129"/>
        <v>0.87999999999999989</v>
      </c>
      <c r="AL1854" s="24">
        <f t="shared" si="1123"/>
        <v>780.57639513448032</v>
      </c>
      <c r="AM1854" s="14">
        <f t="shared" si="1124"/>
        <v>632.54238884393089</v>
      </c>
      <c r="AN1854" s="138" t="str">
        <f t="shared" si="1125"/>
        <v>modifiée</v>
      </c>
      <c r="AP1854" s="124"/>
    </row>
    <row r="1855" spans="2:42" x14ac:dyDescent="0.25">
      <c r="B1855" s="3">
        <f t="shared" si="1106"/>
        <v>9185</v>
      </c>
      <c r="C1855" s="14">
        <f t="shared" si="1107"/>
        <v>153.08333333333334</v>
      </c>
      <c r="D1855" s="11">
        <f t="shared" si="1108"/>
        <v>1085.488469426474</v>
      </c>
      <c r="E1855" s="11">
        <f t="shared" si="1093"/>
        <v>990.37237891719064</v>
      </c>
      <c r="F1855" s="11">
        <f t="shared" si="1109"/>
        <v>508.01669907608067</v>
      </c>
      <c r="G1855" s="11">
        <f t="shared" si="1094"/>
        <v>743.56314459358111</v>
      </c>
      <c r="H1855" s="11">
        <f t="shared" si="1095"/>
        <v>661.07414303120822</v>
      </c>
      <c r="I1855" s="24">
        <f t="shared" si="1110"/>
        <v>508.01669907608067</v>
      </c>
      <c r="J1855" s="12">
        <f t="shared" si="1096"/>
        <v>0.23871827027482642</v>
      </c>
      <c r="K1855" s="24">
        <f t="shared" si="1097"/>
        <v>672.60303332267597</v>
      </c>
      <c r="L1855" s="12">
        <f t="shared" si="1111"/>
        <v>0.20064967296211564</v>
      </c>
      <c r="M1855" s="24">
        <f t="shared" si="1112"/>
        <v>743.56314459358111</v>
      </c>
      <c r="N1855" s="12">
        <f t="shared" si="1098"/>
        <v>0.24532921957238768</v>
      </c>
      <c r="O1855" s="24">
        <f t="shared" si="1099"/>
        <v>1963.4346814813205</v>
      </c>
      <c r="P1855" s="12">
        <f t="shared" si="1113"/>
        <v>0.12101893454586843</v>
      </c>
      <c r="Q1855" s="24">
        <f t="shared" si="1114"/>
        <v>661.07414303120822</v>
      </c>
      <c r="R1855" s="12">
        <f t="shared" si="1100"/>
        <v>0.3461147953340078</v>
      </c>
      <c r="S1855" s="24">
        <f t="shared" si="1101"/>
        <v>835.01989152067313</v>
      </c>
      <c r="T1855" s="12">
        <f t="shared" si="1115"/>
        <v>0.20610995967342571</v>
      </c>
      <c r="W1855" s="24">
        <f t="shared" si="1116"/>
        <v>928.93816156338153</v>
      </c>
      <c r="X1855" s="24">
        <f t="shared" si="1117"/>
        <v>650</v>
      </c>
      <c r="Y1855" s="13">
        <f t="shared" si="1102"/>
        <v>0.32738470672928693</v>
      </c>
      <c r="Z1855" s="24">
        <f t="shared" si="1103"/>
        <v>1535.8554338452279</v>
      </c>
      <c r="AA1855" s="24">
        <f t="shared" si="1104"/>
        <v>12795.108564683635</v>
      </c>
      <c r="AB1855" s="24">
        <f t="shared" si="1118"/>
        <v>795.00615229729488</v>
      </c>
      <c r="AC1855" s="24">
        <f t="shared" si="1119"/>
        <v>661.07414303120822</v>
      </c>
      <c r="AD1855" s="123">
        <f t="shared" si="1120"/>
        <v>9185</v>
      </c>
      <c r="AE1855" s="14">
        <f t="shared" si="1121"/>
        <v>153.08333333333334</v>
      </c>
      <c r="AF1855" s="24">
        <f t="shared" si="1105"/>
        <v>500</v>
      </c>
      <c r="AG1855" s="3">
        <f t="shared" si="1122"/>
        <v>-1</v>
      </c>
      <c r="AH1855" s="14">
        <f t="shared" si="1126"/>
        <v>0</v>
      </c>
      <c r="AI1855" s="14">
        <f t="shared" si="1127"/>
        <v>0</v>
      </c>
      <c r="AJ1855" s="14">
        <f t="shared" si="1128"/>
        <v>0.64999999999999991</v>
      </c>
      <c r="AK1855" s="14">
        <f t="shared" si="1129"/>
        <v>0.87999999999999989</v>
      </c>
      <c r="AL1855" s="24">
        <f t="shared" si="1123"/>
        <v>780.82815591885014</v>
      </c>
      <c r="AM1855" s="14">
        <f t="shared" si="1124"/>
        <v>632.71815027431876</v>
      </c>
      <c r="AN1855" s="138" t="str">
        <f t="shared" si="1125"/>
        <v>modifiée</v>
      </c>
      <c r="AP1855" s="124"/>
    </row>
    <row r="1856" spans="2:42" x14ac:dyDescent="0.25">
      <c r="B1856" s="3">
        <f t="shared" si="1106"/>
        <v>9190</v>
      </c>
      <c r="C1856" s="14">
        <f t="shared" si="1107"/>
        <v>153.16666666666666</v>
      </c>
      <c r="D1856" s="11">
        <f t="shared" si="1108"/>
        <v>1085.5699439234552</v>
      </c>
      <c r="E1856" s="11">
        <f t="shared" si="1093"/>
        <v>990.59315434356279</v>
      </c>
      <c r="F1856" s="11">
        <f t="shared" si="1109"/>
        <v>508.2173487490428</v>
      </c>
      <c r="G1856" s="11">
        <f t="shared" si="1094"/>
        <v>743.68416352812699</v>
      </c>
      <c r="H1856" s="11">
        <f t="shared" si="1095"/>
        <v>661.28025299088165</v>
      </c>
      <c r="I1856" s="24">
        <f t="shared" si="1110"/>
        <v>508.2173487490428</v>
      </c>
      <c r="J1856" s="12">
        <f t="shared" si="1096"/>
        <v>0.23866308773246545</v>
      </c>
      <c r="K1856" s="24">
        <f t="shared" si="1097"/>
        <v>672.75854939234159</v>
      </c>
      <c r="L1856" s="12">
        <f t="shared" si="1111"/>
        <v>0.20056601174523297</v>
      </c>
      <c r="M1856" s="24">
        <f t="shared" si="1112"/>
        <v>743.68416352812699</v>
      </c>
      <c r="N1856" s="12">
        <f t="shared" si="1098"/>
        <v>0.24703191686092257</v>
      </c>
      <c r="O1856" s="24">
        <f t="shared" si="1099"/>
        <v>1949.9014710733077</v>
      </c>
      <c r="P1856" s="12">
        <f t="shared" si="1113"/>
        <v>0.12178050421937633</v>
      </c>
      <c r="Q1856" s="24">
        <f t="shared" si="1114"/>
        <v>661.28025299088165</v>
      </c>
      <c r="R1856" s="12">
        <f t="shared" si="1100"/>
        <v>0.34592668317130937</v>
      </c>
      <c r="S1856" s="24">
        <f t="shared" si="1101"/>
        <v>835.47396865704832</v>
      </c>
      <c r="T1856" s="12">
        <f t="shared" si="1115"/>
        <v>0.20594992944139368</v>
      </c>
      <c r="W1856" s="24">
        <f t="shared" si="1116"/>
        <v>929.2655462701108</v>
      </c>
      <c r="X1856" s="24">
        <f t="shared" si="1117"/>
        <v>650</v>
      </c>
      <c r="Y1856" s="13">
        <f t="shared" si="1102"/>
        <v>0.32701055639938814</v>
      </c>
      <c r="Z1856" s="24">
        <f t="shared" si="1103"/>
        <v>1533.1902018362996</v>
      </c>
      <c r="AA1856" s="24">
        <f t="shared" si="1104"/>
        <v>12781.395710613391</v>
      </c>
      <c r="AB1856" s="24">
        <f t="shared" si="1118"/>
        <v>795.27289963049623</v>
      </c>
      <c r="AC1856" s="24">
        <f t="shared" si="1119"/>
        <v>661.28025299088165</v>
      </c>
      <c r="AD1856" s="123">
        <f t="shared" si="1120"/>
        <v>9190</v>
      </c>
      <c r="AE1856" s="14">
        <f t="shared" si="1121"/>
        <v>153.16666666666666</v>
      </c>
      <c r="AF1856" s="24">
        <f t="shared" si="1105"/>
        <v>500</v>
      </c>
      <c r="AG1856" s="3">
        <f t="shared" si="1122"/>
        <v>-1</v>
      </c>
      <c r="AH1856" s="14">
        <f t="shared" si="1126"/>
        <v>0</v>
      </c>
      <c r="AI1856" s="14">
        <f t="shared" si="1127"/>
        <v>0</v>
      </c>
      <c r="AJ1856" s="14">
        <f t="shared" si="1128"/>
        <v>0.64999999999999991</v>
      </c>
      <c r="AK1856" s="14">
        <f t="shared" si="1129"/>
        <v>0.87999999999999989</v>
      </c>
      <c r="AL1856" s="24">
        <f t="shared" si="1123"/>
        <v>781.07965817860781</v>
      </c>
      <c r="AM1856" s="14">
        <f t="shared" si="1124"/>
        <v>632.89377008710483</v>
      </c>
      <c r="AN1856" s="138" t="str">
        <f t="shared" si="1125"/>
        <v>modifiée</v>
      </c>
      <c r="AP1856" s="124"/>
    </row>
    <row r="1857" spans="2:42" x14ac:dyDescent="0.25">
      <c r="B1857" s="3">
        <f t="shared" si="1106"/>
        <v>9195</v>
      </c>
      <c r="C1857" s="14">
        <f t="shared" si="1107"/>
        <v>153.25</v>
      </c>
      <c r="D1857" s="11">
        <f t="shared" si="1108"/>
        <v>1085.6513741408164</v>
      </c>
      <c r="E1857" s="11">
        <f t="shared" si="1093"/>
        <v>990.81392976993504</v>
      </c>
      <c r="F1857" s="11">
        <f t="shared" si="1109"/>
        <v>508.41791476078805</v>
      </c>
      <c r="G1857" s="11">
        <f t="shared" si="1094"/>
        <v>743.80594403234636</v>
      </c>
      <c r="H1857" s="11">
        <f t="shared" si="1095"/>
        <v>661.48620292032308</v>
      </c>
      <c r="I1857" s="24">
        <f t="shared" si="1110"/>
        <v>508.41791476078805</v>
      </c>
      <c r="J1857" s="12">
        <f t="shared" si="1096"/>
        <v>0.23860790533179374</v>
      </c>
      <c r="K1857" s="24">
        <f t="shared" si="1097"/>
        <v>672.91413699442182</v>
      </c>
      <c r="L1857" s="12">
        <f t="shared" si="1111"/>
        <v>0.20048237921313125</v>
      </c>
      <c r="M1857" s="24">
        <f t="shared" si="1112"/>
        <v>743.80594403234636</v>
      </c>
      <c r="N1857" s="12">
        <f t="shared" si="1098"/>
        <v>0.24873618663097732</v>
      </c>
      <c r="O1857" s="24">
        <f t="shared" si="1099"/>
        <v>1936.5412994925407</v>
      </c>
      <c r="P1857" s="12">
        <f t="shared" si="1113"/>
        <v>0.12254149688437249</v>
      </c>
      <c r="Q1857" s="24">
        <f t="shared" si="1114"/>
        <v>661.48620292032308</v>
      </c>
      <c r="R1857" s="12">
        <f t="shared" si="1100"/>
        <v>0.34573791056477621</v>
      </c>
      <c r="S1857" s="24">
        <f t="shared" si="1101"/>
        <v>835.93013673678342</v>
      </c>
      <c r="T1857" s="12">
        <f t="shared" si="1115"/>
        <v>0.20578964924010321</v>
      </c>
      <c r="W1857" s="24">
        <f t="shared" si="1116"/>
        <v>929.59255682651019</v>
      </c>
      <c r="X1857" s="24">
        <f t="shared" si="1117"/>
        <v>650</v>
      </c>
      <c r="Y1857" s="13">
        <f t="shared" si="1102"/>
        <v>0.32663768459565645</v>
      </c>
      <c r="Z1857" s="24">
        <f t="shared" si="1103"/>
        <v>1530.5343235856212</v>
      </c>
      <c r="AA1857" s="24">
        <f t="shared" si="1104"/>
        <v>12767.729469090269</v>
      </c>
      <c r="AB1857" s="24">
        <f t="shared" si="1118"/>
        <v>795.53937987341669</v>
      </c>
      <c r="AC1857" s="24">
        <f t="shared" si="1119"/>
        <v>661.48620292032308</v>
      </c>
      <c r="AD1857" s="123">
        <f t="shared" si="1120"/>
        <v>9195</v>
      </c>
      <c r="AE1857" s="14">
        <f t="shared" si="1121"/>
        <v>153.25</v>
      </c>
      <c r="AF1857" s="24">
        <f t="shared" si="1105"/>
        <v>500</v>
      </c>
      <c r="AG1857" s="3">
        <f t="shared" si="1122"/>
        <v>-1</v>
      </c>
      <c r="AH1857" s="14">
        <f t="shared" si="1126"/>
        <v>0</v>
      </c>
      <c r="AI1857" s="14">
        <f t="shared" si="1127"/>
        <v>0</v>
      </c>
      <c r="AJ1857" s="14">
        <f t="shared" si="1128"/>
        <v>0.64999999999999991</v>
      </c>
      <c r="AK1857" s="14">
        <f t="shared" si="1129"/>
        <v>0.87999999999999989</v>
      </c>
      <c r="AL1857" s="24">
        <f t="shared" si="1123"/>
        <v>781.33090241251659</v>
      </c>
      <c r="AM1857" s="14">
        <f t="shared" si="1124"/>
        <v>633.069247998523</v>
      </c>
      <c r="AN1857" s="138" t="str">
        <f t="shared" si="1125"/>
        <v>modifiée</v>
      </c>
      <c r="AP1857" s="124"/>
    </row>
    <row r="1858" spans="2:42" x14ac:dyDescent="0.25">
      <c r="B1858" s="3">
        <f t="shared" si="1106"/>
        <v>9200</v>
      </c>
      <c r="C1858" s="14">
        <f t="shared" si="1107"/>
        <v>153.33333333333334</v>
      </c>
      <c r="D1858" s="11">
        <f t="shared" si="1108"/>
        <v>1085.7327601266613</v>
      </c>
      <c r="E1858" s="11">
        <f t="shared" si="1093"/>
        <v>991.0347051963073</v>
      </c>
      <c r="F1858" s="11">
        <f t="shared" si="1109"/>
        <v>508.61839714000121</v>
      </c>
      <c r="G1858" s="11">
        <f t="shared" si="1094"/>
        <v>743.92848552923078</v>
      </c>
      <c r="H1858" s="11">
        <f t="shared" si="1095"/>
        <v>661.69199256956324</v>
      </c>
      <c r="I1858" s="24">
        <f t="shared" si="1110"/>
        <v>508.61839714000121</v>
      </c>
      <c r="J1858" s="12">
        <f t="shared" si="1096"/>
        <v>0.23855272310481693</v>
      </c>
      <c r="K1858" s="24">
        <f t="shared" si="1097"/>
        <v>673.06979608797656</v>
      </c>
      <c r="L1858" s="12">
        <f t="shared" si="1111"/>
        <v>0.20039877539214196</v>
      </c>
      <c r="M1858" s="24">
        <f t="shared" si="1112"/>
        <v>743.92848552923078</v>
      </c>
      <c r="N1858" s="12">
        <f t="shared" si="1098"/>
        <v>0.25044192293961709</v>
      </c>
      <c r="O1858" s="24">
        <f t="shared" si="1099"/>
        <v>1923.3516994090064</v>
      </c>
      <c r="P1858" s="12">
        <f t="shared" si="1113"/>
        <v>0.12330185817185278</v>
      </c>
      <c r="Q1858" s="24">
        <f t="shared" si="1114"/>
        <v>661.69199256956324</v>
      </c>
      <c r="R1858" s="12">
        <f t="shared" si="1100"/>
        <v>0.34554847443262776</v>
      </c>
      <c r="S1858" s="24">
        <f t="shared" si="1101"/>
        <v>836.38840926167245</v>
      </c>
      <c r="T1858" s="12">
        <f t="shared" si="1115"/>
        <v>0.20562911768927186</v>
      </c>
      <c r="W1858" s="24">
        <f t="shared" si="1116"/>
        <v>929.91919451110584</v>
      </c>
      <c r="X1858" s="24">
        <f t="shared" si="1117"/>
        <v>650</v>
      </c>
      <c r="Y1858" s="13">
        <f t="shared" si="1102"/>
        <v>0.32626608854659889</v>
      </c>
      <c r="Z1858" s="24">
        <f t="shared" si="1103"/>
        <v>1527.8877671300365</v>
      </c>
      <c r="AA1858" s="24">
        <f t="shared" si="1104"/>
        <v>12754.10975075788</v>
      </c>
      <c r="AB1858" s="24">
        <f t="shared" si="1118"/>
        <v>795.80559354033448</v>
      </c>
      <c r="AC1858" s="24">
        <f t="shared" si="1119"/>
        <v>661.69199256956324</v>
      </c>
      <c r="AD1858" s="123">
        <f t="shared" si="1120"/>
        <v>9200</v>
      </c>
      <c r="AE1858" s="14">
        <f t="shared" si="1121"/>
        <v>153.33333333333334</v>
      </c>
      <c r="AF1858" s="24">
        <f t="shared" si="1105"/>
        <v>500</v>
      </c>
      <c r="AG1858" s="3">
        <f t="shared" si="1122"/>
        <v>-1</v>
      </c>
      <c r="AH1858" s="14">
        <f t="shared" si="1126"/>
        <v>0</v>
      </c>
      <c r="AI1858" s="14">
        <f t="shared" si="1127"/>
        <v>0</v>
      </c>
      <c r="AJ1858" s="14">
        <f t="shared" si="1128"/>
        <v>0.64999999999999991</v>
      </c>
      <c r="AK1858" s="14">
        <f t="shared" si="1129"/>
        <v>0.87999999999999989</v>
      </c>
      <c r="AL1858" s="24">
        <f t="shared" si="1123"/>
        <v>781.5818891173368</v>
      </c>
      <c r="AM1858" s="14">
        <f t="shared" si="1124"/>
        <v>633.24458372356776</v>
      </c>
      <c r="AN1858" s="138" t="str">
        <f t="shared" si="1125"/>
        <v>modifiée</v>
      </c>
      <c r="AP1858" s="124"/>
    </row>
    <row r="1859" spans="2:42" x14ac:dyDescent="0.25">
      <c r="B1859" s="3">
        <f t="shared" si="1106"/>
        <v>9205</v>
      </c>
      <c r="C1859" s="14">
        <f t="shared" si="1107"/>
        <v>153.41666666666666</v>
      </c>
      <c r="D1859" s="11">
        <f t="shared" si="1108"/>
        <v>1085.8141019290156</v>
      </c>
      <c r="E1859" s="11">
        <f t="shared" si="1093"/>
        <v>991.25548062267944</v>
      </c>
      <c r="F1859" s="11">
        <f t="shared" si="1109"/>
        <v>508.81879591539337</v>
      </c>
      <c r="G1859" s="11">
        <f t="shared" si="1094"/>
        <v>744.05178738740267</v>
      </c>
      <c r="H1859" s="11">
        <f t="shared" si="1095"/>
        <v>661.89762168725247</v>
      </c>
      <c r="I1859" s="24">
        <f t="shared" si="1110"/>
        <v>508.81879591539337</v>
      </c>
      <c r="J1859" s="12">
        <f t="shared" si="1096"/>
        <v>0.23849754108353288</v>
      </c>
      <c r="K1859" s="24">
        <f t="shared" si="1097"/>
        <v>673.22552663196711</v>
      </c>
      <c r="L1859" s="12">
        <f t="shared" si="1111"/>
        <v>0.20031520030850161</v>
      </c>
      <c r="M1859" s="24">
        <f t="shared" si="1112"/>
        <v>744.05178738740267</v>
      </c>
      <c r="N1859" s="12">
        <f t="shared" si="1098"/>
        <v>0.25214902016442314</v>
      </c>
      <c r="O1859" s="24">
        <f t="shared" si="1099"/>
        <v>1910.3302395348178</v>
      </c>
      <c r="P1859" s="12">
        <f t="shared" si="1113"/>
        <v>0.12406153411628752</v>
      </c>
      <c r="Q1859" s="24">
        <f t="shared" si="1114"/>
        <v>661.89762168725247</v>
      </c>
      <c r="R1859" s="12">
        <f t="shared" si="1100"/>
        <v>0.34535837167647332</v>
      </c>
      <c r="S1859" s="24">
        <f t="shared" si="1101"/>
        <v>836.84879984390841</v>
      </c>
      <c r="T1859" s="12">
        <f t="shared" si="1115"/>
        <v>0.20546833340031073</v>
      </c>
      <c r="W1859" s="24">
        <f t="shared" si="1116"/>
        <v>930.24546059965246</v>
      </c>
      <c r="X1859" s="24">
        <f t="shared" si="1117"/>
        <v>650</v>
      </c>
      <c r="Y1859" s="13">
        <f t="shared" si="1102"/>
        <v>0.32589576547580046</v>
      </c>
      <c r="Z1859" s="24">
        <f t="shared" si="1103"/>
        <v>1525.2505005756746</v>
      </c>
      <c r="AA1859" s="24">
        <f t="shared" si="1104"/>
        <v>12740.536465975079</v>
      </c>
      <c r="AB1859" s="24">
        <f t="shared" si="1118"/>
        <v>796.07154114345246</v>
      </c>
      <c r="AC1859" s="24">
        <f t="shared" si="1119"/>
        <v>661.89762168725247</v>
      </c>
      <c r="AD1859" s="123">
        <f t="shared" si="1120"/>
        <v>9205</v>
      </c>
      <c r="AE1859" s="14">
        <f t="shared" si="1121"/>
        <v>153.41666666666666</v>
      </c>
      <c r="AF1859" s="24">
        <f t="shared" si="1105"/>
        <v>500</v>
      </c>
      <c r="AG1859" s="3">
        <f t="shared" si="1122"/>
        <v>-1</v>
      </c>
      <c r="AH1859" s="14">
        <f t="shared" si="1126"/>
        <v>0</v>
      </c>
      <c r="AI1859" s="14">
        <f t="shared" si="1127"/>
        <v>0</v>
      </c>
      <c r="AJ1859" s="14">
        <f t="shared" si="1128"/>
        <v>0.64999999999999991</v>
      </c>
      <c r="AK1859" s="14">
        <f t="shared" si="1129"/>
        <v>0.87999999999999989</v>
      </c>
      <c r="AL1859" s="24">
        <f t="shared" si="1123"/>
        <v>781.83261878782014</v>
      </c>
      <c r="AM1859" s="14">
        <f t="shared" si="1124"/>
        <v>633.41977697598782</v>
      </c>
      <c r="AN1859" s="138" t="str">
        <f t="shared" si="1125"/>
        <v>modifiée</v>
      </c>
      <c r="AP1859" s="124"/>
    </row>
    <row r="1860" spans="2:42" x14ac:dyDescent="0.25">
      <c r="B1860" s="3">
        <f t="shared" si="1106"/>
        <v>9210</v>
      </c>
      <c r="C1860" s="14">
        <f t="shared" si="1107"/>
        <v>153.5</v>
      </c>
      <c r="D1860" s="11">
        <f t="shared" si="1108"/>
        <v>1085.8953995958263</v>
      </c>
      <c r="E1860" s="11">
        <f t="shared" si="1093"/>
        <v>991.4762560490517</v>
      </c>
      <c r="F1860" s="11">
        <f t="shared" si="1109"/>
        <v>509.01911111570189</v>
      </c>
      <c r="G1860" s="11">
        <f t="shared" si="1094"/>
        <v>744.17584892151899</v>
      </c>
      <c r="H1860" s="11">
        <f t="shared" si="1095"/>
        <v>662.10309002065276</v>
      </c>
      <c r="I1860" s="24">
        <f t="shared" si="1110"/>
        <v>509.01911111570189</v>
      </c>
      <c r="J1860" s="12">
        <f t="shared" si="1096"/>
        <v>0.23844235929993132</v>
      </c>
      <c r="K1860" s="24">
        <f t="shared" si="1097"/>
        <v>673.38132858525569</v>
      </c>
      <c r="L1860" s="12">
        <f t="shared" si="1111"/>
        <v>0.20023165398838955</v>
      </c>
      <c r="M1860" s="24">
        <f t="shared" si="1112"/>
        <v>744.17584892151899</v>
      </c>
      <c r="N1860" s="12">
        <f t="shared" si="1098"/>
        <v>0.25385737303257261</v>
      </c>
      <c r="O1860" s="24">
        <f t="shared" si="1099"/>
        <v>1897.4745241193616</v>
      </c>
      <c r="P1860" s="12">
        <f t="shared" si="1113"/>
        <v>0.124820471169097</v>
      </c>
      <c r="Q1860" s="24">
        <f t="shared" si="1114"/>
        <v>662.10309002065276</v>
      </c>
      <c r="R1860" s="12">
        <f t="shared" si="1100"/>
        <v>0.34516759918122453</v>
      </c>
      <c r="S1860" s="24">
        <f t="shared" si="1101"/>
        <v>837.31132220716302</v>
      </c>
      <c r="T1860" s="12">
        <f t="shared" si="1115"/>
        <v>0.20530729497632946</v>
      </c>
      <c r="W1860" s="24">
        <f t="shared" si="1116"/>
        <v>930.57135636512828</v>
      </c>
      <c r="X1860" s="24">
        <f t="shared" si="1117"/>
        <v>650</v>
      </c>
      <c r="Y1860" s="13">
        <f t="shared" si="1102"/>
        <v>0.32552671260201316</v>
      </c>
      <c r="Z1860" s="24">
        <f t="shared" si="1103"/>
        <v>1522.6224920980853</v>
      </c>
      <c r="AA1860" s="24">
        <f t="shared" si="1104"/>
        <v>12727.009524819749</v>
      </c>
      <c r="AB1860" s="24">
        <f t="shared" si="1118"/>
        <v>796.33722319289052</v>
      </c>
      <c r="AC1860" s="24">
        <f t="shared" si="1119"/>
        <v>662.10309002065276</v>
      </c>
      <c r="AD1860" s="123">
        <f t="shared" si="1120"/>
        <v>9210</v>
      </c>
      <c r="AE1860" s="14">
        <f t="shared" si="1121"/>
        <v>153.5</v>
      </c>
      <c r="AF1860" s="24">
        <f t="shared" si="1105"/>
        <v>500</v>
      </c>
      <c r="AG1860" s="3">
        <f t="shared" si="1122"/>
        <v>-1</v>
      </c>
      <c r="AH1860" s="14">
        <f t="shared" si="1126"/>
        <v>0</v>
      </c>
      <c r="AI1860" s="14">
        <f t="shared" si="1127"/>
        <v>0</v>
      </c>
      <c r="AJ1860" s="14">
        <f t="shared" si="1128"/>
        <v>0.64999999999999991</v>
      </c>
      <c r="AK1860" s="14">
        <f t="shared" si="1129"/>
        <v>0.87999999999999989</v>
      </c>
      <c r="AL1860" s="24">
        <f t="shared" si="1123"/>
        <v>782.08309191670378</v>
      </c>
      <c r="AM1860" s="14">
        <f t="shared" si="1124"/>
        <v>633.59482746827928</v>
      </c>
      <c r="AN1860" s="138" t="str">
        <f t="shared" si="1125"/>
        <v>modifiée</v>
      </c>
      <c r="AP1860" s="124"/>
    </row>
    <row r="1861" spans="2:42" x14ac:dyDescent="0.25">
      <c r="B1861" s="3">
        <f t="shared" si="1106"/>
        <v>9215</v>
      </c>
      <c r="C1861" s="14">
        <f t="shared" si="1107"/>
        <v>153.58333333333334</v>
      </c>
      <c r="D1861" s="11">
        <f t="shared" si="1108"/>
        <v>1085.9766531749635</v>
      </c>
      <c r="E1861" s="11">
        <f t="shared" si="1093"/>
        <v>991.69703147542396</v>
      </c>
      <c r="F1861" s="11">
        <f t="shared" si="1109"/>
        <v>509.21934276969029</v>
      </c>
      <c r="G1861" s="11">
        <f t="shared" si="1094"/>
        <v>744.30066939268806</v>
      </c>
      <c r="H1861" s="11">
        <f t="shared" si="1095"/>
        <v>662.30839731562912</v>
      </c>
      <c r="I1861" s="24">
        <f t="shared" si="1110"/>
        <v>509.21934276969029</v>
      </c>
      <c r="J1861" s="12">
        <f t="shared" si="1096"/>
        <v>0.23838717778599311</v>
      </c>
      <c r="K1861" s="24">
        <f t="shared" si="1097"/>
        <v>673.53720190660692</v>
      </c>
      <c r="L1861" s="12">
        <f t="shared" si="1111"/>
        <v>0.20014813645789023</v>
      </c>
      <c r="M1861" s="24">
        <f t="shared" si="1112"/>
        <v>744.30066939268806</v>
      </c>
      <c r="N1861" s="12">
        <f t="shared" si="1098"/>
        <v>0.25556687664944822</v>
      </c>
      <c r="O1861" s="24">
        <f t="shared" si="1099"/>
        <v>1884.7821924508853</v>
      </c>
      <c r="P1861" s="12">
        <f t="shared" si="1113"/>
        <v>0.12557861621168501</v>
      </c>
      <c r="Q1861" s="24">
        <f t="shared" si="1114"/>
        <v>662.30839731562912</v>
      </c>
      <c r="R1861" s="12">
        <f t="shared" si="1100"/>
        <v>0.34497615381500646</v>
      </c>
      <c r="S1861" s="24">
        <f t="shared" si="1101"/>
        <v>837.77599018767648</v>
      </c>
      <c r="T1861" s="12">
        <f t="shared" si="1115"/>
        <v>0.20514600101203176</v>
      </c>
      <c r="W1861" s="24">
        <f t="shared" si="1116"/>
        <v>930.89688307773031</v>
      </c>
      <c r="X1861" s="24">
        <f t="shared" si="1117"/>
        <v>650</v>
      </c>
      <c r="Y1861" s="13">
        <f t="shared" si="1102"/>
        <v>0.32515892713924777</v>
      </c>
      <c r="Z1861" s="24">
        <f t="shared" si="1103"/>
        <v>1520.0037099423412</v>
      </c>
      <c r="AA1861" s="24">
        <f t="shared" si="1104"/>
        <v>12713.528837092708</v>
      </c>
      <c r="AB1861" s="24">
        <f t="shared" si="1118"/>
        <v>796.60264019667966</v>
      </c>
      <c r="AC1861" s="24">
        <f t="shared" si="1119"/>
        <v>662.30839731562912</v>
      </c>
      <c r="AD1861" s="123">
        <f t="shared" si="1120"/>
        <v>9215</v>
      </c>
      <c r="AE1861" s="14">
        <f t="shared" si="1121"/>
        <v>153.58333333333334</v>
      </c>
      <c r="AF1861" s="24">
        <f t="shared" si="1105"/>
        <v>500</v>
      </c>
      <c r="AG1861" s="3">
        <f t="shared" si="1122"/>
        <v>-1</v>
      </c>
      <c r="AH1861" s="14">
        <f t="shared" si="1126"/>
        <v>0</v>
      </c>
      <c r="AI1861" s="14">
        <f t="shared" si="1127"/>
        <v>0</v>
      </c>
      <c r="AJ1861" s="14">
        <f t="shared" si="1128"/>
        <v>0.64999999999999991</v>
      </c>
      <c r="AK1861" s="14">
        <f t="shared" si="1129"/>
        <v>0.87999999999999989</v>
      </c>
      <c r="AL1861" s="24">
        <f t="shared" si="1123"/>
        <v>782.33330899470411</v>
      </c>
      <c r="AM1861" s="14">
        <f t="shared" si="1124"/>
        <v>633.76973491167792</v>
      </c>
      <c r="AN1861" s="138" t="str">
        <f t="shared" si="1125"/>
        <v>modifiée</v>
      </c>
      <c r="AP1861" s="124"/>
    </row>
    <row r="1862" spans="2:42" x14ac:dyDescent="0.25">
      <c r="B1862" s="3">
        <f t="shared" si="1106"/>
        <v>9220</v>
      </c>
      <c r="C1862" s="14">
        <f t="shared" si="1107"/>
        <v>153.66666666666666</v>
      </c>
      <c r="D1862" s="11">
        <f t="shared" si="1108"/>
        <v>1086.0578627142181</v>
      </c>
      <c r="E1862" s="11">
        <f t="shared" si="1093"/>
        <v>991.9178069017961</v>
      </c>
      <c r="F1862" s="11">
        <f t="shared" si="1109"/>
        <v>509.41949090614816</v>
      </c>
      <c r="G1862" s="11">
        <f t="shared" si="1094"/>
        <v>744.42624800889973</v>
      </c>
      <c r="H1862" s="11">
        <f t="shared" si="1095"/>
        <v>662.51354331664118</v>
      </c>
      <c r="I1862" s="24">
        <f t="shared" si="1110"/>
        <v>509.41949090614816</v>
      </c>
      <c r="J1862" s="12">
        <f t="shared" si="1096"/>
        <v>0.23833199657369095</v>
      </c>
      <c r="K1862" s="24">
        <f t="shared" si="1097"/>
        <v>673.69314655468679</v>
      </c>
      <c r="L1862" s="12">
        <f t="shared" si="1111"/>
        <v>0.2000646477430584</v>
      </c>
      <c r="M1862" s="24">
        <f t="shared" si="1112"/>
        <v>744.42624800889973</v>
      </c>
      <c r="N1862" s="12">
        <f t="shared" si="1098"/>
        <v>0.25727742652677232</v>
      </c>
      <c r="O1862" s="24">
        <f t="shared" si="1099"/>
        <v>1872.2509183643726</v>
      </c>
      <c r="P1862" s="12">
        <f t="shared" si="1113"/>
        <v>0.12633591656821982</v>
      </c>
      <c r="Q1862" s="24">
        <f t="shared" si="1114"/>
        <v>662.51354331664118</v>
      </c>
      <c r="R1862" s="12">
        <f t="shared" si="1100"/>
        <v>0.3447840324290693</v>
      </c>
      <c r="S1862" s="24">
        <f t="shared" si="1101"/>
        <v>838.24281773536109</v>
      </c>
      <c r="T1862" s="12">
        <f t="shared" si="1115"/>
        <v>0.20498445009375979</v>
      </c>
      <c r="W1862" s="24">
        <f t="shared" si="1116"/>
        <v>931.22204200486954</v>
      </c>
      <c r="X1862" s="24">
        <f t="shared" si="1117"/>
        <v>650</v>
      </c>
      <c r="Y1862" s="13">
        <f t="shared" si="1102"/>
        <v>0.3247924062968609</v>
      </c>
      <c r="Z1862" s="24">
        <f t="shared" si="1103"/>
        <v>1517.3941224231639</v>
      </c>
      <c r="AA1862" s="24">
        <f t="shared" si="1104"/>
        <v>12700.094312321386</v>
      </c>
      <c r="AB1862" s="24">
        <f t="shared" si="1118"/>
        <v>796.86779266075541</v>
      </c>
      <c r="AC1862" s="24">
        <f t="shared" si="1119"/>
        <v>662.51354331664118</v>
      </c>
      <c r="AD1862" s="123">
        <f t="shared" si="1120"/>
        <v>9220</v>
      </c>
      <c r="AE1862" s="14">
        <f t="shared" si="1121"/>
        <v>153.66666666666666</v>
      </c>
      <c r="AF1862" s="24">
        <f t="shared" si="1105"/>
        <v>500</v>
      </c>
      <c r="AG1862" s="3">
        <f t="shared" si="1122"/>
        <v>-1</v>
      </c>
      <c r="AH1862" s="14">
        <f t="shared" si="1126"/>
        <v>0</v>
      </c>
      <c r="AI1862" s="14">
        <f t="shared" si="1127"/>
        <v>0</v>
      </c>
      <c r="AJ1862" s="14">
        <f t="shared" si="1128"/>
        <v>0.64999999999999991</v>
      </c>
      <c r="AK1862" s="14">
        <f t="shared" si="1129"/>
        <v>0.87999999999999989</v>
      </c>
      <c r="AL1862" s="24">
        <f t="shared" si="1123"/>
        <v>782.58327051051117</v>
      </c>
      <c r="AM1862" s="14">
        <f t="shared" si="1124"/>
        <v>633.9444990161528</v>
      </c>
      <c r="AN1862" s="138" t="str">
        <f t="shared" si="1125"/>
        <v>modifiée</v>
      </c>
      <c r="AP1862" s="124"/>
    </row>
    <row r="1863" spans="2:42" x14ac:dyDescent="0.25">
      <c r="B1863" s="3">
        <f t="shared" si="1106"/>
        <v>9225</v>
      </c>
      <c r="C1863" s="14">
        <f t="shared" si="1107"/>
        <v>153.75</v>
      </c>
      <c r="D1863" s="11">
        <f t="shared" si="1108"/>
        <v>1086.139028261304</v>
      </c>
      <c r="E1863" s="11">
        <f t="shared" si="1093"/>
        <v>992.13858232816835</v>
      </c>
      <c r="F1863" s="11">
        <f t="shared" si="1109"/>
        <v>509.61955555389119</v>
      </c>
      <c r="G1863" s="11">
        <f t="shared" si="1094"/>
        <v>744.55258392546796</v>
      </c>
      <c r="H1863" s="11">
        <f t="shared" si="1095"/>
        <v>662.71852776673495</v>
      </c>
      <c r="I1863" s="24">
        <f t="shared" si="1110"/>
        <v>509.61955555389119</v>
      </c>
      <c r="J1863" s="12">
        <f t="shared" si="1096"/>
        <v>0.23827681569498815</v>
      </c>
      <c r="K1863" s="24">
        <f t="shared" si="1097"/>
        <v>673.84916248806439</v>
      </c>
      <c r="L1863" s="12">
        <f t="shared" si="1111"/>
        <v>0.19998118786983707</v>
      </c>
      <c r="M1863" s="24">
        <f t="shared" si="1112"/>
        <v>744.55258392546796</v>
      </c>
      <c r="N1863" s="12">
        <f t="shared" si="1098"/>
        <v>0.25898891861024531</v>
      </c>
      <c r="O1863" s="24">
        <f t="shared" si="1099"/>
        <v>1859.8784097557023</v>
      </c>
      <c r="P1863" s="12">
        <f t="shared" si="1113"/>
        <v>0.12709232001788887</v>
      </c>
      <c r="Q1863" s="24">
        <f t="shared" si="1114"/>
        <v>662.71852776673495</v>
      </c>
      <c r="R1863" s="12">
        <f t="shared" si="1100"/>
        <v>0.34459123185769985</v>
      </c>
      <c r="S1863" s="24">
        <f t="shared" si="1101"/>
        <v>838.71181891491665</v>
      </c>
      <c r="T1863" s="12">
        <f t="shared" si="1115"/>
        <v>0.20482264079932505</v>
      </c>
      <c r="W1863" s="24">
        <f t="shared" si="1116"/>
        <v>931.5468344111664</v>
      </c>
      <c r="X1863" s="24">
        <f t="shared" si="1117"/>
        <v>650</v>
      </c>
      <c r="Y1863" s="13">
        <f t="shared" si="1102"/>
        <v>0.32442714727964922</v>
      </c>
      <c r="Z1863" s="24">
        <f t="shared" si="1103"/>
        <v>1514.7936979250489</v>
      </c>
      <c r="AA1863" s="24">
        <f t="shared" si="1104"/>
        <v>12686.705859763837</v>
      </c>
      <c r="AB1863" s="24">
        <f t="shared" si="1118"/>
        <v>797.13268108895068</v>
      </c>
      <c r="AC1863" s="24">
        <f t="shared" si="1119"/>
        <v>662.71852776673495</v>
      </c>
      <c r="AD1863" s="123">
        <f t="shared" si="1120"/>
        <v>9225</v>
      </c>
      <c r="AE1863" s="14">
        <f t="shared" si="1121"/>
        <v>153.75</v>
      </c>
      <c r="AF1863" s="24">
        <f t="shared" si="1105"/>
        <v>500</v>
      </c>
      <c r="AG1863" s="3">
        <f t="shared" si="1122"/>
        <v>-1</v>
      </c>
      <c r="AH1863" s="14">
        <f t="shared" si="1126"/>
        <v>0</v>
      </c>
      <c r="AI1863" s="14">
        <f t="shared" si="1127"/>
        <v>0</v>
      </c>
      <c r="AJ1863" s="14">
        <f t="shared" si="1128"/>
        <v>0.64999999999999991</v>
      </c>
      <c r="AK1863" s="14">
        <f t="shared" si="1129"/>
        <v>0.87999999999999989</v>
      </c>
      <c r="AL1863" s="24">
        <f t="shared" si="1123"/>
        <v>782.83297695078249</v>
      </c>
      <c r="AM1863" s="14">
        <f t="shared" si="1124"/>
        <v>634.1191194903987</v>
      </c>
      <c r="AN1863" s="138" t="str">
        <f t="shared" si="1125"/>
        <v>modifiée</v>
      </c>
      <c r="AP1863" s="124"/>
    </row>
    <row r="1864" spans="2:42" x14ac:dyDescent="0.25">
      <c r="B1864" s="3">
        <f t="shared" si="1106"/>
        <v>9230</v>
      </c>
      <c r="C1864" s="14">
        <f t="shared" si="1107"/>
        <v>153.83333333333334</v>
      </c>
      <c r="D1864" s="11">
        <f t="shared" si="1108"/>
        <v>1086.2201498638578</v>
      </c>
      <c r="E1864" s="11">
        <f t="shared" si="1093"/>
        <v>992.35935775454061</v>
      </c>
      <c r="F1864" s="11">
        <f t="shared" si="1109"/>
        <v>509.819536741761</v>
      </c>
      <c r="G1864" s="11">
        <f t="shared" si="1094"/>
        <v>744.67967624548589</v>
      </c>
      <c r="H1864" s="11">
        <f t="shared" si="1095"/>
        <v>662.92335040753426</v>
      </c>
      <c r="I1864" s="24">
        <f t="shared" si="1110"/>
        <v>509.819536741761</v>
      </c>
      <c r="J1864" s="12">
        <f t="shared" si="1096"/>
        <v>0.2382216351818397</v>
      </c>
      <c r="K1864" s="24">
        <f t="shared" si="1097"/>
        <v>674.00524966521084</v>
      </c>
      <c r="L1864" s="12">
        <f t="shared" si="1111"/>
        <v>0.19989775686410691</v>
      </c>
      <c r="M1864" s="24">
        <f t="shared" si="1112"/>
        <v>744.67967624548589</v>
      </c>
      <c r="N1864" s="12">
        <f t="shared" si="1098"/>
        <v>0.26070124930667948</v>
      </c>
      <c r="O1864" s="24">
        <f t="shared" si="1099"/>
        <v>1847.6624081019722</v>
      </c>
      <c r="P1864" s="12">
        <f t="shared" si="1113"/>
        <v>0.12784777480692214</v>
      </c>
      <c r="Q1864" s="24">
        <f t="shared" si="1114"/>
        <v>662.92335040753426</v>
      </c>
      <c r="R1864" s="12">
        <f t="shared" si="1100"/>
        <v>0.34439774891813135</v>
      </c>
      <c r="S1864" s="24">
        <f t="shared" si="1101"/>
        <v>839.18300790695923</v>
      </c>
      <c r="T1864" s="12">
        <f t="shared" si="1115"/>
        <v>0.20466057169802923</v>
      </c>
      <c r="W1864" s="24">
        <f t="shared" si="1116"/>
        <v>931.87126155844601</v>
      </c>
      <c r="X1864" s="24">
        <f t="shared" si="1117"/>
        <v>650</v>
      </c>
      <c r="Y1864" s="13">
        <f t="shared" si="1102"/>
        <v>0.32406314728793706</v>
      </c>
      <c r="Z1864" s="24">
        <f t="shared" si="1103"/>
        <v>1512.2024049023651</v>
      </c>
      <c r="AA1864" s="24">
        <f t="shared" si="1104"/>
        <v>12673.363388412472</v>
      </c>
      <c r="AB1864" s="24">
        <f t="shared" si="1118"/>
        <v>797.39730598299013</v>
      </c>
      <c r="AC1864" s="24">
        <f t="shared" si="1119"/>
        <v>662.92335040753426</v>
      </c>
      <c r="AD1864" s="123">
        <f t="shared" si="1120"/>
        <v>9230</v>
      </c>
      <c r="AE1864" s="14">
        <f t="shared" si="1121"/>
        <v>153.83333333333334</v>
      </c>
      <c r="AF1864" s="24">
        <f t="shared" si="1105"/>
        <v>500</v>
      </c>
      <c r="AG1864" s="3">
        <f t="shared" si="1122"/>
        <v>-1</v>
      </c>
      <c r="AH1864" s="14">
        <f t="shared" si="1126"/>
        <v>0</v>
      </c>
      <c r="AI1864" s="14">
        <f t="shared" si="1127"/>
        <v>0</v>
      </c>
      <c r="AJ1864" s="14">
        <f t="shared" si="1128"/>
        <v>0.64999999999999991</v>
      </c>
      <c r="AK1864" s="14">
        <f t="shared" si="1129"/>
        <v>0.87999999999999989</v>
      </c>
      <c r="AL1864" s="24">
        <f t="shared" si="1123"/>
        <v>783.08242880013745</v>
      </c>
      <c r="AM1864" s="14">
        <f t="shared" si="1124"/>
        <v>634.29359604182889</v>
      </c>
      <c r="AN1864" s="138" t="str">
        <f t="shared" si="1125"/>
        <v>modifiée</v>
      </c>
      <c r="AP1864" s="124"/>
    </row>
    <row r="1865" spans="2:42" x14ac:dyDescent="0.25">
      <c r="B1865" s="3">
        <f t="shared" si="1106"/>
        <v>9235</v>
      </c>
      <c r="C1865" s="14">
        <f t="shared" si="1107"/>
        <v>153.91666666666666</v>
      </c>
      <c r="D1865" s="11">
        <f t="shared" si="1108"/>
        <v>1086.3012275694382</v>
      </c>
      <c r="E1865" s="11">
        <f t="shared" si="1093"/>
        <v>992.58013318091275</v>
      </c>
      <c r="F1865" s="11">
        <f t="shared" si="1109"/>
        <v>510.01943449862512</v>
      </c>
      <c r="G1865" s="11">
        <f t="shared" si="1094"/>
        <v>744.80752402029282</v>
      </c>
      <c r="H1865" s="11">
        <f t="shared" si="1095"/>
        <v>663.12801097923227</v>
      </c>
      <c r="I1865" s="24">
        <f t="shared" si="1110"/>
        <v>510.01943449862512</v>
      </c>
      <c r="J1865" s="12">
        <f t="shared" si="1096"/>
        <v>0.23816645506619083</v>
      </c>
      <c r="K1865" s="24">
        <f t="shared" si="1097"/>
        <v>674.16140804450129</v>
      </c>
      <c r="L1865" s="12">
        <f t="shared" si="1111"/>
        <v>0.19981435475169718</v>
      </c>
      <c r="M1865" s="24">
        <f t="shared" si="1112"/>
        <v>744.80752402029282</v>
      </c>
      <c r="N1865" s="12">
        <f t="shared" si="1098"/>
        <v>0.26241431551061561</v>
      </c>
      <c r="O1865" s="24">
        <f t="shared" si="1099"/>
        <v>1835.600687987946</v>
      </c>
      <c r="P1865" s="12">
        <f t="shared" si="1113"/>
        <v>0.12860222966020035</v>
      </c>
      <c r="Q1865" s="24">
        <f t="shared" si="1114"/>
        <v>663.12801097923227</v>
      </c>
      <c r="R1865" s="12">
        <f t="shared" si="1100"/>
        <v>0.34420358041045518</v>
      </c>
      <c r="S1865" s="24">
        <f t="shared" si="1101"/>
        <v>839.65639900916153</v>
      </c>
      <c r="T1865" s="12">
        <f t="shared" si="1115"/>
        <v>0.204498241350629</v>
      </c>
      <c r="W1865" s="24">
        <f t="shared" si="1116"/>
        <v>932.19532470573392</v>
      </c>
      <c r="X1865" s="24">
        <f t="shared" si="1117"/>
        <v>650</v>
      </c>
      <c r="Y1865" s="13">
        <f t="shared" si="1102"/>
        <v>0.32370040351766183</v>
      </c>
      <c r="Z1865" s="24">
        <f t="shared" si="1103"/>
        <v>1509.6202118794708</v>
      </c>
      <c r="AA1865" s="24">
        <f t="shared" si="1104"/>
        <v>12660.066806997671</v>
      </c>
      <c r="AB1865" s="24">
        <f t="shared" si="1118"/>
        <v>797.6616678424831</v>
      </c>
      <c r="AC1865" s="24">
        <f t="shared" si="1119"/>
        <v>663.12801097923227</v>
      </c>
      <c r="AD1865" s="123">
        <f t="shared" si="1120"/>
        <v>9235</v>
      </c>
      <c r="AE1865" s="14">
        <f t="shared" si="1121"/>
        <v>153.91666666666666</v>
      </c>
      <c r="AF1865" s="24">
        <f t="shared" si="1105"/>
        <v>500</v>
      </c>
      <c r="AG1865" s="3">
        <f t="shared" si="1122"/>
        <v>-1</v>
      </c>
      <c r="AH1865" s="14">
        <f t="shared" si="1126"/>
        <v>0</v>
      </c>
      <c r="AI1865" s="14">
        <f t="shared" si="1127"/>
        <v>0</v>
      </c>
      <c r="AJ1865" s="14">
        <f t="shared" si="1128"/>
        <v>0.64999999999999991</v>
      </c>
      <c r="AK1865" s="14">
        <f t="shared" si="1129"/>
        <v>0.87999999999999989</v>
      </c>
      <c r="AL1865" s="24">
        <f t="shared" si="1123"/>
        <v>783.33162654115131</v>
      </c>
      <c r="AM1865" s="14">
        <f t="shared" si="1124"/>
        <v>634.46792837656858</v>
      </c>
      <c r="AN1865" s="138" t="str">
        <f t="shared" si="1125"/>
        <v>modifiée</v>
      </c>
      <c r="AP1865" s="124"/>
    </row>
    <row r="1866" spans="2:42" x14ac:dyDescent="0.25">
      <c r="B1866" s="3">
        <f t="shared" si="1106"/>
        <v>9240</v>
      </c>
      <c r="C1866" s="14">
        <f t="shared" si="1107"/>
        <v>154</v>
      </c>
      <c r="D1866" s="11">
        <f t="shared" si="1108"/>
        <v>1086.3822614255273</v>
      </c>
      <c r="E1866" s="11">
        <f t="shared" si="1093"/>
        <v>992.80090860728501</v>
      </c>
      <c r="F1866" s="11">
        <f t="shared" si="1109"/>
        <v>510.21924885337683</v>
      </c>
      <c r="G1866" s="11">
        <f t="shared" si="1094"/>
        <v>744.93612624995296</v>
      </c>
      <c r="H1866" s="11">
        <f t="shared" si="1095"/>
        <v>663.33250922058289</v>
      </c>
      <c r="I1866" s="24">
        <f t="shared" si="1110"/>
        <v>510.21924885337683</v>
      </c>
      <c r="J1866" s="12">
        <f t="shared" si="1096"/>
        <v>0.23811127537997739</v>
      </c>
      <c r="K1866" s="24">
        <f t="shared" si="1097"/>
        <v>674.31763758421425</v>
      </c>
      <c r="L1866" s="12">
        <f t="shared" si="1111"/>
        <v>0.19973098155833099</v>
      </c>
      <c r="M1866" s="24">
        <f t="shared" si="1112"/>
        <v>744.93612624995296</v>
      </c>
      <c r="N1866" s="12">
        <f t="shared" si="1098"/>
        <v>0.26412801463041458</v>
      </c>
      <c r="O1866" s="24">
        <f t="shared" si="1099"/>
        <v>1823.6910566385079</v>
      </c>
      <c r="P1866" s="12">
        <f t="shared" si="1113"/>
        <v>0.12935563379241533</v>
      </c>
      <c r="Q1866" s="24">
        <f t="shared" si="1114"/>
        <v>663.33250922058289</v>
      </c>
      <c r="R1866" s="12">
        <f t="shared" si="1100"/>
        <v>0.34400872311753061</v>
      </c>
      <c r="S1866" s="24">
        <f t="shared" si="1101"/>
        <v>840.13200663740713</v>
      </c>
      <c r="T1866" s="12">
        <f t="shared" si="1115"/>
        <v>0.20433564830920614</v>
      </c>
      <c r="W1866" s="24">
        <f t="shared" si="1116"/>
        <v>932.51902510925163</v>
      </c>
      <c r="X1866" s="24">
        <f t="shared" si="1117"/>
        <v>650</v>
      </c>
      <c r="Y1866" s="13">
        <f t="shared" si="1102"/>
        <v>0.32333891316047519</v>
      </c>
      <c r="Z1866" s="24">
        <f t="shared" si="1103"/>
        <v>1507.0470874508346</v>
      </c>
      <c r="AA1866" s="24">
        <f t="shared" si="1104"/>
        <v>12646.816023992109</v>
      </c>
      <c r="AB1866" s="24">
        <f t="shared" si="1118"/>
        <v>797.92576716491726</v>
      </c>
      <c r="AC1866" s="24">
        <f t="shared" si="1119"/>
        <v>663.33250922058289</v>
      </c>
      <c r="AD1866" s="123">
        <f t="shared" si="1120"/>
        <v>9240</v>
      </c>
      <c r="AE1866" s="14">
        <f t="shared" si="1121"/>
        <v>154</v>
      </c>
      <c r="AF1866" s="24">
        <f t="shared" si="1105"/>
        <v>500</v>
      </c>
      <c r="AG1866" s="3">
        <f t="shared" si="1122"/>
        <v>-1</v>
      </c>
      <c r="AH1866" s="14">
        <f t="shared" si="1126"/>
        <v>0</v>
      </c>
      <c r="AI1866" s="14">
        <f t="shared" si="1127"/>
        <v>0</v>
      </c>
      <c r="AJ1866" s="14">
        <f t="shared" si="1128"/>
        <v>0.64999999999999991</v>
      </c>
      <c r="AK1866" s="14">
        <f t="shared" si="1129"/>
        <v>0.87999999999999989</v>
      </c>
      <c r="AL1866" s="24">
        <f t="shared" si="1123"/>
        <v>783.58057065434923</v>
      </c>
      <c r="AM1866" s="14">
        <f t="shared" si="1124"/>
        <v>634.64211619944683</v>
      </c>
      <c r="AN1866" s="138" t="str">
        <f t="shared" si="1125"/>
        <v>modifiée</v>
      </c>
      <c r="AP1866" s="124"/>
    </row>
    <row r="1867" spans="2:42" x14ac:dyDescent="0.25">
      <c r="B1867" s="3">
        <f t="shared" si="1106"/>
        <v>9245</v>
      </c>
      <c r="C1867" s="14">
        <f t="shared" si="1107"/>
        <v>154.08333333333334</v>
      </c>
      <c r="D1867" s="11">
        <f t="shared" si="1108"/>
        <v>1086.4632514795298</v>
      </c>
      <c r="E1867" s="11">
        <f t="shared" si="1093"/>
        <v>993.02168403365727</v>
      </c>
      <c r="F1867" s="11">
        <f t="shared" si="1109"/>
        <v>510.41897983493516</v>
      </c>
      <c r="G1867" s="11">
        <f t="shared" si="1094"/>
        <v>745.06548188374541</v>
      </c>
      <c r="H1867" s="11">
        <f t="shared" si="1095"/>
        <v>663.5368448688921</v>
      </c>
      <c r="I1867" s="24">
        <f t="shared" si="1110"/>
        <v>510.41897983493516</v>
      </c>
      <c r="J1867" s="12">
        <f t="shared" si="1096"/>
        <v>0.23805609615512596</v>
      </c>
      <c r="K1867" s="24">
        <f t="shared" si="1097"/>
        <v>674.47393824253186</v>
      </c>
      <c r="L1867" s="12">
        <f t="shared" si="1111"/>
        <v>0.19964763730969087</v>
      </c>
      <c r="M1867" s="24">
        <f t="shared" si="1112"/>
        <v>745.06548188374541</v>
      </c>
      <c r="N1867" s="12">
        <f t="shared" si="1098"/>
        <v>0.26584224461380762</v>
      </c>
      <c r="O1867" s="24">
        <f t="shared" si="1099"/>
        <v>1811.9313534571079</v>
      </c>
      <c r="P1867" s="12">
        <f t="shared" si="1113"/>
        <v>0.13010793691898179</v>
      </c>
      <c r="Q1867" s="24">
        <f t="shared" si="1114"/>
        <v>663.5368448688921</v>
      </c>
      <c r="R1867" s="12">
        <f t="shared" si="1100"/>
        <v>0.34381317380489496</v>
      </c>
      <c r="S1867" s="24">
        <f t="shared" si="1101"/>
        <v>840.60984532695761</v>
      </c>
      <c r="T1867" s="12">
        <f t="shared" si="1115"/>
        <v>0.20417279111721073</v>
      </c>
      <c r="W1867" s="24">
        <f t="shared" si="1116"/>
        <v>932.84236402241208</v>
      </c>
      <c r="X1867" s="24">
        <f t="shared" si="1117"/>
        <v>650</v>
      </c>
      <c r="Y1867" s="13">
        <f t="shared" si="1102"/>
        <v>0.32297867340381597</v>
      </c>
      <c r="Z1867" s="24">
        <f t="shared" si="1103"/>
        <v>1504.4830002811295</v>
      </c>
      <c r="AA1867" s="24">
        <f t="shared" si="1104"/>
        <v>12633.610947613834</v>
      </c>
      <c r="AB1867" s="24">
        <f t="shared" si="1118"/>
        <v>798.18960444565209</v>
      </c>
      <c r="AC1867" s="24">
        <f t="shared" si="1119"/>
        <v>663.5368448688921</v>
      </c>
      <c r="AD1867" s="123">
        <f t="shared" si="1120"/>
        <v>9245</v>
      </c>
      <c r="AE1867" s="14">
        <f t="shared" si="1121"/>
        <v>154.08333333333334</v>
      </c>
      <c r="AF1867" s="24">
        <f t="shared" si="1105"/>
        <v>500</v>
      </c>
      <c r="AG1867" s="3">
        <f t="shared" si="1122"/>
        <v>-1</v>
      </c>
      <c r="AH1867" s="14">
        <f t="shared" si="1126"/>
        <v>0</v>
      </c>
      <c r="AI1867" s="14">
        <f t="shared" si="1127"/>
        <v>0</v>
      </c>
      <c r="AJ1867" s="14">
        <f t="shared" si="1128"/>
        <v>0.64999999999999991</v>
      </c>
      <c r="AK1867" s="14">
        <f t="shared" si="1129"/>
        <v>0.87999999999999989</v>
      </c>
      <c r="AL1867" s="24">
        <f t="shared" si="1123"/>
        <v>783.82926161820092</v>
      </c>
      <c r="AM1867" s="14">
        <f t="shared" si="1124"/>
        <v>634.81615921398975</v>
      </c>
      <c r="AN1867" s="138" t="str">
        <f t="shared" si="1125"/>
        <v>modifiée</v>
      </c>
      <c r="AP1867" s="124"/>
    </row>
    <row r="1868" spans="2:42" x14ac:dyDescent="0.25">
      <c r="B1868" s="3">
        <f t="shared" si="1106"/>
        <v>9250</v>
      </c>
      <c r="C1868" s="14">
        <f t="shared" si="1107"/>
        <v>154.16666666666666</v>
      </c>
      <c r="D1868" s="11">
        <f t="shared" si="1108"/>
        <v>1086.5441977787739</v>
      </c>
      <c r="E1868" s="11">
        <f t="shared" si="1093"/>
        <v>993.24245946002941</v>
      </c>
      <c r="F1868" s="11">
        <f t="shared" si="1109"/>
        <v>510.61862747224484</v>
      </c>
      <c r="G1868" s="11">
        <f t="shared" si="1094"/>
        <v>745.1955898206644</v>
      </c>
      <c r="H1868" s="11">
        <f t="shared" si="1095"/>
        <v>663.74101766000933</v>
      </c>
      <c r="I1868" s="24">
        <f t="shared" si="1110"/>
        <v>510.61862747224484</v>
      </c>
      <c r="J1868" s="12">
        <f t="shared" si="1096"/>
        <v>0.23800091742355287</v>
      </c>
      <c r="K1868" s="24">
        <f t="shared" si="1097"/>
        <v>674.63030997754117</v>
      </c>
      <c r="L1868" s="12">
        <f t="shared" si="1111"/>
        <v>0.19956432203136962</v>
      </c>
      <c r="M1868" s="24">
        <f t="shared" si="1112"/>
        <v>745.1955898206644</v>
      </c>
      <c r="N1868" s="12">
        <f t="shared" si="1098"/>
        <v>0.26755690397289339</v>
      </c>
      <c r="O1868" s="24">
        <f t="shared" si="1099"/>
        <v>1800.3194495701464</v>
      </c>
      <c r="P1868" s="12">
        <f t="shared" si="1113"/>
        <v>0.13085908926643949</v>
      </c>
      <c r="Q1868" s="24">
        <f t="shared" si="1114"/>
        <v>663.74101766000933</v>
      </c>
      <c r="R1868" s="12">
        <f t="shared" si="1100"/>
        <v>0.34361692922067405</v>
      </c>
      <c r="S1868" s="24">
        <f t="shared" si="1101"/>
        <v>841.08992973363218</v>
      </c>
      <c r="T1868" s="12">
        <f t="shared" si="1115"/>
        <v>0.20400966830933878</v>
      </c>
      <c r="W1868" s="24">
        <f t="shared" si="1116"/>
        <v>933.16534269581587</v>
      </c>
      <c r="X1868" s="24">
        <f t="shared" si="1117"/>
        <v>650</v>
      </c>
      <c r="Y1868" s="13">
        <f t="shared" si="1102"/>
        <v>0.32261968143100395</v>
      </c>
      <c r="Z1868" s="24">
        <f t="shared" si="1103"/>
        <v>1501.9279191053386</v>
      </c>
      <c r="AA1868" s="24">
        <f t="shared" si="1104"/>
        <v>12620.451485830277</v>
      </c>
      <c r="AB1868" s="24">
        <f t="shared" si="1118"/>
        <v>798.4531801779126</v>
      </c>
      <c r="AC1868" s="24">
        <f t="shared" si="1119"/>
        <v>663.74101766000933</v>
      </c>
      <c r="AD1868" s="123">
        <f t="shared" si="1120"/>
        <v>9250</v>
      </c>
      <c r="AE1868" s="14">
        <f t="shared" si="1121"/>
        <v>154.16666666666666</v>
      </c>
      <c r="AF1868" s="24">
        <f t="shared" si="1105"/>
        <v>500</v>
      </c>
      <c r="AG1868" s="3">
        <f t="shared" si="1122"/>
        <v>-1</v>
      </c>
      <c r="AH1868" s="14">
        <f t="shared" si="1126"/>
        <v>0</v>
      </c>
      <c r="AI1868" s="14">
        <f t="shared" si="1127"/>
        <v>0</v>
      </c>
      <c r="AJ1868" s="14">
        <f t="shared" si="1128"/>
        <v>0.64999999999999991</v>
      </c>
      <c r="AK1868" s="14">
        <f t="shared" si="1129"/>
        <v>0.87999999999999989</v>
      </c>
      <c r="AL1868" s="24">
        <f t="shared" si="1123"/>
        <v>784.07769990911424</v>
      </c>
      <c r="AM1868" s="14">
        <f t="shared" si="1124"/>
        <v>634.99005712241262</v>
      </c>
      <c r="AN1868" s="138" t="str">
        <f t="shared" si="1125"/>
        <v>modifiée</v>
      </c>
      <c r="AP1868" s="124"/>
    </row>
    <row r="1869" spans="2:42" x14ac:dyDescent="0.25">
      <c r="B1869" s="3">
        <f t="shared" si="1106"/>
        <v>9255</v>
      </c>
      <c r="C1869" s="14">
        <f t="shared" si="1107"/>
        <v>154.25</v>
      </c>
      <c r="D1869" s="11">
        <f t="shared" si="1108"/>
        <v>1086.6251003705111</v>
      </c>
      <c r="E1869" s="11">
        <f t="shared" si="1093"/>
        <v>993.46323488640166</v>
      </c>
      <c r="F1869" s="11">
        <f t="shared" si="1109"/>
        <v>510.81819179427623</v>
      </c>
      <c r="G1869" s="11">
        <f t="shared" si="1094"/>
        <v>745.32644890993083</v>
      </c>
      <c r="H1869" s="11">
        <f t="shared" si="1095"/>
        <v>663.9450273283187</v>
      </c>
      <c r="I1869" s="24">
        <f t="shared" si="1110"/>
        <v>510.81819179427623</v>
      </c>
      <c r="J1869" s="12">
        <f t="shared" si="1096"/>
        <v>0.23794573921716472</v>
      </c>
      <c r="K1869" s="24">
        <f t="shared" si="1097"/>
        <v>674.78675274723355</v>
      </c>
      <c r="L1869" s="12">
        <f t="shared" si="1111"/>
        <v>0.19948103574888651</v>
      </c>
      <c r="M1869" s="24">
        <f t="shared" si="1112"/>
        <v>745.32644890993083</v>
      </c>
      <c r="N1869" s="12">
        <f t="shared" si="1098"/>
        <v>0.26927189180858591</v>
      </c>
      <c r="O1869" s="24">
        <f t="shared" si="1099"/>
        <v>1788.8532473771293</v>
      </c>
      <c r="P1869" s="12">
        <f t="shared" si="1113"/>
        <v>0.13160904158254827</v>
      </c>
      <c r="Q1869" s="24">
        <f t="shared" si="1114"/>
        <v>663.9450273283187</v>
      </c>
      <c r="R1869" s="12">
        <f t="shared" si="1100"/>
        <v>0.34341998609549107</v>
      </c>
      <c r="S1869" s="24">
        <f t="shared" si="1101"/>
        <v>841.57227463500203</v>
      </c>
      <c r="T1869" s="12">
        <f t="shared" si="1115"/>
        <v>0.20384627841150407</v>
      </c>
      <c r="W1869" s="24">
        <f t="shared" si="1116"/>
        <v>933.48796237724684</v>
      </c>
      <c r="X1869" s="24">
        <f t="shared" si="1117"/>
        <v>650</v>
      </c>
      <c r="Y1869" s="13">
        <f t="shared" si="1102"/>
        <v>0.32226193442133394</v>
      </c>
      <c r="Z1869" s="24">
        <f t="shared" si="1103"/>
        <v>1499.3818127288705</v>
      </c>
      <c r="AA1869" s="24">
        <f t="shared" si="1104"/>
        <v>12607.337546362267</v>
      </c>
      <c r="AB1869" s="24">
        <f t="shared" si="1118"/>
        <v>798.71649485278272</v>
      </c>
      <c r="AC1869" s="24">
        <f t="shared" si="1119"/>
        <v>663.9450273283187</v>
      </c>
      <c r="AD1869" s="123">
        <f t="shared" si="1120"/>
        <v>9255</v>
      </c>
      <c r="AE1869" s="14">
        <f t="shared" si="1121"/>
        <v>154.25</v>
      </c>
      <c r="AF1869" s="24">
        <f t="shared" si="1105"/>
        <v>500</v>
      </c>
      <c r="AG1869" s="3">
        <f t="shared" si="1122"/>
        <v>-1</v>
      </c>
      <c r="AH1869" s="14">
        <f t="shared" si="1126"/>
        <v>0</v>
      </c>
      <c r="AI1869" s="14">
        <f t="shared" si="1127"/>
        <v>0</v>
      </c>
      <c r="AJ1869" s="14">
        <f t="shared" si="1128"/>
        <v>0.64999999999999991</v>
      </c>
      <c r="AK1869" s="14">
        <f t="shared" si="1129"/>
        <v>0.87999999999999989</v>
      </c>
      <c r="AL1869" s="24">
        <f t="shared" si="1123"/>
        <v>784.32588600142981</v>
      </c>
      <c r="AM1869" s="14">
        <f t="shared" si="1124"/>
        <v>635.16380962561288</v>
      </c>
      <c r="AN1869" s="138" t="str">
        <f t="shared" si="1125"/>
        <v>modifiée</v>
      </c>
      <c r="AP1869" s="124"/>
    </row>
    <row r="1870" spans="2:42" x14ac:dyDescent="0.25">
      <c r="B1870" s="3">
        <f t="shared" si="1106"/>
        <v>9260</v>
      </c>
      <c r="C1870" s="14">
        <f t="shared" si="1107"/>
        <v>154.33333333333334</v>
      </c>
      <c r="D1870" s="11">
        <f t="shared" si="1108"/>
        <v>1086.7059593019158</v>
      </c>
      <c r="E1870" s="11">
        <f t="shared" si="1093"/>
        <v>993.68401031277392</v>
      </c>
      <c r="F1870" s="11">
        <f t="shared" si="1109"/>
        <v>511.01767283002511</v>
      </c>
      <c r="G1870" s="11">
        <f t="shared" si="1094"/>
        <v>745.45805795151341</v>
      </c>
      <c r="H1870" s="11">
        <f t="shared" si="1095"/>
        <v>664.14887360673015</v>
      </c>
      <c r="I1870" s="24">
        <f t="shared" si="1110"/>
        <v>511.01767283002511</v>
      </c>
      <c r="J1870" s="12">
        <f t="shared" si="1096"/>
        <v>0.23789056156785784</v>
      </c>
      <c r="K1870" s="24">
        <f t="shared" si="1097"/>
        <v>674.94326650950575</v>
      </c>
      <c r="L1870" s="12">
        <f t="shared" si="1111"/>
        <v>0.19939777848771498</v>
      </c>
      <c r="M1870" s="24">
        <f t="shared" si="1112"/>
        <v>745.45805795151341</v>
      </c>
      <c r="N1870" s="12">
        <f t="shared" si="1098"/>
        <v>0.27098710783449015</v>
      </c>
      <c r="O1870" s="24">
        <f t="shared" si="1099"/>
        <v>1777.5306801066374</v>
      </c>
      <c r="P1870" s="12">
        <f t="shared" si="1113"/>
        <v>0.13235774514601012</v>
      </c>
      <c r="Q1870" s="24">
        <f t="shared" si="1114"/>
        <v>664.14887360673015</v>
      </c>
      <c r="R1870" s="12">
        <f t="shared" si="1100"/>
        <v>0.34322234114237687</v>
      </c>
      <c r="S1870" s="24">
        <f t="shared" si="1101"/>
        <v>842.05689493159696</v>
      </c>
      <c r="T1870" s="12">
        <f t="shared" si="1115"/>
        <v>0.20368261994082565</v>
      </c>
      <c r="W1870" s="24">
        <f t="shared" si="1116"/>
        <v>933.81022431166821</v>
      </c>
      <c r="X1870" s="24">
        <f t="shared" si="1117"/>
        <v>650</v>
      </c>
      <c r="Y1870" s="13">
        <f t="shared" si="1102"/>
        <v>0.32190542955014817</v>
      </c>
      <c r="Z1870" s="24">
        <f t="shared" si="1103"/>
        <v>1496.8446500276427</v>
      </c>
      <c r="AA1870" s="24">
        <f t="shared" si="1104"/>
        <v>12594.269036687087</v>
      </c>
      <c r="AB1870" s="24">
        <f t="shared" si="1118"/>
        <v>798.97954895919918</v>
      </c>
      <c r="AC1870" s="24">
        <f t="shared" si="1119"/>
        <v>664.14887360673015</v>
      </c>
      <c r="AD1870" s="123">
        <f t="shared" si="1120"/>
        <v>9260</v>
      </c>
      <c r="AE1870" s="14">
        <f t="shared" si="1121"/>
        <v>154.33333333333334</v>
      </c>
      <c r="AF1870" s="24">
        <f t="shared" si="1105"/>
        <v>500</v>
      </c>
      <c r="AG1870" s="3">
        <f t="shared" si="1122"/>
        <v>-1</v>
      </c>
      <c r="AH1870" s="14">
        <f t="shared" si="1126"/>
        <v>0</v>
      </c>
      <c r="AI1870" s="14">
        <f t="shared" si="1127"/>
        <v>0</v>
      </c>
      <c r="AJ1870" s="14">
        <f t="shared" si="1128"/>
        <v>0.64999999999999991</v>
      </c>
      <c r="AK1870" s="14">
        <f t="shared" si="1129"/>
        <v>0.87999999999999989</v>
      </c>
      <c r="AL1870" s="24">
        <f t="shared" si="1123"/>
        <v>784.57382036741524</v>
      </c>
      <c r="AM1870" s="14">
        <f t="shared" si="1124"/>
        <v>635.33741642316238</v>
      </c>
      <c r="AN1870" s="138" t="str">
        <f t="shared" si="1125"/>
        <v>modifiée</v>
      </c>
      <c r="AP1870" s="124"/>
    </row>
    <row r="1871" spans="2:42" x14ac:dyDescent="0.25">
      <c r="B1871" s="3">
        <f t="shared" si="1106"/>
        <v>9265</v>
      </c>
      <c r="C1871" s="14">
        <f t="shared" si="1107"/>
        <v>154.41666666666666</v>
      </c>
      <c r="D1871" s="11">
        <f t="shared" si="1108"/>
        <v>1086.7867746200868</v>
      </c>
      <c r="E1871" s="11">
        <f t="shared" si="1093"/>
        <v>993.90478573914606</v>
      </c>
      <c r="F1871" s="11">
        <f t="shared" si="1109"/>
        <v>511.21707060851281</v>
      </c>
      <c r="G1871" s="11">
        <f t="shared" si="1094"/>
        <v>745.59041569665942</v>
      </c>
      <c r="H1871" s="11">
        <f t="shared" si="1095"/>
        <v>664.35255622667103</v>
      </c>
      <c r="I1871" s="24">
        <f t="shared" si="1110"/>
        <v>511.21707060851281</v>
      </c>
      <c r="J1871" s="12">
        <f t="shared" si="1096"/>
        <v>0.23783538450751801</v>
      </c>
      <c r="K1871" s="24">
        <f t="shared" si="1097"/>
        <v>675.09985122216017</v>
      </c>
      <c r="L1871" s="12">
        <f t="shared" si="1111"/>
        <v>0.19931455027321651</v>
      </c>
      <c r="M1871" s="24">
        <f t="shared" si="1112"/>
        <v>745.59041569665942</v>
      </c>
      <c r="N1871" s="12">
        <f t="shared" si="1098"/>
        <v>0.27270245240020358</v>
      </c>
      <c r="O1871" s="24">
        <f t="shared" si="1099"/>
        <v>1766.3497113779983</v>
      </c>
      <c r="P1871" s="12">
        <f t="shared" si="1113"/>
        <v>0.13310515177570159</v>
      </c>
      <c r="Q1871" s="24">
        <f t="shared" si="1114"/>
        <v>664.35255622667103</v>
      </c>
      <c r="R1871" s="12">
        <f t="shared" si="1100"/>
        <v>0.34302399105667847</v>
      </c>
      <c r="S1871" s="24">
        <f t="shared" si="1101"/>
        <v>842.54380564812766</v>
      </c>
      <c r="T1871" s="12">
        <f t="shared" si="1115"/>
        <v>0.20351869140548057</v>
      </c>
      <c r="W1871" s="24">
        <f t="shared" si="1116"/>
        <v>934.13212974121836</v>
      </c>
      <c r="X1871" s="24">
        <f t="shared" si="1117"/>
        <v>650</v>
      </c>
      <c r="Y1871" s="13">
        <f t="shared" si="1102"/>
        <v>0.32155016398893782</v>
      </c>
      <c r="Z1871" s="24">
        <f t="shared" si="1103"/>
        <v>1494.3163999481926</v>
      </c>
      <c r="AA1871" s="24">
        <f t="shared" si="1104"/>
        <v>12581.245864042834</v>
      </c>
      <c r="AB1871" s="24">
        <f t="shared" si="1118"/>
        <v>799.2423429839447</v>
      </c>
      <c r="AC1871" s="24">
        <f t="shared" si="1119"/>
        <v>664.35255622667103</v>
      </c>
      <c r="AD1871" s="123">
        <f t="shared" si="1120"/>
        <v>9265</v>
      </c>
      <c r="AE1871" s="14">
        <f t="shared" si="1121"/>
        <v>154.41666666666666</v>
      </c>
      <c r="AF1871" s="24">
        <f t="shared" si="1105"/>
        <v>500</v>
      </c>
      <c r="AG1871" s="3">
        <f t="shared" si="1122"/>
        <v>-1</v>
      </c>
      <c r="AH1871" s="14">
        <f t="shared" si="1126"/>
        <v>0</v>
      </c>
      <c r="AI1871" s="14">
        <f t="shared" si="1127"/>
        <v>0</v>
      </c>
      <c r="AJ1871" s="14">
        <f t="shared" si="1128"/>
        <v>0.64999999999999991</v>
      </c>
      <c r="AK1871" s="14">
        <f t="shared" si="1129"/>
        <v>0.87999999999999989</v>
      </c>
      <c r="AL1871" s="24">
        <f t="shared" si="1123"/>
        <v>784.82150347725928</v>
      </c>
      <c r="AM1871" s="14">
        <f t="shared" si="1124"/>
        <v>635.51087721330032</v>
      </c>
      <c r="AN1871" s="138" t="str">
        <f t="shared" si="1125"/>
        <v>modifiée</v>
      </c>
      <c r="AP1871" s="124"/>
    </row>
    <row r="1872" spans="2:42" x14ac:dyDescent="0.25">
      <c r="B1872" s="3">
        <f t="shared" si="1106"/>
        <v>9270</v>
      </c>
      <c r="C1872" s="14">
        <f t="shared" si="1107"/>
        <v>154.5</v>
      </c>
      <c r="D1872" s="11">
        <f t="shared" si="1108"/>
        <v>1086.8675463720465</v>
      </c>
      <c r="E1872" s="11">
        <f t="shared" si="1093"/>
        <v>994.12556116551832</v>
      </c>
      <c r="F1872" s="11">
        <f t="shared" si="1109"/>
        <v>511.41638515878606</v>
      </c>
      <c r="G1872" s="11">
        <f t="shared" si="1094"/>
        <v>745.7235208484351</v>
      </c>
      <c r="H1872" s="11">
        <f t="shared" si="1095"/>
        <v>664.55607491807655</v>
      </c>
      <c r="I1872" s="24">
        <f t="shared" si="1110"/>
        <v>511.41638515878606</v>
      </c>
      <c r="J1872" s="12">
        <f t="shared" si="1096"/>
        <v>0.23778020806802067</v>
      </c>
      <c r="K1872" s="24">
        <f t="shared" si="1097"/>
        <v>675.25650684290451</v>
      </c>
      <c r="L1872" s="12">
        <f t="shared" si="1111"/>
        <v>0.19923135113071233</v>
      </c>
      <c r="M1872" s="24">
        <f t="shared" si="1112"/>
        <v>745.7235208484351</v>
      </c>
      <c r="N1872" s="12">
        <f t="shared" si="1098"/>
        <v>0.27441782651403918</v>
      </c>
      <c r="O1872" s="24">
        <f t="shared" si="1099"/>
        <v>1755.3083347685829</v>
      </c>
      <c r="P1872" s="12">
        <f t="shared" si="1113"/>
        <v>0.13385121383967702</v>
      </c>
      <c r="Q1872" s="24">
        <f t="shared" si="1114"/>
        <v>664.55607491807655</v>
      </c>
      <c r="R1872" s="12">
        <f t="shared" si="1100"/>
        <v>0.34282493251596879</v>
      </c>
      <c r="S1872" s="24">
        <f t="shared" si="1101"/>
        <v>843.03302193471882</v>
      </c>
      <c r="T1872" s="12">
        <f t="shared" si="1115"/>
        <v>0.20335449130475461</v>
      </c>
      <c r="W1872" s="24">
        <f t="shared" si="1116"/>
        <v>934.45367990520731</v>
      </c>
      <c r="X1872" s="24">
        <f t="shared" si="1117"/>
        <v>650</v>
      </c>
      <c r="Y1872" s="13">
        <f t="shared" si="1102"/>
        <v>0.32119613490541671</v>
      </c>
      <c r="Z1872" s="24">
        <f t="shared" si="1103"/>
        <v>1491.7970315077753</v>
      </c>
      <c r="AA1872" s="24">
        <f t="shared" si="1104"/>
        <v>12568.267935431533</v>
      </c>
      <c r="AB1872" s="24">
        <f t="shared" si="1118"/>
        <v>799.50487741164193</v>
      </c>
      <c r="AC1872" s="24">
        <f t="shared" si="1119"/>
        <v>664.55607491807655</v>
      </c>
      <c r="AD1872" s="123">
        <f t="shared" si="1120"/>
        <v>9270</v>
      </c>
      <c r="AE1872" s="14">
        <f t="shared" si="1121"/>
        <v>154.5</v>
      </c>
      <c r="AF1872" s="24">
        <f t="shared" si="1105"/>
        <v>500</v>
      </c>
      <c r="AG1872" s="3">
        <f t="shared" si="1122"/>
        <v>-1</v>
      </c>
      <c r="AH1872" s="14">
        <f t="shared" si="1126"/>
        <v>0</v>
      </c>
      <c r="AI1872" s="14">
        <f t="shared" si="1127"/>
        <v>0</v>
      </c>
      <c r="AJ1872" s="14">
        <f t="shared" si="1128"/>
        <v>0.64999999999999991</v>
      </c>
      <c r="AK1872" s="14">
        <f t="shared" si="1129"/>
        <v>0.87999999999999989</v>
      </c>
      <c r="AL1872" s="24">
        <f t="shared" si="1123"/>
        <v>785.06893579906591</v>
      </c>
      <c r="AM1872" s="14">
        <f t="shared" si="1124"/>
        <v>635.68419169292463</v>
      </c>
      <c r="AN1872" s="138" t="str">
        <f t="shared" si="1125"/>
        <v>modifiée</v>
      </c>
      <c r="AP1872" s="124"/>
    </row>
    <row r="1873" spans="2:42" x14ac:dyDescent="0.25">
      <c r="B1873" s="3">
        <f t="shared" si="1106"/>
        <v>9275</v>
      </c>
      <c r="C1873" s="14">
        <f t="shared" si="1107"/>
        <v>154.58333333333334</v>
      </c>
      <c r="D1873" s="11">
        <f t="shared" si="1108"/>
        <v>1086.9482746047413</v>
      </c>
      <c r="E1873" s="11">
        <f t="shared" si="1093"/>
        <v>994.34633659189058</v>
      </c>
      <c r="F1873" s="11">
        <f t="shared" si="1109"/>
        <v>511.61561650991678</v>
      </c>
      <c r="G1873" s="11">
        <f t="shared" si="1094"/>
        <v>745.85737206227475</v>
      </c>
      <c r="H1873" s="11">
        <f t="shared" si="1095"/>
        <v>664.75942940938126</v>
      </c>
      <c r="I1873" s="24">
        <f t="shared" si="1110"/>
        <v>511.61561650991678</v>
      </c>
      <c r="J1873" s="12">
        <f t="shared" si="1096"/>
        <v>0.23772503228123026</v>
      </c>
      <c r="K1873" s="24">
        <f t="shared" si="1097"/>
        <v>675.41323332935349</v>
      </c>
      <c r="L1873" s="12">
        <f t="shared" si="1111"/>
        <v>0.19914818108543367</v>
      </c>
      <c r="M1873" s="24">
        <f t="shared" si="1112"/>
        <v>745.85737206227475</v>
      </c>
      <c r="N1873" s="12">
        <f t="shared" si="1098"/>
        <v>0.27613313186515792</v>
      </c>
      <c r="O1873" s="24">
        <f t="shared" si="1099"/>
        <v>1744.4045733866919</v>
      </c>
      <c r="P1873" s="12">
        <f t="shared" si="1113"/>
        <v>0.13459588426365007</v>
      </c>
      <c r="Q1873" s="24">
        <f t="shared" si="1114"/>
        <v>664.75942940938126</v>
      </c>
      <c r="R1873" s="12">
        <f t="shared" si="1100"/>
        <v>0.34262516217995503</v>
      </c>
      <c r="S1873" s="24">
        <f t="shared" si="1101"/>
        <v>843.52455906815942</v>
      </c>
      <c r="T1873" s="12">
        <f t="shared" si="1115"/>
        <v>0.2031900181289184</v>
      </c>
      <c r="W1873" s="24">
        <f t="shared" si="1116"/>
        <v>934.77487604011276</v>
      </c>
      <c r="X1873" s="24">
        <f t="shared" si="1117"/>
        <v>650</v>
      </c>
      <c r="Y1873" s="13">
        <f t="shared" si="1102"/>
        <v>0.32084333946361632</v>
      </c>
      <c r="Z1873" s="24">
        <f t="shared" si="1103"/>
        <v>1489.2865137944455</v>
      </c>
      <c r="AA1873" s="24">
        <f t="shared" si="1104"/>
        <v>12555.33515762322</v>
      </c>
      <c r="AB1873" s="24">
        <f t="shared" si="1118"/>
        <v>799.76715272474701</v>
      </c>
      <c r="AC1873" s="24">
        <f t="shared" si="1119"/>
        <v>664.75942940938126</v>
      </c>
      <c r="AD1873" s="123">
        <f t="shared" si="1120"/>
        <v>9275</v>
      </c>
      <c r="AE1873" s="14">
        <f t="shared" si="1121"/>
        <v>154.58333333333334</v>
      </c>
      <c r="AF1873" s="24">
        <f t="shared" si="1105"/>
        <v>500</v>
      </c>
      <c r="AG1873" s="3">
        <f t="shared" si="1122"/>
        <v>-1</v>
      </c>
      <c r="AH1873" s="14">
        <f t="shared" si="1126"/>
        <v>0</v>
      </c>
      <c r="AI1873" s="14">
        <f t="shared" si="1127"/>
        <v>0</v>
      </c>
      <c r="AJ1873" s="14">
        <f t="shared" si="1128"/>
        <v>0.64999999999999991</v>
      </c>
      <c r="AK1873" s="14">
        <f t="shared" si="1129"/>
        <v>0.87999999999999989</v>
      </c>
      <c r="AL1873" s="24">
        <f t="shared" si="1123"/>
        <v>785.31611779884906</v>
      </c>
      <c r="AM1873" s="14">
        <f t="shared" si="1124"/>
        <v>635.85735955758526</v>
      </c>
      <c r="AN1873" s="138" t="str">
        <f t="shared" si="1125"/>
        <v>modifiée</v>
      </c>
      <c r="AP1873" s="124"/>
    </row>
    <row r="1874" spans="2:42" x14ac:dyDescent="0.25">
      <c r="B1874" s="3">
        <f t="shared" si="1106"/>
        <v>9280</v>
      </c>
      <c r="C1874" s="14">
        <f t="shared" si="1107"/>
        <v>154.66666666666666</v>
      </c>
      <c r="D1874" s="11">
        <f t="shared" si="1108"/>
        <v>1087.0289593650411</v>
      </c>
      <c r="E1874" s="11">
        <f t="shared" ref="E1874:E1937" si="1130">IF(B1874&lt;=40*60,20+345*CRed_1*LOG(8*C1874+1,10),ThetaG40+(ThetaG120-ThetaG40)/80*(C1874-40))</f>
        <v>994.56711201826272</v>
      </c>
      <c r="F1874" s="11">
        <f t="shared" si="1109"/>
        <v>511.81476469100221</v>
      </c>
      <c r="G1874" s="11">
        <f t="shared" ref="G1874:G1937" si="1131">M1874</f>
        <v>745.99196794653835</v>
      </c>
      <c r="H1874" s="11">
        <f t="shared" ref="H1874:H1937" si="1132">Q1874</f>
        <v>664.96261942751016</v>
      </c>
      <c r="I1874" s="24">
        <f t="shared" si="1110"/>
        <v>511.81476469100221</v>
      </c>
      <c r="J1874" s="12">
        <f t="shared" ref="J1874:J1937" si="1133">Cp*RhoP/(K1874*RhoA)*dP/1000*MassivSS</f>
        <v>0.23766985717900033</v>
      </c>
      <c r="K1874" s="24">
        <f t="shared" ref="K1874:K1937" si="1134">IF(I1874&lt;600,425+0.773*I1874-1.69/1000*I1874^2+2.22/1000^2*I1874^3,IF(I1874&lt;735,666+13002/(738-I1874),IF(I1874&lt;900,545+17820/(I1874-731),650)))</f>
        <v>675.57003063902789</v>
      </c>
      <c r="L1874" s="12">
        <f t="shared" si="1111"/>
        <v>0.19906504016256554</v>
      </c>
      <c r="M1874" s="24">
        <f t="shared" si="1112"/>
        <v>745.99196794653835</v>
      </c>
      <c r="N1874" s="12">
        <f t="shared" ref="N1874:N1937" si="1135">Cp*RhoP/(O1874*RhoA)*dP/1000*MassivW</f>
        <v>0.27784827084510794</v>
      </c>
      <c r="O1874" s="24">
        <f t="shared" ref="O1874:O1937" si="1136">IF(M1874&lt;600,425+0.773*M1874-1.69/1000*M1874^2+2.22/1000^2*M1874^3,IF(M1874&lt;735,666+13002/(738-M1874),IF(M1874&lt;900,545+17820/(M1874-731),650)))</f>
        <v>1733.6364794499605</v>
      </c>
      <c r="P1874" s="12">
        <f t="shared" si="1113"/>
        <v>0.13533911653919678</v>
      </c>
      <c r="Q1874" s="24">
        <f t="shared" si="1114"/>
        <v>664.96261942751016</v>
      </c>
      <c r="R1874" s="12">
        <f t="shared" ref="R1874:R1937" si="1137">Cp*RhoP/(S1874*RhoA)*dP/1000*MassivSI</f>
        <v>0.34242467669038745</v>
      </c>
      <c r="S1874" s="24">
        <f t="shared" ref="S1874:S1937" si="1138">IF(Q1874&lt;600,425+0.773*Q1874-1.69/1000*Q1874^2+2.22/1000^2*Q1874^3,IF(Q1874&lt;735,666+13002/(738-Q1874),IF(Q1874&lt;900,545+17820/(Q1874-731),650)))</f>
        <v>844.0184324531665</v>
      </c>
      <c r="T1874" s="12">
        <f t="shared" si="1115"/>
        <v>0.20302527035923704</v>
      </c>
      <c r="W1874" s="24">
        <f t="shared" si="1116"/>
        <v>935.09571937957639</v>
      </c>
      <c r="X1874" s="24">
        <f t="shared" si="1117"/>
        <v>650</v>
      </c>
      <c r="Y1874" s="13">
        <f t="shared" ref="Y1874:Y1937" si="1139">MAX(MassivSSCO/(X1874*RhoA)*DeltaT*(Z1874+AA1874),L1874)</f>
        <v>0.32049177482396302</v>
      </c>
      <c r="Z1874" s="24">
        <f t="shared" ref="Z1874:Z1937" si="1140">AlphaC*(E1874-W1874)</f>
        <v>1486.784815967158</v>
      </c>
      <c r="AA1874" s="24">
        <f t="shared" ref="AA1874:AA1937" si="1141">Phi*EpsilonF*0.7*Botzman/10^8*EpsilonA*((E1874+273)^4-(W1874+273)^4)</f>
        <v>12542.447437159222</v>
      </c>
      <c r="AB1874" s="24">
        <f t="shared" si="1118"/>
        <v>800.02916940354328</v>
      </c>
      <c r="AC1874" s="24">
        <f t="shared" si="1119"/>
        <v>664.96261942751016</v>
      </c>
      <c r="AD1874" s="123">
        <f t="shared" si="1120"/>
        <v>9280</v>
      </c>
      <c r="AE1874" s="14">
        <f t="shared" si="1121"/>
        <v>154.66666666666666</v>
      </c>
      <c r="AF1874" s="24">
        <f t="shared" ref="AF1874:AF1937" si="1142">IF(AC1874&lt;=450,Thetha0_0,IF(AC1874&gt;=650,Thetha0_2,(IF(AC1874&lt;=550,Thetha0_0+(Thetha0_1-Thetha0_0)/100*(AC1874-450),Thetha0_1+(Thetha0_2-Thetha0_1)/100*(AC1874-550)))))</f>
        <v>500</v>
      </c>
      <c r="AG1874" s="3">
        <f t="shared" si="1122"/>
        <v>-1</v>
      </c>
      <c r="AH1874" s="14">
        <f t="shared" si="1126"/>
        <v>0</v>
      </c>
      <c r="AI1874" s="14">
        <f t="shared" si="1127"/>
        <v>0</v>
      </c>
      <c r="AJ1874" s="14">
        <f t="shared" si="1128"/>
        <v>0.64999999999999991</v>
      </c>
      <c r="AK1874" s="14">
        <f t="shared" si="1129"/>
        <v>0.87999999999999989</v>
      </c>
      <c r="AL1874" s="24">
        <f t="shared" si="1123"/>
        <v>785.5630499405263</v>
      </c>
      <c r="AM1874" s="14">
        <f t="shared" si="1124"/>
        <v>636.03038050147609</v>
      </c>
      <c r="AN1874" s="138" t="str">
        <f t="shared" si="1125"/>
        <v>modifiée</v>
      </c>
      <c r="AP1874" s="124"/>
    </row>
    <row r="1875" spans="2:42" x14ac:dyDescent="0.25">
      <c r="B1875" s="3">
        <f t="shared" ref="B1875:B1938" si="1143">B1874+DeltaT</f>
        <v>9285</v>
      </c>
      <c r="C1875" s="14">
        <f t="shared" ref="C1875:C1938" si="1144">B1875/60</f>
        <v>154.75</v>
      </c>
      <c r="D1875" s="11">
        <f t="shared" ref="D1875:D1938" si="1145">20+345*LOG(8*C1875+1,10)</f>
        <v>1087.1096006997418</v>
      </c>
      <c r="E1875" s="11">
        <f t="shared" si="1130"/>
        <v>994.78788744463498</v>
      </c>
      <c r="F1875" s="11">
        <f t="shared" ref="F1875:F1938" si="1146">I1875</f>
        <v>512.01382973116472</v>
      </c>
      <c r="G1875" s="11">
        <f t="shared" si="1131"/>
        <v>746.12730706307752</v>
      </c>
      <c r="H1875" s="11">
        <f t="shared" si="1132"/>
        <v>665.16564469786942</v>
      </c>
      <c r="I1875" s="24">
        <f t="shared" ref="I1875:I1938" si="1147">I1874+IF(Limit=Oui,MAX(0,L1874),L1874)</f>
        <v>512.01382973116472</v>
      </c>
      <c r="J1875" s="12">
        <f t="shared" si="1133"/>
        <v>0.23761468279317344</v>
      </c>
      <c r="K1875" s="24">
        <f t="shared" si="1134"/>
        <v>675.72689872935553</v>
      </c>
      <c r="L1875" s="12">
        <f t="shared" ref="L1875:L1938" si="1148">LambdaP*MassivSS/(dP/1000)/(K1875*RhoA)/(1+J1875/3)*(D1875-I1875)*DeltaT-(EXP(J1875/10)-1)*(D1875-D1874)</f>
        <v>0.19898192838716564</v>
      </c>
      <c r="M1875" s="24">
        <f t="shared" ref="M1875:M1938" si="1149">M1874+IF(Limit=Oui,MAX(0,P1874),P1874)</f>
        <v>746.12730706307752</v>
      </c>
      <c r="N1875" s="12">
        <f t="shared" si="1135"/>
        <v>0.27956314656876546</v>
      </c>
      <c r="O1875" s="24">
        <f t="shared" si="1136"/>
        <v>1723.0021338692038</v>
      </c>
      <c r="P1875" s="12">
        <f t="shared" ref="P1875:P1938" si="1150">LambdaP*MassivW/(dP/1000)/(O1875*RhoA)/(1+N1875/3)*(D1875-M1875)*DeltaT-(EXP(N1875/10)-1)*(D1875-D1874)</f>
        <v>0.13608086473143119</v>
      </c>
      <c r="Q1875" s="24">
        <f t="shared" ref="Q1875:Q1938" si="1151">Q1874+IF(Limit=Oui,MAX(0,T1874),T1874)</f>
        <v>665.16564469786942</v>
      </c>
      <c r="R1875" s="12">
        <f t="shared" si="1137"/>
        <v>0.34222347267096803</v>
      </c>
      <c r="S1875" s="24">
        <f t="shared" si="1138"/>
        <v>844.51465762366206</v>
      </c>
      <c r="T1875" s="12">
        <f t="shared" ref="T1875:T1938" si="1152">LambdaP*MassivSI/(dP/1000)/(S1875*RhoA)/(1+R1875/3)*(D1875-Q1875)*DeltaT-(EXP(R1875/10)-1)*(D1875-D1874)</f>
        <v>0.20286024646779963</v>
      </c>
      <c r="W1875" s="24">
        <f t="shared" ref="W1875:W1938" si="1153">W1874+IF(Limit=Oui,MAX(0,Y1874),Y1874)</f>
        <v>935.41621115440034</v>
      </c>
      <c r="X1875" s="24">
        <f t="shared" ref="X1875:X1938" si="1154">IF(W1875&lt;600,425+0.773*W1875-1.69/1000*W1875^2+2.22/1000^2*W1875^3,IF(W1875&lt;735,666+13002/(738-W1875),IF(W1875&lt;900,545+17820/(W1875-731),650)))</f>
        <v>650</v>
      </c>
      <c r="Y1875" s="13">
        <f t="shared" si="1139"/>
        <v>0.32014143814336776</v>
      </c>
      <c r="Z1875" s="24">
        <f t="shared" si="1140"/>
        <v>1484.2919072558657</v>
      </c>
      <c r="AA1875" s="24">
        <f t="shared" si="1141"/>
        <v>12529.60468035598</v>
      </c>
      <c r="AB1875" s="24">
        <f t="shared" ref="AB1875:AB1938" si="1155">MAX(M1875,AVERAGE(W1875,AC1875))</f>
        <v>800.29092792613483</v>
      </c>
      <c r="AC1875" s="24">
        <f t="shared" ref="AC1875:AC1938" si="1156">Q1875</f>
        <v>665.16564469786942</v>
      </c>
      <c r="AD1875" s="123">
        <f t="shared" ref="AD1875:AD1938" si="1157">B1875</f>
        <v>9285</v>
      </c>
      <c r="AE1875" s="14">
        <f t="shared" ref="AE1875:AE1938" si="1158">C1875</f>
        <v>154.75</v>
      </c>
      <c r="AF1875" s="24">
        <f t="shared" si="1142"/>
        <v>500</v>
      </c>
      <c r="AG1875" s="3">
        <f t="shared" ref="AG1875:AG1938" si="1159">IF(C1875&lt;=30,AH1875,IF(C1875&lt;=60,AI1875,IF(C1875&lt;=90,AJ1875,IF(C1875&lt;=120,AK1875,-1))))</f>
        <v>-1</v>
      </c>
      <c r="AH1875" s="14">
        <f t="shared" si="1126"/>
        <v>0</v>
      </c>
      <c r="AI1875" s="14">
        <f t="shared" si="1127"/>
        <v>0</v>
      </c>
      <c r="AJ1875" s="14">
        <f t="shared" si="1128"/>
        <v>0.64999999999999991</v>
      </c>
      <c r="AK1875" s="14">
        <f t="shared" si="1129"/>
        <v>0.87999999999999989</v>
      </c>
      <c r="AL1875" s="24">
        <f t="shared" ref="AL1875:AL1938" si="1160">MAX(M1875,AVERAGE(W1875,AM1875))</f>
        <v>785.80973268591379</v>
      </c>
      <c r="AM1875" s="14">
        <f t="shared" ref="AM1875:AM1938" si="1161">IF(W1875&gt;=AF1875,(1+(W1875-AF1875)*AG1875/10000)*AC1875,AC1875)</f>
        <v>636.20325421742734</v>
      </c>
      <c r="AN1875" s="138" t="str">
        <f t="shared" ref="AN1875:AN1938" si="1162">IF(AM1875=AC1875,"","modifiée")</f>
        <v>modifiée</v>
      </c>
      <c r="AP1875" s="124"/>
    </row>
    <row r="1876" spans="2:42" x14ac:dyDescent="0.25">
      <c r="B1876" s="3">
        <f t="shared" si="1143"/>
        <v>9290</v>
      </c>
      <c r="C1876" s="14">
        <f t="shared" si="1144"/>
        <v>154.83333333333334</v>
      </c>
      <c r="D1876" s="11">
        <f t="shared" si="1145"/>
        <v>1087.190198655562</v>
      </c>
      <c r="E1876" s="11">
        <f t="shared" si="1130"/>
        <v>995.00866287100723</v>
      </c>
      <c r="F1876" s="11">
        <f t="shared" si="1146"/>
        <v>512.2128116595519</v>
      </c>
      <c r="G1876" s="11">
        <f t="shared" si="1131"/>
        <v>746.26338792780894</v>
      </c>
      <c r="H1876" s="11">
        <f t="shared" si="1132"/>
        <v>665.36850494433725</v>
      </c>
      <c r="I1876" s="24">
        <f t="shared" si="1147"/>
        <v>512.2128116595519</v>
      </c>
      <c r="J1876" s="12">
        <f t="shared" si="1133"/>
        <v>0.23755950915558041</v>
      </c>
      <c r="K1876" s="24">
        <f t="shared" si="1134"/>
        <v>675.88383755767222</v>
      </c>
      <c r="L1876" s="12">
        <f t="shared" si="1148"/>
        <v>0.19889884578429376</v>
      </c>
      <c r="M1876" s="24">
        <f t="shared" si="1149"/>
        <v>746.26338792780894</v>
      </c>
      <c r="N1876" s="12">
        <f t="shared" si="1135"/>
        <v>0.2812776628946701</v>
      </c>
      <c r="O1876" s="24">
        <f t="shared" si="1136"/>
        <v>1712.4996458376766</v>
      </c>
      <c r="P1876" s="12">
        <f t="shared" si="1150"/>
        <v>0.1368210834865444</v>
      </c>
      <c r="Q1876" s="24">
        <f t="shared" si="1151"/>
        <v>665.36850494433725</v>
      </c>
      <c r="R1876" s="12">
        <f t="shared" si="1137"/>
        <v>0.34202154672725821</v>
      </c>
      <c r="S1876" s="24">
        <f t="shared" si="1138"/>
        <v>845.01325024406606</v>
      </c>
      <c r="T1876" s="12">
        <f t="shared" si="1152"/>
        <v>0.20269494491765447</v>
      </c>
      <c r="W1876" s="24">
        <f t="shared" si="1153"/>
        <v>935.73635259254377</v>
      </c>
      <c r="X1876" s="24">
        <f t="shared" si="1154"/>
        <v>650</v>
      </c>
      <c r="Y1876" s="13">
        <f t="shared" si="1139"/>
        <v>0.31979232657530676</v>
      </c>
      <c r="Z1876" s="24">
        <f t="shared" si="1140"/>
        <v>1481.8077569615866</v>
      </c>
      <c r="AA1876" s="24">
        <f t="shared" si="1141"/>
        <v>12516.806793308517</v>
      </c>
      <c r="AB1876" s="24">
        <f t="shared" si="1155"/>
        <v>800.55242876844045</v>
      </c>
      <c r="AC1876" s="24">
        <f t="shared" si="1156"/>
        <v>665.36850494433725</v>
      </c>
      <c r="AD1876" s="123">
        <f t="shared" si="1157"/>
        <v>9290</v>
      </c>
      <c r="AE1876" s="14">
        <f t="shared" si="1158"/>
        <v>154.83333333333334</v>
      </c>
      <c r="AF1876" s="24">
        <f t="shared" si="1142"/>
        <v>500</v>
      </c>
      <c r="AG1876" s="3">
        <f t="shared" si="1159"/>
        <v>-1</v>
      </c>
      <c r="AH1876" s="14">
        <f t="shared" si="1126"/>
        <v>0</v>
      </c>
      <c r="AI1876" s="14">
        <f t="shared" si="1127"/>
        <v>0</v>
      </c>
      <c r="AJ1876" s="14">
        <f t="shared" si="1128"/>
        <v>0.64999999999999991</v>
      </c>
      <c r="AK1876" s="14">
        <f t="shared" si="1129"/>
        <v>0.87999999999999989</v>
      </c>
      <c r="AL1876" s="24">
        <f t="shared" si="1160"/>
        <v>786.05616649472051</v>
      </c>
      <c r="AM1876" s="14">
        <f t="shared" si="1161"/>
        <v>636.37598039689726</v>
      </c>
      <c r="AN1876" s="138" t="str">
        <f t="shared" si="1162"/>
        <v>modifiée</v>
      </c>
      <c r="AP1876" s="124"/>
    </row>
    <row r="1877" spans="2:42" x14ac:dyDescent="0.25">
      <c r="B1877" s="3">
        <f t="shared" si="1143"/>
        <v>9295</v>
      </c>
      <c r="C1877" s="14">
        <f t="shared" si="1144"/>
        <v>154.91666666666666</v>
      </c>
      <c r="D1877" s="11">
        <f t="shared" si="1145"/>
        <v>1087.2707532791455</v>
      </c>
      <c r="E1877" s="11">
        <f t="shared" si="1130"/>
        <v>995.22943829737937</v>
      </c>
      <c r="F1877" s="11">
        <f t="shared" si="1146"/>
        <v>512.41171050533615</v>
      </c>
      <c r="G1877" s="11">
        <f t="shared" si="1131"/>
        <v>746.40020901129549</v>
      </c>
      <c r="H1877" s="11">
        <f t="shared" si="1132"/>
        <v>665.5711998892549</v>
      </c>
      <c r="I1877" s="24">
        <f t="shared" si="1147"/>
        <v>512.41171050533615</v>
      </c>
      <c r="J1877" s="12">
        <f t="shared" si="1133"/>
        <v>0.23750433629804071</v>
      </c>
      <c r="K1877" s="24">
        <f t="shared" si="1134"/>
        <v>676.04084708122105</v>
      </c>
      <c r="L1877" s="12">
        <f t="shared" si="1148"/>
        <v>0.19881579237888761</v>
      </c>
      <c r="M1877" s="24">
        <f t="shared" si="1149"/>
        <v>746.40020901129549</v>
      </c>
      <c r="N1877" s="12">
        <f t="shared" si="1135"/>
        <v>0.28299172444475518</v>
      </c>
      <c r="O1877" s="24">
        <f t="shared" si="1136"/>
        <v>1702.1271524256381</v>
      </c>
      <c r="P1877" s="12">
        <f t="shared" si="1150"/>
        <v>0.13755972803866581</v>
      </c>
      <c r="Q1877" s="24">
        <f t="shared" si="1151"/>
        <v>665.5711998892549</v>
      </c>
      <c r="R1877" s="12">
        <f t="shared" si="1137"/>
        <v>0.34181889544658806</v>
      </c>
      <c r="S1877" s="24">
        <f t="shared" si="1138"/>
        <v>845.51422611060343</v>
      </c>
      <c r="T1877" s="12">
        <f t="shared" si="1152"/>
        <v>0.20252936416257439</v>
      </c>
      <c r="W1877" s="24">
        <f t="shared" si="1153"/>
        <v>936.05614491911911</v>
      </c>
      <c r="X1877" s="24">
        <f t="shared" si="1154"/>
        <v>650</v>
      </c>
      <c r="Y1877" s="13">
        <f t="shared" si="1139"/>
        <v>0.3194444372699084</v>
      </c>
      <c r="Z1877" s="24">
        <f t="shared" si="1140"/>
        <v>1479.3323344565067</v>
      </c>
      <c r="AA1877" s="24">
        <f t="shared" si="1141"/>
        <v>12504.053681894142</v>
      </c>
      <c r="AB1877" s="24">
        <f t="shared" si="1155"/>
        <v>800.81367240418695</v>
      </c>
      <c r="AC1877" s="24">
        <f t="shared" si="1156"/>
        <v>665.5711998892549</v>
      </c>
      <c r="AD1877" s="123">
        <f t="shared" si="1157"/>
        <v>9295</v>
      </c>
      <c r="AE1877" s="14">
        <f t="shared" si="1158"/>
        <v>154.91666666666666</v>
      </c>
      <c r="AF1877" s="24">
        <f t="shared" si="1142"/>
        <v>500</v>
      </c>
      <c r="AG1877" s="3">
        <f t="shared" si="1159"/>
        <v>-1</v>
      </c>
      <c r="AH1877" s="14">
        <f t="shared" si="1126"/>
        <v>0</v>
      </c>
      <c r="AI1877" s="14">
        <f t="shared" si="1127"/>
        <v>0</v>
      </c>
      <c r="AJ1877" s="14">
        <f t="shared" si="1128"/>
        <v>0.64999999999999991</v>
      </c>
      <c r="AK1877" s="14">
        <f t="shared" si="1129"/>
        <v>0.87999999999999989</v>
      </c>
      <c r="AL1877" s="24">
        <f t="shared" si="1160"/>
        <v>786.30235182454203</v>
      </c>
      <c r="AM1877" s="14">
        <f t="shared" si="1161"/>
        <v>636.54855872996484</v>
      </c>
      <c r="AN1877" s="138" t="str">
        <f t="shared" si="1162"/>
        <v>modifiée</v>
      </c>
      <c r="AP1877" s="124"/>
    </row>
    <row r="1878" spans="2:42" x14ac:dyDescent="0.25">
      <c r="B1878" s="3">
        <f t="shared" si="1143"/>
        <v>9300</v>
      </c>
      <c r="C1878" s="14">
        <f t="shared" si="1144"/>
        <v>155</v>
      </c>
      <c r="D1878" s="11">
        <f t="shared" si="1145"/>
        <v>1087.3512646170616</v>
      </c>
      <c r="E1878" s="11">
        <f t="shared" si="1130"/>
        <v>995.45021372375163</v>
      </c>
      <c r="F1878" s="11">
        <f t="shared" si="1146"/>
        <v>512.61052629771507</v>
      </c>
      <c r="G1878" s="11">
        <f t="shared" si="1131"/>
        <v>746.53776873933418</v>
      </c>
      <c r="H1878" s="11">
        <f t="shared" si="1132"/>
        <v>665.77372925341751</v>
      </c>
      <c r="I1878" s="24">
        <f t="shared" si="1147"/>
        <v>512.61052629771507</v>
      </c>
      <c r="J1878" s="12">
        <f t="shared" si="1133"/>
        <v>0.23744916425236232</v>
      </c>
      <c r="K1878" s="24">
        <f t="shared" si="1134"/>
        <v>676.19792725715297</v>
      </c>
      <c r="L1878" s="12">
        <f t="shared" si="1148"/>
        <v>0.19873276819581701</v>
      </c>
      <c r="M1878" s="24">
        <f t="shared" si="1149"/>
        <v>746.53776873933418</v>
      </c>
      <c r="N1878" s="12">
        <f t="shared" si="1135"/>
        <v>0.28470523662346481</v>
      </c>
      <c r="O1878" s="24">
        <f t="shared" si="1136"/>
        <v>1691.8828181802128</v>
      </c>
      <c r="P1878" s="12">
        <f t="shared" si="1150"/>
        <v>0.1382967542165541</v>
      </c>
      <c r="Q1878" s="24">
        <f t="shared" si="1151"/>
        <v>665.77372925341751</v>
      </c>
      <c r="R1878" s="12">
        <f t="shared" si="1137"/>
        <v>0.34161551539796292</v>
      </c>
      <c r="S1878" s="24">
        <f t="shared" si="1138"/>
        <v>846.01760115262789</v>
      </c>
      <c r="T1878" s="12">
        <f t="shared" si="1152"/>
        <v>0.20236350264708181</v>
      </c>
      <c r="W1878" s="24">
        <f t="shared" si="1153"/>
        <v>936.37558935638901</v>
      </c>
      <c r="X1878" s="24">
        <f t="shared" si="1154"/>
        <v>650</v>
      </c>
      <c r="Y1878" s="13">
        <f t="shared" si="1139"/>
        <v>0.31909776737403572</v>
      </c>
      <c r="Z1878" s="24">
        <f t="shared" si="1140"/>
        <v>1476.8656091840653</v>
      </c>
      <c r="AA1878" s="24">
        <f t="shared" si="1141"/>
        <v>12491.345251775976</v>
      </c>
      <c r="AB1878" s="24">
        <f t="shared" si="1155"/>
        <v>801.07465930490321</v>
      </c>
      <c r="AC1878" s="24">
        <f t="shared" si="1156"/>
        <v>665.77372925341751</v>
      </c>
      <c r="AD1878" s="123">
        <f t="shared" si="1157"/>
        <v>9300</v>
      </c>
      <c r="AE1878" s="14">
        <f t="shared" si="1158"/>
        <v>155</v>
      </c>
      <c r="AF1878" s="24">
        <f t="shared" si="1142"/>
        <v>500</v>
      </c>
      <c r="AG1878" s="3">
        <f t="shared" si="1159"/>
        <v>-1</v>
      </c>
      <c r="AH1878" s="14">
        <f t="shared" si="1126"/>
        <v>0</v>
      </c>
      <c r="AI1878" s="14">
        <f t="shared" si="1127"/>
        <v>0</v>
      </c>
      <c r="AJ1878" s="14">
        <f t="shared" si="1128"/>
        <v>0.64999999999999991</v>
      </c>
      <c r="AK1878" s="14">
        <f t="shared" si="1129"/>
        <v>0.87999999999999989</v>
      </c>
      <c r="AL1878" s="24">
        <f t="shared" si="1160"/>
        <v>786.54828913085521</v>
      </c>
      <c r="AM1878" s="14">
        <f t="shared" si="1161"/>
        <v>636.72098890532141</v>
      </c>
      <c r="AN1878" s="138" t="str">
        <f t="shared" si="1162"/>
        <v>modifiée</v>
      </c>
      <c r="AP1878" s="124"/>
    </row>
    <row r="1879" spans="2:42" x14ac:dyDescent="0.25">
      <c r="B1879" s="3">
        <f t="shared" si="1143"/>
        <v>9305</v>
      </c>
      <c r="C1879" s="14">
        <f t="shared" si="1144"/>
        <v>155.08333333333334</v>
      </c>
      <c r="D1879" s="11">
        <f t="shared" si="1145"/>
        <v>1087.4317327158039</v>
      </c>
      <c r="E1879" s="11">
        <f t="shared" si="1130"/>
        <v>995.67098915012389</v>
      </c>
      <c r="F1879" s="11">
        <f t="shared" si="1146"/>
        <v>512.80925906591085</v>
      </c>
      <c r="G1879" s="11">
        <f t="shared" si="1131"/>
        <v>746.67606549355071</v>
      </c>
      <c r="H1879" s="11">
        <f t="shared" si="1132"/>
        <v>665.97609275606465</v>
      </c>
      <c r="I1879" s="24">
        <f t="shared" si="1147"/>
        <v>512.80925906591085</v>
      </c>
      <c r="J1879" s="12">
        <f t="shared" si="1133"/>
        <v>0.23739399305034087</v>
      </c>
      <c r="K1879" s="24">
        <f t="shared" si="1134"/>
        <v>676.35507804252802</v>
      </c>
      <c r="L1879" s="12">
        <f t="shared" si="1148"/>
        <v>0.19864977325989475</v>
      </c>
      <c r="M1879" s="24">
        <f t="shared" si="1149"/>
        <v>746.67606549355071</v>
      </c>
      <c r="N1879" s="12">
        <f t="shared" si="1135"/>
        <v>0.28641810563625786</v>
      </c>
      <c r="O1879" s="24">
        <f t="shared" si="1136"/>
        <v>1681.7648347304576</v>
      </c>
      <c r="P1879" s="12">
        <f t="shared" si="1150"/>
        <v>0.13903211844986121</v>
      </c>
      <c r="Q1879" s="24">
        <f t="shared" si="1151"/>
        <v>665.97609275606465</v>
      </c>
      <c r="R1879" s="12">
        <f t="shared" si="1137"/>
        <v>0.34141140313197216</v>
      </c>
      <c r="S1879" s="24">
        <f t="shared" si="1138"/>
        <v>846.52339143395761</v>
      </c>
      <c r="T1879" s="12">
        <f t="shared" si="1152"/>
        <v>0.20219735880641063</v>
      </c>
      <c r="W1879" s="24">
        <f t="shared" si="1153"/>
        <v>936.69468712376306</v>
      </c>
      <c r="X1879" s="24">
        <f t="shared" si="1154"/>
        <v>650</v>
      </c>
      <c r="Y1879" s="13">
        <f t="shared" si="1139"/>
        <v>0.31875231403136284</v>
      </c>
      <c r="Z1879" s="24">
        <f t="shared" si="1140"/>
        <v>1474.4075506590207</v>
      </c>
      <c r="AA1879" s="24">
        <f t="shared" si="1141"/>
        <v>12478.681408406226</v>
      </c>
      <c r="AB1879" s="24">
        <f t="shared" si="1155"/>
        <v>801.33538993991385</v>
      </c>
      <c r="AC1879" s="24">
        <f t="shared" si="1156"/>
        <v>665.97609275606465</v>
      </c>
      <c r="AD1879" s="123">
        <f t="shared" si="1157"/>
        <v>9305</v>
      </c>
      <c r="AE1879" s="14">
        <f t="shared" si="1158"/>
        <v>155.08333333333334</v>
      </c>
      <c r="AF1879" s="24">
        <f t="shared" si="1142"/>
        <v>500</v>
      </c>
      <c r="AG1879" s="3">
        <f t="shared" si="1159"/>
        <v>-1</v>
      </c>
      <c r="AH1879" s="14">
        <f t="shared" si="1126"/>
        <v>0</v>
      </c>
      <c r="AI1879" s="14">
        <f t="shared" si="1127"/>
        <v>0</v>
      </c>
      <c r="AJ1879" s="14">
        <f t="shared" si="1128"/>
        <v>0.64999999999999991</v>
      </c>
      <c r="AK1879" s="14">
        <f t="shared" si="1129"/>
        <v>0.87999999999999989</v>
      </c>
      <c r="AL1879" s="24">
        <f t="shared" si="1160"/>
        <v>786.79397886701304</v>
      </c>
      <c r="AM1879" s="14">
        <f t="shared" si="1161"/>
        <v>636.89327061026302</v>
      </c>
      <c r="AN1879" s="138" t="str">
        <f t="shared" si="1162"/>
        <v>modifiée</v>
      </c>
      <c r="AP1879" s="124"/>
    </row>
    <row r="1880" spans="2:42" x14ac:dyDescent="0.25">
      <c r="B1880" s="3">
        <f t="shared" si="1143"/>
        <v>9310</v>
      </c>
      <c r="C1880" s="14">
        <f t="shared" si="1144"/>
        <v>155.16666666666666</v>
      </c>
      <c r="D1880" s="11">
        <f t="shared" si="1145"/>
        <v>1087.5121576217909</v>
      </c>
      <c r="E1880" s="11">
        <f t="shared" si="1130"/>
        <v>995.89176457649603</v>
      </c>
      <c r="F1880" s="11">
        <f t="shared" si="1146"/>
        <v>513.0079088391708</v>
      </c>
      <c r="G1880" s="11">
        <f t="shared" si="1131"/>
        <v>746.81509761200061</v>
      </c>
      <c r="H1880" s="11">
        <f t="shared" si="1132"/>
        <v>666.17829011487106</v>
      </c>
      <c r="I1880" s="24">
        <f t="shared" si="1147"/>
        <v>513.0079088391708</v>
      </c>
      <c r="J1880" s="12">
        <f t="shared" si="1133"/>
        <v>0.23733882272375997</v>
      </c>
      <c r="K1880" s="24">
        <f t="shared" si="1134"/>
        <v>676.51229939431528</v>
      </c>
      <c r="L1880" s="12">
        <f t="shared" si="1148"/>
        <v>0.19856680759587061</v>
      </c>
      <c r="M1880" s="24">
        <f t="shared" si="1149"/>
        <v>746.81509761200061</v>
      </c>
      <c r="N1880" s="12">
        <f t="shared" si="1135"/>
        <v>0.28813023850750047</v>
      </c>
      <c r="O1880" s="24">
        <f t="shared" si="1136"/>
        <v>1671.7714203975606</v>
      </c>
      <c r="P1880" s="12">
        <f t="shared" si="1150"/>
        <v>0.13976577777500457</v>
      </c>
      <c r="Q1880" s="24">
        <f t="shared" si="1151"/>
        <v>666.17829011487106</v>
      </c>
      <c r="R1880" s="12">
        <f t="shared" si="1137"/>
        <v>0.34120655518069654</v>
      </c>
      <c r="S1880" s="24">
        <f t="shared" si="1138"/>
        <v>847.03161315422994</v>
      </c>
      <c r="T1880" s="12">
        <f t="shared" si="1152"/>
        <v>0.20203093106644368</v>
      </c>
      <c r="W1880" s="24">
        <f t="shared" si="1153"/>
        <v>937.01343943779443</v>
      </c>
      <c r="X1880" s="24">
        <f t="shared" si="1154"/>
        <v>650</v>
      </c>
      <c r="Y1880" s="13">
        <f t="shared" si="1139"/>
        <v>0.31840807438246632</v>
      </c>
      <c r="Z1880" s="24">
        <f t="shared" si="1140"/>
        <v>1471.9581284675401</v>
      </c>
      <c r="AA1880" s="24">
        <f t="shared" si="1141"/>
        <v>12466.062057030096</v>
      </c>
      <c r="AB1880" s="24">
        <f t="shared" si="1155"/>
        <v>801.59586477633275</v>
      </c>
      <c r="AC1880" s="24">
        <f t="shared" si="1156"/>
        <v>666.17829011487106</v>
      </c>
      <c r="AD1880" s="123">
        <f t="shared" si="1157"/>
        <v>9310</v>
      </c>
      <c r="AE1880" s="14">
        <f t="shared" si="1158"/>
        <v>155.16666666666666</v>
      </c>
      <c r="AF1880" s="24">
        <f t="shared" si="1142"/>
        <v>500</v>
      </c>
      <c r="AG1880" s="3">
        <f t="shared" si="1159"/>
        <v>-1</v>
      </c>
      <c r="AH1880" s="14">
        <f t="shared" si="1126"/>
        <v>0</v>
      </c>
      <c r="AI1880" s="14">
        <f t="shared" si="1127"/>
        <v>0</v>
      </c>
      <c r="AJ1880" s="14">
        <f t="shared" si="1128"/>
        <v>0.64999999999999991</v>
      </c>
      <c r="AK1880" s="14">
        <f t="shared" si="1129"/>
        <v>0.87999999999999989</v>
      </c>
      <c r="AL1880" s="24">
        <f t="shared" si="1160"/>
        <v>787.03942148423835</v>
      </c>
      <c r="AM1880" s="14">
        <f t="shared" si="1161"/>
        <v>637.06540353068215</v>
      </c>
      <c r="AN1880" s="138" t="str">
        <f t="shared" si="1162"/>
        <v>modifiée</v>
      </c>
      <c r="AP1880" s="124"/>
    </row>
    <row r="1881" spans="2:42" x14ac:dyDescent="0.25">
      <c r="B1881" s="3">
        <f t="shared" si="1143"/>
        <v>9315</v>
      </c>
      <c r="C1881" s="14">
        <f t="shared" si="1144"/>
        <v>155.25</v>
      </c>
      <c r="D1881" s="11">
        <f t="shared" si="1145"/>
        <v>1087.5925393813673</v>
      </c>
      <c r="E1881" s="11">
        <f t="shared" si="1130"/>
        <v>996.11254000286829</v>
      </c>
      <c r="F1881" s="11">
        <f t="shared" si="1146"/>
        <v>513.20647564676665</v>
      </c>
      <c r="G1881" s="11">
        <f t="shared" si="1131"/>
        <v>746.9548633897756</v>
      </c>
      <c r="H1881" s="11">
        <f t="shared" si="1132"/>
        <v>666.38032104593754</v>
      </c>
      <c r="I1881" s="24">
        <f t="shared" si="1147"/>
        <v>513.20647564676665</v>
      </c>
      <c r="J1881" s="12">
        <f t="shared" si="1133"/>
        <v>0.23728365330439144</v>
      </c>
      <c r="K1881" s="24">
        <f t="shared" si="1134"/>
        <v>676.66959126939196</v>
      </c>
      <c r="L1881" s="12">
        <f t="shared" si="1148"/>
        <v>0.19848387122838379</v>
      </c>
      <c r="M1881" s="24">
        <f t="shared" si="1149"/>
        <v>746.9548633897756</v>
      </c>
      <c r="N1881" s="12">
        <f t="shared" si="1135"/>
        <v>0.28984154309773186</v>
      </c>
      <c r="O1881" s="24">
        <f t="shared" si="1136"/>
        <v>1661.9008198101931</v>
      </c>
      <c r="P1881" s="12">
        <f t="shared" si="1150"/>
        <v>0.14049768984061053</v>
      </c>
      <c r="Q1881" s="24">
        <f t="shared" si="1151"/>
        <v>666.38032104593754</v>
      </c>
      <c r="R1881" s="12">
        <f t="shared" si="1137"/>
        <v>0.34100096805761537</v>
      </c>
      <c r="S1881" s="24">
        <f t="shared" si="1138"/>
        <v>847.54228265026995</v>
      </c>
      <c r="T1881" s="12">
        <f t="shared" si="1152"/>
        <v>0.20186421784358788</v>
      </c>
      <c r="W1881" s="24">
        <f t="shared" si="1153"/>
        <v>937.33184751217686</v>
      </c>
      <c r="X1881" s="24">
        <f t="shared" si="1154"/>
        <v>650</v>
      </c>
      <c r="Y1881" s="13">
        <f t="shared" si="1139"/>
        <v>0.31806504556490311</v>
      </c>
      <c r="Z1881" s="24">
        <f t="shared" si="1140"/>
        <v>1469.5173122672854</v>
      </c>
      <c r="AA1881" s="24">
        <f t="shared" si="1141"/>
        <v>12453.487102689118</v>
      </c>
      <c r="AB1881" s="24">
        <f t="shared" si="1155"/>
        <v>801.8560842790572</v>
      </c>
      <c r="AC1881" s="24">
        <f t="shared" si="1156"/>
        <v>666.38032104593754</v>
      </c>
      <c r="AD1881" s="123">
        <f t="shared" si="1157"/>
        <v>9315</v>
      </c>
      <c r="AE1881" s="14">
        <f t="shared" si="1158"/>
        <v>155.25</v>
      </c>
      <c r="AF1881" s="24">
        <f t="shared" si="1142"/>
        <v>500</v>
      </c>
      <c r="AG1881" s="3">
        <f t="shared" si="1159"/>
        <v>-1</v>
      </c>
      <c r="AH1881" s="14">
        <f t="shared" si="1126"/>
        <v>0</v>
      </c>
      <c r="AI1881" s="14">
        <f t="shared" si="1127"/>
        <v>0</v>
      </c>
      <c r="AJ1881" s="14">
        <f t="shared" si="1128"/>
        <v>0.64999999999999991</v>
      </c>
      <c r="AK1881" s="14">
        <f t="shared" si="1129"/>
        <v>0.87999999999999989</v>
      </c>
      <c r="AL1881" s="24">
        <f t="shared" si="1160"/>
        <v>787.28461743161836</v>
      </c>
      <c r="AM1881" s="14">
        <f t="shared" si="1161"/>
        <v>637.23738735105985</v>
      </c>
      <c r="AN1881" s="138" t="str">
        <f t="shared" si="1162"/>
        <v>modifiée</v>
      </c>
      <c r="AP1881" s="124"/>
    </row>
    <row r="1882" spans="2:42" x14ac:dyDescent="0.25">
      <c r="B1882" s="3">
        <f t="shared" si="1143"/>
        <v>9320</v>
      </c>
      <c r="C1882" s="14">
        <f t="shared" si="1144"/>
        <v>155.33333333333334</v>
      </c>
      <c r="D1882" s="11">
        <f t="shared" si="1145"/>
        <v>1087.6728780408025</v>
      </c>
      <c r="E1882" s="11">
        <f t="shared" si="1130"/>
        <v>996.33331542924054</v>
      </c>
      <c r="F1882" s="11">
        <f t="shared" si="1146"/>
        <v>513.40495951799505</v>
      </c>
      <c r="G1882" s="11">
        <f t="shared" si="1131"/>
        <v>747.09536107961617</v>
      </c>
      <c r="H1882" s="11">
        <f t="shared" si="1132"/>
        <v>666.58218526378107</v>
      </c>
      <c r="I1882" s="24">
        <f t="shared" si="1147"/>
        <v>513.40495951799505</v>
      </c>
      <c r="J1882" s="12">
        <f t="shared" si="1133"/>
        <v>0.23722848482399378</v>
      </c>
      <c r="K1882" s="24">
        <f t="shared" si="1134"/>
        <v>676.82695362454638</v>
      </c>
      <c r="L1882" s="12">
        <f t="shared" si="1148"/>
        <v>0.1984009641820372</v>
      </c>
      <c r="M1882" s="24">
        <f t="shared" si="1149"/>
        <v>747.09536107961617</v>
      </c>
      <c r="N1882" s="12">
        <f t="shared" si="1135"/>
        <v>0.2915519281203231</v>
      </c>
      <c r="O1882" s="24">
        <f t="shared" si="1136"/>
        <v>1652.151303524839</v>
      </c>
      <c r="P1882" s="12">
        <f t="shared" si="1150"/>
        <v>0.14122781291274547</v>
      </c>
      <c r="Q1882" s="24">
        <f t="shared" si="1151"/>
        <v>666.58218526378107</v>
      </c>
      <c r="R1882" s="12">
        <f t="shared" si="1137"/>
        <v>0.34079463825751466</v>
      </c>
      <c r="S1882" s="24">
        <f t="shared" si="1138"/>
        <v>848.05541639747412</v>
      </c>
      <c r="T1882" s="12">
        <f t="shared" si="1152"/>
        <v>0.20169721754482994</v>
      </c>
      <c r="W1882" s="24">
        <f t="shared" si="1153"/>
        <v>937.6499125577418</v>
      </c>
      <c r="X1882" s="24">
        <f t="shared" si="1154"/>
        <v>650</v>
      </c>
      <c r="Y1882" s="13">
        <f t="shared" si="1139"/>
        <v>0.31772322471329023</v>
      </c>
      <c r="Z1882" s="24">
        <f t="shared" si="1140"/>
        <v>1467.0850717874687</v>
      </c>
      <c r="AA1882" s="24">
        <f t="shared" si="1141"/>
        <v>12440.956450224574</v>
      </c>
      <c r="AB1882" s="24">
        <f t="shared" si="1155"/>
        <v>802.11604891076149</v>
      </c>
      <c r="AC1882" s="24">
        <f t="shared" si="1156"/>
        <v>666.58218526378107</v>
      </c>
      <c r="AD1882" s="123">
        <f t="shared" si="1157"/>
        <v>9320</v>
      </c>
      <c r="AE1882" s="14">
        <f t="shared" si="1158"/>
        <v>155.33333333333334</v>
      </c>
      <c r="AF1882" s="24">
        <f t="shared" si="1142"/>
        <v>500</v>
      </c>
      <c r="AG1882" s="3">
        <f t="shared" si="1159"/>
        <v>-1</v>
      </c>
      <c r="AH1882" s="14">
        <f t="shared" si="1126"/>
        <v>0</v>
      </c>
      <c r="AI1882" s="14">
        <f t="shared" si="1127"/>
        <v>0</v>
      </c>
      <c r="AJ1882" s="14">
        <f t="shared" si="1128"/>
        <v>0.64999999999999991</v>
      </c>
      <c r="AK1882" s="14">
        <f t="shared" si="1129"/>
        <v>0.87999999999999989</v>
      </c>
      <c r="AL1882" s="24">
        <f t="shared" si="1160"/>
        <v>787.52956715609935</v>
      </c>
      <c r="AM1882" s="14">
        <f t="shared" si="1161"/>
        <v>637.40922175445689</v>
      </c>
      <c r="AN1882" s="138" t="str">
        <f t="shared" si="1162"/>
        <v>modifiée</v>
      </c>
      <c r="AP1882" s="124"/>
    </row>
    <row r="1883" spans="2:42" x14ac:dyDescent="0.25">
      <c r="B1883" s="3">
        <f t="shared" si="1143"/>
        <v>9325</v>
      </c>
      <c r="C1883" s="14">
        <f t="shared" si="1144"/>
        <v>155.41666666666666</v>
      </c>
      <c r="D1883" s="11">
        <f t="shared" si="1145"/>
        <v>1087.7531736462915</v>
      </c>
      <c r="E1883" s="11">
        <f t="shared" si="1130"/>
        <v>996.55409085561269</v>
      </c>
      <c r="F1883" s="11">
        <f t="shared" si="1146"/>
        <v>513.6033604821771</v>
      </c>
      <c r="G1883" s="11">
        <f t="shared" si="1131"/>
        <v>747.23658889252886</v>
      </c>
      <c r="H1883" s="11">
        <f t="shared" si="1132"/>
        <v>666.78388248132592</v>
      </c>
      <c r="I1883" s="24">
        <f t="shared" si="1147"/>
        <v>513.6033604821771</v>
      </c>
      <c r="J1883" s="12">
        <f t="shared" si="1133"/>
        <v>0.23717331731431365</v>
      </c>
      <c r="K1883" s="24">
        <f t="shared" si="1134"/>
        <v>676.98438641647545</v>
      </c>
      <c r="L1883" s="12">
        <f t="shared" si="1148"/>
        <v>0.19831808648136107</v>
      </c>
      <c r="M1883" s="24">
        <f t="shared" si="1149"/>
        <v>747.23658889252886</v>
      </c>
      <c r="N1883" s="12">
        <f t="shared" si="1135"/>
        <v>0.29326130315751009</v>
      </c>
      <c r="O1883" s="24">
        <f t="shared" si="1136"/>
        <v>1642.5211676511522</v>
      </c>
      <c r="P1883" s="12">
        <f t="shared" si="1150"/>
        <v>0.14195610587964014</v>
      </c>
      <c r="Q1883" s="24">
        <f t="shared" si="1151"/>
        <v>666.78388248132592</v>
      </c>
      <c r="R1883" s="12">
        <f t="shared" si="1137"/>
        <v>0.34058756225639325</v>
      </c>
      <c r="S1883" s="24">
        <f t="shared" si="1138"/>
        <v>848.57103101121254</v>
      </c>
      <c r="T1883" s="12">
        <f t="shared" si="1152"/>
        <v>0.20152992856762542</v>
      </c>
      <c r="W1883" s="24">
        <f t="shared" si="1153"/>
        <v>937.96763578245509</v>
      </c>
      <c r="X1883" s="24">
        <f t="shared" si="1154"/>
        <v>650</v>
      </c>
      <c r="Y1883" s="13">
        <f t="shared" si="1139"/>
        <v>0.3173826089593868</v>
      </c>
      <c r="Z1883" s="24">
        <f t="shared" si="1140"/>
        <v>1464.6613768289399</v>
      </c>
      <c r="AA1883" s="24">
        <f t="shared" si="1141"/>
        <v>12428.470004281018</v>
      </c>
      <c r="AB1883" s="24">
        <f t="shared" si="1155"/>
        <v>802.3757591318905</v>
      </c>
      <c r="AC1883" s="24">
        <f t="shared" si="1156"/>
        <v>666.78388248132592</v>
      </c>
      <c r="AD1883" s="123">
        <f t="shared" si="1157"/>
        <v>9325</v>
      </c>
      <c r="AE1883" s="14">
        <f t="shared" si="1158"/>
        <v>155.41666666666666</v>
      </c>
      <c r="AF1883" s="24">
        <f t="shared" si="1142"/>
        <v>500</v>
      </c>
      <c r="AG1883" s="3">
        <f t="shared" si="1159"/>
        <v>-1</v>
      </c>
      <c r="AH1883" s="14">
        <f t="shared" si="1126"/>
        <v>0</v>
      </c>
      <c r="AI1883" s="14">
        <f t="shared" si="1127"/>
        <v>0</v>
      </c>
      <c r="AJ1883" s="14">
        <f t="shared" si="1128"/>
        <v>0.64999999999999991</v>
      </c>
      <c r="AK1883" s="14">
        <f t="shared" si="1129"/>
        <v>0.87999999999999989</v>
      </c>
      <c r="AL1883" s="24">
        <f t="shared" si="1160"/>
        <v>787.77427110248095</v>
      </c>
      <c r="AM1883" s="14">
        <f t="shared" si="1161"/>
        <v>637.5809064225067</v>
      </c>
      <c r="AN1883" s="138" t="str">
        <f t="shared" si="1162"/>
        <v>modifiée</v>
      </c>
      <c r="AP1883" s="124"/>
    </row>
    <row r="1884" spans="2:42" x14ac:dyDescent="0.25">
      <c r="B1884" s="3">
        <f t="shared" si="1143"/>
        <v>9330</v>
      </c>
      <c r="C1884" s="14">
        <f t="shared" si="1144"/>
        <v>155.5</v>
      </c>
      <c r="D1884" s="11">
        <f t="shared" si="1145"/>
        <v>1087.8334262439553</v>
      </c>
      <c r="E1884" s="11">
        <f t="shared" si="1130"/>
        <v>996.77486628198494</v>
      </c>
      <c r="F1884" s="11">
        <f t="shared" si="1146"/>
        <v>513.80167856865842</v>
      </c>
      <c r="G1884" s="11">
        <f t="shared" si="1131"/>
        <v>747.37854499840853</v>
      </c>
      <c r="H1884" s="11">
        <f t="shared" si="1132"/>
        <v>666.98541240989357</v>
      </c>
      <c r="I1884" s="24">
        <f t="shared" si="1147"/>
        <v>513.80167856865842</v>
      </c>
      <c r="J1884" s="12">
        <f t="shared" si="1133"/>
        <v>0.23711815080708409</v>
      </c>
      <c r="K1884" s="24">
        <f t="shared" si="1134"/>
        <v>677.14188960178785</v>
      </c>
      <c r="L1884" s="12">
        <f t="shared" si="1148"/>
        <v>0.19823523815079519</v>
      </c>
      <c r="M1884" s="24">
        <f t="shared" si="1149"/>
        <v>747.37854499840853</v>
      </c>
      <c r="N1884" s="12">
        <f t="shared" si="1135"/>
        <v>0.29496957867581225</v>
      </c>
      <c r="O1884" s="24">
        <f t="shared" si="1136"/>
        <v>1633.0087334822192</v>
      </c>
      <c r="P1884" s="12">
        <f t="shared" si="1150"/>
        <v>0.14268252825608027</v>
      </c>
      <c r="Q1884" s="24">
        <f t="shared" si="1151"/>
        <v>666.98541240989357</v>
      </c>
      <c r="R1884" s="12">
        <f t="shared" si="1137"/>
        <v>0.34037973651137099</v>
      </c>
      <c r="S1884" s="24">
        <f t="shared" si="1138"/>
        <v>849.08914324824445</v>
      </c>
      <c r="T1884" s="12">
        <f t="shared" si="1152"/>
        <v>0.20136234929982136</v>
      </c>
      <c r="W1884" s="24">
        <f t="shared" si="1153"/>
        <v>938.2850183914145</v>
      </c>
      <c r="X1884" s="24">
        <f t="shared" si="1154"/>
        <v>650</v>
      </c>
      <c r="Y1884" s="13">
        <f t="shared" si="1139"/>
        <v>0.31704319543217502</v>
      </c>
      <c r="Z1884" s="24">
        <f t="shared" si="1140"/>
        <v>1462.2461972642611</v>
      </c>
      <c r="AA1884" s="24">
        <f t="shared" si="1141"/>
        <v>12416.027669309722</v>
      </c>
      <c r="AB1884" s="24">
        <f t="shared" si="1155"/>
        <v>802.63521540065403</v>
      </c>
      <c r="AC1884" s="24">
        <f t="shared" si="1156"/>
        <v>666.98541240989357</v>
      </c>
      <c r="AD1884" s="123">
        <f t="shared" si="1157"/>
        <v>9330</v>
      </c>
      <c r="AE1884" s="14">
        <f t="shared" si="1158"/>
        <v>155.5</v>
      </c>
      <c r="AF1884" s="24">
        <f t="shared" si="1142"/>
        <v>500</v>
      </c>
      <c r="AG1884" s="3">
        <f t="shared" si="1159"/>
        <v>-1</v>
      </c>
      <c r="AH1884" s="14">
        <f t="shared" si="1126"/>
        <v>0</v>
      </c>
      <c r="AI1884" s="14">
        <f t="shared" si="1127"/>
        <v>0</v>
      </c>
      <c r="AJ1884" s="14">
        <f t="shared" si="1128"/>
        <v>0.64999999999999991</v>
      </c>
      <c r="AK1884" s="14">
        <f t="shared" si="1129"/>
        <v>0.87999999999999989</v>
      </c>
      <c r="AL1884" s="24">
        <f t="shared" si="1160"/>
        <v>788.01872971341027</v>
      </c>
      <c r="AM1884" s="14">
        <f t="shared" si="1161"/>
        <v>637.75244103540604</v>
      </c>
      <c r="AN1884" s="138" t="str">
        <f t="shared" si="1162"/>
        <v>modifiée</v>
      </c>
      <c r="AP1884" s="124"/>
    </row>
    <row r="1885" spans="2:42" x14ac:dyDescent="0.25">
      <c r="B1885" s="3">
        <f t="shared" si="1143"/>
        <v>9335</v>
      </c>
      <c r="C1885" s="14">
        <f t="shared" si="1144"/>
        <v>155.58333333333334</v>
      </c>
      <c r="D1885" s="11">
        <f t="shared" si="1145"/>
        <v>1087.9136358798414</v>
      </c>
      <c r="E1885" s="11">
        <f t="shared" si="1130"/>
        <v>996.9956417083572</v>
      </c>
      <c r="F1885" s="11">
        <f t="shared" si="1146"/>
        <v>513.99991380680922</v>
      </c>
      <c r="G1885" s="11">
        <f t="shared" si="1131"/>
        <v>747.52122752666457</v>
      </c>
      <c r="H1885" s="11">
        <f t="shared" si="1132"/>
        <v>667.18677475919344</v>
      </c>
      <c r="I1885" s="24">
        <f t="shared" si="1147"/>
        <v>513.99991380680922</v>
      </c>
      <c r="J1885" s="12">
        <f t="shared" si="1133"/>
        <v>0.23706298533402589</v>
      </c>
      <c r="K1885" s="24">
        <f t="shared" si="1134"/>
        <v>677.29946313700179</v>
      </c>
      <c r="L1885" s="12">
        <f t="shared" si="1148"/>
        <v>0.19815241921469584</v>
      </c>
      <c r="M1885" s="24">
        <f t="shared" si="1149"/>
        <v>747.52122752666457</v>
      </c>
      <c r="N1885" s="12">
        <f t="shared" si="1135"/>
        <v>0.29667666604082787</v>
      </c>
      <c r="O1885" s="24">
        <f t="shared" si="1136"/>
        <v>1623.6123471297312</v>
      </c>
      <c r="P1885" s="12">
        <f t="shared" si="1150"/>
        <v>0.14340704018746317</v>
      </c>
      <c r="Q1885" s="24">
        <f t="shared" si="1151"/>
        <v>667.18677475919344</v>
      </c>
      <c r="R1885" s="12">
        <f t="shared" si="1137"/>
        <v>0.34017115746059501</v>
      </c>
      <c r="S1885" s="24">
        <f t="shared" si="1138"/>
        <v>849.60977000815262</v>
      </c>
      <c r="T1885" s="12">
        <f t="shared" si="1152"/>
        <v>0.2011944781196085</v>
      </c>
      <c r="W1885" s="24">
        <f t="shared" si="1153"/>
        <v>938.60206158684662</v>
      </c>
      <c r="X1885" s="24">
        <f t="shared" si="1154"/>
        <v>650</v>
      </c>
      <c r="Y1885" s="13">
        <f t="shared" si="1139"/>
        <v>0.31670498125794028</v>
      </c>
      <c r="Z1885" s="24">
        <f t="shared" si="1140"/>
        <v>1459.8395030377646</v>
      </c>
      <c r="AA1885" s="24">
        <f t="shared" si="1141"/>
        <v>12403.629349572149</v>
      </c>
      <c r="AB1885" s="24">
        <f t="shared" si="1155"/>
        <v>802.89441817302009</v>
      </c>
      <c r="AC1885" s="24">
        <f t="shared" si="1156"/>
        <v>667.18677475919344</v>
      </c>
      <c r="AD1885" s="123">
        <f t="shared" si="1157"/>
        <v>9335</v>
      </c>
      <c r="AE1885" s="14">
        <f t="shared" si="1158"/>
        <v>155.58333333333334</v>
      </c>
      <c r="AF1885" s="24">
        <f t="shared" si="1142"/>
        <v>500</v>
      </c>
      <c r="AG1885" s="3">
        <f t="shared" si="1159"/>
        <v>-1</v>
      </c>
      <c r="AH1885" s="14">
        <f t="shared" si="1126"/>
        <v>0</v>
      </c>
      <c r="AI1885" s="14">
        <f t="shared" si="1127"/>
        <v>0</v>
      </c>
      <c r="AJ1885" s="14">
        <f t="shared" si="1128"/>
        <v>0.64999999999999991</v>
      </c>
      <c r="AK1885" s="14">
        <f t="shared" si="1129"/>
        <v>0.87999999999999989</v>
      </c>
      <c r="AL1885" s="24">
        <f t="shared" si="1160"/>
        <v>788.26294342937695</v>
      </c>
      <c r="AM1885" s="14">
        <f t="shared" si="1161"/>
        <v>637.92382527190728</v>
      </c>
      <c r="AN1885" s="138" t="str">
        <f t="shared" si="1162"/>
        <v>modifiée</v>
      </c>
      <c r="AP1885" s="124"/>
    </row>
    <row r="1886" spans="2:42" x14ac:dyDescent="0.25">
      <c r="B1886" s="3">
        <f t="shared" si="1143"/>
        <v>9340</v>
      </c>
      <c r="C1886" s="14">
        <f t="shared" si="1144"/>
        <v>155.66666666666666</v>
      </c>
      <c r="D1886" s="11">
        <f t="shared" si="1145"/>
        <v>1087.9938025999222</v>
      </c>
      <c r="E1886" s="11">
        <f t="shared" si="1130"/>
        <v>997.21641713472934</v>
      </c>
      <c r="F1886" s="11">
        <f t="shared" si="1146"/>
        <v>514.19806622602391</v>
      </c>
      <c r="G1886" s="11">
        <f t="shared" si="1131"/>
        <v>747.66463456685199</v>
      </c>
      <c r="H1886" s="11">
        <f t="shared" si="1132"/>
        <v>667.38796923731309</v>
      </c>
      <c r="I1886" s="24">
        <f t="shared" si="1147"/>
        <v>514.19806622602391</v>
      </c>
      <c r="J1886" s="12">
        <f t="shared" si="1133"/>
        <v>0.23700782092684597</v>
      </c>
      <c r="K1886" s="24">
        <f t="shared" si="1134"/>
        <v>677.45710697854724</v>
      </c>
      <c r="L1886" s="12">
        <f t="shared" si="1148"/>
        <v>0.19806962969740527</v>
      </c>
      <c r="M1886" s="24">
        <f t="shared" si="1149"/>
        <v>747.66463456685199</v>
      </c>
      <c r="N1886" s="12">
        <f t="shared" si="1135"/>
        <v>0.29838247753142305</v>
      </c>
      <c r="O1886" s="24">
        <f t="shared" si="1136"/>
        <v>1614.3303791639198</v>
      </c>
      <c r="P1886" s="12">
        <f t="shared" si="1150"/>
        <v>0.14412960245358608</v>
      </c>
      <c r="Q1886" s="24">
        <f t="shared" si="1151"/>
        <v>667.38796923731309</v>
      </c>
      <c r="R1886" s="12">
        <f t="shared" si="1137"/>
        <v>0.33996182152314708</v>
      </c>
      <c r="S1886" s="24">
        <f t="shared" si="1138"/>
        <v>850.13292833479261</v>
      </c>
      <c r="T1886" s="12">
        <f t="shared" si="1152"/>
        <v>0.20102631339556729</v>
      </c>
      <c r="W1886" s="24">
        <f t="shared" si="1153"/>
        <v>938.9187665681045</v>
      </c>
      <c r="X1886" s="24">
        <f t="shared" si="1154"/>
        <v>650</v>
      </c>
      <c r="Y1886" s="13">
        <f t="shared" si="1139"/>
        <v>0.31636796356034752</v>
      </c>
      <c r="Z1886" s="24">
        <f t="shared" si="1140"/>
        <v>1457.4412641656209</v>
      </c>
      <c r="AA1886" s="24">
        <f t="shared" si="1141"/>
        <v>12391.274949143208</v>
      </c>
      <c r="AB1886" s="24">
        <f t="shared" si="1155"/>
        <v>803.15336790270885</v>
      </c>
      <c r="AC1886" s="24">
        <f t="shared" si="1156"/>
        <v>667.38796923731309</v>
      </c>
      <c r="AD1886" s="123">
        <f t="shared" si="1157"/>
        <v>9340</v>
      </c>
      <c r="AE1886" s="14">
        <f t="shared" si="1158"/>
        <v>155.66666666666666</v>
      </c>
      <c r="AF1886" s="24">
        <f t="shared" si="1142"/>
        <v>500</v>
      </c>
      <c r="AG1886" s="3">
        <f t="shared" si="1159"/>
        <v>-1</v>
      </c>
      <c r="AH1886" s="14">
        <f t="shared" si="1126"/>
        <v>0</v>
      </c>
      <c r="AI1886" s="14">
        <f t="shared" si="1127"/>
        <v>0</v>
      </c>
      <c r="AJ1886" s="14">
        <f t="shared" si="1128"/>
        <v>0.64999999999999991</v>
      </c>
      <c r="AK1886" s="14">
        <f t="shared" si="1129"/>
        <v>0.87999999999999989</v>
      </c>
      <c r="AL1886" s="24">
        <f t="shared" si="1160"/>
        <v>788.50691268870719</v>
      </c>
      <c r="AM1886" s="14">
        <f t="shared" si="1161"/>
        <v>638.09505880930976</v>
      </c>
      <c r="AN1886" s="138" t="str">
        <f t="shared" si="1162"/>
        <v>modifiée</v>
      </c>
      <c r="AP1886" s="124"/>
    </row>
    <row r="1887" spans="2:42" x14ac:dyDescent="0.25">
      <c r="B1887" s="3">
        <f t="shared" si="1143"/>
        <v>9345</v>
      </c>
      <c r="C1887" s="14">
        <f t="shared" si="1144"/>
        <v>155.75</v>
      </c>
      <c r="D1887" s="11">
        <f t="shared" si="1145"/>
        <v>1088.0739264500971</v>
      </c>
      <c r="E1887" s="11">
        <f t="shared" si="1130"/>
        <v>997.4371925611016</v>
      </c>
      <c r="F1887" s="11">
        <f t="shared" si="1146"/>
        <v>514.39613585572135</v>
      </c>
      <c r="G1887" s="11">
        <f t="shared" si="1131"/>
        <v>747.80876416930562</v>
      </c>
      <c r="H1887" s="11">
        <f t="shared" si="1132"/>
        <v>667.58899555070866</v>
      </c>
      <c r="I1887" s="24">
        <f t="shared" si="1147"/>
        <v>514.39613585572135</v>
      </c>
      <c r="J1887" s="12">
        <f t="shared" si="1133"/>
        <v>0.23695265761723819</v>
      </c>
      <c r="K1887" s="24">
        <f t="shared" si="1134"/>
        <v>677.6148210827655</v>
      </c>
      <c r="L1887" s="12">
        <f t="shared" si="1148"/>
        <v>0.19798686962313242</v>
      </c>
      <c r="M1887" s="24">
        <f t="shared" si="1149"/>
        <v>747.80876416930562</v>
      </c>
      <c r="N1887" s="12">
        <f t="shared" si="1135"/>
        <v>0.30008692635330014</v>
      </c>
      <c r="O1887" s="24">
        <f t="shared" si="1136"/>
        <v>1605.1612242582946</v>
      </c>
      <c r="P1887" s="12">
        <f t="shared" si="1150"/>
        <v>0.14485017647184617</v>
      </c>
      <c r="Q1887" s="24">
        <f t="shared" si="1151"/>
        <v>667.58899555070866</v>
      </c>
      <c r="R1887" s="12">
        <f t="shared" si="1137"/>
        <v>0.3397517250989503</v>
      </c>
      <c r="S1887" s="24">
        <f t="shared" si="1138"/>
        <v>850.65863541776048</v>
      </c>
      <c r="T1887" s="12">
        <f t="shared" si="1152"/>
        <v>0.20085785348644039</v>
      </c>
      <c r="W1887" s="24">
        <f t="shared" si="1153"/>
        <v>939.23513453166481</v>
      </c>
      <c r="X1887" s="24">
        <f t="shared" si="1154"/>
        <v>650</v>
      </c>
      <c r="Y1887" s="13">
        <f t="shared" si="1139"/>
        <v>0.31603213946052711</v>
      </c>
      <c r="Z1887" s="24">
        <f t="shared" si="1140"/>
        <v>1455.0514507359196</v>
      </c>
      <c r="AA1887" s="24">
        <f t="shared" si="1141"/>
        <v>12378.964371914939</v>
      </c>
      <c r="AB1887" s="24">
        <f t="shared" si="1155"/>
        <v>803.41206504118668</v>
      </c>
      <c r="AC1887" s="24">
        <f t="shared" si="1156"/>
        <v>667.58899555070866</v>
      </c>
      <c r="AD1887" s="123">
        <f t="shared" si="1157"/>
        <v>9345</v>
      </c>
      <c r="AE1887" s="14">
        <f t="shared" si="1158"/>
        <v>155.75</v>
      </c>
      <c r="AF1887" s="24">
        <f t="shared" si="1142"/>
        <v>500</v>
      </c>
      <c r="AG1887" s="3">
        <f t="shared" si="1159"/>
        <v>-1</v>
      </c>
      <c r="AH1887" s="14">
        <f t="shared" si="1126"/>
        <v>0</v>
      </c>
      <c r="AI1887" s="14">
        <f t="shared" si="1127"/>
        <v>0</v>
      </c>
      <c r="AJ1887" s="14">
        <f t="shared" si="1128"/>
        <v>0.64999999999999991</v>
      </c>
      <c r="AK1887" s="14">
        <f t="shared" si="1129"/>
        <v>0.87999999999999989</v>
      </c>
      <c r="AL1887" s="24">
        <f t="shared" si="1160"/>
        <v>788.75063792755805</v>
      </c>
      <c r="AM1887" s="14">
        <f t="shared" si="1161"/>
        <v>638.26614132345117</v>
      </c>
      <c r="AN1887" s="138" t="str">
        <f t="shared" si="1162"/>
        <v>modifiée</v>
      </c>
      <c r="AP1887" s="124"/>
    </row>
    <row r="1888" spans="2:42" x14ac:dyDescent="0.25">
      <c r="B1888" s="3">
        <f t="shared" si="1143"/>
        <v>9350</v>
      </c>
      <c r="C1888" s="14">
        <f t="shared" si="1144"/>
        <v>155.83333333333334</v>
      </c>
      <c r="D1888" s="11">
        <f t="shared" si="1145"/>
        <v>1088.154007476192</v>
      </c>
      <c r="E1888" s="11">
        <f t="shared" si="1130"/>
        <v>997.65796798747385</v>
      </c>
      <c r="F1888" s="11">
        <f t="shared" si="1146"/>
        <v>514.5941227253445</v>
      </c>
      <c r="G1888" s="11">
        <f t="shared" si="1131"/>
        <v>747.95361434577751</v>
      </c>
      <c r="H1888" s="11">
        <f t="shared" si="1132"/>
        <v>667.78985340419513</v>
      </c>
      <c r="I1888" s="24">
        <f t="shared" si="1147"/>
        <v>514.5941227253445</v>
      </c>
      <c r="J1888" s="12">
        <f t="shared" si="1133"/>
        <v>0.23689749543688274</v>
      </c>
      <c r="K1888" s="24">
        <f t="shared" si="1134"/>
        <v>677.77260540590987</v>
      </c>
      <c r="L1888" s="12">
        <f t="shared" si="1148"/>
        <v>0.19790413901604031</v>
      </c>
      <c r="M1888" s="24">
        <f t="shared" si="1149"/>
        <v>747.95361434577751</v>
      </c>
      <c r="N1888" s="12">
        <f t="shared" si="1135"/>
        <v>0.30178992665195142</v>
      </c>
      <c r="O1888" s="24">
        <f t="shared" si="1136"/>
        <v>1596.1033008391082</v>
      </c>
      <c r="P1888" s="12">
        <f t="shared" si="1150"/>
        <v>0.14556872430035114</v>
      </c>
      <c r="Q1888" s="24">
        <f t="shared" si="1151"/>
        <v>667.78985340419513</v>
      </c>
      <c r="R1888" s="12">
        <f t="shared" si="1137"/>
        <v>0.3395408645686756</v>
      </c>
      <c r="S1888" s="24">
        <f t="shared" si="1138"/>
        <v>851.18690859387675</v>
      </c>
      <c r="T1888" s="12">
        <f t="shared" si="1152"/>
        <v>0.20068909674120192</v>
      </c>
      <c r="W1888" s="24">
        <f t="shared" si="1153"/>
        <v>939.55116667112532</v>
      </c>
      <c r="X1888" s="24">
        <f t="shared" si="1154"/>
        <v>650</v>
      </c>
      <c r="Y1888" s="13">
        <f t="shared" si="1139"/>
        <v>0.31569750607714275</v>
      </c>
      <c r="Z1888" s="24">
        <f t="shared" si="1140"/>
        <v>1452.6700329087134</v>
      </c>
      <c r="AA1888" s="24">
        <f t="shared" si="1141"/>
        <v>12366.697521599455</v>
      </c>
      <c r="AB1888" s="24">
        <f t="shared" si="1155"/>
        <v>803.67051003766028</v>
      </c>
      <c r="AC1888" s="24">
        <f t="shared" si="1156"/>
        <v>667.78985340419513</v>
      </c>
      <c r="AD1888" s="123">
        <f t="shared" si="1157"/>
        <v>9350</v>
      </c>
      <c r="AE1888" s="14">
        <f t="shared" si="1158"/>
        <v>155.83333333333334</v>
      </c>
      <c r="AF1888" s="24">
        <f t="shared" si="1142"/>
        <v>500</v>
      </c>
      <c r="AG1888" s="3">
        <f t="shared" si="1159"/>
        <v>-1</v>
      </c>
      <c r="AH1888" s="14">
        <f t="shared" si="1126"/>
        <v>0</v>
      </c>
      <c r="AI1888" s="14">
        <f t="shared" si="1127"/>
        <v>0</v>
      </c>
      <c r="AJ1888" s="14">
        <f t="shared" si="1128"/>
        <v>0.64999999999999991</v>
      </c>
      <c r="AK1888" s="14">
        <f t="shared" si="1129"/>
        <v>0.87999999999999989</v>
      </c>
      <c r="AL1888" s="24">
        <f t="shared" si="1160"/>
        <v>788.99411957991254</v>
      </c>
      <c r="AM1888" s="14">
        <f t="shared" si="1161"/>
        <v>638.43707248869976</v>
      </c>
      <c r="AN1888" s="138" t="str">
        <f t="shared" si="1162"/>
        <v>modifiée</v>
      </c>
      <c r="AP1888" s="124"/>
    </row>
    <row r="1889" spans="2:42" x14ac:dyDescent="0.25">
      <c r="B1889" s="3">
        <f t="shared" si="1143"/>
        <v>9355</v>
      </c>
      <c r="C1889" s="14">
        <f t="shared" si="1144"/>
        <v>155.91666666666666</v>
      </c>
      <c r="D1889" s="11">
        <f t="shared" si="1145"/>
        <v>1088.2340457239586</v>
      </c>
      <c r="E1889" s="11">
        <f t="shared" si="1130"/>
        <v>997.878743413846</v>
      </c>
      <c r="F1889" s="11">
        <f t="shared" si="1146"/>
        <v>514.79202686436054</v>
      </c>
      <c r="G1889" s="11">
        <f t="shared" si="1131"/>
        <v>748.09918307007786</v>
      </c>
      <c r="H1889" s="11">
        <f t="shared" si="1132"/>
        <v>667.99054250093639</v>
      </c>
      <c r="I1889" s="24">
        <f t="shared" si="1147"/>
        <v>514.79202686436054</v>
      </c>
      <c r="J1889" s="12">
        <f t="shared" si="1133"/>
        <v>0.23684233441744618</v>
      </c>
      <c r="K1889" s="24">
        <f t="shared" si="1134"/>
        <v>677.93045990414521</v>
      </c>
      <c r="L1889" s="12">
        <f t="shared" si="1148"/>
        <v>0.19782143790022941</v>
      </c>
      <c r="M1889" s="24">
        <f t="shared" si="1149"/>
        <v>748.09918307007786</v>
      </c>
      <c r="N1889" s="12">
        <f t="shared" si="1135"/>
        <v>0.30349139352501048</v>
      </c>
      <c r="O1889" s="24">
        <f t="shared" si="1136"/>
        <v>1587.1550507394422</v>
      </c>
      <c r="P1889" s="12">
        <f t="shared" si="1150"/>
        <v>0.14628520864056493</v>
      </c>
      <c r="Q1889" s="24">
        <f t="shared" si="1151"/>
        <v>667.99054250093639</v>
      </c>
      <c r="R1889" s="12">
        <f t="shared" si="1137"/>
        <v>0.33932923629364869</v>
      </c>
      <c r="S1889" s="24">
        <f t="shared" si="1138"/>
        <v>851.71776534868741</v>
      </c>
      <c r="T1889" s="12">
        <f t="shared" si="1152"/>
        <v>0.20052004149897776</v>
      </c>
      <c r="W1889" s="24">
        <f t="shared" si="1153"/>
        <v>939.8668641772025</v>
      </c>
      <c r="X1889" s="24">
        <f t="shared" si="1154"/>
        <v>650</v>
      </c>
      <c r="Y1889" s="13">
        <f t="shared" si="1139"/>
        <v>0.31536406052648208</v>
      </c>
      <c r="Z1889" s="24">
        <f t="shared" si="1140"/>
        <v>1450.2969809160873</v>
      </c>
      <c r="AA1889" s="24">
        <f t="shared" si="1141"/>
        <v>12354.474301732811</v>
      </c>
      <c r="AB1889" s="24">
        <f t="shared" si="1155"/>
        <v>803.92870333906944</v>
      </c>
      <c r="AC1889" s="24">
        <f t="shared" si="1156"/>
        <v>667.99054250093639</v>
      </c>
      <c r="AD1889" s="123">
        <f t="shared" si="1157"/>
        <v>9355</v>
      </c>
      <c r="AE1889" s="14">
        <f t="shared" si="1158"/>
        <v>155.91666666666666</v>
      </c>
      <c r="AF1889" s="24">
        <f t="shared" si="1142"/>
        <v>500</v>
      </c>
      <c r="AG1889" s="3">
        <f t="shared" si="1159"/>
        <v>-1</v>
      </c>
      <c r="AH1889" s="14">
        <f t="shared" si="1126"/>
        <v>0</v>
      </c>
      <c r="AI1889" s="14">
        <f t="shared" si="1127"/>
        <v>0</v>
      </c>
      <c r="AJ1889" s="14">
        <f t="shared" si="1128"/>
        <v>0.64999999999999991</v>
      </c>
      <c r="AK1889" s="14">
        <f t="shared" si="1129"/>
        <v>0.87999999999999989</v>
      </c>
      <c r="AL1889" s="24">
        <f t="shared" si="1160"/>
        <v>789.23735807757362</v>
      </c>
      <c r="AM1889" s="14">
        <f t="shared" si="1161"/>
        <v>638.60785197794485</v>
      </c>
      <c r="AN1889" s="138" t="str">
        <f t="shared" si="1162"/>
        <v>modifiée</v>
      </c>
      <c r="AP1889" s="124"/>
    </row>
    <row r="1890" spans="2:42" x14ac:dyDescent="0.25">
      <c r="B1890" s="3">
        <f t="shared" si="1143"/>
        <v>9360</v>
      </c>
      <c r="C1890" s="14">
        <f t="shared" si="1144"/>
        <v>156</v>
      </c>
      <c r="D1890" s="11">
        <f t="shared" si="1145"/>
        <v>1088.3140412390767</v>
      </c>
      <c r="E1890" s="11">
        <f t="shared" si="1130"/>
        <v>998.09951884021825</v>
      </c>
      <c r="F1890" s="11">
        <f t="shared" si="1146"/>
        <v>514.98984830226073</v>
      </c>
      <c r="G1890" s="11">
        <f t="shared" si="1131"/>
        <v>748.24546827871848</v>
      </c>
      <c r="H1890" s="11">
        <f t="shared" si="1132"/>
        <v>668.19106254243536</v>
      </c>
      <c r="I1890" s="24">
        <f t="shared" si="1147"/>
        <v>514.98984830226073</v>
      </c>
      <c r="J1890" s="12">
        <f t="shared" si="1133"/>
        <v>0.23678717459058093</v>
      </c>
      <c r="K1890" s="24">
        <f t="shared" si="1134"/>
        <v>678.08838453354974</v>
      </c>
      <c r="L1890" s="12">
        <f t="shared" si="1148"/>
        <v>0.19773876629969409</v>
      </c>
      <c r="M1890" s="24">
        <f t="shared" si="1149"/>
        <v>748.24546827871848</v>
      </c>
      <c r="N1890" s="12">
        <f t="shared" si="1135"/>
        <v>0.30519124303399675</v>
      </c>
      <c r="O1890" s="24">
        <f t="shared" si="1136"/>
        <v>1578.3149388579095</v>
      </c>
      <c r="P1890" s="12">
        <f t="shared" si="1150"/>
        <v>0.14699959283958139</v>
      </c>
      <c r="Q1890" s="24">
        <f t="shared" si="1151"/>
        <v>668.19106254243536</v>
      </c>
      <c r="R1890" s="12">
        <f t="shared" si="1137"/>
        <v>0.33911683661575653</v>
      </c>
      <c r="S1890" s="24">
        <f t="shared" si="1138"/>
        <v>852.25122331798332</v>
      </c>
      <c r="T1890" s="12">
        <f t="shared" si="1152"/>
        <v>0.20035068608892734</v>
      </c>
      <c r="W1890" s="24">
        <f t="shared" si="1153"/>
        <v>940.18222823772896</v>
      </c>
      <c r="X1890" s="24">
        <f t="shared" si="1154"/>
        <v>650</v>
      </c>
      <c r="Y1890" s="13">
        <f t="shared" si="1139"/>
        <v>0.31503179992252506</v>
      </c>
      <c r="Z1890" s="24">
        <f t="shared" si="1140"/>
        <v>1447.9322650622321</v>
      </c>
      <c r="AA1890" s="24">
        <f t="shared" si="1141"/>
        <v>12342.294615677953</v>
      </c>
      <c r="AB1890" s="24">
        <f t="shared" si="1155"/>
        <v>804.18664539008216</v>
      </c>
      <c r="AC1890" s="24">
        <f t="shared" si="1156"/>
        <v>668.19106254243536</v>
      </c>
      <c r="AD1890" s="123">
        <f t="shared" si="1157"/>
        <v>9360</v>
      </c>
      <c r="AE1890" s="14">
        <f t="shared" si="1158"/>
        <v>156</v>
      </c>
      <c r="AF1890" s="24">
        <f t="shared" si="1142"/>
        <v>500</v>
      </c>
      <c r="AG1890" s="3">
        <f t="shared" si="1159"/>
        <v>-1</v>
      </c>
      <c r="AH1890" s="14">
        <f t="shared" si="1126"/>
        <v>0</v>
      </c>
      <c r="AI1890" s="14">
        <f t="shared" si="1127"/>
        <v>0</v>
      </c>
      <c r="AJ1890" s="14">
        <f t="shared" si="1128"/>
        <v>0.64999999999999991</v>
      </c>
      <c r="AK1890" s="14">
        <f t="shared" si="1129"/>
        <v>0.87999999999999989</v>
      </c>
      <c r="AL1890" s="24">
        <f t="shared" si="1160"/>
        <v>789.48035385015896</v>
      </c>
      <c r="AM1890" s="14">
        <f t="shared" si="1161"/>
        <v>638.77847946258885</v>
      </c>
      <c r="AN1890" s="138" t="str">
        <f t="shared" si="1162"/>
        <v>modifiée</v>
      </c>
      <c r="AP1890" s="124"/>
    </row>
    <row r="1891" spans="2:42" x14ac:dyDescent="0.25">
      <c r="B1891" s="3">
        <f t="shared" si="1143"/>
        <v>9365</v>
      </c>
      <c r="C1891" s="14">
        <f t="shared" si="1144"/>
        <v>156.08333333333334</v>
      </c>
      <c r="D1891" s="11">
        <f t="shared" si="1145"/>
        <v>1088.3939940671512</v>
      </c>
      <c r="E1891" s="11">
        <f t="shared" si="1130"/>
        <v>998.32029426659051</v>
      </c>
      <c r="F1891" s="11">
        <f t="shared" si="1146"/>
        <v>515.18758706856045</v>
      </c>
      <c r="G1891" s="11">
        <f t="shared" si="1131"/>
        <v>748.3924678715581</v>
      </c>
      <c r="H1891" s="11">
        <f t="shared" si="1132"/>
        <v>668.39141322852424</v>
      </c>
      <c r="I1891" s="24">
        <f t="shared" si="1147"/>
        <v>515.18758706856045</v>
      </c>
      <c r="J1891" s="12">
        <f t="shared" si="1133"/>
        <v>0.23673201598792548</v>
      </c>
      <c r="K1891" s="24">
        <f t="shared" si="1134"/>
        <v>678.24637925011439</v>
      </c>
      <c r="L1891" s="12">
        <f t="shared" si="1148"/>
        <v>0.19765612423841497</v>
      </c>
      <c r="M1891" s="24">
        <f t="shared" si="1149"/>
        <v>748.3924678715581</v>
      </c>
      <c r="N1891" s="12">
        <f t="shared" si="1135"/>
        <v>0.30688939221545142</v>
      </c>
      <c r="O1891" s="24">
        <f t="shared" si="1136"/>
        <v>1569.5814528219453</v>
      </c>
      <c r="P1891" s="12">
        <f t="shared" si="1150"/>
        <v>0.1477118408922396</v>
      </c>
      <c r="Q1891" s="24">
        <f t="shared" si="1151"/>
        <v>668.39141322852424</v>
      </c>
      <c r="R1891" s="12">
        <f t="shared" si="1137"/>
        <v>0.33890366185735399</v>
      </c>
      <c r="S1891" s="24">
        <f t="shared" si="1138"/>
        <v>852.78730028933683</v>
      </c>
      <c r="T1891" s="12">
        <f t="shared" si="1152"/>
        <v>0.20018102883031941</v>
      </c>
      <c r="W1891" s="24">
        <f t="shared" si="1153"/>
        <v>940.49726003765147</v>
      </c>
      <c r="X1891" s="24">
        <f t="shared" si="1154"/>
        <v>650</v>
      </c>
      <c r="Y1891" s="13">
        <f t="shared" si="1139"/>
        <v>0.31470072137702459</v>
      </c>
      <c r="Z1891" s="24">
        <f t="shared" si="1140"/>
        <v>1445.5758557234758</v>
      </c>
      <c r="AA1891" s="24">
        <f t="shared" si="1141"/>
        <v>12330.158366628191</v>
      </c>
      <c r="AB1891" s="24">
        <f t="shared" si="1155"/>
        <v>804.44433663308791</v>
      </c>
      <c r="AC1891" s="24">
        <f t="shared" si="1156"/>
        <v>668.39141322852424</v>
      </c>
      <c r="AD1891" s="123">
        <f t="shared" si="1157"/>
        <v>9365</v>
      </c>
      <c r="AE1891" s="14">
        <f t="shared" si="1158"/>
        <v>156.08333333333334</v>
      </c>
      <c r="AF1891" s="24">
        <f t="shared" si="1142"/>
        <v>500</v>
      </c>
      <c r="AG1891" s="3">
        <f t="shared" si="1159"/>
        <v>-1</v>
      </c>
      <c r="AH1891" s="14">
        <f t="shared" si="1126"/>
        <v>0</v>
      </c>
      <c r="AI1891" s="14">
        <f t="shared" si="1127"/>
        <v>0</v>
      </c>
      <c r="AJ1891" s="14">
        <f t="shared" si="1128"/>
        <v>0.64999999999999991</v>
      </c>
      <c r="AK1891" s="14">
        <f t="shared" si="1129"/>
        <v>0.87999999999999989</v>
      </c>
      <c r="AL1891" s="24">
        <f t="shared" si="1160"/>
        <v>789.72310732509493</v>
      </c>
      <c r="AM1891" s="14">
        <f t="shared" si="1161"/>
        <v>638.94895461253839</v>
      </c>
      <c r="AN1891" s="138" t="str">
        <f t="shared" si="1162"/>
        <v>modifiée</v>
      </c>
      <c r="AP1891" s="124"/>
    </row>
    <row r="1892" spans="2:42" x14ac:dyDescent="0.25">
      <c r="B1892" s="3">
        <f t="shared" si="1143"/>
        <v>9370</v>
      </c>
      <c r="C1892" s="14">
        <f t="shared" si="1144"/>
        <v>156.16666666666666</v>
      </c>
      <c r="D1892" s="11">
        <f t="shared" si="1145"/>
        <v>1088.4739042537155</v>
      </c>
      <c r="E1892" s="11">
        <f t="shared" si="1130"/>
        <v>998.54106969296265</v>
      </c>
      <c r="F1892" s="11">
        <f t="shared" si="1146"/>
        <v>515.38524319279884</v>
      </c>
      <c r="G1892" s="11">
        <f t="shared" si="1131"/>
        <v>748.54017971245037</v>
      </c>
      <c r="H1892" s="11">
        <f t="shared" si="1132"/>
        <v>668.59159425735459</v>
      </c>
      <c r="I1892" s="24">
        <f t="shared" si="1147"/>
        <v>515.38524319279884</v>
      </c>
      <c r="J1892" s="12">
        <f t="shared" si="1133"/>
        <v>0.23667685864110383</v>
      </c>
      <c r="K1892" s="24">
        <f t="shared" si="1134"/>
        <v>678.40444400974332</v>
      </c>
      <c r="L1892" s="12">
        <f t="shared" si="1148"/>
        <v>0.19757351174023427</v>
      </c>
      <c r="M1892" s="24">
        <f t="shared" si="1149"/>
        <v>748.54017971245037</v>
      </c>
      <c r="N1892" s="12">
        <f t="shared" si="1135"/>
        <v>0.30858575909148395</v>
      </c>
      <c r="O1892" s="24">
        <f t="shared" si="1136"/>
        <v>1560.9531026555567</v>
      </c>
      <c r="P1892" s="12">
        <f t="shared" si="1150"/>
        <v>0.14842191744263908</v>
      </c>
      <c r="Q1892" s="24">
        <f t="shared" si="1151"/>
        <v>668.59159425735459</v>
      </c>
      <c r="R1892" s="12">
        <f t="shared" si="1137"/>
        <v>0.33868970832116996</v>
      </c>
      <c r="S1892" s="24">
        <f t="shared" si="1138"/>
        <v>853.32601420365722</v>
      </c>
      <c r="T1892" s="12">
        <f t="shared" si="1152"/>
        <v>0.20001106803229604</v>
      </c>
      <c r="W1892" s="24">
        <f t="shared" si="1153"/>
        <v>940.81196075902847</v>
      </c>
      <c r="X1892" s="24">
        <f t="shared" si="1154"/>
        <v>650</v>
      </c>
      <c r="Y1892" s="13">
        <f t="shared" si="1139"/>
        <v>0.31437082199958011</v>
      </c>
      <c r="Z1892" s="24">
        <f t="shared" si="1140"/>
        <v>1443.2277233483546</v>
      </c>
      <c r="AA1892" s="24">
        <f t="shared" si="1141"/>
        <v>12318.06545761037</v>
      </c>
      <c r="AB1892" s="24">
        <f t="shared" si="1155"/>
        <v>804.70177750819153</v>
      </c>
      <c r="AC1892" s="24">
        <f t="shared" si="1156"/>
        <v>668.59159425735459</v>
      </c>
      <c r="AD1892" s="123">
        <f t="shared" si="1157"/>
        <v>9370</v>
      </c>
      <c r="AE1892" s="14">
        <f t="shared" si="1158"/>
        <v>156.16666666666666</v>
      </c>
      <c r="AF1892" s="24">
        <f t="shared" si="1142"/>
        <v>500</v>
      </c>
      <c r="AG1892" s="3">
        <f t="shared" si="1159"/>
        <v>-1</v>
      </c>
      <c r="AH1892" s="14">
        <f t="shared" si="1126"/>
        <v>0</v>
      </c>
      <c r="AI1892" s="14">
        <f t="shared" si="1127"/>
        <v>0</v>
      </c>
      <c r="AJ1892" s="14">
        <f t="shared" si="1128"/>
        <v>0.64999999999999991</v>
      </c>
      <c r="AK1892" s="14">
        <f t="shared" si="1129"/>
        <v>0.87999999999999989</v>
      </c>
      <c r="AL1892" s="24">
        <f t="shared" si="1160"/>
        <v>789.96561892761201</v>
      </c>
      <c r="AM1892" s="14">
        <f t="shared" si="1161"/>
        <v>639.11927709619567</v>
      </c>
      <c r="AN1892" s="138" t="str">
        <f t="shared" si="1162"/>
        <v>modifiée</v>
      </c>
      <c r="AP1892" s="124"/>
    </row>
    <row r="1893" spans="2:42" x14ac:dyDescent="0.25">
      <c r="B1893" s="3">
        <f t="shared" si="1143"/>
        <v>9375</v>
      </c>
      <c r="C1893" s="14">
        <f t="shared" si="1144"/>
        <v>156.25</v>
      </c>
      <c r="D1893" s="11">
        <f t="shared" si="1145"/>
        <v>1088.5537718442299</v>
      </c>
      <c r="E1893" s="11">
        <f t="shared" si="1130"/>
        <v>998.76184511933491</v>
      </c>
      <c r="F1893" s="11">
        <f t="shared" si="1146"/>
        <v>515.58281670453903</v>
      </c>
      <c r="G1893" s="11">
        <f t="shared" si="1131"/>
        <v>748.68860162989301</v>
      </c>
      <c r="H1893" s="11">
        <f t="shared" si="1132"/>
        <v>668.79160532538685</v>
      </c>
      <c r="I1893" s="24">
        <f t="shared" si="1147"/>
        <v>515.58281670453903</v>
      </c>
      <c r="J1893" s="12">
        <f t="shared" si="1133"/>
        <v>0.23662170258172577</v>
      </c>
      <c r="K1893" s="24">
        <f t="shared" si="1134"/>
        <v>678.56257876825407</v>
      </c>
      <c r="L1893" s="12">
        <f t="shared" si="1148"/>
        <v>0.19749092882896452</v>
      </c>
      <c r="M1893" s="24">
        <f t="shared" si="1149"/>
        <v>748.68860162989301</v>
      </c>
      <c r="N1893" s="12">
        <f t="shared" si="1135"/>
        <v>0.31028026267971953</v>
      </c>
      <c r="O1893" s="24">
        <f t="shared" si="1136"/>
        <v>1552.4284204515595</v>
      </c>
      <c r="P1893" s="12">
        <f t="shared" si="1150"/>
        <v>0.14912978778563377</v>
      </c>
      <c r="Q1893" s="24">
        <f t="shared" si="1151"/>
        <v>668.79160532538685</v>
      </c>
      <c r="R1893" s="12">
        <f t="shared" si="1137"/>
        <v>0.33847497229021445</v>
      </c>
      <c r="S1893" s="24">
        <f t="shared" si="1138"/>
        <v>853.86738315676268</v>
      </c>
      <c r="T1893" s="12">
        <f t="shared" si="1152"/>
        <v>0.19984080199397239</v>
      </c>
      <c r="W1893" s="24">
        <f t="shared" si="1153"/>
        <v>941.12633158102801</v>
      </c>
      <c r="X1893" s="24">
        <f t="shared" si="1154"/>
        <v>650</v>
      </c>
      <c r="Y1893" s="13">
        <f t="shared" si="1139"/>
        <v>0.31404209889772217</v>
      </c>
      <c r="Z1893" s="24">
        <f t="shared" si="1140"/>
        <v>1440.8878384576724</v>
      </c>
      <c r="AA1893" s="24">
        <f t="shared" si="1141"/>
        <v>12306.015791488499</v>
      </c>
      <c r="AB1893" s="24">
        <f t="shared" si="1155"/>
        <v>804.95896845320749</v>
      </c>
      <c r="AC1893" s="24">
        <f t="shared" si="1156"/>
        <v>668.79160532538685</v>
      </c>
      <c r="AD1893" s="123">
        <f t="shared" si="1157"/>
        <v>9375</v>
      </c>
      <c r="AE1893" s="14">
        <f t="shared" si="1158"/>
        <v>156.25</v>
      </c>
      <c r="AF1893" s="24">
        <f t="shared" si="1142"/>
        <v>500</v>
      </c>
      <c r="AG1893" s="3">
        <f t="shared" si="1159"/>
        <v>-1</v>
      </c>
      <c r="AH1893" s="14">
        <f t="shared" si="1126"/>
        <v>0</v>
      </c>
      <c r="AI1893" s="14">
        <f t="shared" si="1127"/>
        <v>0</v>
      </c>
      <c r="AJ1893" s="14">
        <f t="shared" si="1128"/>
        <v>0.64999999999999991</v>
      </c>
      <c r="AK1893" s="14">
        <f t="shared" si="1129"/>
        <v>0.87999999999999989</v>
      </c>
      <c r="AL1893" s="24">
        <f t="shared" si="1160"/>
        <v>790.20788908073871</v>
      </c>
      <c r="AM1893" s="14">
        <f t="shared" si="1161"/>
        <v>639.28944658044941</v>
      </c>
      <c r="AN1893" s="138" t="str">
        <f t="shared" si="1162"/>
        <v>modifiée</v>
      </c>
      <c r="AP1893" s="124"/>
    </row>
    <row r="1894" spans="2:42" x14ac:dyDescent="0.25">
      <c r="B1894" s="3">
        <f t="shared" si="1143"/>
        <v>9380</v>
      </c>
      <c r="C1894" s="14">
        <f t="shared" si="1144"/>
        <v>156.33333333333334</v>
      </c>
      <c r="D1894" s="11">
        <f t="shared" si="1145"/>
        <v>1088.633596884081</v>
      </c>
      <c r="E1894" s="11">
        <f t="shared" si="1130"/>
        <v>998.98262054570716</v>
      </c>
      <c r="F1894" s="11">
        <f t="shared" si="1146"/>
        <v>515.78030763336801</v>
      </c>
      <c r="G1894" s="11">
        <f t="shared" si="1131"/>
        <v>748.8377314176787</v>
      </c>
      <c r="H1894" s="11">
        <f t="shared" si="1132"/>
        <v>668.99144612738087</v>
      </c>
      <c r="I1894" s="24">
        <f t="shared" si="1147"/>
        <v>515.78030763336801</v>
      </c>
      <c r="J1894" s="12">
        <f t="shared" si="1133"/>
        <v>0.23656654784138603</v>
      </c>
      <c r="K1894" s="24">
        <f t="shared" si="1134"/>
        <v>678.72078348137893</v>
      </c>
      <c r="L1894" s="12">
        <f t="shared" si="1148"/>
        <v>0.19740837552835502</v>
      </c>
      <c r="M1894" s="24">
        <f t="shared" si="1149"/>
        <v>748.8377314176787</v>
      </c>
      <c r="N1894" s="12">
        <f t="shared" si="1135"/>
        <v>0.31197282300266238</v>
      </c>
      <c r="O1894" s="24">
        <f t="shared" si="1136"/>
        <v>1544.0059600481973</v>
      </c>
      <c r="P1894" s="12">
        <f t="shared" si="1150"/>
        <v>0.14983541786783217</v>
      </c>
      <c r="Q1894" s="24">
        <f t="shared" si="1151"/>
        <v>668.99144612738087</v>
      </c>
      <c r="R1894" s="12">
        <f t="shared" si="1137"/>
        <v>0.33825945002768459</v>
      </c>
      <c r="S1894" s="24">
        <f t="shared" si="1138"/>
        <v>854.41142540097292</v>
      </c>
      <c r="T1894" s="12">
        <f t="shared" si="1152"/>
        <v>0.19967022900433212</v>
      </c>
      <c r="W1894" s="24">
        <f t="shared" si="1153"/>
        <v>941.44037367992576</v>
      </c>
      <c r="X1894" s="24">
        <f t="shared" si="1154"/>
        <v>650</v>
      </c>
      <c r="Y1894" s="13">
        <f t="shared" si="1139"/>
        <v>0.31371454917697605</v>
      </c>
      <c r="Z1894" s="24">
        <f t="shared" si="1140"/>
        <v>1438.5561716445352</v>
      </c>
      <c r="AA1894" s="24">
        <f t="shared" si="1141"/>
        <v>12294.009270966508</v>
      </c>
      <c r="AB1894" s="24">
        <f t="shared" si="1155"/>
        <v>805.21590990365326</v>
      </c>
      <c r="AC1894" s="24">
        <f t="shared" si="1156"/>
        <v>668.99144612738087</v>
      </c>
      <c r="AD1894" s="123">
        <f t="shared" si="1157"/>
        <v>9380</v>
      </c>
      <c r="AE1894" s="14">
        <f t="shared" si="1158"/>
        <v>156.33333333333334</v>
      </c>
      <c r="AF1894" s="24">
        <f t="shared" si="1142"/>
        <v>500</v>
      </c>
      <c r="AG1894" s="3">
        <f t="shared" si="1159"/>
        <v>-1</v>
      </c>
      <c r="AH1894" s="14">
        <f t="shared" ref="AH1894:AH1957" si="1163">IF(AC1894&lt;=450,AthetaR30_0,IF(AC1894&gt;=650,AthetaR30_2,(IF(AC1894&lt;=550,AthetaR30_0+(AthetaR30_1-AthetaR30_0)/100*(AC1894-450),AthetaR30_1+(AthetaR30_2-AthetaR30_1)/100*(AC1894-550)))))</f>
        <v>0</v>
      </c>
      <c r="AI1894" s="14">
        <f t="shared" ref="AI1894:AI1957" si="1164">IF(AC1894&lt;=450,AthetaR60_0,IF(AC1894&gt;=650,AthetaR60_2,(IF(AC1894&lt;=550,AthetaR60_0+(AthetaR60_1-AthetaR60_0)/100*(AC1894-450),AthetaR60_1+(AthetaR60_2-AthetaR60_1)/100*(AC1894-550)))))</f>
        <v>0</v>
      </c>
      <c r="AJ1894" s="14">
        <f t="shared" ref="AJ1894:AJ1957" si="1165">IF(AC1894&lt;=450,AthetaR90_0,IF(AC1894&gt;=650,AthetaR90_2,(IF(AC1894&lt;=550,AthetaR90_0+(AthetaR90_1-AthetaR90_0)/100*(AC1894-450),AthetaR90_1+(AthetaR90_2-AthetaR90_1)/100*(AC1894-550)))))</f>
        <v>0.64999999999999991</v>
      </c>
      <c r="AK1894" s="14">
        <f t="shared" ref="AK1894:AK1957" si="1166">IF(AC1894&lt;=450,AthetaR120_0,IF(AC1894&gt;=650,AthetaR120_2,(IF(AC1894&lt;=550,AthetaR120_0+(AthetaR120_1-AthetaR120_0)/100*(AC1894-450),AthetaR120_1+(AthetaR120_2-AthetaR120_1)/100*(AC1894-550)))))</f>
        <v>0.87999999999999989</v>
      </c>
      <c r="AL1894" s="24">
        <f t="shared" si="1160"/>
        <v>790.44991820529606</v>
      </c>
      <c r="AM1894" s="14">
        <f t="shared" si="1161"/>
        <v>639.45946273066636</v>
      </c>
      <c r="AN1894" s="138" t="str">
        <f t="shared" si="1162"/>
        <v>modifiée</v>
      </c>
      <c r="AP1894" s="124"/>
    </row>
    <row r="1895" spans="2:42" x14ac:dyDescent="0.25">
      <c r="B1895" s="3">
        <f t="shared" si="1143"/>
        <v>9385</v>
      </c>
      <c r="C1895" s="14">
        <f t="shared" si="1144"/>
        <v>156.41666666666666</v>
      </c>
      <c r="D1895" s="11">
        <f t="shared" si="1145"/>
        <v>1088.7133794185841</v>
      </c>
      <c r="E1895" s="11">
        <f t="shared" si="1130"/>
        <v>999.20339597207931</v>
      </c>
      <c r="F1895" s="11">
        <f t="shared" si="1146"/>
        <v>515.97771600889632</v>
      </c>
      <c r="G1895" s="11">
        <f t="shared" si="1131"/>
        <v>748.98756683554655</v>
      </c>
      <c r="H1895" s="11">
        <f t="shared" si="1132"/>
        <v>669.19111635638524</v>
      </c>
      <c r="I1895" s="24">
        <f t="shared" si="1147"/>
        <v>515.97771600889632</v>
      </c>
      <c r="J1895" s="12">
        <f t="shared" si="1133"/>
        <v>0.23651139445166516</v>
      </c>
      <c r="K1895" s="24">
        <f t="shared" si="1134"/>
        <v>678.87905810476354</v>
      </c>
      <c r="L1895" s="12">
        <f t="shared" si="1148"/>
        <v>0.1973258518620444</v>
      </c>
      <c r="M1895" s="24">
        <f t="shared" si="1149"/>
        <v>748.98756683554655</v>
      </c>
      <c r="N1895" s="12">
        <f t="shared" si="1135"/>
        <v>0.31366336109647125</v>
      </c>
      <c r="O1895" s="24">
        <f t="shared" si="1136"/>
        <v>1535.6842967101361</v>
      </c>
      <c r="P1895" s="12">
        <f t="shared" si="1150"/>
        <v>0.15053877428826556</v>
      </c>
      <c r="Q1895" s="24">
        <f t="shared" si="1151"/>
        <v>669.19111635638524</v>
      </c>
      <c r="R1895" s="12">
        <f t="shared" si="1137"/>
        <v>0.33804313777687128</v>
      </c>
      <c r="S1895" s="24">
        <f t="shared" si="1138"/>
        <v>854.95815934671896</v>
      </c>
      <c r="T1895" s="12">
        <f t="shared" si="1152"/>
        <v>0.19949934734210059</v>
      </c>
      <c r="W1895" s="24">
        <f t="shared" si="1153"/>
        <v>941.75408822910276</v>
      </c>
      <c r="X1895" s="24">
        <f t="shared" si="1154"/>
        <v>650</v>
      </c>
      <c r="Y1895" s="13">
        <f t="shared" si="1139"/>
        <v>0.31338816994095003</v>
      </c>
      <c r="Z1895" s="24">
        <f t="shared" si="1140"/>
        <v>1436.2326935744136</v>
      </c>
      <c r="AA1895" s="24">
        <f t="shared" si="1141"/>
        <v>12282.045798592044</v>
      </c>
      <c r="AB1895" s="24">
        <f t="shared" si="1155"/>
        <v>805.472602292744</v>
      </c>
      <c r="AC1895" s="24">
        <f t="shared" si="1156"/>
        <v>669.19111635638524</v>
      </c>
      <c r="AD1895" s="123">
        <f t="shared" si="1157"/>
        <v>9385</v>
      </c>
      <c r="AE1895" s="14">
        <f t="shared" si="1158"/>
        <v>156.41666666666666</v>
      </c>
      <c r="AF1895" s="24">
        <f t="shared" si="1142"/>
        <v>500</v>
      </c>
      <c r="AG1895" s="3">
        <f t="shared" si="1159"/>
        <v>-1</v>
      </c>
      <c r="AH1895" s="14">
        <f t="shared" si="1163"/>
        <v>0</v>
      </c>
      <c r="AI1895" s="14">
        <f t="shared" si="1164"/>
        <v>0</v>
      </c>
      <c r="AJ1895" s="14">
        <f t="shared" si="1165"/>
        <v>0.64999999999999991</v>
      </c>
      <c r="AK1895" s="14">
        <f t="shared" si="1166"/>
        <v>0.87999999999999989</v>
      </c>
      <c r="AL1895" s="24">
        <f t="shared" si="1160"/>
        <v>790.69170671989241</v>
      </c>
      <c r="AM1895" s="14">
        <f t="shared" si="1161"/>
        <v>639.62932521068217</v>
      </c>
      <c r="AN1895" s="138" t="str">
        <f t="shared" si="1162"/>
        <v>modifiée</v>
      </c>
      <c r="AP1895" s="124"/>
    </row>
    <row r="1896" spans="2:42" x14ac:dyDescent="0.25">
      <c r="B1896" s="3">
        <f t="shared" si="1143"/>
        <v>9390</v>
      </c>
      <c r="C1896" s="14">
        <f t="shared" si="1144"/>
        <v>156.5</v>
      </c>
      <c r="D1896" s="11">
        <f t="shared" si="1145"/>
        <v>1088.7931194929818</v>
      </c>
      <c r="E1896" s="11">
        <f t="shared" si="1130"/>
        <v>999.42417139845156</v>
      </c>
      <c r="F1896" s="11">
        <f t="shared" si="1146"/>
        <v>516.17504186075837</v>
      </c>
      <c r="G1896" s="11">
        <f t="shared" si="1131"/>
        <v>749.13810560983484</v>
      </c>
      <c r="H1896" s="11">
        <f t="shared" si="1132"/>
        <v>669.39061570372735</v>
      </c>
      <c r="I1896" s="24">
        <f t="shared" si="1147"/>
        <v>516.17504186075837</v>
      </c>
      <c r="J1896" s="12">
        <f t="shared" si="1133"/>
        <v>0.23645624244412802</v>
      </c>
      <c r="K1896" s="24">
        <f t="shared" si="1134"/>
        <v>679.03740259396955</v>
      </c>
      <c r="L1896" s="12">
        <f t="shared" si="1148"/>
        <v>0.19724335785361943</v>
      </c>
      <c r="M1896" s="24">
        <f t="shared" si="1149"/>
        <v>749.13810560983484</v>
      </c>
      <c r="N1896" s="12">
        <f t="shared" si="1135"/>
        <v>0.31535179901916438</v>
      </c>
      <c r="O1896" s="24">
        <f t="shared" si="1136"/>
        <v>1527.4620268137398</v>
      </c>
      <c r="P1896" s="12">
        <f t="shared" si="1150"/>
        <v>0.15123982429889898</v>
      </c>
      <c r="Q1896" s="24">
        <f t="shared" si="1151"/>
        <v>669.39061570372735</v>
      </c>
      <c r="R1896" s="12">
        <f t="shared" si="1137"/>
        <v>0.33782603176106546</v>
      </c>
      <c r="S1896" s="24">
        <f t="shared" si="1138"/>
        <v>855.50760356417254</v>
      </c>
      <c r="T1896" s="12">
        <f t="shared" si="1152"/>
        <v>0.19932815527577374</v>
      </c>
      <c r="W1896" s="24">
        <f t="shared" si="1153"/>
        <v>942.0674763990437</v>
      </c>
      <c r="X1896" s="24">
        <f t="shared" si="1154"/>
        <v>650</v>
      </c>
      <c r="Y1896" s="13">
        <f t="shared" si="1139"/>
        <v>0.31306295829139896</v>
      </c>
      <c r="Z1896" s="24">
        <f t="shared" si="1140"/>
        <v>1433.9173749851966</v>
      </c>
      <c r="AA1896" s="24">
        <f t="shared" si="1141"/>
        <v>12270.125276759209</v>
      </c>
      <c r="AB1896" s="24">
        <f t="shared" si="1155"/>
        <v>805.72904605138547</v>
      </c>
      <c r="AC1896" s="24">
        <f t="shared" si="1156"/>
        <v>669.39061570372735</v>
      </c>
      <c r="AD1896" s="123">
        <f t="shared" si="1157"/>
        <v>9390</v>
      </c>
      <c r="AE1896" s="14">
        <f t="shared" si="1158"/>
        <v>156.5</v>
      </c>
      <c r="AF1896" s="24">
        <f t="shared" si="1142"/>
        <v>500</v>
      </c>
      <c r="AG1896" s="3">
        <f t="shared" si="1159"/>
        <v>-1</v>
      </c>
      <c r="AH1896" s="14">
        <f t="shared" si="1163"/>
        <v>0</v>
      </c>
      <c r="AI1896" s="14">
        <f t="shared" si="1164"/>
        <v>0</v>
      </c>
      <c r="AJ1896" s="14">
        <f t="shared" si="1165"/>
        <v>0.64999999999999991</v>
      </c>
      <c r="AK1896" s="14">
        <f t="shared" si="1166"/>
        <v>0.87999999999999989</v>
      </c>
      <c r="AL1896" s="24">
        <f t="shared" si="1160"/>
        <v>790.93325504091808</v>
      </c>
      <c r="AM1896" s="14">
        <f t="shared" si="1161"/>
        <v>639.79903368279247</v>
      </c>
      <c r="AN1896" s="138" t="str">
        <f t="shared" si="1162"/>
        <v>modifiée</v>
      </c>
      <c r="AP1896" s="124"/>
    </row>
    <row r="1897" spans="2:42" x14ac:dyDescent="0.25">
      <c r="B1897" s="3">
        <f t="shared" si="1143"/>
        <v>9395</v>
      </c>
      <c r="C1897" s="14">
        <f t="shared" si="1144"/>
        <v>156.58333333333334</v>
      </c>
      <c r="D1897" s="11">
        <f t="shared" si="1145"/>
        <v>1088.872817152444</v>
      </c>
      <c r="E1897" s="11">
        <f t="shared" si="1130"/>
        <v>999.64494682482382</v>
      </c>
      <c r="F1897" s="11">
        <f t="shared" si="1146"/>
        <v>516.37228521861198</v>
      </c>
      <c r="G1897" s="11">
        <f t="shared" si="1131"/>
        <v>749.28934543413379</v>
      </c>
      <c r="H1897" s="11">
        <f t="shared" si="1132"/>
        <v>669.58994385900314</v>
      </c>
      <c r="I1897" s="24">
        <f t="shared" si="1147"/>
        <v>516.37228521861198</v>
      </c>
      <c r="J1897" s="12">
        <f t="shared" si="1133"/>
        <v>0.23640109185032476</v>
      </c>
      <c r="K1897" s="24">
        <f t="shared" si="1134"/>
        <v>679.19581690447285</v>
      </c>
      <c r="L1897" s="12">
        <f t="shared" si="1148"/>
        <v>0.19716089352661498</v>
      </c>
      <c r="M1897" s="24">
        <f t="shared" si="1149"/>
        <v>749.28934543413379</v>
      </c>
      <c r="N1897" s="12">
        <f t="shared" si="1135"/>
        <v>0.31703805985824801</v>
      </c>
      <c r="O1897" s="24">
        <f t="shared" si="1136"/>
        <v>1519.3377675366205</v>
      </c>
      <c r="P1897" s="12">
        <f t="shared" si="1150"/>
        <v>0.15193853580476668</v>
      </c>
      <c r="Q1897" s="24">
        <f t="shared" si="1151"/>
        <v>669.58994385900314</v>
      </c>
      <c r="R1897" s="12">
        <f t="shared" si="1137"/>
        <v>0.33760812818346486</v>
      </c>
      <c r="S1897" s="24">
        <f t="shared" si="1138"/>
        <v>856.05977678489501</v>
      </c>
      <c r="T1897" s="12">
        <f t="shared" si="1152"/>
        <v>0.19915665106355956</v>
      </c>
      <c r="W1897" s="24">
        <f t="shared" si="1153"/>
        <v>942.38053935733512</v>
      </c>
      <c r="X1897" s="24">
        <f t="shared" si="1154"/>
        <v>650</v>
      </c>
      <c r="Y1897" s="13">
        <f t="shared" si="1139"/>
        <v>0.31273891132830473</v>
      </c>
      <c r="Z1897" s="24">
        <f t="shared" si="1140"/>
        <v>1431.6101866872173</v>
      </c>
      <c r="AA1897" s="24">
        <f t="shared" si="1141"/>
        <v>12258.247607712045</v>
      </c>
      <c r="AB1897" s="24">
        <f t="shared" si="1155"/>
        <v>805.98524160816919</v>
      </c>
      <c r="AC1897" s="24">
        <f t="shared" si="1156"/>
        <v>669.58994385900314</v>
      </c>
      <c r="AD1897" s="123">
        <f t="shared" si="1157"/>
        <v>9395</v>
      </c>
      <c r="AE1897" s="14">
        <f t="shared" si="1158"/>
        <v>156.58333333333334</v>
      </c>
      <c r="AF1897" s="24">
        <f t="shared" si="1142"/>
        <v>500</v>
      </c>
      <c r="AG1897" s="3">
        <f t="shared" si="1159"/>
        <v>-1</v>
      </c>
      <c r="AH1897" s="14">
        <f t="shared" si="1163"/>
        <v>0</v>
      </c>
      <c r="AI1897" s="14">
        <f t="shared" si="1164"/>
        <v>0</v>
      </c>
      <c r="AJ1897" s="14">
        <f t="shared" si="1165"/>
        <v>0.64999999999999991</v>
      </c>
      <c r="AK1897" s="14">
        <f t="shared" si="1166"/>
        <v>0.87999999999999989</v>
      </c>
      <c r="AL1897" s="24">
        <f t="shared" si="1160"/>
        <v>791.17456358253946</v>
      </c>
      <c r="AM1897" s="14">
        <f t="shared" si="1161"/>
        <v>639.9685878077438</v>
      </c>
      <c r="AN1897" s="138" t="str">
        <f t="shared" si="1162"/>
        <v>modifiée</v>
      </c>
      <c r="AP1897" s="124"/>
    </row>
    <row r="1898" spans="2:42" x14ac:dyDescent="0.25">
      <c r="B1898" s="3">
        <f t="shared" si="1143"/>
        <v>9400</v>
      </c>
      <c r="C1898" s="14">
        <f t="shared" si="1144"/>
        <v>156.66666666666666</v>
      </c>
      <c r="D1898" s="11">
        <f t="shared" si="1145"/>
        <v>1088.9524724420696</v>
      </c>
      <c r="E1898" s="11">
        <f t="shared" si="1130"/>
        <v>999.86572225119596</v>
      </c>
      <c r="F1898" s="11">
        <f t="shared" si="1146"/>
        <v>516.56944611213862</v>
      </c>
      <c r="G1898" s="11">
        <f t="shared" si="1131"/>
        <v>749.44128396993858</v>
      </c>
      <c r="H1898" s="11">
        <f t="shared" si="1132"/>
        <v>669.78910051006665</v>
      </c>
      <c r="I1898" s="24">
        <f t="shared" si="1147"/>
        <v>516.56944611213862</v>
      </c>
      <c r="J1898" s="12">
        <f t="shared" si="1133"/>
        <v>0.23634594270178999</v>
      </c>
      <c r="K1898" s="24">
        <f t="shared" si="1134"/>
        <v>679.35430099166501</v>
      </c>
      <c r="L1898" s="12">
        <f t="shared" si="1148"/>
        <v>0.19707845890444955</v>
      </c>
      <c r="M1898" s="24">
        <f t="shared" si="1149"/>
        <v>749.44128396993858</v>
      </c>
      <c r="N1898" s="12">
        <f t="shared" si="1135"/>
        <v>0.31872206773778317</v>
      </c>
      <c r="O1898" s="24">
        <f t="shared" si="1136"/>
        <v>1511.3101565513907</v>
      </c>
      <c r="P1898" s="12">
        <f t="shared" si="1150"/>
        <v>0.15263487736373058</v>
      </c>
      <c r="Q1898" s="24">
        <f t="shared" si="1151"/>
        <v>669.78910051006665</v>
      </c>
      <c r="R1898" s="12">
        <f t="shared" si="1137"/>
        <v>0.33738942322708027</v>
      </c>
      <c r="S1898" s="24">
        <f t="shared" si="1138"/>
        <v>856.6146979035052</v>
      </c>
      <c r="T1898" s="12">
        <f t="shared" si="1152"/>
        <v>0.19898483295322814</v>
      </c>
      <c r="W1898" s="24">
        <f t="shared" si="1153"/>
        <v>942.69327826866345</v>
      </c>
      <c r="X1898" s="24">
        <f t="shared" si="1154"/>
        <v>650</v>
      </c>
      <c r="Y1898" s="13">
        <f t="shared" si="1139"/>
        <v>0.3124160261499499</v>
      </c>
      <c r="Z1898" s="24">
        <f t="shared" si="1140"/>
        <v>1429.3110995633128</v>
      </c>
      <c r="AA1898" s="24">
        <f t="shared" si="1141"/>
        <v>12246.412693547711</v>
      </c>
      <c r="AB1898" s="24">
        <f t="shared" si="1155"/>
        <v>806.24118938936499</v>
      </c>
      <c r="AC1898" s="24">
        <f t="shared" si="1156"/>
        <v>669.78910051006665</v>
      </c>
      <c r="AD1898" s="123">
        <f t="shared" si="1157"/>
        <v>9400</v>
      </c>
      <c r="AE1898" s="14">
        <f t="shared" si="1158"/>
        <v>156.66666666666666</v>
      </c>
      <c r="AF1898" s="24">
        <f t="shared" si="1142"/>
        <v>500</v>
      </c>
      <c r="AG1898" s="3">
        <f t="shared" si="1159"/>
        <v>-1</v>
      </c>
      <c r="AH1898" s="14">
        <f t="shared" si="1163"/>
        <v>0</v>
      </c>
      <c r="AI1898" s="14">
        <f t="shared" si="1164"/>
        <v>0</v>
      </c>
      <c r="AJ1898" s="14">
        <f t="shared" si="1165"/>
        <v>0.64999999999999991</v>
      </c>
      <c r="AK1898" s="14">
        <f t="shared" si="1166"/>
        <v>0.87999999999999989</v>
      </c>
      <c r="AL1898" s="24">
        <f t="shared" si="1160"/>
        <v>791.41563275669409</v>
      </c>
      <c r="AM1898" s="14">
        <f t="shared" si="1161"/>
        <v>640.13798724472463</v>
      </c>
      <c r="AN1898" s="138" t="str">
        <f t="shared" si="1162"/>
        <v>modifiée</v>
      </c>
      <c r="AP1898" s="124"/>
    </row>
    <row r="1899" spans="2:42" x14ac:dyDescent="0.25">
      <c r="B1899" s="3">
        <f t="shared" si="1143"/>
        <v>9405</v>
      </c>
      <c r="C1899" s="14">
        <f t="shared" si="1144"/>
        <v>156.75</v>
      </c>
      <c r="D1899" s="11">
        <f t="shared" si="1145"/>
        <v>1089.0320854068846</v>
      </c>
      <c r="E1899" s="11">
        <f t="shared" si="1130"/>
        <v>1000.0864976775682</v>
      </c>
      <c r="F1899" s="11">
        <f t="shared" si="1146"/>
        <v>516.76652457104308</v>
      </c>
      <c r="G1899" s="11">
        <f t="shared" si="1131"/>
        <v>749.59391884730235</v>
      </c>
      <c r="H1899" s="11">
        <f t="shared" si="1132"/>
        <v>669.98808534301986</v>
      </c>
      <c r="I1899" s="24">
        <f t="shared" si="1147"/>
        <v>516.76652457104308</v>
      </c>
      <c r="J1899" s="12">
        <f t="shared" si="1133"/>
        <v>0.23629079503004291</v>
      </c>
      <c r="K1899" s="24">
        <f t="shared" si="1134"/>
        <v>679.51285481085336</v>
      </c>
      <c r="L1899" s="12">
        <f t="shared" si="1148"/>
        <v>0.19699605401052242</v>
      </c>
      <c r="M1899" s="24">
        <f t="shared" si="1149"/>
        <v>749.59391884730235</v>
      </c>
      <c r="N1899" s="12">
        <f t="shared" si="1135"/>
        <v>0.32040374782489583</v>
      </c>
      <c r="O1899" s="24">
        <f t="shared" si="1136"/>
        <v>1503.3778517235687</v>
      </c>
      <c r="P1899" s="12">
        <f t="shared" si="1150"/>
        <v>0.15332881818617447</v>
      </c>
      <c r="Q1899" s="24">
        <f t="shared" si="1151"/>
        <v>669.98808534301986</v>
      </c>
      <c r="R1899" s="12">
        <f t="shared" si="1137"/>
        <v>0.33716991305464178</v>
      </c>
      <c r="S1899" s="24">
        <f t="shared" si="1138"/>
        <v>857.17238597936739</v>
      </c>
      <c r="T1899" s="12">
        <f t="shared" si="1152"/>
        <v>0.19881269918219277</v>
      </c>
      <c r="W1899" s="24">
        <f t="shared" si="1153"/>
        <v>943.00569429481345</v>
      </c>
      <c r="X1899" s="24">
        <f t="shared" si="1154"/>
        <v>650</v>
      </c>
      <c r="Y1899" s="13">
        <f t="shared" si="1139"/>
        <v>0.31209429985299086</v>
      </c>
      <c r="Z1899" s="24">
        <f t="shared" si="1140"/>
        <v>1427.0200845688692</v>
      </c>
      <c r="AA1899" s="24">
        <f t="shared" si="1141"/>
        <v>12234.620436219626</v>
      </c>
      <c r="AB1899" s="24">
        <f t="shared" si="1155"/>
        <v>806.49688981891666</v>
      </c>
      <c r="AC1899" s="24">
        <f t="shared" si="1156"/>
        <v>669.98808534301986</v>
      </c>
      <c r="AD1899" s="123">
        <f t="shared" si="1157"/>
        <v>9405</v>
      </c>
      <c r="AE1899" s="14">
        <f t="shared" si="1158"/>
        <v>156.75</v>
      </c>
      <c r="AF1899" s="24">
        <f t="shared" si="1142"/>
        <v>500</v>
      </c>
      <c r="AG1899" s="3">
        <f t="shared" si="1159"/>
        <v>-1</v>
      </c>
      <c r="AH1899" s="14">
        <f t="shared" si="1163"/>
        <v>0</v>
      </c>
      <c r="AI1899" s="14">
        <f t="shared" si="1164"/>
        <v>0</v>
      </c>
      <c r="AJ1899" s="14">
        <f t="shared" si="1165"/>
        <v>0.64999999999999991</v>
      </c>
      <c r="AK1899" s="14">
        <f t="shared" si="1166"/>
        <v>0.87999999999999989</v>
      </c>
      <c r="AL1899" s="24">
        <f t="shared" si="1160"/>
        <v>791.65646297308479</v>
      </c>
      <c r="AM1899" s="14">
        <f t="shared" si="1161"/>
        <v>640.30723165135612</v>
      </c>
      <c r="AN1899" s="138" t="str">
        <f t="shared" si="1162"/>
        <v>modifiée</v>
      </c>
      <c r="AP1899" s="124"/>
    </row>
    <row r="1900" spans="2:42" x14ac:dyDescent="0.25">
      <c r="B1900" s="3">
        <f t="shared" si="1143"/>
        <v>9410</v>
      </c>
      <c r="C1900" s="14">
        <f t="shared" si="1144"/>
        <v>156.83333333333334</v>
      </c>
      <c r="D1900" s="11">
        <f t="shared" si="1145"/>
        <v>1089.1116560918438</v>
      </c>
      <c r="E1900" s="11">
        <f t="shared" si="1130"/>
        <v>1000.3072731039405</v>
      </c>
      <c r="F1900" s="11">
        <f t="shared" si="1146"/>
        <v>516.96352062505355</v>
      </c>
      <c r="G1900" s="11">
        <f t="shared" si="1131"/>
        <v>749.74724766548854</v>
      </c>
      <c r="H1900" s="11">
        <f t="shared" si="1132"/>
        <v>670.18689804220207</v>
      </c>
      <c r="I1900" s="24">
        <f t="shared" si="1147"/>
        <v>516.96352062505355</v>
      </c>
      <c r="J1900" s="12">
        <f t="shared" si="1133"/>
        <v>0.23623564886658693</v>
      </c>
      <c r="K1900" s="24">
        <f t="shared" si="1134"/>
        <v>679.67147831726152</v>
      </c>
      <c r="L1900" s="12">
        <f t="shared" si="1148"/>
        <v>0.19691367886811612</v>
      </c>
      <c r="M1900" s="24">
        <f t="shared" si="1149"/>
        <v>749.74724766548854</v>
      </c>
      <c r="N1900" s="12">
        <f t="shared" si="1135"/>
        <v>0.32208302633573482</v>
      </c>
      <c r="O1900" s="24">
        <f t="shared" si="1136"/>
        <v>1495.5395308136085</v>
      </c>
      <c r="P1900" s="12">
        <f t="shared" si="1150"/>
        <v>0.154020328134157</v>
      </c>
      <c r="Q1900" s="24">
        <f t="shared" si="1151"/>
        <v>670.18689804220207</v>
      </c>
      <c r="R1900" s="12">
        <f t="shared" si="1137"/>
        <v>0.3369495938085062</v>
      </c>
      <c r="S1900" s="24">
        <f t="shared" si="1138"/>
        <v>857.73286023829917</v>
      </c>
      <c r="T1900" s="12">
        <f t="shared" si="1152"/>
        <v>0.19864024797731328</v>
      </c>
      <c r="W1900" s="24">
        <f t="shared" si="1153"/>
        <v>943.31778859466647</v>
      </c>
      <c r="X1900" s="24">
        <f t="shared" si="1154"/>
        <v>650</v>
      </c>
      <c r="Y1900" s="13">
        <f t="shared" si="1139"/>
        <v>0.3117737295325298</v>
      </c>
      <c r="Z1900" s="24">
        <f t="shared" si="1140"/>
        <v>1424.7371127318502</v>
      </c>
      <c r="AA1900" s="24">
        <f t="shared" si="1141"/>
        <v>12222.870737540597</v>
      </c>
      <c r="AB1900" s="24">
        <f t="shared" si="1155"/>
        <v>806.75234331843421</v>
      </c>
      <c r="AC1900" s="24">
        <f t="shared" si="1156"/>
        <v>670.18689804220207</v>
      </c>
      <c r="AD1900" s="123">
        <f t="shared" si="1157"/>
        <v>9410</v>
      </c>
      <c r="AE1900" s="14">
        <f t="shared" si="1158"/>
        <v>156.83333333333334</v>
      </c>
      <c r="AF1900" s="24">
        <f t="shared" si="1142"/>
        <v>500</v>
      </c>
      <c r="AG1900" s="3">
        <f t="shared" si="1159"/>
        <v>-1</v>
      </c>
      <c r="AH1900" s="14">
        <f t="shared" si="1163"/>
        <v>0</v>
      </c>
      <c r="AI1900" s="14">
        <f t="shared" si="1164"/>
        <v>0</v>
      </c>
      <c r="AJ1900" s="14">
        <f t="shared" si="1165"/>
        <v>0.64999999999999991</v>
      </c>
      <c r="AK1900" s="14">
        <f t="shared" si="1166"/>
        <v>0.87999999999999989</v>
      </c>
      <c r="AL1900" s="24">
        <f t="shared" si="1160"/>
        <v>791.89705463917494</v>
      </c>
      <c r="AM1900" s="14">
        <f t="shared" si="1161"/>
        <v>640.4763206836833</v>
      </c>
      <c r="AN1900" s="138" t="str">
        <f t="shared" si="1162"/>
        <v>modifiée</v>
      </c>
      <c r="AP1900" s="124"/>
    </row>
    <row r="1901" spans="2:42" x14ac:dyDescent="0.25">
      <c r="B1901" s="3">
        <f t="shared" si="1143"/>
        <v>9415</v>
      </c>
      <c r="C1901" s="14">
        <f t="shared" si="1144"/>
        <v>156.91666666666666</v>
      </c>
      <c r="D1901" s="11">
        <f t="shared" si="1145"/>
        <v>1089.1911845418301</v>
      </c>
      <c r="E1901" s="11">
        <f t="shared" si="1130"/>
        <v>1000.5280485303126</v>
      </c>
      <c r="F1901" s="11">
        <f t="shared" si="1146"/>
        <v>517.16043430392165</v>
      </c>
      <c r="G1901" s="11">
        <f t="shared" si="1131"/>
        <v>749.9012679936227</v>
      </c>
      <c r="H1901" s="11">
        <f t="shared" si="1132"/>
        <v>670.3855382901794</v>
      </c>
      <c r="I1901" s="24">
        <f t="shared" si="1147"/>
        <v>517.16043430392165</v>
      </c>
      <c r="J1901" s="12">
        <f t="shared" si="1133"/>
        <v>0.23618050424290959</v>
      </c>
      <c r="K1901" s="24">
        <f t="shared" si="1134"/>
        <v>679.83017146602992</v>
      </c>
      <c r="L1901" s="12">
        <f t="shared" si="1148"/>
        <v>0.19683133350047216</v>
      </c>
      <c r="M1901" s="24">
        <f t="shared" si="1149"/>
        <v>749.9012679936227</v>
      </c>
      <c r="N1901" s="12">
        <f t="shared" si="1135"/>
        <v>0.32375983054088775</v>
      </c>
      <c r="O1901" s="24">
        <f t="shared" si="1136"/>
        <v>1487.7938911829874</v>
      </c>
      <c r="P1901" s="12">
        <f t="shared" si="1150"/>
        <v>0.15470937772052903</v>
      </c>
      <c r="Q1901" s="24">
        <f t="shared" si="1151"/>
        <v>670.3855382901794</v>
      </c>
      <c r="R1901" s="12">
        <f t="shared" si="1137"/>
        <v>0.33672846161056319</v>
      </c>
      <c r="S1901" s="24">
        <f t="shared" si="1138"/>
        <v>858.29614007429916</v>
      </c>
      <c r="T1901" s="12">
        <f t="shared" si="1152"/>
        <v>0.19846747755494581</v>
      </c>
      <c r="W1901" s="24">
        <f t="shared" si="1153"/>
        <v>943.62956232419901</v>
      </c>
      <c r="X1901" s="24">
        <f t="shared" si="1154"/>
        <v>650</v>
      </c>
      <c r="Y1901" s="13">
        <f t="shared" si="1139"/>
        <v>0.31145431228218801</v>
      </c>
      <c r="Z1901" s="24">
        <f t="shared" si="1140"/>
        <v>1422.4621551528401</v>
      </c>
      <c r="AA1901" s="24">
        <f t="shared" si="1141"/>
        <v>12211.163499185996</v>
      </c>
      <c r="AB1901" s="24">
        <f t="shared" si="1155"/>
        <v>807.00755030718915</v>
      </c>
      <c r="AC1901" s="24">
        <f t="shared" si="1156"/>
        <v>670.3855382901794</v>
      </c>
      <c r="AD1901" s="123">
        <f t="shared" si="1157"/>
        <v>9415</v>
      </c>
      <c r="AE1901" s="14">
        <f t="shared" si="1158"/>
        <v>156.91666666666666</v>
      </c>
      <c r="AF1901" s="24">
        <f t="shared" si="1142"/>
        <v>500</v>
      </c>
      <c r="AG1901" s="3">
        <f t="shared" si="1159"/>
        <v>-1</v>
      </c>
      <c r="AH1901" s="14">
        <f t="shared" si="1163"/>
        <v>0</v>
      </c>
      <c r="AI1901" s="14">
        <f t="shared" si="1164"/>
        <v>0</v>
      </c>
      <c r="AJ1901" s="14">
        <f t="shared" si="1165"/>
        <v>0.64999999999999991</v>
      </c>
      <c r="AK1901" s="14">
        <f t="shared" si="1166"/>
        <v>0.87999999999999989</v>
      </c>
      <c r="AL1901" s="24">
        <f t="shared" si="1160"/>
        <v>792.13740816018196</v>
      </c>
      <c r="AM1901" s="14">
        <f t="shared" si="1161"/>
        <v>640.64525399616491</v>
      </c>
      <c r="AN1901" s="138" t="str">
        <f t="shared" si="1162"/>
        <v>modifiée</v>
      </c>
      <c r="AP1901" s="124"/>
    </row>
    <row r="1902" spans="2:42" x14ac:dyDescent="0.25">
      <c r="B1902" s="3">
        <f t="shared" si="1143"/>
        <v>9420</v>
      </c>
      <c r="C1902" s="14">
        <f t="shared" si="1144"/>
        <v>157</v>
      </c>
      <c r="D1902" s="11">
        <f t="shared" si="1145"/>
        <v>1089.2706708016553</v>
      </c>
      <c r="E1902" s="11">
        <f t="shared" si="1130"/>
        <v>1000.7488239566849</v>
      </c>
      <c r="F1902" s="11">
        <f t="shared" si="1146"/>
        <v>517.35726563742207</v>
      </c>
      <c r="G1902" s="11">
        <f t="shared" si="1131"/>
        <v>750.05597737134326</v>
      </c>
      <c r="H1902" s="11">
        <f t="shared" si="1132"/>
        <v>670.58400576773431</v>
      </c>
      <c r="I1902" s="24">
        <f t="shared" si="1147"/>
        <v>517.35726563742207</v>
      </c>
      <c r="J1902" s="12">
        <f t="shared" si="1133"/>
        <v>0.23612536119048244</v>
      </c>
      <c r="K1902" s="24">
        <f t="shared" si="1134"/>
        <v>679.98893421221578</v>
      </c>
      <c r="L1902" s="12">
        <f t="shared" si="1148"/>
        <v>0.19674901793074273</v>
      </c>
      <c r="M1902" s="24">
        <f t="shared" si="1149"/>
        <v>750.05597737134326</v>
      </c>
      <c r="N1902" s="12">
        <f t="shared" si="1135"/>
        <v>0.32543408877026331</v>
      </c>
      <c r="O1902" s="24">
        <f t="shared" si="1136"/>
        <v>1480.13964950431</v>
      </c>
      <c r="P1902" s="12">
        <f t="shared" si="1150"/>
        <v>0.15539593810761829</v>
      </c>
      <c r="Q1902" s="24">
        <f t="shared" si="1151"/>
        <v>670.58400576773431</v>
      </c>
      <c r="R1902" s="12">
        <f t="shared" si="1137"/>
        <v>0.3365065125621417</v>
      </c>
      <c r="S1902" s="24">
        <f t="shared" si="1138"/>
        <v>858.86224505129621</v>
      </c>
      <c r="T1902" s="12">
        <f t="shared" si="1152"/>
        <v>0.19829438612081518</v>
      </c>
      <c r="W1902" s="24">
        <f t="shared" si="1153"/>
        <v>943.94101663648121</v>
      </c>
      <c r="X1902" s="24">
        <f t="shared" si="1154"/>
        <v>650</v>
      </c>
      <c r="Y1902" s="13">
        <f t="shared" si="1139"/>
        <v>0.31113604519417859</v>
      </c>
      <c r="Z1902" s="24">
        <f t="shared" si="1140"/>
        <v>1420.1951830050916</v>
      </c>
      <c r="AA1902" s="24">
        <f t="shared" si="1141"/>
        <v>12199.498622696872</v>
      </c>
      <c r="AB1902" s="24">
        <f t="shared" si="1155"/>
        <v>807.26251120210782</v>
      </c>
      <c r="AC1902" s="24">
        <f t="shared" si="1156"/>
        <v>670.58400576773431</v>
      </c>
      <c r="AD1902" s="123">
        <f t="shared" si="1157"/>
        <v>9420</v>
      </c>
      <c r="AE1902" s="14">
        <f t="shared" si="1158"/>
        <v>157</v>
      </c>
      <c r="AF1902" s="24">
        <f t="shared" si="1142"/>
        <v>500</v>
      </c>
      <c r="AG1902" s="3">
        <f t="shared" si="1159"/>
        <v>-1</v>
      </c>
      <c r="AH1902" s="14">
        <f t="shared" si="1163"/>
        <v>0</v>
      </c>
      <c r="AI1902" s="14">
        <f t="shared" si="1164"/>
        <v>0</v>
      </c>
      <c r="AJ1902" s="14">
        <f t="shared" si="1165"/>
        <v>0.64999999999999991</v>
      </c>
      <c r="AK1902" s="14">
        <f t="shared" si="1166"/>
        <v>0.87999999999999989</v>
      </c>
      <c r="AL1902" s="24">
        <f t="shared" si="1160"/>
        <v>792.37752393907317</v>
      </c>
      <c r="AM1902" s="14">
        <f t="shared" si="1161"/>
        <v>640.81403124166513</v>
      </c>
      <c r="AN1902" s="138" t="str">
        <f t="shared" si="1162"/>
        <v>modifiée</v>
      </c>
      <c r="AP1902" s="124"/>
    </row>
    <row r="1903" spans="2:42" x14ac:dyDescent="0.25">
      <c r="B1903" s="3">
        <f t="shared" si="1143"/>
        <v>9425</v>
      </c>
      <c r="C1903" s="14">
        <f t="shared" si="1144"/>
        <v>157.08333333333334</v>
      </c>
      <c r="D1903" s="11">
        <f t="shared" si="1145"/>
        <v>1089.35011491606</v>
      </c>
      <c r="E1903" s="11">
        <f t="shared" si="1130"/>
        <v>1000.9695993830571</v>
      </c>
      <c r="F1903" s="11">
        <f t="shared" si="1146"/>
        <v>517.55401465535283</v>
      </c>
      <c r="G1903" s="11">
        <f t="shared" si="1131"/>
        <v>750.21137330945089</v>
      </c>
      <c r="H1903" s="11">
        <f t="shared" si="1132"/>
        <v>670.78230015385509</v>
      </c>
      <c r="I1903" s="24">
        <f t="shared" si="1147"/>
        <v>517.55401465535283</v>
      </c>
      <c r="J1903" s="12">
        <f t="shared" si="1133"/>
        <v>0.23607021974076095</v>
      </c>
      <c r="K1903" s="24">
        <f t="shared" si="1134"/>
        <v>680.14776651079296</v>
      </c>
      <c r="L1903" s="12">
        <f t="shared" si="1148"/>
        <v>0.19666673218201244</v>
      </c>
      <c r="M1903" s="24">
        <f t="shared" si="1149"/>
        <v>750.21137330945089</v>
      </c>
      <c r="N1903" s="12">
        <f t="shared" si="1135"/>
        <v>0.32710573041744229</v>
      </c>
      <c r="O1903" s="24">
        <f t="shared" si="1136"/>
        <v>1472.5755414754021</v>
      </c>
      <c r="P1903" s="12">
        <f t="shared" si="1150"/>
        <v>0.15607998110574975</v>
      </c>
      <c r="Q1903" s="24">
        <f t="shared" si="1151"/>
        <v>670.78230015385509</v>
      </c>
      <c r="R1903" s="12">
        <f t="shared" si="1137"/>
        <v>0.33628374274391726</v>
      </c>
      <c r="S1903" s="24">
        <f t="shared" si="1138"/>
        <v>859.43119490491904</v>
      </c>
      <c r="T1903" s="12">
        <f t="shared" si="1152"/>
        <v>0.19812097186998753</v>
      </c>
      <c r="W1903" s="24">
        <f t="shared" si="1153"/>
        <v>944.2521526816754</v>
      </c>
      <c r="X1903" s="24">
        <f t="shared" si="1154"/>
        <v>650</v>
      </c>
      <c r="Y1903" s="13">
        <f t="shared" si="1139"/>
        <v>0.31081892535937838</v>
      </c>
      <c r="Z1903" s="24">
        <f t="shared" si="1140"/>
        <v>1417.9361675345433</v>
      </c>
      <c r="AA1903" s="24">
        <f t="shared" si="1141"/>
        <v>12187.8760094831</v>
      </c>
      <c r="AB1903" s="24">
        <f t="shared" si="1155"/>
        <v>807.51722641776519</v>
      </c>
      <c r="AC1903" s="24">
        <f t="shared" si="1156"/>
        <v>670.78230015385509</v>
      </c>
      <c r="AD1903" s="123">
        <f t="shared" si="1157"/>
        <v>9425</v>
      </c>
      <c r="AE1903" s="14">
        <f t="shared" si="1158"/>
        <v>157.08333333333334</v>
      </c>
      <c r="AF1903" s="24">
        <f t="shared" si="1142"/>
        <v>500</v>
      </c>
      <c r="AG1903" s="3">
        <f t="shared" si="1159"/>
        <v>-1</v>
      </c>
      <c r="AH1903" s="14">
        <f t="shared" si="1163"/>
        <v>0</v>
      </c>
      <c r="AI1903" s="14">
        <f t="shared" si="1164"/>
        <v>0</v>
      </c>
      <c r="AJ1903" s="14">
        <f t="shared" si="1165"/>
        <v>0.64999999999999991</v>
      </c>
      <c r="AK1903" s="14">
        <f t="shared" si="1166"/>
        <v>0.87999999999999989</v>
      </c>
      <c r="AL1903" s="24">
        <f t="shared" si="1160"/>
        <v>792.61740237655943</v>
      </c>
      <c r="AM1903" s="14">
        <f t="shared" si="1161"/>
        <v>640.98265207144345</v>
      </c>
      <c r="AN1903" s="138" t="str">
        <f t="shared" si="1162"/>
        <v>modifiée</v>
      </c>
      <c r="AP1903" s="124"/>
    </row>
    <row r="1904" spans="2:42" x14ac:dyDescent="0.25">
      <c r="B1904" s="3">
        <f t="shared" si="1143"/>
        <v>9430</v>
      </c>
      <c r="C1904" s="14">
        <f t="shared" si="1144"/>
        <v>157.16666666666666</v>
      </c>
      <c r="D1904" s="11">
        <f t="shared" si="1145"/>
        <v>1089.4295169297127</v>
      </c>
      <c r="E1904" s="11">
        <f t="shared" si="1130"/>
        <v>1001.1903748094293</v>
      </c>
      <c r="F1904" s="11">
        <f t="shared" si="1146"/>
        <v>517.75068138753488</v>
      </c>
      <c r="G1904" s="11">
        <f t="shared" si="1131"/>
        <v>750.36745329055668</v>
      </c>
      <c r="H1904" s="11">
        <f t="shared" si="1132"/>
        <v>670.98042112572512</v>
      </c>
      <c r="I1904" s="24">
        <f t="shared" si="1147"/>
        <v>517.75068138753488</v>
      </c>
      <c r="J1904" s="12">
        <f t="shared" si="1133"/>
        <v>0.23601507992518386</v>
      </c>
      <c r="K1904" s="24">
        <f t="shared" si="1134"/>
        <v>680.30666831665394</v>
      </c>
      <c r="L1904" s="12">
        <f t="shared" si="1148"/>
        <v>0.1965844762773134</v>
      </c>
      <c r="M1904" s="24">
        <f t="shared" si="1149"/>
        <v>750.36745329055668</v>
      </c>
      <c r="N1904" s="12">
        <f t="shared" si="1135"/>
        <v>0.3287746859435155</v>
      </c>
      <c r="O1904" s="24">
        <f t="shared" si="1136"/>
        <v>1465.100321537308</v>
      </c>
      <c r="P1904" s="12">
        <f t="shared" si="1150"/>
        <v>0.15676147917151165</v>
      </c>
      <c r="Q1904" s="24">
        <f t="shared" si="1151"/>
        <v>670.98042112572512</v>
      </c>
      <c r="R1904" s="12">
        <f t="shared" si="1137"/>
        <v>0.33606014821581892</v>
      </c>
      <c r="S1904" s="24">
        <f t="shared" si="1138"/>
        <v>860.00300954428633</v>
      </c>
      <c r="T1904" s="12">
        <f t="shared" si="1152"/>
        <v>0.19794723298683436</v>
      </c>
      <c r="W1904" s="24">
        <f t="shared" si="1153"/>
        <v>944.5629716070348</v>
      </c>
      <c r="X1904" s="24">
        <f t="shared" si="1154"/>
        <v>650</v>
      </c>
      <c r="Y1904" s="13">
        <f t="shared" si="1139"/>
        <v>0.31050294986739568</v>
      </c>
      <c r="Z1904" s="24">
        <f t="shared" si="1140"/>
        <v>1415.6850800598618</v>
      </c>
      <c r="AA1904" s="24">
        <f t="shared" si="1141"/>
        <v>12176.295560826296</v>
      </c>
      <c r="AB1904" s="24">
        <f t="shared" si="1155"/>
        <v>807.77169636637996</v>
      </c>
      <c r="AC1904" s="24">
        <f t="shared" si="1156"/>
        <v>670.98042112572512</v>
      </c>
      <c r="AD1904" s="123">
        <f t="shared" si="1157"/>
        <v>9430</v>
      </c>
      <c r="AE1904" s="14">
        <f t="shared" si="1158"/>
        <v>157.16666666666666</v>
      </c>
      <c r="AF1904" s="24">
        <f t="shared" si="1142"/>
        <v>500</v>
      </c>
      <c r="AG1904" s="3">
        <f t="shared" si="1159"/>
        <v>-1</v>
      </c>
      <c r="AH1904" s="14">
        <f t="shared" si="1163"/>
        <v>0</v>
      </c>
      <c r="AI1904" s="14">
        <f t="shared" si="1164"/>
        <v>0</v>
      </c>
      <c r="AJ1904" s="14">
        <f t="shared" si="1165"/>
        <v>0.64999999999999991</v>
      </c>
      <c r="AK1904" s="14">
        <f t="shared" si="1166"/>
        <v>0.87999999999999989</v>
      </c>
      <c r="AL1904" s="24">
        <f t="shared" si="1160"/>
        <v>792.85704387109035</v>
      </c>
      <c r="AM1904" s="14">
        <f t="shared" si="1161"/>
        <v>641.15111613514591</v>
      </c>
      <c r="AN1904" s="138" t="str">
        <f t="shared" si="1162"/>
        <v>modifiée</v>
      </c>
      <c r="AP1904" s="124"/>
    </row>
    <row r="1905" spans="2:42" x14ac:dyDescent="0.25">
      <c r="B1905" s="3">
        <f t="shared" si="1143"/>
        <v>9435</v>
      </c>
      <c r="C1905" s="14">
        <f t="shared" si="1144"/>
        <v>157.25</v>
      </c>
      <c r="D1905" s="11">
        <f t="shared" si="1145"/>
        <v>1089.5088768872124</v>
      </c>
      <c r="E1905" s="11">
        <f t="shared" si="1130"/>
        <v>1001.4111502358015</v>
      </c>
      <c r="F1905" s="11">
        <f t="shared" si="1146"/>
        <v>517.94726586381216</v>
      </c>
      <c r="G1905" s="11">
        <f t="shared" si="1131"/>
        <v>750.52421476972825</v>
      </c>
      <c r="H1905" s="11">
        <f t="shared" si="1132"/>
        <v>671.17836835871196</v>
      </c>
      <c r="I1905" s="24">
        <f t="shared" si="1147"/>
        <v>517.94726586381216</v>
      </c>
      <c r="J1905" s="12">
        <f t="shared" si="1133"/>
        <v>0.23595994177517393</v>
      </c>
      <c r="K1905" s="24">
        <f t="shared" si="1134"/>
        <v>680.4656395846082</v>
      </c>
      <c r="L1905" s="12">
        <f t="shared" si="1148"/>
        <v>0.19650225023956205</v>
      </c>
      <c r="M1905" s="24">
        <f t="shared" si="1149"/>
        <v>750.52421476972825</v>
      </c>
      <c r="N1905" s="12">
        <f t="shared" si="1135"/>
        <v>0.33044088688040624</v>
      </c>
      <c r="O1905" s="24">
        <f t="shared" si="1136"/>
        <v>1457.7127625961898</v>
      </c>
      <c r="P1905" s="12">
        <f t="shared" si="1150"/>
        <v>0.15744040540566101</v>
      </c>
      <c r="Q1905" s="24">
        <f t="shared" si="1151"/>
        <v>671.17836835871196</v>
      </c>
      <c r="R1905" s="12">
        <f t="shared" si="1137"/>
        <v>0.33583572501693615</v>
      </c>
      <c r="S1905" s="24">
        <f t="shared" si="1138"/>
        <v>860.57770905381881</v>
      </c>
      <c r="T1905" s="12">
        <f t="shared" si="1152"/>
        <v>0.19777316764488242</v>
      </c>
      <c r="W1905" s="24">
        <f t="shared" si="1153"/>
        <v>944.87347455690224</v>
      </c>
      <c r="X1905" s="24">
        <f t="shared" si="1154"/>
        <v>650</v>
      </c>
      <c r="Y1905" s="13">
        <f t="shared" si="1139"/>
        <v>0.31018811580664801</v>
      </c>
      <c r="Z1905" s="24">
        <f t="shared" si="1140"/>
        <v>1413.4418919724822</v>
      </c>
      <c r="AA1905" s="24">
        <f t="shared" si="1141"/>
        <v>12164.757177883186</v>
      </c>
      <c r="AB1905" s="24">
        <f t="shared" si="1155"/>
        <v>808.02592145780704</v>
      </c>
      <c r="AC1905" s="24">
        <f t="shared" si="1156"/>
        <v>671.17836835871196</v>
      </c>
      <c r="AD1905" s="123">
        <f t="shared" si="1157"/>
        <v>9435</v>
      </c>
      <c r="AE1905" s="14">
        <f t="shared" si="1158"/>
        <v>157.25</v>
      </c>
      <c r="AF1905" s="24">
        <f t="shared" si="1142"/>
        <v>500</v>
      </c>
      <c r="AG1905" s="3">
        <f t="shared" si="1159"/>
        <v>-1</v>
      </c>
      <c r="AH1905" s="14">
        <f t="shared" si="1163"/>
        <v>0</v>
      </c>
      <c r="AI1905" s="14">
        <f t="shared" si="1164"/>
        <v>0</v>
      </c>
      <c r="AJ1905" s="14">
        <f t="shared" si="1165"/>
        <v>0.64999999999999991</v>
      </c>
      <c r="AK1905" s="14">
        <f t="shared" si="1166"/>
        <v>0.87999999999999989</v>
      </c>
      <c r="AL1905" s="24">
        <f t="shared" si="1160"/>
        <v>793.09644881884844</v>
      </c>
      <c r="AM1905" s="14">
        <f t="shared" si="1161"/>
        <v>641.31942308079465</v>
      </c>
      <c r="AN1905" s="138" t="str">
        <f t="shared" si="1162"/>
        <v>modifiée</v>
      </c>
      <c r="AP1905" s="124"/>
    </row>
    <row r="1906" spans="2:42" x14ac:dyDescent="0.25">
      <c r="B1906" s="3">
        <f t="shared" si="1143"/>
        <v>9440</v>
      </c>
      <c r="C1906" s="14">
        <f t="shared" si="1144"/>
        <v>157.33333333333334</v>
      </c>
      <c r="D1906" s="11">
        <f t="shared" si="1145"/>
        <v>1089.5881948330864</v>
      </c>
      <c r="E1906" s="11">
        <f t="shared" si="1130"/>
        <v>1001.6319256621738</v>
      </c>
      <c r="F1906" s="11">
        <f t="shared" si="1146"/>
        <v>518.14376811405168</v>
      </c>
      <c r="G1906" s="11">
        <f t="shared" si="1131"/>
        <v>750.68165517513387</v>
      </c>
      <c r="H1906" s="11">
        <f t="shared" si="1132"/>
        <v>671.37614152635683</v>
      </c>
      <c r="I1906" s="24">
        <f t="shared" si="1147"/>
        <v>518.14376811405168</v>
      </c>
      <c r="J1906" s="12">
        <f t="shared" si="1133"/>
        <v>0.23590480532213662</v>
      </c>
      <c r="K1906" s="24">
        <f t="shared" si="1134"/>
        <v>680.6246802693845</v>
      </c>
      <c r="L1906" s="12">
        <f t="shared" si="1148"/>
        <v>0.19642005409164992</v>
      </c>
      <c r="M1906" s="24">
        <f t="shared" si="1149"/>
        <v>750.68165517513387</v>
      </c>
      <c r="N1906" s="12">
        <f t="shared" si="1135"/>
        <v>0.33210426583369268</v>
      </c>
      <c r="O1906" s="24">
        <f t="shared" si="1136"/>
        <v>1450.4116557490593</v>
      </c>
      <c r="P1906" s="12">
        <f t="shared" si="1150"/>
        <v>0.15811673355101127</v>
      </c>
      <c r="Q1906" s="24">
        <f t="shared" si="1151"/>
        <v>671.37614152635683</v>
      </c>
      <c r="R1906" s="12">
        <f t="shared" si="1137"/>
        <v>0.33561046916542597</v>
      </c>
      <c r="S1906" s="24">
        <f t="shared" si="1138"/>
        <v>861.15531369507335</v>
      </c>
      <c r="T1906" s="12">
        <f t="shared" si="1152"/>
        <v>0.19759877400688508</v>
      </c>
      <c r="W1906" s="24">
        <f t="shared" si="1153"/>
        <v>945.18366267270892</v>
      </c>
      <c r="X1906" s="24">
        <f t="shared" si="1154"/>
        <v>650</v>
      </c>
      <c r="Y1906" s="13">
        <f t="shared" si="1139"/>
        <v>0.3098744202644258</v>
      </c>
      <c r="Z1906" s="24">
        <f t="shared" si="1140"/>
        <v>1411.2065747366216</v>
      </c>
      <c r="AA1906" s="24">
        <f t="shared" si="1141"/>
        <v>12153.260761688374</v>
      </c>
      <c r="AB1906" s="24">
        <f t="shared" si="1155"/>
        <v>808.27990209953282</v>
      </c>
      <c r="AC1906" s="24">
        <f t="shared" si="1156"/>
        <v>671.37614152635683</v>
      </c>
      <c r="AD1906" s="123">
        <f t="shared" si="1157"/>
        <v>9440</v>
      </c>
      <c r="AE1906" s="14">
        <f t="shared" si="1158"/>
        <v>157.33333333333334</v>
      </c>
      <c r="AF1906" s="24">
        <f t="shared" si="1142"/>
        <v>500</v>
      </c>
      <c r="AG1906" s="3">
        <f t="shared" si="1159"/>
        <v>-1</v>
      </c>
      <c r="AH1906" s="14">
        <f t="shared" si="1163"/>
        <v>0</v>
      </c>
      <c r="AI1906" s="14">
        <f t="shared" si="1164"/>
        <v>0</v>
      </c>
      <c r="AJ1906" s="14">
        <f t="shared" si="1165"/>
        <v>0.64999999999999991</v>
      </c>
      <c r="AK1906" s="14">
        <f t="shared" si="1166"/>
        <v>0.87999999999999989</v>
      </c>
      <c r="AL1906" s="24">
        <f t="shared" si="1160"/>
        <v>793.33561761374415</v>
      </c>
      <c r="AM1906" s="14">
        <f t="shared" si="1161"/>
        <v>641.48757255477938</v>
      </c>
      <c r="AN1906" s="138" t="str">
        <f t="shared" si="1162"/>
        <v>modifiée</v>
      </c>
      <c r="AP1906" s="124"/>
    </row>
    <row r="1907" spans="2:42" x14ac:dyDescent="0.25">
      <c r="B1907" s="3">
        <f t="shared" si="1143"/>
        <v>9445</v>
      </c>
      <c r="C1907" s="14">
        <f t="shared" si="1144"/>
        <v>157.41666666666666</v>
      </c>
      <c r="D1907" s="11">
        <f t="shared" si="1145"/>
        <v>1089.6674708117912</v>
      </c>
      <c r="E1907" s="11">
        <f t="shared" si="1130"/>
        <v>1001.8527010885459</v>
      </c>
      <c r="F1907" s="11">
        <f t="shared" si="1146"/>
        <v>518.3401881681433</v>
      </c>
      <c r="G1907" s="11">
        <f t="shared" si="1131"/>
        <v>750.83977190868484</v>
      </c>
      <c r="H1907" s="11">
        <f t="shared" si="1132"/>
        <v>671.57374030036374</v>
      </c>
      <c r="I1907" s="24">
        <f t="shared" si="1147"/>
        <v>518.3401881681433</v>
      </c>
      <c r="J1907" s="12">
        <f t="shared" si="1133"/>
        <v>0.23584967059746087</v>
      </c>
      <c r="K1907" s="24">
        <f t="shared" si="1134"/>
        <v>680.78379032562975</v>
      </c>
      <c r="L1907" s="12">
        <f t="shared" si="1148"/>
        <v>0.19633788785637882</v>
      </c>
      <c r="M1907" s="24">
        <f t="shared" si="1149"/>
        <v>750.83977190868484</v>
      </c>
      <c r="N1907" s="12">
        <f t="shared" si="1135"/>
        <v>0.33376475648494153</v>
      </c>
      <c r="O1907" s="24">
        <f t="shared" si="1136"/>
        <v>1443.1958100132852</v>
      </c>
      <c r="P1907" s="12">
        <f t="shared" si="1150"/>
        <v>0.15879043798987125</v>
      </c>
      <c r="Q1907" s="24">
        <f t="shared" si="1151"/>
        <v>671.57374030036374</v>
      </c>
      <c r="R1907" s="12">
        <f t="shared" si="1137"/>
        <v>0.33538437665842058</v>
      </c>
      <c r="S1907" s="24">
        <f t="shared" si="1138"/>
        <v>861.7358439085981</v>
      </c>
      <c r="T1907" s="12">
        <f t="shared" si="1152"/>
        <v>0.19742405022467116</v>
      </c>
      <c r="W1907" s="24">
        <f t="shared" si="1153"/>
        <v>945.49353709297338</v>
      </c>
      <c r="X1907" s="24">
        <f t="shared" si="1154"/>
        <v>650</v>
      </c>
      <c r="Y1907" s="13">
        <f t="shared" si="1139"/>
        <v>0.30956186032696803</v>
      </c>
      <c r="Z1907" s="24">
        <f t="shared" si="1140"/>
        <v>1408.9790998893136</v>
      </c>
      <c r="AA1907" s="24">
        <f t="shared" si="1141"/>
        <v>12141.806213157623</v>
      </c>
      <c r="AB1907" s="24">
        <f t="shared" si="1155"/>
        <v>808.5336386966685</v>
      </c>
      <c r="AC1907" s="24">
        <f t="shared" si="1156"/>
        <v>671.57374030036374</v>
      </c>
      <c r="AD1907" s="123">
        <f t="shared" si="1157"/>
        <v>9445</v>
      </c>
      <c r="AE1907" s="14">
        <f t="shared" si="1158"/>
        <v>157.41666666666666</v>
      </c>
      <c r="AF1907" s="24">
        <f t="shared" si="1142"/>
        <v>500</v>
      </c>
      <c r="AG1907" s="3">
        <f t="shared" si="1159"/>
        <v>-1</v>
      </c>
      <c r="AH1907" s="14">
        <f t="shared" si="1163"/>
        <v>0</v>
      </c>
      <c r="AI1907" s="14">
        <f t="shared" si="1164"/>
        <v>0</v>
      </c>
      <c r="AJ1907" s="14">
        <f t="shared" si="1165"/>
        <v>0.64999999999999991</v>
      </c>
      <c r="AK1907" s="14">
        <f t="shared" si="1166"/>
        <v>0.87999999999999989</v>
      </c>
      <c r="AL1907" s="24">
        <f t="shared" si="1160"/>
        <v>793.57455064741021</v>
      </c>
      <c r="AM1907" s="14">
        <f t="shared" si="1161"/>
        <v>641.65556420184703</v>
      </c>
      <c r="AN1907" s="138" t="str">
        <f t="shared" si="1162"/>
        <v>modifiée</v>
      </c>
      <c r="AP1907" s="124"/>
    </row>
    <row r="1908" spans="2:42" x14ac:dyDescent="0.25">
      <c r="B1908" s="3">
        <f t="shared" si="1143"/>
        <v>9450</v>
      </c>
      <c r="C1908" s="14">
        <f t="shared" si="1144"/>
        <v>157.5</v>
      </c>
      <c r="D1908" s="11">
        <f t="shared" si="1145"/>
        <v>1089.7467048677131</v>
      </c>
      <c r="E1908" s="11">
        <f t="shared" si="1130"/>
        <v>1002.0734765149182</v>
      </c>
      <c r="F1908" s="11">
        <f t="shared" si="1146"/>
        <v>518.53652605599973</v>
      </c>
      <c r="G1908" s="11">
        <f t="shared" si="1131"/>
        <v>750.9985623466747</v>
      </c>
      <c r="H1908" s="11">
        <f t="shared" si="1132"/>
        <v>671.77116435058838</v>
      </c>
      <c r="I1908" s="24">
        <f t="shared" si="1147"/>
        <v>518.53652605599973</v>
      </c>
      <c r="J1908" s="12">
        <f t="shared" si="1133"/>
        <v>0.23579453763251851</v>
      </c>
      <c r="K1908" s="24">
        <f t="shared" si="1134"/>
        <v>680.94296970790981</v>
      </c>
      <c r="L1908" s="12">
        <f t="shared" si="1148"/>
        <v>0.1962557515564721</v>
      </c>
      <c r="M1908" s="24">
        <f t="shared" si="1149"/>
        <v>750.9985623466747</v>
      </c>
      <c r="N1908" s="12">
        <f t="shared" si="1135"/>
        <v>0.33542229359355108</v>
      </c>
      <c r="O1908" s="24">
        <f t="shared" si="1136"/>
        <v>1436.0640520598749</v>
      </c>
      <c r="P1908" s="12">
        <f t="shared" si="1150"/>
        <v>0.15946149374136298</v>
      </c>
      <c r="Q1908" s="24">
        <f t="shared" si="1151"/>
        <v>671.77116435058838</v>
      </c>
      <c r="R1908" s="12">
        <f t="shared" si="1137"/>
        <v>0.33515744347193449</v>
      </c>
      <c r="S1908" s="24">
        <f t="shared" si="1138"/>
        <v>862.31932031581039</v>
      </c>
      <c r="T1908" s="12">
        <f t="shared" si="1152"/>
        <v>0.19724899443910165</v>
      </c>
      <c r="W1908" s="24">
        <f t="shared" si="1153"/>
        <v>945.80309895330038</v>
      </c>
      <c r="X1908" s="24">
        <f t="shared" si="1154"/>
        <v>650</v>
      </c>
      <c r="Y1908" s="13">
        <f t="shared" si="1139"/>
        <v>0.30925043307952454</v>
      </c>
      <c r="Z1908" s="24">
        <f t="shared" si="1140"/>
        <v>1406.7594390404452</v>
      </c>
      <c r="AA1908" s="24">
        <f t="shared" si="1141"/>
        <v>12130.393433090538</v>
      </c>
      <c r="AB1908" s="24">
        <f t="shared" si="1155"/>
        <v>808.78713165194438</v>
      </c>
      <c r="AC1908" s="24">
        <f t="shared" si="1156"/>
        <v>671.77116435058838</v>
      </c>
      <c r="AD1908" s="123">
        <f t="shared" si="1157"/>
        <v>9450</v>
      </c>
      <c r="AE1908" s="14">
        <f t="shared" si="1158"/>
        <v>157.5</v>
      </c>
      <c r="AF1908" s="24">
        <f t="shared" si="1142"/>
        <v>500</v>
      </c>
      <c r="AG1908" s="3">
        <f t="shared" si="1159"/>
        <v>-1</v>
      </c>
      <c r="AH1908" s="14">
        <f t="shared" si="1163"/>
        <v>0</v>
      </c>
      <c r="AI1908" s="14">
        <f t="shared" si="1164"/>
        <v>0</v>
      </c>
      <c r="AJ1908" s="14">
        <f t="shared" si="1165"/>
        <v>0.64999999999999991</v>
      </c>
      <c r="AK1908" s="14">
        <f t="shared" si="1166"/>
        <v>0.87999999999999989</v>
      </c>
      <c r="AL1908" s="24">
        <f t="shared" si="1160"/>
        <v>793.81324830919641</v>
      </c>
      <c r="AM1908" s="14">
        <f t="shared" si="1161"/>
        <v>641.82339766509244</v>
      </c>
      <c r="AN1908" s="138" t="str">
        <f t="shared" si="1162"/>
        <v>modifiée</v>
      </c>
      <c r="AP1908" s="124"/>
    </row>
    <row r="1909" spans="2:42" x14ac:dyDescent="0.25">
      <c r="B1909" s="3">
        <f t="shared" si="1143"/>
        <v>9455</v>
      </c>
      <c r="C1909" s="14">
        <f t="shared" si="1144"/>
        <v>157.58333333333334</v>
      </c>
      <c r="D1909" s="11">
        <f t="shared" si="1145"/>
        <v>1089.8258970451679</v>
      </c>
      <c r="E1909" s="11">
        <f t="shared" si="1130"/>
        <v>1002.2942519412904</v>
      </c>
      <c r="F1909" s="11">
        <f t="shared" si="1146"/>
        <v>518.73278180755619</v>
      </c>
      <c r="G1909" s="11">
        <f t="shared" si="1131"/>
        <v>751.15802384041604</v>
      </c>
      <c r="H1909" s="11">
        <f t="shared" si="1132"/>
        <v>671.96841334502744</v>
      </c>
      <c r="I1909" s="24">
        <f t="shared" si="1147"/>
        <v>518.73278180755619</v>
      </c>
      <c r="J1909" s="12">
        <f t="shared" si="1133"/>
        <v>0.23573940645866409</v>
      </c>
      <c r="K1909" s="24">
        <f t="shared" si="1134"/>
        <v>681.10221837071026</v>
      </c>
      <c r="L1909" s="12">
        <f t="shared" si="1148"/>
        <v>0.19617364521459069</v>
      </c>
      <c r="M1909" s="24">
        <f t="shared" si="1149"/>
        <v>751.15802384041604</v>
      </c>
      <c r="N1909" s="12">
        <f t="shared" si="1135"/>
        <v>0.33707681299812348</v>
      </c>
      <c r="O1909" s="24">
        <f t="shared" si="1136"/>
        <v>1429.015225950453</v>
      </c>
      <c r="P1909" s="12">
        <f t="shared" si="1150"/>
        <v>0.16012987645853177</v>
      </c>
      <c r="Q1909" s="24">
        <f t="shared" si="1151"/>
        <v>671.96841334502744</v>
      </c>
      <c r="R1909" s="12">
        <f t="shared" si="1137"/>
        <v>0.33492966556077253</v>
      </c>
      <c r="S1909" s="24">
        <f t="shared" si="1138"/>
        <v>862.90576372089754</v>
      </c>
      <c r="T1909" s="12">
        <f t="shared" si="1152"/>
        <v>0.19707360478003327</v>
      </c>
      <c r="W1909" s="24">
        <f t="shared" si="1153"/>
        <v>946.11234938637995</v>
      </c>
      <c r="X1909" s="24">
        <f t="shared" si="1154"/>
        <v>650</v>
      </c>
      <c r="Y1909" s="13">
        <f t="shared" si="1139"/>
        <v>0.30894013560643102</v>
      </c>
      <c r="Z1909" s="24">
        <f t="shared" si="1140"/>
        <v>1404.5475638727623</v>
      </c>
      <c r="AA1909" s="24">
        <f t="shared" si="1141"/>
        <v>12119.022322173854</v>
      </c>
      <c r="AB1909" s="24">
        <f t="shared" si="1155"/>
        <v>809.04038136570375</v>
      </c>
      <c r="AC1909" s="24">
        <f t="shared" si="1156"/>
        <v>671.96841334502744</v>
      </c>
      <c r="AD1909" s="123">
        <f t="shared" si="1157"/>
        <v>9455</v>
      </c>
      <c r="AE1909" s="14">
        <f t="shared" si="1158"/>
        <v>157.58333333333334</v>
      </c>
      <c r="AF1909" s="24">
        <f t="shared" si="1142"/>
        <v>500</v>
      </c>
      <c r="AG1909" s="3">
        <f t="shared" si="1159"/>
        <v>-1</v>
      </c>
      <c r="AH1909" s="14">
        <f t="shared" si="1163"/>
        <v>0</v>
      </c>
      <c r="AI1909" s="14">
        <f t="shared" si="1164"/>
        <v>0</v>
      </c>
      <c r="AJ1909" s="14">
        <f t="shared" si="1165"/>
        <v>0.64999999999999991</v>
      </c>
      <c r="AK1909" s="14">
        <f t="shared" si="1166"/>
        <v>0.87999999999999989</v>
      </c>
      <c r="AL1909" s="24">
        <f t="shared" si="1160"/>
        <v>794.05171098616438</v>
      </c>
      <c r="AM1909" s="14">
        <f t="shared" si="1161"/>
        <v>641.9910725859487</v>
      </c>
      <c r="AN1909" s="138" t="str">
        <f t="shared" si="1162"/>
        <v>modifiée</v>
      </c>
      <c r="AP1909" s="124"/>
    </row>
    <row r="1910" spans="2:42" x14ac:dyDescent="0.25">
      <c r="B1910" s="3">
        <f t="shared" si="1143"/>
        <v>9460</v>
      </c>
      <c r="C1910" s="14">
        <f t="shared" si="1144"/>
        <v>157.66666666666666</v>
      </c>
      <c r="D1910" s="11">
        <f t="shared" si="1145"/>
        <v>1089.9050473884015</v>
      </c>
      <c r="E1910" s="11">
        <f t="shared" si="1130"/>
        <v>1002.5150273676626</v>
      </c>
      <c r="F1910" s="11">
        <f t="shared" si="1146"/>
        <v>518.92895545277077</v>
      </c>
      <c r="G1910" s="11">
        <f t="shared" si="1131"/>
        <v>751.31815371687458</v>
      </c>
      <c r="H1910" s="11">
        <f t="shared" si="1132"/>
        <v>672.16548694980747</v>
      </c>
      <c r="I1910" s="24">
        <f t="shared" si="1147"/>
        <v>518.92895545277077</v>
      </c>
      <c r="J1910" s="12">
        <f t="shared" si="1133"/>
        <v>0.23568427710723483</v>
      </c>
      <c r="K1910" s="24">
        <f t="shared" si="1134"/>
        <v>681.26153626843632</v>
      </c>
      <c r="L1910" s="12">
        <f t="shared" si="1148"/>
        <v>0.19609156885331691</v>
      </c>
      <c r="M1910" s="24">
        <f t="shared" si="1149"/>
        <v>751.31815371687458</v>
      </c>
      <c r="N1910" s="12">
        <f t="shared" si="1135"/>
        <v>0.33872825161737297</v>
      </c>
      <c r="O1910" s="24">
        <f t="shared" si="1136"/>
        <v>1422.0481928778886</v>
      </c>
      <c r="P1910" s="12">
        <f t="shared" si="1150"/>
        <v>0.16079556242519927</v>
      </c>
      <c r="Q1910" s="24">
        <f t="shared" si="1151"/>
        <v>672.16548694980747</v>
      </c>
      <c r="R1910" s="12">
        <f t="shared" si="1137"/>
        <v>0.33470103885843738</v>
      </c>
      <c r="S1910" s="24">
        <f t="shared" si="1138"/>
        <v>863.49519511274002</v>
      </c>
      <c r="T1910" s="12">
        <f t="shared" si="1152"/>
        <v>0.19689787936623651</v>
      </c>
      <c r="W1910" s="24">
        <f t="shared" si="1153"/>
        <v>946.42128952198641</v>
      </c>
      <c r="X1910" s="24">
        <f t="shared" si="1154"/>
        <v>650</v>
      </c>
      <c r="Y1910" s="13">
        <f t="shared" si="1139"/>
        <v>0.30863096499117809</v>
      </c>
      <c r="Z1910" s="24">
        <f t="shared" si="1140"/>
        <v>1402.3434461419042</v>
      </c>
      <c r="AA1910" s="24">
        <f t="shared" si="1141"/>
        <v>12107.692780984426</v>
      </c>
      <c r="AB1910" s="24">
        <f t="shared" si="1155"/>
        <v>809.29338823589694</v>
      </c>
      <c r="AC1910" s="24">
        <f t="shared" si="1156"/>
        <v>672.16548694980747</v>
      </c>
      <c r="AD1910" s="123">
        <f t="shared" si="1157"/>
        <v>9460</v>
      </c>
      <c r="AE1910" s="14">
        <f t="shared" si="1158"/>
        <v>157.66666666666666</v>
      </c>
      <c r="AF1910" s="24">
        <f t="shared" si="1142"/>
        <v>500</v>
      </c>
      <c r="AG1910" s="3">
        <f t="shared" si="1159"/>
        <v>-1</v>
      </c>
      <c r="AH1910" s="14">
        <f t="shared" si="1163"/>
        <v>0</v>
      </c>
      <c r="AI1910" s="14">
        <f t="shared" si="1164"/>
        <v>0</v>
      </c>
      <c r="AJ1910" s="14">
        <f t="shared" si="1165"/>
        <v>0.64999999999999991</v>
      </c>
      <c r="AK1910" s="14">
        <f t="shared" si="1166"/>
        <v>0.87999999999999989</v>
      </c>
      <c r="AL1910" s="24">
        <f t="shared" si="1160"/>
        <v>794.28993906308165</v>
      </c>
      <c r="AM1910" s="14">
        <f t="shared" si="1161"/>
        <v>642.15858860417677</v>
      </c>
      <c r="AN1910" s="138" t="str">
        <f t="shared" si="1162"/>
        <v>modifiée</v>
      </c>
      <c r="AP1910" s="124"/>
    </row>
    <row r="1911" spans="2:42" x14ac:dyDescent="0.25">
      <c r="B1911" s="3">
        <f t="shared" si="1143"/>
        <v>9465</v>
      </c>
      <c r="C1911" s="14">
        <f t="shared" si="1144"/>
        <v>157.75</v>
      </c>
      <c r="D1911" s="11">
        <f t="shared" si="1145"/>
        <v>1089.9841559415891</v>
      </c>
      <c r="E1911" s="11">
        <f t="shared" si="1130"/>
        <v>1002.7358027940348</v>
      </c>
      <c r="F1911" s="11">
        <f t="shared" si="1146"/>
        <v>519.12504702162403</v>
      </c>
      <c r="G1911" s="11">
        <f t="shared" si="1131"/>
        <v>751.47894927929974</v>
      </c>
      <c r="H1911" s="11">
        <f t="shared" si="1132"/>
        <v>672.36238482917372</v>
      </c>
      <c r="I1911" s="24">
        <f t="shared" si="1147"/>
        <v>519.12504702162403</v>
      </c>
      <c r="J1911" s="12">
        <f t="shared" si="1133"/>
        <v>0.23562914960955039</v>
      </c>
      <c r="K1911" s="24">
        <f t="shared" si="1134"/>
        <v>681.42092335541338</v>
      </c>
      <c r="L1911" s="12">
        <f t="shared" si="1148"/>
        <v>0.19600952249517611</v>
      </c>
      <c r="M1911" s="24">
        <f t="shared" si="1149"/>
        <v>751.47894927929974</v>
      </c>
      <c r="N1911" s="12">
        <f t="shared" si="1135"/>
        <v>0.34037654745057533</v>
      </c>
      <c r="O1911" s="24">
        <f t="shared" si="1136"/>
        <v>1415.161830910562</v>
      </c>
      <c r="P1911" s="12">
        <f t="shared" si="1150"/>
        <v>0.16145852855266588</v>
      </c>
      <c r="Q1911" s="24">
        <f t="shared" si="1151"/>
        <v>672.36238482917372</v>
      </c>
      <c r="R1911" s="12">
        <f t="shared" si="1137"/>
        <v>0.33447155927703848</v>
      </c>
      <c r="S1911" s="24">
        <f t="shared" si="1138"/>
        <v>864.08763566685695</v>
      </c>
      <c r="T1911" s="12">
        <f t="shared" si="1152"/>
        <v>0.19672181630536703</v>
      </c>
      <c r="W1911" s="24">
        <f t="shared" si="1153"/>
        <v>946.72992048697756</v>
      </c>
      <c r="X1911" s="24">
        <f t="shared" si="1154"/>
        <v>650</v>
      </c>
      <c r="Y1911" s="13">
        <f t="shared" si="1139"/>
        <v>0.3083229183164754</v>
      </c>
      <c r="Z1911" s="24">
        <f t="shared" si="1140"/>
        <v>1400.1470576764318</v>
      </c>
      <c r="AA1911" s="24">
        <f t="shared" si="1141"/>
        <v>12096.404709991988</v>
      </c>
      <c r="AB1911" s="24">
        <f t="shared" si="1155"/>
        <v>809.5461526580757</v>
      </c>
      <c r="AC1911" s="24">
        <f t="shared" si="1156"/>
        <v>672.36238482917372</v>
      </c>
      <c r="AD1911" s="123">
        <f t="shared" si="1157"/>
        <v>9465</v>
      </c>
      <c r="AE1911" s="14">
        <f t="shared" si="1158"/>
        <v>157.75</v>
      </c>
      <c r="AF1911" s="24">
        <f t="shared" si="1142"/>
        <v>500</v>
      </c>
      <c r="AG1911" s="3">
        <f t="shared" si="1159"/>
        <v>-1</v>
      </c>
      <c r="AH1911" s="14">
        <f t="shared" si="1163"/>
        <v>0</v>
      </c>
      <c r="AI1911" s="14">
        <f t="shared" si="1164"/>
        <v>0</v>
      </c>
      <c r="AJ1911" s="14">
        <f t="shared" si="1165"/>
        <v>0.64999999999999991</v>
      </c>
      <c r="AK1911" s="14">
        <f t="shared" si="1166"/>
        <v>0.87999999999999989</v>
      </c>
      <c r="AL1911" s="24">
        <f t="shared" si="1160"/>
        <v>794.52793292241699</v>
      </c>
      <c r="AM1911" s="14">
        <f t="shared" si="1161"/>
        <v>642.32594535785654</v>
      </c>
      <c r="AN1911" s="138" t="str">
        <f t="shared" si="1162"/>
        <v>modifiée</v>
      </c>
      <c r="AP1911" s="124"/>
    </row>
    <row r="1912" spans="2:42" x14ac:dyDescent="0.25">
      <c r="B1912" s="3">
        <f t="shared" si="1143"/>
        <v>9470</v>
      </c>
      <c r="C1912" s="14">
        <f t="shared" si="1144"/>
        <v>157.83333333333334</v>
      </c>
      <c r="D1912" s="11">
        <f t="shared" si="1145"/>
        <v>1090.0632227488363</v>
      </c>
      <c r="E1912" s="11">
        <f t="shared" si="1130"/>
        <v>1002.9565782204071</v>
      </c>
      <c r="F1912" s="11">
        <f t="shared" si="1146"/>
        <v>519.32105654411919</v>
      </c>
      <c r="G1912" s="11">
        <f t="shared" si="1131"/>
        <v>751.6404078078524</v>
      </c>
      <c r="H1912" s="11">
        <f t="shared" si="1132"/>
        <v>672.55910664547912</v>
      </c>
      <c r="I1912" s="24">
        <f t="shared" si="1147"/>
        <v>519.32105654411919</v>
      </c>
      <c r="J1912" s="12">
        <f t="shared" si="1133"/>
        <v>0.23557402399691282</v>
      </c>
      <c r="K1912" s="24">
        <f t="shared" si="1134"/>
        <v>681.58037958588693</v>
      </c>
      <c r="L1912" s="12">
        <f t="shared" si="1148"/>
        <v>0.19592750616260407</v>
      </c>
      <c r="M1912" s="24">
        <f t="shared" si="1149"/>
        <v>751.6404078078524</v>
      </c>
      <c r="N1912" s="12">
        <f t="shared" si="1135"/>
        <v>0.34202163957757581</v>
      </c>
      <c r="O1912" s="24">
        <f t="shared" si="1136"/>
        <v>1408.3550347401854</v>
      </c>
      <c r="P1912" s="12">
        <f t="shared" si="1150"/>
        <v>0.1621187523761396</v>
      </c>
      <c r="Q1912" s="24">
        <f t="shared" si="1151"/>
        <v>672.55910664547912</v>
      </c>
      <c r="R1912" s="12">
        <f t="shared" si="1137"/>
        <v>0.33424122270719936</v>
      </c>
      <c r="S1912" s="24">
        <f t="shared" si="1138"/>
        <v>864.68310674737722</v>
      </c>
      <c r="T1912" s="12">
        <f t="shared" si="1152"/>
        <v>0.19654541369385978</v>
      </c>
      <c r="W1912" s="24">
        <f t="shared" si="1153"/>
        <v>947.038243405294</v>
      </c>
      <c r="X1912" s="24">
        <f t="shared" si="1154"/>
        <v>650</v>
      </c>
      <c r="Y1912" s="13">
        <f t="shared" si="1139"/>
        <v>0.30801599266432045</v>
      </c>
      <c r="Z1912" s="24">
        <f t="shared" si="1140"/>
        <v>1397.9583703778276</v>
      </c>
      <c r="AA1912" s="24">
        <f t="shared" si="1141"/>
        <v>12085.158009562187</v>
      </c>
      <c r="AB1912" s="24">
        <f t="shared" si="1155"/>
        <v>809.7986750253865</v>
      </c>
      <c r="AC1912" s="24">
        <f t="shared" si="1156"/>
        <v>672.55910664547912</v>
      </c>
      <c r="AD1912" s="123">
        <f t="shared" si="1157"/>
        <v>9470</v>
      </c>
      <c r="AE1912" s="14">
        <f t="shared" si="1158"/>
        <v>157.83333333333334</v>
      </c>
      <c r="AF1912" s="24">
        <f t="shared" si="1142"/>
        <v>500</v>
      </c>
      <c r="AG1912" s="3">
        <f t="shared" si="1159"/>
        <v>-1</v>
      </c>
      <c r="AH1912" s="14">
        <f t="shared" si="1163"/>
        <v>0</v>
      </c>
      <c r="AI1912" s="14">
        <f t="shared" si="1164"/>
        <v>0</v>
      </c>
      <c r="AJ1912" s="14">
        <f t="shared" si="1165"/>
        <v>0.64999999999999991</v>
      </c>
      <c r="AK1912" s="14">
        <f t="shared" si="1166"/>
        <v>0.87999999999999989</v>
      </c>
      <c r="AL1912" s="24">
        <f t="shared" si="1160"/>
        <v>794.76569294433511</v>
      </c>
      <c r="AM1912" s="14">
        <f t="shared" si="1161"/>
        <v>642.49314248337623</v>
      </c>
      <c r="AN1912" s="138" t="str">
        <f t="shared" si="1162"/>
        <v>modifiée</v>
      </c>
      <c r="AP1912" s="124"/>
    </row>
    <row r="1913" spans="2:42" x14ac:dyDescent="0.25">
      <c r="B1913" s="3">
        <f t="shared" si="1143"/>
        <v>9475</v>
      </c>
      <c r="C1913" s="14">
        <f t="shared" si="1144"/>
        <v>157.91666666666666</v>
      </c>
      <c r="D1913" s="11">
        <f t="shared" si="1145"/>
        <v>1090.142247854179</v>
      </c>
      <c r="E1913" s="11">
        <f t="shared" si="1130"/>
        <v>1003.1773536467792</v>
      </c>
      <c r="F1913" s="11">
        <f t="shared" si="1146"/>
        <v>519.51698405028174</v>
      </c>
      <c r="G1913" s="11">
        <f t="shared" si="1131"/>
        <v>751.80252656022856</v>
      </c>
      <c r="H1913" s="11">
        <f t="shared" si="1132"/>
        <v>672.75565205917303</v>
      </c>
      <c r="I1913" s="24">
        <f t="shared" si="1147"/>
        <v>519.51698405028174</v>
      </c>
      <c r="J1913" s="12">
        <f t="shared" si="1133"/>
        <v>0.2355189003006061</v>
      </c>
      <c r="K1913" s="24">
        <f t="shared" si="1134"/>
        <v>681.73990491402378</v>
      </c>
      <c r="L1913" s="12">
        <f t="shared" si="1148"/>
        <v>0.19584551987797968</v>
      </c>
      <c r="M1913" s="24">
        <f t="shared" si="1149"/>
        <v>751.80252656022856</v>
      </c>
      <c r="N1913" s="12">
        <f t="shared" si="1135"/>
        <v>0.34366346815835702</v>
      </c>
      <c r="O1913" s="24">
        <f t="shared" si="1136"/>
        <v>1401.6267154331763</v>
      </c>
      <c r="P1913" s="12">
        <f t="shared" si="1150"/>
        <v>0.16277621205106657</v>
      </c>
      <c r="Q1913" s="24">
        <f t="shared" si="1151"/>
        <v>672.75565205917303</v>
      </c>
      <c r="R1913" s="12">
        <f t="shared" si="1137"/>
        <v>0.33401002501796712</v>
      </c>
      <c r="S1913" s="24">
        <f t="shared" si="1138"/>
        <v>865.28162990903206</v>
      </c>
      <c r="T1913" s="12">
        <f t="shared" si="1152"/>
        <v>0.19636866961691618</v>
      </c>
      <c r="W1913" s="24">
        <f t="shared" si="1153"/>
        <v>947.34625939795831</v>
      </c>
      <c r="X1913" s="24">
        <f t="shared" si="1154"/>
        <v>650</v>
      </c>
      <c r="Y1913" s="13">
        <f t="shared" si="1139"/>
        <v>0.30771018511606635</v>
      </c>
      <c r="Z1913" s="24">
        <f t="shared" si="1140"/>
        <v>1395.7773562205234</v>
      </c>
      <c r="AA1913" s="24">
        <f t="shared" si="1141"/>
        <v>12073.952579959516</v>
      </c>
      <c r="AB1913" s="24">
        <f t="shared" si="1155"/>
        <v>810.05095572856567</v>
      </c>
      <c r="AC1913" s="24">
        <f t="shared" si="1156"/>
        <v>672.75565205917303</v>
      </c>
      <c r="AD1913" s="123">
        <f t="shared" si="1157"/>
        <v>9475</v>
      </c>
      <c r="AE1913" s="14">
        <f t="shared" si="1158"/>
        <v>157.91666666666666</v>
      </c>
      <c r="AF1913" s="24">
        <f t="shared" si="1142"/>
        <v>500</v>
      </c>
      <c r="AG1913" s="3">
        <f t="shared" si="1159"/>
        <v>-1</v>
      </c>
      <c r="AH1913" s="14">
        <f t="shared" si="1163"/>
        <v>0</v>
      </c>
      <c r="AI1913" s="14">
        <f t="shared" si="1164"/>
        <v>0</v>
      </c>
      <c r="AJ1913" s="14">
        <f t="shared" si="1165"/>
        <v>0.64999999999999991</v>
      </c>
      <c r="AK1913" s="14">
        <f t="shared" si="1166"/>
        <v>0.87999999999999989</v>
      </c>
      <c r="AL1913" s="24">
        <f t="shared" si="1160"/>
        <v>795.00321950669036</v>
      </c>
      <c r="AM1913" s="14">
        <f t="shared" si="1161"/>
        <v>642.66017961542252</v>
      </c>
      <c r="AN1913" s="138" t="str">
        <f t="shared" si="1162"/>
        <v>modifiée</v>
      </c>
      <c r="AP1913" s="124"/>
    </row>
    <row r="1914" spans="2:42" x14ac:dyDescent="0.25">
      <c r="B1914" s="3">
        <f t="shared" si="1143"/>
        <v>9480</v>
      </c>
      <c r="C1914" s="14">
        <f t="shared" si="1144"/>
        <v>158</v>
      </c>
      <c r="D1914" s="11">
        <f t="shared" si="1145"/>
        <v>1090.2212313015837</v>
      </c>
      <c r="E1914" s="11">
        <f t="shared" si="1130"/>
        <v>1003.3981290731515</v>
      </c>
      <c r="F1914" s="11">
        <f t="shared" si="1146"/>
        <v>519.71282957015967</v>
      </c>
      <c r="G1914" s="11">
        <f t="shared" si="1131"/>
        <v>751.96530277227964</v>
      </c>
      <c r="H1914" s="11">
        <f t="shared" si="1132"/>
        <v>672.95202072878999</v>
      </c>
      <c r="I1914" s="24">
        <f t="shared" si="1147"/>
        <v>519.71282957015967</v>
      </c>
      <c r="J1914" s="12">
        <f t="shared" si="1133"/>
        <v>0.23546377855189651</v>
      </c>
      <c r="K1914" s="24">
        <f t="shared" si="1134"/>
        <v>681.89949929391139</v>
      </c>
      <c r="L1914" s="12">
        <f t="shared" si="1148"/>
        <v>0.19576356366359268</v>
      </c>
      <c r="M1914" s="24">
        <f t="shared" si="1149"/>
        <v>751.96530277227964</v>
      </c>
      <c r="N1914" s="12">
        <f t="shared" si="1135"/>
        <v>0.3453019744321823</v>
      </c>
      <c r="O1914" s="24">
        <f t="shared" si="1136"/>
        <v>1394.9758001855157</v>
      </c>
      <c r="P1914" s="12">
        <f t="shared" si="1150"/>
        <v>0.16343088634918426</v>
      </c>
      <c r="Q1914" s="24">
        <f t="shared" si="1151"/>
        <v>672.95202072878999</v>
      </c>
      <c r="R1914" s="12">
        <f t="shared" si="1137"/>
        <v>0.33377796205672067</v>
      </c>
      <c r="S1914" s="24">
        <f t="shared" si="1138"/>
        <v>865.88322689917345</v>
      </c>
      <c r="T1914" s="12">
        <f t="shared" si="1152"/>
        <v>0.19619158214839796</v>
      </c>
      <c r="W1914" s="24">
        <f t="shared" si="1153"/>
        <v>947.6539695830744</v>
      </c>
      <c r="X1914" s="24">
        <f t="shared" si="1154"/>
        <v>650</v>
      </c>
      <c r="Y1914" s="13">
        <f t="shared" si="1139"/>
        <v>0.30740549275249424</v>
      </c>
      <c r="Z1914" s="24">
        <f t="shared" si="1140"/>
        <v>1393.6039872519273</v>
      </c>
      <c r="AA1914" s="24">
        <f t="shared" si="1141"/>
        <v>12062.788321350446</v>
      </c>
      <c r="AB1914" s="24">
        <f t="shared" si="1155"/>
        <v>810.30299515593219</v>
      </c>
      <c r="AC1914" s="24">
        <f t="shared" si="1156"/>
        <v>672.95202072878999</v>
      </c>
      <c r="AD1914" s="123">
        <f t="shared" si="1157"/>
        <v>9480</v>
      </c>
      <c r="AE1914" s="14">
        <f t="shared" si="1158"/>
        <v>158</v>
      </c>
      <c r="AF1914" s="24">
        <f t="shared" si="1142"/>
        <v>500</v>
      </c>
      <c r="AG1914" s="3">
        <f t="shared" si="1159"/>
        <v>-1</v>
      </c>
      <c r="AH1914" s="14">
        <f t="shared" si="1163"/>
        <v>0</v>
      </c>
      <c r="AI1914" s="14">
        <f t="shared" si="1164"/>
        <v>0</v>
      </c>
      <c r="AJ1914" s="14">
        <f t="shared" si="1165"/>
        <v>0.64999999999999991</v>
      </c>
      <c r="AK1914" s="14">
        <f t="shared" si="1166"/>
        <v>0.87999999999999989</v>
      </c>
      <c r="AL1914" s="24">
        <f t="shared" si="1160"/>
        <v>795.24051298502252</v>
      </c>
      <c r="AM1914" s="14">
        <f t="shared" si="1161"/>
        <v>642.82705638697064</v>
      </c>
      <c r="AN1914" s="138" t="str">
        <f t="shared" si="1162"/>
        <v>modifiée</v>
      </c>
      <c r="AP1914" s="124"/>
    </row>
    <row r="1915" spans="2:42" x14ac:dyDescent="0.25">
      <c r="B1915" s="3">
        <f t="shared" si="1143"/>
        <v>9485</v>
      </c>
      <c r="C1915" s="14">
        <f t="shared" si="1144"/>
        <v>158.08333333333334</v>
      </c>
      <c r="D1915" s="11">
        <f t="shared" si="1145"/>
        <v>1090.3001731349464</v>
      </c>
      <c r="E1915" s="11">
        <f t="shared" si="1130"/>
        <v>1003.6189044995238</v>
      </c>
      <c r="F1915" s="11">
        <f t="shared" si="1146"/>
        <v>519.90859313382327</v>
      </c>
      <c r="G1915" s="11">
        <f t="shared" si="1131"/>
        <v>752.12873365862879</v>
      </c>
      <c r="H1915" s="11">
        <f t="shared" si="1132"/>
        <v>673.14821231093833</v>
      </c>
      <c r="I1915" s="24">
        <f t="shared" si="1147"/>
        <v>519.90859313382327</v>
      </c>
      <c r="J1915" s="12">
        <f t="shared" si="1133"/>
        <v>0.23540865878203177</v>
      </c>
      <c r="K1915" s="24">
        <f t="shared" si="1134"/>
        <v>682.05916267955922</v>
      </c>
      <c r="L1915" s="12">
        <f t="shared" si="1148"/>
        <v>0.19568163754169698</v>
      </c>
      <c r="M1915" s="24">
        <f t="shared" si="1149"/>
        <v>752.12873365862879</v>
      </c>
      <c r="N1915" s="12">
        <f t="shared" si="1135"/>
        <v>0.34693710071632278</v>
      </c>
      <c r="O1915" s="24">
        <f t="shared" si="1136"/>
        <v>1388.4012320810562</v>
      </c>
      <c r="P1915" s="12">
        <f t="shared" si="1150"/>
        <v>0.16408275465452377</v>
      </c>
      <c r="Q1915" s="24">
        <f t="shared" si="1151"/>
        <v>673.14821231093833</v>
      </c>
      <c r="R1915" s="12">
        <f t="shared" si="1137"/>
        <v>0.33354502964908045</v>
      </c>
      <c r="S1915" s="24">
        <f t="shared" si="1138"/>
        <v>866.48791965981536</v>
      </c>
      <c r="T1915" s="12">
        <f t="shared" si="1152"/>
        <v>0.19601414935084455</v>
      </c>
      <c r="W1915" s="24">
        <f t="shared" si="1153"/>
        <v>947.96137507582694</v>
      </c>
      <c r="X1915" s="24">
        <f t="shared" si="1154"/>
        <v>650</v>
      </c>
      <c r="Y1915" s="13">
        <f t="shared" si="1139"/>
        <v>0.3071019126538661</v>
      </c>
      <c r="Z1915" s="24">
        <f t="shared" si="1140"/>
        <v>1391.4382355924204</v>
      </c>
      <c r="AA1915" s="24">
        <f t="shared" si="1141"/>
        <v>12051.665133805756</v>
      </c>
      <c r="AB1915" s="24">
        <f t="shared" si="1155"/>
        <v>810.55479369338263</v>
      </c>
      <c r="AC1915" s="24">
        <f t="shared" si="1156"/>
        <v>673.14821231093833</v>
      </c>
      <c r="AD1915" s="123">
        <f t="shared" si="1157"/>
        <v>9485</v>
      </c>
      <c r="AE1915" s="14">
        <f t="shared" si="1158"/>
        <v>158.08333333333334</v>
      </c>
      <c r="AF1915" s="24">
        <f t="shared" si="1142"/>
        <v>500</v>
      </c>
      <c r="AG1915" s="3">
        <f t="shared" si="1159"/>
        <v>-1</v>
      </c>
      <c r="AH1915" s="14">
        <f t="shared" si="1163"/>
        <v>0</v>
      </c>
      <c r="AI1915" s="14">
        <f t="shared" si="1164"/>
        <v>0</v>
      </c>
      <c r="AJ1915" s="14">
        <f t="shared" si="1165"/>
        <v>0.64999999999999991</v>
      </c>
      <c r="AK1915" s="14">
        <f t="shared" si="1166"/>
        <v>0.87999999999999989</v>
      </c>
      <c r="AL1915" s="24">
        <f t="shared" si="1160"/>
        <v>795.47757375255048</v>
      </c>
      <c r="AM1915" s="14">
        <f t="shared" si="1161"/>
        <v>642.99377242927403</v>
      </c>
      <c r="AN1915" s="138" t="str">
        <f t="shared" si="1162"/>
        <v>modifiée</v>
      </c>
      <c r="AP1915" s="124"/>
    </row>
    <row r="1916" spans="2:42" x14ac:dyDescent="0.25">
      <c r="B1916" s="3">
        <f t="shared" si="1143"/>
        <v>9490</v>
      </c>
      <c r="C1916" s="14">
        <f t="shared" si="1144"/>
        <v>158.16666666666666</v>
      </c>
      <c r="D1916" s="11">
        <f t="shared" si="1145"/>
        <v>1090.3790733980948</v>
      </c>
      <c r="E1916" s="11">
        <f t="shared" si="1130"/>
        <v>1003.8396799258959</v>
      </c>
      <c r="F1916" s="11">
        <f t="shared" si="1146"/>
        <v>520.104274771365</v>
      </c>
      <c r="G1916" s="11">
        <f t="shared" si="1131"/>
        <v>752.29281641328328</v>
      </c>
      <c r="H1916" s="11">
        <f t="shared" si="1132"/>
        <v>673.34422646028918</v>
      </c>
      <c r="I1916" s="24">
        <f t="shared" si="1147"/>
        <v>520.104274771365</v>
      </c>
      <c r="J1916" s="12">
        <f t="shared" si="1133"/>
        <v>0.23535354102224146</v>
      </c>
      <c r="K1916" s="24">
        <f t="shared" si="1134"/>
        <v>682.2188950248983</v>
      </c>
      <c r="L1916" s="12">
        <f t="shared" si="1148"/>
        <v>0.19559974153443052</v>
      </c>
      <c r="M1916" s="24">
        <f t="shared" si="1149"/>
        <v>752.29281641328328</v>
      </c>
      <c r="N1916" s="12">
        <f t="shared" si="1135"/>
        <v>0.34856879040438071</v>
      </c>
      <c r="O1916" s="24">
        <f t="shared" si="1136"/>
        <v>1381.9019698532318</v>
      </c>
      <c r="P1916" s="12">
        <f t="shared" si="1150"/>
        <v>0.16473179695904455</v>
      </c>
      <c r="Q1916" s="24">
        <f t="shared" si="1151"/>
        <v>673.34422646028918</v>
      </c>
      <c r="R1916" s="12">
        <f t="shared" si="1137"/>
        <v>0.33331122359881721</v>
      </c>
      <c r="S1916" s="24">
        <f t="shared" si="1138"/>
        <v>867.09573032970252</v>
      </c>
      <c r="T1916" s="12">
        <f t="shared" si="1152"/>
        <v>0.19583636927529793</v>
      </c>
      <c r="W1916" s="24">
        <f t="shared" si="1153"/>
        <v>948.26847698848076</v>
      </c>
      <c r="X1916" s="24">
        <f t="shared" si="1154"/>
        <v>650</v>
      </c>
      <c r="Y1916" s="13">
        <f t="shared" si="1139"/>
        <v>0.3067994419000053</v>
      </c>
      <c r="Z1916" s="24">
        <f t="shared" si="1140"/>
        <v>1389.2800734353784</v>
      </c>
      <c r="AA1916" s="24">
        <f t="shared" si="1141"/>
        <v>12040.582917304024</v>
      </c>
      <c r="AB1916" s="24">
        <f t="shared" si="1155"/>
        <v>810.80635172438497</v>
      </c>
      <c r="AC1916" s="24">
        <f t="shared" si="1156"/>
        <v>673.34422646028918</v>
      </c>
      <c r="AD1916" s="123">
        <f t="shared" si="1157"/>
        <v>9490</v>
      </c>
      <c r="AE1916" s="14">
        <f t="shared" si="1158"/>
        <v>158.16666666666666</v>
      </c>
      <c r="AF1916" s="24">
        <f t="shared" si="1142"/>
        <v>500</v>
      </c>
      <c r="AG1916" s="3">
        <f t="shared" si="1159"/>
        <v>-1</v>
      </c>
      <c r="AH1916" s="14">
        <f t="shared" si="1163"/>
        <v>0</v>
      </c>
      <c r="AI1916" s="14">
        <f t="shared" si="1164"/>
        <v>0</v>
      </c>
      <c r="AJ1916" s="14">
        <f t="shared" si="1165"/>
        <v>0.64999999999999991</v>
      </c>
      <c r="AK1916" s="14">
        <f t="shared" si="1166"/>
        <v>0.87999999999999989</v>
      </c>
      <c r="AL1916" s="24">
        <f t="shared" si="1160"/>
        <v>795.71440218016801</v>
      </c>
      <c r="AM1916" s="14">
        <f t="shared" si="1161"/>
        <v>643.16032737185515</v>
      </c>
      <c r="AN1916" s="138" t="str">
        <f t="shared" si="1162"/>
        <v>modifiée</v>
      </c>
      <c r="AP1916" s="124"/>
    </row>
    <row r="1917" spans="2:42" x14ac:dyDescent="0.25">
      <c r="B1917" s="3">
        <f t="shared" si="1143"/>
        <v>9495</v>
      </c>
      <c r="C1917" s="14">
        <f t="shared" si="1144"/>
        <v>158.25</v>
      </c>
      <c r="D1917" s="11">
        <f t="shared" si="1145"/>
        <v>1090.4579321347871</v>
      </c>
      <c r="E1917" s="11">
        <f t="shared" si="1130"/>
        <v>1004.0604553522681</v>
      </c>
      <c r="F1917" s="11">
        <f t="shared" si="1146"/>
        <v>520.29987451289946</v>
      </c>
      <c r="G1917" s="11">
        <f t="shared" si="1131"/>
        <v>752.45754821024229</v>
      </c>
      <c r="H1917" s="11">
        <f t="shared" si="1132"/>
        <v>673.54006282956448</v>
      </c>
      <c r="I1917" s="24">
        <f t="shared" si="1147"/>
        <v>520.29987451289946</v>
      </c>
      <c r="J1917" s="12">
        <f t="shared" si="1133"/>
        <v>0.23529842530373662</v>
      </c>
      <c r="K1917" s="24">
        <f t="shared" si="1134"/>
        <v>682.37869628378201</v>
      </c>
      <c r="L1917" s="12">
        <f t="shared" si="1148"/>
        <v>0.19551787566388504</v>
      </c>
      <c r="M1917" s="24">
        <f t="shared" si="1149"/>
        <v>752.45754821024229</v>
      </c>
      <c r="N1917" s="12">
        <f t="shared" si="1135"/>
        <v>0.35019698796421195</v>
      </c>
      <c r="O1917" s="24">
        <f t="shared" si="1136"/>
        <v>1375.4769876501553</v>
      </c>
      <c r="P1917" s="12">
        <f t="shared" si="1150"/>
        <v>0.1653779938583253</v>
      </c>
      <c r="Q1917" s="24">
        <f t="shared" si="1151"/>
        <v>673.54006282956448</v>
      </c>
      <c r="R1917" s="12">
        <f t="shared" si="1137"/>
        <v>0.33307653968776252</v>
      </c>
      <c r="S1917" s="24">
        <f t="shared" si="1138"/>
        <v>867.70668124639985</v>
      </c>
      <c r="T1917" s="12">
        <f t="shared" si="1152"/>
        <v>0.19565823996134302</v>
      </c>
      <c r="W1917" s="24">
        <f t="shared" si="1153"/>
        <v>948.57527643038077</v>
      </c>
      <c r="X1917" s="24">
        <f t="shared" si="1154"/>
        <v>650</v>
      </c>
      <c r="Y1917" s="13">
        <f t="shared" si="1139"/>
        <v>0.30649807757035635</v>
      </c>
      <c r="Z1917" s="24">
        <f t="shared" si="1140"/>
        <v>1387.1294730471845</v>
      </c>
      <c r="AA1917" s="24">
        <f t="shared" si="1141"/>
        <v>12029.541571734244</v>
      </c>
      <c r="AB1917" s="24">
        <f t="shared" si="1155"/>
        <v>811.05766962997268</v>
      </c>
      <c r="AC1917" s="24">
        <f t="shared" si="1156"/>
        <v>673.54006282956448</v>
      </c>
      <c r="AD1917" s="123">
        <f t="shared" si="1157"/>
        <v>9495</v>
      </c>
      <c r="AE1917" s="14">
        <f t="shared" si="1158"/>
        <v>158.25</v>
      </c>
      <c r="AF1917" s="24">
        <f t="shared" si="1142"/>
        <v>500</v>
      </c>
      <c r="AG1917" s="3">
        <f t="shared" si="1159"/>
        <v>-1</v>
      </c>
      <c r="AH1917" s="14">
        <f t="shared" si="1163"/>
        <v>0</v>
      </c>
      <c r="AI1917" s="14">
        <f t="shared" si="1164"/>
        <v>0</v>
      </c>
      <c r="AJ1917" s="14">
        <f t="shared" si="1165"/>
        <v>0.64999999999999991</v>
      </c>
      <c r="AK1917" s="14">
        <f t="shared" si="1166"/>
        <v>0.87999999999999989</v>
      </c>
      <c r="AL1917" s="24">
        <f t="shared" si="1160"/>
        <v>795.95099863643725</v>
      </c>
      <c r="AM1917" s="14">
        <f t="shared" si="1161"/>
        <v>643.32672084249373</v>
      </c>
      <c r="AN1917" s="138" t="str">
        <f t="shared" si="1162"/>
        <v>modifiée</v>
      </c>
      <c r="AP1917" s="124"/>
    </row>
    <row r="1918" spans="2:42" x14ac:dyDescent="0.25">
      <c r="B1918" s="3">
        <f t="shared" si="1143"/>
        <v>9500</v>
      </c>
      <c r="C1918" s="14">
        <f t="shared" si="1144"/>
        <v>158.33333333333334</v>
      </c>
      <c r="D1918" s="11">
        <f t="shared" si="1145"/>
        <v>1090.5367493887125</v>
      </c>
      <c r="E1918" s="11">
        <f t="shared" si="1130"/>
        <v>1004.2812307786404</v>
      </c>
      <c r="F1918" s="11">
        <f t="shared" si="1146"/>
        <v>520.49539238856335</v>
      </c>
      <c r="G1918" s="11">
        <f t="shared" si="1131"/>
        <v>752.62292620410062</v>
      </c>
      <c r="H1918" s="11">
        <f t="shared" si="1132"/>
        <v>673.73572106952577</v>
      </c>
      <c r="I1918" s="24">
        <f t="shared" si="1147"/>
        <v>520.49539238856335</v>
      </c>
      <c r="J1918" s="12">
        <f t="shared" si="1133"/>
        <v>0.23524331165770965</v>
      </c>
      <c r="K1918" s="24">
        <f t="shared" si="1134"/>
        <v>682.53856640998583</v>
      </c>
      <c r="L1918" s="12">
        <f t="shared" si="1148"/>
        <v>0.19543603995208467</v>
      </c>
      <c r="M1918" s="24">
        <f t="shared" si="1149"/>
        <v>752.62292620410062</v>
      </c>
      <c r="N1918" s="12">
        <f t="shared" si="1135"/>
        <v>0.35182163893546653</v>
      </c>
      <c r="O1918" s="24">
        <f t="shared" si="1136"/>
        <v>1369.125274803027</v>
      </c>
      <c r="P1918" s="12">
        <f t="shared" si="1150"/>
        <v>0.16602132654696469</v>
      </c>
      <c r="Q1918" s="24">
        <f t="shared" si="1151"/>
        <v>673.73572106952577</v>
      </c>
      <c r="R1918" s="12">
        <f t="shared" si="1137"/>
        <v>0.33284097367571852</v>
      </c>
      <c r="S1918" s="24">
        <f t="shared" si="1138"/>
        <v>868.3207949484115</v>
      </c>
      <c r="T1918" s="12">
        <f t="shared" si="1152"/>
        <v>0.19547975943701701</v>
      </c>
      <c r="W1918" s="24">
        <f t="shared" si="1153"/>
        <v>948.88177450795115</v>
      </c>
      <c r="X1918" s="24">
        <f t="shared" si="1154"/>
        <v>650</v>
      </c>
      <c r="Y1918" s="13">
        <f t="shared" si="1139"/>
        <v>0.30619781674404334</v>
      </c>
      <c r="Z1918" s="24">
        <f t="shared" si="1140"/>
        <v>1384.9864067672315</v>
      </c>
      <c r="AA1918" s="24">
        <f t="shared" si="1141"/>
        <v>12018.540996898369</v>
      </c>
      <c r="AB1918" s="24">
        <f t="shared" si="1155"/>
        <v>811.3087477887384</v>
      </c>
      <c r="AC1918" s="24">
        <f t="shared" si="1156"/>
        <v>673.73572106952577</v>
      </c>
      <c r="AD1918" s="123">
        <f t="shared" si="1157"/>
        <v>9500</v>
      </c>
      <c r="AE1918" s="14">
        <f t="shared" si="1158"/>
        <v>158.33333333333334</v>
      </c>
      <c r="AF1918" s="24">
        <f t="shared" si="1142"/>
        <v>500</v>
      </c>
      <c r="AG1918" s="3">
        <f t="shared" si="1159"/>
        <v>-1</v>
      </c>
      <c r="AH1918" s="14">
        <f t="shared" si="1163"/>
        <v>0</v>
      </c>
      <c r="AI1918" s="14">
        <f t="shared" si="1164"/>
        <v>0</v>
      </c>
      <c r="AJ1918" s="14">
        <f t="shared" si="1165"/>
        <v>0.64999999999999991</v>
      </c>
      <c r="AK1918" s="14">
        <f t="shared" si="1166"/>
        <v>0.87999999999999989</v>
      </c>
      <c r="AL1918" s="24">
        <f t="shared" si="1160"/>
        <v>796.18736348758432</v>
      </c>
      <c r="AM1918" s="14">
        <f t="shared" si="1161"/>
        <v>643.49295246721749</v>
      </c>
      <c r="AN1918" s="138" t="str">
        <f t="shared" si="1162"/>
        <v>modifiée</v>
      </c>
      <c r="AP1918" s="124"/>
    </row>
    <row r="1919" spans="2:42" x14ac:dyDescent="0.25">
      <c r="B1919" s="3">
        <f t="shared" si="1143"/>
        <v>9505</v>
      </c>
      <c r="C1919" s="14">
        <f t="shared" si="1144"/>
        <v>158.41666666666666</v>
      </c>
      <c r="D1919" s="11">
        <f t="shared" si="1145"/>
        <v>1090.6155252034905</v>
      </c>
      <c r="E1919" s="11">
        <f t="shared" si="1130"/>
        <v>1004.5020062050125</v>
      </c>
      <c r="F1919" s="11">
        <f t="shared" si="1146"/>
        <v>520.69082842851537</v>
      </c>
      <c r="G1919" s="11">
        <f t="shared" si="1131"/>
        <v>752.78894753064753</v>
      </c>
      <c r="H1919" s="11">
        <f t="shared" si="1132"/>
        <v>673.9312008289628</v>
      </c>
      <c r="I1919" s="24">
        <f t="shared" si="1147"/>
        <v>520.69082842851537</v>
      </c>
      <c r="J1919" s="12">
        <f t="shared" si="1133"/>
        <v>0.23518820011533409</v>
      </c>
      <c r="K1919" s="24">
        <f t="shared" si="1134"/>
        <v>682.69850535720843</v>
      </c>
      <c r="L1919" s="12">
        <f t="shared" si="1148"/>
        <v>0.19535423442098024</v>
      </c>
      <c r="M1919" s="24">
        <f t="shared" si="1149"/>
        <v>752.78894753064753</v>
      </c>
      <c r="N1919" s="12">
        <f t="shared" si="1135"/>
        <v>0.3534426899267506</v>
      </c>
      <c r="O1919" s="24">
        <f t="shared" si="1136"/>
        <v>1362.8458355978435</v>
      </c>
      <c r="P1919" s="12">
        <f t="shared" si="1150"/>
        <v>0.16666177681385283</v>
      </c>
      <c r="Q1919" s="24">
        <f t="shared" si="1151"/>
        <v>673.9312008289628</v>
      </c>
      <c r="R1919" s="12">
        <f t="shared" si="1137"/>
        <v>0.33260452130036827</v>
      </c>
      <c r="S1919" s="24">
        <f t="shared" si="1138"/>
        <v>868.93809417732393</v>
      </c>
      <c r="T1919" s="12">
        <f t="shared" si="1152"/>
        <v>0.19530092571874125</v>
      </c>
      <c r="W1919" s="24">
        <f t="shared" si="1153"/>
        <v>949.18797232469524</v>
      </c>
      <c r="X1919" s="24">
        <f t="shared" si="1154"/>
        <v>650</v>
      </c>
      <c r="Y1919" s="13">
        <f t="shared" si="1139"/>
        <v>0.30589865649994569</v>
      </c>
      <c r="Z1919" s="24">
        <f t="shared" si="1140"/>
        <v>1382.8508470079328</v>
      </c>
      <c r="AA1919" s="24">
        <f t="shared" si="1141"/>
        <v>12007.581092514625</v>
      </c>
      <c r="AB1919" s="24">
        <f t="shared" si="1155"/>
        <v>811.55958657682902</v>
      </c>
      <c r="AC1919" s="24">
        <f t="shared" si="1156"/>
        <v>673.9312008289628</v>
      </c>
      <c r="AD1919" s="123">
        <f t="shared" si="1157"/>
        <v>9505</v>
      </c>
      <c r="AE1919" s="14">
        <f t="shared" si="1158"/>
        <v>158.41666666666666</v>
      </c>
      <c r="AF1919" s="24">
        <f t="shared" si="1142"/>
        <v>500</v>
      </c>
      <c r="AG1919" s="3">
        <f t="shared" si="1159"/>
        <v>-1</v>
      </c>
      <c r="AH1919" s="14">
        <f t="shared" si="1163"/>
        <v>0</v>
      </c>
      <c r="AI1919" s="14">
        <f t="shared" si="1164"/>
        <v>0</v>
      </c>
      <c r="AJ1919" s="14">
        <f t="shared" si="1165"/>
        <v>0.64999999999999991</v>
      </c>
      <c r="AK1919" s="14">
        <f t="shared" si="1166"/>
        <v>0.87999999999999989</v>
      </c>
      <c r="AL1919" s="24">
        <f t="shared" si="1160"/>
        <v>796.42349709749351</v>
      </c>
      <c r="AM1919" s="14">
        <f t="shared" si="1161"/>
        <v>643.65902187029189</v>
      </c>
      <c r="AN1919" s="138" t="str">
        <f t="shared" si="1162"/>
        <v>modifiée</v>
      </c>
      <c r="AP1919" s="124"/>
    </row>
    <row r="1920" spans="2:42" x14ac:dyDescent="0.25">
      <c r="B1920" s="3">
        <f t="shared" si="1143"/>
        <v>9510</v>
      </c>
      <c r="C1920" s="14">
        <f t="shared" si="1144"/>
        <v>158.5</v>
      </c>
      <c r="D1920" s="11">
        <f t="shared" si="1145"/>
        <v>1090.6942596226731</v>
      </c>
      <c r="E1920" s="11">
        <f t="shared" si="1130"/>
        <v>1004.7227816313848</v>
      </c>
      <c r="F1920" s="11">
        <f t="shared" si="1146"/>
        <v>520.88618266293633</v>
      </c>
      <c r="G1920" s="11">
        <f t="shared" si="1131"/>
        <v>752.95560930746137</v>
      </c>
      <c r="H1920" s="11">
        <f t="shared" si="1132"/>
        <v>674.1265017546815</v>
      </c>
      <c r="I1920" s="24">
        <f t="shared" si="1147"/>
        <v>520.88618266293633</v>
      </c>
      <c r="J1920" s="12">
        <f t="shared" si="1133"/>
        <v>0.2351330907077645</v>
      </c>
      <c r="K1920" s="24">
        <f t="shared" si="1134"/>
        <v>682.85851307907205</v>
      </c>
      <c r="L1920" s="12">
        <f t="shared" si="1148"/>
        <v>0.19527245909242788</v>
      </c>
      <c r="M1920" s="24">
        <f t="shared" si="1149"/>
        <v>752.95560930746137</v>
      </c>
      <c r="N1920" s="12">
        <f t="shared" si="1135"/>
        <v>0.3550600886124281</v>
      </c>
      <c r="O1920" s="24">
        <f t="shared" si="1136"/>
        <v>1356.6376890503361</v>
      </c>
      <c r="P1920" s="12">
        <f t="shared" si="1150"/>
        <v>0.16729932703727629</v>
      </c>
      <c r="Q1920" s="24">
        <f t="shared" si="1151"/>
        <v>674.1265017546815</v>
      </c>
      <c r="R1920" s="12">
        <f t="shared" si="1137"/>
        <v>0.33236717827718748</v>
      </c>
      <c r="S1920" s="24">
        <f t="shared" si="1138"/>
        <v>869.55860187997393</v>
      </c>
      <c r="T1920" s="12">
        <f t="shared" si="1152"/>
        <v>0.19512173681123166</v>
      </c>
      <c r="W1920" s="24">
        <f t="shared" si="1153"/>
        <v>949.49387098119519</v>
      </c>
      <c r="X1920" s="24">
        <f t="shared" si="1154"/>
        <v>650</v>
      </c>
      <c r="Y1920" s="13">
        <f t="shared" si="1139"/>
        <v>0.30560059391675731</v>
      </c>
      <c r="Z1920" s="24">
        <f t="shared" si="1140"/>
        <v>1380.7227662547405</v>
      </c>
      <c r="AA1920" s="24">
        <f t="shared" si="1141"/>
        <v>11996.661758220071</v>
      </c>
      <c r="AB1920" s="24">
        <f t="shared" si="1155"/>
        <v>811.81018636793829</v>
      </c>
      <c r="AC1920" s="24">
        <f t="shared" si="1156"/>
        <v>674.1265017546815</v>
      </c>
      <c r="AD1920" s="123">
        <f t="shared" si="1157"/>
        <v>9510</v>
      </c>
      <c r="AE1920" s="14">
        <f t="shared" si="1158"/>
        <v>158.5</v>
      </c>
      <c r="AF1920" s="24">
        <f t="shared" si="1142"/>
        <v>500</v>
      </c>
      <c r="AG1920" s="3">
        <f t="shared" si="1159"/>
        <v>-1</v>
      </c>
      <c r="AH1920" s="14">
        <f t="shared" si="1163"/>
        <v>0</v>
      </c>
      <c r="AI1920" s="14">
        <f t="shared" si="1164"/>
        <v>0</v>
      </c>
      <c r="AJ1920" s="14">
        <f t="shared" si="1165"/>
        <v>0.64999999999999991</v>
      </c>
      <c r="AK1920" s="14">
        <f t="shared" si="1166"/>
        <v>0.87999999999999989</v>
      </c>
      <c r="AL1920" s="24">
        <f t="shared" si="1160"/>
        <v>796.65939982770215</v>
      </c>
      <c r="AM1920" s="14">
        <f t="shared" si="1161"/>
        <v>643.82492867420922</v>
      </c>
      <c r="AN1920" s="138" t="str">
        <f t="shared" si="1162"/>
        <v>modifiée</v>
      </c>
      <c r="AP1920" s="124"/>
    </row>
    <row r="1921" spans="2:42" x14ac:dyDescent="0.25">
      <c r="B1921" s="3">
        <f t="shared" si="1143"/>
        <v>9515</v>
      </c>
      <c r="C1921" s="14">
        <f t="shared" si="1144"/>
        <v>158.58333333333334</v>
      </c>
      <c r="D1921" s="11">
        <f t="shared" si="1145"/>
        <v>1090.7729526897429</v>
      </c>
      <c r="E1921" s="11">
        <f t="shared" si="1130"/>
        <v>1004.9435570577571</v>
      </c>
      <c r="F1921" s="11">
        <f t="shared" si="1146"/>
        <v>521.08145512202873</v>
      </c>
      <c r="G1921" s="11">
        <f t="shared" si="1131"/>
        <v>753.12290863449869</v>
      </c>
      <c r="H1921" s="11">
        <f t="shared" si="1132"/>
        <v>674.32162349149269</v>
      </c>
      <c r="I1921" s="24">
        <f t="shared" si="1147"/>
        <v>521.08145512202873</v>
      </c>
      <c r="J1921" s="12">
        <f t="shared" si="1133"/>
        <v>0.23507798346613615</v>
      </c>
      <c r="K1921" s="24">
        <f t="shared" si="1134"/>
        <v>683.01858952912221</v>
      </c>
      <c r="L1921" s="12">
        <f t="shared" si="1148"/>
        <v>0.19519071398824864</v>
      </c>
      <c r="M1921" s="24">
        <f t="shared" si="1149"/>
        <v>753.12290863449869</v>
      </c>
      <c r="N1921" s="12">
        <f t="shared" si="1135"/>
        <v>0.35667378372905983</v>
      </c>
      <c r="O1921" s="24">
        <f t="shared" si="1136"/>
        <v>1350.4998686841436</v>
      </c>
      <c r="P1921" s="12">
        <f t="shared" si="1150"/>
        <v>0.16793396018000425</v>
      </c>
      <c r="Q1921" s="24">
        <f t="shared" si="1151"/>
        <v>674.32162349149269</v>
      </c>
      <c r="R1921" s="12">
        <f t="shared" si="1137"/>
        <v>0.33212894029935458</v>
      </c>
      <c r="S1921" s="24">
        <f t="shared" si="1138"/>
        <v>870.18234121064563</v>
      </c>
      <c r="T1921" s="12">
        <f t="shared" si="1152"/>
        <v>0.19494219070752244</v>
      </c>
      <c r="W1921" s="24">
        <f t="shared" si="1153"/>
        <v>949.79947157511197</v>
      </c>
      <c r="X1921" s="24">
        <f t="shared" si="1154"/>
        <v>650</v>
      </c>
      <c r="Y1921" s="13">
        <f t="shared" si="1139"/>
        <v>0.30530362607304778</v>
      </c>
      <c r="Z1921" s="24">
        <f t="shared" si="1140"/>
        <v>1378.6021370661274</v>
      </c>
      <c r="AA1921" s="24">
        <f t="shared" si="1141"/>
        <v>11985.782893573314</v>
      </c>
      <c r="AB1921" s="24">
        <f t="shared" si="1155"/>
        <v>812.06054753330227</v>
      </c>
      <c r="AC1921" s="24">
        <f t="shared" si="1156"/>
        <v>674.32162349149269</v>
      </c>
      <c r="AD1921" s="123">
        <f t="shared" si="1157"/>
        <v>9515</v>
      </c>
      <c r="AE1921" s="14">
        <f t="shared" si="1158"/>
        <v>158.58333333333334</v>
      </c>
      <c r="AF1921" s="24">
        <f t="shared" si="1142"/>
        <v>500</v>
      </c>
      <c r="AG1921" s="3">
        <f t="shared" si="1159"/>
        <v>-1</v>
      </c>
      <c r="AH1921" s="14">
        <f t="shared" si="1163"/>
        <v>0</v>
      </c>
      <c r="AI1921" s="14">
        <f t="shared" si="1164"/>
        <v>0</v>
      </c>
      <c r="AJ1921" s="14">
        <f t="shared" si="1165"/>
        <v>0.64999999999999991</v>
      </c>
      <c r="AK1921" s="14">
        <f t="shared" si="1166"/>
        <v>0.87999999999999989</v>
      </c>
      <c r="AL1921" s="24">
        <f t="shared" si="1160"/>
        <v>796.89507203739504</v>
      </c>
      <c r="AM1921" s="14">
        <f t="shared" si="1161"/>
        <v>643.99067249967823</v>
      </c>
      <c r="AN1921" s="138" t="str">
        <f t="shared" si="1162"/>
        <v>modifiée</v>
      </c>
      <c r="AP1921" s="124"/>
    </row>
    <row r="1922" spans="2:42" x14ac:dyDescent="0.25">
      <c r="B1922" s="3">
        <f t="shared" si="1143"/>
        <v>9520</v>
      </c>
      <c r="C1922" s="14">
        <f t="shared" si="1144"/>
        <v>158.66666666666666</v>
      </c>
      <c r="D1922" s="11">
        <f t="shared" si="1145"/>
        <v>1090.8516044481139</v>
      </c>
      <c r="E1922" s="11">
        <f t="shared" si="1130"/>
        <v>1005.1643324841292</v>
      </c>
      <c r="F1922" s="11">
        <f t="shared" si="1146"/>
        <v>521.276645836017</v>
      </c>
      <c r="G1922" s="11">
        <f t="shared" si="1131"/>
        <v>753.29084259467868</v>
      </c>
      <c r="H1922" s="11">
        <f t="shared" si="1132"/>
        <v>674.51656568220017</v>
      </c>
      <c r="I1922" s="24">
        <f t="shared" si="1147"/>
        <v>521.276645836017</v>
      </c>
      <c r="J1922" s="12">
        <f t="shared" si="1133"/>
        <v>0.2350228784215653</v>
      </c>
      <c r="K1922" s="24">
        <f t="shared" si="1134"/>
        <v>683.17873466082824</v>
      </c>
      <c r="L1922" s="12">
        <f t="shared" si="1148"/>
        <v>0.19510899913016883</v>
      </c>
      <c r="M1922" s="24">
        <f t="shared" si="1149"/>
        <v>753.29084259467868</v>
      </c>
      <c r="N1922" s="12">
        <f t="shared" si="1135"/>
        <v>0.35828372507150269</v>
      </c>
      <c r="O1922" s="24">
        <f t="shared" si="1136"/>
        <v>1344.4314223121396</v>
      </c>
      <c r="P1922" s="12">
        <f t="shared" si="1150"/>
        <v>0.16856565978406504</v>
      </c>
      <c r="Q1922" s="24">
        <f t="shared" si="1151"/>
        <v>674.51656568220017</v>
      </c>
      <c r="R1922" s="12">
        <f t="shared" si="1137"/>
        <v>0.33188980303766358</v>
      </c>
      <c r="S1922" s="24">
        <f t="shared" si="1138"/>
        <v>870.80933553329248</v>
      </c>
      <c r="T1922" s="12">
        <f t="shared" si="1152"/>
        <v>0.19476228538882162</v>
      </c>
      <c r="W1922" s="24">
        <f t="shared" si="1153"/>
        <v>950.10477520118502</v>
      </c>
      <c r="X1922" s="24">
        <f t="shared" si="1154"/>
        <v>650</v>
      </c>
      <c r="Y1922" s="13">
        <f t="shared" si="1139"/>
        <v>0.30500775004733088</v>
      </c>
      <c r="Z1922" s="24">
        <f t="shared" si="1140"/>
        <v>1376.4889320736047</v>
      </c>
      <c r="AA1922" s="24">
        <f t="shared" si="1141"/>
        <v>11974.944398057471</v>
      </c>
      <c r="AB1922" s="24">
        <f t="shared" si="1155"/>
        <v>812.31067044169254</v>
      </c>
      <c r="AC1922" s="24">
        <f t="shared" si="1156"/>
        <v>674.51656568220017</v>
      </c>
      <c r="AD1922" s="123">
        <f t="shared" si="1157"/>
        <v>9520</v>
      </c>
      <c r="AE1922" s="14">
        <f t="shared" si="1158"/>
        <v>158.66666666666666</v>
      </c>
      <c r="AF1922" s="24">
        <f t="shared" si="1142"/>
        <v>500</v>
      </c>
      <c r="AG1922" s="3">
        <f t="shared" si="1159"/>
        <v>-1</v>
      </c>
      <c r="AH1922" s="14">
        <f t="shared" si="1163"/>
        <v>0</v>
      </c>
      <c r="AI1922" s="14">
        <f t="shared" si="1164"/>
        <v>0</v>
      </c>
      <c r="AJ1922" s="14">
        <f t="shared" si="1165"/>
        <v>0.64999999999999991</v>
      </c>
      <c r="AK1922" s="14">
        <f t="shared" si="1166"/>
        <v>0.87999999999999989</v>
      </c>
      <c r="AL1922" s="24">
        <f t="shared" si="1160"/>
        <v>797.13051408339948</v>
      </c>
      <c r="AM1922" s="14">
        <f t="shared" si="1161"/>
        <v>644.15625296561393</v>
      </c>
      <c r="AN1922" s="138" t="str">
        <f t="shared" si="1162"/>
        <v>modifiée</v>
      </c>
      <c r="AP1922" s="124"/>
    </row>
    <row r="1923" spans="2:42" x14ac:dyDescent="0.25">
      <c r="B1923" s="3">
        <f t="shared" si="1143"/>
        <v>9525</v>
      </c>
      <c r="C1923" s="14">
        <f t="shared" si="1144"/>
        <v>158.75</v>
      </c>
      <c r="D1923" s="11">
        <f t="shared" si="1145"/>
        <v>1090.9302149411328</v>
      </c>
      <c r="E1923" s="11">
        <f t="shared" si="1130"/>
        <v>1005.3851079105015</v>
      </c>
      <c r="F1923" s="11">
        <f t="shared" si="1146"/>
        <v>521.47175483514718</v>
      </c>
      <c r="G1923" s="11">
        <f t="shared" si="1131"/>
        <v>753.4594082544628</v>
      </c>
      <c r="H1923" s="11">
        <f t="shared" si="1132"/>
        <v>674.711327967589</v>
      </c>
      <c r="I1923" s="24">
        <f t="shared" si="1147"/>
        <v>521.47175483514718</v>
      </c>
      <c r="J1923" s="12">
        <f t="shared" si="1133"/>
        <v>0.2349677756051485</v>
      </c>
      <c r="K1923" s="24">
        <f t="shared" si="1134"/>
        <v>683.33894842758389</v>
      </c>
      <c r="L1923" s="12">
        <f t="shared" si="1148"/>
        <v>0.19502731453983646</v>
      </c>
      <c r="M1923" s="24">
        <f t="shared" si="1149"/>
        <v>753.4594082544628</v>
      </c>
      <c r="N1923" s="12">
        <f t="shared" si="1135"/>
        <v>0.35988986348867502</v>
      </c>
      <c r="O1923" s="24">
        <f t="shared" si="1136"/>
        <v>1338.4314118208824</v>
      </c>
      <c r="P1923" s="12">
        <f t="shared" si="1150"/>
        <v>0.1691944099655123</v>
      </c>
      <c r="Q1923" s="24">
        <f t="shared" si="1151"/>
        <v>674.711327967589</v>
      </c>
      <c r="R1923" s="12">
        <f t="shared" si="1137"/>
        <v>0.33164976214043546</v>
      </c>
      <c r="S1923" s="24">
        <f t="shared" si="1138"/>
        <v>871.43960842378704</v>
      </c>
      <c r="T1923" s="12">
        <f t="shared" si="1152"/>
        <v>0.19458201882447484</v>
      </c>
      <c r="W1923" s="24">
        <f t="shared" si="1153"/>
        <v>950.40978295123239</v>
      </c>
      <c r="X1923" s="24">
        <f t="shared" si="1154"/>
        <v>650</v>
      </c>
      <c r="Y1923" s="13">
        <f t="shared" si="1139"/>
        <v>0.30471296291812294</v>
      </c>
      <c r="Z1923" s="24">
        <f t="shared" si="1140"/>
        <v>1374.3831239817268</v>
      </c>
      <c r="AA1923" s="24">
        <f t="shared" si="1141"/>
        <v>11964.146171082733</v>
      </c>
      <c r="AB1923" s="24">
        <f t="shared" si="1155"/>
        <v>812.56055545941069</v>
      </c>
      <c r="AC1923" s="24">
        <f t="shared" si="1156"/>
        <v>674.711327967589</v>
      </c>
      <c r="AD1923" s="123">
        <f t="shared" si="1157"/>
        <v>9525</v>
      </c>
      <c r="AE1923" s="14">
        <f t="shared" si="1158"/>
        <v>158.75</v>
      </c>
      <c r="AF1923" s="24">
        <f t="shared" si="1142"/>
        <v>500</v>
      </c>
      <c r="AG1923" s="3">
        <f t="shared" si="1159"/>
        <v>-1</v>
      </c>
      <c r="AH1923" s="14">
        <f t="shared" si="1163"/>
        <v>0</v>
      </c>
      <c r="AI1923" s="14">
        <f t="shared" si="1164"/>
        <v>0</v>
      </c>
      <c r="AJ1923" s="14">
        <f t="shared" si="1165"/>
        <v>0.64999999999999991</v>
      </c>
      <c r="AK1923" s="14">
        <f t="shared" si="1166"/>
        <v>0.87999999999999989</v>
      </c>
      <c r="AL1923" s="24">
        <f t="shared" si="1160"/>
        <v>797.36572632017965</v>
      </c>
      <c r="AM1923" s="14">
        <f t="shared" si="1161"/>
        <v>644.32166968912702</v>
      </c>
      <c r="AN1923" s="138" t="str">
        <f t="shared" si="1162"/>
        <v>modifiée</v>
      </c>
      <c r="AP1923" s="124"/>
    </row>
    <row r="1924" spans="2:42" x14ac:dyDescent="0.25">
      <c r="B1924" s="3">
        <f t="shared" si="1143"/>
        <v>9530</v>
      </c>
      <c r="C1924" s="14">
        <f t="shared" si="1144"/>
        <v>158.83333333333334</v>
      </c>
      <c r="D1924" s="11">
        <f t="shared" si="1145"/>
        <v>1091.0087842120765</v>
      </c>
      <c r="E1924" s="11">
        <f t="shared" si="1130"/>
        <v>1005.6058833368737</v>
      </c>
      <c r="F1924" s="11">
        <f t="shared" si="1146"/>
        <v>521.66678214968704</v>
      </c>
      <c r="G1924" s="11">
        <f t="shared" si="1131"/>
        <v>753.62860266442829</v>
      </c>
      <c r="H1924" s="11">
        <f t="shared" si="1132"/>
        <v>674.90590998641346</v>
      </c>
      <c r="I1924" s="24">
        <f t="shared" si="1147"/>
        <v>521.66678214968704</v>
      </c>
      <c r="J1924" s="12">
        <f t="shared" si="1133"/>
        <v>0.23491267504796273</v>
      </c>
      <c r="K1924" s="24">
        <f t="shared" si="1134"/>
        <v>683.49923078270751</v>
      </c>
      <c r="L1924" s="12">
        <f t="shared" si="1148"/>
        <v>0.1949456602388748</v>
      </c>
      <c r="M1924" s="24">
        <f t="shared" si="1149"/>
        <v>753.62860266442829</v>
      </c>
      <c r="N1924" s="12">
        <f t="shared" si="1135"/>
        <v>0.36149215087899078</v>
      </c>
      <c r="O1924" s="24">
        <f t="shared" si="1136"/>
        <v>1332.4989129581866</v>
      </c>
      <c r="P1924" s="12">
        <f t="shared" si="1150"/>
        <v>0.16982019540912652</v>
      </c>
      <c r="Q1924" s="24">
        <f t="shared" si="1151"/>
        <v>674.90590998641346</v>
      </c>
      <c r="R1924" s="12">
        <f t="shared" si="1137"/>
        <v>0.33140881323343119</v>
      </c>
      <c r="S1924" s="24">
        <f t="shared" si="1138"/>
        <v>872.07318367219784</v>
      </c>
      <c r="T1924" s="12">
        <f t="shared" si="1152"/>
        <v>0.19440138897198092</v>
      </c>
      <c r="W1924" s="24">
        <f t="shared" si="1153"/>
        <v>950.71449591415046</v>
      </c>
      <c r="X1924" s="24">
        <f t="shared" si="1154"/>
        <v>650</v>
      </c>
      <c r="Y1924" s="13">
        <f t="shared" si="1139"/>
        <v>0.30441926176400969</v>
      </c>
      <c r="Z1924" s="24">
        <f t="shared" si="1140"/>
        <v>1372.2846855680814</v>
      </c>
      <c r="AA1924" s="24">
        <f t="shared" si="1141"/>
        <v>11953.38811198929</v>
      </c>
      <c r="AB1924" s="24">
        <f t="shared" si="1155"/>
        <v>812.81020295028202</v>
      </c>
      <c r="AC1924" s="24">
        <f t="shared" si="1156"/>
        <v>674.90590998641346</v>
      </c>
      <c r="AD1924" s="123">
        <f t="shared" si="1157"/>
        <v>9530</v>
      </c>
      <c r="AE1924" s="14">
        <f t="shared" si="1158"/>
        <v>158.83333333333334</v>
      </c>
      <c r="AF1924" s="24">
        <f t="shared" si="1142"/>
        <v>500</v>
      </c>
      <c r="AG1924" s="3">
        <f t="shared" si="1159"/>
        <v>-1</v>
      </c>
      <c r="AH1924" s="14">
        <f t="shared" si="1163"/>
        <v>0</v>
      </c>
      <c r="AI1924" s="14">
        <f t="shared" si="1164"/>
        <v>0</v>
      </c>
      <c r="AJ1924" s="14">
        <f t="shared" si="1165"/>
        <v>0.64999999999999991</v>
      </c>
      <c r="AK1924" s="14">
        <f t="shared" si="1166"/>
        <v>0.87999999999999989</v>
      </c>
      <c r="AL1924" s="24">
        <f t="shared" si="1160"/>
        <v>797.60070909983165</v>
      </c>
      <c r="AM1924" s="14">
        <f t="shared" si="1161"/>
        <v>644.48692228551272</v>
      </c>
      <c r="AN1924" s="138" t="str">
        <f t="shared" si="1162"/>
        <v>modifiée</v>
      </c>
      <c r="AP1924" s="124"/>
    </row>
    <row r="1925" spans="2:42" x14ac:dyDescent="0.25">
      <c r="B1925" s="3">
        <f t="shared" si="1143"/>
        <v>9535</v>
      </c>
      <c r="C1925" s="14">
        <f t="shared" si="1144"/>
        <v>158.91666666666666</v>
      </c>
      <c r="D1925" s="11">
        <f t="shared" si="1145"/>
        <v>1091.0873123041554</v>
      </c>
      <c r="E1925" s="11">
        <f t="shared" si="1130"/>
        <v>1005.8266587632459</v>
      </c>
      <c r="F1925" s="11">
        <f t="shared" si="1146"/>
        <v>521.86172780992592</v>
      </c>
      <c r="G1925" s="11">
        <f t="shared" si="1131"/>
        <v>753.79842285983739</v>
      </c>
      <c r="H1925" s="11">
        <f t="shared" si="1132"/>
        <v>675.10031137538544</v>
      </c>
      <c r="I1925" s="24">
        <f t="shared" si="1147"/>
        <v>521.86172780992592</v>
      </c>
      <c r="J1925" s="12">
        <f t="shared" si="1133"/>
        <v>0.23485757678106542</v>
      </c>
      <c r="K1925" s="24">
        <f t="shared" si="1134"/>
        <v>683.65958167944223</v>
      </c>
      <c r="L1925" s="12">
        <f t="shared" si="1148"/>
        <v>0.1948640362487698</v>
      </c>
      <c r="M1925" s="24">
        <f t="shared" si="1149"/>
        <v>753.79842285983739</v>
      </c>
      <c r="N1925" s="12">
        <f t="shared" si="1135"/>
        <v>0.36309054018548925</v>
      </c>
      <c r="O1925" s="24">
        <f t="shared" si="1136"/>
        <v>1326.6330151237094</v>
      </c>
      <c r="P1925" s="12">
        <f t="shared" si="1150"/>
        <v>0.17044300136275131</v>
      </c>
      <c r="Q1925" s="24">
        <f t="shared" si="1151"/>
        <v>675.10031137538544</v>
      </c>
      <c r="R1925" s="12">
        <f t="shared" si="1137"/>
        <v>0.33116695191976508</v>
      </c>
      <c r="S1925" s="24">
        <f t="shared" si="1138"/>
        <v>872.71008528509515</v>
      </c>
      <c r="T1925" s="12">
        <f t="shared" si="1152"/>
        <v>0.19422039377677203</v>
      </c>
      <c r="W1925" s="24">
        <f t="shared" si="1153"/>
        <v>951.01891517591446</v>
      </c>
      <c r="X1925" s="24">
        <f t="shared" si="1154"/>
        <v>650</v>
      </c>
      <c r="Y1925" s="13">
        <f t="shared" si="1139"/>
        <v>0.30412664366370229</v>
      </c>
      <c r="Z1925" s="24">
        <f t="shared" si="1140"/>
        <v>1370.1935896832852</v>
      </c>
      <c r="AA1925" s="24">
        <f t="shared" si="1141"/>
        <v>11942.670120049803</v>
      </c>
      <c r="AB1925" s="24">
        <f t="shared" si="1155"/>
        <v>813.05961327565001</v>
      </c>
      <c r="AC1925" s="24">
        <f t="shared" si="1156"/>
        <v>675.10031137538544</v>
      </c>
      <c r="AD1925" s="123">
        <f t="shared" si="1157"/>
        <v>9535</v>
      </c>
      <c r="AE1925" s="14">
        <f t="shared" si="1158"/>
        <v>158.91666666666666</v>
      </c>
      <c r="AF1925" s="24">
        <f t="shared" si="1142"/>
        <v>500</v>
      </c>
      <c r="AG1925" s="3">
        <f t="shared" si="1159"/>
        <v>-1</v>
      </c>
      <c r="AH1925" s="14">
        <f t="shared" si="1163"/>
        <v>0</v>
      </c>
      <c r="AI1925" s="14">
        <f t="shared" si="1164"/>
        <v>0</v>
      </c>
      <c r="AJ1925" s="14">
        <f t="shared" si="1165"/>
        <v>0.64999999999999991</v>
      </c>
      <c r="AK1925" s="14">
        <f t="shared" si="1166"/>
        <v>0.87999999999999989</v>
      </c>
      <c r="AL1925" s="24">
        <f t="shared" si="1160"/>
        <v>797.83546277207756</v>
      </c>
      <c r="AM1925" s="14">
        <f t="shared" si="1161"/>
        <v>644.65201036824055</v>
      </c>
      <c r="AN1925" s="138" t="str">
        <f t="shared" si="1162"/>
        <v>modifiée</v>
      </c>
      <c r="AP1925" s="124"/>
    </row>
    <row r="1926" spans="2:42" x14ac:dyDescent="0.25">
      <c r="B1926" s="3">
        <f t="shared" si="1143"/>
        <v>9540</v>
      </c>
      <c r="C1926" s="14">
        <f t="shared" si="1144"/>
        <v>159</v>
      </c>
      <c r="D1926" s="11">
        <f t="shared" si="1145"/>
        <v>1091.165799260511</v>
      </c>
      <c r="E1926" s="11">
        <f t="shared" si="1130"/>
        <v>1006.0474341896181</v>
      </c>
      <c r="F1926" s="11">
        <f t="shared" si="1146"/>
        <v>522.05659184617468</v>
      </c>
      <c r="G1926" s="11">
        <f t="shared" si="1131"/>
        <v>753.96886586120013</v>
      </c>
      <c r="H1926" s="11">
        <f t="shared" si="1132"/>
        <v>675.29453176916218</v>
      </c>
      <c r="I1926" s="24">
        <f t="shared" si="1147"/>
        <v>522.05659184617468</v>
      </c>
      <c r="J1926" s="12">
        <f t="shared" si="1133"/>
        <v>0.23480248083549377</v>
      </c>
      <c r="K1926" s="24">
        <f t="shared" si="1134"/>
        <v>683.82000107095678</v>
      </c>
      <c r="L1926" s="12">
        <f t="shared" si="1148"/>
        <v>0.19478244259098812</v>
      </c>
      <c r="M1926" s="24">
        <f t="shared" si="1149"/>
        <v>753.96886586120013</v>
      </c>
      <c r="N1926" s="12">
        <f t="shared" si="1135"/>
        <v>0.36468498539065136</v>
      </c>
      <c r="O1926" s="24">
        <f t="shared" si="1136"/>
        <v>1320.8328211625901</v>
      </c>
      <c r="P1926" s="12">
        <f t="shared" si="1150"/>
        <v>0.17106281363187453</v>
      </c>
      <c r="Q1926" s="24">
        <f t="shared" si="1151"/>
        <v>675.29453176916218</v>
      </c>
      <c r="R1926" s="12">
        <f t="shared" si="1137"/>
        <v>0.33092417377981803</v>
      </c>
      <c r="S1926" s="24">
        <f t="shared" si="1138"/>
        <v>873.35033748788385</v>
      </c>
      <c r="T1926" s="12">
        <f t="shared" si="1152"/>
        <v>0.19403903117232141</v>
      </c>
      <c r="W1926" s="24">
        <f t="shared" si="1153"/>
        <v>951.32304181957818</v>
      </c>
      <c r="X1926" s="24">
        <f t="shared" si="1154"/>
        <v>650</v>
      </c>
      <c r="Y1926" s="13">
        <f t="shared" si="1139"/>
        <v>0.30383510569611044</v>
      </c>
      <c r="Z1926" s="24">
        <f t="shared" si="1140"/>
        <v>1368.1098092509983</v>
      </c>
      <c r="AA1926" s="24">
        <f t="shared" si="1141"/>
        <v>11931.992094472569</v>
      </c>
      <c r="AB1926" s="24">
        <f t="shared" si="1155"/>
        <v>813.30878679437023</v>
      </c>
      <c r="AC1926" s="24">
        <f t="shared" si="1156"/>
        <v>675.29453176916218</v>
      </c>
      <c r="AD1926" s="123">
        <f t="shared" si="1157"/>
        <v>9540</v>
      </c>
      <c r="AE1926" s="14">
        <f t="shared" si="1158"/>
        <v>159</v>
      </c>
      <c r="AF1926" s="24">
        <f t="shared" si="1142"/>
        <v>500</v>
      </c>
      <c r="AG1926" s="3">
        <f t="shared" si="1159"/>
        <v>-1</v>
      </c>
      <c r="AH1926" s="14">
        <f t="shared" si="1163"/>
        <v>0</v>
      </c>
      <c r="AI1926" s="14">
        <f t="shared" si="1164"/>
        <v>0</v>
      </c>
      <c r="AJ1926" s="14">
        <f t="shared" si="1165"/>
        <v>0.64999999999999991</v>
      </c>
      <c r="AK1926" s="14">
        <f t="shared" si="1166"/>
        <v>0.87999999999999989</v>
      </c>
      <c r="AL1926" s="24">
        <f t="shared" si="1160"/>
        <v>798.06998768426092</v>
      </c>
      <c r="AM1926" s="14">
        <f t="shared" si="1161"/>
        <v>644.81693354894355</v>
      </c>
      <c r="AN1926" s="138" t="str">
        <f t="shared" si="1162"/>
        <v>modifiée</v>
      </c>
      <c r="AP1926" s="124"/>
    </row>
    <row r="1927" spans="2:42" x14ac:dyDescent="0.25">
      <c r="B1927" s="3">
        <f t="shared" si="1143"/>
        <v>9545</v>
      </c>
      <c r="C1927" s="14">
        <f t="shared" si="1144"/>
        <v>159.08333333333334</v>
      </c>
      <c r="D1927" s="11">
        <f t="shared" si="1145"/>
        <v>1091.2442451242173</v>
      </c>
      <c r="E1927" s="11">
        <f t="shared" si="1130"/>
        <v>1006.2682096159904</v>
      </c>
      <c r="F1927" s="11">
        <f t="shared" si="1146"/>
        <v>522.25137428876565</v>
      </c>
      <c r="G1927" s="11">
        <f t="shared" si="1131"/>
        <v>754.13992867483205</v>
      </c>
      <c r="H1927" s="11">
        <f t="shared" si="1132"/>
        <v>675.48857080033451</v>
      </c>
      <c r="I1927" s="24">
        <f t="shared" si="1147"/>
        <v>522.25137428876565</v>
      </c>
      <c r="J1927" s="12">
        <f t="shared" si="1133"/>
        <v>0.23474738724226504</v>
      </c>
      <c r="K1927" s="24">
        <f t="shared" si="1134"/>
        <v>683.98048891034557</v>
      </c>
      <c r="L1927" s="12">
        <f t="shared" si="1148"/>
        <v>0.19470087928690721</v>
      </c>
      <c r="M1927" s="24">
        <f t="shared" si="1149"/>
        <v>754.13992867483205</v>
      </c>
      <c r="N1927" s="12">
        <f t="shared" si="1135"/>
        <v>0.36627544151092728</v>
      </c>
      <c r="O1927" s="24">
        <f t="shared" si="1136"/>
        <v>1315.0974471620466</v>
      </c>
      <c r="P1927" s="12">
        <f t="shared" si="1150"/>
        <v>0.17167961857381941</v>
      </c>
      <c r="Q1927" s="24">
        <f t="shared" si="1151"/>
        <v>675.48857080033451</v>
      </c>
      <c r="R1927" s="12">
        <f t="shared" si="1137"/>
        <v>0.33068047437115172</v>
      </c>
      <c r="S1927" s="24">
        <f t="shared" si="1138"/>
        <v>873.99396472716671</v>
      </c>
      <c r="T1927" s="12">
        <f t="shared" si="1152"/>
        <v>0.19385729907998406</v>
      </c>
      <c r="W1927" s="24">
        <f t="shared" si="1153"/>
        <v>951.62687692527425</v>
      </c>
      <c r="X1927" s="24">
        <f t="shared" si="1154"/>
        <v>650</v>
      </c>
      <c r="Y1927" s="13">
        <f t="shared" si="1139"/>
        <v>0.30354464494038469</v>
      </c>
      <c r="Z1927" s="24">
        <f t="shared" si="1140"/>
        <v>1366.0333172679032</v>
      </c>
      <c r="AA1927" s="24">
        <f t="shared" si="1141"/>
        <v>11921.353934403412</v>
      </c>
      <c r="AB1927" s="24">
        <f t="shared" si="1155"/>
        <v>813.55772386280432</v>
      </c>
      <c r="AC1927" s="24">
        <f t="shared" si="1156"/>
        <v>675.48857080033451</v>
      </c>
      <c r="AD1927" s="123">
        <f t="shared" si="1157"/>
        <v>9545</v>
      </c>
      <c r="AE1927" s="14">
        <f t="shared" si="1158"/>
        <v>159.08333333333334</v>
      </c>
      <c r="AF1927" s="24">
        <f t="shared" si="1142"/>
        <v>500</v>
      </c>
      <c r="AG1927" s="3">
        <f t="shared" si="1159"/>
        <v>-1</v>
      </c>
      <c r="AH1927" s="14">
        <f t="shared" si="1163"/>
        <v>0</v>
      </c>
      <c r="AI1927" s="14">
        <f t="shared" si="1164"/>
        <v>0</v>
      </c>
      <c r="AJ1927" s="14">
        <f t="shared" si="1165"/>
        <v>0.64999999999999991</v>
      </c>
      <c r="AK1927" s="14">
        <f t="shared" si="1166"/>
        <v>0.87999999999999989</v>
      </c>
      <c r="AL1927" s="24">
        <f t="shared" si="1160"/>
        <v>798.30428418134079</v>
      </c>
      <c r="AM1927" s="14">
        <f t="shared" si="1161"/>
        <v>644.98169143740733</v>
      </c>
      <c r="AN1927" s="138" t="str">
        <f t="shared" si="1162"/>
        <v>modifiée</v>
      </c>
      <c r="AP1927" s="124"/>
    </row>
    <row r="1928" spans="2:42" x14ac:dyDescent="0.25">
      <c r="B1928" s="3">
        <f t="shared" si="1143"/>
        <v>9550</v>
      </c>
      <c r="C1928" s="14">
        <f t="shared" si="1144"/>
        <v>159.16666666666666</v>
      </c>
      <c r="D1928" s="11">
        <f t="shared" si="1145"/>
        <v>1091.3226499382811</v>
      </c>
      <c r="E1928" s="11">
        <f t="shared" si="1130"/>
        <v>1006.4889850423625</v>
      </c>
      <c r="F1928" s="11">
        <f t="shared" si="1146"/>
        <v>522.44607516805252</v>
      </c>
      <c r="G1928" s="11">
        <f t="shared" si="1131"/>
        <v>754.31160829340592</v>
      </c>
      <c r="H1928" s="11">
        <f t="shared" si="1132"/>
        <v>675.68242809941455</v>
      </c>
      <c r="I1928" s="24">
        <f t="shared" si="1147"/>
        <v>522.44607516805252</v>
      </c>
      <c r="J1928" s="12">
        <f t="shared" si="1133"/>
        <v>0.23469229603237629</v>
      </c>
      <c r="K1928" s="24">
        <f t="shared" si="1134"/>
        <v>684.14104515062854</v>
      </c>
      <c r="L1928" s="12">
        <f t="shared" si="1148"/>
        <v>0.19461934635782113</v>
      </c>
      <c r="M1928" s="24">
        <f t="shared" si="1149"/>
        <v>754.31160829340592</v>
      </c>
      <c r="N1928" s="12">
        <f t="shared" si="1135"/>
        <v>0.36786186459097697</v>
      </c>
      <c r="O1928" s="24">
        <f t="shared" si="1136"/>
        <v>1309.4260222509265</v>
      </c>
      <c r="P1928" s="12">
        <f t="shared" si="1150"/>
        <v>0.17229340309195501</v>
      </c>
      <c r="Q1928" s="24">
        <f t="shared" si="1151"/>
        <v>675.68242809941455</v>
      </c>
      <c r="R1928" s="12">
        <f t="shared" si="1137"/>
        <v>0.33043584922842417</v>
      </c>
      <c r="S1928" s="24">
        <f t="shared" si="1138"/>
        <v>874.64099167313429</v>
      </c>
      <c r="T1928" s="12">
        <f t="shared" si="1152"/>
        <v>0.19367519540894468</v>
      </c>
      <c r="W1928" s="24">
        <f t="shared" si="1153"/>
        <v>951.93042157021466</v>
      </c>
      <c r="X1928" s="24">
        <f t="shared" si="1154"/>
        <v>650</v>
      </c>
      <c r="Y1928" s="13">
        <f t="shared" si="1139"/>
        <v>0.30325525847599549</v>
      </c>
      <c r="Z1928" s="24">
        <f t="shared" si="1140"/>
        <v>1363.9640868036963</v>
      </c>
      <c r="AA1928" s="24">
        <f t="shared" si="1141"/>
        <v>11910.755538929146</v>
      </c>
      <c r="AB1928" s="24">
        <f t="shared" si="1155"/>
        <v>813.80642483481461</v>
      </c>
      <c r="AC1928" s="24">
        <f t="shared" si="1156"/>
        <v>675.68242809941455</v>
      </c>
      <c r="AD1928" s="123">
        <f t="shared" si="1157"/>
        <v>9550</v>
      </c>
      <c r="AE1928" s="14">
        <f t="shared" si="1158"/>
        <v>159.16666666666666</v>
      </c>
      <c r="AF1928" s="24">
        <f t="shared" si="1142"/>
        <v>500</v>
      </c>
      <c r="AG1928" s="3">
        <f t="shared" si="1159"/>
        <v>-1</v>
      </c>
      <c r="AH1928" s="14">
        <f t="shared" si="1163"/>
        <v>0</v>
      </c>
      <c r="AI1928" s="14">
        <f t="shared" si="1164"/>
        <v>0</v>
      </c>
      <c r="AJ1928" s="14">
        <f t="shared" si="1165"/>
        <v>0.64999999999999991</v>
      </c>
      <c r="AK1928" s="14">
        <f t="shared" si="1166"/>
        <v>0.87999999999999989</v>
      </c>
      <c r="AL1928" s="24">
        <f t="shared" si="1160"/>
        <v>798.53835260588687</v>
      </c>
      <c r="AM1928" s="14">
        <f t="shared" si="1161"/>
        <v>645.14628364155908</v>
      </c>
      <c r="AN1928" s="138" t="str">
        <f t="shared" si="1162"/>
        <v>modifiée</v>
      </c>
      <c r="AP1928" s="124"/>
    </row>
    <row r="1929" spans="2:42" x14ac:dyDescent="0.25">
      <c r="B1929" s="3">
        <f t="shared" si="1143"/>
        <v>9555</v>
      </c>
      <c r="C1929" s="14">
        <f t="shared" si="1144"/>
        <v>159.25</v>
      </c>
      <c r="D1929" s="11">
        <f t="shared" si="1145"/>
        <v>1091.401013745641</v>
      </c>
      <c r="E1929" s="11">
        <f t="shared" si="1130"/>
        <v>1006.7097604687348</v>
      </c>
      <c r="F1929" s="11">
        <f t="shared" si="1146"/>
        <v>522.64069451441037</v>
      </c>
      <c r="G1929" s="11">
        <f t="shared" si="1131"/>
        <v>754.48390169649792</v>
      </c>
      <c r="H1929" s="11">
        <f t="shared" si="1132"/>
        <v>675.87610329482345</v>
      </c>
      <c r="I1929" s="24">
        <f t="shared" si="1147"/>
        <v>522.64069451441037</v>
      </c>
      <c r="J1929" s="12">
        <f t="shared" si="1133"/>
        <v>0.23463720723680431</v>
      </c>
      <c r="K1929" s="24">
        <f t="shared" si="1134"/>
        <v>684.30166974475219</v>
      </c>
      <c r="L1929" s="12">
        <f t="shared" si="1148"/>
        <v>0.19453784382498315</v>
      </c>
      <c r="M1929" s="24">
        <f t="shared" si="1149"/>
        <v>754.48390169649792</v>
      </c>
      <c r="N1929" s="12">
        <f t="shared" si="1135"/>
        <v>0.36944421169763891</v>
      </c>
      <c r="O1929" s="24">
        <f t="shared" si="1136"/>
        <v>1303.817688402155</v>
      </c>
      <c r="P1929" s="12">
        <f t="shared" si="1150"/>
        <v>0.17290415462987688</v>
      </c>
      <c r="Q1929" s="24">
        <f t="shared" si="1151"/>
        <v>675.87610329482345</v>
      </c>
      <c r="R1929" s="12">
        <f t="shared" si="1137"/>
        <v>0.33019029386330401</v>
      </c>
      <c r="S1929" s="24">
        <f t="shared" si="1138"/>
        <v>875.29144322198636</v>
      </c>
      <c r="T1929" s="12">
        <f t="shared" si="1152"/>
        <v>0.19349271805621887</v>
      </c>
      <c r="W1929" s="24">
        <f t="shared" si="1153"/>
        <v>952.2336768286907</v>
      </c>
      <c r="X1929" s="24">
        <f t="shared" si="1154"/>
        <v>650</v>
      </c>
      <c r="Y1929" s="13">
        <f t="shared" si="1139"/>
        <v>0.30296694338278585</v>
      </c>
      <c r="Z1929" s="24">
        <f t="shared" si="1140"/>
        <v>1361.9020910011018</v>
      </c>
      <c r="AA1929" s="24">
        <f t="shared" si="1141"/>
        <v>11900.196807079863</v>
      </c>
      <c r="AB1929" s="24">
        <f t="shared" si="1155"/>
        <v>814.05489006175708</v>
      </c>
      <c r="AC1929" s="24">
        <f t="shared" si="1156"/>
        <v>675.87610329482345</v>
      </c>
      <c r="AD1929" s="123">
        <f t="shared" si="1157"/>
        <v>9555</v>
      </c>
      <c r="AE1929" s="14">
        <f t="shared" si="1158"/>
        <v>159.25</v>
      </c>
      <c r="AF1929" s="24">
        <f t="shared" si="1142"/>
        <v>500</v>
      </c>
      <c r="AG1929" s="3">
        <f t="shared" si="1159"/>
        <v>-1</v>
      </c>
      <c r="AH1929" s="14">
        <f t="shared" si="1163"/>
        <v>0</v>
      </c>
      <c r="AI1929" s="14">
        <f t="shared" si="1164"/>
        <v>0</v>
      </c>
      <c r="AJ1929" s="14">
        <f t="shared" si="1165"/>
        <v>0.64999999999999991</v>
      </c>
      <c r="AK1929" s="14">
        <f t="shared" si="1166"/>
        <v>0.87999999999999989</v>
      </c>
      <c r="AL1929" s="24">
        <f t="shared" si="1160"/>
        <v>798.77219329807372</v>
      </c>
      <c r="AM1929" s="14">
        <f t="shared" si="1161"/>
        <v>645.31070976745684</v>
      </c>
      <c r="AN1929" s="138" t="str">
        <f t="shared" si="1162"/>
        <v>modifiée</v>
      </c>
      <c r="AP1929" s="124"/>
    </row>
    <row r="1930" spans="2:42" x14ac:dyDescent="0.25">
      <c r="B1930" s="3">
        <f t="shared" si="1143"/>
        <v>9560</v>
      </c>
      <c r="C1930" s="14">
        <f t="shared" si="1144"/>
        <v>159.33333333333334</v>
      </c>
      <c r="D1930" s="11">
        <f t="shared" si="1145"/>
        <v>1091.4793365891685</v>
      </c>
      <c r="E1930" s="11">
        <f t="shared" si="1130"/>
        <v>1006.930535895107</v>
      </c>
      <c r="F1930" s="11">
        <f t="shared" si="1146"/>
        <v>522.83523235823532</v>
      </c>
      <c r="G1930" s="11">
        <f t="shared" si="1131"/>
        <v>754.65680585112784</v>
      </c>
      <c r="H1930" s="11">
        <f t="shared" si="1132"/>
        <v>676.06959601287963</v>
      </c>
      <c r="I1930" s="24">
        <f t="shared" si="1147"/>
        <v>522.83523235823532</v>
      </c>
      <c r="J1930" s="12">
        <f t="shared" si="1133"/>
        <v>0.23458212088650501</v>
      </c>
      <c r="K1930" s="24">
        <f t="shared" si="1134"/>
        <v>684.46236264559002</v>
      </c>
      <c r="L1930" s="12">
        <f t="shared" si="1148"/>
        <v>0.19445637170955193</v>
      </c>
      <c r="M1930" s="24">
        <f t="shared" si="1149"/>
        <v>754.65680585112784</v>
      </c>
      <c r="N1930" s="12">
        <f t="shared" si="1135"/>
        <v>0.37102244091363401</v>
      </c>
      <c r="O1930" s="24">
        <f t="shared" si="1136"/>
        <v>1298.2716002380528</v>
      </c>
      <c r="P1930" s="12">
        <f t="shared" si="1150"/>
        <v>0.17351186116535092</v>
      </c>
      <c r="Q1930" s="24">
        <f t="shared" si="1151"/>
        <v>676.06959601287963</v>
      </c>
      <c r="R1930" s="12">
        <f t="shared" si="1137"/>
        <v>0.32994380376438748</v>
      </c>
      <c r="S1930" s="24">
        <f t="shared" si="1138"/>
        <v>875.94534449838272</v>
      </c>
      <c r="T1930" s="12">
        <f t="shared" si="1152"/>
        <v>0.19330986490651622</v>
      </c>
      <c r="W1930" s="24">
        <f t="shared" si="1153"/>
        <v>952.53664377207349</v>
      </c>
      <c r="X1930" s="24">
        <f t="shared" si="1154"/>
        <v>650</v>
      </c>
      <c r="Y1930" s="13">
        <f t="shared" si="1139"/>
        <v>0.30267969674103001</v>
      </c>
      <c r="Z1930" s="24">
        <f t="shared" si="1140"/>
        <v>1359.8473030758385</v>
      </c>
      <c r="AA1930" s="24">
        <f t="shared" si="1141"/>
        <v>11889.677637831543</v>
      </c>
      <c r="AB1930" s="24">
        <f t="shared" si="1155"/>
        <v>814.30311989247662</v>
      </c>
      <c r="AC1930" s="24">
        <f t="shared" si="1156"/>
        <v>676.06959601287963</v>
      </c>
      <c r="AD1930" s="123">
        <f t="shared" si="1157"/>
        <v>9560</v>
      </c>
      <c r="AE1930" s="14">
        <f t="shared" si="1158"/>
        <v>159.33333333333334</v>
      </c>
      <c r="AF1930" s="24">
        <f t="shared" si="1142"/>
        <v>500</v>
      </c>
      <c r="AG1930" s="3">
        <f t="shared" si="1159"/>
        <v>-1</v>
      </c>
      <c r="AH1930" s="14">
        <f t="shared" si="1163"/>
        <v>0</v>
      </c>
      <c r="AI1930" s="14">
        <f t="shared" si="1164"/>
        <v>0</v>
      </c>
      <c r="AJ1930" s="14">
        <f t="shared" si="1165"/>
        <v>0.64999999999999991</v>
      </c>
      <c r="AK1930" s="14">
        <f t="shared" si="1166"/>
        <v>0.87999999999999989</v>
      </c>
      <c r="AL1930" s="24">
        <f t="shared" si="1160"/>
        <v>799.00580659567606</v>
      </c>
      <c r="AM1930" s="14">
        <f t="shared" si="1161"/>
        <v>645.47496941927864</v>
      </c>
      <c r="AN1930" s="138" t="str">
        <f t="shared" si="1162"/>
        <v>modifiée</v>
      </c>
      <c r="AP1930" s="124"/>
    </row>
    <row r="1931" spans="2:42" x14ac:dyDescent="0.25">
      <c r="B1931" s="3">
        <f t="shared" si="1143"/>
        <v>9565</v>
      </c>
      <c r="C1931" s="14">
        <f t="shared" si="1144"/>
        <v>159.41666666666666</v>
      </c>
      <c r="D1931" s="11">
        <f t="shared" si="1145"/>
        <v>1091.5576185116686</v>
      </c>
      <c r="E1931" s="11">
        <f t="shared" si="1130"/>
        <v>1007.1513113214792</v>
      </c>
      <c r="F1931" s="11">
        <f t="shared" si="1146"/>
        <v>523.02968872994484</v>
      </c>
      <c r="G1931" s="11">
        <f t="shared" si="1131"/>
        <v>754.83031771229321</v>
      </c>
      <c r="H1931" s="11">
        <f t="shared" si="1132"/>
        <v>676.26290587778612</v>
      </c>
      <c r="I1931" s="24">
        <f t="shared" si="1147"/>
        <v>523.02968872994484</v>
      </c>
      <c r="J1931" s="12">
        <f t="shared" si="1133"/>
        <v>0.23452703701241409</v>
      </c>
      <c r="K1931" s="24">
        <f t="shared" si="1134"/>
        <v>684.62312380594176</v>
      </c>
      <c r="L1931" s="12">
        <f t="shared" si="1148"/>
        <v>0.19437493003260833</v>
      </c>
      <c r="M1931" s="24">
        <f t="shared" si="1149"/>
        <v>754.83031771229321</v>
      </c>
      <c r="N1931" s="12">
        <f t="shared" si="1135"/>
        <v>0.37259651133101379</v>
      </c>
      <c r="O1931" s="24">
        <f t="shared" si="1136"/>
        <v>1292.7869248384927</v>
      </c>
      <c r="P1931" s="12">
        <f t="shared" si="1150"/>
        <v>0.17411651120428767</v>
      </c>
      <c r="Q1931" s="24">
        <f t="shared" si="1151"/>
        <v>676.26290587778612</v>
      </c>
      <c r="R1931" s="12">
        <f t="shared" si="1137"/>
        <v>0.3296963743971143</v>
      </c>
      <c r="S1931" s="24">
        <f t="shared" si="1138"/>
        <v>876.60272085792417</v>
      </c>
      <c r="T1931" s="12">
        <f t="shared" si="1152"/>
        <v>0.19312663383220463</v>
      </c>
      <c r="W1931" s="24">
        <f t="shared" si="1153"/>
        <v>952.83932346881454</v>
      </c>
      <c r="X1931" s="24">
        <f t="shared" si="1154"/>
        <v>650</v>
      </c>
      <c r="Y1931" s="13">
        <f t="shared" si="1139"/>
        <v>0.30239351563149502</v>
      </c>
      <c r="Z1931" s="24">
        <f t="shared" si="1140"/>
        <v>1357.7996963166156</v>
      </c>
      <c r="AA1931" s="24">
        <f t="shared" si="1141"/>
        <v>11879.197930108734</v>
      </c>
      <c r="AB1931" s="24">
        <f t="shared" si="1155"/>
        <v>814.55111467330039</v>
      </c>
      <c r="AC1931" s="24">
        <f t="shared" si="1156"/>
        <v>676.26290587778612</v>
      </c>
      <c r="AD1931" s="123">
        <f t="shared" si="1157"/>
        <v>9565</v>
      </c>
      <c r="AE1931" s="14">
        <f t="shared" si="1158"/>
        <v>159.41666666666666</v>
      </c>
      <c r="AF1931" s="24">
        <f t="shared" si="1142"/>
        <v>500</v>
      </c>
      <c r="AG1931" s="3">
        <f t="shared" si="1159"/>
        <v>-1</v>
      </c>
      <c r="AH1931" s="14">
        <f t="shared" si="1163"/>
        <v>0</v>
      </c>
      <c r="AI1931" s="14">
        <f t="shared" si="1164"/>
        <v>0</v>
      </c>
      <c r="AJ1931" s="14">
        <f t="shared" si="1165"/>
        <v>0.64999999999999991</v>
      </c>
      <c r="AK1931" s="14">
        <f t="shared" si="1166"/>
        <v>0.87999999999999989</v>
      </c>
      <c r="AL1931" s="24">
        <f t="shared" si="1160"/>
        <v>799.23919283406281</v>
      </c>
      <c r="AM1931" s="14">
        <f t="shared" si="1161"/>
        <v>645.63906219931096</v>
      </c>
      <c r="AN1931" s="138" t="str">
        <f t="shared" si="1162"/>
        <v>modifiée</v>
      </c>
      <c r="AP1931" s="124"/>
    </row>
    <row r="1932" spans="2:42" x14ac:dyDescent="0.25">
      <c r="B1932" s="3">
        <f t="shared" si="1143"/>
        <v>9570</v>
      </c>
      <c r="C1932" s="14">
        <f t="shared" si="1144"/>
        <v>159.5</v>
      </c>
      <c r="D1932" s="11">
        <f t="shared" si="1145"/>
        <v>1091.6358595558781</v>
      </c>
      <c r="E1932" s="11">
        <f t="shared" si="1130"/>
        <v>1007.3720867478514</v>
      </c>
      <c r="F1932" s="11">
        <f t="shared" si="1146"/>
        <v>523.22406365997745</v>
      </c>
      <c r="G1932" s="11">
        <f t="shared" si="1131"/>
        <v>755.00443422349747</v>
      </c>
      <c r="H1932" s="11">
        <f t="shared" si="1132"/>
        <v>676.45603251161833</v>
      </c>
      <c r="I1932" s="24">
        <f t="shared" si="1147"/>
        <v>523.22406365997745</v>
      </c>
      <c r="J1932" s="12">
        <f t="shared" si="1133"/>
        <v>0.23447195564544585</v>
      </c>
      <c r="K1932" s="24">
        <f t="shared" si="1134"/>
        <v>684.78395317853551</v>
      </c>
      <c r="L1932" s="12">
        <f t="shared" si="1148"/>
        <v>0.19429351881519752</v>
      </c>
      <c r="M1932" s="24">
        <f t="shared" si="1149"/>
        <v>755.00443422349747</v>
      </c>
      <c r="N1932" s="12">
        <f t="shared" si="1135"/>
        <v>0.37416638304436589</v>
      </c>
      <c r="O1932" s="24">
        <f t="shared" si="1136"/>
        <v>1287.3628415518476</v>
      </c>
      <c r="P1932" s="12">
        <f t="shared" si="1150"/>
        <v>0.17471809377468661</v>
      </c>
      <c r="Q1932" s="24">
        <f t="shared" si="1151"/>
        <v>676.45603251161833</v>
      </c>
      <c r="R1932" s="12">
        <f t="shared" si="1137"/>
        <v>0.32944800120368523</v>
      </c>
      <c r="S1932" s="24">
        <f t="shared" si="1138"/>
        <v>877.26359788966374</v>
      </c>
      <c r="T1932" s="12">
        <f t="shared" si="1152"/>
        <v>0.19294302269331035</v>
      </c>
      <c r="W1932" s="24">
        <f t="shared" si="1153"/>
        <v>953.14171698444602</v>
      </c>
      <c r="X1932" s="24">
        <f t="shared" si="1154"/>
        <v>650</v>
      </c>
      <c r="Y1932" s="13">
        <f t="shared" si="1139"/>
        <v>0.30210839713550108</v>
      </c>
      <c r="Z1932" s="24">
        <f t="shared" si="1140"/>
        <v>1355.7592440851352</v>
      </c>
      <c r="AA1932" s="24">
        <f t="shared" si="1141"/>
        <v>11868.757582787221</v>
      </c>
      <c r="AB1932" s="24">
        <f t="shared" si="1155"/>
        <v>814.79887474803218</v>
      </c>
      <c r="AC1932" s="24">
        <f t="shared" si="1156"/>
        <v>676.45603251161833</v>
      </c>
      <c r="AD1932" s="123">
        <f t="shared" si="1157"/>
        <v>9570</v>
      </c>
      <c r="AE1932" s="14">
        <f t="shared" si="1158"/>
        <v>159.5</v>
      </c>
      <c r="AF1932" s="24">
        <f t="shared" si="1142"/>
        <v>500</v>
      </c>
      <c r="AG1932" s="3">
        <f t="shared" si="1159"/>
        <v>-1</v>
      </c>
      <c r="AH1932" s="14">
        <f t="shared" si="1163"/>
        <v>0</v>
      </c>
      <c r="AI1932" s="14">
        <f t="shared" si="1164"/>
        <v>0</v>
      </c>
      <c r="AJ1932" s="14">
        <f t="shared" si="1165"/>
        <v>0.64999999999999991</v>
      </c>
      <c r="AK1932" s="14">
        <f t="shared" si="1166"/>
        <v>0.87999999999999989</v>
      </c>
      <c r="AL1932" s="24">
        <f t="shared" si="1160"/>
        <v>799.47235234619211</v>
      </c>
      <c r="AM1932" s="14">
        <f t="shared" si="1161"/>
        <v>645.8029877079382</v>
      </c>
      <c r="AN1932" s="138" t="str">
        <f t="shared" si="1162"/>
        <v>modifiée</v>
      </c>
      <c r="AP1932" s="124"/>
    </row>
    <row r="1933" spans="2:42" x14ac:dyDescent="0.25">
      <c r="B1933" s="3">
        <f t="shared" si="1143"/>
        <v>9575</v>
      </c>
      <c r="C1933" s="14">
        <f t="shared" si="1144"/>
        <v>159.58333333333334</v>
      </c>
      <c r="D1933" s="11">
        <f t="shared" si="1145"/>
        <v>1091.7140597644679</v>
      </c>
      <c r="E1933" s="11">
        <f t="shared" si="1130"/>
        <v>1007.5928621742237</v>
      </c>
      <c r="F1933" s="11">
        <f t="shared" si="1146"/>
        <v>523.41835717879269</v>
      </c>
      <c r="G1933" s="11">
        <f t="shared" si="1131"/>
        <v>755.17915231727216</v>
      </c>
      <c r="H1933" s="11">
        <f t="shared" si="1132"/>
        <v>676.6489755343116</v>
      </c>
      <c r="I1933" s="24">
        <f t="shared" si="1147"/>
        <v>523.41835717879269</v>
      </c>
      <c r="J1933" s="12">
        <f t="shared" si="1133"/>
        <v>0.23441687681649409</v>
      </c>
      <c r="K1933" s="24">
        <f t="shared" si="1134"/>
        <v>684.94485071602617</v>
      </c>
      <c r="L1933" s="12">
        <f t="shared" si="1148"/>
        <v>0.19421213807825463</v>
      </c>
      <c r="M1933" s="24">
        <f t="shared" si="1149"/>
        <v>755.17915231727216</v>
      </c>
      <c r="N1933" s="12">
        <f t="shared" si="1135"/>
        <v>0.37573201714378385</v>
      </c>
      <c r="O1933" s="24">
        <f t="shared" si="1136"/>
        <v>1281.998541808699</v>
      </c>
      <c r="P1933" s="12">
        <f t="shared" si="1150"/>
        <v>0.1753165984203241</v>
      </c>
      <c r="Q1933" s="24">
        <f t="shared" si="1151"/>
        <v>676.6489755343116</v>
      </c>
      <c r="R1933" s="12">
        <f t="shared" si="1137"/>
        <v>0.32919867960298077</v>
      </c>
      <c r="S1933" s="24">
        <f t="shared" si="1138"/>
        <v>877.92800141864927</v>
      </c>
      <c r="T1933" s="12">
        <f t="shared" si="1152"/>
        <v>0.19275902933735239</v>
      </c>
      <c r="W1933" s="24">
        <f t="shared" si="1153"/>
        <v>953.44382538158152</v>
      </c>
      <c r="X1933" s="24">
        <f t="shared" si="1154"/>
        <v>650</v>
      </c>
      <c r="Y1933" s="13">
        <f t="shared" si="1139"/>
        <v>0.30182433833497396</v>
      </c>
      <c r="Z1933" s="24">
        <f t="shared" si="1140"/>
        <v>1353.7259198160541</v>
      </c>
      <c r="AA1933" s="24">
        <f t="shared" si="1141"/>
        <v>11858.356494696332</v>
      </c>
      <c r="AB1933" s="24">
        <f t="shared" si="1155"/>
        <v>815.04640045794656</v>
      </c>
      <c r="AC1933" s="24">
        <f t="shared" si="1156"/>
        <v>676.6489755343116</v>
      </c>
      <c r="AD1933" s="123">
        <f t="shared" si="1157"/>
        <v>9575</v>
      </c>
      <c r="AE1933" s="14">
        <f t="shared" si="1158"/>
        <v>159.58333333333334</v>
      </c>
      <c r="AF1933" s="24">
        <f t="shared" si="1142"/>
        <v>500</v>
      </c>
      <c r="AG1933" s="3">
        <f t="shared" si="1159"/>
        <v>-1</v>
      </c>
      <c r="AH1933" s="14">
        <f t="shared" si="1163"/>
        <v>0</v>
      </c>
      <c r="AI1933" s="14">
        <f t="shared" si="1164"/>
        <v>0</v>
      </c>
      <c r="AJ1933" s="14">
        <f t="shared" si="1165"/>
        <v>0.64999999999999991</v>
      </c>
      <c r="AK1933" s="14">
        <f t="shared" si="1166"/>
        <v>0.87999999999999989</v>
      </c>
      <c r="AL1933" s="24">
        <f t="shared" si="1160"/>
        <v>799.7052854626063</v>
      </c>
      <c r="AM1933" s="14">
        <f t="shared" si="1161"/>
        <v>645.96674554363096</v>
      </c>
      <c r="AN1933" s="138" t="str">
        <f t="shared" si="1162"/>
        <v>modifiée</v>
      </c>
      <c r="AP1933" s="124"/>
    </row>
    <row r="1934" spans="2:42" x14ac:dyDescent="0.25">
      <c r="B1934" s="3">
        <f t="shared" si="1143"/>
        <v>9580</v>
      </c>
      <c r="C1934" s="14">
        <f t="shared" si="1144"/>
        <v>159.66666666666666</v>
      </c>
      <c r="D1934" s="11">
        <f t="shared" si="1145"/>
        <v>1091.7922191800412</v>
      </c>
      <c r="E1934" s="11">
        <f t="shared" si="1130"/>
        <v>1007.8136376005958</v>
      </c>
      <c r="F1934" s="11">
        <f t="shared" si="1146"/>
        <v>523.61256931687092</v>
      </c>
      <c r="G1934" s="11">
        <f t="shared" si="1131"/>
        <v>755.35446891569245</v>
      </c>
      <c r="H1934" s="11">
        <f t="shared" si="1132"/>
        <v>676.84173456364897</v>
      </c>
      <c r="I1934" s="24">
        <f t="shared" si="1147"/>
        <v>523.61256931687092</v>
      </c>
      <c r="J1934" s="12">
        <f t="shared" si="1133"/>
        <v>0.23436180055643141</v>
      </c>
      <c r="K1934" s="24">
        <f t="shared" si="1134"/>
        <v>685.10581637099676</v>
      </c>
      <c r="L1934" s="12">
        <f t="shared" si="1148"/>
        <v>0.19413078784267951</v>
      </c>
      <c r="M1934" s="24">
        <f t="shared" si="1149"/>
        <v>755.35446891569245</v>
      </c>
      <c r="N1934" s="12">
        <f t="shared" si="1135"/>
        <v>0.37729337570760957</v>
      </c>
      <c r="O1934" s="24">
        <f t="shared" si="1136"/>
        <v>1276.6932289382808</v>
      </c>
      <c r="P1934" s="12">
        <f t="shared" si="1150"/>
        <v>0.17591201519461691</v>
      </c>
      <c r="Q1934" s="24">
        <f t="shared" si="1151"/>
        <v>676.84173456364897</v>
      </c>
      <c r="R1934" s="12">
        <f t="shared" si="1137"/>
        <v>0.32894840499047867</v>
      </c>
      <c r="S1934" s="24">
        <f t="shared" si="1138"/>
        <v>878.59595750849917</v>
      </c>
      <c r="T1934" s="12">
        <f t="shared" si="1152"/>
        <v>0.19257465159938905</v>
      </c>
      <c r="W1934" s="24">
        <f t="shared" si="1153"/>
        <v>953.74564971991651</v>
      </c>
      <c r="X1934" s="24">
        <f t="shared" si="1154"/>
        <v>650</v>
      </c>
      <c r="Y1934" s="13">
        <f t="shared" si="1139"/>
        <v>0.30154133631251179</v>
      </c>
      <c r="Z1934" s="24">
        <f t="shared" si="1140"/>
        <v>1351.6996970169828</v>
      </c>
      <c r="AA1934" s="24">
        <f t="shared" si="1141"/>
        <v>11847.994564621882</v>
      </c>
      <c r="AB1934" s="24">
        <f t="shared" si="1155"/>
        <v>815.29369214178269</v>
      </c>
      <c r="AC1934" s="24">
        <f t="shared" si="1156"/>
        <v>676.84173456364897</v>
      </c>
      <c r="AD1934" s="123">
        <f t="shared" si="1157"/>
        <v>9580</v>
      </c>
      <c r="AE1934" s="14">
        <f t="shared" si="1158"/>
        <v>159.66666666666666</v>
      </c>
      <c r="AF1934" s="24">
        <f t="shared" si="1142"/>
        <v>500</v>
      </c>
      <c r="AG1934" s="3">
        <f t="shared" si="1159"/>
        <v>-1</v>
      </c>
      <c r="AH1934" s="14">
        <f t="shared" si="1163"/>
        <v>0</v>
      </c>
      <c r="AI1934" s="14">
        <f t="shared" si="1164"/>
        <v>0</v>
      </c>
      <c r="AJ1934" s="14">
        <f t="shared" si="1165"/>
        <v>0.64999999999999991</v>
      </c>
      <c r="AK1934" s="14">
        <f t="shared" si="1166"/>
        <v>0.87999999999999989</v>
      </c>
      <c r="AL1934" s="24">
        <f t="shared" si="1160"/>
        <v>799.93799251142582</v>
      </c>
      <c r="AM1934" s="14">
        <f t="shared" si="1161"/>
        <v>646.13033530293512</v>
      </c>
      <c r="AN1934" s="138" t="str">
        <f t="shared" si="1162"/>
        <v>modifiée</v>
      </c>
      <c r="AP1934" s="124"/>
    </row>
    <row r="1935" spans="2:42" x14ac:dyDescent="0.25">
      <c r="B1935" s="3">
        <f t="shared" si="1143"/>
        <v>9585</v>
      </c>
      <c r="C1935" s="14">
        <f t="shared" si="1144"/>
        <v>159.75</v>
      </c>
      <c r="D1935" s="11">
        <f t="shared" si="1145"/>
        <v>1091.8703378451355</v>
      </c>
      <c r="E1935" s="11">
        <f t="shared" si="1130"/>
        <v>1008.0344130269681</v>
      </c>
      <c r="F1935" s="11">
        <f t="shared" si="1146"/>
        <v>523.80670010471363</v>
      </c>
      <c r="G1935" s="11">
        <f t="shared" si="1131"/>
        <v>755.53038093088708</v>
      </c>
      <c r="H1935" s="11">
        <f t="shared" si="1132"/>
        <v>677.03430921524841</v>
      </c>
      <c r="I1935" s="24">
        <f t="shared" si="1147"/>
        <v>523.80670010471363</v>
      </c>
      <c r="J1935" s="12">
        <f t="shared" si="1133"/>
        <v>0.23430672689610882</v>
      </c>
      <c r="K1935" s="24">
        <f t="shared" si="1134"/>
        <v>685.26685009595917</v>
      </c>
      <c r="L1935" s="12">
        <f t="shared" si="1148"/>
        <v>0.1940494681292613</v>
      </c>
      <c r="M1935" s="24">
        <f t="shared" si="1149"/>
        <v>755.53038093088708</v>
      </c>
      <c r="N1935" s="12">
        <f t="shared" si="1135"/>
        <v>0.3788504217949637</v>
      </c>
      <c r="O1935" s="24">
        <f t="shared" si="1136"/>
        <v>1271.4461179876014</v>
      </c>
      <c r="P1935" s="12">
        <f t="shared" si="1150"/>
        <v>0.17650433465418916</v>
      </c>
      <c r="Q1935" s="24">
        <f t="shared" si="1151"/>
        <v>677.03430921524841</v>
      </c>
      <c r="R1935" s="12">
        <f t="shared" si="1137"/>
        <v>0.32869717273817439</v>
      </c>
      <c r="S1935" s="24">
        <f t="shared" si="1138"/>
        <v>879.2674924640072</v>
      </c>
      <c r="T1935" s="12">
        <f t="shared" si="1152"/>
        <v>0.19238988730185261</v>
      </c>
      <c r="W1935" s="24">
        <f t="shared" si="1153"/>
        <v>954.04719105622905</v>
      </c>
      <c r="X1935" s="24">
        <f t="shared" si="1154"/>
        <v>650</v>
      </c>
      <c r="Y1935" s="13">
        <f t="shared" si="1139"/>
        <v>0.30125938815143566</v>
      </c>
      <c r="Z1935" s="24">
        <f t="shared" si="1140"/>
        <v>1349.6805492684757</v>
      </c>
      <c r="AA1935" s="24">
        <f t="shared" si="1141"/>
        <v>11837.671691308375</v>
      </c>
      <c r="AB1935" s="24">
        <f t="shared" si="1155"/>
        <v>815.54075013573879</v>
      </c>
      <c r="AC1935" s="24">
        <f t="shared" si="1156"/>
        <v>677.03430921524841</v>
      </c>
      <c r="AD1935" s="123">
        <f t="shared" si="1157"/>
        <v>9585</v>
      </c>
      <c r="AE1935" s="14">
        <f t="shared" si="1158"/>
        <v>159.75</v>
      </c>
      <c r="AF1935" s="24">
        <f t="shared" si="1142"/>
        <v>500</v>
      </c>
      <c r="AG1935" s="3">
        <f t="shared" si="1159"/>
        <v>-1</v>
      </c>
      <c r="AH1935" s="14">
        <f t="shared" si="1163"/>
        <v>0</v>
      </c>
      <c r="AI1935" s="14">
        <f t="shared" si="1164"/>
        <v>0</v>
      </c>
      <c r="AJ1935" s="14">
        <f t="shared" si="1165"/>
        <v>0.64999999999999991</v>
      </c>
      <c r="AK1935" s="14">
        <f t="shared" si="1166"/>
        <v>0.87999999999999989</v>
      </c>
      <c r="AL1935" s="24">
        <f t="shared" si="1160"/>
        <v>800.17047381834482</v>
      </c>
      <c r="AM1935" s="14">
        <f t="shared" si="1161"/>
        <v>646.29375658046058</v>
      </c>
      <c r="AN1935" s="138" t="str">
        <f t="shared" si="1162"/>
        <v>modifiée</v>
      </c>
      <c r="AP1935" s="124"/>
    </row>
    <row r="1936" spans="2:42" x14ac:dyDescent="0.25">
      <c r="B1936" s="3">
        <f t="shared" si="1143"/>
        <v>9590</v>
      </c>
      <c r="C1936" s="14">
        <f t="shared" si="1144"/>
        <v>159.83333333333334</v>
      </c>
      <c r="D1936" s="11">
        <f t="shared" si="1145"/>
        <v>1091.948415802221</v>
      </c>
      <c r="E1936" s="11">
        <f t="shared" si="1130"/>
        <v>1008.2551884533403</v>
      </c>
      <c r="F1936" s="11">
        <f t="shared" si="1146"/>
        <v>524.00074957284289</v>
      </c>
      <c r="G1936" s="11">
        <f t="shared" si="1131"/>
        <v>755.70688526554125</v>
      </c>
      <c r="H1936" s="11">
        <f t="shared" si="1132"/>
        <v>677.22669910255024</v>
      </c>
      <c r="I1936" s="24">
        <f t="shared" si="1147"/>
        <v>524.00074957284289</v>
      </c>
      <c r="J1936" s="12">
        <f t="shared" si="1133"/>
        <v>0.23425165586635624</v>
      </c>
      <c r="K1936" s="24">
        <f t="shared" si="1134"/>
        <v>685.42795184335341</v>
      </c>
      <c r="L1936" s="12">
        <f t="shared" si="1148"/>
        <v>0.19396817895875992</v>
      </c>
      <c r="M1936" s="24">
        <f t="shared" si="1149"/>
        <v>755.70688526554125</v>
      </c>
      <c r="N1936" s="12">
        <f t="shared" si="1135"/>
        <v>0.38040311943806471</v>
      </c>
      <c r="O1936" s="24">
        <f t="shared" si="1136"/>
        <v>1266.2564355432369</v>
      </c>
      <c r="P1936" s="12">
        <f t="shared" si="1150"/>
        <v>0.17709354785263409</v>
      </c>
      <c r="Q1936" s="24">
        <f t="shared" si="1151"/>
        <v>677.22669910255024</v>
      </c>
      <c r="R1936" s="12">
        <f t="shared" si="1137"/>
        <v>0.32844497819450114</v>
      </c>
      <c r="S1936" s="24">
        <f t="shared" si="1138"/>
        <v>879.9426328337812</v>
      </c>
      <c r="T1936" s="12">
        <f t="shared" si="1152"/>
        <v>0.19220473425460322</v>
      </c>
      <c r="W1936" s="24">
        <f t="shared" si="1153"/>
        <v>954.34845044438043</v>
      </c>
      <c r="X1936" s="24">
        <f t="shared" si="1154"/>
        <v>650</v>
      </c>
      <c r="Y1936" s="13">
        <f t="shared" si="1139"/>
        <v>0.30097849093585505</v>
      </c>
      <c r="Z1936" s="24">
        <f t="shared" si="1140"/>
        <v>1347.6684502239978</v>
      </c>
      <c r="AA1936" s="24">
        <f t="shared" si="1141"/>
        <v>11827.387773461933</v>
      </c>
      <c r="AB1936" s="24">
        <f t="shared" si="1155"/>
        <v>815.78757477346539</v>
      </c>
      <c r="AC1936" s="24">
        <f t="shared" si="1156"/>
        <v>677.22669910255024</v>
      </c>
      <c r="AD1936" s="123">
        <f t="shared" si="1157"/>
        <v>9590</v>
      </c>
      <c r="AE1936" s="14">
        <f t="shared" si="1158"/>
        <v>159.83333333333334</v>
      </c>
      <c r="AF1936" s="24">
        <f t="shared" si="1142"/>
        <v>500</v>
      </c>
      <c r="AG1936" s="3">
        <f t="shared" si="1159"/>
        <v>-1</v>
      </c>
      <c r="AH1936" s="14">
        <f t="shared" si="1163"/>
        <v>0</v>
      </c>
      <c r="AI1936" s="14">
        <f t="shared" si="1164"/>
        <v>0</v>
      </c>
      <c r="AJ1936" s="14">
        <f t="shared" si="1165"/>
        <v>0.64999999999999991</v>
      </c>
      <c r="AK1936" s="14">
        <f t="shared" si="1166"/>
        <v>0.87999999999999989</v>
      </c>
      <c r="AL1936" s="24">
        <f t="shared" si="1160"/>
        <v>800.402729706625</v>
      </c>
      <c r="AM1936" s="14">
        <f t="shared" si="1161"/>
        <v>646.45700896886956</v>
      </c>
      <c r="AN1936" s="138" t="str">
        <f t="shared" si="1162"/>
        <v>modifiée</v>
      </c>
      <c r="AP1936" s="124"/>
    </row>
    <row r="1937" spans="2:42" x14ac:dyDescent="0.25">
      <c r="B1937" s="3">
        <f t="shared" si="1143"/>
        <v>9595</v>
      </c>
      <c r="C1937" s="14">
        <f t="shared" si="1144"/>
        <v>159.91666666666666</v>
      </c>
      <c r="D1937" s="11">
        <f t="shared" si="1145"/>
        <v>1092.026453093702</v>
      </c>
      <c r="E1937" s="11">
        <f t="shared" si="1130"/>
        <v>1008.4759638797125</v>
      </c>
      <c r="F1937" s="11">
        <f t="shared" si="1146"/>
        <v>524.1947177518017</v>
      </c>
      <c r="G1937" s="11">
        <f t="shared" si="1131"/>
        <v>755.88397881339392</v>
      </c>
      <c r="H1937" s="11">
        <f t="shared" si="1132"/>
        <v>677.41890383680482</v>
      </c>
      <c r="I1937" s="24">
        <f t="shared" si="1147"/>
        <v>524.1947177518017</v>
      </c>
      <c r="J1937" s="12">
        <f t="shared" si="1133"/>
        <v>0.234196587497982</v>
      </c>
      <c r="K1937" s="24">
        <f t="shared" si="1134"/>
        <v>685.58912156554879</v>
      </c>
      <c r="L1937" s="12">
        <f t="shared" si="1148"/>
        <v>0.19388692035183525</v>
      </c>
      <c r="M1937" s="24">
        <f t="shared" si="1149"/>
        <v>755.88397881339392</v>
      </c>
      <c r="N1937" s="12">
        <f t="shared" si="1135"/>
        <v>0.38195143363435552</v>
      </c>
      <c r="O1937" s="24">
        <f t="shared" si="1136"/>
        <v>1261.1234195557304</v>
      </c>
      <c r="P1937" s="12">
        <f t="shared" si="1150"/>
        <v>0.17767964633398756</v>
      </c>
      <c r="Q1937" s="24">
        <f t="shared" si="1151"/>
        <v>677.41890383680482</v>
      </c>
      <c r="R1937" s="12">
        <f t="shared" si="1137"/>
        <v>0.32819181668425074</v>
      </c>
      <c r="S1937" s="24">
        <f t="shared" si="1138"/>
        <v>880.6214054129166</v>
      </c>
      <c r="T1937" s="12">
        <f t="shared" si="1152"/>
        <v>0.19201919025477132</v>
      </c>
      <c r="W1937" s="24">
        <f t="shared" si="1153"/>
        <v>954.64942893531634</v>
      </c>
      <c r="X1937" s="24">
        <f t="shared" si="1154"/>
        <v>650</v>
      </c>
      <c r="Y1937" s="13">
        <f t="shared" si="1139"/>
        <v>0.30069864175071293</v>
      </c>
      <c r="Z1937" s="24">
        <f t="shared" si="1140"/>
        <v>1345.6633736099036</v>
      </c>
      <c r="AA1937" s="24">
        <f t="shared" si="1141"/>
        <v>11817.142709752259</v>
      </c>
      <c r="AB1937" s="24">
        <f t="shared" si="1155"/>
        <v>816.03416638606063</v>
      </c>
      <c r="AC1937" s="24">
        <f t="shared" si="1156"/>
        <v>677.41890383680482</v>
      </c>
      <c r="AD1937" s="123">
        <f t="shared" si="1157"/>
        <v>9595</v>
      </c>
      <c r="AE1937" s="14">
        <f t="shared" si="1158"/>
        <v>159.91666666666666</v>
      </c>
      <c r="AF1937" s="24">
        <f t="shared" si="1142"/>
        <v>500</v>
      </c>
      <c r="AG1937" s="3">
        <f t="shared" si="1159"/>
        <v>-1</v>
      </c>
      <c r="AH1937" s="14">
        <f t="shared" si="1163"/>
        <v>0</v>
      </c>
      <c r="AI1937" s="14">
        <f t="shared" si="1164"/>
        <v>0</v>
      </c>
      <c r="AJ1937" s="14">
        <f t="shared" si="1165"/>
        <v>0.64999999999999991</v>
      </c>
      <c r="AK1937" s="14">
        <f t="shared" si="1166"/>
        <v>0.87999999999999989</v>
      </c>
      <c r="AL1937" s="24">
        <f t="shared" si="1160"/>
        <v>800.63476049709107</v>
      </c>
      <c r="AM1937" s="14">
        <f t="shared" si="1161"/>
        <v>646.62009205886568</v>
      </c>
      <c r="AN1937" s="138" t="str">
        <f t="shared" si="1162"/>
        <v>modifiée</v>
      </c>
      <c r="AP1937" s="124"/>
    </row>
    <row r="1938" spans="2:42" x14ac:dyDescent="0.25">
      <c r="B1938" s="3">
        <f t="shared" si="1143"/>
        <v>9600</v>
      </c>
      <c r="C1938" s="14">
        <f t="shared" si="1144"/>
        <v>160</v>
      </c>
      <c r="D1938" s="11">
        <f t="shared" si="1145"/>
        <v>1092.1044497619166</v>
      </c>
      <c r="E1938" s="11">
        <f t="shared" ref="E1938:E2001" si="1167">IF(B1938&lt;=40*60,20+345*CRed_1*LOG(8*C1938+1,10),ThetaG40+(ThetaG120-ThetaG40)/80*(C1938-40))</f>
        <v>1008.6967393060847</v>
      </c>
      <c r="F1938" s="11">
        <f t="shared" si="1146"/>
        <v>524.38860467215352</v>
      </c>
      <c r="G1938" s="11">
        <f t="shared" ref="G1938:G2001" si="1168">M1938</f>
        <v>756.06165845972794</v>
      </c>
      <c r="H1938" s="11">
        <f t="shared" ref="H1938:H2001" si="1169">Q1938</f>
        <v>677.61092302705958</v>
      </c>
      <c r="I1938" s="24">
        <f t="shared" si="1147"/>
        <v>524.38860467215352</v>
      </c>
      <c r="J1938" s="12">
        <f t="shared" ref="J1938:J2001" si="1170">Cp*RhoP/(K1938*RhoA)*dP/1000*MassivSS</f>
        <v>0.23414152182177247</v>
      </c>
      <c r="K1938" s="24">
        <f t="shared" ref="K1938:K2001" si="1171">IF(I1938&lt;600,425+0.773*I1938-1.69/1000*I1938^2+2.22/1000^2*I1938^3,IF(I1938&lt;735,666+13002/(738-I1938),IF(I1938&lt;900,545+17820/(I1938-731),650)))</f>
        <v>685.7503592148438</v>
      </c>
      <c r="L1938" s="12">
        <f t="shared" si="1148"/>
        <v>0.19380569232908545</v>
      </c>
      <c r="M1938" s="24">
        <f t="shared" si="1149"/>
        <v>756.06165845972794</v>
      </c>
      <c r="N1938" s="12">
        <f t="shared" ref="N1938:N2001" si="1172">Cp*RhoP/(O1938*RhoA)*dP/1000*MassivW</f>
        <v>0.38349533033843647</v>
      </c>
      <c r="O1938" s="24">
        <f t="shared" ref="O1938:O2001" si="1173">IF(M1938&lt;600,425+0.773*M1938-1.69/1000*M1938^2+2.22/1000^2*M1938^3,IF(M1938&lt;735,666+13002/(738-M1938),IF(M1938&lt;900,545+17820/(M1938-731),650)))</f>
        <v>1256.0463191665988</v>
      </c>
      <c r="P1938" s="12">
        <f t="shared" si="1150"/>
        <v>0.17826262212632937</v>
      </c>
      <c r="Q1938" s="24">
        <f t="shared" si="1151"/>
        <v>677.61092302705958</v>
      </c>
      <c r="R1938" s="12">
        <f t="shared" ref="R1938:R2001" si="1174">Cp*RhoP/(S1938*RhoA)*dP/1000*MassivSI</f>
        <v>0.32793768350849573</v>
      </c>
      <c r="S1938" s="24">
        <f t="shared" ref="S1938:S2001" si="1175">IF(Q1938&lt;600,425+0.773*Q1938-1.69/1000*Q1938^2+2.22/1000^2*Q1938^3,IF(Q1938&lt;735,666+13002/(738-Q1938),IF(Q1938&lt;900,545+17820/(Q1938-731),650)))</f>
        <v>881.30383724569981</v>
      </c>
      <c r="T1938" s="12">
        <f t="shared" si="1152"/>
        <v>0.1918332530867515</v>
      </c>
      <c r="W1938" s="24">
        <f t="shared" si="1153"/>
        <v>954.95012757706706</v>
      </c>
      <c r="X1938" s="24">
        <f t="shared" si="1154"/>
        <v>650</v>
      </c>
      <c r="Y1938" s="13">
        <f t="shared" ref="Y1938:Y2001" si="1176">MAX(MassivSSCO/(X1938*RhoA)*DeltaT*(Z1938+AA1938),L1938)</f>
        <v>0.30041983768185465</v>
      </c>
      <c r="Z1938" s="24">
        <f t="shared" ref="Z1938:Z2001" si="1177">AlphaC*(E1938-W1938)</f>
        <v>1343.6652932254419</v>
      </c>
      <c r="AA1938" s="24">
        <f t="shared" ref="AA1938:AA2001" si="1178">Phi*EpsilonF*0.7*Botzman/10^8*EpsilonA*((E1938+273)^4-(W1938+273)^4)</f>
        <v>11806.936398815671</v>
      </c>
      <c r="AB1938" s="24">
        <f t="shared" si="1155"/>
        <v>816.28052530206332</v>
      </c>
      <c r="AC1938" s="24">
        <f t="shared" si="1156"/>
        <v>677.61092302705958</v>
      </c>
      <c r="AD1938" s="123">
        <f t="shared" si="1157"/>
        <v>9600</v>
      </c>
      <c r="AE1938" s="14">
        <f t="shared" si="1158"/>
        <v>160</v>
      </c>
      <c r="AF1938" s="24">
        <f t="shared" ref="AF1938:AF2001" si="1179">IF(AC1938&lt;=450,Thetha0_0,IF(AC1938&gt;=650,Thetha0_2,(IF(AC1938&lt;=550,Thetha0_0+(Thetha0_1-Thetha0_0)/100*(AC1938-450),Thetha0_1+(Thetha0_2-Thetha0_1)/100*(AC1938-550)))))</f>
        <v>500</v>
      </c>
      <c r="AG1938" s="3">
        <f t="shared" si="1159"/>
        <v>-1</v>
      </c>
      <c r="AH1938" s="14">
        <f t="shared" si="1163"/>
        <v>0</v>
      </c>
      <c r="AI1938" s="14">
        <f t="shared" si="1164"/>
        <v>0</v>
      </c>
      <c r="AJ1938" s="14">
        <f t="shared" si="1165"/>
        <v>0.64999999999999991</v>
      </c>
      <c r="AK1938" s="14">
        <f t="shared" si="1166"/>
        <v>0.87999999999999989</v>
      </c>
      <c r="AL1938" s="24">
        <f t="shared" si="1160"/>
        <v>800.86656650812461</v>
      </c>
      <c r="AM1938" s="14">
        <f t="shared" si="1161"/>
        <v>646.78300543918203</v>
      </c>
      <c r="AN1938" s="138" t="str">
        <f t="shared" si="1162"/>
        <v>modifiée</v>
      </c>
      <c r="AP1938" s="124"/>
    </row>
    <row r="1939" spans="2:42" x14ac:dyDescent="0.25">
      <c r="B1939" s="3">
        <f t="shared" ref="B1939:B2002" si="1180">B1938+DeltaT</f>
        <v>9605</v>
      </c>
      <c r="C1939" s="14">
        <f t="shared" ref="C1939:C2002" si="1181">B1939/60</f>
        <v>160.08333333333334</v>
      </c>
      <c r="D1939" s="11">
        <f t="shared" ref="D1939:D2002" si="1182">20+345*LOG(8*C1939+1,10)</f>
        <v>1092.1824058491366</v>
      </c>
      <c r="E1939" s="11">
        <f t="shared" si="1167"/>
        <v>1008.917514732457</v>
      </c>
      <c r="F1939" s="11">
        <f t="shared" ref="F1939:F2002" si="1183">I1939</f>
        <v>524.5824103644826</v>
      </c>
      <c r="G1939" s="11">
        <f t="shared" si="1168"/>
        <v>756.23992108185428</v>
      </c>
      <c r="H1939" s="11">
        <f t="shared" si="1169"/>
        <v>677.80275628014635</v>
      </c>
      <c r="I1939" s="24">
        <f t="shared" ref="I1939:I2002" si="1184">I1938+IF(Limit=Oui,MAX(0,L1938),L1938)</f>
        <v>524.5824103644826</v>
      </c>
      <c r="J1939" s="12">
        <f t="shared" si="1170"/>
        <v>0.23408645886849233</v>
      </c>
      <c r="K1939" s="24">
        <f t="shared" si="1171"/>
        <v>685.91166474346676</v>
      </c>
      <c r="L1939" s="12">
        <f t="shared" ref="L1939:L2002" si="1185">LambdaP*MassivSS/(dP/1000)/(K1939*RhoA)/(1+J1939/3)*(D1939-I1939)*DeltaT-(EXP(J1939/10)-1)*(D1939-D1938)</f>
        <v>0.19372449491104657</v>
      </c>
      <c r="M1939" s="24">
        <f t="shared" ref="M1939:M2002" si="1186">M1938+IF(Limit=Oui,MAX(0,P1938),P1938)</f>
        <v>756.23992108185428</v>
      </c>
      <c r="N1939" s="12">
        <f t="shared" si="1172"/>
        <v>0.38503477645382356</v>
      </c>
      <c r="O1939" s="24">
        <f t="shared" si="1173"/>
        <v>1251.0243945378784</v>
      </c>
      <c r="P1939" s="12">
        <f t="shared" ref="P1939:P2002" si="1187">LambdaP*MassivW/(dP/1000)/(O1939*RhoA)/(1+N1939/3)*(D1939-M1939)*DeltaT-(EXP(N1939/10)-1)*(D1939-D1938)</f>
        <v>0.17884246773528706</v>
      </c>
      <c r="Q1939" s="24">
        <f t="shared" ref="Q1939:Q2002" si="1188">Q1938+IF(Limit=Oui,MAX(0,T1938),T1938)</f>
        <v>677.80275628014635</v>
      </c>
      <c r="R1939" s="12">
        <f t="shared" si="1174"/>
        <v>0.3276825739445125</v>
      </c>
      <c r="S1939" s="24">
        <f t="shared" si="1175"/>
        <v>881.98995562834739</v>
      </c>
      <c r="T1939" s="12">
        <f t="shared" ref="T1939:T2002" si="1189">LambdaP*MassivSI/(dP/1000)/(S1939*RhoA)/(1+R1939/3)*(D1939-Q1939)*DeltaT-(EXP(R1939/10)-1)*(D1939-D1938)</f>
        <v>0.1916469205221436</v>
      </c>
      <c r="W1939" s="24">
        <f t="shared" ref="W1939:W2002" si="1190">W1938+IF(Limit=Oui,MAX(0,Y1938),Y1938)</f>
        <v>955.25054741474889</v>
      </c>
      <c r="X1939" s="24">
        <f t="shared" ref="X1939:X2002" si="1191">IF(W1939&lt;600,425+0.773*W1939-1.69/1000*W1939^2+2.22/1000^2*W1939^3,IF(W1939&lt;735,666+13002/(738-W1939),IF(W1939&lt;900,545+17820/(W1939-731),650)))</f>
        <v>650</v>
      </c>
      <c r="Y1939" s="13">
        <f t="shared" si="1176"/>
        <v>0.30014207581607838</v>
      </c>
      <c r="Z1939" s="24">
        <f t="shared" si="1177"/>
        <v>1341.6741829427024</v>
      </c>
      <c r="AA1939" s="24">
        <f t="shared" si="1178"/>
        <v>11796.76873925735</v>
      </c>
      <c r="AB1939" s="24">
        <f t="shared" ref="AB1939:AB2002" si="1192">MAX(M1939,AVERAGE(W1939,AC1939))</f>
        <v>816.52665184744762</v>
      </c>
      <c r="AC1939" s="24">
        <f t="shared" ref="AC1939:AC2002" si="1193">Q1939</f>
        <v>677.80275628014635</v>
      </c>
      <c r="AD1939" s="123">
        <f t="shared" ref="AD1939:AD2002" si="1194">B1939</f>
        <v>9605</v>
      </c>
      <c r="AE1939" s="14">
        <f t="shared" ref="AE1939:AE2002" si="1195">C1939</f>
        <v>160.08333333333334</v>
      </c>
      <c r="AF1939" s="24">
        <f t="shared" si="1179"/>
        <v>500</v>
      </c>
      <c r="AG1939" s="3">
        <f t="shared" ref="AG1939:AG2002" si="1196">IF(C1939&lt;=30,AH1939,IF(C1939&lt;=60,AI1939,IF(C1939&lt;=90,AJ1939,IF(C1939&lt;=120,AK1939,-1))))</f>
        <v>-1</v>
      </c>
      <c r="AH1939" s="14">
        <f t="shared" si="1163"/>
        <v>0</v>
      </c>
      <c r="AI1939" s="14">
        <f t="shared" si="1164"/>
        <v>0</v>
      </c>
      <c r="AJ1939" s="14">
        <f t="shared" si="1165"/>
        <v>0.64999999999999991</v>
      </c>
      <c r="AK1939" s="14">
        <f t="shared" si="1166"/>
        <v>0.87999999999999989</v>
      </c>
      <c r="AL1939" s="24">
        <f t="shared" ref="AL1939:AL2002" si="1197">MAX(M1939,AVERAGE(W1939,AM1939))</f>
        <v>801.09814805565952</v>
      </c>
      <c r="AM1939" s="14">
        <f t="shared" ref="AM1939:AM2002" si="1198">IF(W1939&gt;=AF1939,(1+(W1939-AF1939)*AG1939/10000)*AC1939,AC1939)</f>
        <v>646.94574869657004</v>
      </c>
      <c r="AN1939" s="138" t="str">
        <f t="shared" ref="AN1939:AN2002" si="1199">IF(AM1939=AC1939,"","modifiée")</f>
        <v>modifiée</v>
      </c>
      <c r="AP1939" s="124"/>
    </row>
    <row r="1940" spans="2:42" x14ac:dyDescent="0.25">
      <c r="B1940" s="3">
        <f t="shared" si="1180"/>
        <v>9610</v>
      </c>
      <c r="C1940" s="14">
        <f t="shared" si="1181"/>
        <v>160.16666666666666</v>
      </c>
      <c r="D1940" s="11">
        <f t="shared" si="1182"/>
        <v>1092.2603213975676</v>
      </c>
      <c r="E1940" s="11">
        <f t="shared" si="1167"/>
        <v>1009.1382901588291</v>
      </c>
      <c r="F1940" s="11">
        <f t="shared" si="1183"/>
        <v>524.77613485939366</v>
      </c>
      <c r="G1940" s="11">
        <f t="shared" si="1168"/>
        <v>756.41876354958958</v>
      </c>
      <c r="H1940" s="11">
        <f t="shared" si="1169"/>
        <v>677.99440320066844</v>
      </c>
      <c r="I1940" s="24">
        <f t="shared" si="1184"/>
        <v>524.77613485939366</v>
      </c>
      <c r="J1940" s="12">
        <f t="shared" si="1170"/>
        <v>0.2340313986688842</v>
      </c>
      <c r="K1940" s="24">
        <f t="shared" si="1171"/>
        <v>686.07303810357621</v>
      </c>
      <c r="L1940" s="12">
        <f t="shared" si="1185"/>
        <v>0.19364332811817667</v>
      </c>
      <c r="M1940" s="24">
        <f t="shared" si="1186"/>
        <v>756.41876354958958</v>
      </c>
      <c r="N1940" s="12">
        <f t="shared" si="1172"/>
        <v>0.38656973982453391</v>
      </c>
      <c r="O1940" s="24">
        <f t="shared" si="1173"/>
        <v>1246.0569166841997</v>
      </c>
      <c r="P1940" s="12">
        <f t="shared" si="1187"/>
        <v>0.17941917613747807</v>
      </c>
      <c r="Q1940" s="24">
        <f t="shared" si="1188"/>
        <v>677.99440320066844</v>
      </c>
      <c r="R1940" s="12">
        <f t="shared" si="1174"/>
        <v>0.32742648324570434</v>
      </c>
      <c r="S1940" s="24">
        <f t="shared" si="1175"/>
        <v>882.67978811177886</v>
      </c>
      <c r="T1940" s="12">
        <f t="shared" si="1189"/>
        <v>0.19146019031967121</v>
      </c>
      <c r="W1940" s="24">
        <f t="shared" si="1190"/>
        <v>955.55068949056499</v>
      </c>
      <c r="X1940" s="24">
        <f t="shared" si="1191"/>
        <v>650</v>
      </c>
      <c r="Y1940" s="13">
        <f t="shared" si="1176"/>
        <v>0.29986535324118324</v>
      </c>
      <c r="Z1940" s="24">
        <f t="shared" si="1177"/>
        <v>1339.6900167066037</v>
      </c>
      <c r="AA1940" s="24">
        <f t="shared" si="1178"/>
        <v>11786.639629653471</v>
      </c>
      <c r="AB1940" s="24">
        <f t="shared" si="1192"/>
        <v>816.77254634561677</v>
      </c>
      <c r="AC1940" s="24">
        <f t="shared" si="1193"/>
        <v>677.99440320066844</v>
      </c>
      <c r="AD1940" s="123">
        <f t="shared" si="1194"/>
        <v>9610</v>
      </c>
      <c r="AE1940" s="14">
        <f t="shared" si="1195"/>
        <v>160.16666666666666</v>
      </c>
      <c r="AF1940" s="24">
        <f t="shared" si="1179"/>
        <v>500</v>
      </c>
      <c r="AG1940" s="3">
        <f t="shared" si="1196"/>
        <v>-1</v>
      </c>
      <c r="AH1940" s="14">
        <f t="shared" si="1163"/>
        <v>0</v>
      </c>
      <c r="AI1940" s="14">
        <f t="shared" si="1164"/>
        <v>0</v>
      </c>
      <c r="AJ1940" s="14">
        <f t="shared" si="1165"/>
        <v>0.64999999999999991</v>
      </c>
      <c r="AK1940" s="14">
        <f t="shared" si="1166"/>
        <v>0.87999999999999989</v>
      </c>
      <c r="AL1940" s="24">
        <f t="shared" si="1197"/>
        <v>801.32950545317635</v>
      </c>
      <c r="AM1940" s="14">
        <f t="shared" si="1198"/>
        <v>647.1083214157876</v>
      </c>
      <c r="AN1940" s="138" t="str">
        <f t="shared" si="1199"/>
        <v>modifiée</v>
      </c>
      <c r="AP1940" s="124"/>
    </row>
    <row r="1941" spans="2:42" x14ac:dyDescent="0.25">
      <c r="B1941" s="3">
        <f t="shared" si="1180"/>
        <v>9615</v>
      </c>
      <c r="C1941" s="14">
        <f t="shared" si="1181"/>
        <v>160.25</v>
      </c>
      <c r="D1941" s="11">
        <f t="shared" si="1182"/>
        <v>1092.3381964493503</v>
      </c>
      <c r="E1941" s="11">
        <f t="shared" si="1167"/>
        <v>1009.3590655852014</v>
      </c>
      <c r="F1941" s="11">
        <f t="shared" si="1183"/>
        <v>524.96977818751179</v>
      </c>
      <c r="G1941" s="11">
        <f t="shared" si="1168"/>
        <v>756.59818272572704</v>
      </c>
      <c r="H1941" s="11">
        <f t="shared" si="1169"/>
        <v>678.18586339098806</v>
      </c>
      <c r="I1941" s="24">
        <f t="shared" si="1184"/>
        <v>524.96977818751179</v>
      </c>
      <c r="J1941" s="12">
        <f t="shared" si="1170"/>
        <v>0.23397634125366876</v>
      </c>
      <c r="K1941" s="24">
        <f t="shared" si="1171"/>
        <v>686.23447924726031</v>
      </c>
      <c r="L1941" s="12">
        <f t="shared" si="1185"/>
        <v>0.1935621919708507</v>
      </c>
      <c r="M1941" s="24">
        <f t="shared" si="1186"/>
        <v>756.59818272572704</v>
      </c>
      <c r="N1941" s="12">
        <f t="shared" si="1172"/>
        <v>0.38810018922650857</v>
      </c>
      <c r="O1941" s="24">
        <f t="shared" si="1173"/>
        <v>1241.1431673073532</v>
      </c>
      <c r="P1941" s="12">
        <f t="shared" si="1187"/>
        <v>0.17999274077393895</v>
      </c>
      <c r="Q1941" s="24">
        <f t="shared" si="1188"/>
        <v>678.18586339098806</v>
      </c>
      <c r="R1941" s="12">
        <f t="shared" si="1174"/>
        <v>0.32716940664152655</v>
      </c>
      <c r="S1941" s="24">
        <f t="shared" si="1175"/>
        <v>883.37336250442581</v>
      </c>
      <c r="T1941" s="12">
        <f t="shared" si="1189"/>
        <v>0.19127306022511548</v>
      </c>
      <c r="W1941" s="24">
        <f t="shared" si="1190"/>
        <v>955.85055484380621</v>
      </c>
      <c r="X1941" s="24">
        <f t="shared" si="1191"/>
        <v>650</v>
      </c>
      <c r="Y1941" s="13">
        <f t="shared" si="1176"/>
        <v>0.29958966704604484</v>
      </c>
      <c r="Z1941" s="24">
        <f t="shared" si="1177"/>
        <v>1337.7127685348796</v>
      </c>
      <c r="AA1941" s="24">
        <f t="shared" si="1178"/>
        <v>11776.548968554505</v>
      </c>
      <c r="AB1941" s="24">
        <f t="shared" si="1192"/>
        <v>817.01820911739719</v>
      </c>
      <c r="AC1941" s="24">
        <f t="shared" si="1193"/>
        <v>678.18586339098806</v>
      </c>
      <c r="AD1941" s="123">
        <f t="shared" si="1194"/>
        <v>9615</v>
      </c>
      <c r="AE1941" s="14">
        <f t="shared" si="1195"/>
        <v>160.25</v>
      </c>
      <c r="AF1941" s="24">
        <f t="shared" si="1179"/>
        <v>500</v>
      </c>
      <c r="AG1941" s="3">
        <f t="shared" si="1196"/>
        <v>-1</v>
      </c>
      <c r="AH1941" s="14">
        <f t="shared" si="1163"/>
        <v>0</v>
      </c>
      <c r="AI1941" s="14">
        <f t="shared" si="1164"/>
        <v>0</v>
      </c>
      <c r="AJ1941" s="14">
        <f t="shared" si="1165"/>
        <v>0.64999999999999991</v>
      </c>
      <c r="AK1941" s="14">
        <f t="shared" si="1166"/>
        <v>0.87999999999999989</v>
      </c>
      <c r="AL1941" s="24">
        <f t="shared" si="1197"/>
        <v>801.56063901169682</v>
      </c>
      <c r="AM1941" s="14">
        <f t="shared" si="1198"/>
        <v>647.27072317958732</v>
      </c>
      <c r="AN1941" s="138" t="str">
        <f t="shared" si="1199"/>
        <v>modifiée</v>
      </c>
      <c r="AP1941" s="124"/>
    </row>
    <row r="1942" spans="2:42" x14ac:dyDescent="0.25">
      <c r="B1942" s="3">
        <f t="shared" si="1180"/>
        <v>9620</v>
      </c>
      <c r="C1942" s="14">
        <f t="shared" si="1181"/>
        <v>160.33333333333334</v>
      </c>
      <c r="D1942" s="11">
        <f t="shared" si="1182"/>
        <v>1092.4160310465586</v>
      </c>
      <c r="E1942" s="11">
        <f t="shared" si="1167"/>
        <v>1009.5798410115736</v>
      </c>
      <c r="F1942" s="11">
        <f t="shared" si="1183"/>
        <v>525.16334037948263</v>
      </c>
      <c r="G1942" s="11">
        <f t="shared" si="1168"/>
        <v>756.77817546650101</v>
      </c>
      <c r="H1942" s="11">
        <f t="shared" si="1169"/>
        <v>678.37713645121323</v>
      </c>
      <c r="I1942" s="24">
        <f t="shared" si="1184"/>
        <v>525.16334037948263</v>
      </c>
      <c r="J1942" s="12">
        <f t="shared" si="1170"/>
        <v>0.23392128665354403</v>
      </c>
      <c r="K1942" s="24">
        <f t="shared" si="1171"/>
        <v>686.39598812653867</v>
      </c>
      <c r="L1942" s="12">
        <f t="shared" si="1185"/>
        <v>0.19348108648940812</v>
      </c>
      <c r="M1942" s="24">
        <f t="shared" si="1186"/>
        <v>756.77817546650101</v>
      </c>
      <c r="N1942" s="12">
        <f t="shared" si="1172"/>
        <v>0.38962609435888518</v>
      </c>
      <c r="O1942" s="24">
        <f t="shared" si="1173"/>
        <v>1236.2824386333029</v>
      </c>
      <c r="P1942" s="12">
        <f t="shared" si="1187"/>
        <v>0.18056315554361935</v>
      </c>
      <c r="Q1942" s="24">
        <f t="shared" si="1188"/>
        <v>678.37713645121323</v>
      </c>
      <c r="R1942" s="12">
        <f t="shared" si="1174"/>
        <v>0.32691133933741229</v>
      </c>
      <c r="S1942" s="24">
        <f t="shared" si="1175"/>
        <v>884.07070687507371</v>
      </c>
      <c r="T1942" s="12">
        <f t="shared" si="1189"/>
        <v>0.19108552797132408</v>
      </c>
      <c r="W1942" s="24">
        <f t="shared" si="1190"/>
        <v>956.15014451085221</v>
      </c>
      <c r="X1942" s="24">
        <f t="shared" si="1191"/>
        <v>650</v>
      </c>
      <c r="Y1942" s="13">
        <f t="shared" si="1176"/>
        <v>0.29931501432064594</v>
      </c>
      <c r="Z1942" s="24">
        <f t="shared" si="1177"/>
        <v>1335.742412518036</v>
      </c>
      <c r="AA1942" s="24">
        <f t="shared" si="1178"/>
        <v>11766.496654486631</v>
      </c>
      <c r="AB1942" s="24">
        <f t="shared" si="1192"/>
        <v>817.26364048103278</v>
      </c>
      <c r="AC1942" s="24">
        <f t="shared" si="1193"/>
        <v>678.37713645121323</v>
      </c>
      <c r="AD1942" s="123">
        <f t="shared" si="1194"/>
        <v>9620</v>
      </c>
      <c r="AE1942" s="14">
        <f t="shared" si="1195"/>
        <v>160.33333333333334</v>
      </c>
      <c r="AF1942" s="24">
        <f t="shared" si="1179"/>
        <v>500</v>
      </c>
      <c r="AG1942" s="3">
        <f t="shared" si="1196"/>
        <v>-1</v>
      </c>
      <c r="AH1942" s="14">
        <f t="shared" si="1163"/>
        <v>0</v>
      </c>
      <c r="AI1942" s="14">
        <f t="shared" si="1164"/>
        <v>0</v>
      </c>
      <c r="AJ1942" s="14">
        <f t="shared" si="1165"/>
        <v>0.64999999999999991</v>
      </c>
      <c r="AK1942" s="14">
        <f t="shared" si="1166"/>
        <v>0.87999999999999989</v>
      </c>
      <c r="AL1942" s="24">
        <f t="shared" si="1197"/>
        <v>801.79154903977883</v>
      </c>
      <c r="AM1942" s="14">
        <f t="shared" si="1198"/>
        <v>647.43295356870533</v>
      </c>
      <c r="AN1942" s="138" t="str">
        <f t="shared" si="1199"/>
        <v>modifiée</v>
      </c>
      <c r="AP1942" s="124"/>
    </row>
    <row r="1943" spans="2:42" x14ac:dyDescent="0.25">
      <c r="B1943" s="3">
        <f t="shared" si="1180"/>
        <v>9625</v>
      </c>
      <c r="C1943" s="14">
        <f t="shared" si="1181"/>
        <v>160.41666666666666</v>
      </c>
      <c r="D1943" s="11">
        <f t="shared" si="1182"/>
        <v>1092.4938252312018</v>
      </c>
      <c r="E1943" s="11">
        <f t="shared" si="1167"/>
        <v>1009.8006164379458</v>
      </c>
      <c r="F1943" s="11">
        <f t="shared" si="1183"/>
        <v>525.35682146597208</v>
      </c>
      <c r="G1943" s="11">
        <f t="shared" si="1168"/>
        <v>756.95873862204462</v>
      </c>
      <c r="H1943" s="11">
        <f t="shared" si="1169"/>
        <v>678.5682219791845</v>
      </c>
      <c r="I1943" s="24">
        <f t="shared" si="1184"/>
        <v>525.35682146597208</v>
      </c>
      <c r="J1943" s="12">
        <f t="shared" si="1170"/>
        <v>0.23386623489918582</v>
      </c>
      <c r="K1943" s="24">
        <f t="shared" si="1171"/>
        <v>686.55756469336154</v>
      </c>
      <c r="L1943" s="12">
        <f t="shared" si="1185"/>
        <v>0.1934000116940732</v>
      </c>
      <c r="M1943" s="24">
        <f t="shared" si="1186"/>
        <v>756.95873862204462</v>
      </c>
      <c r="N1943" s="12">
        <f t="shared" si="1172"/>
        <v>0.39114742583512108</v>
      </c>
      <c r="O1943" s="24">
        <f t="shared" si="1173"/>
        <v>1231.4740332516367</v>
      </c>
      <c r="P1943" s="12">
        <f t="shared" si="1187"/>
        <v>0.18113041479663916</v>
      </c>
      <c r="Q1943" s="24">
        <f t="shared" si="1188"/>
        <v>678.5682219791845</v>
      </c>
      <c r="R1943" s="12">
        <f t="shared" si="1174"/>
        <v>0.32665227651469886</v>
      </c>
      <c r="S1943" s="24">
        <f t="shared" si="1175"/>
        <v>884.77184955574023</v>
      </c>
      <c r="T1943" s="12">
        <f t="shared" si="1189"/>
        <v>0.19089759127804093</v>
      </c>
      <c r="W1943" s="24">
        <f t="shared" si="1190"/>
        <v>956.44945952517287</v>
      </c>
      <c r="X1943" s="24">
        <f t="shared" si="1191"/>
        <v>650</v>
      </c>
      <c r="Y1943" s="13">
        <f t="shared" si="1176"/>
        <v>0.29904139215615033</v>
      </c>
      <c r="Z1943" s="24">
        <f t="shared" si="1177"/>
        <v>1333.778922819323</v>
      </c>
      <c r="AA1943" s="24">
        <f t="shared" si="1178"/>
        <v>11756.482585954962</v>
      </c>
      <c r="AB1943" s="24">
        <f t="shared" si="1192"/>
        <v>817.50884075217868</v>
      </c>
      <c r="AC1943" s="24">
        <f t="shared" si="1193"/>
        <v>678.5682219791845</v>
      </c>
      <c r="AD1943" s="123">
        <f t="shared" si="1194"/>
        <v>9625</v>
      </c>
      <c r="AE1943" s="14">
        <f t="shared" si="1195"/>
        <v>160.41666666666666</v>
      </c>
      <c r="AF1943" s="24">
        <f t="shared" si="1179"/>
        <v>500</v>
      </c>
      <c r="AG1943" s="3">
        <f t="shared" si="1196"/>
        <v>-1</v>
      </c>
      <c r="AH1943" s="14">
        <f t="shared" si="1163"/>
        <v>0</v>
      </c>
      <c r="AI1943" s="14">
        <f t="shared" si="1164"/>
        <v>0</v>
      </c>
      <c r="AJ1943" s="14">
        <f t="shared" si="1165"/>
        <v>0.64999999999999991</v>
      </c>
      <c r="AK1943" s="14">
        <f t="shared" si="1166"/>
        <v>0.87999999999999989</v>
      </c>
      <c r="AL1943" s="24">
        <f t="shared" si="1197"/>
        <v>802.02223584351077</v>
      </c>
      <c r="AM1943" s="14">
        <f t="shared" si="1198"/>
        <v>647.59501216184879</v>
      </c>
      <c r="AN1943" s="138" t="str">
        <f t="shared" si="1199"/>
        <v>modifiée</v>
      </c>
      <c r="AP1943" s="124"/>
    </row>
    <row r="1944" spans="2:42" x14ac:dyDescent="0.25">
      <c r="B1944" s="3">
        <f t="shared" si="1180"/>
        <v>9630</v>
      </c>
      <c r="C1944" s="14">
        <f t="shared" si="1181"/>
        <v>160.5</v>
      </c>
      <c r="D1944" s="11">
        <f t="shared" si="1182"/>
        <v>1092.5715790452232</v>
      </c>
      <c r="E1944" s="11">
        <f t="shared" si="1167"/>
        <v>1010.021391864318</v>
      </c>
      <c r="F1944" s="11">
        <f t="shared" si="1183"/>
        <v>525.55022147766613</v>
      </c>
      <c r="G1944" s="11">
        <f t="shared" si="1168"/>
        <v>757.13986903684122</v>
      </c>
      <c r="H1944" s="11">
        <f t="shared" si="1169"/>
        <v>678.75911957046253</v>
      </c>
      <c r="I1944" s="24">
        <f t="shared" si="1184"/>
        <v>525.55022147766613</v>
      </c>
      <c r="J1944" s="12">
        <f t="shared" si="1170"/>
        <v>0.23381118602124734</v>
      </c>
      <c r="K1944" s="24">
        <f t="shared" si="1171"/>
        <v>686.71920889961052</v>
      </c>
      <c r="L1944" s="12">
        <f t="shared" si="1185"/>
        <v>0.19331896760503517</v>
      </c>
      <c r="M1944" s="24">
        <f t="shared" si="1186"/>
        <v>757.13986903684122</v>
      </c>
      <c r="N1944" s="12">
        <f t="shared" si="1172"/>
        <v>0.39266415517398456</v>
      </c>
      <c r="O1944" s="24">
        <f t="shared" si="1173"/>
        <v>1226.7172639573942</v>
      </c>
      <c r="P1944" s="12">
        <f t="shared" si="1187"/>
        <v>0.18169451332779787</v>
      </c>
      <c r="Q1944" s="24">
        <f t="shared" si="1188"/>
        <v>678.75911957046253</v>
      </c>
      <c r="R1944" s="12">
        <f t="shared" si="1174"/>
        <v>0.32639221333055524</v>
      </c>
      <c r="S1944" s="24">
        <f t="shared" si="1175"/>
        <v>885.47681914459213</v>
      </c>
      <c r="T1944" s="12">
        <f t="shared" si="1189"/>
        <v>0.19070924785196014</v>
      </c>
      <c r="W1944" s="24">
        <f t="shared" si="1190"/>
        <v>956.74850091732901</v>
      </c>
      <c r="X1944" s="24">
        <f t="shared" si="1191"/>
        <v>650</v>
      </c>
      <c r="Y1944" s="13">
        <f t="shared" si="1176"/>
        <v>0.29876879764494568</v>
      </c>
      <c r="Z1944" s="24">
        <f t="shared" si="1177"/>
        <v>1331.8222736747259</v>
      </c>
      <c r="AA1944" s="24">
        <f t="shared" si="1178"/>
        <v>11746.506661445466</v>
      </c>
      <c r="AB1944" s="24">
        <f t="shared" si="1192"/>
        <v>817.75381024389571</v>
      </c>
      <c r="AC1944" s="24">
        <f t="shared" si="1193"/>
        <v>678.75911957046253</v>
      </c>
      <c r="AD1944" s="123">
        <f t="shared" si="1194"/>
        <v>9630</v>
      </c>
      <c r="AE1944" s="14">
        <f t="shared" si="1195"/>
        <v>160.5</v>
      </c>
      <c r="AF1944" s="24">
        <f t="shared" si="1179"/>
        <v>500</v>
      </c>
      <c r="AG1944" s="3">
        <f t="shared" si="1196"/>
        <v>-1</v>
      </c>
      <c r="AH1944" s="14">
        <f t="shared" si="1163"/>
        <v>0</v>
      </c>
      <c r="AI1944" s="14">
        <f t="shared" si="1164"/>
        <v>0</v>
      </c>
      <c r="AJ1944" s="14">
        <f t="shared" si="1165"/>
        <v>0.64999999999999991</v>
      </c>
      <c r="AK1944" s="14">
        <f t="shared" si="1166"/>
        <v>0.87999999999999989</v>
      </c>
      <c r="AL1944" s="24">
        <f t="shared" si="1197"/>
        <v>802.25269972650699</v>
      </c>
      <c r="AM1944" s="14">
        <f t="shared" si="1198"/>
        <v>647.75689853568508</v>
      </c>
      <c r="AN1944" s="138" t="str">
        <f t="shared" si="1199"/>
        <v>modifiée</v>
      </c>
      <c r="AP1944" s="124"/>
    </row>
    <row r="1945" spans="2:42" x14ac:dyDescent="0.25">
      <c r="B1945" s="3">
        <f t="shared" si="1180"/>
        <v>9635</v>
      </c>
      <c r="C1945" s="14">
        <f t="shared" si="1181"/>
        <v>160.58333333333334</v>
      </c>
      <c r="D1945" s="11">
        <f t="shared" si="1182"/>
        <v>1092.6492925305008</v>
      </c>
      <c r="E1945" s="11">
        <f t="shared" si="1167"/>
        <v>1010.2421672906903</v>
      </c>
      <c r="F1945" s="11">
        <f t="shared" si="1183"/>
        <v>525.74354044527115</v>
      </c>
      <c r="G1945" s="11">
        <f t="shared" si="1168"/>
        <v>757.321563550169</v>
      </c>
      <c r="H1945" s="11">
        <f t="shared" si="1169"/>
        <v>678.94982881831447</v>
      </c>
      <c r="I1945" s="24">
        <f t="shared" si="1184"/>
        <v>525.74354044527115</v>
      </c>
      <c r="J1945" s="12">
        <f t="shared" si="1170"/>
        <v>0.233756140050359</v>
      </c>
      <c r="K1945" s="24">
        <f t="shared" si="1171"/>
        <v>686.8809206970991</v>
      </c>
      <c r="L1945" s="12">
        <f t="shared" si="1185"/>
        <v>0.19323795424240525</v>
      </c>
      <c r="M1945" s="24">
        <f t="shared" si="1186"/>
        <v>757.321563550169</v>
      </c>
      <c r="N1945" s="12">
        <f t="shared" si="1172"/>
        <v>0.39417625479041529</v>
      </c>
      <c r="O1945" s="24">
        <f t="shared" si="1173"/>
        <v>1222.0114535952625</v>
      </c>
      <c r="P1945" s="12">
        <f t="shared" si="1187"/>
        <v>0.18225544636986407</v>
      </c>
      <c r="Q1945" s="24">
        <f t="shared" si="1188"/>
        <v>678.94982881831447</v>
      </c>
      <c r="R1945" s="12">
        <f t="shared" si="1174"/>
        <v>0.32613114491791151</v>
      </c>
      <c r="S1945" s="24">
        <f t="shared" si="1175"/>
        <v>886.18564450889494</v>
      </c>
      <c r="T1945" s="12">
        <f t="shared" si="1189"/>
        <v>0.19052049538660823</v>
      </c>
      <c r="W1945" s="24">
        <f t="shared" si="1190"/>
        <v>957.04726971497394</v>
      </c>
      <c r="X1945" s="24">
        <f t="shared" si="1191"/>
        <v>650</v>
      </c>
      <c r="Y1945" s="13">
        <f t="shared" si="1176"/>
        <v>0.29849722788070004</v>
      </c>
      <c r="Z1945" s="24">
        <f t="shared" si="1177"/>
        <v>1329.8724393929092</v>
      </c>
      <c r="AA1945" s="24">
        <f t="shared" si="1178"/>
        <v>11736.568779427476</v>
      </c>
      <c r="AB1945" s="24">
        <f t="shared" si="1192"/>
        <v>817.9985492666442</v>
      </c>
      <c r="AC1945" s="24">
        <f t="shared" si="1193"/>
        <v>678.94982881831447</v>
      </c>
      <c r="AD1945" s="123">
        <f t="shared" si="1194"/>
        <v>9635</v>
      </c>
      <c r="AE1945" s="14">
        <f t="shared" si="1195"/>
        <v>160.58333333333334</v>
      </c>
      <c r="AF1945" s="24">
        <f t="shared" si="1179"/>
        <v>500</v>
      </c>
      <c r="AG1945" s="3">
        <f t="shared" si="1196"/>
        <v>-1</v>
      </c>
      <c r="AH1945" s="14">
        <f t="shared" si="1163"/>
        <v>0</v>
      </c>
      <c r="AI1945" s="14">
        <f t="shared" si="1164"/>
        <v>0</v>
      </c>
      <c r="AJ1945" s="14">
        <f t="shared" si="1165"/>
        <v>0.64999999999999991</v>
      </c>
      <c r="AK1945" s="14">
        <f t="shared" si="1166"/>
        <v>0.87999999999999989</v>
      </c>
      <c r="AL1945" s="24">
        <f t="shared" si="1197"/>
        <v>802.48294098990118</v>
      </c>
      <c r="AM1945" s="14">
        <f t="shared" si="1198"/>
        <v>647.91861226482854</v>
      </c>
      <c r="AN1945" s="138" t="str">
        <f t="shared" si="1199"/>
        <v>modifiée</v>
      </c>
      <c r="AP1945" s="124"/>
    </row>
    <row r="1946" spans="2:42" x14ac:dyDescent="0.25">
      <c r="B1946" s="3">
        <f t="shared" si="1180"/>
        <v>9640</v>
      </c>
      <c r="C1946" s="14">
        <f t="shared" si="1181"/>
        <v>160.66666666666666</v>
      </c>
      <c r="D1946" s="11">
        <f t="shared" si="1182"/>
        <v>1092.7269657288482</v>
      </c>
      <c r="E1946" s="11">
        <f t="shared" si="1167"/>
        <v>1010.4629427170624</v>
      </c>
      <c r="F1946" s="11">
        <f t="shared" si="1183"/>
        <v>525.93677839951351</v>
      </c>
      <c r="G1946" s="11">
        <f t="shared" si="1168"/>
        <v>757.50381899653883</v>
      </c>
      <c r="H1946" s="11">
        <f t="shared" si="1169"/>
        <v>679.14034931370111</v>
      </c>
      <c r="I1946" s="24">
        <f t="shared" si="1184"/>
        <v>525.93677839951351</v>
      </c>
      <c r="J1946" s="12">
        <f t="shared" si="1170"/>
        <v>0.23370109701712855</v>
      </c>
      <c r="K1946" s="24">
        <f t="shared" si="1171"/>
        <v>687.04270003757244</v>
      </c>
      <c r="L1946" s="12">
        <f t="shared" si="1185"/>
        <v>0.19315697162620077</v>
      </c>
      <c r="M1946" s="24">
        <f t="shared" si="1186"/>
        <v>757.50381899653883</v>
      </c>
      <c r="N1946" s="12">
        <f t="shared" si="1172"/>
        <v>0.39568369798626346</v>
      </c>
      <c r="O1946" s="24">
        <f t="shared" si="1173"/>
        <v>1217.3559349061034</v>
      </c>
      <c r="P1946" s="12">
        <f t="shared" si="1187"/>
        <v>0.18281320958689931</v>
      </c>
      <c r="Q1946" s="24">
        <f t="shared" si="1188"/>
        <v>679.14034931370111</v>
      </c>
      <c r="R1946" s="12">
        <f t="shared" si="1174"/>
        <v>0.32586906638538782</v>
      </c>
      <c r="S1946" s="24">
        <f t="shared" si="1175"/>
        <v>886.89835478800342</v>
      </c>
      <c r="T1946" s="12">
        <f t="shared" si="1189"/>
        <v>0.19033133156226428</v>
      </c>
      <c r="W1946" s="24">
        <f t="shared" si="1190"/>
        <v>957.34576694285465</v>
      </c>
      <c r="X1946" s="24">
        <f t="shared" si="1191"/>
        <v>650</v>
      </c>
      <c r="Y1946" s="13">
        <f t="shared" si="1176"/>
        <v>0.29822667995841712</v>
      </c>
      <c r="Z1946" s="24">
        <f t="shared" si="1177"/>
        <v>1327.9293943551947</v>
      </c>
      <c r="AA1946" s="24">
        <f t="shared" si="1178"/>
        <v>11726.668838356132</v>
      </c>
      <c r="AB1946" s="24">
        <f t="shared" si="1192"/>
        <v>818.24305812827788</v>
      </c>
      <c r="AC1946" s="24">
        <f t="shared" si="1193"/>
        <v>679.14034931370111</v>
      </c>
      <c r="AD1946" s="123">
        <f t="shared" si="1194"/>
        <v>9640</v>
      </c>
      <c r="AE1946" s="14">
        <f t="shared" si="1195"/>
        <v>160.66666666666666</v>
      </c>
      <c r="AF1946" s="24">
        <f t="shared" si="1179"/>
        <v>500</v>
      </c>
      <c r="AG1946" s="3">
        <f t="shared" si="1196"/>
        <v>-1</v>
      </c>
      <c r="AH1946" s="14">
        <f t="shared" si="1163"/>
        <v>0</v>
      </c>
      <c r="AI1946" s="14">
        <f t="shared" si="1164"/>
        <v>0</v>
      </c>
      <c r="AJ1946" s="14">
        <f t="shared" si="1165"/>
        <v>0.64999999999999991</v>
      </c>
      <c r="AK1946" s="14">
        <f t="shared" si="1166"/>
        <v>0.87999999999999989</v>
      </c>
      <c r="AL1946" s="24">
        <f t="shared" si="1197"/>
        <v>802.7129599323423</v>
      </c>
      <c r="AM1946" s="14">
        <f t="shared" si="1198"/>
        <v>648.08015292182984</v>
      </c>
      <c r="AN1946" s="138" t="str">
        <f t="shared" si="1199"/>
        <v>modifiée</v>
      </c>
      <c r="AP1946" s="124"/>
    </row>
    <row r="1947" spans="2:42" x14ac:dyDescent="0.25">
      <c r="B1947" s="3">
        <f t="shared" si="1180"/>
        <v>9645</v>
      </c>
      <c r="C1947" s="14">
        <f t="shared" si="1181"/>
        <v>160.75</v>
      </c>
      <c r="D1947" s="11">
        <f t="shared" si="1182"/>
        <v>1092.8045986820134</v>
      </c>
      <c r="E1947" s="11">
        <f t="shared" si="1167"/>
        <v>1010.6837181434347</v>
      </c>
      <c r="F1947" s="11">
        <f t="shared" si="1183"/>
        <v>526.12993537113971</v>
      </c>
      <c r="G1947" s="11">
        <f t="shared" si="1168"/>
        <v>757.68663220612575</v>
      </c>
      <c r="H1947" s="11">
        <f t="shared" si="1169"/>
        <v>679.33068064526333</v>
      </c>
      <c r="I1947" s="24">
        <f t="shared" si="1184"/>
        <v>526.12993537113971</v>
      </c>
      <c r="J1947" s="12">
        <f t="shared" si="1170"/>
        <v>0.23364605695214047</v>
      </c>
      <c r="K1947" s="24">
        <f t="shared" si="1171"/>
        <v>687.20454687270808</v>
      </c>
      <c r="L1947" s="12">
        <f t="shared" si="1185"/>
        <v>0.19307601977639896</v>
      </c>
      <c r="M1947" s="24">
        <f t="shared" si="1186"/>
        <v>757.68663220612575</v>
      </c>
      <c r="N1947" s="12">
        <f t="shared" si="1172"/>
        <v>0.39718645894091947</v>
      </c>
      <c r="O1947" s="24">
        <f t="shared" si="1173"/>
        <v>1212.7500503757656</v>
      </c>
      <c r="P1947" s="12">
        <f t="shared" si="1187"/>
        <v>0.18336779906769549</v>
      </c>
      <c r="Q1947" s="24">
        <f t="shared" si="1188"/>
        <v>679.33068064526333</v>
      </c>
      <c r="R1947" s="12">
        <f t="shared" si="1174"/>
        <v>0.32560597281722675</v>
      </c>
      <c r="S1947" s="24">
        <f t="shared" si="1175"/>
        <v>887.61497939638673</v>
      </c>
      <c r="T1947" s="12">
        <f t="shared" si="1189"/>
        <v>0.19014175404597752</v>
      </c>
      <c r="W1947" s="24">
        <f t="shared" si="1190"/>
        <v>957.64399362281301</v>
      </c>
      <c r="X1947" s="24">
        <f t="shared" si="1191"/>
        <v>650</v>
      </c>
      <c r="Y1947" s="13">
        <f t="shared" si="1176"/>
        <v>0.29795715097448866</v>
      </c>
      <c r="Z1947" s="24">
        <f t="shared" si="1177"/>
        <v>1325.9931130155423</v>
      </c>
      <c r="AA1947" s="24">
        <f t="shared" si="1178"/>
        <v>11716.806736674696</v>
      </c>
      <c r="AB1947" s="24">
        <f t="shared" si="1192"/>
        <v>818.48733713403817</v>
      </c>
      <c r="AC1947" s="24">
        <f t="shared" si="1193"/>
        <v>679.33068064526333</v>
      </c>
      <c r="AD1947" s="123">
        <f t="shared" si="1194"/>
        <v>9645</v>
      </c>
      <c r="AE1947" s="14">
        <f t="shared" si="1195"/>
        <v>160.75</v>
      </c>
      <c r="AF1947" s="24">
        <f t="shared" si="1179"/>
        <v>500</v>
      </c>
      <c r="AG1947" s="3">
        <f t="shared" si="1196"/>
        <v>-1</v>
      </c>
      <c r="AH1947" s="14">
        <f t="shared" si="1163"/>
        <v>0</v>
      </c>
      <c r="AI1947" s="14">
        <f t="shared" si="1164"/>
        <v>0</v>
      </c>
      <c r="AJ1947" s="14">
        <f t="shared" si="1165"/>
        <v>0.64999999999999991</v>
      </c>
      <c r="AK1947" s="14">
        <f t="shared" si="1166"/>
        <v>0.87999999999999989</v>
      </c>
      <c r="AL1947" s="24">
        <f t="shared" si="1197"/>
        <v>802.94275684998809</v>
      </c>
      <c r="AM1947" s="14">
        <f t="shared" si="1198"/>
        <v>648.24152007716316</v>
      </c>
      <c r="AN1947" s="138" t="str">
        <f t="shared" si="1199"/>
        <v>modifiée</v>
      </c>
      <c r="AP1947" s="124"/>
    </row>
    <row r="1948" spans="2:42" x14ac:dyDescent="0.25">
      <c r="B1948" s="3">
        <f t="shared" si="1180"/>
        <v>9650</v>
      </c>
      <c r="C1948" s="14">
        <f t="shared" si="1181"/>
        <v>160.83333333333334</v>
      </c>
      <c r="D1948" s="11">
        <f t="shared" si="1182"/>
        <v>1092.8821914316795</v>
      </c>
      <c r="E1948" s="11">
        <f t="shared" si="1167"/>
        <v>1010.904493569807</v>
      </c>
      <c r="F1948" s="11">
        <f t="shared" si="1183"/>
        <v>526.32301139091612</v>
      </c>
      <c r="G1948" s="11">
        <f t="shared" si="1168"/>
        <v>757.87000000519345</v>
      </c>
      <c r="H1948" s="11">
        <f t="shared" si="1169"/>
        <v>679.52082239930928</v>
      </c>
      <c r="I1948" s="24">
        <f t="shared" si="1184"/>
        <v>526.32301139091612</v>
      </c>
      <c r="J1948" s="12">
        <f t="shared" si="1170"/>
        <v>0.23359101988595635</v>
      </c>
      <c r="K1948" s="24">
        <f t="shared" si="1171"/>
        <v>687.36646115411645</v>
      </c>
      <c r="L1948" s="12">
        <f t="shared" si="1185"/>
        <v>0.1929950987128988</v>
      </c>
      <c r="M1948" s="24">
        <f t="shared" si="1186"/>
        <v>757.87000000519345</v>
      </c>
      <c r="N1948" s="12">
        <f t="shared" si="1172"/>
        <v>0.39868451270183336</v>
      </c>
      <c r="O1948" s="24">
        <f t="shared" si="1173"/>
        <v>1208.1931520861831</v>
      </c>
      <c r="P1948" s="12">
        <f t="shared" si="1187"/>
        <v>0.183919211319054</v>
      </c>
      <c r="Q1948" s="24">
        <f t="shared" si="1188"/>
        <v>679.52082239930928</v>
      </c>
      <c r="R1948" s="12">
        <f t="shared" si="1174"/>
        <v>0.32534185927322379</v>
      </c>
      <c r="S1948" s="24">
        <f t="shared" si="1175"/>
        <v>888.33554802669505</v>
      </c>
      <c r="T1948" s="12">
        <f t="shared" si="1189"/>
        <v>0.18995176049145762</v>
      </c>
      <c r="W1948" s="24">
        <f t="shared" si="1190"/>
        <v>957.94195077378754</v>
      </c>
      <c r="X1948" s="24">
        <f t="shared" si="1191"/>
        <v>650</v>
      </c>
      <c r="Y1948" s="13">
        <f t="shared" si="1176"/>
        <v>0.29768863802674295</v>
      </c>
      <c r="Z1948" s="24">
        <f t="shared" si="1177"/>
        <v>1324.0635699004856</v>
      </c>
      <c r="AA1948" s="24">
        <f t="shared" si="1178"/>
        <v>11706.982372816741</v>
      </c>
      <c r="AB1948" s="24">
        <f t="shared" si="1192"/>
        <v>818.73138658654841</v>
      </c>
      <c r="AC1948" s="24">
        <f t="shared" si="1193"/>
        <v>679.52082239930928</v>
      </c>
      <c r="AD1948" s="123">
        <f t="shared" si="1194"/>
        <v>9650</v>
      </c>
      <c r="AE1948" s="14">
        <f t="shared" si="1195"/>
        <v>160.83333333333334</v>
      </c>
      <c r="AF1948" s="24">
        <f t="shared" si="1179"/>
        <v>500</v>
      </c>
      <c r="AG1948" s="3">
        <f t="shared" si="1196"/>
        <v>-1</v>
      </c>
      <c r="AH1948" s="14">
        <f t="shared" si="1163"/>
        <v>0</v>
      </c>
      <c r="AI1948" s="14">
        <f t="shared" si="1164"/>
        <v>0</v>
      </c>
      <c r="AJ1948" s="14">
        <f t="shared" si="1165"/>
        <v>0.64999999999999991</v>
      </c>
      <c r="AK1948" s="14">
        <f t="shared" si="1166"/>
        <v>0.87999999999999989</v>
      </c>
      <c r="AL1948" s="24">
        <f t="shared" si="1197"/>
        <v>803.17233203650096</v>
      </c>
      <c r="AM1948" s="14">
        <f t="shared" si="1198"/>
        <v>648.40271329921438</v>
      </c>
      <c r="AN1948" s="138" t="str">
        <f t="shared" si="1199"/>
        <v>modifiée</v>
      </c>
      <c r="AP1948" s="124"/>
    </row>
    <row r="1949" spans="2:42" x14ac:dyDescent="0.25">
      <c r="B1949" s="3">
        <f t="shared" si="1180"/>
        <v>9655</v>
      </c>
      <c r="C1949" s="14">
        <f t="shared" si="1181"/>
        <v>160.91666666666666</v>
      </c>
      <c r="D1949" s="11">
        <f t="shared" si="1182"/>
        <v>1092.959744019465</v>
      </c>
      <c r="E1949" s="11">
        <f t="shared" si="1167"/>
        <v>1011.1252689961791</v>
      </c>
      <c r="F1949" s="11">
        <f t="shared" si="1183"/>
        <v>526.51600648962904</v>
      </c>
      <c r="G1949" s="11">
        <f t="shared" si="1168"/>
        <v>758.05391921651255</v>
      </c>
      <c r="H1949" s="11">
        <f t="shared" si="1169"/>
        <v>679.71077415980074</v>
      </c>
      <c r="I1949" s="24">
        <f t="shared" si="1184"/>
        <v>526.51600648962904</v>
      </c>
      <c r="J1949" s="12">
        <f t="shared" si="1170"/>
        <v>0.23353598584911422</v>
      </c>
      <c r="K1949" s="24">
        <f t="shared" si="1171"/>
        <v>687.52844283334093</v>
      </c>
      <c r="L1949" s="12">
        <f t="shared" si="1185"/>
        <v>0.19291420845552176</v>
      </c>
      <c r="M1949" s="24">
        <f t="shared" si="1186"/>
        <v>758.05391921651255</v>
      </c>
      <c r="N1949" s="12">
        <f t="shared" si="1172"/>
        <v>0.40017783517494404</v>
      </c>
      <c r="O1949" s="24">
        <f t="shared" si="1173"/>
        <v>1203.6846015686865</v>
      </c>
      <c r="P1949" s="12">
        <f t="shared" si="1187"/>
        <v>0.18446744325913234</v>
      </c>
      <c r="Q1949" s="24">
        <f t="shared" si="1188"/>
        <v>679.71077415980074</v>
      </c>
      <c r="R1949" s="12">
        <f t="shared" si="1174"/>
        <v>0.32507672078866229</v>
      </c>
      <c r="S1949" s="24">
        <f t="shared" si="1175"/>
        <v>889.06009065286207</v>
      </c>
      <c r="T1949" s="12">
        <f t="shared" si="1189"/>
        <v>0.18976134853901777</v>
      </c>
      <c r="W1949" s="24">
        <f t="shared" si="1190"/>
        <v>958.23963941181432</v>
      </c>
      <c r="X1949" s="24">
        <f t="shared" si="1191"/>
        <v>650</v>
      </c>
      <c r="Y1949" s="13">
        <f t="shared" si="1176"/>
        <v>0.29742113821449911</v>
      </c>
      <c r="Z1949" s="24">
        <f t="shared" si="1177"/>
        <v>1322.1407396091195</v>
      </c>
      <c r="AA1949" s="24">
        <f t="shared" si="1178"/>
        <v>11697.19564520854</v>
      </c>
      <c r="AB1949" s="24">
        <f t="shared" si="1192"/>
        <v>818.97520678580759</v>
      </c>
      <c r="AC1949" s="24">
        <f t="shared" si="1193"/>
        <v>679.71077415980074</v>
      </c>
      <c r="AD1949" s="123">
        <f t="shared" si="1194"/>
        <v>9655</v>
      </c>
      <c r="AE1949" s="14">
        <f t="shared" si="1195"/>
        <v>160.91666666666666</v>
      </c>
      <c r="AF1949" s="24">
        <f t="shared" si="1179"/>
        <v>500</v>
      </c>
      <c r="AG1949" s="3">
        <f t="shared" si="1196"/>
        <v>-1</v>
      </c>
      <c r="AH1949" s="14">
        <f t="shared" si="1163"/>
        <v>0</v>
      </c>
      <c r="AI1949" s="14">
        <f t="shared" si="1164"/>
        <v>0</v>
      </c>
      <c r="AJ1949" s="14">
        <f t="shared" si="1165"/>
        <v>0.64999999999999991</v>
      </c>
      <c r="AK1949" s="14">
        <f t="shared" si="1166"/>
        <v>0.87999999999999989</v>
      </c>
      <c r="AL1949" s="24">
        <f t="shared" si="1197"/>
        <v>803.4016857830419</v>
      </c>
      <c r="AM1949" s="14">
        <f t="shared" si="1198"/>
        <v>648.56373215426947</v>
      </c>
      <c r="AN1949" s="138" t="str">
        <f t="shared" si="1199"/>
        <v>modifiée</v>
      </c>
      <c r="AP1949" s="124"/>
    </row>
    <row r="1950" spans="2:42" x14ac:dyDescent="0.25">
      <c r="B1950" s="3">
        <f t="shared" si="1180"/>
        <v>9660</v>
      </c>
      <c r="C1950" s="14">
        <f t="shared" si="1181"/>
        <v>161</v>
      </c>
      <c r="D1950" s="11">
        <f t="shared" si="1182"/>
        <v>1093.037256486924</v>
      </c>
      <c r="E1950" s="11">
        <f t="shared" si="1167"/>
        <v>1011.3460444225514</v>
      </c>
      <c r="F1950" s="11">
        <f t="shared" si="1183"/>
        <v>526.70892069808451</v>
      </c>
      <c r="G1950" s="11">
        <f t="shared" si="1168"/>
        <v>758.23838665977166</v>
      </c>
      <c r="H1950" s="11">
        <f t="shared" si="1169"/>
        <v>679.90053550833977</v>
      </c>
      <c r="I1950" s="24">
        <f t="shared" si="1184"/>
        <v>526.70892069808451</v>
      </c>
      <c r="J1950" s="12">
        <f t="shared" si="1170"/>
        <v>0.23348095487212908</v>
      </c>
      <c r="K1950" s="24">
        <f t="shared" si="1171"/>
        <v>687.69049186185771</v>
      </c>
      <c r="L1950" s="12">
        <f t="shared" si="1185"/>
        <v>0.19283334902401708</v>
      </c>
      <c r="M1950" s="24">
        <f t="shared" si="1186"/>
        <v>758.23838665977166</v>
      </c>
      <c r="N1950" s="12">
        <f t="shared" si="1172"/>
        <v>0.4016664031150104</v>
      </c>
      <c r="O1950" s="24">
        <f t="shared" si="1173"/>
        <v>1199.2237696595421</v>
      </c>
      <c r="P1950" s="12">
        <f t="shared" si="1187"/>
        <v>0.18501249221080165</v>
      </c>
      <c r="Q1950" s="24">
        <f t="shared" si="1188"/>
        <v>679.90053550833977</v>
      </c>
      <c r="R1950" s="12">
        <f t="shared" si="1174"/>
        <v>0.324810552374247</v>
      </c>
      <c r="S1950" s="24">
        <f t="shared" si="1175"/>
        <v>889.78863753324868</v>
      </c>
      <c r="T1950" s="12">
        <f t="shared" si="1189"/>
        <v>0.18957051581552614</v>
      </c>
      <c r="W1950" s="24">
        <f t="shared" si="1190"/>
        <v>958.53706055002885</v>
      </c>
      <c r="X1950" s="24">
        <f t="shared" si="1191"/>
        <v>650</v>
      </c>
      <c r="Y1950" s="13">
        <f t="shared" si="1176"/>
        <v>0.29715464863862467</v>
      </c>
      <c r="Z1950" s="24">
        <f t="shared" si="1177"/>
        <v>1320.2245968130626</v>
      </c>
      <c r="AA1950" s="24">
        <f t="shared" si="1178"/>
        <v>11687.446452271619</v>
      </c>
      <c r="AB1950" s="24">
        <f t="shared" si="1192"/>
        <v>819.21879802918431</v>
      </c>
      <c r="AC1950" s="24">
        <f t="shared" si="1193"/>
        <v>679.90053550833977</v>
      </c>
      <c r="AD1950" s="123">
        <f t="shared" si="1194"/>
        <v>9660</v>
      </c>
      <c r="AE1950" s="14">
        <f t="shared" si="1195"/>
        <v>161</v>
      </c>
      <c r="AF1950" s="24">
        <f t="shared" si="1179"/>
        <v>500</v>
      </c>
      <c r="AG1950" s="3">
        <f t="shared" si="1196"/>
        <v>-1</v>
      </c>
      <c r="AH1950" s="14">
        <f t="shared" si="1163"/>
        <v>0</v>
      </c>
      <c r="AI1950" s="14">
        <f t="shared" si="1164"/>
        <v>0</v>
      </c>
      <c r="AJ1950" s="14">
        <f t="shared" si="1165"/>
        <v>0.64999999999999991</v>
      </c>
      <c r="AK1950" s="14">
        <f t="shared" si="1166"/>
        <v>0.87999999999999989</v>
      </c>
      <c r="AL1950" s="24">
        <f t="shared" si="1197"/>
        <v>803.63081837826508</v>
      </c>
      <c r="AM1950" s="14">
        <f t="shared" si="1198"/>
        <v>648.7245762065013</v>
      </c>
      <c r="AN1950" s="138" t="str">
        <f t="shared" si="1199"/>
        <v>modifiée</v>
      </c>
      <c r="AP1950" s="124"/>
    </row>
    <row r="1951" spans="2:42" x14ac:dyDescent="0.25">
      <c r="B1951" s="3">
        <f t="shared" si="1180"/>
        <v>9665</v>
      </c>
      <c r="C1951" s="14">
        <f t="shared" si="1181"/>
        <v>161.08333333333334</v>
      </c>
      <c r="D1951" s="11">
        <f t="shared" si="1182"/>
        <v>1093.114728875546</v>
      </c>
      <c r="E1951" s="11">
        <f t="shared" si="1167"/>
        <v>1011.5668198489236</v>
      </c>
      <c r="F1951" s="11">
        <f t="shared" si="1183"/>
        <v>526.90175404710851</v>
      </c>
      <c r="G1951" s="11">
        <f t="shared" si="1168"/>
        <v>758.42339915198249</v>
      </c>
      <c r="H1951" s="11">
        <f t="shared" si="1169"/>
        <v>680.09010602415526</v>
      </c>
      <c r="I1951" s="24">
        <f t="shared" si="1184"/>
        <v>526.90175404710851</v>
      </c>
      <c r="J1951" s="12">
        <f t="shared" si="1170"/>
        <v>0.23342592698549203</v>
      </c>
      <c r="K1951" s="24">
        <f t="shared" si="1171"/>
        <v>687.85260819107714</v>
      </c>
      <c r="L1951" s="12">
        <f t="shared" si="1185"/>
        <v>0.19275252043807206</v>
      </c>
      <c r="M1951" s="24">
        <f t="shared" si="1186"/>
        <v>758.42339915198249</v>
      </c>
      <c r="N1951" s="12">
        <f t="shared" si="1172"/>
        <v>0.4031501941158675</v>
      </c>
      <c r="O1951" s="24">
        <f t="shared" si="1173"/>
        <v>1194.8100363576466</v>
      </c>
      <c r="P1951" s="12">
        <f t="shared" si="1187"/>
        <v>0.18555435589502489</v>
      </c>
      <c r="Q1951" s="24">
        <f t="shared" si="1188"/>
        <v>680.09010602415526</v>
      </c>
      <c r="R1951" s="12">
        <f t="shared" si="1174"/>
        <v>0.32454334901604143</v>
      </c>
      <c r="S1951" s="24">
        <f t="shared" si="1175"/>
        <v>890.52121921382502</v>
      </c>
      <c r="T1951" s="12">
        <f t="shared" si="1189"/>
        <v>0.18937925993436472</v>
      </c>
      <c r="W1951" s="24">
        <f t="shared" si="1190"/>
        <v>958.83421519866749</v>
      </c>
      <c r="X1951" s="24">
        <f t="shared" si="1191"/>
        <v>650</v>
      </c>
      <c r="Y1951" s="13">
        <f t="shared" si="1176"/>
        <v>0.29688916640157698</v>
      </c>
      <c r="Z1951" s="24">
        <f t="shared" si="1177"/>
        <v>1318.3151162564031</v>
      </c>
      <c r="AA1951" s="24">
        <f t="shared" si="1178"/>
        <v>11677.734692424629</v>
      </c>
      <c r="AB1951" s="24">
        <f t="shared" si="1192"/>
        <v>819.46216061141138</v>
      </c>
      <c r="AC1951" s="24">
        <f t="shared" si="1193"/>
        <v>680.09010602415526</v>
      </c>
      <c r="AD1951" s="123">
        <f t="shared" si="1194"/>
        <v>9665</v>
      </c>
      <c r="AE1951" s="14">
        <f t="shared" si="1195"/>
        <v>161.08333333333334</v>
      </c>
      <c r="AF1951" s="24">
        <f t="shared" si="1179"/>
        <v>500</v>
      </c>
      <c r="AG1951" s="3">
        <f t="shared" si="1196"/>
        <v>-1</v>
      </c>
      <c r="AH1951" s="14">
        <f t="shared" si="1163"/>
        <v>0</v>
      </c>
      <c r="AI1951" s="14">
        <f t="shared" si="1164"/>
        <v>0</v>
      </c>
      <c r="AJ1951" s="14">
        <f t="shared" si="1165"/>
        <v>0.64999999999999991</v>
      </c>
      <c r="AK1951" s="14">
        <f t="shared" si="1166"/>
        <v>0.87999999999999989</v>
      </c>
      <c r="AL1951" s="24">
        <f t="shared" si="1197"/>
        <v>803.85973010831276</v>
      </c>
      <c r="AM1951" s="14">
        <f t="shared" si="1198"/>
        <v>648.88524501795803</v>
      </c>
      <c r="AN1951" s="138" t="str">
        <f t="shared" si="1199"/>
        <v>modifiée</v>
      </c>
      <c r="AP1951" s="124"/>
    </row>
    <row r="1952" spans="2:42" x14ac:dyDescent="0.25">
      <c r="B1952" s="3">
        <f t="shared" si="1180"/>
        <v>9670</v>
      </c>
      <c r="C1952" s="14">
        <f t="shared" si="1181"/>
        <v>161.16666666666666</v>
      </c>
      <c r="D1952" s="11">
        <f t="shared" si="1182"/>
        <v>1093.1921612267558</v>
      </c>
      <c r="E1952" s="11">
        <f t="shared" si="1167"/>
        <v>1011.7875952752958</v>
      </c>
      <c r="F1952" s="11">
        <f t="shared" si="1183"/>
        <v>527.09450656754655</v>
      </c>
      <c r="G1952" s="11">
        <f t="shared" si="1168"/>
        <v>758.60895350787757</v>
      </c>
      <c r="H1952" s="11">
        <f t="shared" si="1169"/>
        <v>680.27948528408967</v>
      </c>
      <c r="I1952" s="24">
        <f t="shared" si="1184"/>
        <v>527.09450656754655</v>
      </c>
      <c r="J1952" s="12">
        <f t="shared" si="1170"/>
        <v>0.23337090221967063</v>
      </c>
      <c r="K1952" s="24">
        <f t="shared" si="1171"/>
        <v>688.01479177234364</v>
      </c>
      <c r="L1952" s="12">
        <f t="shared" si="1185"/>
        <v>0.19267172271731239</v>
      </c>
      <c r="M1952" s="24">
        <f t="shared" si="1186"/>
        <v>758.60895350787757</v>
      </c>
      <c r="N1952" s="12">
        <f t="shared" si="1172"/>
        <v>0.4046291866006001</v>
      </c>
      <c r="O1952" s="24">
        <f t="shared" si="1173"/>
        <v>1190.4427906843871</v>
      </c>
      <c r="P1952" s="12">
        <f t="shared" si="1187"/>
        <v>0.18609303242422484</v>
      </c>
      <c r="Q1952" s="24">
        <f t="shared" si="1188"/>
        <v>680.27948528408967</v>
      </c>
      <c r="R1952" s="12">
        <f t="shared" si="1174"/>
        <v>0.32427510567540363</v>
      </c>
      <c r="S1952" s="24">
        <f t="shared" si="1175"/>
        <v>891.25786653139585</v>
      </c>
      <c r="T1952" s="12">
        <f t="shared" si="1189"/>
        <v>0.18918757849537243</v>
      </c>
      <c r="W1952" s="24">
        <f t="shared" si="1190"/>
        <v>959.13110436506906</v>
      </c>
      <c r="X1952" s="24">
        <f t="shared" si="1191"/>
        <v>650</v>
      </c>
      <c r="Y1952" s="13">
        <f t="shared" si="1176"/>
        <v>0.29662468860745889</v>
      </c>
      <c r="Z1952" s="24">
        <f t="shared" si="1177"/>
        <v>1316.4122727556673</v>
      </c>
      <c r="AA1952" s="24">
        <f t="shared" si="1178"/>
        <v>11668.060264085812</v>
      </c>
      <c r="AB1952" s="24">
        <f t="shared" si="1192"/>
        <v>819.70529482457937</v>
      </c>
      <c r="AC1952" s="24">
        <f t="shared" si="1193"/>
        <v>680.27948528408967</v>
      </c>
      <c r="AD1952" s="123">
        <f t="shared" si="1194"/>
        <v>9670</v>
      </c>
      <c r="AE1952" s="14">
        <f t="shared" si="1195"/>
        <v>161.16666666666666</v>
      </c>
      <c r="AF1952" s="24">
        <f t="shared" si="1179"/>
        <v>500</v>
      </c>
      <c r="AG1952" s="3">
        <f t="shared" si="1196"/>
        <v>-1</v>
      </c>
      <c r="AH1952" s="14">
        <f t="shared" si="1163"/>
        <v>0</v>
      </c>
      <c r="AI1952" s="14">
        <f t="shared" si="1164"/>
        <v>0</v>
      </c>
      <c r="AJ1952" s="14">
        <f t="shared" si="1165"/>
        <v>0.64999999999999991</v>
      </c>
      <c r="AK1952" s="14">
        <f t="shared" si="1166"/>
        <v>0.87999999999999989</v>
      </c>
      <c r="AL1952" s="24">
        <f t="shared" si="1197"/>
        <v>804.08842125681008</v>
      </c>
      <c r="AM1952" s="14">
        <f t="shared" si="1198"/>
        <v>649.04573814855121</v>
      </c>
      <c r="AN1952" s="138" t="str">
        <f t="shared" si="1199"/>
        <v>modifiée</v>
      </c>
      <c r="AP1952" s="124"/>
    </row>
    <row r="1953" spans="2:42" x14ac:dyDescent="0.25">
      <c r="B1953" s="3">
        <f t="shared" si="1180"/>
        <v>9675</v>
      </c>
      <c r="C1953" s="14">
        <f t="shared" si="1181"/>
        <v>161.25</v>
      </c>
      <c r="D1953" s="11">
        <f t="shared" si="1182"/>
        <v>1093.2695535819148</v>
      </c>
      <c r="E1953" s="11">
        <f t="shared" si="1167"/>
        <v>1012.008370701668</v>
      </c>
      <c r="F1953" s="11">
        <f t="shared" si="1183"/>
        <v>527.28717829026391</v>
      </c>
      <c r="G1953" s="11">
        <f t="shared" si="1168"/>
        <v>758.79504654030177</v>
      </c>
      <c r="H1953" s="11">
        <f t="shared" si="1169"/>
        <v>680.46867286258509</v>
      </c>
      <c r="I1953" s="24">
        <f t="shared" si="1184"/>
        <v>527.28717829026391</v>
      </c>
      <c r="J1953" s="12">
        <f t="shared" si="1170"/>
        <v>0.23331588060510861</v>
      </c>
      <c r="K1953" s="24">
        <f t="shared" si="1171"/>
        <v>688.17704255693525</v>
      </c>
      <c r="L1953" s="12">
        <f t="shared" si="1185"/>
        <v>0.19259095588126482</v>
      </c>
      <c r="M1953" s="24">
        <f t="shared" si="1186"/>
        <v>758.79504654030177</v>
      </c>
      <c r="N1953" s="12">
        <f t="shared" si="1172"/>
        <v>0.4061033598116503</v>
      </c>
      <c r="O1953" s="24">
        <f t="shared" si="1173"/>
        <v>1186.1214305456072</v>
      </c>
      <c r="P1953" s="12">
        <f t="shared" si="1187"/>
        <v>0.1866285202956032</v>
      </c>
      <c r="Q1953" s="24">
        <f t="shared" si="1188"/>
        <v>680.46867286258509</v>
      </c>
      <c r="R1953" s="12">
        <f t="shared" si="1174"/>
        <v>0.32400581728892597</v>
      </c>
      <c r="S1953" s="24">
        <f t="shared" si="1175"/>
        <v>891.99861061686306</v>
      </c>
      <c r="T1953" s="12">
        <f t="shared" si="1189"/>
        <v>0.18899546908473872</v>
      </c>
      <c r="W1953" s="24">
        <f t="shared" si="1190"/>
        <v>959.42772905367656</v>
      </c>
      <c r="X1953" s="24">
        <f t="shared" si="1191"/>
        <v>650</v>
      </c>
      <c r="Y1953" s="13">
        <f t="shared" si="1176"/>
        <v>0.29636121236206947</v>
      </c>
      <c r="Z1953" s="24">
        <f t="shared" si="1177"/>
        <v>1314.5160411997863</v>
      </c>
      <c r="AA1953" s="24">
        <f t="shared" si="1178"/>
        <v>11658.423065675261</v>
      </c>
      <c r="AB1953" s="24">
        <f t="shared" si="1192"/>
        <v>819.94820095813088</v>
      </c>
      <c r="AC1953" s="24">
        <f t="shared" si="1193"/>
        <v>680.46867286258509</v>
      </c>
      <c r="AD1953" s="123">
        <f t="shared" si="1194"/>
        <v>9675</v>
      </c>
      <c r="AE1953" s="14">
        <f t="shared" si="1195"/>
        <v>161.25</v>
      </c>
      <c r="AF1953" s="24">
        <f t="shared" si="1179"/>
        <v>500</v>
      </c>
      <c r="AG1953" s="3">
        <f t="shared" si="1196"/>
        <v>-1</v>
      </c>
      <c r="AH1953" s="14">
        <f t="shared" si="1163"/>
        <v>0</v>
      </c>
      <c r="AI1953" s="14">
        <f t="shared" si="1164"/>
        <v>0</v>
      </c>
      <c r="AJ1953" s="14">
        <f t="shared" si="1165"/>
        <v>0.64999999999999991</v>
      </c>
      <c r="AK1953" s="14">
        <f t="shared" si="1166"/>
        <v>0.87999999999999989</v>
      </c>
      <c r="AL1953" s="24">
        <f t="shared" si="1197"/>
        <v>804.31689210485956</v>
      </c>
      <c r="AM1953" s="14">
        <f t="shared" si="1198"/>
        <v>649.20605515604245</v>
      </c>
      <c r="AN1953" s="138" t="str">
        <f t="shared" si="1199"/>
        <v>modifiée</v>
      </c>
      <c r="AP1953" s="124"/>
    </row>
    <row r="1954" spans="2:42" x14ac:dyDescent="0.25">
      <c r="B1954" s="3">
        <f t="shared" si="1180"/>
        <v>9680</v>
      </c>
      <c r="C1954" s="14">
        <f t="shared" si="1181"/>
        <v>161.33333333333334</v>
      </c>
      <c r="D1954" s="11">
        <f t="shared" si="1182"/>
        <v>1093.3469059823199</v>
      </c>
      <c r="E1954" s="11">
        <f t="shared" si="1167"/>
        <v>1012.2291461280403</v>
      </c>
      <c r="F1954" s="11">
        <f t="shared" si="1183"/>
        <v>527.47976924614522</v>
      </c>
      <c r="G1954" s="11">
        <f t="shared" si="1168"/>
        <v>758.98167506059735</v>
      </c>
      <c r="H1954" s="11">
        <f t="shared" si="1169"/>
        <v>680.65766833166981</v>
      </c>
      <c r="I1954" s="24">
        <f t="shared" si="1184"/>
        <v>527.47976924614522</v>
      </c>
      <c r="J1954" s="12">
        <f t="shared" si="1170"/>
        <v>0.23326086217222575</v>
      </c>
      <c r="K1954" s="24">
        <f t="shared" si="1171"/>
        <v>688.33936049606507</v>
      </c>
      <c r="L1954" s="12">
        <f t="shared" si="1185"/>
        <v>0.19251021994941073</v>
      </c>
      <c r="M1954" s="24">
        <f t="shared" si="1186"/>
        <v>758.98167506059735</v>
      </c>
      <c r="N1954" s="12">
        <f t="shared" si="1172"/>
        <v>0.40757269380086475</v>
      </c>
      <c r="O1954" s="24">
        <f t="shared" si="1173"/>
        <v>1181.8453625956579</v>
      </c>
      <c r="P1954" s="12">
        <f t="shared" si="1187"/>
        <v>0.18716081838463525</v>
      </c>
      <c r="Q1954" s="24">
        <f t="shared" si="1188"/>
        <v>680.65766833166981</v>
      </c>
      <c r="R1954" s="12">
        <f t="shared" si="1174"/>
        <v>0.32373547876837516</v>
      </c>
      <c r="S1954" s="24">
        <f t="shared" si="1175"/>
        <v>892.74348289853242</v>
      </c>
      <c r="T1954" s="12">
        <f t="shared" si="1189"/>
        <v>0.18880292927502251</v>
      </c>
      <c r="W1954" s="24">
        <f t="shared" si="1190"/>
        <v>959.72409026603862</v>
      </c>
      <c r="X1954" s="24">
        <f t="shared" si="1191"/>
        <v>650</v>
      </c>
      <c r="Y1954" s="13">
        <f t="shared" si="1176"/>
        <v>0.29609873477295229</v>
      </c>
      <c r="Z1954" s="24">
        <f t="shared" si="1177"/>
        <v>1312.6263965500414</v>
      </c>
      <c r="AA1954" s="24">
        <f t="shared" si="1178"/>
        <v>11648.822995617074</v>
      </c>
      <c r="AB1954" s="24">
        <f t="shared" si="1192"/>
        <v>820.19087929885427</v>
      </c>
      <c r="AC1954" s="24">
        <f t="shared" si="1193"/>
        <v>680.65766833166981</v>
      </c>
      <c r="AD1954" s="123">
        <f t="shared" si="1194"/>
        <v>9680</v>
      </c>
      <c r="AE1954" s="14">
        <f t="shared" si="1195"/>
        <v>161.33333333333334</v>
      </c>
      <c r="AF1954" s="24">
        <f t="shared" si="1179"/>
        <v>500</v>
      </c>
      <c r="AG1954" s="3">
        <f t="shared" si="1196"/>
        <v>-1</v>
      </c>
      <c r="AH1954" s="14">
        <f t="shared" si="1163"/>
        <v>0</v>
      </c>
      <c r="AI1954" s="14">
        <f t="shared" si="1164"/>
        <v>0</v>
      </c>
      <c r="AJ1954" s="14">
        <f t="shared" si="1165"/>
        <v>0.64999999999999991</v>
      </c>
      <c r="AK1954" s="14">
        <f t="shared" si="1166"/>
        <v>0.87999999999999989</v>
      </c>
      <c r="AL1954" s="24">
        <f t="shared" si="1197"/>
        <v>804.54514293103523</v>
      </c>
      <c r="AM1954" s="14">
        <f t="shared" si="1198"/>
        <v>649.36619559603184</v>
      </c>
      <c r="AN1954" s="138" t="str">
        <f t="shared" si="1199"/>
        <v>modifiée</v>
      </c>
      <c r="AP1954" s="124"/>
    </row>
    <row r="1955" spans="2:42" x14ac:dyDescent="0.25">
      <c r="B1955" s="3">
        <f t="shared" si="1180"/>
        <v>9685</v>
      </c>
      <c r="C1955" s="14">
        <f t="shared" si="1181"/>
        <v>161.41666666666666</v>
      </c>
      <c r="D1955" s="11">
        <f t="shared" si="1182"/>
        <v>1093.4242184692039</v>
      </c>
      <c r="E1955" s="11">
        <f t="shared" si="1167"/>
        <v>1012.4499215544124</v>
      </c>
      <c r="F1955" s="11">
        <f t="shared" si="1183"/>
        <v>527.67227946609466</v>
      </c>
      <c r="G1955" s="11">
        <f t="shared" si="1168"/>
        <v>759.16883587898201</v>
      </c>
      <c r="H1955" s="11">
        <f t="shared" si="1169"/>
        <v>680.84647126094478</v>
      </c>
      <c r="I1955" s="24">
        <f t="shared" si="1184"/>
        <v>527.67227946609466</v>
      </c>
      <c r="J1955" s="12">
        <f t="shared" si="1170"/>
        <v>0.23320584695141769</v>
      </c>
      <c r="K1955" s="24">
        <f t="shared" si="1171"/>
        <v>688.50174554088107</v>
      </c>
      <c r="L1955" s="12">
        <f t="shared" si="1185"/>
        <v>0.1924295149411589</v>
      </c>
      <c r="M1955" s="24">
        <f t="shared" si="1186"/>
        <v>759.16883587898201</v>
      </c>
      <c r="N1955" s="12">
        <f t="shared" si="1172"/>
        <v>0.40903716941948254</v>
      </c>
      <c r="O1955" s="24">
        <f t="shared" si="1173"/>
        <v>1177.6140021035189</v>
      </c>
      <c r="P1955" s="12">
        <f t="shared" si="1187"/>
        <v>0.18768992593844361</v>
      </c>
      <c r="Q1955" s="24">
        <f t="shared" si="1188"/>
        <v>680.84647126094478</v>
      </c>
      <c r="R1955" s="12">
        <f t="shared" si="1174"/>
        <v>0.32346408500063356</v>
      </c>
      <c r="S1955" s="24">
        <f t="shared" si="1175"/>
        <v>893.49251510546242</v>
      </c>
      <c r="T1955" s="12">
        <f t="shared" si="1189"/>
        <v>0.18860995662505972</v>
      </c>
      <c r="W1955" s="24">
        <f t="shared" si="1190"/>
        <v>960.02018900081157</v>
      </c>
      <c r="X1955" s="24">
        <f t="shared" si="1191"/>
        <v>650</v>
      </c>
      <c r="Y1955" s="13">
        <f t="shared" si="1176"/>
        <v>0.29583725294944718</v>
      </c>
      <c r="Z1955" s="24">
        <f t="shared" si="1177"/>
        <v>1310.7433138400211</v>
      </c>
      <c r="AA1955" s="24">
        <f t="shared" si="1178"/>
        <v>11639.259952341681</v>
      </c>
      <c r="AB1955" s="24">
        <f t="shared" si="1192"/>
        <v>820.43333013087818</v>
      </c>
      <c r="AC1955" s="24">
        <f t="shared" si="1193"/>
        <v>680.84647126094478</v>
      </c>
      <c r="AD1955" s="123">
        <f t="shared" si="1194"/>
        <v>9685</v>
      </c>
      <c r="AE1955" s="14">
        <f t="shared" si="1195"/>
        <v>161.41666666666666</v>
      </c>
      <c r="AF1955" s="24">
        <f t="shared" si="1179"/>
        <v>500</v>
      </c>
      <c r="AG1955" s="3">
        <f t="shared" si="1196"/>
        <v>-1</v>
      </c>
      <c r="AH1955" s="14">
        <f t="shared" si="1163"/>
        <v>0</v>
      </c>
      <c r="AI1955" s="14">
        <f t="shared" si="1164"/>
        <v>0</v>
      </c>
      <c r="AJ1955" s="14">
        <f t="shared" si="1165"/>
        <v>0.64999999999999991</v>
      </c>
      <c r="AK1955" s="14">
        <f t="shared" si="1166"/>
        <v>0.87999999999999989</v>
      </c>
      <c r="AL1955" s="24">
        <f t="shared" si="1197"/>
        <v>804.77317401137839</v>
      </c>
      <c r="AM1955" s="14">
        <f t="shared" si="1198"/>
        <v>649.5261590219452</v>
      </c>
      <c r="AN1955" s="138" t="str">
        <f t="shared" si="1199"/>
        <v>modifiée</v>
      </c>
      <c r="AP1955" s="124"/>
    </row>
    <row r="1956" spans="2:42" x14ac:dyDescent="0.25">
      <c r="B1956" s="3">
        <f t="shared" si="1180"/>
        <v>9690</v>
      </c>
      <c r="C1956" s="14">
        <f t="shared" si="1181"/>
        <v>161.5</v>
      </c>
      <c r="D1956" s="11">
        <f t="shared" si="1182"/>
        <v>1093.5014910837358</v>
      </c>
      <c r="E1956" s="11">
        <f t="shared" si="1167"/>
        <v>1012.6706969807847</v>
      </c>
      <c r="F1956" s="11">
        <f t="shared" si="1183"/>
        <v>527.86470898103585</v>
      </c>
      <c r="G1956" s="11">
        <f t="shared" si="1168"/>
        <v>759.35652580492047</v>
      </c>
      <c r="H1956" s="11">
        <f t="shared" si="1169"/>
        <v>681.03508121756988</v>
      </c>
      <c r="I1956" s="24">
        <f t="shared" si="1184"/>
        <v>527.86470898103585</v>
      </c>
      <c r="J1956" s="12">
        <f t="shared" si="1170"/>
        <v>0.23315083497305597</v>
      </c>
      <c r="K1956" s="24">
        <f t="shared" si="1171"/>
        <v>688.66419764246621</v>
      </c>
      <c r="L1956" s="12">
        <f t="shared" si="1185"/>
        <v>0.19234884087584617</v>
      </c>
      <c r="M1956" s="24">
        <f t="shared" si="1186"/>
        <v>759.35652580492047</v>
      </c>
      <c r="N1956" s="12">
        <f t="shared" si="1172"/>
        <v>0.41049676830807552</v>
      </c>
      <c r="O1956" s="24">
        <f t="shared" si="1173"/>
        <v>1173.4267728209443</v>
      </c>
      <c r="P1956" s="12">
        <f t="shared" si="1187"/>
        <v>0.18821584256924248</v>
      </c>
      <c r="Q1956" s="24">
        <f t="shared" si="1188"/>
        <v>681.03508121756988</v>
      </c>
      <c r="R1956" s="12">
        <f t="shared" si="1174"/>
        <v>0.32319163084764213</v>
      </c>
      <c r="S1956" s="24">
        <f t="shared" si="1175"/>
        <v>894.24573927085544</v>
      </c>
      <c r="T1956" s="12">
        <f t="shared" si="1189"/>
        <v>0.1884165486799094</v>
      </c>
      <c r="W1956" s="24">
        <f t="shared" si="1190"/>
        <v>960.31602625376104</v>
      </c>
      <c r="X1956" s="24">
        <f t="shared" si="1191"/>
        <v>650</v>
      </c>
      <c r="Y1956" s="13">
        <f t="shared" si="1176"/>
        <v>0.2955767640027373</v>
      </c>
      <c r="Z1956" s="24">
        <f t="shared" si="1177"/>
        <v>1308.8667681755908</v>
      </c>
      <c r="AA1956" s="24">
        <f t="shared" si="1178"/>
        <v>11629.733834287917</v>
      </c>
      <c r="AB1956" s="24">
        <f t="shared" si="1192"/>
        <v>820.67555373566552</v>
      </c>
      <c r="AC1956" s="24">
        <f t="shared" si="1193"/>
        <v>681.03508121756988</v>
      </c>
      <c r="AD1956" s="123">
        <f t="shared" si="1194"/>
        <v>9690</v>
      </c>
      <c r="AE1956" s="14">
        <f t="shared" si="1195"/>
        <v>161.5</v>
      </c>
      <c r="AF1956" s="24">
        <f t="shared" si="1179"/>
        <v>500</v>
      </c>
      <c r="AG1956" s="3">
        <f t="shared" si="1196"/>
        <v>-1</v>
      </c>
      <c r="AH1956" s="14">
        <f t="shared" si="1163"/>
        <v>0</v>
      </c>
      <c r="AI1956" s="14">
        <f t="shared" si="1164"/>
        <v>0</v>
      </c>
      <c r="AJ1956" s="14">
        <f t="shared" si="1165"/>
        <v>0.64999999999999991</v>
      </c>
      <c r="AK1956" s="14">
        <f t="shared" si="1166"/>
        <v>0.87999999999999989</v>
      </c>
      <c r="AL1956" s="24">
        <f t="shared" si="1197"/>
        <v>805.00098561939149</v>
      </c>
      <c r="AM1956" s="14">
        <f t="shared" si="1198"/>
        <v>649.68594498502193</v>
      </c>
      <c r="AN1956" s="138" t="str">
        <f t="shared" si="1199"/>
        <v>modifiée</v>
      </c>
      <c r="AP1956" s="124"/>
    </row>
    <row r="1957" spans="2:42" x14ac:dyDescent="0.25">
      <c r="B1957" s="3">
        <f t="shared" si="1180"/>
        <v>9695</v>
      </c>
      <c r="C1957" s="14">
        <f t="shared" si="1181"/>
        <v>161.58333333333334</v>
      </c>
      <c r="D1957" s="11">
        <f t="shared" si="1182"/>
        <v>1093.5787238670214</v>
      </c>
      <c r="E1957" s="11">
        <f t="shared" si="1167"/>
        <v>1012.8914724071569</v>
      </c>
      <c r="F1957" s="11">
        <f t="shared" si="1183"/>
        <v>528.05705782191171</v>
      </c>
      <c r="G1957" s="11">
        <f t="shared" si="1168"/>
        <v>759.54474164748967</v>
      </c>
      <c r="H1957" s="11">
        <f t="shared" si="1169"/>
        <v>681.22349776624981</v>
      </c>
      <c r="I1957" s="24">
        <f t="shared" si="1184"/>
        <v>528.05705782191171</v>
      </c>
      <c r="J1957" s="12">
        <f t="shared" si="1170"/>
        <v>0.23309582626748751</v>
      </c>
      <c r="K1957" s="24">
        <f t="shared" si="1171"/>
        <v>688.82671675183974</v>
      </c>
      <c r="L1957" s="12">
        <f t="shared" si="1185"/>
        <v>0.1922681977727263</v>
      </c>
      <c r="M1957" s="24">
        <f t="shared" si="1186"/>
        <v>759.54474164748967</v>
      </c>
      <c r="N1957" s="12">
        <f t="shared" si="1172"/>
        <v>0.41195147288644501</v>
      </c>
      <c r="O1957" s="24">
        <f t="shared" si="1173"/>
        <v>1169.283106852612</v>
      </c>
      <c r="P1957" s="12">
        <f t="shared" si="1187"/>
        <v>0.18873856824778812</v>
      </c>
      <c r="Q1957" s="24">
        <f t="shared" si="1188"/>
        <v>681.22349776624981</v>
      </c>
      <c r="R1957" s="12">
        <f t="shared" si="1174"/>
        <v>0.322918111146346</v>
      </c>
      <c r="S1957" s="24">
        <f t="shared" si="1175"/>
        <v>895.00318773549066</v>
      </c>
      <c r="T1957" s="12">
        <f t="shared" si="1189"/>
        <v>0.188222702970785</v>
      </c>
      <c r="W1957" s="24">
        <f t="shared" si="1190"/>
        <v>960.61160301776374</v>
      </c>
      <c r="X1957" s="24">
        <f t="shared" si="1191"/>
        <v>650</v>
      </c>
      <c r="Y1957" s="13">
        <f t="shared" si="1176"/>
        <v>0.29531726504589911</v>
      </c>
      <c r="Z1957" s="24">
        <f t="shared" si="1177"/>
        <v>1306.9967347348297</v>
      </c>
      <c r="AA1957" s="24">
        <f t="shared" si="1178"/>
        <v>11620.244539905283</v>
      </c>
      <c r="AB1957" s="24">
        <f t="shared" si="1192"/>
        <v>820.91755039200677</v>
      </c>
      <c r="AC1957" s="24">
        <f t="shared" si="1193"/>
        <v>681.22349776624981</v>
      </c>
      <c r="AD1957" s="123">
        <f t="shared" si="1194"/>
        <v>9695</v>
      </c>
      <c r="AE1957" s="14">
        <f t="shared" si="1195"/>
        <v>161.58333333333334</v>
      </c>
      <c r="AF1957" s="24">
        <f t="shared" si="1179"/>
        <v>500</v>
      </c>
      <c r="AG1957" s="3">
        <f t="shared" si="1196"/>
        <v>-1</v>
      </c>
      <c r="AH1957" s="14">
        <f t="shared" si="1163"/>
        <v>0</v>
      </c>
      <c r="AI1957" s="14">
        <f t="shared" si="1164"/>
        <v>0</v>
      </c>
      <c r="AJ1957" s="14">
        <f t="shared" si="1165"/>
        <v>0.64999999999999991</v>
      </c>
      <c r="AK1957" s="14">
        <f t="shared" si="1166"/>
        <v>0.87999999999999989</v>
      </c>
      <c r="AL1957" s="24">
        <f t="shared" si="1197"/>
        <v>805.22857802603266</v>
      </c>
      <c r="AM1957" s="14">
        <f t="shared" si="1198"/>
        <v>649.8455530343017</v>
      </c>
      <c r="AN1957" s="138" t="str">
        <f t="shared" si="1199"/>
        <v>modifiée</v>
      </c>
      <c r="AP1957" s="124"/>
    </row>
    <row r="1958" spans="2:42" x14ac:dyDescent="0.25">
      <c r="B1958" s="3">
        <f t="shared" si="1180"/>
        <v>9700</v>
      </c>
      <c r="C1958" s="14">
        <f t="shared" si="1181"/>
        <v>161.66666666666666</v>
      </c>
      <c r="D1958" s="11">
        <f t="shared" si="1182"/>
        <v>1093.6559168601027</v>
      </c>
      <c r="E1958" s="11">
        <f t="shared" si="1167"/>
        <v>1013.1122478335291</v>
      </c>
      <c r="F1958" s="11">
        <f t="shared" si="1183"/>
        <v>528.24932601968442</v>
      </c>
      <c r="G1958" s="11">
        <f t="shared" si="1168"/>
        <v>759.73348021573747</v>
      </c>
      <c r="H1958" s="11">
        <f t="shared" si="1169"/>
        <v>681.41172046922054</v>
      </c>
      <c r="I1958" s="24">
        <f t="shared" si="1184"/>
        <v>528.24932601968442</v>
      </c>
      <c r="J1958" s="12">
        <f t="shared" si="1170"/>
        <v>0.23304082086503505</v>
      </c>
      <c r="K1958" s="24">
        <f t="shared" si="1171"/>
        <v>688.9893028199557</v>
      </c>
      <c r="L1958" s="12">
        <f t="shared" si="1185"/>
        <v>0.19218758565099719</v>
      </c>
      <c r="M1958" s="24">
        <f t="shared" si="1186"/>
        <v>759.73348021573747</v>
      </c>
      <c r="N1958" s="12">
        <f t="shared" si="1172"/>
        <v>0.41340126634348368</v>
      </c>
      <c r="O1958" s="24">
        <f t="shared" si="1173"/>
        <v>1165.1824445282441</v>
      </c>
      <c r="P1958" s="12">
        <f t="shared" si="1187"/>
        <v>0.18925810329692455</v>
      </c>
      <c r="Q1958" s="24">
        <f t="shared" si="1188"/>
        <v>681.41172046922054</v>
      </c>
      <c r="R1958" s="12">
        <f t="shared" si="1174"/>
        <v>0.32264352070864005</v>
      </c>
      <c r="S1958" s="24">
        <f t="shared" si="1175"/>
        <v>895.76489315120386</v>
      </c>
      <c r="T1958" s="12">
        <f t="shared" si="1189"/>
        <v>0.18802841701503803</v>
      </c>
      <c r="W1958" s="24">
        <f t="shared" si="1190"/>
        <v>960.90692028280966</v>
      </c>
      <c r="X1958" s="24">
        <f t="shared" si="1191"/>
        <v>650</v>
      </c>
      <c r="Y1958" s="13">
        <f t="shared" si="1176"/>
        <v>0.29505875319394947</v>
      </c>
      <c r="Z1958" s="24">
        <f t="shared" si="1177"/>
        <v>1305.1331887679851</v>
      </c>
      <c r="AA1958" s="24">
        <f t="shared" si="1178"/>
        <v>11610.791967656054</v>
      </c>
      <c r="AB1958" s="24">
        <f t="shared" si="1192"/>
        <v>821.1593203760151</v>
      </c>
      <c r="AC1958" s="24">
        <f t="shared" si="1193"/>
        <v>681.41172046922054</v>
      </c>
      <c r="AD1958" s="123">
        <f t="shared" si="1194"/>
        <v>9700</v>
      </c>
      <c r="AE1958" s="14">
        <f t="shared" si="1195"/>
        <v>161.66666666666666</v>
      </c>
      <c r="AF1958" s="24">
        <f t="shared" si="1179"/>
        <v>500</v>
      </c>
      <c r="AG1958" s="3">
        <f t="shared" si="1196"/>
        <v>-1</v>
      </c>
      <c r="AH1958" s="14">
        <f t="shared" ref="AH1958:AH2021" si="1200">IF(AC1958&lt;=450,AthetaR30_0,IF(AC1958&gt;=650,AthetaR30_2,(IF(AC1958&lt;=550,AthetaR30_0+(AthetaR30_1-AthetaR30_0)/100*(AC1958-450),AthetaR30_1+(AthetaR30_2-AthetaR30_1)/100*(AC1958-550)))))</f>
        <v>0</v>
      </c>
      <c r="AI1958" s="14">
        <f t="shared" ref="AI1958:AI2021" si="1201">IF(AC1958&lt;=450,AthetaR60_0,IF(AC1958&gt;=650,AthetaR60_2,(IF(AC1958&lt;=550,AthetaR60_0+(AthetaR60_1-AthetaR60_0)/100*(AC1958-450),AthetaR60_1+(AthetaR60_2-AthetaR60_1)/100*(AC1958-550)))))</f>
        <v>0</v>
      </c>
      <c r="AJ1958" s="14">
        <f t="shared" ref="AJ1958:AJ2021" si="1202">IF(AC1958&lt;=450,AthetaR90_0,IF(AC1958&gt;=650,AthetaR90_2,(IF(AC1958&lt;=550,AthetaR90_0+(AthetaR90_1-AthetaR90_0)/100*(AC1958-450),AthetaR90_1+(AthetaR90_2-AthetaR90_1)/100*(AC1958-550)))))</f>
        <v>0.64999999999999991</v>
      </c>
      <c r="AK1958" s="14">
        <f t="shared" ref="AK1958:AK2021" si="1203">IF(AC1958&lt;=450,AthetaR120_0,IF(AC1958&gt;=650,AthetaR120_2,(IF(AC1958&lt;=550,AthetaR120_0+(AthetaR120_1-AthetaR120_0)/100*(AC1958-450),AthetaR120_1+(AthetaR120_2-AthetaR120_1)/100*(AC1958-550)))))</f>
        <v>0.87999999999999989</v>
      </c>
      <c r="AL1958" s="24">
        <f t="shared" si="1197"/>
        <v>805.45595149971109</v>
      </c>
      <c r="AM1958" s="14">
        <f t="shared" si="1198"/>
        <v>650.00498271661263</v>
      </c>
      <c r="AN1958" s="138" t="str">
        <f t="shared" si="1199"/>
        <v>modifiée</v>
      </c>
      <c r="AP1958" s="124"/>
    </row>
    <row r="1959" spans="2:42" x14ac:dyDescent="0.25">
      <c r="B1959" s="3">
        <f t="shared" si="1180"/>
        <v>9705</v>
      </c>
      <c r="C1959" s="14">
        <f t="shared" si="1181"/>
        <v>161.75</v>
      </c>
      <c r="D1959" s="11">
        <f t="shared" si="1182"/>
        <v>1093.7330701039582</v>
      </c>
      <c r="E1959" s="11">
        <f t="shared" si="1167"/>
        <v>1013.3330232599013</v>
      </c>
      <c r="F1959" s="11">
        <f t="shared" si="1183"/>
        <v>528.44151360533544</v>
      </c>
      <c r="G1959" s="11">
        <f t="shared" si="1168"/>
        <v>759.92273831903435</v>
      </c>
      <c r="H1959" s="11">
        <f t="shared" si="1169"/>
        <v>681.5997488862356</v>
      </c>
      <c r="I1959" s="24">
        <f t="shared" si="1184"/>
        <v>528.44151360533544</v>
      </c>
      <c r="J1959" s="12">
        <f t="shared" si="1170"/>
        <v>0.23298581879599639</v>
      </c>
      <c r="K1959" s="24">
        <f t="shared" si="1171"/>
        <v>689.15195579770511</v>
      </c>
      <c r="L1959" s="12">
        <f t="shared" si="1185"/>
        <v>0.19210700452978979</v>
      </c>
      <c r="M1959" s="24">
        <f t="shared" si="1186"/>
        <v>759.92273831903435</v>
      </c>
      <c r="N1959" s="12">
        <f t="shared" si="1172"/>
        <v>0.41484613262700187</v>
      </c>
      <c r="O1959" s="24">
        <f t="shared" si="1173"/>
        <v>1161.1242342766859</v>
      </c>
      <c r="P1959" s="12">
        <f t="shared" si="1187"/>
        <v>0.18977444838509155</v>
      </c>
      <c r="Q1959" s="24">
        <f t="shared" si="1188"/>
        <v>681.5997488862356</v>
      </c>
      <c r="R1959" s="12">
        <f t="shared" si="1174"/>
        <v>0.3223678543213167</v>
      </c>
      <c r="S1959" s="24">
        <f t="shared" si="1175"/>
        <v>896.53088848441098</v>
      </c>
      <c r="T1959" s="12">
        <f t="shared" si="1189"/>
        <v>0.18783368831608971</v>
      </c>
      <c r="W1959" s="24">
        <f t="shared" si="1190"/>
        <v>961.20197903600365</v>
      </c>
      <c r="X1959" s="24">
        <f t="shared" si="1191"/>
        <v>650</v>
      </c>
      <c r="Y1959" s="13">
        <f t="shared" si="1176"/>
        <v>0.29480122556389587</v>
      </c>
      <c r="Z1959" s="24">
        <f t="shared" si="1177"/>
        <v>1303.276105597442</v>
      </c>
      <c r="AA1959" s="24">
        <f t="shared" si="1178"/>
        <v>11601.376016017501</v>
      </c>
      <c r="AB1959" s="24">
        <f t="shared" si="1192"/>
        <v>821.40086396111963</v>
      </c>
      <c r="AC1959" s="24">
        <f t="shared" si="1193"/>
        <v>681.5997488862356</v>
      </c>
      <c r="AD1959" s="123">
        <f t="shared" si="1194"/>
        <v>9705</v>
      </c>
      <c r="AE1959" s="14">
        <f t="shared" si="1195"/>
        <v>161.75</v>
      </c>
      <c r="AF1959" s="24">
        <f t="shared" si="1179"/>
        <v>500</v>
      </c>
      <c r="AG1959" s="3">
        <f t="shared" si="1196"/>
        <v>-1</v>
      </c>
      <c r="AH1959" s="14">
        <f t="shared" si="1200"/>
        <v>0</v>
      </c>
      <c r="AI1959" s="14">
        <f t="shared" si="1201"/>
        <v>0</v>
      </c>
      <c r="AJ1959" s="14">
        <f t="shared" si="1202"/>
        <v>0.64999999999999991</v>
      </c>
      <c r="AK1959" s="14">
        <f t="shared" si="1203"/>
        <v>0.87999999999999989</v>
      </c>
      <c r="AL1959" s="24">
        <f t="shared" si="1197"/>
        <v>805.68310630628093</v>
      </c>
      <c r="AM1959" s="14">
        <f t="shared" si="1198"/>
        <v>650.1642335765581</v>
      </c>
      <c r="AN1959" s="138" t="str">
        <f t="shared" si="1199"/>
        <v>modifiée</v>
      </c>
      <c r="AP1959" s="124"/>
    </row>
    <row r="1960" spans="2:42" x14ac:dyDescent="0.25">
      <c r="B1960" s="3">
        <f t="shared" si="1180"/>
        <v>9710</v>
      </c>
      <c r="C1960" s="14">
        <f t="shared" si="1181"/>
        <v>161.83333333333334</v>
      </c>
      <c r="D1960" s="11">
        <f t="shared" si="1182"/>
        <v>1093.8101836395033</v>
      </c>
      <c r="E1960" s="11">
        <f t="shared" si="1167"/>
        <v>1013.5537986862736</v>
      </c>
      <c r="F1960" s="11">
        <f t="shared" si="1183"/>
        <v>528.63362060986526</v>
      </c>
      <c r="G1960" s="11">
        <f t="shared" si="1168"/>
        <v>760.11251276741939</v>
      </c>
      <c r="H1960" s="11">
        <f t="shared" si="1169"/>
        <v>681.78758257455172</v>
      </c>
      <c r="I1960" s="24">
        <f t="shared" si="1184"/>
        <v>528.63362060986526</v>
      </c>
      <c r="J1960" s="12">
        <f t="shared" si="1170"/>
        <v>0.23293082009064486</v>
      </c>
      <c r="K1960" s="24">
        <f t="shared" si="1171"/>
        <v>689.31467563591559</v>
      </c>
      <c r="L1960" s="12">
        <f t="shared" si="1185"/>
        <v>0.1920264544281523</v>
      </c>
      <c r="M1960" s="24">
        <f t="shared" si="1186"/>
        <v>760.11251276741939</v>
      </c>
      <c r="N1960" s="12">
        <f t="shared" si="1172"/>
        <v>0.41628605643353378</v>
      </c>
      <c r="O1960" s="24">
        <f t="shared" si="1173"/>
        <v>1157.1079325018914</v>
      </c>
      <c r="P1960" s="12">
        <f t="shared" si="1187"/>
        <v>0.19028760451985879</v>
      </c>
      <c r="Q1960" s="24">
        <f t="shared" si="1188"/>
        <v>681.78758257455172</v>
      </c>
      <c r="R1960" s="12">
        <f t="shared" si="1174"/>
        <v>0.3220911067460161</v>
      </c>
      <c r="S1960" s="24">
        <f t="shared" si="1175"/>
        <v>897.30120701967508</v>
      </c>
      <c r="T1960" s="12">
        <f t="shared" si="1189"/>
        <v>0.18763851436335691</v>
      </c>
      <c r="W1960" s="24">
        <f t="shared" si="1190"/>
        <v>961.49678026156755</v>
      </c>
      <c r="X1960" s="24">
        <f t="shared" si="1191"/>
        <v>650</v>
      </c>
      <c r="Y1960" s="13">
        <f t="shared" si="1176"/>
        <v>0.29454467927478428</v>
      </c>
      <c r="Z1960" s="24">
        <f t="shared" si="1177"/>
        <v>1301.4254606176507</v>
      </c>
      <c r="AA1960" s="24">
        <f t="shared" si="1178"/>
        <v>11591.996583484068</v>
      </c>
      <c r="AB1960" s="24">
        <f t="shared" si="1192"/>
        <v>821.64218141805964</v>
      </c>
      <c r="AC1960" s="24">
        <f t="shared" si="1193"/>
        <v>681.78758257455172</v>
      </c>
      <c r="AD1960" s="123">
        <f t="shared" si="1194"/>
        <v>9710</v>
      </c>
      <c r="AE1960" s="14">
        <f t="shared" si="1195"/>
        <v>161.83333333333334</v>
      </c>
      <c r="AF1960" s="24">
        <f t="shared" si="1179"/>
        <v>500</v>
      </c>
      <c r="AG1960" s="3">
        <f t="shared" si="1196"/>
        <v>-1</v>
      </c>
      <c r="AH1960" s="14">
        <f t="shared" si="1200"/>
        <v>0</v>
      </c>
      <c r="AI1960" s="14">
        <f t="shared" si="1201"/>
        <v>0</v>
      </c>
      <c r="AJ1960" s="14">
        <f t="shared" si="1202"/>
        <v>0.64999999999999991</v>
      </c>
      <c r="AK1960" s="14">
        <f t="shared" si="1203"/>
        <v>0.87999999999999989</v>
      </c>
      <c r="AL1960" s="24">
        <f t="shared" si="1197"/>
        <v>805.91004270903591</v>
      </c>
      <c r="AM1960" s="14">
        <f t="shared" si="1198"/>
        <v>650.32330515650438</v>
      </c>
      <c r="AN1960" s="138" t="str">
        <f t="shared" si="1199"/>
        <v>modifiée</v>
      </c>
      <c r="AP1960" s="124"/>
    </row>
    <row r="1961" spans="2:42" x14ac:dyDescent="0.25">
      <c r="B1961" s="3">
        <f t="shared" si="1180"/>
        <v>9715</v>
      </c>
      <c r="C1961" s="14">
        <f t="shared" si="1181"/>
        <v>161.91666666666666</v>
      </c>
      <c r="D1961" s="11">
        <f t="shared" si="1182"/>
        <v>1093.88725750759</v>
      </c>
      <c r="E1961" s="11">
        <f t="shared" si="1167"/>
        <v>1013.7745741126457</v>
      </c>
      <c r="F1961" s="11">
        <f t="shared" si="1183"/>
        <v>528.82564706429343</v>
      </c>
      <c r="G1961" s="11">
        <f t="shared" si="1168"/>
        <v>760.30280037193927</v>
      </c>
      <c r="H1961" s="11">
        <f t="shared" si="1169"/>
        <v>681.97522108891508</v>
      </c>
      <c r="I1961" s="24">
        <f t="shared" si="1184"/>
        <v>528.82564706429343</v>
      </c>
      <c r="J1961" s="12">
        <f t="shared" si="1170"/>
        <v>0.23287582477922872</v>
      </c>
      <c r="K1961" s="24">
        <f t="shared" si="1171"/>
        <v>689.47746228535095</v>
      </c>
      <c r="L1961" s="12">
        <f t="shared" si="1185"/>
        <v>0.19194593536507681</v>
      </c>
      <c r="M1961" s="24">
        <f t="shared" si="1186"/>
        <v>760.30280037193927</v>
      </c>
      <c r="N1961" s="12">
        <f t="shared" si="1172"/>
        <v>0.41772102319812054</v>
      </c>
      <c r="O1961" s="24">
        <f t="shared" si="1173"/>
        <v>1153.1330034608111</v>
      </c>
      <c r="P1961" s="12">
        <f t="shared" si="1187"/>
        <v>0.19079757304156889</v>
      </c>
      <c r="Q1961" s="24">
        <f t="shared" si="1188"/>
        <v>681.97522108891508</v>
      </c>
      <c r="R1961" s="12">
        <f t="shared" si="1174"/>
        <v>0.32181327271917731</v>
      </c>
      <c r="S1961" s="24">
        <f t="shared" si="1175"/>
        <v>898.07588236332083</v>
      </c>
      <c r="T1961" s="12">
        <f t="shared" si="1189"/>
        <v>0.18744289263223651</v>
      </c>
      <c r="W1961" s="24">
        <f t="shared" si="1190"/>
        <v>961.79132494084229</v>
      </c>
      <c r="X1961" s="24">
        <f t="shared" si="1191"/>
        <v>650</v>
      </c>
      <c r="Y1961" s="13">
        <f t="shared" si="1176"/>
        <v>0.29428911144774061</v>
      </c>
      <c r="Z1961" s="24">
        <f t="shared" si="1177"/>
        <v>1299.5812292950859</v>
      </c>
      <c r="AA1961" s="24">
        <f t="shared" si="1178"/>
        <v>11582.653568569216</v>
      </c>
      <c r="AB1961" s="24">
        <f t="shared" si="1192"/>
        <v>821.88327301487868</v>
      </c>
      <c r="AC1961" s="24">
        <f t="shared" si="1193"/>
        <v>681.97522108891508</v>
      </c>
      <c r="AD1961" s="123">
        <f t="shared" si="1194"/>
        <v>9715</v>
      </c>
      <c r="AE1961" s="14">
        <f t="shared" si="1195"/>
        <v>161.91666666666666</v>
      </c>
      <c r="AF1961" s="24">
        <f t="shared" si="1179"/>
        <v>500</v>
      </c>
      <c r="AG1961" s="3">
        <f t="shared" si="1196"/>
        <v>-1</v>
      </c>
      <c r="AH1961" s="14">
        <f t="shared" si="1200"/>
        <v>0</v>
      </c>
      <c r="AI1961" s="14">
        <f t="shared" si="1201"/>
        <v>0</v>
      </c>
      <c r="AJ1961" s="14">
        <f t="shared" si="1202"/>
        <v>0.64999999999999991</v>
      </c>
      <c r="AK1961" s="14">
        <f t="shared" si="1203"/>
        <v>0.87999999999999989</v>
      </c>
      <c r="AL1961" s="24">
        <f t="shared" si="1197"/>
        <v>806.13676096870495</v>
      </c>
      <c r="AM1961" s="14">
        <f t="shared" si="1198"/>
        <v>650.48219699656772</v>
      </c>
      <c r="AN1961" s="138" t="str">
        <f t="shared" si="1199"/>
        <v>modifiée</v>
      </c>
      <c r="AP1961" s="124"/>
    </row>
    <row r="1962" spans="2:42" x14ac:dyDescent="0.25">
      <c r="B1962" s="3">
        <f t="shared" si="1180"/>
        <v>9720</v>
      </c>
      <c r="C1962" s="14">
        <f t="shared" si="1181"/>
        <v>162</v>
      </c>
      <c r="D1962" s="11">
        <f t="shared" si="1182"/>
        <v>1093.9642917490075</v>
      </c>
      <c r="E1962" s="11">
        <f t="shared" si="1167"/>
        <v>1013.995349539018</v>
      </c>
      <c r="F1962" s="11">
        <f t="shared" si="1183"/>
        <v>529.01759299965852</v>
      </c>
      <c r="G1962" s="11">
        <f t="shared" si="1168"/>
        <v>760.49359794498082</v>
      </c>
      <c r="H1962" s="11">
        <f t="shared" si="1169"/>
        <v>682.16266398154733</v>
      </c>
      <c r="I1962" s="24">
        <f t="shared" si="1184"/>
        <v>529.01759299965852</v>
      </c>
      <c r="J1962" s="12">
        <f t="shared" si="1170"/>
        <v>0.2328208328919712</v>
      </c>
      <c r="K1962" s="24">
        <f t="shared" si="1171"/>
        <v>689.64031569671272</v>
      </c>
      <c r="L1962" s="12">
        <f t="shared" si="1185"/>
        <v>0.19186544735947289</v>
      </c>
      <c r="M1962" s="24">
        <f t="shared" si="1186"/>
        <v>760.49359794498082</v>
      </c>
      <c r="N1962" s="12">
        <f t="shared" si="1172"/>
        <v>0.4191510190840782</v>
      </c>
      <c r="O1962" s="24">
        <f t="shared" si="1173"/>
        <v>1149.1989191431485</v>
      </c>
      <c r="P1962" s="12">
        <f t="shared" si="1187"/>
        <v>0.19130435561692305</v>
      </c>
      <c r="Q1962" s="24">
        <f t="shared" si="1188"/>
        <v>682.16266398154733</v>
      </c>
      <c r="R1962" s="12">
        <f t="shared" si="1174"/>
        <v>0.32153434695199151</v>
      </c>
      <c r="S1962" s="24">
        <f t="shared" si="1175"/>
        <v>898.85494844709649</v>
      </c>
      <c r="T1962" s="12">
        <f t="shared" si="1189"/>
        <v>0.18724682058401734</v>
      </c>
      <c r="W1962" s="24">
        <f t="shared" si="1190"/>
        <v>962.08561405229</v>
      </c>
      <c r="X1962" s="24">
        <f t="shared" si="1191"/>
        <v>650</v>
      </c>
      <c r="Y1962" s="13">
        <f t="shared" si="1176"/>
        <v>0.29403451920602841</v>
      </c>
      <c r="Z1962" s="24">
        <f t="shared" si="1177"/>
        <v>1297.7433871681997</v>
      </c>
      <c r="AA1962" s="24">
        <f t="shared" si="1178"/>
        <v>11573.346869808003</v>
      </c>
      <c r="AB1962" s="24">
        <f t="shared" si="1192"/>
        <v>822.12413901691866</v>
      </c>
      <c r="AC1962" s="24">
        <f t="shared" si="1193"/>
        <v>682.16266398154733</v>
      </c>
      <c r="AD1962" s="123">
        <f t="shared" si="1194"/>
        <v>9720</v>
      </c>
      <c r="AE1962" s="14">
        <f t="shared" si="1195"/>
        <v>162</v>
      </c>
      <c r="AF1962" s="24">
        <f t="shared" si="1179"/>
        <v>500</v>
      </c>
      <c r="AG1962" s="3">
        <f t="shared" si="1196"/>
        <v>-1</v>
      </c>
      <c r="AH1962" s="14">
        <f t="shared" si="1200"/>
        <v>0</v>
      </c>
      <c r="AI1962" s="14">
        <f t="shared" si="1201"/>
        <v>0</v>
      </c>
      <c r="AJ1962" s="14">
        <f t="shared" si="1202"/>
        <v>0.64999999999999991</v>
      </c>
      <c r="AK1962" s="14">
        <f t="shared" si="1203"/>
        <v>0.87999999999999989</v>
      </c>
      <c r="AL1962" s="24">
        <f t="shared" si="1197"/>
        <v>806.36326134344563</v>
      </c>
      <c r="AM1962" s="14">
        <f t="shared" si="1198"/>
        <v>650.64090863460137</v>
      </c>
      <c r="AN1962" s="138" t="str">
        <f t="shared" si="1199"/>
        <v>modifiée</v>
      </c>
      <c r="AP1962" s="124"/>
    </row>
    <row r="1963" spans="2:42" x14ac:dyDescent="0.25">
      <c r="B1963" s="3">
        <f t="shared" si="1180"/>
        <v>9725</v>
      </c>
      <c r="C1963" s="14">
        <f t="shared" si="1181"/>
        <v>162.08333333333334</v>
      </c>
      <c r="D1963" s="11">
        <f t="shared" si="1182"/>
        <v>1094.0412864044822</v>
      </c>
      <c r="E1963" s="11">
        <f t="shared" si="1167"/>
        <v>1014.2161249653902</v>
      </c>
      <c r="F1963" s="11">
        <f t="shared" si="1183"/>
        <v>529.20945844701794</v>
      </c>
      <c r="G1963" s="11">
        <f t="shared" si="1168"/>
        <v>760.68490230059774</v>
      </c>
      <c r="H1963" s="11">
        <f t="shared" si="1169"/>
        <v>682.34991080213138</v>
      </c>
      <c r="I1963" s="24">
        <f t="shared" si="1184"/>
        <v>529.20945844701794</v>
      </c>
      <c r="J1963" s="12">
        <f t="shared" si="1170"/>
        <v>0.23276584445907064</v>
      </c>
      <c r="K1963" s="24">
        <f t="shared" si="1171"/>
        <v>689.80323582063977</v>
      </c>
      <c r="L1963" s="12">
        <f t="shared" si="1185"/>
        <v>0.19178499043018873</v>
      </c>
      <c r="M1963" s="24">
        <f t="shared" si="1186"/>
        <v>760.68490230059774</v>
      </c>
      <c r="N1963" s="12">
        <f t="shared" si="1172"/>
        <v>0.42057603097276047</v>
      </c>
      <c r="O1963" s="24">
        <f t="shared" si="1173"/>
        <v>1145.3051591529465</v>
      </c>
      <c r="P1963" s="12">
        <f t="shared" si="1187"/>
        <v>0.19180795423269323</v>
      </c>
      <c r="Q1963" s="24">
        <f t="shared" si="1188"/>
        <v>682.34991080213138</v>
      </c>
      <c r="R1963" s="12">
        <f t="shared" si="1174"/>
        <v>0.32125432413035687</v>
      </c>
      <c r="S1963" s="24">
        <f t="shared" si="1175"/>
        <v>899.63843953188075</v>
      </c>
      <c r="T1963" s="12">
        <f t="shared" si="1189"/>
        <v>0.18705029566585846</v>
      </c>
      <c r="W1963" s="24">
        <f t="shared" si="1190"/>
        <v>962.37964857149598</v>
      </c>
      <c r="X1963" s="24">
        <f t="shared" si="1191"/>
        <v>650</v>
      </c>
      <c r="Y1963" s="13">
        <f t="shared" si="1176"/>
        <v>0.29378089967508492</v>
      </c>
      <c r="Z1963" s="24">
        <f t="shared" si="1177"/>
        <v>1295.9119098473566</v>
      </c>
      <c r="AA1963" s="24">
        <f t="shared" si="1178"/>
        <v>11564.076385758732</v>
      </c>
      <c r="AB1963" s="24">
        <f t="shared" si="1192"/>
        <v>822.36477968681368</v>
      </c>
      <c r="AC1963" s="24">
        <f t="shared" si="1193"/>
        <v>682.34991080213138</v>
      </c>
      <c r="AD1963" s="123">
        <f t="shared" si="1194"/>
        <v>9725</v>
      </c>
      <c r="AE1963" s="14">
        <f t="shared" si="1195"/>
        <v>162.08333333333334</v>
      </c>
      <c r="AF1963" s="24">
        <f t="shared" si="1179"/>
        <v>500</v>
      </c>
      <c r="AG1963" s="3">
        <f t="shared" si="1196"/>
        <v>-1</v>
      </c>
      <c r="AH1963" s="14">
        <f t="shared" si="1200"/>
        <v>0</v>
      </c>
      <c r="AI1963" s="14">
        <f t="shared" si="1201"/>
        <v>0</v>
      </c>
      <c r="AJ1963" s="14">
        <f t="shared" si="1202"/>
        <v>0.64999999999999991</v>
      </c>
      <c r="AK1963" s="14">
        <f t="shared" si="1203"/>
        <v>0.87999999999999989</v>
      </c>
      <c r="AL1963" s="24">
        <f t="shared" si="1197"/>
        <v>806.5895440888396</v>
      </c>
      <c r="AM1963" s="14">
        <f t="shared" si="1198"/>
        <v>650.79943960618323</v>
      </c>
      <c r="AN1963" s="138" t="str">
        <f t="shared" si="1199"/>
        <v>modifiée</v>
      </c>
      <c r="AP1963" s="124"/>
    </row>
    <row r="1964" spans="2:42" x14ac:dyDescent="0.25">
      <c r="B1964" s="3">
        <f t="shared" si="1180"/>
        <v>9730</v>
      </c>
      <c r="C1964" s="14">
        <f t="shared" si="1181"/>
        <v>162.16666666666666</v>
      </c>
      <c r="D1964" s="11">
        <f t="shared" si="1182"/>
        <v>1094.1182415146775</v>
      </c>
      <c r="E1964" s="11">
        <f t="shared" si="1167"/>
        <v>1014.4369003917624</v>
      </c>
      <c r="F1964" s="11">
        <f t="shared" si="1183"/>
        <v>529.4012434374481</v>
      </c>
      <c r="G1964" s="11">
        <f t="shared" si="1168"/>
        <v>760.87671025483041</v>
      </c>
      <c r="H1964" s="11">
        <f t="shared" si="1169"/>
        <v>682.53696109779719</v>
      </c>
      <c r="I1964" s="24">
        <f t="shared" si="1184"/>
        <v>529.4012434374481</v>
      </c>
      <c r="J1964" s="12">
        <f t="shared" si="1170"/>
        <v>0.23271085951069981</v>
      </c>
      <c r="K1964" s="24">
        <f t="shared" si="1171"/>
        <v>689.96622260770835</v>
      </c>
      <c r="L1964" s="12">
        <f t="shared" si="1185"/>
        <v>0.1917045645960006</v>
      </c>
      <c r="M1964" s="24">
        <f t="shared" si="1186"/>
        <v>760.87671025483041</v>
      </c>
      <c r="N1964" s="12">
        <f t="shared" si="1172"/>
        <v>0.42199604645331323</v>
      </c>
      <c r="O1964" s="24">
        <f t="shared" si="1173"/>
        <v>1141.4512105919994</v>
      </c>
      <c r="P1964" s="12">
        <f t="shared" si="1187"/>
        <v>0.19230837118941632</v>
      </c>
      <c r="Q1964" s="24">
        <f t="shared" si="1188"/>
        <v>682.53696109779719</v>
      </c>
      <c r="R1964" s="12">
        <f t="shared" si="1174"/>
        <v>0.32097319891483522</v>
      </c>
      <c r="S1964" s="24">
        <f t="shared" si="1175"/>
        <v>900.42639021143873</v>
      </c>
      <c r="T1964" s="12">
        <f t="shared" si="1189"/>
        <v>0.18685331531072413</v>
      </c>
      <c r="W1964" s="24">
        <f t="shared" si="1190"/>
        <v>962.67342947117106</v>
      </c>
      <c r="X1964" s="24">
        <f t="shared" si="1191"/>
        <v>650</v>
      </c>
      <c r="Y1964" s="13">
        <f t="shared" si="1176"/>
        <v>0.29352824998257004</v>
      </c>
      <c r="Z1964" s="24">
        <f t="shared" si="1177"/>
        <v>1294.0867730147829</v>
      </c>
      <c r="AA1964" s="24">
        <f t="shared" si="1178"/>
        <v>11554.842015005133</v>
      </c>
      <c r="AB1964" s="24">
        <f t="shared" si="1192"/>
        <v>822.60519528448413</v>
      </c>
      <c r="AC1964" s="24">
        <f t="shared" si="1193"/>
        <v>682.53696109779719</v>
      </c>
      <c r="AD1964" s="123">
        <f t="shared" si="1194"/>
        <v>9730</v>
      </c>
      <c r="AE1964" s="14">
        <f t="shared" si="1195"/>
        <v>162.16666666666666</v>
      </c>
      <c r="AF1964" s="24">
        <f t="shared" si="1179"/>
        <v>500</v>
      </c>
      <c r="AG1964" s="3">
        <f t="shared" si="1196"/>
        <v>-1</v>
      </c>
      <c r="AH1964" s="14">
        <f t="shared" si="1200"/>
        <v>0</v>
      </c>
      <c r="AI1964" s="14">
        <f t="shared" si="1201"/>
        <v>0</v>
      </c>
      <c r="AJ1964" s="14">
        <f t="shared" si="1202"/>
        <v>0.64999999999999991</v>
      </c>
      <c r="AK1964" s="14">
        <f t="shared" si="1203"/>
        <v>0.87999999999999989</v>
      </c>
      <c r="AL1964" s="24">
        <f t="shared" si="1197"/>
        <v>806.81560945788669</v>
      </c>
      <c r="AM1964" s="14">
        <f t="shared" si="1198"/>
        <v>650.95778944460233</v>
      </c>
      <c r="AN1964" s="138" t="str">
        <f t="shared" si="1199"/>
        <v>modifiée</v>
      </c>
      <c r="AP1964" s="124"/>
    </row>
    <row r="1965" spans="2:42" x14ac:dyDescent="0.25">
      <c r="B1965" s="3">
        <f t="shared" si="1180"/>
        <v>9735</v>
      </c>
      <c r="C1965" s="14">
        <f t="shared" si="1181"/>
        <v>162.25</v>
      </c>
      <c r="D1965" s="11">
        <f t="shared" si="1182"/>
        <v>1094.1951571201946</v>
      </c>
      <c r="E1965" s="11">
        <f t="shared" si="1167"/>
        <v>1014.6576758181346</v>
      </c>
      <c r="F1965" s="11">
        <f t="shared" si="1183"/>
        <v>529.59294800204407</v>
      </c>
      <c r="G1965" s="11">
        <f t="shared" si="1168"/>
        <v>761.06901862601978</v>
      </c>
      <c r="H1965" s="11">
        <f t="shared" si="1169"/>
        <v>682.7238144131079</v>
      </c>
      <c r="I1965" s="24">
        <f t="shared" si="1184"/>
        <v>529.59294800204407</v>
      </c>
      <c r="J1965" s="12">
        <f t="shared" si="1170"/>
        <v>0.23265587807700611</v>
      </c>
      <c r="K1965" s="24">
        <f t="shared" si="1171"/>
        <v>690.12927600843375</v>
      </c>
      <c r="L1965" s="12">
        <f t="shared" si="1185"/>
        <v>0.19162416987560746</v>
      </c>
      <c r="M1965" s="24">
        <f t="shared" si="1186"/>
        <v>761.06901862601978</v>
      </c>
      <c r="N1965" s="12">
        <f t="shared" si="1172"/>
        <v>0.42341105381243388</v>
      </c>
      <c r="O1965" s="24">
        <f t="shared" si="1173"/>
        <v>1137.636567945045</v>
      </c>
      <c r="P1965" s="12">
        <f t="shared" si="1187"/>
        <v>0.19280560909514285</v>
      </c>
      <c r="Q1965" s="24">
        <f t="shared" si="1188"/>
        <v>682.7238144131079</v>
      </c>
      <c r="R1965" s="12">
        <f t="shared" si="1174"/>
        <v>0.32069096594061186</v>
      </c>
      <c r="S1965" s="24">
        <f t="shared" si="1175"/>
        <v>901.21883541622719</v>
      </c>
      <c r="T1965" s="12">
        <f t="shared" si="1189"/>
        <v>0.1866558769373266</v>
      </c>
      <c r="W1965" s="24">
        <f t="shared" si="1190"/>
        <v>962.96695772115368</v>
      </c>
      <c r="X1965" s="24">
        <f t="shared" si="1191"/>
        <v>650</v>
      </c>
      <c r="Y1965" s="13">
        <f t="shared" si="1176"/>
        <v>0.29327656725841555</v>
      </c>
      <c r="Z1965" s="24">
        <f t="shared" si="1177"/>
        <v>1292.2679524245241</v>
      </c>
      <c r="AA1965" s="24">
        <f t="shared" si="1178"/>
        <v>11545.643656158561</v>
      </c>
      <c r="AB1965" s="24">
        <f t="shared" si="1192"/>
        <v>822.84538606713079</v>
      </c>
      <c r="AC1965" s="24">
        <f t="shared" si="1193"/>
        <v>682.7238144131079</v>
      </c>
      <c r="AD1965" s="123">
        <f t="shared" si="1194"/>
        <v>9735</v>
      </c>
      <c r="AE1965" s="14">
        <f t="shared" si="1195"/>
        <v>162.25</v>
      </c>
      <c r="AF1965" s="24">
        <f t="shared" si="1179"/>
        <v>500</v>
      </c>
      <c r="AG1965" s="3">
        <f t="shared" si="1196"/>
        <v>-1</v>
      </c>
      <c r="AH1965" s="14">
        <f t="shared" si="1200"/>
        <v>0</v>
      </c>
      <c r="AI1965" s="14">
        <f t="shared" si="1201"/>
        <v>0</v>
      </c>
      <c r="AJ1965" s="14">
        <f t="shared" si="1202"/>
        <v>0.64999999999999991</v>
      </c>
      <c r="AK1965" s="14">
        <f t="shared" si="1203"/>
        <v>0.87999999999999989</v>
      </c>
      <c r="AL1965" s="24">
        <f t="shared" si="1197"/>
        <v>807.0414577009999</v>
      </c>
      <c r="AM1965" s="14">
        <f t="shared" si="1198"/>
        <v>651.11595768084612</v>
      </c>
      <c r="AN1965" s="138" t="str">
        <f t="shared" si="1199"/>
        <v>modifiée</v>
      </c>
      <c r="AP1965" s="124"/>
    </row>
    <row r="1966" spans="2:42" x14ac:dyDescent="0.25">
      <c r="B1966" s="3">
        <f t="shared" si="1180"/>
        <v>9740</v>
      </c>
      <c r="C1966" s="14">
        <f t="shared" si="1181"/>
        <v>162.33333333333334</v>
      </c>
      <c r="D1966" s="11">
        <f t="shared" si="1182"/>
        <v>1094.2720332615716</v>
      </c>
      <c r="E1966" s="11">
        <f t="shared" si="1167"/>
        <v>1014.8784512445069</v>
      </c>
      <c r="F1966" s="11">
        <f t="shared" si="1183"/>
        <v>529.78457217191965</v>
      </c>
      <c r="G1966" s="11">
        <f t="shared" si="1168"/>
        <v>761.26182423511489</v>
      </c>
      <c r="H1966" s="11">
        <f t="shared" si="1169"/>
        <v>682.91047029004528</v>
      </c>
      <c r="I1966" s="24">
        <f t="shared" si="1184"/>
        <v>529.78457217191965</v>
      </c>
      <c r="J1966" s="12">
        <f t="shared" si="1170"/>
        <v>0.23260090018811147</v>
      </c>
      <c r="K1966" s="24">
        <f t="shared" si="1171"/>
        <v>690.29239597326887</v>
      </c>
      <c r="L1966" s="12">
        <f t="shared" si="1185"/>
        <v>0.19154380628766285</v>
      </c>
      <c r="M1966" s="24">
        <f t="shared" si="1186"/>
        <v>761.26182423511489</v>
      </c>
      <c r="N1966" s="12">
        <f t="shared" si="1172"/>
        <v>0.42482104202413301</v>
      </c>
      <c r="O1966" s="24">
        <f t="shared" si="1173"/>
        <v>1133.8607329667266</v>
      </c>
      <c r="P1966" s="12">
        <f t="shared" si="1187"/>
        <v>0.19329967085929722</v>
      </c>
      <c r="Q1966" s="24">
        <f t="shared" si="1188"/>
        <v>682.91047029004528</v>
      </c>
      <c r="R1966" s="12">
        <f t="shared" si="1174"/>
        <v>0.32040761981745519</v>
      </c>
      <c r="S1966" s="24">
        <f t="shared" si="1175"/>
        <v>902.01581041724762</v>
      </c>
      <c r="T1966" s="12">
        <f t="shared" si="1189"/>
        <v>0.18645797795012098</v>
      </c>
      <c r="W1966" s="24">
        <f t="shared" si="1190"/>
        <v>963.26023428841211</v>
      </c>
      <c r="X1966" s="24">
        <f t="shared" si="1191"/>
        <v>650</v>
      </c>
      <c r="Y1966" s="13">
        <f t="shared" si="1176"/>
        <v>0.29302584863486897</v>
      </c>
      <c r="Z1966" s="24">
        <f t="shared" si="1177"/>
        <v>1290.4554239023696</v>
      </c>
      <c r="AA1966" s="24">
        <f t="shared" si="1178"/>
        <v>11536.481207860013</v>
      </c>
      <c r="AB1966" s="24">
        <f t="shared" si="1192"/>
        <v>823.08535228922869</v>
      </c>
      <c r="AC1966" s="24">
        <f t="shared" si="1193"/>
        <v>682.91047029004528</v>
      </c>
      <c r="AD1966" s="123">
        <f t="shared" si="1194"/>
        <v>9740</v>
      </c>
      <c r="AE1966" s="14">
        <f t="shared" si="1195"/>
        <v>162.33333333333334</v>
      </c>
      <c r="AF1966" s="24">
        <f t="shared" si="1179"/>
        <v>500</v>
      </c>
      <c r="AG1966" s="3">
        <f t="shared" si="1196"/>
        <v>-1</v>
      </c>
      <c r="AH1966" s="14">
        <f t="shared" si="1200"/>
        <v>0</v>
      </c>
      <c r="AI1966" s="14">
        <f t="shared" si="1201"/>
        <v>0</v>
      </c>
      <c r="AJ1966" s="14">
        <f t="shared" si="1202"/>
        <v>0.64999999999999991</v>
      </c>
      <c r="AK1966" s="14">
        <f t="shared" si="1203"/>
        <v>0.87999999999999989</v>
      </c>
      <c r="AL1966" s="24">
        <f t="shared" si="1197"/>
        <v>807.26708906599993</v>
      </c>
      <c r="AM1966" s="14">
        <f t="shared" si="1198"/>
        <v>651.27394384358774</v>
      </c>
      <c r="AN1966" s="138" t="str">
        <f t="shared" si="1199"/>
        <v>modifiée</v>
      </c>
      <c r="AP1966" s="124"/>
    </row>
    <row r="1967" spans="2:42" x14ac:dyDescent="0.25">
      <c r="B1967" s="3">
        <f t="shared" si="1180"/>
        <v>9745</v>
      </c>
      <c r="C1967" s="14">
        <f t="shared" si="1181"/>
        <v>162.41666666666666</v>
      </c>
      <c r="D1967" s="11">
        <f t="shared" si="1182"/>
        <v>1094.3488699792845</v>
      </c>
      <c r="E1967" s="11">
        <f t="shared" si="1167"/>
        <v>1015.099226670879</v>
      </c>
      <c r="F1967" s="11">
        <f t="shared" si="1183"/>
        <v>529.9761159782073</v>
      </c>
      <c r="G1967" s="11">
        <f t="shared" si="1168"/>
        <v>761.45512390597423</v>
      </c>
      <c r="H1967" s="11">
        <f t="shared" si="1169"/>
        <v>683.09692826799539</v>
      </c>
      <c r="I1967" s="24">
        <f t="shared" si="1184"/>
        <v>529.9761159782073</v>
      </c>
      <c r="J1967" s="12">
        <f t="shared" si="1170"/>
        <v>0.23254592587411238</v>
      </c>
      <c r="K1967" s="24">
        <f t="shared" si="1171"/>
        <v>690.45558245260543</v>
      </c>
      <c r="L1967" s="12">
        <f t="shared" si="1185"/>
        <v>0.19146347385072232</v>
      </c>
      <c r="M1967" s="24">
        <f t="shared" si="1186"/>
        <v>761.45512390597423</v>
      </c>
      <c r="N1967" s="12">
        <f t="shared" si="1172"/>
        <v>0.42622600073951006</v>
      </c>
      <c r="O1967" s="24">
        <f t="shared" si="1173"/>
        <v>1130.1232145702857</v>
      </c>
      <c r="P1967" s="12">
        <f t="shared" si="1187"/>
        <v>0.19379055968642983</v>
      </c>
      <c r="Q1967" s="24">
        <f t="shared" si="1188"/>
        <v>683.09692826799539</v>
      </c>
      <c r="R1967" s="12">
        <f t="shared" si="1174"/>
        <v>0.3201231551296807</v>
      </c>
      <c r="S1967" s="24">
        <f t="shared" si="1175"/>
        <v>902.81735082994919</v>
      </c>
      <c r="T1967" s="12">
        <f t="shared" si="1189"/>
        <v>0.18625961573918304</v>
      </c>
      <c r="W1967" s="24">
        <f t="shared" si="1190"/>
        <v>963.553260137047</v>
      </c>
      <c r="X1967" s="24">
        <f t="shared" si="1191"/>
        <v>650</v>
      </c>
      <c r="Y1967" s="13">
        <f t="shared" si="1176"/>
        <v>0.29277609124653425</v>
      </c>
      <c r="Z1967" s="24">
        <f t="shared" si="1177"/>
        <v>1288.6491633458008</v>
      </c>
      <c r="AA1967" s="24">
        <f t="shared" si="1178"/>
        <v>11527.35456878193</v>
      </c>
      <c r="AB1967" s="24">
        <f t="shared" si="1192"/>
        <v>823.3250942025212</v>
      </c>
      <c r="AC1967" s="24">
        <f t="shared" si="1193"/>
        <v>683.09692826799539</v>
      </c>
      <c r="AD1967" s="123">
        <f t="shared" si="1194"/>
        <v>9745</v>
      </c>
      <c r="AE1967" s="14">
        <f t="shared" si="1195"/>
        <v>162.41666666666666</v>
      </c>
      <c r="AF1967" s="24">
        <f t="shared" si="1179"/>
        <v>500</v>
      </c>
      <c r="AG1967" s="3">
        <f t="shared" si="1196"/>
        <v>-1</v>
      </c>
      <c r="AH1967" s="14">
        <f t="shared" si="1200"/>
        <v>0</v>
      </c>
      <c r="AI1967" s="14">
        <f t="shared" si="1201"/>
        <v>0</v>
      </c>
      <c r="AJ1967" s="14">
        <f t="shared" si="1202"/>
        <v>0.64999999999999991</v>
      </c>
      <c r="AK1967" s="14">
        <f t="shared" si="1203"/>
        <v>0.87999999999999989</v>
      </c>
      <c r="AL1967" s="24">
        <f t="shared" si="1197"/>
        <v>807.49250379810962</v>
      </c>
      <c r="AM1967" s="14">
        <f t="shared" si="1198"/>
        <v>651.43174745917224</v>
      </c>
      <c r="AN1967" s="138" t="str">
        <f t="shared" si="1199"/>
        <v>modifiée</v>
      </c>
      <c r="AP1967" s="124"/>
    </row>
    <row r="1968" spans="2:42" x14ac:dyDescent="0.25">
      <c r="B1968" s="3">
        <f t="shared" si="1180"/>
        <v>9750</v>
      </c>
      <c r="C1968" s="14">
        <f t="shared" si="1181"/>
        <v>162.5</v>
      </c>
      <c r="D1968" s="11">
        <f t="shared" si="1182"/>
        <v>1094.4256673137472</v>
      </c>
      <c r="E1968" s="11">
        <f t="shared" si="1167"/>
        <v>1015.3200020972513</v>
      </c>
      <c r="F1968" s="11">
        <f t="shared" si="1183"/>
        <v>530.16757945205802</v>
      </c>
      <c r="G1968" s="11">
        <f t="shared" si="1168"/>
        <v>761.64891446566071</v>
      </c>
      <c r="H1968" s="11">
        <f t="shared" si="1169"/>
        <v>683.28318788373463</v>
      </c>
      <c r="I1968" s="24">
        <f t="shared" si="1184"/>
        <v>530.16757945205802</v>
      </c>
      <c r="J1968" s="12">
        <f t="shared" si="1170"/>
        <v>0.23249095516507906</v>
      </c>
      <c r="K1968" s="24">
        <f t="shared" si="1171"/>
        <v>690.61883539677456</v>
      </c>
      <c r="L1968" s="12">
        <f t="shared" si="1185"/>
        <v>0.19138317258328499</v>
      </c>
      <c r="M1968" s="24">
        <f t="shared" si="1186"/>
        <v>761.64891446566071</v>
      </c>
      <c r="N1968" s="12">
        <f t="shared" si="1172"/>
        <v>0.42762592027653817</v>
      </c>
      <c r="O1968" s="24">
        <f t="shared" si="1173"/>
        <v>1126.4235287179804</v>
      </c>
      <c r="P1968" s="12">
        <f t="shared" si="1187"/>
        <v>0.19427827907019227</v>
      </c>
      <c r="Q1968" s="24">
        <f t="shared" si="1188"/>
        <v>683.28318788373463</v>
      </c>
      <c r="R1968" s="12">
        <f t="shared" si="1174"/>
        <v>0.31983756643611516</v>
      </c>
      <c r="S1968" s="24">
        <f t="shared" si="1175"/>
        <v>903.62349261818497</v>
      </c>
      <c r="T1968" s="12">
        <f t="shared" si="1189"/>
        <v>0.18606078768022016</v>
      </c>
      <c r="W1968" s="24">
        <f t="shared" si="1190"/>
        <v>963.84603622829354</v>
      </c>
      <c r="X1968" s="24">
        <f t="shared" si="1191"/>
        <v>650</v>
      </c>
      <c r="Y1968" s="13">
        <f t="shared" si="1176"/>
        <v>0.29252729223042173</v>
      </c>
      <c r="Z1968" s="24">
        <f t="shared" si="1177"/>
        <v>1286.8491467239437</v>
      </c>
      <c r="AA1968" s="24">
        <f t="shared" si="1178"/>
        <v>11518.263637630451</v>
      </c>
      <c r="AB1968" s="24">
        <f t="shared" si="1192"/>
        <v>823.56461205601408</v>
      </c>
      <c r="AC1968" s="24">
        <f t="shared" si="1193"/>
        <v>683.28318788373463</v>
      </c>
      <c r="AD1968" s="123">
        <f t="shared" si="1194"/>
        <v>9750</v>
      </c>
      <c r="AE1968" s="14">
        <f t="shared" si="1195"/>
        <v>162.5</v>
      </c>
      <c r="AF1968" s="24">
        <f t="shared" si="1179"/>
        <v>500</v>
      </c>
      <c r="AG1968" s="3">
        <f t="shared" si="1196"/>
        <v>-1</v>
      </c>
      <c r="AH1968" s="14">
        <f t="shared" si="1200"/>
        <v>0</v>
      </c>
      <c r="AI1968" s="14">
        <f t="shared" si="1201"/>
        <v>0</v>
      </c>
      <c r="AJ1968" s="14">
        <f t="shared" si="1202"/>
        <v>0.64999999999999991</v>
      </c>
      <c r="AK1968" s="14">
        <f t="shared" si="1203"/>
        <v>0.87999999999999989</v>
      </c>
      <c r="AL1968" s="24">
        <f t="shared" si="1197"/>
        <v>807.71770213994887</v>
      </c>
      <c r="AM1968" s="14">
        <f t="shared" si="1198"/>
        <v>651.58936805160431</v>
      </c>
      <c r="AN1968" s="138" t="str">
        <f t="shared" si="1199"/>
        <v>modifiée</v>
      </c>
      <c r="AP1968" s="124"/>
    </row>
    <row r="1969" spans="2:42" x14ac:dyDescent="0.25">
      <c r="B1969" s="3">
        <f t="shared" si="1180"/>
        <v>9755</v>
      </c>
      <c r="C1969" s="14">
        <f t="shared" si="1181"/>
        <v>162.58333333333334</v>
      </c>
      <c r="D1969" s="11">
        <f t="shared" si="1182"/>
        <v>1094.5024253053116</v>
      </c>
      <c r="E1969" s="11">
        <f t="shared" si="1167"/>
        <v>1015.5407775236235</v>
      </c>
      <c r="F1969" s="11">
        <f t="shared" si="1183"/>
        <v>530.35896262464132</v>
      </c>
      <c r="G1969" s="11">
        <f t="shared" si="1168"/>
        <v>761.84319274473091</v>
      </c>
      <c r="H1969" s="11">
        <f t="shared" si="1169"/>
        <v>683.4692486714149</v>
      </c>
      <c r="I1969" s="24">
        <f t="shared" si="1184"/>
        <v>530.35896262464132</v>
      </c>
      <c r="J1969" s="12">
        <f t="shared" si="1170"/>
        <v>0.23243598809105637</v>
      </c>
      <c r="K1969" s="24">
        <f t="shared" si="1171"/>
        <v>690.78215475604634</v>
      </c>
      <c r="L1969" s="12">
        <f t="shared" si="1185"/>
        <v>0.19130290250377888</v>
      </c>
      <c r="M1969" s="24">
        <f t="shared" si="1186"/>
        <v>761.84319274473091</v>
      </c>
      <c r="N1969" s="12">
        <f t="shared" si="1172"/>
        <v>0.429020791609876</v>
      </c>
      <c r="O1969" s="24">
        <f t="shared" si="1173"/>
        <v>1122.7611983131765</v>
      </c>
      <c r="P1969" s="12">
        <f t="shared" si="1187"/>
        <v>0.19476283278725606</v>
      </c>
      <c r="Q1969" s="24">
        <f t="shared" si="1188"/>
        <v>683.4692486714149</v>
      </c>
      <c r="R1969" s="12">
        <f t="shared" si="1174"/>
        <v>0.31955084827006452</v>
      </c>
      <c r="S1969" s="24">
        <f t="shared" si="1175"/>
        <v>904.43427209821573</v>
      </c>
      <c r="T1969" s="12">
        <f t="shared" si="1189"/>
        <v>0.18586149113450234</v>
      </c>
      <c r="W1969" s="24">
        <f t="shared" si="1190"/>
        <v>964.13856352052392</v>
      </c>
      <c r="X1969" s="24">
        <f t="shared" si="1191"/>
        <v>650</v>
      </c>
      <c r="Y1969" s="13">
        <f t="shared" si="1176"/>
        <v>0.2922794487259921</v>
      </c>
      <c r="Z1969" s="24">
        <f t="shared" si="1177"/>
        <v>1285.0553500774909</v>
      </c>
      <c r="AA1969" s="24">
        <f t="shared" si="1178"/>
        <v>11509.208313147406</v>
      </c>
      <c r="AB1969" s="24">
        <f t="shared" si="1192"/>
        <v>823.80390609596941</v>
      </c>
      <c r="AC1969" s="24">
        <f t="shared" si="1193"/>
        <v>683.4692486714149</v>
      </c>
      <c r="AD1969" s="123">
        <f t="shared" si="1194"/>
        <v>9755</v>
      </c>
      <c r="AE1969" s="14">
        <f t="shared" si="1195"/>
        <v>162.58333333333334</v>
      </c>
      <c r="AF1969" s="24">
        <f t="shared" si="1179"/>
        <v>500</v>
      </c>
      <c r="AG1969" s="3">
        <f t="shared" si="1196"/>
        <v>-1</v>
      </c>
      <c r="AH1969" s="14">
        <f t="shared" si="1200"/>
        <v>0</v>
      </c>
      <c r="AI1969" s="14">
        <f t="shared" si="1201"/>
        <v>0</v>
      </c>
      <c r="AJ1969" s="14">
        <f t="shared" si="1202"/>
        <v>0.64999999999999991</v>
      </c>
      <c r="AK1969" s="14">
        <f t="shared" si="1203"/>
        <v>0.87999999999999989</v>
      </c>
      <c r="AL1969" s="24">
        <f t="shared" si="1197"/>
        <v>807.94268433152934</v>
      </c>
      <c r="AM1969" s="14">
        <f t="shared" si="1198"/>
        <v>651.74680514253464</v>
      </c>
      <c r="AN1969" s="138" t="str">
        <f t="shared" si="1199"/>
        <v>modifiée</v>
      </c>
      <c r="AP1969" s="124"/>
    </row>
    <row r="1970" spans="2:42" x14ac:dyDescent="0.25">
      <c r="B1970" s="3">
        <f t="shared" si="1180"/>
        <v>9760</v>
      </c>
      <c r="C1970" s="14">
        <f t="shared" si="1181"/>
        <v>162.66666666666666</v>
      </c>
      <c r="D1970" s="11">
        <f t="shared" si="1182"/>
        <v>1094.579143994267</v>
      </c>
      <c r="E1970" s="11">
        <f t="shared" si="1167"/>
        <v>1015.7615529499957</v>
      </c>
      <c r="F1970" s="11">
        <f t="shared" si="1183"/>
        <v>530.55026552714514</v>
      </c>
      <c r="G1970" s="11">
        <f t="shared" si="1168"/>
        <v>762.03795557751812</v>
      </c>
      <c r="H1970" s="11">
        <f t="shared" si="1169"/>
        <v>683.65511016254936</v>
      </c>
      <c r="I1970" s="24">
        <f t="shared" si="1184"/>
        <v>530.55026552714514</v>
      </c>
      <c r="J1970" s="12">
        <f t="shared" si="1170"/>
        <v>0.23238102468206259</v>
      </c>
      <c r="K1970" s="24">
        <f t="shared" si="1171"/>
        <v>690.94554048063128</v>
      </c>
      <c r="L1970" s="12">
        <f t="shared" si="1185"/>
        <v>0.19122266363057011</v>
      </c>
      <c r="M1970" s="24">
        <f t="shared" si="1186"/>
        <v>762.03795557751812</v>
      </c>
      <c r="N1970" s="12">
        <f t="shared" si="1172"/>
        <v>0.43041060636069656</v>
      </c>
      <c r="O1970" s="24">
        <f t="shared" si="1173"/>
        <v>1119.1357530941132</v>
      </c>
      <c r="P1970" s="12">
        <f t="shared" si="1187"/>
        <v>0.19524422489133031</v>
      </c>
      <c r="Q1970" s="24">
        <f t="shared" si="1188"/>
        <v>683.65511016254936</v>
      </c>
      <c r="R1970" s="12">
        <f t="shared" si="1174"/>
        <v>0.31926299513928286</v>
      </c>
      <c r="S1970" s="24">
        <f t="shared" si="1175"/>
        <v>905.24972594276835</v>
      </c>
      <c r="T1970" s="12">
        <f t="shared" si="1189"/>
        <v>0.18566172344882967</v>
      </c>
      <c r="W1970" s="24">
        <f t="shared" si="1190"/>
        <v>964.43084296924985</v>
      </c>
      <c r="X1970" s="24">
        <f t="shared" si="1191"/>
        <v>650</v>
      </c>
      <c r="Y1970" s="13">
        <f t="shared" si="1176"/>
        <v>0.29203255787519394</v>
      </c>
      <c r="Z1970" s="24">
        <f t="shared" si="1177"/>
        <v>1283.2677495186458</v>
      </c>
      <c r="AA1970" s="24">
        <f t="shared" si="1178"/>
        <v>11500.188494112032</v>
      </c>
      <c r="AB1970" s="24">
        <f t="shared" si="1192"/>
        <v>824.04297656589961</v>
      </c>
      <c r="AC1970" s="24">
        <f t="shared" si="1193"/>
        <v>683.65511016254936</v>
      </c>
      <c r="AD1970" s="123">
        <f t="shared" si="1194"/>
        <v>9760</v>
      </c>
      <c r="AE1970" s="14">
        <f t="shared" si="1195"/>
        <v>162.66666666666666</v>
      </c>
      <c r="AF1970" s="24">
        <f t="shared" si="1179"/>
        <v>500</v>
      </c>
      <c r="AG1970" s="3">
        <f t="shared" si="1196"/>
        <v>-1</v>
      </c>
      <c r="AH1970" s="14">
        <f t="shared" si="1200"/>
        <v>0</v>
      </c>
      <c r="AI1970" s="14">
        <f t="shared" si="1201"/>
        <v>0</v>
      </c>
      <c r="AJ1970" s="14">
        <f t="shared" si="1202"/>
        <v>0.64999999999999991</v>
      </c>
      <c r="AK1970" s="14">
        <f t="shared" si="1203"/>
        <v>0.87999999999999989</v>
      </c>
      <c r="AL1970" s="24">
        <f t="shared" si="1197"/>
        <v>808.16745061024812</v>
      </c>
      <c r="AM1970" s="14">
        <f t="shared" si="1198"/>
        <v>651.90405825124651</v>
      </c>
      <c r="AN1970" s="138" t="str">
        <f t="shared" si="1199"/>
        <v>modifiée</v>
      </c>
      <c r="AP1970" s="124"/>
    </row>
    <row r="1971" spans="2:42" x14ac:dyDescent="0.25">
      <c r="B1971" s="3">
        <f t="shared" si="1180"/>
        <v>9765</v>
      </c>
      <c r="C1971" s="14">
        <f t="shared" si="1181"/>
        <v>162.75</v>
      </c>
      <c r="D1971" s="11">
        <f t="shared" si="1182"/>
        <v>1094.6558234208417</v>
      </c>
      <c r="E1971" s="11">
        <f t="shared" si="1167"/>
        <v>1015.9823283763679</v>
      </c>
      <c r="F1971" s="11">
        <f t="shared" si="1183"/>
        <v>530.74148819077573</v>
      </c>
      <c r="G1971" s="11">
        <f t="shared" si="1168"/>
        <v>762.23319980240944</v>
      </c>
      <c r="H1971" s="11">
        <f t="shared" si="1169"/>
        <v>683.84077188599815</v>
      </c>
      <c r="I1971" s="24">
        <f t="shared" si="1184"/>
        <v>530.74148819077573</v>
      </c>
      <c r="J1971" s="12">
        <f t="shared" si="1170"/>
        <v>0.23232606496809019</v>
      </c>
      <c r="K1971" s="24">
        <f t="shared" si="1171"/>
        <v>691.10899252067907</v>
      </c>
      <c r="L1971" s="12">
        <f t="shared" si="1185"/>
        <v>0.19114245598193783</v>
      </c>
      <c r="M1971" s="24">
        <f t="shared" si="1186"/>
        <v>762.23319980240944</v>
      </c>
      <c r="N1971" s="12">
        <f t="shared" si="1172"/>
        <v>0.43179535678654762</v>
      </c>
      <c r="O1971" s="24">
        <f t="shared" si="1173"/>
        <v>1115.5467295293035</v>
      </c>
      <c r="P1971" s="12">
        <f t="shared" si="1187"/>
        <v>0.19572245970716443</v>
      </c>
      <c r="Q1971" s="24">
        <f t="shared" si="1188"/>
        <v>683.84077188599815</v>
      </c>
      <c r="R1971" s="12">
        <f t="shared" si="1174"/>
        <v>0.31897400152594407</v>
      </c>
      <c r="S1971" s="24">
        <f t="shared" si="1175"/>
        <v>906.06989118514741</v>
      </c>
      <c r="T1971" s="12">
        <f t="shared" si="1189"/>
        <v>0.18546148195545023</v>
      </c>
      <c r="W1971" s="24">
        <f t="shared" si="1190"/>
        <v>964.7228755271251</v>
      </c>
      <c r="X1971" s="24">
        <f t="shared" si="1191"/>
        <v>650</v>
      </c>
      <c r="Y1971" s="13">
        <f t="shared" si="1176"/>
        <v>0.291786616822515</v>
      </c>
      <c r="Z1971" s="24">
        <f t="shared" si="1177"/>
        <v>1281.4863212310711</v>
      </c>
      <c r="AA1971" s="24">
        <f t="shared" si="1178"/>
        <v>11491.204079343237</v>
      </c>
      <c r="AB1971" s="24">
        <f t="shared" si="1192"/>
        <v>824.28182370656168</v>
      </c>
      <c r="AC1971" s="24">
        <f t="shared" si="1193"/>
        <v>683.84077188599815</v>
      </c>
      <c r="AD1971" s="123">
        <f t="shared" si="1194"/>
        <v>9765</v>
      </c>
      <c r="AE1971" s="14">
        <f t="shared" si="1195"/>
        <v>162.75</v>
      </c>
      <c r="AF1971" s="24">
        <f t="shared" si="1179"/>
        <v>500</v>
      </c>
      <c r="AG1971" s="3">
        <f t="shared" si="1196"/>
        <v>-1</v>
      </c>
      <c r="AH1971" s="14">
        <f t="shared" si="1200"/>
        <v>0</v>
      </c>
      <c r="AI1971" s="14">
        <f t="shared" si="1201"/>
        <v>0</v>
      </c>
      <c r="AJ1971" s="14">
        <f t="shared" si="1202"/>
        <v>0.64999999999999991</v>
      </c>
      <c r="AK1971" s="14">
        <f t="shared" si="1203"/>
        <v>0.87999999999999989</v>
      </c>
      <c r="AL1971" s="24">
        <f t="shared" si="1197"/>
        <v>808.39200121088413</v>
      </c>
      <c r="AM1971" s="14">
        <f t="shared" si="1198"/>
        <v>652.06112689464317</v>
      </c>
      <c r="AN1971" s="138" t="str">
        <f t="shared" si="1199"/>
        <v>modifiée</v>
      </c>
      <c r="AP1971" s="124"/>
    </row>
    <row r="1972" spans="2:42" x14ac:dyDescent="0.25">
      <c r="B1972" s="3">
        <f t="shared" si="1180"/>
        <v>9770</v>
      </c>
      <c r="C1972" s="14">
        <f t="shared" si="1181"/>
        <v>162.83333333333334</v>
      </c>
      <c r="D1972" s="11">
        <f t="shared" si="1182"/>
        <v>1094.7324636252015</v>
      </c>
      <c r="E1972" s="11">
        <f t="shared" si="1167"/>
        <v>1016.2031038027402</v>
      </c>
      <c r="F1972" s="11">
        <f t="shared" si="1183"/>
        <v>530.93263064675762</v>
      </c>
      <c r="G1972" s="11">
        <f t="shared" si="1168"/>
        <v>762.42892226211666</v>
      </c>
      <c r="H1972" s="11">
        <f t="shared" si="1169"/>
        <v>684.02623336795364</v>
      </c>
      <c r="I1972" s="24">
        <f t="shared" si="1184"/>
        <v>530.93263064675762</v>
      </c>
      <c r="J1972" s="12">
        <f t="shared" si="1170"/>
        <v>0.23227110897910538</v>
      </c>
      <c r="K1972" s="24">
        <f t="shared" si="1171"/>
        <v>691.27251082627981</v>
      </c>
      <c r="L1972" s="12">
        <f t="shared" si="1185"/>
        <v>0.19106227957611055</v>
      </c>
      <c r="M1972" s="24">
        <f t="shared" si="1186"/>
        <v>762.42892226211666</v>
      </c>
      <c r="N1972" s="12">
        <f t="shared" si="1172"/>
        <v>0.43317503577124089</v>
      </c>
      <c r="O1972" s="24">
        <f t="shared" si="1173"/>
        <v>1111.9936707145575</v>
      </c>
      <c r="P1972" s="12">
        <f t="shared" si="1187"/>
        <v>0.19619754182472232</v>
      </c>
      <c r="Q1972" s="24">
        <f t="shared" si="1188"/>
        <v>684.02623336795364</v>
      </c>
      <c r="R1972" s="12">
        <f t="shared" si="1174"/>
        <v>0.31868386188661596</v>
      </c>
      <c r="S1972" s="24">
        <f t="shared" si="1175"/>
        <v>906.89480522339898</v>
      </c>
      <c r="T1972" s="12">
        <f t="shared" si="1189"/>
        <v>0.18526076397206609</v>
      </c>
      <c r="W1972" s="24">
        <f t="shared" si="1190"/>
        <v>965.01466214394759</v>
      </c>
      <c r="X1972" s="24">
        <f t="shared" si="1191"/>
        <v>650</v>
      </c>
      <c r="Y1972" s="13">
        <f t="shared" si="1176"/>
        <v>0.29154162271502182</v>
      </c>
      <c r="Z1972" s="24">
        <f t="shared" si="1177"/>
        <v>1279.7110414698154</v>
      </c>
      <c r="AA1972" s="24">
        <f t="shared" si="1178"/>
        <v>11482.254967701449</v>
      </c>
      <c r="AB1972" s="24">
        <f t="shared" si="1192"/>
        <v>824.52044775595061</v>
      </c>
      <c r="AC1972" s="24">
        <f t="shared" si="1193"/>
        <v>684.02623336795364</v>
      </c>
      <c r="AD1972" s="123">
        <f t="shared" si="1194"/>
        <v>9770</v>
      </c>
      <c r="AE1972" s="14">
        <f t="shared" si="1195"/>
        <v>162.83333333333334</v>
      </c>
      <c r="AF1972" s="24">
        <f t="shared" si="1179"/>
        <v>500</v>
      </c>
      <c r="AG1972" s="3">
        <f t="shared" si="1196"/>
        <v>-1</v>
      </c>
      <c r="AH1972" s="14">
        <f t="shared" si="1200"/>
        <v>0</v>
      </c>
      <c r="AI1972" s="14">
        <f t="shared" si="1201"/>
        <v>0</v>
      </c>
      <c r="AJ1972" s="14">
        <f t="shared" si="1202"/>
        <v>0.64999999999999991</v>
      </c>
      <c r="AK1972" s="14">
        <f t="shared" si="1203"/>
        <v>0.87999999999999989</v>
      </c>
      <c r="AL1972" s="24">
        <f t="shared" si="1197"/>
        <v>808.61633636559077</v>
      </c>
      <c r="AM1972" s="14">
        <f t="shared" si="1198"/>
        <v>652.21801058723406</v>
      </c>
      <c r="AN1972" s="138" t="str">
        <f t="shared" si="1199"/>
        <v>modifiée</v>
      </c>
      <c r="AP1972" s="124"/>
    </row>
    <row r="1973" spans="2:42" x14ac:dyDescent="0.25">
      <c r="B1973" s="3">
        <f t="shared" si="1180"/>
        <v>9775</v>
      </c>
      <c r="C1973" s="14">
        <f t="shared" si="1181"/>
        <v>162.91666666666666</v>
      </c>
      <c r="D1973" s="11">
        <f t="shared" si="1182"/>
        <v>1094.8090646474511</v>
      </c>
      <c r="E1973" s="11">
        <f t="shared" si="1167"/>
        <v>1016.4238792291123</v>
      </c>
      <c r="F1973" s="11">
        <f t="shared" si="1183"/>
        <v>531.12369292633377</v>
      </c>
      <c r="G1973" s="11">
        <f t="shared" si="1168"/>
        <v>762.6251198039414</v>
      </c>
      <c r="H1973" s="11">
        <f t="shared" si="1169"/>
        <v>684.21149413192575</v>
      </c>
      <c r="I1973" s="24">
        <f t="shared" si="1184"/>
        <v>531.12369292633377</v>
      </c>
      <c r="J1973" s="12">
        <f t="shared" si="1170"/>
        <v>0.2322161567450477</v>
      </c>
      <c r="K1973" s="24">
        <f t="shared" si="1171"/>
        <v>691.43609534746474</v>
      </c>
      <c r="L1973" s="12">
        <f t="shared" si="1185"/>
        <v>0.19098213443123424</v>
      </c>
      <c r="M1973" s="24">
        <f t="shared" si="1186"/>
        <v>762.6251198039414</v>
      </c>
      <c r="N1973" s="12">
        <f t="shared" si="1172"/>
        <v>0.43454963681477665</v>
      </c>
      <c r="O1973" s="24">
        <f t="shared" si="1173"/>
        <v>1108.4761262715947</v>
      </c>
      <c r="P1973" s="12">
        <f t="shared" si="1187"/>
        <v>0.19666947609328281</v>
      </c>
      <c r="Q1973" s="24">
        <f t="shared" si="1188"/>
        <v>684.21149413192575</v>
      </c>
      <c r="R1973" s="12">
        <f t="shared" si="1174"/>
        <v>0.31839257065223714</v>
      </c>
      <c r="S1973" s="24">
        <f t="shared" si="1175"/>
        <v>907.72450582452848</v>
      </c>
      <c r="T1973" s="12">
        <f t="shared" si="1189"/>
        <v>0.18505956680174551</v>
      </c>
      <c r="W1973" s="24">
        <f t="shared" si="1190"/>
        <v>965.30620376666263</v>
      </c>
      <c r="X1973" s="24">
        <f t="shared" si="1191"/>
        <v>650</v>
      </c>
      <c r="Y1973" s="13">
        <f t="shared" si="1176"/>
        <v>0.29129757270239842</v>
      </c>
      <c r="Z1973" s="24">
        <f t="shared" si="1177"/>
        <v>1277.9418865612429</v>
      </c>
      <c r="AA1973" s="24">
        <f t="shared" si="1178"/>
        <v>11473.341058090338</v>
      </c>
      <c r="AB1973" s="24">
        <f t="shared" si="1192"/>
        <v>824.75884894929413</v>
      </c>
      <c r="AC1973" s="24">
        <f t="shared" si="1193"/>
        <v>684.21149413192575</v>
      </c>
      <c r="AD1973" s="123">
        <f t="shared" si="1194"/>
        <v>9775</v>
      </c>
      <c r="AE1973" s="14">
        <f t="shared" si="1195"/>
        <v>162.91666666666666</v>
      </c>
      <c r="AF1973" s="24">
        <f t="shared" si="1179"/>
        <v>500</v>
      </c>
      <c r="AG1973" s="3">
        <f t="shared" si="1196"/>
        <v>-1</v>
      </c>
      <c r="AH1973" s="14">
        <f t="shared" si="1200"/>
        <v>0</v>
      </c>
      <c r="AI1973" s="14">
        <f t="shared" si="1201"/>
        <v>0</v>
      </c>
      <c r="AJ1973" s="14">
        <f t="shared" si="1202"/>
        <v>0.64999999999999991</v>
      </c>
      <c r="AK1973" s="14">
        <f t="shared" si="1203"/>
        <v>0.87999999999999989</v>
      </c>
      <c r="AL1973" s="24">
        <f t="shared" si="1197"/>
        <v>808.8404563038921</v>
      </c>
      <c r="AM1973" s="14">
        <f t="shared" si="1198"/>
        <v>652.37470884112156</v>
      </c>
      <c r="AN1973" s="138" t="str">
        <f t="shared" si="1199"/>
        <v>modifiée</v>
      </c>
      <c r="AP1973" s="124"/>
    </row>
    <row r="1974" spans="2:42" x14ac:dyDescent="0.25">
      <c r="B1974" s="3">
        <f t="shared" si="1180"/>
        <v>9780</v>
      </c>
      <c r="C1974" s="14">
        <f t="shared" si="1181"/>
        <v>163</v>
      </c>
      <c r="D1974" s="11">
        <f t="shared" si="1182"/>
        <v>1094.8856265276333</v>
      </c>
      <c r="E1974" s="11">
        <f t="shared" si="1167"/>
        <v>1016.6446546554846</v>
      </c>
      <c r="F1974" s="11">
        <f t="shared" si="1183"/>
        <v>531.31467506076501</v>
      </c>
      <c r="G1974" s="11">
        <f t="shared" si="1168"/>
        <v>762.82178928003464</v>
      </c>
      <c r="H1974" s="11">
        <f t="shared" si="1169"/>
        <v>684.39655369872753</v>
      </c>
      <c r="I1974" s="24">
        <f t="shared" si="1184"/>
        <v>531.31467506076501</v>
      </c>
      <c r="J1974" s="12">
        <f t="shared" si="1170"/>
        <v>0.23216120829583056</v>
      </c>
      <c r="K1974" s="24">
        <f t="shared" si="1171"/>
        <v>691.59974603420528</v>
      </c>
      <c r="L1974" s="12">
        <f t="shared" si="1185"/>
        <v>0.19090202056539982</v>
      </c>
      <c r="M1974" s="24">
        <f t="shared" si="1186"/>
        <v>762.82178928003464</v>
      </c>
      <c r="N1974" s="12">
        <f t="shared" si="1172"/>
        <v>0.4359191540233085</v>
      </c>
      <c r="O1974" s="24">
        <f t="shared" si="1173"/>
        <v>1104.9936522482246</v>
      </c>
      <c r="P1974" s="12">
        <f t="shared" si="1187"/>
        <v>0.19713826761570688</v>
      </c>
      <c r="Q1974" s="24">
        <f t="shared" si="1188"/>
        <v>684.39655369872753</v>
      </c>
      <c r="R1974" s="12">
        <f t="shared" si="1174"/>
        <v>0.31810012222809508</v>
      </c>
      <c r="S1974" s="24">
        <f t="shared" si="1175"/>
        <v>908.55903112877559</v>
      </c>
      <c r="T1974" s="12">
        <f t="shared" si="1189"/>
        <v>0.1848578877329155</v>
      </c>
      <c r="W1974" s="24">
        <f t="shared" si="1190"/>
        <v>965.59750133936507</v>
      </c>
      <c r="X1974" s="24">
        <f t="shared" si="1191"/>
        <v>650</v>
      </c>
      <c r="Y1974" s="13">
        <f t="shared" si="1176"/>
        <v>0.29105446393700118</v>
      </c>
      <c r="Z1974" s="24">
        <f t="shared" si="1177"/>
        <v>1276.1788329029882</v>
      </c>
      <c r="AA1974" s="24">
        <f t="shared" si="1178"/>
        <v>11464.462249459297</v>
      </c>
      <c r="AB1974" s="24">
        <f t="shared" si="1192"/>
        <v>824.99702751904624</v>
      </c>
      <c r="AC1974" s="24">
        <f t="shared" si="1193"/>
        <v>684.39655369872753</v>
      </c>
      <c r="AD1974" s="123">
        <f t="shared" si="1194"/>
        <v>9780</v>
      </c>
      <c r="AE1974" s="14">
        <f t="shared" si="1195"/>
        <v>163</v>
      </c>
      <c r="AF1974" s="24">
        <f t="shared" si="1179"/>
        <v>500</v>
      </c>
      <c r="AG1974" s="3">
        <f t="shared" si="1196"/>
        <v>-1</v>
      </c>
      <c r="AH1974" s="14">
        <f t="shared" si="1200"/>
        <v>0</v>
      </c>
      <c r="AI1974" s="14">
        <f t="shared" si="1201"/>
        <v>0</v>
      </c>
      <c r="AJ1974" s="14">
        <f t="shared" si="1202"/>
        <v>0.64999999999999991</v>
      </c>
      <c r="AK1974" s="14">
        <f t="shared" si="1203"/>
        <v>0.87999999999999989</v>
      </c>
      <c r="AL1974" s="24">
        <f t="shared" si="1197"/>
        <v>809.06436125267624</v>
      </c>
      <c r="AM1974" s="14">
        <f t="shared" si="1198"/>
        <v>652.53122116598752</v>
      </c>
      <c r="AN1974" s="138" t="str">
        <f t="shared" si="1199"/>
        <v>modifiée</v>
      </c>
      <c r="AP1974" s="124"/>
    </row>
    <row r="1975" spans="2:42" x14ac:dyDescent="0.25">
      <c r="B1975" s="3">
        <f t="shared" si="1180"/>
        <v>9785</v>
      </c>
      <c r="C1975" s="14">
        <f t="shared" si="1181"/>
        <v>163.08333333333334</v>
      </c>
      <c r="D1975" s="11">
        <f t="shared" si="1182"/>
        <v>1094.96214930573</v>
      </c>
      <c r="E1975" s="11">
        <f t="shared" si="1167"/>
        <v>1016.8654300818569</v>
      </c>
      <c r="F1975" s="11">
        <f t="shared" si="1183"/>
        <v>531.50557708133044</v>
      </c>
      <c r="G1975" s="11">
        <f t="shared" si="1168"/>
        <v>763.01892754765038</v>
      </c>
      <c r="H1975" s="11">
        <f t="shared" si="1169"/>
        <v>684.58141158646049</v>
      </c>
      <c r="I1975" s="24">
        <f t="shared" si="1184"/>
        <v>531.50557708133044</v>
      </c>
      <c r="J1975" s="12">
        <f t="shared" si="1170"/>
        <v>0.23210626366134021</v>
      </c>
      <c r="K1975" s="24">
        <f t="shared" si="1171"/>
        <v>691.76346283641487</v>
      </c>
      <c r="L1975" s="12">
        <f t="shared" si="1185"/>
        <v>0.19082193799661004</v>
      </c>
      <c r="M1975" s="24">
        <f t="shared" si="1186"/>
        <v>763.01892754765038</v>
      </c>
      <c r="N1975" s="12">
        <f t="shared" si="1172"/>
        <v>0.43728358209915147</v>
      </c>
      <c r="O1975" s="24">
        <f t="shared" si="1173"/>
        <v>1101.5458110200718</v>
      </c>
      <c r="P1975" s="12">
        <f t="shared" si="1187"/>
        <v>0.19760392174265187</v>
      </c>
      <c r="Q1975" s="24">
        <f t="shared" si="1188"/>
        <v>684.58141158646049</v>
      </c>
      <c r="R1975" s="12">
        <f t="shared" si="1174"/>
        <v>0.31780651099380852</v>
      </c>
      <c r="S1975" s="24">
        <f t="shared" si="1175"/>
        <v>909.39841965394396</v>
      </c>
      <c r="T1975" s="12">
        <f t="shared" si="1189"/>
        <v>0.1846557240392756</v>
      </c>
      <c r="W1975" s="24">
        <f t="shared" si="1190"/>
        <v>965.8885558033021</v>
      </c>
      <c r="X1975" s="24">
        <f t="shared" si="1191"/>
        <v>650</v>
      </c>
      <c r="Y1975" s="13">
        <f t="shared" si="1176"/>
        <v>0.29081229357388333</v>
      </c>
      <c r="Z1975" s="24">
        <f t="shared" si="1177"/>
        <v>1274.421856963869</v>
      </c>
      <c r="AA1975" s="24">
        <f t="shared" si="1178"/>
        <v>11455.618440804583</v>
      </c>
      <c r="AB1975" s="24">
        <f t="shared" si="1192"/>
        <v>825.23498369488129</v>
      </c>
      <c r="AC1975" s="24">
        <f t="shared" si="1193"/>
        <v>684.58141158646049</v>
      </c>
      <c r="AD1975" s="123">
        <f t="shared" si="1194"/>
        <v>9785</v>
      </c>
      <c r="AE1975" s="14">
        <f t="shared" si="1195"/>
        <v>163.08333333333334</v>
      </c>
      <c r="AF1975" s="24">
        <f t="shared" si="1179"/>
        <v>500</v>
      </c>
      <c r="AG1975" s="3">
        <f t="shared" si="1196"/>
        <v>-1</v>
      </c>
      <c r="AH1975" s="14">
        <f t="shared" si="1200"/>
        <v>0</v>
      </c>
      <c r="AI1975" s="14">
        <f t="shared" si="1201"/>
        <v>0</v>
      </c>
      <c r="AJ1975" s="14">
        <f t="shared" si="1202"/>
        <v>0.64999999999999991</v>
      </c>
      <c r="AK1975" s="14">
        <f t="shared" si="1203"/>
        <v>0.87999999999999989</v>
      </c>
      <c r="AL1975" s="24">
        <f t="shared" si="1197"/>
        <v>809.28805143619115</v>
      </c>
      <c r="AM1975" s="14">
        <f t="shared" si="1198"/>
        <v>652.68754706908032</v>
      </c>
      <c r="AN1975" s="138" t="str">
        <f t="shared" si="1199"/>
        <v>modifiée</v>
      </c>
      <c r="AP1975" s="124"/>
    </row>
    <row r="1976" spans="2:42" x14ac:dyDescent="0.25">
      <c r="B1976" s="3">
        <f t="shared" si="1180"/>
        <v>9790</v>
      </c>
      <c r="C1976" s="14">
        <f t="shared" si="1181"/>
        <v>163.16666666666666</v>
      </c>
      <c r="D1976" s="11">
        <f t="shared" si="1182"/>
        <v>1095.0386330216618</v>
      </c>
      <c r="E1976" s="11">
        <f t="shared" si="1167"/>
        <v>1017.086205508229</v>
      </c>
      <c r="F1976" s="11">
        <f t="shared" si="1183"/>
        <v>531.69639901932703</v>
      </c>
      <c r="G1976" s="11">
        <f t="shared" si="1168"/>
        <v>763.21653146939298</v>
      </c>
      <c r="H1976" s="11">
        <f t="shared" si="1169"/>
        <v>684.76606731049981</v>
      </c>
      <c r="I1976" s="24">
        <f t="shared" si="1184"/>
        <v>531.69639901932703</v>
      </c>
      <c r="J1976" s="12">
        <f t="shared" si="1170"/>
        <v>0.23205132287143657</v>
      </c>
      <c r="K1976" s="24">
        <f t="shared" si="1171"/>
        <v>691.92724570394796</v>
      </c>
      <c r="L1976" s="12">
        <f t="shared" si="1185"/>
        <v>0.19074188674280723</v>
      </c>
      <c r="M1976" s="24">
        <f t="shared" si="1186"/>
        <v>763.21653146939298</v>
      </c>
      <c r="N1976" s="12">
        <f t="shared" si="1172"/>
        <v>0.43864291633082991</v>
      </c>
      <c r="O1976" s="24">
        <f t="shared" si="1173"/>
        <v>1098.1321711938397</v>
      </c>
      <c r="P1976" s="12">
        <f t="shared" si="1187"/>
        <v>0.19806644406695301</v>
      </c>
      <c r="Q1976" s="24">
        <f t="shared" si="1188"/>
        <v>684.76606731049981</v>
      </c>
      <c r="R1976" s="12">
        <f t="shared" si="1174"/>
        <v>0.31751173130331034</v>
      </c>
      <c r="S1976" s="24">
        <f t="shared" si="1175"/>
        <v>910.24271029978786</v>
      </c>
      <c r="T1976" s="12">
        <f t="shared" si="1189"/>
        <v>0.18445307297979258</v>
      </c>
      <c r="W1976" s="24">
        <f t="shared" si="1190"/>
        <v>966.17936809687603</v>
      </c>
      <c r="X1976" s="24">
        <f t="shared" si="1191"/>
        <v>650</v>
      </c>
      <c r="Y1976" s="13">
        <f t="shared" si="1176"/>
        <v>0.29057105877084849</v>
      </c>
      <c r="Z1976" s="24">
        <f t="shared" si="1177"/>
        <v>1272.6709352838243</v>
      </c>
      <c r="AA1976" s="24">
        <f t="shared" si="1178"/>
        <v>11446.809531171728</v>
      </c>
      <c r="AB1976" s="24">
        <f t="shared" si="1192"/>
        <v>825.47271770368798</v>
      </c>
      <c r="AC1976" s="24">
        <f t="shared" si="1193"/>
        <v>684.76606731049981</v>
      </c>
      <c r="AD1976" s="123">
        <f t="shared" si="1194"/>
        <v>9790</v>
      </c>
      <c r="AE1976" s="14">
        <f t="shared" si="1195"/>
        <v>163.16666666666666</v>
      </c>
      <c r="AF1976" s="24">
        <f t="shared" si="1179"/>
        <v>500</v>
      </c>
      <c r="AG1976" s="3">
        <f t="shared" si="1196"/>
        <v>-1</v>
      </c>
      <c r="AH1976" s="14">
        <f t="shared" si="1200"/>
        <v>0</v>
      </c>
      <c r="AI1976" s="14">
        <f t="shared" si="1201"/>
        <v>0</v>
      </c>
      <c r="AJ1976" s="14">
        <f t="shared" si="1202"/>
        <v>0.64999999999999991</v>
      </c>
      <c r="AK1976" s="14">
        <f t="shared" si="1203"/>
        <v>0.87999999999999989</v>
      </c>
      <c r="AL1976" s="24">
        <f t="shared" si="1197"/>
        <v>809.51152707603831</v>
      </c>
      <c r="AM1976" s="14">
        <f t="shared" si="1198"/>
        <v>652.84368605520058</v>
      </c>
      <c r="AN1976" s="138" t="str">
        <f t="shared" si="1199"/>
        <v>modifiée</v>
      </c>
      <c r="AP1976" s="124"/>
    </row>
    <row r="1977" spans="2:42" x14ac:dyDescent="0.25">
      <c r="B1977" s="3">
        <f t="shared" si="1180"/>
        <v>9795</v>
      </c>
      <c r="C1977" s="14">
        <f t="shared" si="1181"/>
        <v>163.25</v>
      </c>
      <c r="D1977" s="11">
        <f t="shared" si="1182"/>
        <v>1095.1150777152877</v>
      </c>
      <c r="E1977" s="11">
        <f t="shared" si="1167"/>
        <v>1017.3069809346013</v>
      </c>
      <c r="F1977" s="11">
        <f t="shared" si="1183"/>
        <v>531.88714090606982</v>
      </c>
      <c r="G1977" s="11">
        <f t="shared" si="1168"/>
        <v>763.41459791345994</v>
      </c>
      <c r="H1977" s="11">
        <f t="shared" si="1169"/>
        <v>684.95052038347956</v>
      </c>
      <c r="I1977" s="24">
        <f t="shared" si="1184"/>
        <v>531.88714090606982</v>
      </c>
      <c r="J1977" s="12">
        <f t="shared" si="1170"/>
        <v>0.23199638595595246</v>
      </c>
      <c r="K1977" s="24">
        <f t="shared" si="1171"/>
        <v>692.09109458660089</v>
      </c>
      <c r="L1977" s="12">
        <f t="shared" si="1185"/>
        <v>0.19066186682187811</v>
      </c>
      <c r="M1977" s="24">
        <f t="shared" si="1186"/>
        <v>763.41459791345994</v>
      </c>
      <c r="N1977" s="12">
        <f t="shared" si="1172"/>
        <v>0.43999715258318234</v>
      </c>
      <c r="O1977" s="24">
        <f t="shared" si="1173"/>
        <v>1094.7523075120534</v>
      </c>
      <c r="P1977" s="12">
        <f t="shared" si="1187"/>
        <v>0.19852584041802648</v>
      </c>
      <c r="Q1977" s="24">
        <f t="shared" si="1188"/>
        <v>684.95052038347956</v>
      </c>
      <c r="R1977" s="12">
        <f t="shared" si="1174"/>
        <v>0.31721577748483559</v>
      </c>
      <c r="S1977" s="24">
        <f t="shared" si="1175"/>
        <v>911.09194235245559</v>
      </c>
      <c r="T1977" s="12">
        <f t="shared" si="1189"/>
        <v>0.18424993179866683</v>
      </c>
      <c r="W1977" s="24">
        <f t="shared" si="1190"/>
        <v>966.4699391556469</v>
      </c>
      <c r="X1977" s="24">
        <f t="shared" si="1191"/>
        <v>650</v>
      </c>
      <c r="Y1977" s="13">
        <f t="shared" si="1176"/>
        <v>0.29033075668849212</v>
      </c>
      <c r="Z1977" s="24">
        <f t="shared" si="1177"/>
        <v>1270.9260444738588</v>
      </c>
      <c r="AA1977" s="24">
        <f t="shared" si="1178"/>
        <v>11438.035419657408</v>
      </c>
      <c r="AB1977" s="24">
        <f t="shared" si="1192"/>
        <v>825.71022976956328</v>
      </c>
      <c r="AC1977" s="24">
        <f t="shared" si="1193"/>
        <v>684.95052038347956</v>
      </c>
      <c r="AD1977" s="123">
        <f t="shared" si="1194"/>
        <v>9795</v>
      </c>
      <c r="AE1977" s="14">
        <f t="shared" si="1195"/>
        <v>163.25</v>
      </c>
      <c r="AF1977" s="24">
        <f t="shared" si="1179"/>
        <v>500</v>
      </c>
      <c r="AG1977" s="3">
        <f t="shared" si="1196"/>
        <v>-1</v>
      </c>
      <c r="AH1977" s="14">
        <f t="shared" si="1200"/>
        <v>0</v>
      </c>
      <c r="AI1977" s="14">
        <f t="shared" si="1201"/>
        <v>0</v>
      </c>
      <c r="AJ1977" s="14">
        <f t="shared" si="1202"/>
        <v>0.64999999999999991</v>
      </c>
      <c r="AK1977" s="14">
        <f t="shared" si="1203"/>
        <v>0.87999999999999989</v>
      </c>
      <c r="AL1977" s="24">
        <f t="shared" si="1197"/>
        <v>809.73478839116774</v>
      </c>
      <c r="AM1977" s="14">
        <f t="shared" si="1198"/>
        <v>652.99963762668847</v>
      </c>
      <c r="AN1977" s="138" t="str">
        <f t="shared" si="1199"/>
        <v>modifiée</v>
      </c>
      <c r="AP1977" s="124"/>
    </row>
    <row r="1978" spans="2:42" x14ac:dyDescent="0.25">
      <c r="B1978" s="3">
        <f t="shared" si="1180"/>
        <v>9800</v>
      </c>
      <c r="C1978" s="14">
        <f t="shared" si="1181"/>
        <v>163.33333333333334</v>
      </c>
      <c r="D1978" s="11">
        <f t="shared" si="1182"/>
        <v>1095.1914834264062</v>
      </c>
      <c r="E1978" s="11">
        <f t="shared" si="1167"/>
        <v>1017.5277563609735</v>
      </c>
      <c r="F1978" s="11">
        <f t="shared" si="1183"/>
        <v>532.07780277289169</v>
      </c>
      <c r="G1978" s="11">
        <f t="shared" si="1168"/>
        <v>763.61312375387797</v>
      </c>
      <c r="H1978" s="11">
        <f t="shared" si="1169"/>
        <v>685.13477031527827</v>
      </c>
      <c r="I1978" s="24">
        <f t="shared" si="1184"/>
        <v>532.07780277289169</v>
      </c>
      <c r="J1978" s="12">
        <f t="shared" si="1170"/>
        <v>0.23194145294469362</v>
      </c>
      <c r="K1978" s="24">
        <f t="shared" si="1171"/>
        <v>692.25500943411248</v>
      </c>
      <c r="L1978" s="12">
        <f t="shared" si="1185"/>
        <v>0.19058187825162171</v>
      </c>
      <c r="M1978" s="24">
        <f t="shared" si="1186"/>
        <v>763.61312375387797</v>
      </c>
      <c r="N1978" s="12">
        <f t="shared" si="1172"/>
        <v>0.4413462872875108</v>
      </c>
      <c r="O1978" s="24">
        <f t="shared" si="1173"/>
        <v>1091.4058007593048</v>
      </c>
      <c r="P1978" s="12">
        <f t="shared" si="1187"/>
        <v>0.19898211685625994</v>
      </c>
      <c r="Q1978" s="24">
        <f t="shared" si="1188"/>
        <v>685.13477031527827</v>
      </c>
      <c r="R1978" s="12">
        <f t="shared" si="1174"/>
        <v>0.31691864384090923</v>
      </c>
      <c r="S1978" s="24">
        <f t="shared" si="1175"/>
        <v>911.94615548899492</v>
      </c>
      <c r="T1978" s="12">
        <f t="shared" si="1189"/>
        <v>0.18404629772524811</v>
      </c>
      <c r="W1978" s="24">
        <f t="shared" si="1190"/>
        <v>966.76026991233539</v>
      </c>
      <c r="X1978" s="24">
        <f t="shared" si="1191"/>
        <v>650</v>
      </c>
      <c r="Y1978" s="13">
        <f t="shared" si="1176"/>
        <v>0.29009138449023497</v>
      </c>
      <c r="Z1978" s="24">
        <f t="shared" si="1177"/>
        <v>1269.187161215953</v>
      </c>
      <c r="AA1978" s="24">
        <f t="shared" si="1178"/>
        <v>11429.296005411001</v>
      </c>
      <c r="AB1978" s="24">
        <f t="shared" si="1192"/>
        <v>825.94752011380683</v>
      </c>
      <c r="AC1978" s="24">
        <f t="shared" si="1193"/>
        <v>685.13477031527827</v>
      </c>
      <c r="AD1978" s="123">
        <f t="shared" si="1194"/>
        <v>9800</v>
      </c>
      <c r="AE1978" s="14">
        <f t="shared" si="1195"/>
        <v>163.33333333333334</v>
      </c>
      <c r="AF1978" s="24">
        <f t="shared" si="1179"/>
        <v>500</v>
      </c>
      <c r="AG1978" s="3">
        <f t="shared" si="1196"/>
        <v>-1</v>
      </c>
      <c r="AH1978" s="14">
        <f t="shared" si="1200"/>
        <v>0</v>
      </c>
      <c r="AI1978" s="14">
        <f t="shared" si="1201"/>
        <v>0</v>
      </c>
      <c r="AJ1978" s="14">
        <f t="shared" si="1202"/>
        <v>0.64999999999999991</v>
      </c>
      <c r="AK1978" s="14">
        <f t="shared" si="1203"/>
        <v>0.87999999999999989</v>
      </c>
      <c r="AL1978" s="24">
        <f t="shared" si="1197"/>
        <v>809.95783559787264</v>
      </c>
      <c r="AM1978" s="14">
        <f t="shared" si="1198"/>
        <v>653.15540128340979</v>
      </c>
      <c r="AN1978" s="138" t="str">
        <f t="shared" si="1199"/>
        <v>modifiée</v>
      </c>
      <c r="AP1978" s="124"/>
    </row>
    <row r="1979" spans="2:42" x14ac:dyDescent="0.25">
      <c r="B1979" s="3">
        <f t="shared" si="1180"/>
        <v>9805</v>
      </c>
      <c r="C1979" s="14">
        <f t="shared" si="1181"/>
        <v>163.41666666666666</v>
      </c>
      <c r="D1979" s="11">
        <f t="shared" si="1182"/>
        <v>1095.2678501947548</v>
      </c>
      <c r="E1979" s="11">
        <f t="shared" si="1167"/>
        <v>1017.7485317873457</v>
      </c>
      <c r="F1979" s="11">
        <f t="shared" si="1183"/>
        <v>532.26838465114326</v>
      </c>
      <c r="G1979" s="11">
        <f t="shared" si="1168"/>
        <v>763.81210587073429</v>
      </c>
      <c r="H1979" s="11">
        <f t="shared" si="1169"/>
        <v>685.31881661300349</v>
      </c>
      <c r="I1979" s="24">
        <f t="shared" si="1184"/>
        <v>532.26838465114326</v>
      </c>
      <c r="J1979" s="12">
        <f t="shared" si="1170"/>
        <v>0.23188652386743897</v>
      </c>
      <c r="K1979" s="24">
        <f t="shared" si="1171"/>
        <v>692.41899019616358</v>
      </c>
      <c r="L1979" s="12">
        <f t="shared" si="1185"/>
        <v>0.1905019210497714</v>
      </c>
      <c r="M1979" s="24">
        <f t="shared" si="1186"/>
        <v>763.81210587073429</v>
      </c>
      <c r="N1979" s="12">
        <f t="shared" si="1172"/>
        <v>0.44269031743179033</v>
      </c>
      <c r="O1979" s="24">
        <f t="shared" si="1173"/>
        <v>1088.0922376699382</v>
      </c>
      <c r="P1979" s="12">
        <f t="shared" si="1187"/>
        <v>0.19943527966756588</v>
      </c>
      <c r="Q1979" s="24">
        <f t="shared" si="1188"/>
        <v>685.31881661300349</v>
      </c>
      <c r="R1979" s="12">
        <f t="shared" si="1174"/>
        <v>0.31662032464833995</v>
      </c>
      <c r="S1979" s="24">
        <f t="shared" si="1175"/>
        <v>912.80538978191089</v>
      </c>
      <c r="T1979" s="12">
        <f t="shared" si="1189"/>
        <v>0.18384216797402675</v>
      </c>
      <c r="W1979" s="24">
        <f t="shared" si="1190"/>
        <v>967.0503612968256</v>
      </c>
      <c r="X1979" s="24">
        <f t="shared" si="1191"/>
        <v>650</v>
      </c>
      <c r="Y1979" s="13">
        <f t="shared" si="1176"/>
        <v>0.28985293934237027</v>
      </c>
      <c r="Z1979" s="24">
        <f t="shared" si="1177"/>
        <v>1267.4542622630015</v>
      </c>
      <c r="AA1979" s="24">
        <f t="shared" si="1178"/>
        <v>11420.591187636706</v>
      </c>
      <c r="AB1979" s="24">
        <f t="shared" si="1192"/>
        <v>826.18458895491449</v>
      </c>
      <c r="AC1979" s="24">
        <f t="shared" si="1193"/>
        <v>685.31881661300349</v>
      </c>
      <c r="AD1979" s="123">
        <f t="shared" si="1194"/>
        <v>9805</v>
      </c>
      <c r="AE1979" s="14">
        <f t="shared" si="1195"/>
        <v>163.41666666666666</v>
      </c>
      <c r="AF1979" s="24">
        <f t="shared" si="1179"/>
        <v>500</v>
      </c>
      <c r="AG1979" s="3">
        <f t="shared" si="1196"/>
        <v>-1</v>
      </c>
      <c r="AH1979" s="14">
        <f t="shared" si="1200"/>
        <v>0</v>
      </c>
      <c r="AI1979" s="14">
        <f t="shared" si="1201"/>
        <v>0</v>
      </c>
      <c r="AJ1979" s="14">
        <f t="shared" si="1202"/>
        <v>0.64999999999999991</v>
      </c>
      <c r="AK1979" s="14">
        <f t="shared" si="1203"/>
        <v>0.87999999999999989</v>
      </c>
      <c r="AL1979" s="24">
        <f t="shared" si="1197"/>
        <v>810.18066890978366</v>
      </c>
      <c r="AM1979" s="14">
        <f t="shared" si="1198"/>
        <v>653.31097652274184</v>
      </c>
      <c r="AN1979" s="138" t="str">
        <f t="shared" si="1199"/>
        <v>modifiée</v>
      </c>
      <c r="AP1979" s="124"/>
    </row>
    <row r="1980" spans="2:42" x14ac:dyDescent="0.25">
      <c r="B1980" s="3">
        <f t="shared" si="1180"/>
        <v>9810</v>
      </c>
      <c r="C1980" s="14">
        <f t="shared" si="1181"/>
        <v>163.5</v>
      </c>
      <c r="D1980" s="11">
        <f t="shared" si="1182"/>
        <v>1095.3441780600106</v>
      </c>
      <c r="E1980" s="11">
        <f t="shared" si="1167"/>
        <v>1017.9693072137179</v>
      </c>
      <c r="F1980" s="11">
        <f t="shared" si="1183"/>
        <v>532.45888657219302</v>
      </c>
      <c r="G1980" s="11">
        <f t="shared" si="1168"/>
        <v>764.01154115040185</v>
      </c>
      <c r="H1980" s="11">
        <f t="shared" si="1169"/>
        <v>685.50265878097753</v>
      </c>
      <c r="I1980" s="24">
        <f t="shared" si="1184"/>
        <v>532.45888657219302</v>
      </c>
      <c r="J1980" s="12">
        <f t="shared" si="1170"/>
        <v>0.23183159875393977</v>
      </c>
      <c r="K1980" s="24">
        <f t="shared" si="1171"/>
        <v>692.58303682237818</v>
      </c>
      <c r="L1980" s="12">
        <f t="shared" si="1185"/>
        <v>0.19042199523399425</v>
      </c>
      <c r="M1980" s="24">
        <f t="shared" si="1186"/>
        <v>764.01154115040185</v>
      </c>
      <c r="N1980" s="12">
        <f t="shared" si="1172"/>
        <v>0.44402924055093157</v>
      </c>
      <c r="O1980" s="24">
        <f t="shared" si="1173"/>
        <v>1084.8112108371856</v>
      </c>
      <c r="P1980" s="12">
        <f t="shared" si="1187"/>
        <v>0.1998853353579558</v>
      </c>
      <c r="Q1980" s="24">
        <f t="shared" si="1188"/>
        <v>685.50265878097753</v>
      </c>
      <c r="R1980" s="12">
        <f t="shared" si="1174"/>
        <v>0.31632081415821434</v>
      </c>
      <c r="S1980" s="24">
        <f t="shared" si="1175"/>
        <v>913.66968570379163</v>
      </c>
      <c r="T1980" s="12">
        <f t="shared" si="1189"/>
        <v>0.18363753974459449</v>
      </c>
      <c r="W1980" s="24">
        <f t="shared" si="1190"/>
        <v>967.34021423616798</v>
      </c>
      <c r="X1980" s="24">
        <f t="shared" si="1191"/>
        <v>650</v>
      </c>
      <c r="Y1980" s="13">
        <f t="shared" si="1176"/>
        <v>0.28961541841409805</v>
      </c>
      <c r="Z1980" s="24">
        <f t="shared" si="1177"/>
        <v>1265.7273244387484</v>
      </c>
      <c r="AA1980" s="24">
        <f t="shared" si="1178"/>
        <v>11411.920865595117</v>
      </c>
      <c r="AB1980" s="24">
        <f t="shared" si="1192"/>
        <v>826.4214365085727</v>
      </c>
      <c r="AC1980" s="24">
        <f t="shared" si="1193"/>
        <v>685.50265878097753</v>
      </c>
      <c r="AD1980" s="123">
        <f t="shared" si="1194"/>
        <v>9810</v>
      </c>
      <c r="AE1980" s="14">
        <f t="shared" si="1195"/>
        <v>163.5</v>
      </c>
      <c r="AF1980" s="24">
        <f t="shared" si="1179"/>
        <v>500</v>
      </c>
      <c r="AG1980" s="3">
        <f t="shared" si="1196"/>
        <v>-1</v>
      </c>
      <c r="AH1980" s="14">
        <f t="shared" si="1200"/>
        <v>0</v>
      </c>
      <c r="AI1980" s="14">
        <f t="shared" si="1201"/>
        <v>0</v>
      </c>
      <c r="AJ1980" s="14">
        <f t="shared" si="1202"/>
        <v>0.64999999999999991</v>
      </c>
      <c r="AK1980" s="14">
        <f t="shared" si="1203"/>
        <v>0.87999999999999989</v>
      </c>
      <c r="AL1980" s="24">
        <f t="shared" si="1197"/>
        <v>810.40328853786446</v>
      </c>
      <c r="AM1980" s="14">
        <f t="shared" si="1198"/>
        <v>653.46636283956104</v>
      </c>
      <c r="AN1980" s="138" t="str">
        <f t="shared" si="1199"/>
        <v>modifiée</v>
      </c>
      <c r="AP1980" s="124"/>
    </row>
    <row r="1981" spans="2:42" x14ac:dyDescent="0.25">
      <c r="B1981" s="3">
        <f t="shared" si="1180"/>
        <v>9815</v>
      </c>
      <c r="C1981" s="14">
        <f t="shared" si="1181"/>
        <v>163.58333333333334</v>
      </c>
      <c r="D1981" s="11">
        <f t="shared" si="1182"/>
        <v>1095.4204670617894</v>
      </c>
      <c r="E1981" s="11">
        <f t="shared" si="1167"/>
        <v>1018.1900826400902</v>
      </c>
      <c r="F1981" s="11">
        <f t="shared" si="1183"/>
        <v>532.64930856742706</v>
      </c>
      <c r="G1981" s="11">
        <f t="shared" si="1168"/>
        <v>764.21142648575983</v>
      </c>
      <c r="H1981" s="11">
        <f t="shared" si="1169"/>
        <v>685.68629632072214</v>
      </c>
      <c r="I1981" s="24">
        <f t="shared" si="1184"/>
        <v>532.64930856742706</v>
      </c>
      <c r="J1981" s="12">
        <f t="shared" si="1170"/>
        <v>0.23177667763392015</v>
      </c>
      <c r="K1981" s="24">
        <f t="shared" si="1171"/>
        <v>692.74714926232321</v>
      </c>
      <c r="L1981" s="12">
        <f t="shared" si="1185"/>
        <v>0.19034210082189656</v>
      </c>
      <c r="M1981" s="24">
        <f t="shared" si="1186"/>
        <v>764.21142648575983</v>
      </c>
      <c r="N1981" s="12">
        <f t="shared" si="1172"/>
        <v>0.4453630547171088</v>
      </c>
      <c r="O1981" s="24">
        <f t="shared" si="1173"/>
        <v>1081.5623186237044</v>
      </c>
      <c r="P1981" s="12">
        <f t="shared" si="1187"/>
        <v>0.20033229064818778</v>
      </c>
      <c r="Q1981" s="24">
        <f t="shared" si="1188"/>
        <v>685.68629632072214</v>
      </c>
      <c r="R1981" s="12">
        <f t="shared" si="1174"/>
        <v>0.31602010659589469</v>
      </c>
      <c r="S1981" s="24">
        <f t="shared" si="1175"/>
        <v>914.53908413198928</v>
      </c>
      <c r="T1981" s="12">
        <f t="shared" si="1189"/>
        <v>0.18343241022161549</v>
      </c>
      <c r="W1981" s="24">
        <f t="shared" si="1190"/>
        <v>967.62982965458207</v>
      </c>
      <c r="X1981" s="24">
        <f t="shared" si="1191"/>
        <v>650</v>
      </c>
      <c r="Y1981" s="13">
        <f t="shared" si="1176"/>
        <v>0.28937881887757133</v>
      </c>
      <c r="Z1981" s="24">
        <f t="shared" si="1177"/>
        <v>1264.0063246377026</v>
      </c>
      <c r="AA1981" s="24">
        <f t="shared" si="1178"/>
        <v>11403.284938605331</v>
      </c>
      <c r="AB1981" s="24">
        <f t="shared" si="1192"/>
        <v>826.6580629876521</v>
      </c>
      <c r="AC1981" s="24">
        <f t="shared" si="1193"/>
        <v>685.68629632072214</v>
      </c>
      <c r="AD1981" s="123">
        <f t="shared" si="1194"/>
        <v>9815</v>
      </c>
      <c r="AE1981" s="14">
        <f t="shared" si="1195"/>
        <v>163.58333333333334</v>
      </c>
      <c r="AF1981" s="24">
        <f t="shared" si="1179"/>
        <v>500</v>
      </c>
      <c r="AG1981" s="3">
        <f t="shared" si="1196"/>
        <v>-1</v>
      </c>
      <c r="AH1981" s="14">
        <f t="shared" si="1200"/>
        <v>0</v>
      </c>
      <c r="AI1981" s="14">
        <f t="shared" si="1201"/>
        <v>0</v>
      </c>
      <c r="AJ1981" s="14">
        <f t="shared" si="1202"/>
        <v>0.64999999999999991</v>
      </c>
      <c r="AK1981" s="14">
        <f t="shared" si="1203"/>
        <v>0.87999999999999989</v>
      </c>
      <c r="AL1981" s="24">
        <f t="shared" si="1197"/>
        <v>810.625694690405</v>
      </c>
      <c r="AM1981" s="14">
        <f t="shared" si="1198"/>
        <v>653.62155972622804</v>
      </c>
      <c r="AN1981" s="138" t="str">
        <f t="shared" si="1199"/>
        <v>modifiée</v>
      </c>
      <c r="AP1981" s="124"/>
    </row>
    <row r="1982" spans="2:42" x14ac:dyDescent="0.25">
      <c r="B1982" s="3">
        <f t="shared" si="1180"/>
        <v>9820</v>
      </c>
      <c r="C1982" s="14">
        <f t="shared" si="1181"/>
        <v>163.66666666666666</v>
      </c>
      <c r="D1982" s="11">
        <f t="shared" si="1182"/>
        <v>1095.4967172396471</v>
      </c>
      <c r="E1982" s="11">
        <f t="shared" si="1167"/>
        <v>1018.4108580664623</v>
      </c>
      <c r="F1982" s="11">
        <f t="shared" si="1183"/>
        <v>532.83965066824896</v>
      </c>
      <c r="G1982" s="11">
        <f t="shared" si="1168"/>
        <v>764.41175877640796</v>
      </c>
      <c r="H1982" s="11">
        <f t="shared" si="1169"/>
        <v>685.86972873094373</v>
      </c>
      <c r="I1982" s="24">
        <f t="shared" si="1184"/>
        <v>532.83965066824896</v>
      </c>
      <c r="J1982" s="12">
        <f t="shared" si="1170"/>
        <v>0.23172176053707674</v>
      </c>
      <c r="K1982" s="24">
        <f t="shared" si="1171"/>
        <v>692.91132746550898</v>
      </c>
      <c r="L1982" s="12">
        <f t="shared" si="1185"/>
        <v>0.19026223783100282</v>
      </c>
      <c r="M1982" s="24">
        <f t="shared" si="1186"/>
        <v>764.41175877640796</v>
      </c>
      <c r="N1982" s="12">
        <f t="shared" si="1172"/>
        <v>0.44669175853014592</v>
      </c>
      <c r="O1982" s="24">
        <f t="shared" si="1173"/>
        <v>1078.3451650735219</v>
      </c>
      <c r="P1982" s="12">
        <f t="shared" si="1187"/>
        <v>0.20077615246842445</v>
      </c>
      <c r="Q1982" s="24">
        <f t="shared" si="1188"/>
        <v>685.86972873094373</v>
      </c>
      <c r="R1982" s="12">
        <f t="shared" si="1174"/>
        <v>0.31571819616102065</v>
      </c>
      <c r="S1982" s="24">
        <f t="shared" si="1175"/>
        <v>915.41362635336577</v>
      </c>
      <c r="T1982" s="12">
        <f t="shared" si="1189"/>
        <v>0.18322677657476058</v>
      </c>
      <c r="W1982" s="24">
        <f t="shared" si="1190"/>
        <v>967.91920847345966</v>
      </c>
      <c r="X1982" s="24">
        <f t="shared" si="1191"/>
        <v>650</v>
      </c>
      <c r="Y1982" s="13">
        <f t="shared" si="1176"/>
        <v>0.28914313790793028</v>
      </c>
      <c r="Z1982" s="24">
        <f t="shared" si="1177"/>
        <v>1262.2912398250662</v>
      </c>
      <c r="AA1982" s="24">
        <f t="shared" si="1178"/>
        <v>11394.683306046509</v>
      </c>
      <c r="AB1982" s="24">
        <f t="shared" si="1192"/>
        <v>826.89446860220164</v>
      </c>
      <c r="AC1982" s="24">
        <f t="shared" si="1193"/>
        <v>685.86972873094373</v>
      </c>
      <c r="AD1982" s="123">
        <f t="shared" si="1194"/>
        <v>9820</v>
      </c>
      <c r="AE1982" s="14">
        <f t="shared" si="1195"/>
        <v>163.66666666666666</v>
      </c>
      <c r="AF1982" s="24">
        <f t="shared" si="1179"/>
        <v>500</v>
      </c>
      <c r="AG1982" s="3">
        <f t="shared" si="1196"/>
        <v>-1</v>
      </c>
      <c r="AH1982" s="14">
        <f t="shared" si="1200"/>
        <v>0</v>
      </c>
      <c r="AI1982" s="14">
        <f t="shared" si="1201"/>
        <v>0</v>
      </c>
      <c r="AJ1982" s="14">
        <f t="shared" si="1202"/>
        <v>0.64999999999999991</v>
      </c>
      <c r="AK1982" s="14">
        <f t="shared" si="1203"/>
        <v>0.87999999999999989</v>
      </c>
      <c r="AL1982" s="24">
        <f t="shared" si="1197"/>
        <v>810.84788757301726</v>
      </c>
      <c r="AM1982" s="14">
        <f t="shared" si="1198"/>
        <v>653.77656667257475</v>
      </c>
      <c r="AN1982" s="138" t="str">
        <f t="shared" si="1199"/>
        <v>modifiée</v>
      </c>
      <c r="AP1982" s="124"/>
    </row>
    <row r="1983" spans="2:42" x14ac:dyDescent="0.25">
      <c r="B1983" s="3">
        <f t="shared" si="1180"/>
        <v>9825</v>
      </c>
      <c r="C1983" s="14">
        <f t="shared" si="1181"/>
        <v>163.75</v>
      </c>
      <c r="D1983" s="11">
        <f t="shared" si="1182"/>
        <v>1095.5729286330791</v>
      </c>
      <c r="E1983" s="11">
        <f t="shared" si="1167"/>
        <v>1018.6316334928346</v>
      </c>
      <c r="F1983" s="11">
        <f t="shared" si="1183"/>
        <v>533.02991290607997</v>
      </c>
      <c r="G1983" s="11">
        <f t="shared" si="1168"/>
        <v>764.61253492887636</v>
      </c>
      <c r="H1983" s="11">
        <f t="shared" si="1169"/>
        <v>686.0529555075185</v>
      </c>
      <c r="I1983" s="24">
        <f t="shared" si="1184"/>
        <v>533.02991290607997</v>
      </c>
      <c r="J1983" s="12">
        <f t="shared" si="1170"/>
        <v>0.23166684749307859</v>
      </c>
      <c r="K1983" s="24">
        <f t="shared" si="1171"/>
        <v>693.07557138138941</v>
      </c>
      <c r="L1983" s="12">
        <f t="shared" si="1185"/>
        <v>0.19018240627877173</v>
      </c>
      <c r="M1983" s="24">
        <f t="shared" si="1186"/>
        <v>764.61253492887636</v>
      </c>
      <c r="N1983" s="12">
        <f t="shared" si="1172"/>
        <v>0.44801535110797158</v>
      </c>
      <c r="O1983" s="24">
        <f t="shared" si="1173"/>
        <v>1075.1593598253407</v>
      </c>
      <c r="P1983" s="12">
        <f t="shared" si="1187"/>
        <v>0.20121692795302745</v>
      </c>
      <c r="Q1983" s="24">
        <f t="shared" si="1188"/>
        <v>686.0529555075185</v>
      </c>
      <c r="R1983" s="12">
        <f t="shared" si="1174"/>
        <v>0.31541507702751248</v>
      </c>
      <c r="S1983" s="24">
        <f t="shared" si="1175"/>
        <v>916.2933540691007</v>
      </c>
      <c r="T1983" s="12">
        <f t="shared" si="1189"/>
        <v>0.18302063595869483</v>
      </c>
      <c r="W1983" s="24">
        <f t="shared" si="1190"/>
        <v>968.20835161136756</v>
      </c>
      <c r="X1983" s="24">
        <f t="shared" si="1191"/>
        <v>650</v>
      </c>
      <c r="Y1983" s="13">
        <f t="shared" si="1176"/>
        <v>0.28890837268334407</v>
      </c>
      <c r="Z1983" s="24">
        <f t="shared" si="1177"/>
        <v>1260.5820470366752</v>
      </c>
      <c r="AA1983" s="24">
        <f t="shared" si="1178"/>
        <v>11386.115867359766</v>
      </c>
      <c r="AB1983" s="24">
        <f t="shared" si="1192"/>
        <v>827.13065355944309</v>
      </c>
      <c r="AC1983" s="24">
        <f t="shared" si="1193"/>
        <v>686.0529555075185</v>
      </c>
      <c r="AD1983" s="123">
        <f t="shared" si="1194"/>
        <v>9825</v>
      </c>
      <c r="AE1983" s="14">
        <f t="shared" si="1195"/>
        <v>163.75</v>
      </c>
      <c r="AF1983" s="24">
        <f t="shared" si="1179"/>
        <v>500</v>
      </c>
      <c r="AG1983" s="3">
        <f t="shared" si="1196"/>
        <v>-1</v>
      </c>
      <c r="AH1983" s="14">
        <f t="shared" si="1200"/>
        <v>0</v>
      </c>
      <c r="AI1983" s="14">
        <f t="shared" si="1201"/>
        <v>0</v>
      </c>
      <c r="AJ1983" s="14">
        <f t="shared" si="1202"/>
        <v>0.64999999999999991</v>
      </c>
      <c r="AK1983" s="14">
        <f t="shared" si="1203"/>
        <v>0.87999999999999989</v>
      </c>
      <c r="AL1983" s="24">
        <f t="shared" si="1197"/>
        <v>811.06986738862884</v>
      </c>
      <c r="AM1983" s="14">
        <f t="shared" si="1198"/>
        <v>653.93138316589022</v>
      </c>
      <c r="AN1983" s="138" t="str">
        <f t="shared" si="1199"/>
        <v>modifiée</v>
      </c>
      <c r="AP1983" s="124"/>
    </row>
    <row r="1984" spans="2:42" x14ac:dyDescent="0.25">
      <c r="B1984" s="3">
        <f t="shared" si="1180"/>
        <v>9830</v>
      </c>
      <c r="C1984" s="14">
        <f t="shared" si="1181"/>
        <v>163.83333333333334</v>
      </c>
      <c r="D1984" s="11">
        <f t="shared" si="1182"/>
        <v>1095.64910128152</v>
      </c>
      <c r="E1984" s="11">
        <f t="shared" si="1167"/>
        <v>1018.8524089192068</v>
      </c>
      <c r="F1984" s="11">
        <f t="shared" si="1183"/>
        <v>533.22009531235869</v>
      </c>
      <c r="G1984" s="11">
        <f t="shared" si="1168"/>
        <v>764.81375185682941</v>
      </c>
      <c r="H1984" s="11">
        <f t="shared" si="1169"/>
        <v>686.23597614347716</v>
      </c>
      <c r="I1984" s="24">
        <f t="shared" si="1184"/>
        <v>533.22009531235869</v>
      </c>
      <c r="J1984" s="12">
        <f t="shared" si="1170"/>
        <v>0.23161193853156692</v>
      </c>
      <c r="K1984" s="24">
        <f t="shared" si="1171"/>
        <v>693.23988095936249</v>
      </c>
      <c r="L1984" s="12">
        <f t="shared" si="1185"/>
        <v>0.19010260618261174</v>
      </c>
      <c r="M1984" s="24">
        <f t="shared" si="1186"/>
        <v>764.81375185682941</v>
      </c>
      <c r="N1984" s="12">
        <f t="shared" si="1172"/>
        <v>0.44933383207713917</v>
      </c>
      <c r="O1984" s="24">
        <f t="shared" si="1173"/>
        <v>1072.0045180272082</v>
      </c>
      <c r="P1984" s="12">
        <f t="shared" si="1187"/>
        <v>0.20165462443541499</v>
      </c>
      <c r="Q1984" s="24">
        <f t="shared" si="1188"/>
        <v>686.23597614347716</v>
      </c>
      <c r="R1984" s="12">
        <f t="shared" si="1174"/>
        <v>0.31511074334357919</v>
      </c>
      <c r="S1984" s="24">
        <f t="shared" si="1175"/>
        <v>917.17830939956195</v>
      </c>
      <c r="T1984" s="12">
        <f t="shared" si="1189"/>
        <v>0.18281398551306494</v>
      </c>
      <c r="W1984" s="24">
        <f t="shared" si="1190"/>
        <v>968.49725998405086</v>
      </c>
      <c r="X1984" s="24">
        <f t="shared" si="1191"/>
        <v>650</v>
      </c>
      <c r="Y1984" s="13">
        <f t="shared" si="1176"/>
        <v>0.28867452038505076</v>
      </c>
      <c r="Z1984" s="24">
        <f t="shared" si="1177"/>
        <v>1258.8787233788992</v>
      </c>
      <c r="AA1984" s="24">
        <f t="shared" si="1178"/>
        <v>11377.582522050026</v>
      </c>
      <c r="AB1984" s="24">
        <f t="shared" si="1192"/>
        <v>827.36661806376401</v>
      </c>
      <c r="AC1984" s="24">
        <f t="shared" si="1193"/>
        <v>686.23597614347716</v>
      </c>
      <c r="AD1984" s="123">
        <f t="shared" si="1194"/>
        <v>9830</v>
      </c>
      <c r="AE1984" s="14">
        <f t="shared" si="1195"/>
        <v>163.83333333333334</v>
      </c>
      <c r="AF1984" s="24">
        <f t="shared" si="1179"/>
        <v>500</v>
      </c>
      <c r="AG1984" s="3">
        <f t="shared" si="1196"/>
        <v>-1</v>
      </c>
      <c r="AH1984" s="14">
        <f t="shared" si="1200"/>
        <v>0</v>
      </c>
      <c r="AI1984" s="14">
        <f t="shared" si="1201"/>
        <v>0</v>
      </c>
      <c r="AJ1984" s="14">
        <f t="shared" si="1202"/>
        <v>0.64999999999999991</v>
      </c>
      <c r="AK1984" s="14">
        <f t="shared" si="1203"/>
        <v>0.87999999999999989</v>
      </c>
      <c r="AL1984" s="24">
        <f t="shared" si="1197"/>
        <v>811.29163433747908</v>
      </c>
      <c r="AM1984" s="14">
        <f t="shared" si="1198"/>
        <v>654.08600869090719</v>
      </c>
      <c r="AN1984" s="138" t="str">
        <f t="shared" si="1199"/>
        <v>modifiée</v>
      </c>
      <c r="AP1984" s="124"/>
    </row>
    <row r="1985" spans="2:42" x14ac:dyDescent="0.25">
      <c r="B1985" s="3">
        <f t="shared" si="1180"/>
        <v>9835</v>
      </c>
      <c r="C1985" s="14">
        <f t="shared" si="1181"/>
        <v>163.91666666666666</v>
      </c>
      <c r="D1985" s="11">
        <f t="shared" si="1182"/>
        <v>1095.7252352243456</v>
      </c>
      <c r="E1985" s="11">
        <f t="shared" si="1167"/>
        <v>1019.073184345579</v>
      </c>
      <c r="F1985" s="11">
        <f t="shared" si="1183"/>
        <v>533.41019791854126</v>
      </c>
      <c r="G1985" s="11">
        <f t="shared" si="1168"/>
        <v>765.01540648126479</v>
      </c>
      <c r="H1985" s="11">
        <f t="shared" si="1169"/>
        <v>686.41879012899028</v>
      </c>
      <c r="I1985" s="24">
        <f t="shared" si="1184"/>
        <v>533.41019791854126</v>
      </c>
      <c r="J1985" s="12">
        <f t="shared" si="1170"/>
        <v>0.23155703368215524</v>
      </c>
      <c r="K1985" s="24">
        <f t="shared" si="1171"/>
        <v>693.4042561487704</v>
      </c>
      <c r="L1985" s="12">
        <f t="shared" si="1185"/>
        <v>0.19002283755981261</v>
      </c>
      <c r="M1985" s="24">
        <f t="shared" si="1186"/>
        <v>765.01540648126479</v>
      </c>
      <c r="N1985" s="12">
        <f t="shared" si="1172"/>
        <v>0.45064720156341737</v>
      </c>
      <c r="O1985" s="24">
        <f t="shared" si="1173"/>
        <v>1068.8802602525125</v>
      </c>
      <c r="P1985" s="12">
        <f t="shared" si="1187"/>
        <v>0.2020892494428185</v>
      </c>
      <c r="Q1985" s="24">
        <f t="shared" si="1188"/>
        <v>686.41879012899028</v>
      </c>
      <c r="R1985" s="12">
        <f t="shared" si="1174"/>
        <v>0.31480518923172757</v>
      </c>
      <c r="S1985" s="24">
        <f t="shared" si="1175"/>
        <v>918.06853488924344</v>
      </c>
      <c r="T1985" s="12">
        <f t="shared" si="1189"/>
        <v>0.18260682236237236</v>
      </c>
      <c r="W1985" s="24">
        <f t="shared" si="1190"/>
        <v>968.78593450443589</v>
      </c>
      <c r="X1985" s="24">
        <f t="shared" si="1191"/>
        <v>650</v>
      </c>
      <c r="Y1985" s="13">
        <f t="shared" si="1176"/>
        <v>0.28844157819738808</v>
      </c>
      <c r="Z1985" s="24">
        <f t="shared" si="1177"/>
        <v>1257.1812460285769</v>
      </c>
      <c r="AA1985" s="24">
        <f t="shared" si="1178"/>
        <v>11369.083169687432</v>
      </c>
      <c r="AB1985" s="24">
        <f t="shared" si="1192"/>
        <v>827.60236231671308</v>
      </c>
      <c r="AC1985" s="24">
        <f t="shared" si="1193"/>
        <v>686.41879012899028</v>
      </c>
      <c r="AD1985" s="123">
        <f t="shared" si="1194"/>
        <v>9835</v>
      </c>
      <c r="AE1985" s="14">
        <f t="shared" si="1195"/>
        <v>163.91666666666666</v>
      </c>
      <c r="AF1985" s="24">
        <f t="shared" si="1179"/>
        <v>500</v>
      </c>
      <c r="AG1985" s="3">
        <f t="shared" si="1196"/>
        <v>-1</v>
      </c>
      <c r="AH1985" s="14">
        <f t="shared" si="1200"/>
        <v>0</v>
      </c>
      <c r="AI1985" s="14">
        <f t="shared" si="1201"/>
        <v>0</v>
      </c>
      <c r="AJ1985" s="14">
        <f t="shared" si="1202"/>
        <v>0.64999999999999991</v>
      </c>
      <c r="AK1985" s="14">
        <f t="shared" si="1203"/>
        <v>0.87999999999999989</v>
      </c>
      <c r="AL1985" s="24">
        <f t="shared" si="1197"/>
        <v>811.51318861711195</v>
      </c>
      <c r="AM1985" s="14">
        <f t="shared" si="1198"/>
        <v>654.24044272978801</v>
      </c>
      <c r="AN1985" s="138" t="str">
        <f t="shared" si="1199"/>
        <v>modifiée</v>
      </c>
      <c r="AP1985" s="124"/>
    </row>
    <row r="1986" spans="2:42" x14ac:dyDescent="0.25">
      <c r="B1986" s="3">
        <f t="shared" si="1180"/>
        <v>9840</v>
      </c>
      <c r="C1986" s="14">
        <f t="shared" si="1181"/>
        <v>164</v>
      </c>
      <c r="D1986" s="11">
        <f t="shared" si="1182"/>
        <v>1095.8013305008703</v>
      </c>
      <c r="E1986" s="11">
        <f t="shared" si="1167"/>
        <v>1019.2939597719512</v>
      </c>
      <c r="F1986" s="11">
        <f t="shared" si="1183"/>
        <v>533.60022075610107</v>
      </c>
      <c r="G1986" s="11">
        <f t="shared" si="1168"/>
        <v>765.21749573070758</v>
      </c>
      <c r="H1986" s="11">
        <f t="shared" si="1169"/>
        <v>686.60139695135263</v>
      </c>
      <c r="I1986" s="24">
        <f t="shared" si="1184"/>
        <v>533.60022075610107</v>
      </c>
      <c r="J1986" s="12">
        <f t="shared" si="1170"/>
        <v>0.23150213297442901</v>
      </c>
      <c r="K1986" s="24">
        <f t="shared" si="1171"/>
        <v>693.56869689890016</v>
      </c>
      <c r="L1986" s="12">
        <f t="shared" si="1185"/>
        <v>0.18994310042766702</v>
      </c>
      <c r="M1986" s="24">
        <f t="shared" si="1186"/>
        <v>765.21749573070758</v>
      </c>
      <c r="N1986" s="12">
        <f t="shared" si="1172"/>
        <v>0.4519554601824548</v>
      </c>
      <c r="O1986" s="24">
        <f t="shared" si="1173"/>
        <v>1065.7862124172902</v>
      </c>
      <c r="P1986" s="12">
        <f t="shared" si="1187"/>
        <v>0.20252081069147826</v>
      </c>
      <c r="Q1986" s="24">
        <f t="shared" si="1188"/>
        <v>686.60139695135263</v>
      </c>
      <c r="R1986" s="12">
        <f t="shared" si="1174"/>
        <v>0.31449840878877788</v>
      </c>
      <c r="S1986" s="24">
        <f t="shared" si="1175"/>
        <v>918.96407351176379</v>
      </c>
      <c r="T1986" s="12">
        <f t="shared" si="1189"/>
        <v>0.18239914361610918</v>
      </c>
      <c r="W1986" s="24">
        <f t="shared" si="1190"/>
        <v>969.07437608263331</v>
      </c>
      <c r="X1986" s="24">
        <f t="shared" si="1191"/>
        <v>650</v>
      </c>
      <c r="Y1986" s="13">
        <f t="shared" si="1176"/>
        <v>0.28820954330784243</v>
      </c>
      <c r="Z1986" s="24">
        <f t="shared" si="1177"/>
        <v>1255.4895922329479</v>
      </c>
      <c r="AA1986" s="24">
        <f t="shared" si="1178"/>
        <v>11360.617709909544</v>
      </c>
      <c r="AB1986" s="24">
        <f t="shared" si="1192"/>
        <v>827.83788651699297</v>
      </c>
      <c r="AC1986" s="24">
        <f t="shared" si="1193"/>
        <v>686.60139695135263</v>
      </c>
      <c r="AD1986" s="123">
        <f t="shared" si="1194"/>
        <v>9840</v>
      </c>
      <c r="AE1986" s="14">
        <f t="shared" si="1195"/>
        <v>164</v>
      </c>
      <c r="AF1986" s="24">
        <f t="shared" si="1179"/>
        <v>500</v>
      </c>
      <c r="AG1986" s="3">
        <f t="shared" si="1196"/>
        <v>-1</v>
      </c>
      <c r="AH1986" s="14">
        <f t="shared" si="1200"/>
        <v>0</v>
      </c>
      <c r="AI1986" s="14">
        <f t="shared" si="1201"/>
        <v>0</v>
      </c>
      <c r="AJ1986" s="14">
        <f t="shared" si="1202"/>
        <v>0.64999999999999991</v>
      </c>
      <c r="AK1986" s="14">
        <f t="shared" si="1203"/>
        <v>0.87999999999999989</v>
      </c>
      <c r="AL1986" s="24">
        <f t="shared" si="1197"/>
        <v>811.73453042237202</v>
      </c>
      <c r="AM1986" s="14">
        <f t="shared" si="1198"/>
        <v>654.39468476211061</v>
      </c>
      <c r="AN1986" s="138" t="str">
        <f t="shared" si="1199"/>
        <v>modifiée</v>
      </c>
      <c r="AP1986" s="124"/>
    </row>
    <row r="1987" spans="2:42" x14ac:dyDescent="0.25">
      <c r="B1987" s="3">
        <f t="shared" si="1180"/>
        <v>9845</v>
      </c>
      <c r="C1987" s="14">
        <f t="shared" si="1181"/>
        <v>164.08333333333334</v>
      </c>
      <c r="D1987" s="11">
        <f t="shared" si="1182"/>
        <v>1095.8773871503495</v>
      </c>
      <c r="E1987" s="11">
        <f t="shared" si="1167"/>
        <v>1019.5147351983235</v>
      </c>
      <c r="F1987" s="11">
        <f t="shared" si="1183"/>
        <v>533.79016385652869</v>
      </c>
      <c r="G1987" s="11">
        <f t="shared" si="1168"/>
        <v>765.42001654139904</v>
      </c>
      <c r="H1987" s="11">
        <f t="shared" si="1169"/>
        <v>686.78379609496869</v>
      </c>
      <c r="I1987" s="24">
        <f t="shared" si="1184"/>
        <v>533.79016385652869</v>
      </c>
      <c r="J1987" s="12">
        <f t="shared" si="1170"/>
        <v>0.23144723643794571</v>
      </c>
      <c r="K1987" s="24">
        <f t="shared" si="1171"/>
        <v>693.73320315898332</v>
      </c>
      <c r="L1987" s="12">
        <f t="shared" si="1185"/>
        <v>0.18986339480333839</v>
      </c>
      <c r="M1987" s="24">
        <f t="shared" si="1186"/>
        <v>765.42001654139904</v>
      </c>
      <c r="N1987" s="12">
        <f t="shared" si="1172"/>
        <v>0.4532586090305164</v>
      </c>
      <c r="O1987" s="24">
        <f t="shared" si="1173"/>
        <v>1062.7220056988294</v>
      </c>
      <c r="P1987" s="12">
        <f t="shared" si="1187"/>
        <v>0.20294931608140385</v>
      </c>
      <c r="Q1987" s="24">
        <f t="shared" si="1188"/>
        <v>686.78379609496869</v>
      </c>
      <c r="R1987" s="12">
        <f t="shared" si="1174"/>
        <v>0.31419039608587879</v>
      </c>
      <c r="S1987" s="24">
        <f t="shared" si="1175"/>
        <v>919.86496867493781</v>
      </c>
      <c r="T1987" s="12">
        <f t="shared" si="1189"/>
        <v>0.18219094636854552</v>
      </c>
      <c r="W1987" s="24">
        <f t="shared" si="1190"/>
        <v>969.36258562594116</v>
      </c>
      <c r="X1987" s="24">
        <f t="shared" si="1191"/>
        <v>650</v>
      </c>
      <c r="Y1987" s="13">
        <f t="shared" si="1176"/>
        <v>0.28797841290707937</v>
      </c>
      <c r="Z1987" s="24">
        <f t="shared" si="1177"/>
        <v>1253.8037393095578</v>
      </c>
      <c r="AA1987" s="24">
        <f t="shared" si="1178"/>
        <v>11352.186042422796</v>
      </c>
      <c r="AB1987" s="24">
        <f t="shared" si="1192"/>
        <v>828.07319086045493</v>
      </c>
      <c r="AC1987" s="24">
        <f t="shared" si="1193"/>
        <v>686.78379609496869</v>
      </c>
      <c r="AD1987" s="123">
        <f t="shared" si="1194"/>
        <v>9845</v>
      </c>
      <c r="AE1987" s="14">
        <f t="shared" si="1195"/>
        <v>164.08333333333334</v>
      </c>
      <c r="AF1987" s="24">
        <f t="shared" si="1179"/>
        <v>500</v>
      </c>
      <c r="AG1987" s="3">
        <f t="shared" si="1196"/>
        <v>-1</v>
      </c>
      <c r="AH1987" s="14">
        <f t="shared" si="1200"/>
        <v>0</v>
      </c>
      <c r="AI1987" s="14">
        <f t="shared" si="1201"/>
        <v>0</v>
      </c>
      <c r="AJ1987" s="14">
        <f t="shared" si="1202"/>
        <v>0.64999999999999991</v>
      </c>
      <c r="AK1987" s="14">
        <f t="shared" si="1203"/>
        <v>0.87999999999999989</v>
      </c>
      <c r="AL1987" s="24">
        <f t="shared" si="1197"/>
        <v>811.95565994539834</v>
      </c>
      <c r="AM1987" s="14">
        <f t="shared" si="1198"/>
        <v>654.5487342648554</v>
      </c>
      <c r="AN1987" s="138" t="str">
        <f t="shared" si="1199"/>
        <v>modifiée</v>
      </c>
      <c r="AP1987" s="124"/>
    </row>
    <row r="1988" spans="2:42" x14ac:dyDescent="0.25">
      <c r="B1988" s="3">
        <f t="shared" si="1180"/>
        <v>9850</v>
      </c>
      <c r="C1988" s="14">
        <f t="shared" si="1181"/>
        <v>164.16666666666666</v>
      </c>
      <c r="D1988" s="11">
        <f t="shared" si="1182"/>
        <v>1095.9534052119784</v>
      </c>
      <c r="E1988" s="11">
        <f t="shared" si="1167"/>
        <v>1019.7355106246956</v>
      </c>
      <c r="F1988" s="11">
        <f t="shared" si="1183"/>
        <v>533.98002725133199</v>
      </c>
      <c r="G1988" s="11">
        <f t="shared" si="1168"/>
        <v>765.62296585748049</v>
      </c>
      <c r="H1988" s="11">
        <f t="shared" si="1169"/>
        <v>686.96598704133726</v>
      </c>
      <c r="I1988" s="24">
        <f t="shared" si="1184"/>
        <v>533.98002725133199</v>
      </c>
      <c r="J1988" s="12">
        <f t="shared" si="1170"/>
        <v>0.23139234410223455</v>
      </c>
      <c r="K1988" s="24">
        <f t="shared" si="1171"/>
        <v>693.89777487819697</v>
      </c>
      <c r="L1988" s="12">
        <f t="shared" si="1185"/>
        <v>0.18978372070395086</v>
      </c>
      <c r="M1988" s="24">
        <f t="shared" si="1186"/>
        <v>765.62296585748049</v>
      </c>
      <c r="N1988" s="12">
        <f t="shared" si="1172"/>
        <v>0.45455664967529574</v>
      </c>
      <c r="O1988" s="24">
        <f t="shared" si="1173"/>
        <v>1059.6872764555462</v>
      </c>
      <c r="P1988" s="12">
        <f t="shared" si="1187"/>
        <v>0.20337477369163806</v>
      </c>
      <c r="Q1988" s="24">
        <f t="shared" si="1188"/>
        <v>686.96598704133726</v>
      </c>
      <c r="R1988" s="12">
        <f t="shared" si="1174"/>
        <v>0.31388114516852927</v>
      </c>
      <c r="S1988" s="24">
        <f t="shared" si="1175"/>
        <v>920.77126422591039</v>
      </c>
      <c r="T1988" s="12">
        <f t="shared" si="1189"/>
        <v>0.18198222769882449</v>
      </c>
      <c r="W1988" s="24">
        <f t="shared" si="1190"/>
        <v>969.65056403884819</v>
      </c>
      <c r="X1988" s="24">
        <f t="shared" si="1191"/>
        <v>650</v>
      </c>
      <c r="Y1988" s="13">
        <f t="shared" si="1176"/>
        <v>0.28774818418898052</v>
      </c>
      <c r="Z1988" s="24">
        <f t="shared" si="1177"/>
        <v>1252.1236646461857</v>
      </c>
      <c r="AA1988" s="24">
        <f t="shared" si="1178"/>
        <v>11343.788067004158</v>
      </c>
      <c r="AB1988" s="24">
        <f t="shared" si="1192"/>
        <v>828.30827554009272</v>
      </c>
      <c r="AC1988" s="24">
        <f t="shared" si="1193"/>
        <v>686.96598704133726</v>
      </c>
      <c r="AD1988" s="123">
        <f t="shared" si="1194"/>
        <v>9850</v>
      </c>
      <c r="AE1988" s="14">
        <f t="shared" si="1195"/>
        <v>164.16666666666666</v>
      </c>
      <c r="AF1988" s="24">
        <f t="shared" si="1179"/>
        <v>500</v>
      </c>
      <c r="AG1988" s="3">
        <f t="shared" si="1196"/>
        <v>-1</v>
      </c>
      <c r="AH1988" s="14">
        <f t="shared" si="1200"/>
        <v>0</v>
      </c>
      <c r="AI1988" s="14">
        <f t="shared" si="1201"/>
        <v>0</v>
      </c>
      <c r="AJ1988" s="14">
        <f t="shared" si="1202"/>
        <v>0.64999999999999991</v>
      </c>
      <c r="AK1988" s="14">
        <f t="shared" si="1203"/>
        <v>0.87999999999999989</v>
      </c>
      <c r="AL1988" s="24">
        <f t="shared" si="1197"/>
        <v>812.17657737561933</v>
      </c>
      <c r="AM1988" s="14">
        <f t="shared" si="1198"/>
        <v>654.70259071239047</v>
      </c>
      <c r="AN1988" s="138" t="str">
        <f t="shared" si="1199"/>
        <v>modifiée</v>
      </c>
      <c r="AP1988" s="124"/>
    </row>
    <row r="1989" spans="2:42" x14ac:dyDescent="0.25">
      <c r="B1989" s="3">
        <f t="shared" si="1180"/>
        <v>9855</v>
      </c>
      <c r="C1989" s="14">
        <f t="shared" si="1181"/>
        <v>164.25</v>
      </c>
      <c r="D1989" s="11">
        <f t="shared" si="1182"/>
        <v>1096.0293847248929</v>
      </c>
      <c r="E1989" s="11">
        <f t="shared" si="1167"/>
        <v>1019.9562860510679</v>
      </c>
      <c r="F1989" s="11">
        <f t="shared" si="1183"/>
        <v>534.16981097203598</v>
      </c>
      <c r="G1989" s="11">
        <f t="shared" si="1168"/>
        <v>765.82634063117212</v>
      </c>
      <c r="H1989" s="11">
        <f t="shared" si="1169"/>
        <v>687.14796926903603</v>
      </c>
      <c r="I1989" s="24">
        <f t="shared" si="1184"/>
        <v>534.16981097203598</v>
      </c>
      <c r="J1989" s="12">
        <f t="shared" si="1170"/>
        <v>0.23133745599679645</v>
      </c>
      <c r="K1989" s="24">
        <f t="shared" si="1171"/>
        <v>694.06241200566376</v>
      </c>
      <c r="L1989" s="12">
        <f t="shared" si="1185"/>
        <v>0.18970407814655213</v>
      </c>
      <c r="M1989" s="24">
        <f t="shared" si="1186"/>
        <v>765.82634063117212</v>
      </c>
      <c r="N1989" s="12">
        <f t="shared" si="1172"/>
        <v>0.45584958414680499</v>
      </c>
      <c r="O1989" s="24">
        <f t="shared" si="1173"/>
        <v>1056.6816661481166</v>
      </c>
      <c r="P1989" s="12">
        <f t="shared" si="1187"/>
        <v>0.20379719177533634</v>
      </c>
      <c r="Q1989" s="24">
        <f t="shared" si="1188"/>
        <v>687.14796926903603</v>
      </c>
      <c r="R1989" s="12">
        <f t="shared" si="1174"/>
        <v>0.31357065005660251</v>
      </c>
      <c r="S1989" s="24">
        <f t="shared" si="1175"/>
        <v>921.68300445635964</v>
      </c>
      <c r="T1989" s="12">
        <f t="shared" si="1189"/>
        <v>0.18177298467088376</v>
      </c>
      <c r="W1989" s="24">
        <f t="shared" si="1190"/>
        <v>969.9383122230372</v>
      </c>
      <c r="X1989" s="24">
        <f t="shared" si="1191"/>
        <v>650</v>
      </c>
      <c r="Y1989" s="13">
        <f t="shared" si="1176"/>
        <v>0.28751885435068508</v>
      </c>
      <c r="Z1989" s="24">
        <f t="shared" si="1177"/>
        <v>1250.449345700767</v>
      </c>
      <c r="AA1989" s="24">
        <f t="shared" si="1178"/>
        <v>11335.423683503044</v>
      </c>
      <c r="AB1989" s="24">
        <f t="shared" si="1192"/>
        <v>828.54314074603667</v>
      </c>
      <c r="AC1989" s="24">
        <f t="shared" si="1193"/>
        <v>687.14796926903603</v>
      </c>
      <c r="AD1989" s="123">
        <f t="shared" si="1194"/>
        <v>9855</v>
      </c>
      <c r="AE1989" s="14">
        <f t="shared" si="1195"/>
        <v>164.25</v>
      </c>
      <c r="AF1989" s="24">
        <f t="shared" si="1179"/>
        <v>500</v>
      </c>
      <c r="AG1989" s="3">
        <f t="shared" si="1196"/>
        <v>-1</v>
      </c>
      <c r="AH1989" s="14">
        <f t="shared" si="1200"/>
        <v>0</v>
      </c>
      <c r="AI1989" s="14">
        <f t="shared" si="1201"/>
        <v>0</v>
      </c>
      <c r="AJ1989" s="14">
        <f t="shared" si="1202"/>
        <v>0.64999999999999991</v>
      </c>
      <c r="AK1989" s="14">
        <f t="shared" si="1203"/>
        <v>0.87999999999999989</v>
      </c>
      <c r="AL1989" s="24">
        <f t="shared" si="1197"/>
        <v>812.39728289974778</v>
      </c>
      <c r="AM1989" s="14">
        <f t="shared" si="1198"/>
        <v>654.85625357645824</v>
      </c>
      <c r="AN1989" s="138" t="str">
        <f t="shared" si="1199"/>
        <v>modifiée</v>
      </c>
      <c r="AP1989" s="124"/>
    </row>
    <row r="1990" spans="2:42" x14ac:dyDescent="0.25">
      <c r="B1990" s="3">
        <f t="shared" si="1180"/>
        <v>9860</v>
      </c>
      <c r="C1990" s="14">
        <f t="shared" si="1181"/>
        <v>164.33333333333334</v>
      </c>
      <c r="D1990" s="11">
        <f t="shared" si="1182"/>
        <v>1096.1053257281692</v>
      </c>
      <c r="E1990" s="11">
        <f t="shared" si="1167"/>
        <v>1020.1770614774401</v>
      </c>
      <c r="F1990" s="11">
        <f t="shared" si="1183"/>
        <v>534.35951505018249</v>
      </c>
      <c r="G1990" s="11">
        <f t="shared" si="1168"/>
        <v>766.03013782294749</v>
      </c>
      <c r="H1990" s="11">
        <f t="shared" si="1169"/>
        <v>687.32974225370685</v>
      </c>
      <c r="I1990" s="24">
        <f t="shared" si="1184"/>
        <v>534.35951505018249</v>
      </c>
      <c r="J1990" s="12">
        <f t="shared" si="1170"/>
        <v>0.23128257215110401</v>
      </c>
      <c r="K1990" s="24">
        <f t="shared" si="1171"/>
        <v>694.22711449045164</v>
      </c>
      <c r="L1990" s="12">
        <f t="shared" si="1185"/>
        <v>0.18962446714812464</v>
      </c>
      <c r="M1990" s="24">
        <f t="shared" si="1186"/>
        <v>766.03013782294749</v>
      </c>
      <c r="N1990" s="12">
        <f t="shared" si="1172"/>
        <v>0.45713741492834703</v>
      </c>
      <c r="O1990" s="24">
        <f t="shared" si="1173"/>
        <v>1053.7048212618365</v>
      </c>
      <c r="P1990" s="12">
        <f t="shared" si="1187"/>
        <v>0.20421657875500543</v>
      </c>
      <c r="Q1990" s="24">
        <f t="shared" si="1188"/>
        <v>687.32974225370685</v>
      </c>
      <c r="R1990" s="12">
        <f t="shared" si="1174"/>
        <v>0.31325890474437323</v>
      </c>
      <c r="S1990" s="24">
        <f t="shared" si="1175"/>
        <v>922.60023410777262</v>
      </c>
      <c r="T1990" s="12">
        <f t="shared" si="1189"/>
        <v>0.18156321433344305</v>
      </c>
      <c r="W1990" s="24">
        <f t="shared" si="1190"/>
        <v>970.22583107738785</v>
      </c>
      <c r="X1990" s="24">
        <f t="shared" si="1191"/>
        <v>650</v>
      </c>
      <c r="Y1990" s="13">
        <f t="shared" si="1176"/>
        <v>0.28729042059262405</v>
      </c>
      <c r="Z1990" s="24">
        <f t="shared" si="1177"/>
        <v>1248.780760001307</v>
      </c>
      <c r="AA1990" s="24">
        <f t="shared" si="1178"/>
        <v>11327.092791842897</v>
      </c>
      <c r="AB1990" s="24">
        <f t="shared" si="1192"/>
        <v>828.77778666554741</v>
      </c>
      <c r="AC1990" s="24">
        <f t="shared" si="1193"/>
        <v>687.32974225370685</v>
      </c>
      <c r="AD1990" s="123">
        <f t="shared" si="1194"/>
        <v>9860</v>
      </c>
      <c r="AE1990" s="14">
        <f t="shared" si="1195"/>
        <v>164.33333333333334</v>
      </c>
      <c r="AF1990" s="24">
        <f t="shared" si="1179"/>
        <v>500</v>
      </c>
      <c r="AG1990" s="3">
        <f t="shared" si="1196"/>
        <v>-1</v>
      </c>
      <c r="AH1990" s="14">
        <f t="shared" si="1200"/>
        <v>0</v>
      </c>
      <c r="AI1990" s="14">
        <f t="shared" si="1201"/>
        <v>0</v>
      </c>
      <c r="AJ1990" s="14">
        <f t="shared" si="1202"/>
        <v>0.64999999999999991</v>
      </c>
      <c r="AK1990" s="14">
        <f t="shared" si="1203"/>
        <v>0.87999999999999989</v>
      </c>
      <c r="AL1990" s="24">
        <f t="shared" si="1197"/>
        <v>812.61777670177457</v>
      </c>
      <c r="AM1990" s="14">
        <f t="shared" si="1198"/>
        <v>655.0097223261613</v>
      </c>
      <c r="AN1990" s="138" t="str">
        <f t="shared" si="1199"/>
        <v>modifiée</v>
      </c>
      <c r="AP1990" s="124"/>
    </row>
    <row r="1991" spans="2:42" x14ac:dyDescent="0.25">
      <c r="B1991" s="3">
        <f t="shared" si="1180"/>
        <v>9865</v>
      </c>
      <c r="C1991" s="14">
        <f t="shared" si="1181"/>
        <v>164.41666666666666</v>
      </c>
      <c r="D1991" s="11">
        <f t="shared" si="1182"/>
        <v>1096.1812282608241</v>
      </c>
      <c r="E1991" s="11">
        <f t="shared" si="1167"/>
        <v>1020.3978369038123</v>
      </c>
      <c r="F1991" s="11">
        <f t="shared" si="1183"/>
        <v>534.54913951733067</v>
      </c>
      <c r="G1991" s="11">
        <f t="shared" si="1168"/>
        <v>766.23435440170249</v>
      </c>
      <c r="H1991" s="11">
        <f t="shared" si="1169"/>
        <v>687.51130546804029</v>
      </c>
      <c r="I1991" s="24">
        <f t="shared" si="1184"/>
        <v>534.54913951733067</v>
      </c>
      <c r="J1991" s="12">
        <f t="shared" si="1170"/>
        <v>0.23122769259460141</v>
      </c>
      <c r="K1991" s="24">
        <f t="shared" si="1171"/>
        <v>694.39188228157491</v>
      </c>
      <c r="L1991" s="12">
        <f t="shared" si="1185"/>
        <v>0.18954488772557945</v>
      </c>
      <c r="M1991" s="24">
        <f t="shared" si="1186"/>
        <v>766.23435440170249</v>
      </c>
      <c r="N1991" s="12">
        <f t="shared" si="1172"/>
        <v>0.45842014494756383</v>
      </c>
      <c r="O1991" s="24">
        <f t="shared" si="1173"/>
        <v>1050.7563932302094</v>
      </c>
      <c r="P1991" s="12">
        <f t="shared" si="1187"/>
        <v>0.20463294321777684</v>
      </c>
      <c r="Q1991" s="24">
        <f t="shared" si="1188"/>
        <v>687.51130546804029</v>
      </c>
      <c r="R1991" s="12">
        <f t="shared" si="1174"/>
        <v>0.31294590320054916</v>
      </c>
      <c r="S1991" s="24">
        <f t="shared" si="1175"/>
        <v>923.52299837678788</v>
      </c>
      <c r="T1991" s="12">
        <f t="shared" si="1189"/>
        <v>0.18135291371997214</v>
      </c>
      <c r="W1991" s="24">
        <f t="shared" si="1190"/>
        <v>970.51312149798048</v>
      </c>
      <c r="X1991" s="24">
        <f t="shared" si="1191"/>
        <v>650</v>
      </c>
      <c r="Y1991" s="13">
        <f t="shared" si="1176"/>
        <v>0.28706288011855013</v>
      </c>
      <c r="Z1991" s="24">
        <f t="shared" si="1177"/>
        <v>1247.1178851457948</v>
      </c>
      <c r="AA1991" s="24">
        <f t="shared" si="1178"/>
        <v>11318.795292022576</v>
      </c>
      <c r="AB1991" s="24">
        <f t="shared" si="1192"/>
        <v>829.01221348301033</v>
      </c>
      <c r="AC1991" s="24">
        <f t="shared" si="1193"/>
        <v>687.51130546804029</v>
      </c>
      <c r="AD1991" s="123">
        <f t="shared" si="1194"/>
        <v>9865</v>
      </c>
      <c r="AE1991" s="14">
        <f t="shared" si="1195"/>
        <v>164.41666666666666</v>
      </c>
      <c r="AF1991" s="24">
        <f t="shared" si="1179"/>
        <v>500</v>
      </c>
      <c r="AG1991" s="3">
        <f t="shared" si="1196"/>
        <v>-1</v>
      </c>
      <c r="AH1991" s="14">
        <f t="shared" si="1200"/>
        <v>0</v>
      </c>
      <c r="AI1991" s="14">
        <f t="shared" si="1201"/>
        <v>0</v>
      </c>
      <c r="AJ1991" s="14">
        <f t="shared" si="1202"/>
        <v>0.64999999999999991</v>
      </c>
      <c r="AK1991" s="14">
        <f t="shared" si="1203"/>
        <v>0.87999999999999989</v>
      </c>
      <c r="AL1991" s="24">
        <f t="shared" si="1197"/>
        <v>812.8380589629644</v>
      </c>
      <c r="AM1991" s="14">
        <f t="shared" si="1198"/>
        <v>655.16299642794831</v>
      </c>
      <c r="AN1991" s="138" t="str">
        <f t="shared" si="1199"/>
        <v>modifiée</v>
      </c>
      <c r="AP1991" s="124"/>
    </row>
    <row r="1992" spans="2:42" x14ac:dyDescent="0.25">
      <c r="B1992" s="3">
        <f t="shared" si="1180"/>
        <v>9870</v>
      </c>
      <c r="C1992" s="14">
        <f t="shared" si="1181"/>
        <v>164.5</v>
      </c>
      <c r="D1992" s="11">
        <f t="shared" si="1182"/>
        <v>1096.2570923618152</v>
      </c>
      <c r="E1992" s="11">
        <f t="shared" si="1167"/>
        <v>1020.6186123301845</v>
      </c>
      <c r="F1992" s="11">
        <f t="shared" si="1183"/>
        <v>534.73868440505623</v>
      </c>
      <c r="G1992" s="11">
        <f t="shared" si="1168"/>
        <v>766.43898734492029</v>
      </c>
      <c r="H1992" s="11">
        <f t="shared" si="1169"/>
        <v>687.69265838176022</v>
      </c>
      <c r="I1992" s="24">
        <f t="shared" si="1184"/>
        <v>534.73868440505623</v>
      </c>
      <c r="J1992" s="12">
        <f t="shared" si="1170"/>
        <v>0.23117281735670392</v>
      </c>
      <c r="K1992" s="24">
        <f t="shared" si="1171"/>
        <v>694.55671532799443</v>
      </c>
      <c r="L1992" s="12">
        <f t="shared" si="1185"/>
        <v>0.18946533989576234</v>
      </c>
      <c r="M1992" s="24">
        <f t="shared" si="1186"/>
        <v>766.43898734492029</v>
      </c>
      <c r="N1992" s="12">
        <f t="shared" si="1172"/>
        <v>0.45969777756757124</v>
      </c>
      <c r="O1992" s="24">
        <f t="shared" si="1173"/>
        <v>1047.8360383597208</v>
      </c>
      <c r="P1992" s="12">
        <f t="shared" si="1187"/>
        <v>0.20504629391076742</v>
      </c>
      <c r="Q1992" s="24">
        <f t="shared" si="1188"/>
        <v>687.69265838176022</v>
      </c>
      <c r="R1992" s="12">
        <f t="shared" si="1174"/>
        <v>0.31263163936830674</v>
      </c>
      <c r="S1992" s="24">
        <f t="shared" si="1175"/>
        <v>924.45134292061073</v>
      </c>
      <c r="T1992" s="12">
        <f t="shared" si="1189"/>
        <v>0.18114207984867464</v>
      </c>
      <c r="W1992" s="24">
        <f t="shared" si="1190"/>
        <v>970.80018437809906</v>
      </c>
      <c r="X1992" s="24">
        <f t="shared" si="1191"/>
        <v>650</v>
      </c>
      <c r="Y1992" s="13">
        <f t="shared" si="1176"/>
        <v>0.2868362301355894</v>
      </c>
      <c r="Z1992" s="24">
        <f t="shared" si="1177"/>
        <v>1245.4606988021369</v>
      </c>
      <c r="AA1992" s="24">
        <f t="shared" si="1178"/>
        <v>11310.531084118691</v>
      </c>
      <c r="AB1992" s="24">
        <f t="shared" si="1192"/>
        <v>829.24642137992964</v>
      </c>
      <c r="AC1992" s="24">
        <f t="shared" si="1193"/>
        <v>687.69265838176022</v>
      </c>
      <c r="AD1992" s="123">
        <f t="shared" si="1194"/>
        <v>9870</v>
      </c>
      <c r="AE1992" s="14">
        <f t="shared" si="1195"/>
        <v>164.5</v>
      </c>
      <c r="AF1992" s="24">
        <f t="shared" si="1179"/>
        <v>500</v>
      </c>
      <c r="AG1992" s="3">
        <f t="shared" si="1196"/>
        <v>-1</v>
      </c>
      <c r="AH1992" s="14">
        <f t="shared" si="1200"/>
        <v>0</v>
      </c>
      <c r="AI1992" s="14">
        <f t="shared" si="1201"/>
        <v>0</v>
      </c>
      <c r="AJ1992" s="14">
        <f t="shared" si="1202"/>
        <v>0.64999999999999991</v>
      </c>
      <c r="AK1992" s="14">
        <f t="shared" si="1203"/>
        <v>0.87999999999999989</v>
      </c>
      <c r="AL1992" s="24">
        <f t="shared" si="1197"/>
        <v>813.05812986184969</v>
      </c>
      <c r="AM1992" s="14">
        <f t="shared" si="1198"/>
        <v>655.31607534560044</v>
      </c>
      <c r="AN1992" s="138" t="str">
        <f t="shared" si="1199"/>
        <v>modifiée</v>
      </c>
      <c r="AP1992" s="124"/>
    </row>
    <row r="1993" spans="2:42" x14ac:dyDescent="0.25">
      <c r="B1993" s="3">
        <f t="shared" si="1180"/>
        <v>9875</v>
      </c>
      <c r="C1993" s="14">
        <f t="shared" si="1181"/>
        <v>164.58333333333334</v>
      </c>
      <c r="D1993" s="11">
        <f t="shared" si="1182"/>
        <v>1096.3329180700414</v>
      </c>
      <c r="E1993" s="11">
        <f t="shared" si="1167"/>
        <v>1020.8393877565568</v>
      </c>
      <c r="F1993" s="11">
        <f t="shared" si="1183"/>
        <v>534.92814974495195</v>
      </c>
      <c r="G1993" s="11">
        <f t="shared" si="1168"/>
        <v>766.64403363883105</v>
      </c>
      <c r="H1993" s="11">
        <f t="shared" si="1169"/>
        <v>687.87380046160888</v>
      </c>
      <c r="I1993" s="24">
        <f t="shared" si="1184"/>
        <v>534.92814974495195</v>
      </c>
      <c r="J1993" s="12">
        <f t="shared" si="1170"/>
        <v>0.23111794646679823</v>
      </c>
      <c r="K1993" s="24">
        <f t="shared" si="1171"/>
        <v>694.72161357861762</v>
      </c>
      <c r="L1993" s="12">
        <f t="shared" si="1185"/>
        <v>0.18938582367543758</v>
      </c>
      <c r="M1993" s="24">
        <f t="shared" si="1186"/>
        <v>766.64403363883105</v>
      </c>
      <c r="N1993" s="12">
        <f t="shared" si="1172"/>
        <v>0.46097031657817439</v>
      </c>
      <c r="O1993" s="24">
        <f t="shared" si="1173"/>
        <v>1044.9434177558028</v>
      </c>
      <c r="P1993" s="12">
        <f t="shared" si="1187"/>
        <v>0.20545663973646328</v>
      </c>
      <c r="Q1993" s="24">
        <f t="shared" si="1188"/>
        <v>687.87380046160888</v>
      </c>
      <c r="R1993" s="12">
        <f t="shared" si="1174"/>
        <v>0.31231610716532926</v>
      </c>
      <c r="S1993" s="24">
        <f t="shared" si="1175"/>
        <v>925.38531386250236</v>
      </c>
      <c r="T1993" s="12">
        <f t="shared" si="1189"/>
        <v>0.18093070972244385</v>
      </c>
      <c r="W1993" s="24">
        <f t="shared" si="1190"/>
        <v>971.08702060823464</v>
      </c>
      <c r="X1993" s="24">
        <f t="shared" si="1191"/>
        <v>650</v>
      </c>
      <c r="Y1993" s="13">
        <f t="shared" si="1176"/>
        <v>0.28661046785425837</v>
      </c>
      <c r="Z1993" s="24">
        <f t="shared" si="1177"/>
        <v>1243.8091787080539</v>
      </c>
      <c r="AA1993" s="24">
        <f t="shared" si="1178"/>
        <v>11302.300068286451</v>
      </c>
      <c r="AB1993" s="24">
        <f t="shared" si="1192"/>
        <v>829.4804105349217</v>
      </c>
      <c r="AC1993" s="24">
        <f t="shared" si="1193"/>
        <v>687.87380046160888</v>
      </c>
      <c r="AD1993" s="123">
        <f t="shared" si="1194"/>
        <v>9875</v>
      </c>
      <c r="AE1993" s="14">
        <f t="shared" si="1195"/>
        <v>164.58333333333334</v>
      </c>
      <c r="AF1993" s="24">
        <f t="shared" si="1179"/>
        <v>500</v>
      </c>
      <c r="AG1993" s="3">
        <f t="shared" si="1196"/>
        <v>-1</v>
      </c>
      <c r="AH1993" s="14">
        <f t="shared" si="1200"/>
        <v>0</v>
      </c>
      <c r="AI1993" s="14">
        <f t="shared" si="1201"/>
        <v>0</v>
      </c>
      <c r="AJ1993" s="14">
        <f t="shared" si="1202"/>
        <v>0.64999999999999991</v>
      </c>
      <c r="AK1993" s="14">
        <f t="shared" si="1203"/>
        <v>0.87999999999999989</v>
      </c>
      <c r="AL1993" s="24">
        <f t="shared" si="1197"/>
        <v>813.27798957422556</v>
      </c>
      <c r="AM1993" s="14">
        <f t="shared" si="1198"/>
        <v>655.46895854021659</v>
      </c>
      <c r="AN1993" s="138" t="str">
        <f t="shared" si="1199"/>
        <v>modifiée</v>
      </c>
      <c r="AP1993" s="124"/>
    </row>
    <row r="1994" spans="2:42" x14ac:dyDescent="0.25">
      <c r="B1994" s="3">
        <f t="shared" si="1180"/>
        <v>9880</v>
      </c>
      <c r="C1994" s="14">
        <f t="shared" si="1181"/>
        <v>164.66666666666666</v>
      </c>
      <c r="D1994" s="11">
        <f t="shared" si="1182"/>
        <v>1096.4087054243412</v>
      </c>
      <c r="E1994" s="11">
        <f t="shared" si="1167"/>
        <v>1021.0601631829289</v>
      </c>
      <c r="F1994" s="11">
        <f t="shared" si="1183"/>
        <v>535.11753556862743</v>
      </c>
      <c r="G1994" s="11">
        <f t="shared" si="1168"/>
        <v>766.84949027856749</v>
      </c>
      <c r="H1994" s="11">
        <f t="shared" si="1169"/>
        <v>688.05473117133135</v>
      </c>
      <c r="I1994" s="24">
        <f t="shared" si="1184"/>
        <v>535.11753556862743</v>
      </c>
      <c r="J1994" s="12">
        <f t="shared" si="1170"/>
        <v>0.23106307995424225</v>
      </c>
      <c r="K1994" s="24">
        <f t="shared" si="1171"/>
        <v>694.88657698229895</v>
      </c>
      <c r="L1994" s="12">
        <f t="shared" si="1185"/>
        <v>0.18930633908134087</v>
      </c>
      <c r="M1994" s="24">
        <f t="shared" si="1186"/>
        <v>766.84949027856749</v>
      </c>
      <c r="N1994" s="12">
        <f t="shared" si="1172"/>
        <v>0.46223776618717116</v>
      </c>
      <c r="O1994" s="24">
        <f t="shared" si="1173"/>
        <v>1042.0781972499517</v>
      </c>
      <c r="P1994" s="12">
        <f t="shared" si="1187"/>
        <v>0.20586398974830866</v>
      </c>
      <c r="Q1994" s="24">
        <f t="shared" si="1188"/>
        <v>688.05473117133135</v>
      </c>
      <c r="R1994" s="12">
        <f t="shared" si="1174"/>
        <v>0.31199930048385111</v>
      </c>
      <c r="S1994" s="24">
        <f t="shared" si="1175"/>
        <v>926.32495779734063</v>
      </c>
      <c r="T1994" s="12">
        <f t="shared" si="1189"/>
        <v>0.18071880032891374</v>
      </c>
      <c r="W1994" s="24">
        <f t="shared" si="1190"/>
        <v>971.37363107608894</v>
      </c>
      <c r="X1994" s="24">
        <f t="shared" si="1191"/>
        <v>650</v>
      </c>
      <c r="Y1994" s="13">
        <f t="shared" si="1176"/>
        <v>0.2863855904885112</v>
      </c>
      <c r="Z1994" s="24">
        <f t="shared" si="1177"/>
        <v>1242.1633026709997</v>
      </c>
      <c r="AA1994" s="24">
        <f t="shared" si="1178"/>
        <v>11294.102144761813</v>
      </c>
      <c r="AB1994" s="24">
        <f t="shared" si="1192"/>
        <v>829.7141811237102</v>
      </c>
      <c r="AC1994" s="24">
        <f t="shared" si="1193"/>
        <v>688.05473117133135</v>
      </c>
      <c r="AD1994" s="123">
        <f t="shared" si="1194"/>
        <v>9880</v>
      </c>
      <c r="AE1994" s="14">
        <f t="shared" si="1195"/>
        <v>164.66666666666666</v>
      </c>
      <c r="AF1994" s="24">
        <f t="shared" si="1179"/>
        <v>500</v>
      </c>
      <c r="AG1994" s="3">
        <f t="shared" si="1196"/>
        <v>-1</v>
      </c>
      <c r="AH1994" s="14">
        <f t="shared" si="1200"/>
        <v>0</v>
      </c>
      <c r="AI1994" s="14">
        <f t="shared" si="1201"/>
        <v>0</v>
      </c>
      <c r="AJ1994" s="14">
        <f t="shared" si="1202"/>
        <v>0.64999999999999991</v>
      </c>
      <c r="AK1994" s="14">
        <f t="shared" si="1203"/>
        <v>0.87999999999999989</v>
      </c>
      <c r="AL1994" s="24">
        <f t="shared" si="1197"/>
        <v>813.4976382731445</v>
      </c>
      <c r="AM1994" s="14">
        <f t="shared" si="1198"/>
        <v>655.62164547020006</v>
      </c>
      <c r="AN1994" s="138" t="str">
        <f t="shared" si="1199"/>
        <v>modifiée</v>
      </c>
      <c r="AP1994" s="124"/>
    </row>
    <row r="1995" spans="2:42" x14ac:dyDescent="0.25">
      <c r="B1995" s="3">
        <f t="shared" si="1180"/>
        <v>9885</v>
      </c>
      <c r="C1995" s="14">
        <f t="shared" si="1181"/>
        <v>164.75</v>
      </c>
      <c r="D1995" s="11">
        <f t="shared" si="1182"/>
        <v>1096.4844544634959</v>
      </c>
      <c r="E1995" s="11">
        <f t="shared" si="1167"/>
        <v>1021.2809386093012</v>
      </c>
      <c r="F1995" s="11">
        <f t="shared" si="1183"/>
        <v>535.30684190770876</v>
      </c>
      <c r="G1995" s="11">
        <f t="shared" si="1168"/>
        <v>767.0553542683158</v>
      </c>
      <c r="H1995" s="11">
        <f t="shared" si="1169"/>
        <v>688.23544997166027</v>
      </c>
      <c r="I1995" s="24">
        <f t="shared" si="1184"/>
        <v>535.30684190770876</v>
      </c>
      <c r="J1995" s="12">
        <f t="shared" si="1170"/>
        <v>0.23100821784836481</v>
      </c>
      <c r="K1995" s="24">
        <f t="shared" si="1171"/>
        <v>695.05160548783988</v>
      </c>
      <c r="L1995" s="12">
        <f t="shared" si="1185"/>
        <v>0.18922688613007396</v>
      </c>
      <c r="M1995" s="24">
        <f t="shared" si="1186"/>
        <v>767.0553542683158</v>
      </c>
      <c r="N1995" s="12">
        <f t="shared" si="1172"/>
        <v>0.46350013101173976</v>
      </c>
      <c r="O1995" s="24">
        <f t="shared" si="1173"/>
        <v>1039.2400473279943</v>
      </c>
      <c r="P1995" s="12">
        <f t="shared" si="1187"/>
        <v>0.20626835314604075</v>
      </c>
      <c r="Q1995" s="24">
        <f t="shared" si="1188"/>
        <v>688.23544997166027</v>
      </c>
      <c r="R1995" s="12">
        <f t="shared" si="1174"/>
        <v>0.31168121319070369</v>
      </c>
      <c r="S1995" s="24">
        <f t="shared" si="1175"/>
        <v>927.27032179725666</v>
      </c>
      <c r="T1995" s="12">
        <f t="shared" si="1189"/>
        <v>0.18050634864029666</v>
      </c>
      <c r="W1995" s="24">
        <f t="shared" si="1190"/>
        <v>971.66001666657746</v>
      </c>
      <c r="X1995" s="24">
        <f t="shared" si="1191"/>
        <v>650</v>
      </c>
      <c r="Y1995" s="13">
        <f t="shared" si="1176"/>
        <v>0.28616159525577245</v>
      </c>
      <c r="Z1995" s="24">
        <f t="shared" si="1177"/>
        <v>1240.5230485680931</v>
      </c>
      <c r="AA1995" s="24">
        <f t="shared" si="1178"/>
        <v>11285.937213862979</v>
      </c>
      <c r="AB1995" s="24">
        <f t="shared" si="1192"/>
        <v>829.94773331911892</v>
      </c>
      <c r="AC1995" s="24">
        <f t="shared" si="1193"/>
        <v>688.23544997166027</v>
      </c>
      <c r="AD1995" s="123">
        <f t="shared" si="1194"/>
        <v>9885</v>
      </c>
      <c r="AE1995" s="14">
        <f t="shared" si="1195"/>
        <v>164.75</v>
      </c>
      <c r="AF1995" s="24">
        <f t="shared" si="1179"/>
        <v>500</v>
      </c>
      <c r="AG1995" s="3">
        <f t="shared" si="1196"/>
        <v>-1</v>
      </c>
      <c r="AH1995" s="14">
        <f t="shared" si="1200"/>
        <v>0</v>
      </c>
      <c r="AI1995" s="14">
        <f t="shared" si="1201"/>
        <v>0</v>
      </c>
      <c r="AJ1995" s="14">
        <f t="shared" si="1202"/>
        <v>0.64999999999999991</v>
      </c>
      <c r="AK1995" s="14">
        <f t="shared" si="1203"/>
        <v>0.87999999999999989</v>
      </c>
      <c r="AL1995" s="24">
        <f t="shared" si="1197"/>
        <v>813.71707612891078</v>
      </c>
      <c r="AM1995" s="14">
        <f t="shared" si="1198"/>
        <v>655.77413559124398</v>
      </c>
      <c r="AN1995" s="138" t="str">
        <f t="shared" si="1199"/>
        <v>modifiée</v>
      </c>
      <c r="AP1995" s="124"/>
    </row>
    <row r="1996" spans="2:42" x14ac:dyDescent="0.25">
      <c r="B1996" s="3">
        <f t="shared" si="1180"/>
        <v>9890</v>
      </c>
      <c r="C1996" s="14">
        <f t="shared" si="1181"/>
        <v>164.83333333333334</v>
      </c>
      <c r="D1996" s="11">
        <f t="shared" si="1182"/>
        <v>1096.5601652262269</v>
      </c>
      <c r="E1996" s="11">
        <f t="shared" si="1167"/>
        <v>1021.5017140356734</v>
      </c>
      <c r="F1996" s="11">
        <f t="shared" si="1183"/>
        <v>535.49606879383884</v>
      </c>
      <c r="G1996" s="11">
        <f t="shared" si="1168"/>
        <v>767.26162262146181</v>
      </c>
      <c r="H1996" s="11">
        <f t="shared" si="1169"/>
        <v>688.41595632030055</v>
      </c>
      <c r="I1996" s="24">
        <f t="shared" si="1184"/>
        <v>535.49606879383884</v>
      </c>
      <c r="J1996" s="12">
        <f t="shared" si="1170"/>
        <v>0.23095336017846574</v>
      </c>
      <c r="K1996" s="24">
        <f t="shared" si="1171"/>
        <v>695.21669904399005</v>
      </c>
      <c r="L1996" s="12">
        <f t="shared" si="1185"/>
        <v>0.1891474648382365</v>
      </c>
      <c r="M1996" s="24">
        <f t="shared" si="1186"/>
        <v>767.26162262146181</v>
      </c>
      <c r="N1996" s="12">
        <f t="shared" si="1172"/>
        <v>0.46475741606991389</v>
      </c>
      <c r="O1996" s="24">
        <f t="shared" si="1173"/>
        <v>1036.4286430594821</v>
      </c>
      <c r="P1996" s="12">
        <f t="shared" si="1187"/>
        <v>0.20666973927157087</v>
      </c>
      <c r="Q1996" s="24">
        <f t="shared" si="1188"/>
        <v>688.41595632030055</v>
      </c>
      <c r="R1996" s="12">
        <f t="shared" si="1174"/>
        <v>0.31136183912736753</v>
      </c>
      <c r="S1996" s="24">
        <f t="shared" si="1175"/>
        <v>928.22145341734677</v>
      </c>
      <c r="T1996" s="12">
        <f t="shared" si="1189"/>
        <v>0.18029335161354443</v>
      </c>
      <c r="W1996" s="24">
        <f t="shared" si="1190"/>
        <v>971.94617826183321</v>
      </c>
      <c r="X1996" s="24">
        <f t="shared" si="1191"/>
        <v>650</v>
      </c>
      <c r="Y1996" s="13">
        <f t="shared" si="1176"/>
        <v>0.28593847937697114</v>
      </c>
      <c r="Z1996" s="24">
        <f t="shared" si="1177"/>
        <v>1238.888394346006</v>
      </c>
      <c r="AA1996" s="24">
        <f t="shared" si="1178"/>
        <v>11277.805175992005</v>
      </c>
      <c r="AB1996" s="24">
        <f t="shared" si="1192"/>
        <v>830.18106729106694</v>
      </c>
      <c r="AC1996" s="24">
        <f t="shared" si="1193"/>
        <v>688.41595632030055</v>
      </c>
      <c r="AD1996" s="123">
        <f t="shared" si="1194"/>
        <v>9890</v>
      </c>
      <c r="AE1996" s="14">
        <f t="shared" si="1195"/>
        <v>164.83333333333334</v>
      </c>
      <c r="AF1996" s="24">
        <f t="shared" si="1179"/>
        <v>500</v>
      </c>
      <c r="AG1996" s="3">
        <f t="shared" si="1196"/>
        <v>-1</v>
      </c>
      <c r="AH1996" s="14">
        <f t="shared" si="1200"/>
        <v>0</v>
      </c>
      <c r="AI1996" s="14">
        <f t="shared" si="1201"/>
        <v>0</v>
      </c>
      <c r="AJ1996" s="14">
        <f t="shared" si="1202"/>
        <v>0.64999999999999991</v>
      </c>
      <c r="AK1996" s="14">
        <f t="shared" si="1203"/>
        <v>0.87999999999999989</v>
      </c>
      <c r="AL1996" s="24">
        <f t="shared" si="1197"/>
        <v>813.93630330907536</v>
      </c>
      <c r="AM1996" s="14">
        <f t="shared" si="1198"/>
        <v>655.9264283563175</v>
      </c>
      <c r="AN1996" s="138" t="str">
        <f t="shared" si="1199"/>
        <v>modifiée</v>
      </c>
      <c r="AP1996" s="124"/>
    </row>
    <row r="1997" spans="2:42" x14ac:dyDescent="0.25">
      <c r="B1997" s="3">
        <f t="shared" si="1180"/>
        <v>9895</v>
      </c>
      <c r="C1997" s="14">
        <f t="shared" si="1181"/>
        <v>164.91666666666666</v>
      </c>
      <c r="D1997" s="11">
        <f t="shared" si="1182"/>
        <v>1096.6358377511974</v>
      </c>
      <c r="E1997" s="11">
        <f t="shared" si="1167"/>
        <v>1021.7224894620456</v>
      </c>
      <c r="F1997" s="11">
        <f t="shared" si="1183"/>
        <v>535.68521625867709</v>
      </c>
      <c r="G1997" s="11">
        <f t="shared" si="1168"/>
        <v>767.46829236073336</v>
      </c>
      <c r="H1997" s="11">
        <f t="shared" si="1169"/>
        <v>688.59624967191405</v>
      </c>
      <c r="I1997" s="24">
        <f t="shared" si="1184"/>
        <v>535.68521625867709</v>
      </c>
      <c r="J1997" s="12">
        <f t="shared" si="1170"/>
        <v>0.23089850697381567</v>
      </c>
      <c r="K1997" s="24">
        <f t="shared" si="1171"/>
        <v>695.38185759944633</v>
      </c>
      <c r="L1997" s="12">
        <f t="shared" si="1185"/>
        <v>0.18906807522231503</v>
      </c>
      <c r="M1997" s="24">
        <f t="shared" si="1186"/>
        <v>767.46829236073336</v>
      </c>
      <c r="N1997" s="12">
        <f t="shared" si="1172"/>
        <v>0.46600962677214769</v>
      </c>
      <c r="O1997" s="24">
        <f t="shared" si="1173"/>
        <v>1033.64366402819</v>
      </c>
      <c r="P1997" s="12">
        <f t="shared" si="1187"/>
        <v>0.20706815760443983</v>
      </c>
      <c r="Q1997" s="24">
        <f t="shared" si="1188"/>
        <v>688.59624967191405</v>
      </c>
      <c r="R1997" s="12">
        <f t="shared" si="1174"/>
        <v>0.31104117211002702</v>
      </c>
      <c r="S1997" s="24">
        <f t="shared" si="1175"/>
        <v>929.17840070146224</v>
      </c>
      <c r="T1997" s="12">
        <f t="shared" si="1189"/>
        <v>0.18007980619018238</v>
      </c>
      <c r="W1997" s="24">
        <f t="shared" si="1190"/>
        <v>972.23211674121023</v>
      </c>
      <c r="X1997" s="24">
        <f t="shared" si="1191"/>
        <v>650</v>
      </c>
      <c r="Y1997" s="13">
        <f t="shared" si="1176"/>
        <v>0.28571624007656804</v>
      </c>
      <c r="Z1997" s="24">
        <f t="shared" si="1177"/>
        <v>1237.2593180208837</v>
      </c>
      <c r="AA1997" s="24">
        <f t="shared" si="1178"/>
        <v>11269.705931636074</v>
      </c>
      <c r="AB1997" s="24">
        <f t="shared" si="1192"/>
        <v>830.41418320656214</v>
      </c>
      <c r="AC1997" s="24">
        <f t="shared" si="1193"/>
        <v>688.59624967191405</v>
      </c>
      <c r="AD1997" s="123">
        <f t="shared" si="1194"/>
        <v>9895</v>
      </c>
      <c r="AE1997" s="14">
        <f t="shared" si="1195"/>
        <v>164.91666666666666</v>
      </c>
      <c r="AF1997" s="24">
        <f t="shared" si="1179"/>
        <v>500</v>
      </c>
      <c r="AG1997" s="3">
        <f t="shared" si="1196"/>
        <v>-1</v>
      </c>
      <c r="AH1997" s="14">
        <f t="shared" si="1200"/>
        <v>0</v>
      </c>
      <c r="AI1997" s="14">
        <f t="shared" si="1201"/>
        <v>0</v>
      </c>
      <c r="AJ1997" s="14">
        <f t="shared" si="1202"/>
        <v>0.64999999999999991</v>
      </c>
      <c r="AK1997" s="14">
        <f t="shared" si="1203"/>
        <v>0.87999999999999989</v>
      </c>
      <c r="AL1997" s="24">
        <f t="shared" si="1197"/>
        <v>814.15531997843073</v>
      </c>
      <c r="AM1997" s="14">
        <f t="shared" si="1198"/>
        <v>656.07852321565133</v>
      </c>
      <c r="AN1997" s="138" t="str">
        <f t="shared" si="1199"/>
        <v>modifiée</v>
      </c>
      <c r="AP1997" s="124"/>
    </row>
    <row r="1998" spans="2:42" x14ac:dyDescent="0.25">
      <c r="B1998" s="3">
        <f t="shared" si="1180"/>
        <v>9900</v>
      </c>
      <c r="C1998" s="14">
        <f t="shared" si="1181"/>
        <v>165</v>
      </c>
      <c r="D1998" s="11">
        <f t="shared" si="1182"/>
        <v>1096.7114720770116</v>
      </c>
      <c r="E1998" s="11">
        <f t="shared" si="1167"/>
        <v>1021.9432648884178</v>
      </c>
      <c r="F1998" s="11">
        <f t="shared" si="1183"/>
        <v>535.87428433389937</v>
      </c>
      <c r="G1998" s="11">
        <f t="shared" si="1168"/>
        <v>767.67536051833781</v>
      </c>
      <c r="H1998" s="11">
        <f t="shared" si="1169"/>
        <v>688.77632947810423</v>
      </c>
      <c r="I1998" s="24">
        <f t="shared" si="1184"/>
        <v>535.87428433389937</v>
      </c>
      <c r="J1998" s="12">
        <f t="shared" si="1170"/>
        <v>0.23084365826365599</v>
      </c>
      <c r="K1998" s="24">
        <f t="shared" si="1171"/>
        <v>695.54708110285401</v>
      </c>
      <c r="L1998" s="12">
        <f t="shared" si="1185"/>
        <v>0.18898871729875755</v>
      </c>
      <c r="M1998" s="24">
        <f t="shared" si="1186"/>
        <v>767.67536051833781</v>
      </c>
      <c r="N1998" s="12">
        <f t="shared" si="1172"/>
        <v>0.46725676891296847</v>
      </c>
      <c r="O1998" s="24">
        <f t="shared" si="1173"/>
        <v>1030.8847942637112</v>
      </c>
      <c r="P1998" s="12">
        <f t="shared" si="1187"/>
        <v>0.20746361775771391</v>
      </c>
      <c r="Q1998" s="24">
        <f t="shared" si="1188"/>
        <v>688.77632947810423</v>
      </c>
      <c r="R1998" s="12">
        <f t="shared" si="1174"/>
        <v>0.31071920592963082</v>
      </c>
      <c r="S1998" s="24">
        <f t="shared" si="1175"/>
        <v>930.14121218807577</v>
      </c>
      <c r="T1998" s="12">
        <f t="shared" si="1189"/>
        <v>0.17986570929639409</v>
      </c>
      <c r="W1998" s="24">
        <f t="shared" si="1190"/>
        <v>972.5178329812868</v>
      </c>
      <c r="X1998" s="24">
        <f t="shared" si="1191"/>
        <v>650</v>
      </c>
      <c r="Y1998" s="13">
        <f t="shared" si="1176"/>
        <v>0.28549487458260242</v>
      </c>
      <c r="Z1998" s="24">
        <f t="shared" si="1177"/>
        <v>1235.635797678276</v>
      </c>
      <c r="AA1998" s="24">
        <f t="shared" si="1178"/>
        <v>11261.639381369607</v>
      </c>
      <c r="AB1998" s="24">
        <f t="shared" si="1192"/>
        <v>830.64708122969546</v>
      </c>
      <c r="AC1998" s="24">
        <f t="shared" si="1193"/>
        <v>688.77632947810423</v>
      </c>
      <c r="AD1998" s="123">
        <f t="shared" si="1194"/>
        <v>9900</v>
      </c>
      <c r="AE1998" s="14">
        <f t="shared" si="1195"/>
        <v>165</v>
      </c>
      <c r="AF1998" s="24">
        <f t="shared" si="1179"/>
        <v>500</v>
      </c>
      <c r="AG1998" s="3">
        <f t="shared" si="1196"/>
        <v>-1</v>
      </c>
      <c r="AH1998" s="14">
        <f t="shared" si="1200"/>
        <v>0</v>
      </c>
      <c r="AI1998" s="14">
        <f t="shared" si="1201"/>
        <v>0</v>
      </c>
      <c r="AJ1998" s="14">
        <f t="shared" si="1202"/>
        <v>0.64999999999999991</v>
      </c>
      <c r="AK1998" s="14">
        <f t="shared" si="1203"/>
        <v>0.87999999999999989</v>
      </c>
      <c r="AL1998" s="24">
        <f t="shared" si="1197"/>
        <v>814.37412629900564</v>
      </c>
      <c r="AM1998" s="14">
        <f t="shared" si="1198"/>
        <v>656.23041961672436</v>
      </c>
      <c r="AN1998" s="138" t="str">
        <f t="shared" si="1199"/>
        <v>modifiée</v>
      </c>
      <c r="AP1998" s="124"/>
    </row>
    <row r="1999" spans="2:42" x14ac:dyDescent="0.25">
      <c r="B1999" s="3">
        <f t="shared" si="1180"/>
        <v>9905</v>
      </c>
      <c r="C1999" s="14">
        <f t="shared" si="1181"/>
        <v>165.08333333333334</v>
      </c>
      <c r="D1999" s="11">
        <f t="shared" si="1182"/>
        <v>1096.7870682422163</v>
      </c>
      <c r="E1999" s="11">
        <f t="shared" si="1167"/>
        <v>1022.1640403147901</v>
      </c>
      <c r="F1999" s="11">
        <f t="shared" si="1183"/>
        <v>536.06327305119817</v>
      </c>
      <c r="G1999" s="11">
        <f t="shared" si="1168"/>
        <v>767.88282413609556</v>
      </c>
      <c r="H1999" s="11">
        <f t="shared" si="1169"/>
        <v>688.95619518740068</v>
      </c>
      <c r="I1999" s="24">
        <f t="shared" si="1184"/>
        <v>536.06327305119817</v>
      </c>
      <c r="J1999" s="12">
        <f t="shared" si="1170"/>
        <v>0.23078881407719862</v>
      </c>
      <c r="K1999" s="24">
        <f t="shared" si="1171"/>
        <v>695.71236950280706</v>
      </c>
      <c r="L1999" s="12">
        <f t="shared" si="1185"/>
        <v>0.18890939108390956</v>
      </c>
      <c r="M1999" s="24">
        <f t="shared" si="1186"/>
        <v>767.88282413609556</v>
      </c>
      <c r="N1999" s="12">
        <f t="shared" si="1172"/>
        <v>0.46849884866272107</v>
      </c>
      <c r="O1999" s="24">
        <f t="shared" si="1173"/>
        <v>1028.1517221741262</v>
      </c>
      <c r="P1999" s="12">
        <f t="shared" si="1187"/>
        <v>0.20785612947366777</v>
      </c>
      <c r="Q1999" s="24">
        <f t="shared" si="1188"/>
        <v>688.95619518740068</v>
      </c>
      <c r="R1999" s="12">
        <f t="shared" si="1174"/>
        <v>0.31039593435195584</v>
      </c>
      <c r="S1999" s="24">
        <f t="shared" si="1175"/>
        <v>931.10993691622798</v>
      </c>
      <c r="T1999" s="12">
        <f t="shared" si="1189"/>
        <v>0.17965105784292426</v>
      </c>
      <c r="W1999" s="24">
        <f t="shared" si="1190"/>
        <v>972.80332785586938</v>
      </c>
      <c r="X1999" s="24">
        <f t="shared" si="1191"/>
        <v>650</v>
      </c>
      <c r="Y1999" s="13">
        <f t="shared" si="1176"/>
        <v>0.28527438012671574</v>
      </c>
      <c r="Z1999" s="24">
        <f t="shared" si="1177"/>
        <v>1234.0178114730179</v>
      </c>
      <c r="AA1999" s="24">
        <f t="shared" si="1178"/>
        <v>11253.605425855427</v>
      </c>
      <c r="AB1999" s="24">
        <f t="shared" si="1192"/>
        <v>830.87976152163503</v>
      </c>
      <c r="AC1999" s="24">
        <f t="shared" si="1193"/>
        <v>688.95619518740068</v>
      </c>
      <c r="AD1999" s="123">
        <f t="shared" si="1194"/>
        <v>9905</v>
      </c>
      <c r="AE1999" s="14">
        <f t="shared" si="1195"/>
        <v>165.08333333333334</v>
      </c>
      <c r="AF1999" s="24">
        <f t="shared" si="1179"/>
        <v>500</v>
      </c>
      <c r="AG1999" s="3">
        <f t="shared" si="1196"/>
        <v>-1</v>
      </c>
      <c r="AH1999" s="14">
        <f t="shared" si="1200"/>
        <v>0</v>
      </c>
      <c r="AI1999" s="14">
        <f t="shared" si="1201"/>
        <v>0</v>
      </c>
      <c r="AJ1999" s="14">
        <f t="shared" si="1202"/>
        <v>0.64999999999999991</v>
      </c>
      <c r="AK1999" s="14">
        <f t="shared" si="1203"/>
        <v>0.87999999999999989</v>
      </c>
      <c r="AL1999" s="24">
        <f t="shared" si="1197"/>
        <v>814.59272243005898</v>
      </c>
      <c r="AM1999" s="14">
        <f t="shared" si="1198"/>
        <v>656.38211700424858</v>
      </c>
      <c r="AN1999" s="138" t="str">
        <f t="shared" si="1199"/>
        <v>modifiée</v>
      </c>
      <c r="AP1999" s="124"/>
    </row>
    <row r="2000" spans="2:42" x14ac:dyDescent="0.25">
      <c r="B2000" s="3">
        <f t="shared" si="1180"/>
        <v>9910</v>
      </c>
      <c r="C2000" s="14">
        <f t="shared" si="1181"/>
        <v>165.16666666666666</v>
      </c>
      <c r="D2000" s="11">
        <f t="shared" si="1182"/>
        <v>1096.8626262852981</v>
      </c>
      <c r="E2000" s="11">
        <f t="shared" si="1167"/>
        <v>1022.3848157411622</v>
      </c>
      <c r="F2000" s="11">
        <f t="shared" si="1183"/>
        <v>536.25218244228211</v>
      </c>
      <c r="G2000" s="11">
        <f t="shared" si="1168"/>
        <v>768.09068026556918</v>
      </c>
      <c r="H2000" s="11">
        <f t="shared" si="1169"/>
        <v>689.13584624524356</v>
      </c>
      <c r="I2000" s="24">
        <f t="shared" si="1184"/>
        <v>536.25218244228211</v>
      </c>
      <c r="J2000" s="12">
        <f t="shared" si="1170"/>
        <v>0.23073397444362601</v>
      </c>
      <c r="K2000" s="24">
        <f t="shared" si="1171"/>
        <v>695.87772274784811</v>
      </c>
      <c r="L2000" s="12">
        <f t="shared" si="1185"/>
        <v>0.18883009659410396</v>
      </c>
      <c r="M2000" s="24">
        <f t="shared" si="1186"/>
        <v>768.09068026556918</v>
      </c>
      <c r="N2000" s="12">
        <f t="shared" si="1172"/>
        <v>0.46973587255940036</v>
      </c>
      <c r="O2000" s="24">
        <f t="shared" si="1173"/>
        <v>1025.4441404797335</v>
      </c>
      <c r="P2000" s="12">
        <f t="shared" si="1187"/>
        <v>0.2082457026198439</v>
      </c>
      <c r="Q2000" s="24">
        <f t="shared" si="1188"/>
        <v>689.13584624524356</v>
      </c>
      <c r="R2000" s="12">
        <f t="shared" si="1174"/>
        <v>0.3100713511176762</v>
      </c>
      <c r="S2000" s="24">
        <f t="shared" si="1175"/>
        <v>932.08462443155236</v>
      </c>
      <c r="T2000" s="12">
        <f t="shared" si="1189"/>
        <v>0.17943584872518811</v>
      </c>
      <c r="W2000" s="24">
        <f t="shared" si="1190"/>
        <v>973.08860223599606</v>
      </c>
      <c r="X2000" s="24">
        <f t="shared" si="1191"/>
        <v>650</v>
      </c>
      <c r="Y2000" s="13">
        <f t="shared" si="1176"/>
        <v>0.2850547539441875</v>
      </c>
      <c r="Z2000" s="24">
        <f t="shared" si="1177"/>
        <v>1232.4053376291545</v>
      </c>
      <c r="AA2000" s="24">
        <f t="shared" si="1178"/>
        <v>11245.603965846389</v>
      </c>
      <c r="AB2000" s="24">
        <f t="shared" si="1192"/>
        <v>831.11222424061975</v>
      </c>
      <c r="AC2000" s="24">
        <f t="shared" si="1193"/>
        <v>689.13584624524356</v>
      </c>
      <c r="AD2000" s="123">
        <f t="shared" si="1194"/>
        <v>9910</v>
      </c>
      <c r="AE2000" s="14">
        <f t="shared" si="1195"/>
        <v>165.16666666666666</v>
      </c>
      <c r="AF2000" s="24">
        <f t="shared" si="1179"/>
        <v>500</v>
      </c>
      <c r="AG2000" s="3">
        <f t="shared" si="1196"/>
        <v>-1</v>
      </c>
      <c r="AH2000" s="14">
        <f t="shared" si="1200"/>
        <v>0</v>
      </c>
      <c r="AI2000" s="14">
        <f t="shared" si="1201"/>
        <v>0</v>
      </c>
      <c r="AJ2000" s="14">
        <f t="shared" si="1202"/>
        <v>0.64999999999999991</v>
      </c>
      <c r="AK2000" s="14">
        <f t="shared" si="1203"/>
        <v>0.87999999999999989</v>
      </c>
      <c r="AL2000" s="24">
        <f t="shared" si="1197"/>
        <v>814.81110852807569</v>
      </c>
      <c r="AM2000" s="14">
        <f t="shared" si="1198"/>
        <v>656.53361482015532</v>
      </c>
      <c r="AN2000" s="138" t="str">
        <f t="shared" si="1199"/>
        <v>modifiée</v>
      </c>
      <c r="AP2000" s="124"/>
    </row>
    <row r="2001" spans="2:42" x14ac:dyDescent="0.25">
      <c r="B2001" s="3">
        <f t="shared" si="1180"/>
        <v>9915</v>
      </c>
      <c r="C2001" s="14">
        <f t="shared" si="1181"/>
        <v>165.25</v>
      </c>
      <c r="D2001" s="11">
        <f t="shared" si="1182"/>
        <v>1096.9381462446877</v>
      </c>
      <c r="E2001" s="11">
        <f t="shared" si="1167"/>
        <v>1022.6055911675345</v>
      </c>
      <c r="F2001" s="11">
        <f t="shared" si="1183"/>
        <v>536.44101253887618</v>
      </c>
      <c r="G2001" s="11">
        <f t="shared" si="1168"/>
        <v>768.298925968189</v>
      </c>
      <c r="H2001" s="11">
        <f t="shared" si="1169"/>
        <v>689.31528209396879</v>
      </c>
      <c r="I2001" s="24">
        <f t="shared" si="1184"/>
        <v>536.44101253887618</v>
      </c>
      <c r="J2001" s="12">
        <f t="shared" si="1170"/>
        <v>0.2306791393920912</v>
      </c>
      <c r="K2001" s="24">
        <f t="shared" si="1171"/>
        <v>696.04314078646814</v>
      </c>
      <c r="L2001" s="12">
        <f t="shared" si="1185"/>
        <v>0.18875083384552996</v>
      </c>
      <c r="M2001" s="24">
        <f t="shared" si="1186"/>
        <v>768.298925968189</v>
      </c>
      <c r="N2001" s="12">
        <f t="shared" si="1172"/>
        <v>0.47096784750058163</v>
      </c>
      <c r="O2001" s="24">
        <f t="shared" si="1173"/>
        <v>1022.7617461478135</v>
      </c>
      <c r="P2001" s="12">
        <f t="shared" si="1187"/>
        <v>0.20863234718472534</v>
      </c>
      <c r="Q2001" s="24">
        <f t="shared" si="1188"/>
        <v>689.31528209396879</v>
      </c>
      <c r="R2001" s="12">
        <f t="shared" si="1174"/>
        <v>0.30974544994243586</v>
      </c>
      <c r="S2001" s="24">
        <f t="shared" si="1175"/>
        <v>933.06532479238774</v>
      </c>
      <c r="T2001" s="12">
        <f t="shared" si="1189"/>
        <v>0.17922007882308394</v>
      </c>
      <c r="W2001" s="24">
        <f t="shared" si="1190"/>
        <v>973.37365698994029</v>
      </c>
      <c r="X2001" s="24">
        <f t="shared" si="1191"/>
        <v>650</v>
      </c>
      <c r="Y2001" s="13">
        <f t="shared" si="1176"/>
        <v>0.2848359932739683</v>
      </c>
      <c r="Z2001" s="24">
        <f t="shared" si="1177"/>
        <v>1230.7983544398553</v>
      </c>
      <c r="AA2001" s="24">
        <f t="shared" si="1178"/>
        <v>11237.634902186934</v>
      </c>
      <c r="AB2001" s="24">
        <f t="shared" si="1192"/>
        <v>831.3444695419546</v>
      </c>
      <c r="AC2001" s="24">
        <f t="shared" si="1193"/>
        <v>689.31528209396879</v>
      </c>
      <c r="AD2001" s="123">
        <f t="shared" si="1194"/>
        <v>9915</v>
      </c>
      <c r="AE2001" s="14">
        <f t="shared" si="1195"/>
        <v>165.25</v>
      </c>
      <c r="AF2001" s="24">
        <f t="shared" si="1179"/>
        <v>500</v>
      </c>
      <c r="AG2001" s="3">
        <f t="shared" si="1196"/>
        <v>-1</v>
      </c>
      <c r="AH2001" s="14">
        <f t="shared" si="1200"/>
        <v>0</v>
      </c>
      <c r="AI2001" s="14">
        <f t="shared" si="1201"/>
        <v>0</v>
      </c>
      <c r="AJ2001" s="14">
        <f t="shared" si="1202"/>
        <v>0.64999999999999991</v>
      </c>
      <c r="AK2001" s="14">
        <f t="shared" si="1203"/>
        <v>0.87999999999999989</v>
      </c>
      <c r="AL2001" s="24">
        <f t="shared" si="1197"/>
        <v>815.02928474676082</v>
      </c>
      <c r="AM2001" s="14">
        <f t="shared" si="1198"/>
        <v>656.68491250358136</v>
      </c>
      <c r="AN2001" s="138" t="str">
        <f t="shared" si="1199"/>
        <v>modifiée</v>
      </c>
      <c r="AP2001" s="124"/>
    </row>
    <row r="2002" spans="2:42" x14ac:dyDescent="0.25">
      <c r="B2002" s="3">
        <f t="shared" si="1180"/>
        <v>9920</v>
      </c>
      <c r="C2002" s="14">
        <f t="shared" si="1181"/>
        <v>165.33333333333334</v>
      </c>
      <c r="D2002" s="11">
        <f t="shared" si="1182"/>
        <v>1097.0136281587561</v>
      </c>
      <c r="E2002" s="11">
        <f t="shared" ref="E2002:E2065" si="1204">IF(B2002&lt;=40*60,20+345*CRed_1*LOG(8*C2002+1,10),ThetaG40+(ThetaG120-ThetaG40)/80*(C2002-40))</f>
        <v>1022.8263665939068</v>
      </c>
      <c r="F2002" s="11">
        <f t="shared" si="1183"/>
        <v>536.62976337272175</v>
      </c>
      <c r="G2002" s="11">
        <f t="shared" ref="G2002:G2065" si="1205">M2002</f>
        <v>768.50755831537367</v>
      </c>
      <c r="H2002" s="11">
        <f t="shared" ref="H2002:H2065" si="1206">Q2002</f>
        <v>689.49450217279184</v>
      </c>
      <c r="I2002" s="24">
        <f t="shared" si="1184"/>
        <v>536.62976337272175</v>
      </c>
      <c r="J2002" s="12">
        <f t="shared" ref="J2002:J2065" si="1207">Cp*RhoP/(K2002*RhoA)*dP/1000*MassivSS</f>
        <v>0.23062430895171712</v>
      </c>
      <c r="K2002" s="24">
        <f t="shared" ref="K2002:K2065" si="1208">IF(I2002&lt;600,425+0.773*I2002-1.69/1000*I2002^2+2.22/1000^2*I2002^3,IF(I2002&lt;735,666+13002/(738-I2002),IF(I2002&lt;900,545+17820/(I2002-731),650)))</f>
        <v>696.20862356710893</v>
      </c>
      <c r="L2002" s="12">
        <f t="shared" si="1185"/>
        <v>0.18867160285437937</v>
      </c>
      <c r="M2002" s="24">
        <f t="shared" si="1186"/>
        <v>768.50755831537367</v>
      </c>
      <c r="N2002" s="12">
        <f t="shared" ref="N2002:N2065" si="1209">Cp*RhoP/(O2002*RhoA)*dP/1000*MassivW</f>
        <v>0.47219478073543514</v>
      </c>
      <c r="O2002" s="24">
        <f t="shared" ref="O2002:O2065" si="1210">IF(M2002&lt;600,425+0.773*M2002-1.69/1000*M2002^2+2.22/1000^2*M2002^3,IF(M2002&lt;735,666+13002/(738-M2002),IF(M2002&lt;900,545+17820/(M2002-731),650)))</f>
        <v>1020.1042403284328</v>
      </c>
      <c r="P2002" s="12">
        <f t="shared" si="1187"/>
        <v>0.20901607327404581</v>
      </c>
      <c r="Q2002" s="24">
        <f t="shared" si="1188"/>
        <v>689.49450217279184</v>
      </c>
      <c r="R2002" s="12">
        <f t="shared" ref="R2002:R2065" si="1211">Cp*RhoP/(S2002*RhoA)*dP/1000*MassivSI</f>
        <v>0.30941822451692824</v>
      </c>
      <c r="S2002" s="24">
        <f t="shared" ref="S2002:S2065" si="1212">IF(Q2002&lt;600,425+0.773*Q2002-1.69/1000*Q2002^2+2.22/1000^2*Q2002^3,IF(Q2002&lt;735,666+13002/(738-Q2002),IF(Q2002&lt;900,545+17820/(Q2002-731),650)))</f>
        <v>934.05208857596335</v>
      </c>
      <c r="T2002" s="12">
        <f t="shared" si="1189"/>
        <v>0.17900374500118632</v>
      </c>
      <c r="W2002" s="24">
        <f t="shared" si="1190"/>
        <v>973.65849298321427</v>
      </c>
      <c r="X2002" s="24">
        <f t="shared" si="1191"/>
        <v>650</v>
      </c>
      <c r="Y2002" s="13">
        <f t="shared" ref="Y2002:Y2065" si="1213">MAX(MassivSSCO/(X2002*RhoA)*DeltaT*(Z2002+AA2002),L2002)</f>
        <v>0.28461809535871374</v>
      </c>
      <c r="Z2002" s="24">
        <f t="shared" ref="Z2002:Z2065" si="1214">AlphaC*(E2002-W2002)</f>
        <v>1229.1968402673119</v>
      </c>
      <c r="AA2002" s="24">
        <f t="shared" ref="AA2002:AA2065" si="1215">Phi*EpsilonF*0.7*Botzman/10^8*EpsilonA*((E2002+273)^4-(W2002+273)^4)</f>
        <v>11229.698135814657</v>
      </c>
      <c r="AB2002" s="24">
        <f t="shared" si="1192"/>
        <v>831.576497578003</v>
      </c>
      <c r="AC2002" s="24">
        <f t="shared" si="1193"/>
        <v>689.49450217279184</v>
      </c>
      <c r="AD2002" s="123">
        <f t="shared" si="1194"/>
        <v>9920</v>
      </c>
      <c r="AE2002" s="14">
        <f t="shared" si="1195"/>
        <v>165.33333333333334</v>
      </c>
      <c r="AF2002" s="24">
        <f t="shared" ref="AF2002:AF2065" si="1216">IF(AC2002&lt;=450,Thetha0_0,IF(AC2002&gt;=650,Thetha0_2,(IF(AC2002&lt;=550,Thetha0_0+(Thetha0_1-Thetha0_0)/100*(AC2002-450),Thetha0_1+(Thetha0_2-Thetha0_1)/100*(AC2002-550)))))</f>
        <v>500</v>
      </c>
      <c r="AG2002" s="3">
        <f t="shared" si="1196"/>
        <v>-1</v>
      </c>
      <c r="AH2002" s="14">
        <f t="shared" si="1200"/>
        <v>0</v>
      </c>
      <c r="AI2002" s="14">
        <f t="shared" si="1201"/>
        <v>0</v>
      </c>
      <c r="AJ2002" s="14">
        <f t="shared" si="1202"/>
        <v>0.64999999999999991</v>
      </c>
      <c r="AK2002" s="14">
        <f t="shared" si="1203"/>
        <v>0.87999999999999989</v>
      </c>
      <c r="AL2002" s="24">
        <f t="shared" si="1197"/>
        <v>815.24725123703422</v>
      </c>
      <c r="AM2002" s="14">
        <f t="shared" si="1198"/>
        <v>656.83600949085417</v>
      </c>
      <c r="AN2002" s="138" t="str">
        <f t="shared" si="1199"/>
        <v>modifiée</v>
      </c>
      <c r="AP2002" s="124"/>
    </row>
    <row r="2003" spans="2:42" x14ac:dyDescent="0.25">
      <c r="B2003" s="3">
        <f t="shared" ref="B2003:B2066" si="1217">B2002+DeltaT</f>
        <v>9925</v>
      </c>
      <c r="C2003" s="14">
        <f t="shared" ref="C2003:C2066" si="1218">B2003/60</f>
        <v>165.41666666666666</v>
      </c>
      <c r="D2003" s="11">
        <f t="shared" ref="D2003:D2066" si="1219">20+345*LOG(8*C2003+1,10)</f>
        <v>1097.0890720658165</v>
      </c>
      <c r="E2003" s="11">
        <f t="shared" si="1204"/>
        <v>1023.0471420202789</v>
      </c>
      <c r="F2003" s="11">
        <f t="shared" ref="F2003:F2066" si="1220">I2003</f>
        <v>536.81843497557611</v>
      </c>
      <c r="G2003" s="11">
        <f t="shared" si="1205"/>
        <v>768.7165743886477</v>
      </c>
      <c r="H2003" s="11">
        <f t="shared" si="1206"/>
        <v>689.67350591779302</v>
      </c>
      <c r="I2003" s="24">
        <f t="shared" ref="I2003:I2066" si="1221">I2002+IF(Limit=Oui,MAX(0,L2002),L2002)</f>
        <v>536.81843497557611</v>
      </c>
      <c r="J2003" s="12">
        <f t="shared" si="1207"/>
        <v>0.23056948315159731</v>
      </c>
      <c r="K2003" s="24">
        <f t="shared" si="1208"/>
        <v>696.3741710381604</v>
      </c>
      <c r="L2003" s="12">
        <f t="shared" ref="L2003:L2066" si="1222">LambdaP*MassivSS/(dP/1000)/(K2003*RhoA)/(1+J2003/3)*(D2003-I2003)*DeltaT-(EXP(J2003/10)-1)*(D2003-D2002)</f>
        <v>0.18859240363674773</v>
      </c>
      <c r="M2003" s="24">
        <f t="shared" ref="M2003:M2066" si="1223">M2002+IF(Limit=Oui,MAX(0,P2002),P2002)</f>
        <v>768.7165743886477</v>
      </c>
      <c r="N2003" s="12">
        <f t="shared" si="1209"/>
        <v>0.47341667985684099</v>
      </c>
      <c r="O2003" s="24">
        <f t="shared" si="1210"/>
        <v>1017.4713282912469</v>
      </c>
      <c r="P2003" s="12">
        <f t="shared" ref="P2003:P2066" si="1224">LambdaP*MassivW/(dP/1000)/(O2003*RhoA)/(1+N2003/3)*(D2003-M2003)*DeltaT-(EXP(N2003/10)-1)*(D2003-D2002)</f>
        <v>0.2093968911066551</v>
      </c>
      <c r="Q2003" s="24">
        <f t="shared" ref="Q2003:Q2066" si="1225">Q2002+IF(Limit=Oui,MAX(0,T2002),T2002)</f>
        <v>689.67350591779302</v>
      </c>
      <c r="R2003" s="12">
        <f t="shared" si="1211"/>
        <v>0.30908966850697761</v>
      </c>
      <c r="S2003" s="24">
        <f t="shared" si="1212"/>
        <v>935.04496688467873</v>
      </c>
      <c r="T2003" s="12">
        <f t="shared" ref="T2003:T2066" si="1226">LambdaP*MassivSI/(dP/1000)/(S2003*RhoA)/(1+R2003/3)*(D2003-Q2003)*DeltaT-(EXP(R2003/10)-1)*(D2003-D2002)</f>
        <v>0.17878684410860343</v>
      </c>
      <c r="W2003" s="24">
        <f t="shared" ref="W2003:W2066" si="1227">W2002+IF(Limit=Oui,MAX(0,Y2002),Y2002)</f>
        <v>973.943111078573</v>
      </c>
      <c r="X2003" s="24">
        <f t="shared" ref="X2003:X2066" si="1228">IF(W2003&lt;600,425+0.773*W2003-1.69/1000*W2003^2+2.22/1000^2*W2003^3,IF(W2003&lt;735,666+13002/(738-W2003),IF(W2003&lt;900,545+17820/(W2003-731),650)))</f>
        <v>650</v>
      </c>
      <c r="Y2003" s="13">
        <f t="shared" si="1213"/>
        <v>0.28440105744481325</v>
      </c>
      <c r="Z2003" s="24">
        <f t="shared" si="1214"/>
        <v>1227.6007735426474</v>
      </c>
      <c r="AA2003" s="24">
        <f t="shared" si="1215"/>
        <v>11221.79356776167</v>
      </c>
      <c r="AB2003" s="24">
        <f t="shared" ref="AB2003:AB2066" si="1229">MAX(M2003,AVERAGE(W2003,AC2003))</f>
        <v>831.80830849818301</v>
      </c>
      <c r="AC2003" s="24">
        <f t="shared" ref="AC2003:AC2066" si="1230">Q2003</f>
        <v>689.67350591779302</v>
      </c>
      <c r="AD2003" s="123">
        <f t="shared" ref="AD2003:AD2066" si="1231">B2003</f>
        <v>9925</v>
      </c>
      <c r="AE2003" s="14">
        <f t="shared" ref="AE2003:AE2066" si="1232">C2003</f>
        <v>165.41666666666666</v>
      </c>
      <c r="AF2003" s="24">
        <f t="shared" si="1216"/>
        <v>500</v>
      </c>
      <c r="AG2003" s="3">
        <f t="shared" ref="AG2003:AG2066" si="1233">IF(C2003&lt;=30,AH2003,IF(C2003&lt;=60,AI2003,IF(C2003&lt;=90,AJ2003,IF(C2003&lt;=120,AK2003,-1))))</f>
        <v>-1</v>
      </c>
      <c r="AH2003" s="14">
        <f t="shared" si="1200"/>
        <v>0</v>
      </c>
      <c r="AI2003" s="14">
        <f t="shared" si="1201"/>
        <v>0</v>
      </c>
      <c r="AJ2003" s="14">
        <f t="shared" si="1202"/>
        <v>0.64999999999999991</v>
      </c>
      <c r="AK2003" s="14">
        <f t="shared" si="1203"/>
        <v>0.87999999999999989</v>
      </c>
      <c r="AL2003" s="24">
        <f t="shared" ref="AL2003:AL2066" si="1234">MAX(M2003,AVERAGE(W2003,AM2003))</f>
        <v>815.46500814702574</v>
      </c>
      <c r="AM2003" s="14">
        <f t="shared" ref="AM2003:AM2066" si="1235">IF(W2003&gt;=AF2003,(1+(W2003-AF2003)*AG2003/10000)*AC2003,AC2003)</f>
        <v>656.98690521547849</v>
      </c>
      <c r="AN2003" s="138" t="str">
        <f t="shared" ref="AN2003:AN2066" si="1236">IF(AM2003=AC2003,"","modifiée")</f>
        <v>modifiée</v>
      </c>
      <c r="AP2003" s="124"/>
    </row>
    <row r="2004" spans="2:42" x14ac:dyDescent="0.25">
      <c r="B2004" s="3">
        <f t="shared" si="1217"/>
        <v>9930</v>
      </c>
      <c r="C2004" s="14">
        <f t="shared" si="1218"/>
        <v>165.5</v>
      </c>
      <c r="D2004" s="11">
        <f t="shared" si="1219"/>
        <v>1097.1644780041249</v>
      </c>
      <c r="E2004" s="11">
        <f t="shared" si="1204"/>
        <v>1023.2679174466512</v>
      </c>
      <c r="F2004" s="11">
        <f t="shared" si="1220"/>
        <v>537.0070273792129</v>
      </c>
      <c r="G2004" s="11">
        <f t="shared" si="1205"/>
        <v>768.92597127975432</v>
      </c>
      <c r="H2004" s="11">
        <f t="shared" si="1206"/>
        <v>689.85229276190159</v>
      </c>
      <c r="I2004" s="24">
        <f t="shared" si="1221"/>
        <v>537.0070273792129</v>
      </c>
      <c r="J2004" s="12">
        <f t="shared" si="1207"/>
        <v>0.23051466202079496</v>
      </c>
      <c r="K2004" s="24">
        <f t="shared" si="1208"/>
        <v>696.53978314796359</v>
      </c>
      <c r="L2004" s="12">
        <f t="shared" si="1222"/>
        <v>0.18851323620864432</v>
      </c>
      <c r="M2004" s="24">
        <f t="shared" si="1223"/>
        <v>768.92597127975432</v>
      </c>
      <c r="N2004" s="12">
        <f t="shared" si="1209"/>
        <v>0.47463355279359204</v>
      </c>
      <c r="O2004" s="24">
        <f t="shared" si="1210"/>
        <v>1014.8627193633058</v>
      </c>
      <c r="P2004" s="12">
        <f t="shared" si="1224"/>
        <v>0.20977481101067713</v>
      </c>
      <c r="Q2004" s="24">
        <f t="shared" si="1225"/>
        <v>689.85229276190159</v>
      </c>
      <c r="R2004" s="12">
        <f t="shared" si="1211"/>
        <v>0.30875977555362771</v>
      </c>
      <c r="S2004" s="24">
        <f t="shared" si="1212"/>
        <v>936.04401135246076</v>
      </c>
      <c r="T2004" s="12">
        <f t="shared" si="1226"/>
        <v>0.17856937297898945</v>
      </c>
      <c r="W2004" s="24">
        <f t="shared" si="1227"/>
        <v>974.22751213601782</v>
      </c>
      <c r="X2004" s="24">
        <f t="shared" si="1228"/>
        <v>650</v>
      </c>
      <c r="Y2004" s="13">
        <f t="shared" si="1213"/>
        <v>0.28418487678242765</v>
      </c>
      <c r="Z2004" s="24">
        <f t="shared" si="1214"/>
        <v>1226.0101327658333</v>
      </c>
      <c r="AA2004" s="24">
        <f t="shared" si="1215"/>
        <v>11213.921099156321</v>
      </c>
      <c r="AB2004" s="24">
        <f t="shared" si="1229"/>
        <v>832.03990244895977</v>
      </c>
      <c r="AC2004" s="24">
        <f t="shared" si="1230"/>
        <v>689.85229276190159</v>
      </c>
      <c r="AD2004" s="123">
        <f t="shared" si="1231"/>
        <v>9930</v>
      </c>
      <c r="AE2004" s="14">
        <f t="shared" si="1232"/>
        <v>165.5</v>
      </c>
      <c r="AF2004" s="24">
        <f t="shared" si="1216"/>
        <v>500</v>
      </c>
      <c r="AG2004" s="3">
        <f t="shared" si="1233"/>
        <v>-1</v>
      </c>
      <c r="AH2004" s="14">
        <f t="shared" si="1200"/>
        <v>0</v>
      </c>
      <c r="AI2004" s="14">
        <f t="shared" si="1201"/>
        <v>0</v>
      </c>
      <c r="AJ2004" s="14">
        <f t="shared" si="1202"/>
        <v>0.64999999999999991</v>
      </c>
      <c r="AK2004" s="14">
        <f t="shared" si="1203"/>
        <v>0.87999999999999989</v>
      </c>
      <c r="AL2004" s="24">
        <f t="shared" si="1234"/>
        <v>815.68255562206946</v>
      </c>
      <c r="AM2004" s="14">
        <f t="shared" si="1235"/>
        <v>657.13759910812121</v>
      </c>
      <c r="AN2004" s="138" t="str">
        <f t="shared" si="1236"/>
        <v>modifiée</v>
      </c>
      <c r="AP2004" s="124"/>
    </row>
    <row r="2005" spans="2:42" x14ac:dyDescent="0.25">
      <c r="B2005" s="3">
        <f t="shared" si="1217"/>
        <v>9935</v>
      </c>
      <c r="C2005" s="14">
        <f t="shared" si="1218"/>
        <v>165.58333333333334</v>
      </c>
      <c r="D2005" s="11">
        <f t="shared" si="1219"/>
        <v>1097.2398460118795</v>
      </c>
      <c r="E2005" s="11">
        <f t="shared" si="1204"/>
        <v>1023.4886928730234</v>
      </c>
      <c r="F2005" s="11">
        <f t="shared" si="1220"/>
        <v>537.19554061542158</v>
      </c>
      <c r="G2005" s="11">
        <f t="shared" si="1205"/>
        <v>769.135746090765</v>
      </c>
      <c r="H2005" s="11">
        <f t="shared" si="1206"/>
        <v>690.03086213488064</v>
      </c>
      <c r="I2005" s="24">
        <f t="shared" si="1221"/>
        <v>537.19554061542158</v>
      </c>
      <c r="J2005" s="12">
        <f t="shared" si="1207"/>
        <v>0.23045984558834379</v>
      </c>
      <c r="K2005" s="24">
        <f t="shared" si="1208"/>
        <v>696.70545984480862</v>
      </c>
      <c r="L2005" s="12">
        <f t="shared" si="1222"/>
        <v>0.18843410058603466</v>
      </c>
      <c r="M2005" s="24">
        <f t="shared" si="1223"/>
        <v>769.135746090765</v>
      </c>
      <c r="N2005" s="12">
        <f t="shared" si="1209"/>
        <v>0.47584540780269413</v>
      </c>
      <c r="O2005" s="24">
        <f t="shared" si="1210"/>
        <v>1012.2781268678343</v>
      </c>
      <c r="P2005" s="12">
        <f t="shared" si="1224"/>
        <v>0.21014984341979726</v>
      </c>
      <c r="Q2005" s="24">
        <f t="shared" si="1225"/>
        <v>690.03086213488064</v>
      </c>
      <c r="R2005" s="12">
        <f t="shared" si="1211"/>
        <v>0.30842853927323483</v>
      </c>
      <c r="S2005" s="24">
        <f t="shared" si="1212"/>
        <v>937.04927415121153</v>
      </c>
      <c r="T2005" s="12">
        <f t="shared" si="1226"/>
        <v>0.17835132843059925</v>
      </c>
      <c r="W2005" s="24">
        <f t="shared" si="1227"/>
        <v>974.51169701280025</v>
      </c>
      <c r="X2005" s="24">
        <f t="shared" si="1228"/>
        <v>650</v>
      </c>
      <c r="Y2005" s="13">
        <f t="shared" si="1213"/>
        <v>0.28396955062551182</v>
      </c>
      <c r="Z2005" s="24">
        <f t="shared" si="1214"/>
        <v>1224.424896505579</v>
      </c>
      <c r="AA2005" s="24">
        <f t="shared" si="1215"/>
        <v>11206.080631224308</v>
      </c>
      <c r="AB2005" s="24">
        <f t="shared" si="1229"/>
        <v>832.2712795738405</v>
      </c>
      <c r="AC2005" s="24">
        <f t="shared" si="1230"/>
        <v>690.03086213488064</v>
      </c>
      <c r="AD2005" s="123">
        <f t="shared" si="1231"/>
        <v>9935</v>
      </c>
      <c r="AE2005" s="14">
        <f t="shared" si="1232"/>
        <v>165.58333333333334</v>
      </c>
      <c r="AF2005" s="24">
        <f t="shared" si="1216"/>
        <v>500</v>
      </c>
      <c r="AG2005" s="3">
        <f t="shared" si="1233"/>
        <v>-1</v>
      </c>
      <c r="AH2005" s="14">
        <f t="shared" si="1200"/>
        <v>0</v>
      </c>
      <c r="AI2005" s="14">
        <f t="shared" si="1201"/>
        <v>0</v>
      </c>
      <c r="AJ2005" s="14">
        <f t="shared" si="1202"/>
        <v>0.64999999999999991</v>
      </c>
      <c r="AK2005" s="14">
        <f t="shared" si="1203"/>
        <v>0.87999999999999989</v>
      </c>
      <c r="AL2005" s="24">
        <f t="shared" si="1234"/>
        <v>815.8998938046991</v>
      </c>
      <c r="AM2005" s="14">
        <f t="shared" si="1235"/>
        <v>657.28809059659784</v>
      </c>
      <c r="AN2005" s="138" t="str">
        <f t="shared" si="1236"/>
        <v>modifiée</v>
      </c>
      <c r="AP2005" s="124"/>
    </row>
    <row r="2006" spans="2:42" x14ac:dyDescent="0.25">
      <c r="B2006" s="3">
        <f t="shared" si="1217"/>
        <v>9940</v>
      </c>
      <c r="C2006" s="14">
        <f t="shared" si="1218"/>
        <v>165.66666666666666</v>
      </c>
      <c r="D2006" s="11">
        <f t="shared" si="1219"/>
        <v>1097.3151761272202</v>
      </c>
      <c r="E2006" s="11">
        <f t="shared" si="1204"/>
        <v>1023.7094682993956</v>
      </c>
      <c r="F2006" s="11">
        <f t="shared" si="1220"/>
        <v>537.38397471600763</v>
      </c>
      <c r="G2006" s="11">
        <f t="shared" si="1205"/>
        <v>769.3458959341848</v>
      </c>
      <c r="H2006" s="11">
        <f t="shared" si="1206"/>
        <v>690.20921346331124</v>
      </c>
      <c r="I2006" s="24">
        <f t="shared" si="1221"/>
        <v>537.38397471600763</v>
      </c>
      <c r="J2006" s="12">
        <f t="shared" si="1207"/>
        <v>0.23040503388324685</v>
      </c>
      <c r="K2006" s="24">
        <f t="shared" si="1208"/>
        <v>696.87120107693715</v>
      </c>
      <c r="L2006" s="12">
        <f t="shared" si="1222"/>
        <v>0.18835499678482434</v>
      </c>
      <c r="M2006" s="24">
        <f t="shared" si="1223"/>
        <v>769.3458959341848</v>
      </c>
      <c r="N2006" s="12">
        <f t="shared" si="1209"/>
        <v>0.47705225346175884</v>
      </c>
      <c r="O2006" s="24">
        <f t="shared" si="1210"/>
        <v>1009.717268063979</v>
      </c>
      <c r="P2006" s="12">
        <f t="shared" si="1224"/>
        <v>0.21052199886949349</v>
      </c>
      <c r="Q2006" s="24">
        <f t="shared" si="1225"/>
        <v>690.20921346331124</v>
      </c>
      <c r="R2006" s="12">
        <f t="shared" si="1211"/>
        <v>0.30809595325756567</v>
      </c>
      <c r="S2006" s="24">
        <f t="shared" si="1212"/>
        <v>938.06080799734127</v>
      </c>
      <c r="T2006" s="12">
        <f t="shared" si="1226"/>
        <v>0.17813270726626718</v>
      </c>
      <c r="W2006" s="24">
        <f t="shared" si="1227"/>
        <v>974.79566656342581</v>
      </c>
      <c r="X2006" s="24">
        <f t="shared" si="1228"/>
        <v>650</v>
      </c>
      <c r="Y2006" s="13">
        <f t="shared" si="1213"/>
        <v>0.28375507623185281</v>
      </c>
      <c r="Z2006" s="24">
        <f t="shared" si="1214"/>
        <v>1222.8450433992434</v>
      </c>
      <c r="AA2006" s="24">
        <f t="shared" si="1215"/>
        <v>11198.272065290425</v>
      </c>
      <c r="AB2006" s="24">
        <f t="shared" si="1229"/>
        <v>832.50244001336853</v>
      </c>
      <c r="AC2006" s="24">
        <f t="shared" si="1230"/>
        <v>690.20921346331124</v>
      </c>
      <c r="AD2006" s="123">
        <f t="shared" si="1231"/>
        <v>9940</v>
      </c>
      <c r="AE2006" s="14">
        <f t="shared" si="1232"/>
        <v>165.66666666666666</v>
      </c>
      <c r="AF2006" s="24">
        <f t="shared" si="1216"/>
        <v>500</v>
      </c>
      <c r="AG2006" s="3">
        <f t="shared" si="1233"/>
        <v>-1</v>
      </c>
      <c r="AH2006" s="14">
        <f t="shared" si="1200"/>
        <v>0</v>
      </c>
      <c r="AI2006" s="14">
        <f t="shared" si="1201"/>
        <v>0</v>
      </c>
      <c r="AJ2006" s="14">
        <f t="shared" si="1202"/>
        <v>0.64999999999999991</v>
      </c>
      <c r="AK2006" s="14">
        <f t="shared" si="1203"/>
        <v>0.87999999999999989</v>
      </c>
      <c r="AL2006" s="24">
        <f t="shared" si="1234"/>
        <v>816.11702283464206</v>
      </c>
      <c r="AM2006" s="14">
        <f t="shared" si="1235"/>
        <v>657.43837910585819</v>
      </c>
      <c r="AN2006" s="138" t="str">
        <f t="shared" si="1236"/>
        <v>modifiée</v>
      </c>
      <c r="AP2006" s="124"/>
    </row>
    <row r="2007" spans="2:42" x14ac:dyDescent="0.25">
      <c r="B2007" s="3">
        <f t="shared" si="1217"/>
        <v>9945</v>
      </c>
      <c r="C2007" s="14">
        <f t="shared" si="1218"/>
        <v>165.75</v>
      </c>
      <c r="D2007" s="11">
        <f t="shared" si="1219"/>
        <v>1097.3904683882301</v>
      </c>
      <c r="E2007" s="11">
        <f t="shared" si="1204"/>
        <v>1023.9302437257678</v>
      </c>
      <c r="F2007" s="11">
        <f t="shared" si="1220"/>
        <v>537.57232971279245</v>
      </c>
      <c r="G2007" s="11">
        <f t="shared" si="1205"/>
        <v>769.55641793305426</v>
      </c>
      <c r="H2007" s="11">
        <f t="shared" si="1206"/>
        <v>690.38734617057753</v>
      </c>
      <c r="I2007" s="24">
        <f t="shared" si="1221"/>
        <v>537.57232971279245</v>
      </c>
      <c r="J2007" s="12">
        <f t="shared" si="1207"/>
        <v>0.23035022693447735</v>
      </c>
      <c r="K2007" s="24">
        <f t="shared" si="1208"/>
        <v>697.03700679254098</v>
      </c>
      <c r="L2007" s="12">
        <f t="shared" si="1222"/>
        <v>0.18827592482081726</v>
      </c>
      <c r="M2007" s="24">
        <f t="shared" si="1223"/>
        <v>769.55641793305426</v>
      </c>
      <c r="N2007" s="12">
        <f t="shared" si="1209"/>
        <v>0.47825409866149104</v>
      </c>
      <c r="O2007" s="24">
        <f t="shared" si="1210"/>
        <v>1007.1798640875035</v>
      </c>
      <c r="P2007" s="12">
        <f t="shared" si="1224"/>
        <v>0.21089128799327564</v>
      </c>
      <c r="Q2007" s="24">
        <f t="shared" si="1225"/>
        <v>690.38734617057753</v>
      </c>
      <c r="R2007" s="12">
        <f t="shared" si="1211"/>
        <v>0.30776201107390055</v>
      </c>
      <c r="S2007" s="24">
        <f t="shared" si="1212"/>
        <v>939.07866615839316</v>
      </c>
      <c r="T2007" s="12">
        <f t="shared" si="1226"/>
        <v>0.17791350627335345</v>
      </c>
      <c r="W2007" s="24">
        <f t="shared" si="1227"/>
        <v>975.07942163965765</v>
      </c>
      <c r="X2007" s="24">
        <f t="shared" si="1228"/>
        <v>650</v>
      </c>
      <c r="Y2007" s="13">
        <f t="shared" si="1213"/>
        <v>0.2835414508631014</v>
      </c>
      <c r="Z2007" s="24">
        <f t="shared" si="1214"/>
        <v>1221.2705521527539</v>
      </c>
      <c r="AA2007" s="24">
        <f t="shared" si="1215"/>
        <v>11190.495302780031</v>
      </c>
      <c r="AB2007" s="24">
        <f t="shared" si="1229"/>
        <v>832.73338390511753</v>
      </c>
      <c r="AC2007" s="24">
        <f t="shared" si="1230"/>
        <v>690.38734617057753</v>
      </c>
      <c r="AD2007" s="123">
        <f t="shared" si="1231"/>
        <v>9945</v>
      </c>
      <c r="AE2007" s="14">
        <f t="shared" si="1232"/>
        <v>165.75</v>
      </c>
      <c r="AF2007" s="24">
        <f t="shared" si="1216"/>
        <v>500</v>
      </c>
      <c r="AG2007" s="3">
        <f t="shared" si="1233"/>
        <v>-1</v>
      </c>
      <c r="AH2007" s="14">
        <f t="shared" si="1200"/>
        <v>0</v>
      </c>
      <c r="AI2007" s="14">
        <f t="shared" si="1201"/>
        <v>0</v>
      </c>
      <c r="AJ2007" s="14">
        <f t="shared" si="1202"/>
        <v>0.64999999999999991</v>
      </c>
      <c r="AK2007" s="14">
        <f t="shared" si="1203"/>
        <v>0.87999999999999989</v>
      </c>
      <c r="AL2007" s="24">
        <f t="shared" si="1234"/>
        <v>816.33394284881479</v>
      </c>
      <c r="AM2007" s="14">
        <f t="shared" si="1235"/>
        <v>657.58846405797192</v>
      </c>
      <c r="AN2007" s="138" t="str">
        <f t="shared" si="1236"/>
        <v>modifiée</v>
      </c>
      <c r="AP2007" s="124"/>
    </row>
    <row r="2008" spans="2:42" x14ac:dyDescent="0.25">
      <c r="B2008" s="3">
        <f t="shared" si="1217"/>
        <v>9950</v>
      </c>
      <c r="C2008" s="14">
        <f t="shared" si="1218"/>
        <v>165.83333333333334</v>
      </c>
      <c r="D2008" s="11">
        <f t="shared" si="1219"/>
        <v>1097.4657228329345</v>
      </c>
      <c r="E2008" s="11">
        <f t="shared" si="1204"/>
        <v>1024.1510191521402</v>
      </c>
      <c r="F2008" s="11">
        <f t="shared" si="1220"/>
        <v>537.76060563761325</v>
      </c>
      <c r="G2008" s="11">
        <f t="shared" si="1205"/>
        <v>769.76730922104753</v>
      </c>
      <c r="H2008" s="11">
        <f t="shared" si="1206"/>
        <v>690.56525967685093</v>
      </c>
      <c r="I2008" s="24">
        <f t="shared" si="1221"/>
        <v>537.76060563761325</v>
      </c>
      <c r="J2008" s="12">
        <f t="shared" si="1207"/>
        <v>0.23029542477097797</v>
      </c>
      <c r="K2008" s="24">
        <f t="shared" si="1208"/>
        <v>697.2028769397632</v>
      </c>
      <c r="L2008" s="12">
        <f t="shared" si="1222"/>
        <v>0.18819688470978926</v>
      </c>
      <c r="M2008" s="24">
        <f t="shared" si="1223"/>
        <v>769.76730922104753</v>
      </c>
      <c r="N2008" s="12">
        <f t="shared" si="1209"/>
        <v>0.47945095259827225</v>
      </c>
      <c r="O2008" s="24">
        <f t="shared" si="1210"/>
        <v>1004.6656398924167</v>
      </c>
      <c r="P2008" s="12">
        <f t="shared" si="1224"/>
        <v>0.21125772151922989</v>
      </c>
      <c r="Q2008" s="24">
        <f t="shared" si="1225"/>
        <v>690.56525967685093</v>
      </c>
      <c r="R2008" s="12">
        <f t="shared" si="1211"/>
        <v>0.30742670626514229</v>
      </c>
      <c r="S2008" s="24">
        <f t="shared" si="1212"/>
        <v>940.10290245975625</v>
      </c>
      <c r="T2008" s="12">
        <f t="shared" si="1226"/>
        <v>0.17769372222384741</v>
      </c>
      <c r="W2008" s="24">
        <f t="shared" si="1227"/>
        <v>975.36296309052079</v>
      </c>
      <c r="X2008" s="24">
        <f t="shared" si="1228"/>
        <v>650</v>
      </c>
      <c r="Y2008" s="13">
        <f t="shared" si="1213"/>
        <v>0.28332867178479676</v>
      </c>
      <c r="Z2008" s="24">
        <f t="shared" si="1214"/>
        <v>1219.7014015404848</v>
      </c>
      <c r="AA2008" s="24">
        <f t="shared" si="1215"/>
        <v>11182.750245220244</v>
      </c>
      <c r="AB2008" s="24">
        <f t="shared" si="1229"/>
        <v>832.9641113836858</v>
      </c>
      <c r="AC2008" s="24">
        <f t="shared" si="1230"/>
        <v>690.56525967685093</v>
      </c>
      <c r="AD2008" s="123">
        <f t="shared" si="1231"/>
        <v>9950</v>
      </c>
      <c r="AE2008" s="14">
        <f t="shared" si="1232"/>
        <v>165.83333333333334</v>
      </c>
      <c r="AF2008" s="24">
        <f t="shared" si="1216"/>
        <v>500</v>
      </c>
      <c r="AG2008" s="3">
        <f t="shared" si="1233"/>
        <v>-1</v>
      </c>
      <c r="AH2008" s="14">
        <f t="shared" si="1200"/>
        <v>0</v>
      </c>
      <c r="AI2008" s="14">
        <f t="shared" si="1201"/>
        <v>0</v>
      </c>
      <c r="AJ2008" s="14">
        <f t="shared" si="1202"/>
        <v>0.64999999999999991</v>
      </c>
      <c r="AK2008" s="14">
        <f t="shared" si="1203"/>
        <v>0.87999999999999989</v>
      </c>
      <c r="AL2008" s="24">
        <f t="shared" si="1234"/>
        <v>816.55065398131774</v>
      </c>
      <c r="AM2008" s="14">
        <f t="shared" si="1235"/>
        <v>657.73834487211468</v>
      </c>
      <c r="AN2008" s="138" t="str">
        <f t="shared" si="1236"/>
        <v>modifiée</v>
      </c>
      <c r="AP2008" s="124"/>
    </row>
    <row r="2009" spans="2:42" x14ac:dyDescent="0.25">
      <c r="B2009" s="3">
        <f t="shared" si="1217"/>
        <v>9955</v>
      </c>
      <c r="C2009" s="14">
        <f t="shared" si="1218"/>
        <v>165.91666666666666</v>
      </c>
      <c r="D2009" s="11">
        <f t="shared" si="1219"/>
        <v>1097.5409394993017</v>
      </c>
      <c r="E2009" s="11">
        <f t="shared" si="1204"/>
        <v>1024.3717945785122</v>
      </c>
      <c r="F2009" s="11">
        <f t="shared" si="1220"/>
        <v>537.94880252232304</v>
      </c>
      <c r="G2009" s="11">
        <f t="shared" si="1205"/>
        <v>769.97856694256677</v>
      </c>
      <c r="H2009" s="11">
        <f t="shared" si="1206"/>
        <v>690.74295339907474</v>
      </c>
      <c r="I2009" s="24">
        <f t="shared" si="1221"/>
        <v>537.94880252232304</v>
      </c>
      <c r="J2009" s="12">
        <f t="shared" si="1207"/>
        <v>0.2302406274216611</v>
      </c>
      <c r="K2009" s="24">
        <f t="shared" si="1208"/>
        <v>697.36881146669805</v>
      </c>
      <c r="L2009" s="12">
        <f t="shared" si="1222"/>
        <v>0.18811787646741474</v>
      </c>
      <c r="M2009" s="24">
        <f t="shared" si="1223"/>
        <v>769.97856694256677</v>
      </c>
      <c r="N2009" s="12">
        <f t="shared" si="1209"/>
        <v>0.48064282476683767</v>
      </c>
      <c r="O2009" s="24">
        <f t="shared" si="1210"/>
        <v>1002.1743241935239</v>
      </c>
      <c r="P2009" s="12">
        <f t="shared" si="1224"/>
        <v>0.21162131026631614</v>
      </c>
      <c r="Q2009" s="24">
        <f t="shared" si="1225"/>
        <v>690.74295339907474</v>
      </c>
      <c r="R2009" s="12">
        <f t="shared" si="1211"/>
        <v>0.30709003234993049</v>
      </c>
      <c r="S2009" s="24">
        <f t="shared" si="1212"/>
        <v>941.13357129147016</v>
      </c>
      <c r="T2009" s="12">
        <f t="shared" si="1226"/>
        <v>0.17747335187427596</v>
      </c>
      <c r="W2009" s="24">
        <f t="shared" si="1227"/>
        <v>975.64629176230562</v>
      </c>
      <c r="X2009" s="24">
        <f t="shared" si="1228"/>
        <v>650</v>
      </c>
      <c r="Y2009" s="13">
        <f t="shared" si="1213"/>
        <v>0.2831167362663991</v>
      </c>
      <c r="Z2009" s="24">
        <f t="shared" si="1214"/>
        <v>1218.1375704051648</v>
      </c>
      <c r="AA2009" s="24">
        <f t="shared" si="1215"/>
        <v>11175.036794241474</v>
      </c>
      <c r="AB2009" s="24">
        <f t="shared" si="1229"/>
        <v>833.19462258069018</v>
      </c>
      <c r="AC2009" s="24">
        <f t="shared" si="1230"/>
        <v>690.74295339907474</v>
      </c>
      <c r="AD2009" s="123">
        <f t="shared" si="1231"/>
        <v>9955</v>
      </c>
      <c r="AE2009" s="14">
        <f t="shared" si="1232"/>
        <v>165.91666666666666</v>
      </c>
      <c r="AF2009" s="24">
        <f t="shared" si="1216"/>
        <v>500</v>
      </c>
      <c r="AG2009" s="3">
        <f t="shared" si="1233"/>
        <v>-1</v>
      </c>
      <c r="AH2009" s="14">
        <f t="shared" si="1200"/>
        <v>0</v>
      </c>
      <c r="AI2009" s="14">
        <f t="shared" si="1201"/>
        <v>0</v>
      </c>
      <c r="AJ2009" s="14">
        <f t="shared" si="1202"/>
        <v>0.64999999999999991</v>
      </c>
      <c r="AK2009" s="14">
        <f t="shared" si="1203"/>
        <v>0.87999999999999989</v>
      </c>
      <c r="AL2009" s="24">
        <f t="shared" si="1234"/>
        <v>816.76715636342954</v>
      </c>
      <c r="AM2009" s="14">
        <f t="shared" si="1235"/>
        <v>657.88802096455345</v>
      </c>
      <c r="AN2009" s="138" t="str">
        <f t="shared" si="1236"/>
        <v>modifiée</v>
      </c>
      <c r="AP2009" s="124"/>
    </row>
    <row r="2010" spans="2:42" x14ac:dyDescent="0.25">
      <c r="B2010" s="3">
        <f t="shared" si="1217"/>
        <v>9960</v>
      </c>
      <c r="C2010" s="14">
        <f t="shared" si="1218"/>
        <v>166</v>
      </c>
      <c r="D2010" s="11">
        <f t="shared" si="1219"/>
        <v>1097.6161184252423</v>
      </c>
      <c r="E2010" s="11">
        <f t="shared" si="1204"/>
        <v>1024.5925700048845</v>
      </c>
      <c r="F2010" s="11">
        <f t="shared" si="1220"/>
        <v>538.13692039879049</v>
      </c>
      <c r="G2010" s="11">
        <f t="shared" si="1205"/>
        <v>770.19018825283308</v>
      </c>
      <c r="H2010" s="11">
        <f t="shared" si="1206"/>
        <v>690.92042675094899</v>
      </c>
      <c r="I2010" s="24">
        <f t="shared" si="1221"/>
        <v>538.13692039879049</v>
      </c>
      <c r="J2010" s="12">
        <f t="shared" si="1207"/>
        <v>0.23018583491540837</v>
      </c>
      <c r="K2010" s="24">
        <f t="shared" si="1208"/>
        <v>697.53481032139211</v>
      </c>
      <c r="L2010" s="12">
        <f t="shared" si="1222"/>
        <v>0.18803890010932905</v>
      </c>
      <c r="M2010" s="24">
        <f t="shared" si="1223"/>
        <v>770.19018825283308</v>
      </c>
      <c r="N2010" s="12">
        <f t="shared" si="1209"/>
        <v>0.48182972495304821</v>
      </c>
      <c r="O2010" s="24">
        <f t="shared" si="1210"/>
        <v>999.7056494098822</v>
      </c>
      <c r="P2010" s="12">
        <f t="shared" si="1224"/>
        <v>0.21198206514101608</v>
      </c>
      <c r="Q2010" s="24">
        <f t="shared" si="1225"/>
        <v>690.92042675094899</v>
      </c>
      <c r="R2010" s="12">
        <f t="shared" si="1211"/>
        <v>0.30675198282276112</v>
      </c>
      <c r="S2010" s="24">
        <f t="shared" si="1212"/>
        <v>942.1707276151252</v>
      </c>
      <c r="T2010" s="12">
        <f t="shared" si="1226"/>
        <v>0.17725239196579681</v>
      </c>
      <c r="W2010" s="24">
        <f t="shared" si="1227"/>
        <v>975.929408498572</v>
      </c>
      <c r="X2010" s="24">
        <f t="shared" si="1228"/>
        <v>650</v>
      </c>
      <c r="Y2010" s="13">
        <f t="shared" si="1213"/>
        <v>0.2829056415813293</v>
      </c>
      <c r="Z2010" s="24">
        <f t="shared" si="1214"/>
        <v>1216.5790376578116</v>
      </c>
      <c r="AA2010" s="24">
        <f t="shared" si="1215"/>
        <v>11167.354851579212</v>
      </c>
      <c r="AB2010" s="24">
        <f t="shared" si="1229"/>
        <v>833.4249176247605</v>
      </c>
      <c r="AC2010" s="24">
        <f t="shared" si="1230"/>
        <v>690.92042675094899</v>
      </c>
      <c r="AD2010" s="123">
        <f t="shared" si="1231"/>
        <v>9960</v>
      </c>
      <c r="AE2010" s="14">
        <f t="shared" si="1232"/>
        <v>166</v>
      </c>
      <c r="AF2010" s="24">
        <f t="shared" si="1216"/>
        <v>500</v>
      </c>
      <c r="AG2010" s="3">
        <f t="shared" si="1233"/>
        <v>-1</v>
      </c>
      <c r="AH2010" s="14">
        <f t="shared" si="1200"/>
        <v>0</v>
      </c>
      <c r="AI2010" s="14">
        <f t="shared" si="1201"/>
        <v>0</v>
      </c>
      <c r="AJ2010" s="14">
        <f t="shared" si="1202"/>
        <v>0.64999999999999991</v>
      </c>
      <c r="AK2010" s="14">
        <f t="shared" si="1203"/>
        <v>0.87999999999999989</v>
      </c>
      <c r="AL2010" s="24">
        <f t="shared" si="1234"/>
        <v>816.98345012360255</v>
      </c>
      <c r="AM2010" s="14">
        <f t="shared" si="1235"/>
        <v>658.03749174863299</v>
      </c>
      <c r="AN2010" s="138" t="str">
        <f t="shared" si="1236"/>
        <v>modifiée</v>
      </c>
      <c r="AP2010" s="124"/>
    </row>
    <row r="2011" spans="2:42" x14ac:dyDescent="0.25">
      <c r="B2011" s="3">
        <f t="shared" si="1217"/>
        <v>9965</v>
      </c>
      <c r="C2011" s="14">
        <f t="shared" si="1218"/>
        <v>166.08333333333334</v>
      </c>
      <c r="D2011" s="11">
        <f t="shared" si="1219"/>
        <v>1097.6912596486111</v>
      </c>
      <c r="E2011" s="11">
        <f t="shared" si="1204"/>
        <v>1024.8133454312567</v>
      </c>
      <c r="F2011" s="11">
        <f t="shared" si="1220"/>
        <v>538.32495929889978</v>
      </c>
      <c r="G2011" s="11">
        <f t="shared" si="1205"/>
        <v>770.40217031797408</v>
      </c>
      <c r="H2011" s="11">
        <f t="shared" si="1206"/>
        <v>691.09767914291479</v>
      </c>
      <c r="I2011" s="24">
        <f t="shared" si="1221"/>
        <v>538.32495929889978</v>
      </c>
      <c r="J2011" s="12">
        <f t="shared" si="1207"/>
        <v>0.23013104728107103</v>
      </c>
      <c r="K2011" s="24">
        <f t="shared" si="1208"/>
        <v>697.70087345184311</v>
      </c>
      <c r="L2011" s="12">
        <f t="shared" si="1222"/>
        <v>0.18795995565106677</v>
      </c>
      <c r="M2011" s="24">
        <f t="shared" si="1223"/>
        <v>770.40217031797408</v>
      </c>
      <c r="N2011" s="12">
        <f t="shared" si="1209"/>
        <v>0.48301166322675931</v>
      </c>
      <c r="O2011" s="24">
        <f t="shared" si="1210"/>
        <v>997.25935160914355</v>
      </c>
      <c r="P2011" s="12">
        <f t="shared" si="1224"/>
        <v>0.21233999713377572</v>
      </c>
      <c r="Q2011" s="24">
        <f t="shared" si="1225"/>
        <v>691.09767914291479</v>
      </c>
      <c r="R2011" s="12">
        <f t="shared" si="1211"/>
        <v>0.30641255115411198</v>
      </c>
      <c r="S2011" s="24">
        <f t="shared" si="1212"/>
        <v>943.21442697085376</v>
      </c>
      <c r="T2011" s="12">
        <f t="shared" si="1226"/>
        <v>0.17703083922412569</v>
      </c>
      <c r="W2011" s="24">
        <f t="shared" si="1227"/>
        <v>976.21231414015335</v>
      </c>
      <c r="X2011" s="24">
        <f t="shared" si="1228"/>
        <v>650</v>
      </c>
      <c r="Y2011" s="13">
        <f t="shared" si="1213"/>
        <v>0.28269538500697861</v>
      </c>
      <c r="Z2011" s="24">
        <f t="shared" si="1214"/>
        <v>1215.0257822775843</v>
      </c>
      <c r="AA2011" s="24">
        <f t="shared" si="1215"/>
        <v>11159.70431907461</v>
      </c>
      <c r="AB2011" s="24">
        <f t="shared" si="1229"/>
        <v>833.65499664153413</v>
      </c>
      <c r="AC2011" s="24">
        <f t="shared" si="1230"/>
        <v>691.09767914291479</v>
      </c>
      <c r="AD2011" s="123">
        <f t="shared" si="1231"/>
        <v>9965</v>
      </c>
      <c r="AE2011" s="14">
        <f t="shared" si="1232"/>
        <v>166.08333333333334</v>
      </c>
      <c r="AF2011" s="24">
        <f t="shared" si="1216"/>
        <v>500</v>
      </c>
      <c r="AG2011" s="3">
        <f t="shared" si="1233"/>
        <v>-1</v>
      </c>
      <c r="AH2011" s="14">
        <f t="shared" si="1200"/>
        <v>0</v>
      </c>
      <c r="AI2011" s="14">
        <f t="shared" si="1201"/>
        <v>0</v>
      </c>
      <c r="AJ2011" s="14">
        <f t="shared" si="1202"/>
        <v>0.64999999999999991</v>
      </c>
      <c r="AK2011" s="14">
        <f t="shared" si="1203"/>
        <v>0.87999999999999989</v>
      </c>
      <c r="AL2011" s="24">
        <f t="shared" si="1234"/>
        <v>817.19953538745722</v>
      </c>
      <c r="AM2011" s="14">
        <f t="shared" si="1235"/>
        <v>658.1867566347612</v>
      </c>
      <c r="AN2011" s="138" t="str">
        <f t="shared" si="1236"/>
        <v>modifiée</v>
      </c>
      <c r="AP2011" s="124"/>
    </row>
    <row r="2012" spans="2:42" x14ac:dyDescent="0.25">
      <c r="B2012" s="3">
        <f t="shared" si="1217"/>
        <v>9970</v>
      </c>
      <c r="C2012" s="14">
        <f t="shared" si="1218"/>
        <v>166.16666666666666</v>
      </c>
      <c r="D2012" s="11">
        <f t="shared" si="1219"/>
        <v>1097.7663632072044</v>
      </c>
      <c r="E2012" s="11">
        <f t="shared" si="1204"/>
        <v>1025.0341208576287</v>
      </c>
      <c r="F2012" s="11">
        <f t="shared" si="1220"/>
        <v>538.51291925455087</v>
      </c>
      <c r="G2012" s="11">
        <f t="shared" si="1205"/>
        <v>770.61451031510785</v>
      </c>
      <c r="H2012" s="11">
        <f t="shared" si="1206"/>
        <v>691.27470998213892</v>
      </c>
      <c r="I2012" s="24">
        <f t="shared" si="1221"/>
        <v>538.51291925455087</v>
      </c>
      <c r="J2012" s="12">
        <f t="shared" si="1207"/>
        <v>0.23007626454746952</v>
      </c>
      <c r="K2012" s="24">
        <f t="shared" si="1208"/>
        <v>697.86700080600122</v>
      </c>
      <c r="L2012" s="12">
        <f t="shared" si="1222"/>
        <v>0.18788104310813925</v>
      </c>
      <c r="M2012" s="24">
        <f t="shared" si="1223"/>
        <v>770.61451031510785</v>
      </c>
      <c r="N2012" s="12">
        <f t="shared" si="1209"/>
        <v>0.48418864993478306</v>
      </c>
      <c r="O2012" s="24">
        <f t="shared" si="1210"/>
        <v>994.83517045278131</v>
      </c>
      <c r="P2012" s="12">
        <f t="shared" si="1224"/>
        <v>0.21269511731580978</v>
      </c>
      <c r="Q2012" s="24">
        <f t="shared" si="1225"/>
        <v>691.27470998213892</v>
      </c>
      <c r="R2012" s="12">
        <f t="shared" si="1211"/>
        <v>0.3060717307905747</v>
      </c>
      <c r="S2012" s="24">
        <f t="shared" si="1212"/>
        <v>944.26472548441939</v>
      </c>
      <c r="T2012" s="12">
        <f t="shared" si="1226"/>
        <v>0.17680869035965571</v>
      </c>
      <c r="W2012" s="24">
        <f t="shared" si="1227"/>
        <v>976.4950095251603</v>
      </c>
      <c r="X2012" s="24">
        <f t="shared" si="1228"/>
        <v>650</v>
      </c>
      <c r="Y2012" s="13">
        <f t="shared" si="1213"/>
        <v>0.28248596382475483</v>
      </c>
      <c r="Z2012" s="24">
        <f t="shared" si="1214"/>
        <v>1213.4777833117114</v>
      </c>
      <c r="AA2012" s="24">
        <f t="shared" si="1215"/>
        <v>11152.085098676567</v>
      </c>
      <c r="AB2012" s="24">
        <f t="shared" si="1229"/>
        <v>833.88485975364961</v>
      </c>
      <c r="AC2012" s="24">
        <f t="shared" si="1230"/>
        <v>691.27470998213892</v>
      </c>
      <c r="AD2012" s="123">
        <f t="shared" si="1231"/>
        <v>9970</v>
      </c>
      <c r="AE2012" s="14">
        <f t="shared" si="1232"/>
        <v>166.16666666666666</v>
      </c>
      <c r="AF2012" s="24">
        <f t="shared" si="1216"/>
        <v>500</v>
      </c>
      <c r="AG2012" s="3">
        <f t="shared" si="1233"/>
        <v>-1</v>
      </c>
      <c r="AH2012" s="14">
        <f t="shared" si="1200"/>
        <v>0</v>
      </c>
      <c r="AI2012" s="14">
        <f t="shared" si="1201"/>
        <v>0</v>
      </c>
      <c r="AJ2012" s="14">
        <f t="shared" si="1202"/>
        <v>0.64999999999999991</v>
      </c>
      <c r="AK2012" s="14">
        <f t="shared" si="1203"/>
        <v>0.87999999999999989</v>
      </c>
      <c r="AL2012" s="24">
        <f t="shared" si="1234"/>
        <v>817.41541227777748</v>
      </c>
      <c r="AM2012" s="14">
        <f t="shared" si="1235"/>
        <v>658.33581503039466</v>
      </c>
      <c r="AN2012" s="138" t="str">
        <f t="shared" si="1236"/>
        <v>modifiée</v>
      </c>
      <c r="AP2012" s="124"/>
    </row>
    <row r="2013" spans="2:42" x14ac:dyDescent="0.25">
      <c r="B2013" s="3">
        <f t="shared" si="1217"/>
        <v>9975</v>
      </c>
      <c r="C2013" s="14">
        <f t="shared" si="1218"/>
        <v>166.25</v>
      </c>
      <c r="D2013" s="11">
        <f t="shared" si="1219"/>
        <v>1097.841429138763</v>
      </c>
      <c r="E2013" s="11">
        <f t="shared" si="1204"/>
        <v>1025.254896284001</v>
      </c>
      <c r="F2013" s="11">
        <f t="shared" si="1220"/>
        <v>538.70080029765904</v>
      </c>
      <c r="G2013" s="11">
        <f t="shared" si="1205"/>
        <v>770.82720543242363</v>
      </c>
      <c r="H2013" s="11">
        <f t="shared" si="1206"/>
        <v>691.45151867249854</v>
      </c>
      <c r="I2013" s="24">
        <f t="shared" si="1221"/>
        <v>538.70080029765904</v>
      </c>
      <c r="J2013" s="12">
        <f t="shared" si="1207"/>
        <v>0.23002148674339337</v>
      </c>
      <c r="K2013" s="24">
        <f t="shared" si="1208"/>
        <v>698.03319233176944</v>
      </c>
      <c r="L2013" s="12">
        <f t="shared" si="1222"/>
        <v>0.1878021624959462</v>
      </c>
      <c r="M2013" s="24">
        <f t="shared" si="1223"/>
        <v>770.82720543242363</v>
      </c>
      <c r="N2013" s="12">
        <f t="shared" si="1209"/>
        <v>0.48536069569394713</v>
      </c>
      <c r="O2013" s="24">
        <f t="shared" si="1210"/>
        <v>992.43284914217475</v>
      </c>
      <c r="P2013" s="12">
        <f t="shared" si="1224"/>
        <v>0.21304743683560989</v>
      </c>
      <c r="Q2013" s="24">
        <f t="shared" si="1225"/>
        <v>691.45151867249854</v>
      </c>
      <c r="R2013" s="12">
        <f t="shared" si="1211"/>
        <v>0.30572951515499125</v>
      </c>
      <c r="S2013" s="24">
        <f t="shared" si="1212"/>
        <v>945.32167987440323</v>
      </c>
      <c r="T2013" s="12">
        <f t="shared" si="1226"/>
        <v>0.17658594206735362</v>
      </c>
      <c r="W2013" s="24">
        <f t="shared" si="1227"/>
        <v>976.7774954889851</v>
      </c>
      <c r="X2013" s="24">
        <f t="shared" si="1228"/>
        <v>650</v>
      </c>
      <c r="Y2013" s="13">
        <f t="shared" si="1213"/>
        <v>0.28227737532010294</v>
      </c>
      <c r="Z2013" s="24">
        <f t="shared" si="1214"/>
        <v>1211.9350198753978</v>
      </c>
      <c r="AA2013" s="24">
        <f t="shared" si="1215"/>
        <v>11144.497092442734</v>
      </c>
      <c r="AB2013" s="24">
        <f t="shared" si="1229"/>
        <v>834.11450708074176</v>
      </c>
      <c r="AC2013" s="24">
        <f t="shared" si="1230"/>
        <v>691.45151867249854</v>
      </c>
      <c r="AD2013" s="123">
        <f t="shared" si="1231"/>
        <v>9975</v>
      </c>
      <c r="AE2013" s="14">
        <f t="shared" si="1232"/>
        <v>166.25</v>
      </c>
      <c r="AF2013" s="24">
        <f t="shared" si="1216"/>
        <v>500</v>
      </c>
      <c r="AG2013" s="3">
        <f t="shared" si="1233"/>
        <v>-1</v>
      </c>
      <c r="AH2013" s="14">
        <f t="shared" si="1200"/>
        <v>0</v>
      </c>
      <c r="AI2013" s="14">
        <f t="shared" si="1201"/>
        <v>0</v>
      </c>
      <c r="AJ2013" s="14">
        <f t="shared" si="1202"/>
        <v>0.64999999999999991</v>
      </c>
      <c r="AK2013" s="14">
        <f t="shared" si="1203"/>
        <v>0.87999999999999989</v>
      </c>
      <c r="AL2013" s="24">
        <f t="shared" si="1234"/>
        <v>817.63108091450545</v>
      </c>
      <c r="AM2013" s="14">
        <f t="shared" si="1235"/>
        <v>658.48466634002568</v>
      </c>
      <c r="AN2013" s="138" t="str">
        <f t="shared" si="1236"/>
        <v>modifiée</v>
      </c>
      <c r="AP2013" s="124"/>
    </row>
    <row r="2014" spans="2:42" x14ac:dyDescent="0.25">
      <c r="B2014" s="3">
        <f t="shared" si="1217"/>
        <v>9980</v>
      </c>
      <c r="C2014" s="14">
        <f t="shared" si="1218"/>
        <v>166.33333333333334</v>
      </c>
      <c r="D2014" s="11">
        <f t="shared" si="1219"/>
        <v>1097.9164574809699</v>
      </c>
      <c r="E2014" s="11">
        <f t="shared" si="1204"/>
        <v>1025.4756717103733</v>
      </c>
      <c r="F2014" s="11">
        <f t="shared" si="1220"/>
        <v>538.88860246015497</v>
      </c>
      <c r="G2014" s="11">
        <f t="shared" si="1205"/>
        <v>771.04025286925923</v>
      </c>
      <c r="H2014" s="11">
        <f t="shared" si="1206"/>
        <v>691.62810461456593</v>
      </c>
      <c r="I2014" s="24">
        <f t="shared" si="1221"/>
        <v>538.88860246015497</v>
      </c>
      <c r="J2014" s="12">
        <f t="shared" si="1207"/>
        <v>0.22996671389760123</v>
      </c>
      <c r="K2014" s="24">
        <f t="shared" si="1208"/>
        <v>698.19944797700327</v>
      </c>
      <c r="L2014" s="12">
        <f t="shared" si="1222"/>
        <v>0.1877233138298593</v>
      </c>
      <c r="M2014" s="24">
        <f t="shared" si="1223"/>
        <v>771.04025286925923</v>
      </c>
      <c r="N2014" s="12">
        <f t="shared" si="1209"/>
        <v>0.48652781138424744</v>
      </c>
      <c r="O2014" s="24">
        <f t="shared" si="1210"/>
        <v>990.05213436554595</v>
      </c>
      <c r="P2014" s="12">
        <f t="shared" si="1224"/>
        <v>0.2133969669158817</v>
      </c>
      <c r="Q2014" s="24">
        <f t="shared" si="1225"/>
        <v>691.62810461456593</v>
      </c>
      <c r="R2014" s="12">
        <f t="shared" si="1211"/>
        <v>0.30538589764659763</v>
      </c>
      <c r="S2014" s="24">
        <f t="shared" si="1212"/>
        <v>946.38534745948891</v>
      </c>
      <c r="T2014" s="12">
        <f t="shared" si="1226"/>
        <v>0.17636259102689111</v>
      </c>
      <c r="W2014" s="24">
        <f t="shared" si="1227"/>
        <v>977.05977286430516</v>
      </c>
      <c r="X2014" s="24">
        <f t="shared" si="1228"/>
        <v>650</v>
      </c>
      <c r="Y2014" s="13">
        <f t="shared" si="1213"/>
        <v>0.28206961678254011</v>
      </c>
      <c r="Z2014" s="24">
        <f t="shared" si="1214"/>
        <v>1210.3974711517026</v>
      </c>
      <c r="AA2014" s="24">
        <f t="shared" si="1215"/>
        <v>11136.940202541165</v>
      </c>
      <c r="AB2014" s="24">
        <f t="shared" si="1229"/>
        <v>834.34393873943554</v>
      </c>
      <c r="AC2014" s="24">
        <f t="shared" si="1230"/>
        <v>691.62810461456593</v>
      </c>
      <c r="AD2014" s="123">
        <f t="shared" si="1231"/>
        <v>9980</v>
      </c>
      <c r="AE2014" s="14">
        <f t="shared" si="1232"/>
        <v>166.33333333333334</v>
      </c>
      <c r="AF2014" s="24">
        <f t="shared" si="1216"/>
        <v>500</v>
      </c>
      <c r="AG2014" s="3">
        <f t="shared" si="1233"/>
        <v>-1</v>
      </c>
      <c r="AH2014" s="14">
        <f t="shared" si="1200"/>
        <v>0</v>
      </c>
      <c r="AI2014" s="14">
        <f t="shared" si="1201"/>
        <v>0</v>
      </c>
      <c r="AJ2014" s="14">
        <f t="shared" si="1202"/>
        <v>0.64999999999999991</v>
      </c>
      <c r="AK2014" s="14">
        <f t="shared" si="1203"/>
        <v>0.87999999999999989</v>
      </c>
      <c r="AL2014" s="24">
        <f t="shared" si="1234"/>
        <v>817.84654141473584</v>
      </c>
      <c r="AM2014" s="14">
        <f t="shared" si="1235"/>
        <v>658.6333099651664</v>
      </c>
      <c r="AN2014" s="138" t="str">
        <f t="shared" si="1236"/>
        <v>modifiée</v>
      </c>
      <c r="AP2014" s="124"/>
    </row>
    <row r="2015" spans="2:42" x14ac:dyDescent="0.25">
      <c r="B2015" s="3">
        <f t="shared" si="1217"/>
        <v>9985</v>
      </c>
      <c r="C2015" s="14">
        <f t="shared" si="1218"/>
        <v>166.41666666666666</v>
      </c>
      <c r="D2015" s="11">
        <f t="shared" si="1219"/>
        <v>1097.9914482714526</v>
      </c>
      <c r="E2015" s="11">
        <f t="shared" si="1204"/>
        <v>1025.6964471367455</v>
      </c>
      <c r="F2015" s="11">
        <f t="shared" si="1220"/>
        <v>539.07632577398488</v>
      </c>
      <c r="G2015" s="11">
        <f t="shared" si="1205"/>
        <v>771.2536498361751</v>
      </c>
      <c r="H2015" s="11">
        <f t="shared" si="1206"/>
        <v>691.8044672055928</v>
      </c>
      <c r="I2015" s="24">
        <f t="shared" si="1221"/>
        <v>539.07632577398488</v>
      </c>
      <c r="J2015" s="12">
        <f t="shared" si="1207"/>
        <v>0.22991194603882084</v>
      </c>
      <c r="K2015" s="24">
        <f t="shared" si="1208"/>
        <v>698.36576768951147</v>
      </c>
      <c r="L2015" s="12">
        <f t="shared" si="1222"/>
        <v>0.18764449712514372</v>
      </c>
      <c r="M2015" s="24">
        <f t="shared" si="1223"/>
        <v>771.2536498361751</v>
      </c>
      <c r="N2015" s="12">
        <f t="shared" si="1209"/>
        <v>0.48769000814209645</v>
      </c>
      <c r="O2015" s="24">
        <f t="shared" si="1210"/>
        <v>987.69277624573419</v>
      </c>
      <c r="P2015" s="12">
        <f t="shared" si="1224"/>
        <v>0.21374371885019383</v>
      </c>
      <c r="Q2015" s="24">
        <f t="shared" si="1225"/>
        <v>691.8044672055928</v>
      </c>
      <c r="R2015" s="12">
        <f t="shared" si="1211"/>
        <v>0.30504087164117377</v>
      </c>
      <c r="S2015" s="24">
        <f t="shared" si="1212"/>
        <v>947.45578616584601</v>
      </c>
      <c r="T2015" s="12">
        <f t="shared" si="1226"/>
        <v>0.17613863390256088</v>
      </c>
      <c r="W2015" s="24">
        <f t="shared" si="1227"/>
        <v>977.34184248108772</v>
      </c>
      <c r="X2015" s="24">
        <f t="shared" si="1228"/>
        <v>650</v>
      </c>
      <c r="Y2015" s="13">
        <f t="shared" si="1213"/>
        <v>0.28186268550567567</v>
      </c>
      <c r="Z2015" s="24">
        <f t="shared" si="1214"/>
        <v>1208.8651163914449</v>
      </c>
      <c r="AA2015" s="24">
        <f t="shared" si="1215"/>
        <v>11129.414331251279</v>
      </c>
      <c r="AB2015" s="24">
        <f t="shared" si="1229"/>
        <v>834.57315484334026</v>
      </c>
      <c r="AC2015" s="24">
        <f t="shared" si="1230"/>
        <v>691.8044672055928</v>
      </c>
      <c r="AD2015" s="123">
        <f t="shared" si="1231"/>
        <v>9985</v>
      </c>
      <c r="AE2015" s="14">
        <f t="shared" si="1232"/>
        <v>166.41666666666666</v>
      </c>
      <c r="AF2015" s="24">
        <f t="shared" si="1216"/>
        <v>500</v>
      </c>
      <c r="AG2015" s="3">
        <f t="shared" si="1233"/>
        <v>-1</v>
      </c>
      <c r="AH2015" s="14">
        <f t="shared" si="1200"/>
        <v>0</v>
      </c>
      <c r="AI2015" s="14">
        <f t="shared" si="1201"/>
        <v>0</v>
      </c>
      <c r="AJ2015" s="14">
        <f t="shared" si="1202"/>
        <v>0.64999999999999991</v>
      </c>
      <c r="AK2015" s="14">
        <f t="shared" si="1203"/>
        <v>0.87999999999999989</v>
      </c>
      <c r="AL2015" s="24">
        <f t="shared" si="1234"/>
        <v>818.06179389271199</v>
      </c>
      <c r="AM2015" s="14">
        <f t="shared" si="1235"/>
        <v>658.78174530433625</v>
      </c>
      <c r="AN2015" s="138" t="str">
        <f t="shared" si="1236"/>
        <v>modifiée</v>
      </c>
      <c r="AP2015" s="124"/>
    </row>
    <row r="2016" spans="2:42" x14ac:dyDescent="0.25">
      <c r="B2016" s="3">
        <f t="shared" si="1217"/>
        <v>9990</v>
      </c>
      <c r="C2016" s="14">
        <f t="shared" si="1218"/>
        <v>166.5</v>
      </c>
      <c r="D2016" s="11">
        <f t="shared" si="1219"/>
        <v>1098.0664015477814</v>
      </c>
      <c r="E2016" s="11">
        <f t="shared" si="1204"/>
        <v>1025.9172225631178</v>
      </c>
      <c r="F2016" s="11">
        <f t="shared" si="1220"/>
        <v>539.26397027111</v>
      </c>
      <c r="G2016" s="11">
        <f t="shared" si="1205"/>
        <v>771.4673935550253</v>
      </c>
      <c r="H2016" s="11">
        <f t="shared" si="1206"/>
        <v>691.98060583949541</v>
      </c>
      <c r="I2016" s="24">
        <f t="shared" si="1221"/>
        <v>539.26397027111</v>
      </c>
      <c r="J2016" s="12">
        <f t="shared" si="1207"/>
        <v>0.22985718319574869</v>
      </c>
      <c r="K2016" s="24">
        <f t="shared" si="1208"/>
        <v>698.53215141705573</v>
      </c>
      <c r="L2016" s="12">
        <f t="shared" si="1222"/>
        <v>0.18756571239702688</v>
      </c>
      <c r="M2016" s="24">
        <f t="shared" si="1223"/>
        <v>771.4673935550253</v>
      </c>
      <c r="N2016" s="12">
        <f t="shared" si="1209"/>
        <v>0.48884729735366639</v>
      </c>
      <c r="O2016" s="24">
        <f t="shared" si="1210"/>
        <v>985.35452828879033</v>
      </c>
      <c r="P2016" s="12">
        <f t="shared" si="1224"/>
        <v>0.21408770400000138</v>
      </c>
      <c r="Q2016" s="24">
        <f t="shared" si="1225"/>
        <v>691.98060583949541</v>
      </c>
      <c r="R2016" s="12">
        <f t="shared" si="1211"/>
        <v>0.30469443049119882</v>
      </c>
      <c r="S2016" s="24">
        <f t="shared" si="1212"/>
        <v>948.53305453461962</v>
      </c>
      <c r="T2016" s="12">
        <f t="shared" si="1226"/>
        <v>0.17591406734339135</v>
      </c>
      <c r="W2016" s="24">
        <f t="shared" si="1227"/>
        <v>977.62370516659337</v>
      </c>
      <c r="X2016" s="24">
        <f t="shared" si="1228"/>
        <v>650</v>
      </c>
      <c r="Y2016" s="13">
        <f t="shared" si="1213"/>
        <v>0.28165657878724565</v>
      </c>
      <c r="Z2016" s="24">
        <f t="shared" si="1214"/>
        <v>1207.3379349131101</v>
      </c>
      <c r="AA2016" s="24">
        <f t="shared" si="1215"/>
        <v>11121.919380965475</v>
      </c>
      <c r="AB2016" s="24">
        <f t="shared" si="1229"/>
        <v>834.80215550304433</v>
      </c>
      <c r="AC2016" s="24">
        <f t="shared" si="1230"/>
        <v>691.98060583949541</v>
      </c>
      <c r="AD2016" s="123">
        <f t="shared" si="1231"/>
        <v>9990</v>
      </c>
      <c r="AE2016" s="14">
        <f t="shared" si="1232"/>
        <v>166.5</v>
      </c>
      <c r="AF2016" s="24">
        <f t="shared" si="1216"/>
        <v>500</v>
      </c>
      <c r="AG2016" s="3">
        <f t="shared" si="1233"/>
        <v>-1</v>
      </c>
      <c r="AH2016" s="14">
        <f t="shared" si="1200"/>
        <v>0</v>
      </c>
      <c r="AI2016" s="14">
        <f t="shared" si="1201"/>
        <v>0</v>
      </c>
      <c r="AJ2016" s="14">
        <f t="shared" si="1202"/>
        <v>0.64999999999999991</v>
      </c>
      <c r="AK2016" s="14">
        <f t="shared" si="1203"/>
        <v>0.87999999999999989</v>
      </c>
      <c r="AL2016" s="24">
        <f t="shared" si="1234"/>
        <v>818.27683845982028</v>
      </c>
      <c r="AM2016" s="14">
        <f t="shared" si="1235"/>
        <v>658.92997175304708</v>
      </c>
      <c r="AN2016" s="138" t="str">
        <f t="shared" si="1236"/>
        <v>modifiée</v>
      </c>
      <c r="AP2016" s="124"/>
    </row>
    <row r="2017" spans="2:42" x14ac:dyDescent="0.25">
      <c r="B2017" s="3">
        <f t="shared" si="1217"/>
        <v>9995</v>
      </c>
      <c r="C2017" s="14">
        <f t="shared" si="1218"/>
        <v>166.58333333333334</v>
      </c>
      <c r="D2017" s="11">
        <f t="shared" si="1219"/>
        <v>1098.1413173474702</v>
      </c>
      <c r="E2017" s="11">
        <f t="shared" si="1204"/>
        <v>1026.13799798949</v>
      </c>
      <c r="F2017" s="11">
        <f t="shared" si="1220"/>
        <v>539.45153598350703</v>
      </c>
      <c r="G2017" s="11">
        <f t="shared" si="1205"/>
        <v>771.6814812590253</v>
      </c>
      <c r="H2017" s="11">
        <f t="shared" si="1206"/>
        <v>692.15651990683875</v>
      </c>
      <c r="I2017" s="24">
        <f t="shared" si="1221"/>
        <v>539.45153598350703</v>
      </c>
      <c r="J2017" s="12">
        <f t="shared" si="1207"/>
        <v>0.22980242539705009</v>
      </c>
      <c r="K2017" s="24">
        <f t="shared" si="1208"/>
        <v>698.69859910735192</v>
      </c>
      <c r="L2017" s="12">
        <f t="shared" si="1222"/>
        <v>0.18748695966067103</v>
      </c>
      <c r="M2017" s="24">
        <f t="shared" si="1223"/>
        <v>771.6814812590253</v>
      </c>
      <c r="N2017" s="12">
        <f t="shared" si="1209"/>
        <v>0.4899996906483266</v>
      </c>
      <c r="O2017" s="24">
        <f t="shared" si="1210"/>
        <v>983.03714733338484</v>
      </c>
      <c r="P2017" s="12">
        <f t="shared" si="1224"/>
        <v>0.21442893379152422</v>
      </c>
      <c r="Q2017" s="24">
        <f t="shared" si="1225"/>
        <v>692.15651990683875</v>
      </c>
      <c r="R2017" s="12">
        <f t="shared" si="1211"/>
        <v>0.30434656752601469</v>
      </c>
      <c r="S2017" s="24">
        <f t="shared" si="1212"/>
        <v>949.61721172951684</v>
      </c>
      <c r="T2017" s="12">
        <f t="shared" si="1226"/>
        <v>0.17568888798313811</v>
      </c>
      <c r="W2017" s="24">
        <f t="shared" si="1227"/>
        <v>977.90536174538056</v>
      </c>
      <c r="X2017" s="24">
        <f t="shared" si="1228"/>
        <v>650</v>
      </c>
      <c r="Y2017" s="13">
        <f t="shared" si="1213"/>
        <v>0.28145129392914064</v>
      </c>
      <c r="Z2017" s="24">
        <f t="shared" si="1214"/>
        <v>1205.8159061027368</v>
      </c>
      <c r="AA2017" s="24">
        <f t="shared" si="1215"/>
        <v>11114.45525419046</v>
      </c>
      <c r="AB2017" s="24">
        <f t="shared" si="1229"/>
        <v>835.0309408261096</v>
      </c>
      <c r="AC2017" s="24">
        <f t="shared" si="1230"/>
        <v>692.15651990683875</v>
      </c>
      <c r="AD2017" s="123">
        <f t="shared" si="1231"/>
        <v>9995</v>
      </c>
      <c r="AE2017" s="14">
        <f t="shared" si="1232"/>
        <v>166.58333333333334</v>
      </c>
      <c r="AF2017" s="24">
        <f t="shared" si="1216"/>
        <v>500</v>
      </c>
      <c r="AG2017" s="3">
        <f t="shared" si="1233"/>
        <v>-1</v>
      </c>
      <c r="AH2017" s="14">
        <f t="shared" si="1200"/>
        <v>0</v>
      </c>
      <c r="AI2017" s="14">
        <f t="shared" si="1201"/>
        <v>0</v>
      </c>
      <c r="AJ2017" s="14">
        <f t="shared" si="1202"/>
        <v>0.64999999999999991</v>
      </c>
      <c r="AK2017" s="14">
        <f t="shared" si="1203"/>
        <v>0.87999999999999989</v>
      </c>
      <c r="AL2017" s="24">
        <f t="shared" si="1234"/>
        <v>818.49167522458458</v>
      </c>
      <c r="AM2017" s="14">
        <f t="shared" si="1235"/>
        <v>659.07798870378861</v>
      </c>
      <c r="AN2017" s="138" t="str">
        <f t="shared" si="1236"/>
        <v>modifiée</v>
      </c>
      <c r="AP2017" s="124"/>
    </row>
    <row r="2018" spans="2:42" x14ac:dyDescent="0.25">
      <c r="B2018" s="3">
        <f t="shared" si="1217"/>
        <v>10000</v>
      </c>
      <c r="C2018" s="14">
        <f t="shared" si="1218"/>
        <v>166.66666666666666</v>
      </c>
      <c r="D2018" s="11">
        <f t="shared" si="1219"/>
        <v>1098.2161957079775</v>
      </c>
      <c r="E2018" s="11">
        <f t="shared" si="1204"/>
        <v>1026.3587734158623</v>
      </c>
      <c r="F2018" s="11">
        <f t="shared" si="1220"/>
        <v>539.63902294316767</v>
      </c>
      <c r="G2018" s="11">
        <f t="shared" si="1205"/>
        <v>771.89591019281681</v>
      </c>
      <c r="H2018" s="11">
        <f t="shared" si="1206"/>
        <v>692.3322087948219</v>
      </c>
      <c r="I2018" s="24">
        <f t="shared" si="1221"/>
        <v>539.63902294316767</v>
      </c>
      <c r="J2018" s="12">
        <f t="shared" si="1207"/>
        <v>0.22974767267135904</v>
      </c>
      <c r="K2018" s="24">
        <f t="shared" si="1208"/>
        <v>698.86511070806944</v>
      </c>
      <c r="L2018" s="12">
        <f t="shared" si="1222"/>
        <v>0.1874082389311377</v>
      </c>
      <c r="M2018" s="24">
        <f t="shared" si="1223"/>
        <v>771.89591019281681</v>
      </c>
      <c r="N2018" s="12">
        <f t="shared" si="1209"/>
        <v>0.49114719989217565</v>
      </c>
      <c r="O2018" s="24">
        <f t="shared" si="1210"/>
        <v>980.74039350101089</v>
      </c>
      <c r="P2018" s="12">
        <f t="shared" si="1224"/>
        <v>0.21476741971266111</v>
      </c>
      <c r="Q2018" s="24">
        <f t="shared" si="1225"/>
        <v>692.3322087948219</v>
      </c>
      <c r="R2018" s="12">
        <f t="shared" si="1211"/>
        <v>0.30399727605199345</v>
      </c>
      <c r="S2018" s="24">
        <f t="shared" si="1212"/>
        <v>950.70831754450501</v>
      </c>
      <c r="T2018" s="12">
        <f t="shared" si="1226"/>
        <v>0.17546309244026406</v>
      </c>
      <c r="W2018" s="24">
        <f t="shared" si="1227"/>
        <v>978.18681303930975</v>
      </c>
      <c r="X2018" s="24">
        <f t="shared" si="1228"/>
        <v>650</v>
      </c>
      <c r="Y2018" s="13">
        <f t="shared" si="1213"/>
        <v>0.28124682823742564</v>
      </c>
      <c r="Z2018" s="24">
        <f t="shared" si="1214"/>
        <v>1204.2990094138133</v>
      </c>
      <c r="AA2018" s="24">
        <f t="shared" si="1215"/>
        <v>11107.021853548224</v>
      </c>
      <c r="AB2018" s="24">
        <f t="shared" si="1229"/>
        <v>835.25951091706588</v>
      </c>
      <c r="AC2018" s="24">
        <f t="shared" si="1230"/>
        <v>692.3322087948219</v>
      </c>
      <c r="AD2018" s="123">
        <f t="shared" si="1231"/>
        <v>10000</v>
      </c>
      <c r="AE2018" s="14">
        <f t="shared" si="1232"/>
        <v>166.66666666666666</v>
      </c>
      <c r="AF2018" s="24">
        <f t="shared" si="1216"/>
        <v>500</v>
      </c>
      <c r="AG2018" s="3">
        <f t="shared" si="1233"/>
        <v>-1</v>
      </c>
      <c r="AH2018" s="14">
        <f t="shared" si="1200"/>
        <v>0</v>
      </c>
      <c r="AI2018" s="14">
        <f t="shared" si="1201"/>
        <v>0</v>
      </c>
      <c r="AJ2018" s="14">
        <f t="shared" si="1202"/>
        <v>0.64999999999999991</v>
      </c>
      <c r="AK2018" s="14">
        <f t="shared" si="1203"/>
        <v>0.87999999999999989</v>
      </c>
      <c r="AL2018" s="24">
        <f t="shared" si="1234"/>
        <v>818.70630429266271</v>
      </c>
      <c r="AM2018" s="14">
        <f t="shared" si="1235"/>
        <v>659.22579554601566</v>
      </c>
      <c r="AN2018" s="138" t="str">
        <f t="shared" si="1236"/>
        <v>modifiée</v>
      </c>
      <c r="AP2018" s="124"/>
    </row>
    <row r="2019" spans="2:42" x14ac:dyDescent="0.25">
      <c r="B2019" s="3">
        <f t="shared" si="1217"/>
        <v>10005</v>
      </c>
      <c r="C2019" s="14">
        <f t="shared" si="1218"/>
        <v>166.75</v>
      </c>
      <c r="D2019" s="11">
        <f t="shared" si="1219"/>
        <v>1098.2910366667049</v>
      </c>
      <c r="E2019" s="11">
        <f t="shared" si="1204"/>
        <v>1026.5795488422345</v>
      </c>
      <c r="F2019" s="11">
        <f t="shared" si="1220"/>
        <v>539.82643118209876</v>
      </c>
      <c r="G2019" s="11">
        <f t="shared" si="1205"/>
        <v>772.11067761252946</v>
      </c>
      <c r="H2019" s="11">
        <f t="shared" si="1206"/>
        <v>692.50767188726218</v>
      </c>
      <c r="I2019" s="24">
        <f t="shared" si="1221"/>
        <v>539.82643118209876</v>
      </c>
      <c r="J2019" s="12">
        <f t="shared" si="1207"/>
        <v>0.22969292504727812</v>
      </c>
      <c r="K2019" s="24">
        <f t="shared" si="1208"/>
        <v>699.03168616683229</v>
      </c>
      <c r="L2019" s="12">
        <f t="shared" si="1222"/>
        <v>0.18732955022345557</v>
      </c>
      <c r="M2019" s="24">
        <f t="shared" si="1223"/>
        <v>772.11067761252946</v>
      </c>
      <c r="N2019" s="12">
        <f t="shared" si="1209"/>
        <v>0.49228983718166747</v>
      </c>
      <c r="O2019" s="24">
        <f t="shared" si="1210"/>
        <v>978.46403014697398</v>
      </c>
      <c r="P2019" s="12">
        <f t="shared" si="1224"/>
        <v>0.21510317331018777</v>
      </c>
      <c r="Q2019" s="24">
        <f t="shared" si="1225"/>
        <v>692.50767188726218</v>
      </c>
      <c r="R2019" s="12">
        <f t="shared" si="1211"/>
        <v>0.30364654935271451</v>
      </c>
      <c r="S2019" s="24">
        <f t="shared" si="1212"/>
        <v>951.80643241161033</v>
      </c>
      <c r="T2019" s="12">
        <f t="shared" si="1226"/>
        <v>0.17523667731806222</v>
      </c>
      <c r="W2019" s="24">
        <f t="shared" si="1227"/>
        <v>978.46805986754714</v>
      </c>
      <c r="X2019" s="24">
        <f t="shared" si="1228"/>
        <v>650</v>
      </c>
      <c r="Y2019" s="13">
        <f t="shared" si="1213"/>
        <v>0.28104317902237641</v>
      </c>
      <c r="Z2019" s="24">
        <f t="shared" si="1214"/>
        <v>1202.787224367185</v>
      </c>
      <c r="AA2019" s="24">
        <f t="shared" si="1215"/>
        <v>11099.619081777717</v>
      </c>
      <c r="AB2019" s="24">
        <f t="shared" si="1229"/>
        <v>835.4878658774046</v>
      </c>
      <c r="AC2019" s="24">
        <f t="shared" si="1230"/>
        <v>692.50767188726218</v>
      </c>
      <c r="AD2019" s="123">
        <f t="shared" si="1231"/>
        <v>10005</v>
      </c>
      <c r="AE2019" s="14">
        <f t="shared" si="1232"/>
        <v>166.75</v>
      </c>
      <c r="AF2019" s="24">
        <f t="shared" si="1216"/>
        <v>500</v>
      </c>
      <c r="AG2019" s="3">
        <f t="shared" si="1233"/>
        <v>-1</v>
      </c>
      <c r="AH2019" s="14">
        <f t="shared" si="1200"/>
        <v>0</v>
      </c>
      <c r="AI2019" s="14">
        <f t="shared" si="1201"/>
        <v>0</v>
      </c>
      <c r="AJ2019" s="14">
        <f t="shared" si="1202"/>
        <v>0.64999999999999991</v>
      </c>
      <c r="AK2019" s="14">
        <f t="shared" si="1203"/>
        <v>0.87999999999999989</v>
      </c>
      <c r="AL2019" s="24">
        <f t="shared" si="1234"/>
        <v>818.92072576684018</v>
      </c>
      <c r="AM2019" s="14">
        <f t="shared" si="1235"/>
        <v>659.3733916661331</v>
      </c>
      <c r="AN2019" s="138" t="str">
        <f t="shared" si="1236"/>
        <v>modifiée</v>
      </c>
      <c r="AP2019" s="124"/>
    </row>
    <row r="2020" spans="2:42" x14ac:dyDescent="0.25">
      <c r="B2020" s="3">
        <f t="shared" si="1217"/>
        <v>10010</v>
      </c>
      <c r="C2020" s="14">
        <f t="shared" si="1218"/>
        <v>166.83333333333334</v>
      </c>
      <c r="D2020" s="11">
        <f t="shared" si="1219"/>
        <v>1098.3658402609979</v>
      </c>
      <c r="E2020" s="11">
        <f t="shared" si="1204"/>
        <v>1026.8003242686068</v>
      </c>
      <c r="F2020" s="11">
        <f t="shared" si="1220"/>
        <v>540.01376073232223</v>
      </c>
      <c r="G2020" s="11">
        <f t="shared" si="1205"/>
        <v>772.3257807858397</v>
      </c>
      <c r="H2020" s="11">
        <f t="shared" si="1206"/>
        <v>692.6829085645802</v>
      </c>
      <c r="I2020" s="24">
        <f t="shared" si="1221"/>
        <v>540.01376073232223</v>
      </c>
      <c r="J2020" s="12">
        <f t="shared" si="1207"/>
        <v>0.22963818255337828</v>
      </c>
      <c r="K2020" s="24">
        <f t="shared" si="1208"/>
        <v>699.1983254312189</v>
      </c>
      <c r="L2020" s="12">
        <f t="shared" si="1222"/>
        <v>0.18725089355258873</v>
      </c>
      <c r="M2020" s="24">
        <f t="shared" si="1223"/>
        <v>772.3257807858397</v>
      </c>
      <c r="N2020" s="12">
        <f t="shared" si="1209"/>
        <v>0.49342761483733116</v>
      </c>
      <c r="O2020" s="24">
        <f t="shared" si="1210"/>
        <v>976.20782381215247</v>
      </c>
      <c r="P2020" s="12">
        <f t="shared" si="1224"/>
        <v>0.21543620618679574</v>
      </c>
      <c r="Q2020" s="24">
        <f t="shared" si="1225"/>
        <v>692.6829085645802</v>
      </c>
      <c r="R2020" s="12">
        <f t="shared" si="1211"/>
        <v>0.30329438068914655</v>
      </c>
      <c r="S2020" s="24">
        <f t="shared" si="1212"/>
        <v>952.91161740882717</v>
      </c>
      <c r="T2020" s="12">
        <f t="shared" si="1226"/>
        <v>0.1750096392046489</v>
      </c>
      <c r="W2020" s="24">
        <f t="shared" si="1227"/>
        <v>978.74910304656953</v>
      </c>
      <c r="X2020" s="24">
        <f t="shared" si="1228"/>
        <v>650</v>
      </c>
      <c r="Y2020" s="13">
        <f t="shared" si="1213"/>
        <v>0.28084034359850502</v>
      </c>
      <c r="Z2020" s="24">
        <f t="shared" si="1214"/>
        <v>1201.2805305509319</v>
      </c>
      <c r="AA2020" s="24">
        <f t="shared" si="1215"/>
        <v>11092.246841736101</v>
      </c>
      <c r="AB2020" s="24">
        <f t="shared" si="1229"/>
        <v>835.71600580557492</v>
      </c>
      <c r="AC2020" s="24">
        <f t="shared" si="1230"/>
        <v>692.6829085645802</v>
      </c>
      <c r="AD2020" s="123">
        <f t="shared" si="1231"/>
        <v>10010</v>
      </c>
      <c r="AE2020" s="14">
        <f t="shared" si="1232"/>
        <v>166.83333333333334</v>
      </c>
      <c r="AF2020" s="24">
        <f t="shared" si="1216"/>
        <v>500</v>
      </c>
      <c r="AG2020" s="3">
        <f t="shared" si="1233"/>
        <v>-1</v>
      </c>
      <c r="AH2020" s="14">
        <f t="shared" si="1200"/>
        <v>0</v>
      </c>
      <c r="AI2020" s="14">
        <f t="shared" si="1201"/>
        <v>0</v>
      </c>
      <c r="AJ2020" s="14">
        <f t="shared" si="1202"/>
        <v>0.64999999999999991</v>
      </c>
      <c r="AK2020" s="14">
        <f t="shared" si="1203"/>
        <v>0.87999999999999989</v>
      </c>
      <c r="AL2020" s="24">
        <f t="shared" si="1234"/>
        <v>819.13493974702578</v>
      </c>
      <c r="AM2020" s="14">
        <f t="shared" si="1235"/>
        <v>659.52077644748204</v>
      </c>
      <c r="AN2020" s="138" t="str">
        <f t="shared" si="1236"/>
        <v>modifiée</v>
      </c>
      <c r="AP2020" s="124"/>
    </row>
    <row r="2021" spans="2:42" x14ac:dyDescent="0.25">
      <c r="B2021" s="3">
        <f t="shared" si="1217"/>
        <v>10015</v>
      </c>
      <c r="C2021" s="14">
        <f t="shared" si="1218"/>
        <v>166.91666666666666</v>
      </c>
      <c r="D2021" s="11">
        <f t="shared" si="1219"/>
        <v>1098.4406065281464</v>
      </c>
      <c r="E2021" s="11">
        <f t="shared" si="1204"/>
        <v>1027.0210996949788</v>
      </c>
      <c r="F2021" s="11">
        <f t="shared" si="1220"/>
        <v>540.2010116258748</v>
      </c>
      <c r="G2021" s="11">
        <f t="shared" si="1205"/>
        <v>772.54121699202653</v>
      </c>
      <c r="H2021" s="11">
        <f t="shared" si="1206"/>
        <v>692.85791820378483</v>
      </c>
      <c r="I2021" s="24">
        <f t="shared" si="1221"/>
        <v>540.2010116258748</v>
      </c>
      <c r="J2021" s="12">
        <f t="shared" si="1207"/>
        <v>0.22958344521819923</v>
      </c>
      <c r="K2021" s="24">
        <f t="shared" si="1208"/>
        <v>699.36502844876179</v>
      </c>
      <c r="L2021" s="12">
        <f t="shared" si="1222"/>
        <v>0.18717226893340064</v>
      </c>
      <c r="M2021" s="24">
        <f t="shared" si="1223"/>
        <v>772.54121699202653</v>
      </c>
      <c r="N2021" s="12">
        <f t="shared" si="1209"/>
        <v>0.49456054539758332</v>
      </c>
      <c r="O2021" s="24">
        <f t="shared" si="1210"/>
        <v>973.97154417552065</v>
      </c>
      <c r="P2021" s="12">
        <f t="shared" si="1224"/>
        <v>0.21576652999817664</v>
      </c>
      <c r="Q2021" s="24">
        <f t="shared" si="1225"/>
        <v>692.85791820378483</v>
      </c>
      <c r="R2021" s="12">
        <f t="shared" si="1211"/>
        <v>0.30294076329983688</v>
      </c>
      <c r="S2021" s="24">
        <f t="shared" si="1212"/>
        <v>954.02393426813831</v>
      </c>
      <c r="T2021" s="12">
        <f t="shared" si="1226"/>
        <v>0.17478197467295187</v>
      </c>
      <c r="W2021" s="24">
        <f t="shared" si="1227"/>
        <v>979.029943390168</v>
      </c>
      <c r="X2021" s="24">
        <f t="shared" si="1228"/>
        <v>650</v>
      </c>
      <c r="Y2021" s="13">
        <f t="shared" si="1213"/>
        <v>0.28063831928457483</v>
      </c>
      <c r="Z2021" s="24">
        <f t="shared" si="1214"/>
        <v>1199.7789076202707</v>
      </c>
      <c r="AA2021" s="24">
        <f t="shared" si="1215"/>
        <v>11084.905036399494</v>
      </c>
      <c r="AB2021" s="24">
        <f t="shared" si="1229"/>
        <v>835.94393079697647</v>
      </c>
      <c r="AC2021" s="24">
        <f t="shared" si="1230"/>
        <v>692.85791820378483</v>
      </c>
      <c r="AD2021" s="123">
        <f t="shared" si="1231"/>
        <v>10015</v>
      </c>
      <c r="AE2021" s="14">
        <f t="shared" si="1232"/>
        <v>166.91666666666666</v>
      </c>
      <c r="AF2021" s="24">
        <f t="shared" si="1216"/>
        <v>500</v>
      </c>
      <c r="AG2021" s="3">
        <f t="shared" si="1233"/>
        <v>-1</v>
      </c>
      <c r="AH2021" s="14">
        <f t="shared" si="1200"/>
        <v>0</v>
      </c>
      <c r="AI2021" s="14">
        <f t="shared" si="1201"/>
        <v>0</v>
      </c>
      <c r="AJ2021" s="14">
        <f t="shared" si="1202"/>
        <v>0.64999999999999991</v>
      </c>
      <c r="AK2021" s="14">
        <f t="shared" si="1203"/>
        <v>0.87999999999999989</v>
      </c>
      <c r="AL2021" s="24">
        <f t="shared" si="1234"/>
        <v>819.34894633024692</v>
      </c>
      <c r="AM2021" s="14">
        <f t="shared" si="1235"/>
        <v>659.66794927032595</v>
      </c>
      <c r="AN2021" s="138" t="str">
        <f t="shared" si="1236"/>
        <v>modifiée</v>
      </c>
      <c r="AP2021" s="124"/>
    </row>
    <row r="2022" spans="2:42" x14ac:dyDescent="0.25">
      <c r="B2022" s="3">
        <f t="shared" si="1217"/>
        <v>10020</v>
      </c>
      <c r="C2022" s="14">
        <f t="shared" si="1218"/>
        <v>167</v>
      </c>
      <c r="D2022" s="11">
        <f t="shared" si="1219"/>
        <v>1098.5153355053844</v>
      </c>
      <c r="E2022" s="11">
        <f t="shared" si="1204"/>
        <v>1027.2418751213511</v>
      </c>
      <c r="F2022" s="11">
        <f t="shared" si="1220"/>
        <v>540.38818389480821</v>
      </c>
      <c r="G2022" s="11">
        <f t="shared" si="1205"/>
        <v>772.75698352202471</v>
      </c>
      <c r="H2022" s="11">
        <f t="shared" si="1206"/>
        <v>693.03270017845773</v>
      </c>
      <c r="I2022" s="24">
        <f t="shared" si="1221"/>
        <v>540.38818389480821</v>
      </c>
      <c r="J2022" s="12">
        <f t="shared" si="1207"/>
        <v>0.22952871307024861</v>
      </c>
      <c r="K2022" s="24">
        <f t="shared" si="1208"/>
        <v>699.53179516694945</v>
      </c>
      <c r="L2022" s="12">
        <f t="shared" si="1222"/>
        <v>0.18709367638072175</v>
      </c>
      <c r="M2022" s="24">
        <f t="shared" si="1223"/>
        <v>772.75698352202471</v>
      </c>
      <c r="N2022" s="12">
        <f t="shared" si="1209"/>
        <v>0.49568864161263509</v>
      </c>
      <c r="O2022" s="24">
        <f t="shared" si="1210"/>
        <v>971.75496400741793</v>
      </c>
      <c r="P2022" s="12">
        <f t="shared" si="1224"/>
        <v>0.21609415645038887</v>
      </c>
      <c r="Q2022" s="24">
        <f t="shared" si="1225"/>
        <v>693.03270017845773</v>
      </c>
      <c r="R2022" s="12">
        <f t="shared" si="1211"/>
        <v>0.30258569040110861</v>
      </c>
      <c r="S2022" s="24">
        <f t="shared" si="1212"/>
        <v>955.14344538364287</v>
      </c>
      <c r="T2022" s="12">
        <f t="shared" si="1226"/>
        <v>0.17455368028084259</v>
      </c>
      <c r="W2022" s="24">
        <f t="shared" si="1227"/>
        <v>979.31058170945255</v>
      </c>
      <c r="X2022" s="24">
        <f t="shared" si="1228"/>
        <v>650</v>
      </c>
      <c r="Y2022" s="13">
        <f t="shared" si="1213"/>
        <v>0.28043710340364719</v>
      </c>
      <c r="Z2022" s="24">
        <f t="shared" si="1214"/>
        <v>1198.2823352974633</v>
      </c>
      <c r="AA2022" s="24">
        <f t="shared" si="1215"/>
        <v>11077.59356886511</v>
      </c>
      <c r="AB2022" s="24">
        <f t="shared" si="1229"/>
        <v>836.17164094395514</v>
      </c>
      <c r="AC2022" s="24">
        <f t="shared" si="1230"/>
        <v>693.03270017845773</v>
      </c>
      <c r="AD2022" s="123">
        <f t="shared" si="1231"/>
        <v>10020</v>
      </c>
      <c r="AE2022" s="14">
        <f t="shared" si="1232"/>
        <v>167</v>
      </c>
      <c r="AF2022" s="24">
        <f t="shared" si="1216"/>
        <v>500</v>
      </c>
      <c r="AG2022" s="3">
        <f t="shared" si="1233"/>
        <v>-1</v>
      </c>
      <c r="AH2022" s="14">
        <f t="shared" ref="AH2022:AH2085" si="1237">IF(AC2022&lt;=450,AthetaR30_0,IF(AC2022&gt;=650,AthetaR30_2,(IF(AC2022&lt;=550,AthetaR30_0+(AthetaR30_1-AthetaR30_0)/100*(AC2022-450),AthetaR30_1+(AthetaR30_2-AthetaR30_1)/100*(AC2022-550)))))</f>
        <v>0</v>
      </c>
      <c r="AI2022" s="14">
        <f t="shared" ref="AI2022:AI2085" si="1238">IF(AC2022&lt;=450,AthetaR60_0,IF(AC2022&gt;=650,AthetaR60_2,(IF(AC2022&lt;=550,AthetaR60_0+(AthetaR60_1-AthetaR60_0)/100*(AC2022-450),AthetaR60_1+(AthetaR60_2-AthetaR60_1)/100*(AC2022-550)))))</f>
        <v>0</v>
      </c>
      <c r="AJ2022" s="14">
        <f t="shared" ref="AJ2022:AJ2085" si="1239">IF(AC2022&lt;=450,AthetaR90_0,IF(AC2022&gt;=650,AthetaR90_2,(IF(AC2022&lt;=550,AthetaR90_0+(AthetaR90_1-AthetaR90_0)/100*(AC2022-450),AthetaR90_1+(AthetaR90_2-AthetaR90_1)/100*(AC2022-550)))))</f>
        <v>0.64999999999999991</v>
      </c>
      <c r="AK2022" s="14">
        <f t="shared" ref="AK2022:AK2085" si="1240">IF(AC2022&lt;=450,AthetaR120_0,IF(AC2022&gt;=650,AthetaR120_2,(IF(AC2022&lt;=550,AthetaR120_0+(AthetaR120_1-AthetaR120_0)/100*(AC2022-450),AthetaR120_1+(AthetaR120_2-AthetaR120_1)/100*(AC2022-550)))))</f>
        <v>0.87999999999999989</v>
      </c>
      <c r="AL2022" s="24">
        <f t="shared" si="1234"/>
        <v>819.5627456106447</v>
      </c>
      <c r="AM2022" s="14">
        <f t="shared" si="1235"/>
        <v>659.81490951183685</v>
      </c>
      <c r="AN2022" s="138" t="str">
        <f t="shared" si="1236"/>
        <v>modifiée</v>
      </c>
      <c r="AP2022" s="124"/>
    </row>
    <row r="2023" spans="2:42" x14ac:dyDescent="0.25">
      <c r="B2023" s="3">
        <f t="shared" si="1217"/>
        <v>10025</v>
      </c>
      <c r="C2023" s="14">
        <f t="shared" si="1218"/>
        <v>167.08333333333334</v>
      </c>
      <c r="D2023" s="11">
        <f t="shared" si="1219"/>
        <v>1098.5900272298907</v>
      </c>
      <c r="E2023" s="11">
        <f t="shared" si="1204"/>
        <v>1027.4626505477233</v>
      </c>
      <c r="F2023" s="11">
        <f t="shared" si="1220"/>
        <v>540.57527757118896</v>
      </c>
      <c r="G2023" s="11">
        <f t="shared" si="1205"/>
        <v>772.97307767847508</v>
      </c>
      <c r="H2023" s="11">
        <f t="shared" si="1206"/>
        <v>693.20725385873857</v>
      </c>
      <c r="I2023" s="24">
        <f t="shared" si="1221"/>
        <v>540.57527757118896</v>
      </c>
      <c r="J2023" s="12">
        <f t="shared" si="1207"/>
        <v>0.22947398613800243</v>
      </c>
      <c r="K2023" s="24">
        <f t="shared" si="1208"/>
        <v>699.69862553322514</v>
      </c>
      <c r="L2023" s="12">
        <f t="shared" si="1222"/>
        <v>0.18701511590928729</v>
      </c>
      <c r="M2023" s="24">
        <f t="shared" si="1223"/>
        <v>772.97307767847508</v>
      </c>
      <c r="N2023" s="12">
        <f t="shared" si="1209"/>
        <v>0.49681191643848976</v>
      </c>
      <c r="O2023" s="24">
        <f t="shared" si="1210"/>
        <v>969.55785912355373</v>
      </c>
      <c r="P2023" s="12">
        <f t="shared" si="1224"/>
        <v>0.21641909729699588</v>
      </c>
      <c r="Q2023" s="24">
        <f t="shared" si="1225"/>
        <v>693.20725385873857</v>
      </c>
      <c r="R2023" s="12">
        <f t="shared" si="1211"/>
        <v>0.30222915518726456</v>
      </c>
      <c r="S2023" s="24">
        <f t="shared" si="1212"/>
        <v>956.27021381980057</v>
      </c>
      <c r="T2023" s="12">
        <f t="shared" si="1226"/>
        <v>0.1743247525710957</v>
      </c>
      <c r="W2023" s="24">
        <f t="shared" si="1227"/>
        <v>979.59101881285619</v>
      </c>
      <c r="X2023" s="24">
        <f t="shared" si="1228"/>
        <v>650</v>
      </c>
      <c r="Y2023" s="13">
        <f t="shared" si="1213"/>
        <v>0.28023669328308565</v>
      </c>
      <c r="Z2023" s="24">
        <f t="shared" si="1214"/>
        <v>1196.7907933716788</v>
      </c>
      <c r="AA2023" s="24">
        <f t="shared" si="1215"/>
        <v>11070.312342351583</v>
      </c>
      <c r="AB2023" s="24">
        <f t="shared" si="1229"/>
        <v>836.39913633579738</v>
      </c>
      <c r="AC2023" s="24">
        <f t="shared" si="1230"/>
        <v>693.20725385873857</v>
      </c>
      <c r="AD2023" s="123">
        <f t="shared" si="1231"/>
        <v>10025</v>
      </c>
      <c r="AE2023" s="14">
        <f t="shared" si="1232"/>
        <v>167.08333333333334</v>
      </c>
      <c r="AF2023" s="24">
        <f t="shared" si="1216"/>
        <v>500</v>
      </c>
      <c r="AG2023" s="3">
        <f t="shared" si="1233"/>
        <v>-1</v>
      </c>
      <c r="AH2023" s="14">
        <f t="shared" si="1237"/>
        <v>0</v>
      </c>
      <c r="AI2023" s="14">
        <f t="shared" si="1238"/>
        <v>0</v>
      </c>
      <c r="AJ2023" s="14">
        <f t="shared" si="1239"/>
        <v>0.64999999999999991</v>
      </c>
      <c r="AK2023" s="14">
        <f t="shared" si="1240"/>
        <v>0.87999999999999989</v>
      </c>
      <c r="AL2023" s="24">
        <f t="shared" si="1234"/>
        <v>819.77633767946872</v>
      </c>
      <c r="AM2023" s="14">
        <f t="shared" si="1235"/>
        <v>659.96165654608114</v>
      </c>
      <c r="AN2023" s="138" t="str">
        <f t="shared" si="1236"/>
        <v>modifiée</v>
      </c>
      <c r="AP2023" s="124"/>
    </row>
    <row r="2024" spans="2:42" x14ac:dyDescent="0.25">
      <c r="B2024" s="3">
        <f t="shared" si="1217"/>
        <v>10030</v>
      </c>
      <c r="C2024" s="14">
        <f t="shared" si="1218"/>
        <v>167.16666666666666</v>
      </c>
      <c r="D2024" s="11">
        <f t="shared" si="1219"/>
        <v>1098.6646817387877</v>
      </c>
      <c r="E2024" s="11">
        <f t="shared" si="1204"/>
        <v>1027.6834259740954</v>
      </c>
      <c r="F2024" s="11">
        <f t="shared" si="1220"/>
        <v>540.76229268709824</v>
      </c>
      <c r="G2024" s="11">
        <f t="shared" si="1205"/>
        <v>773.18949677577211</v>
      </c>
      <c r="H2024" s="11">
        <f t="shared" si="1206"/>
        <v>693.38157861130969</v>
      </c>
      <c r="I2024" s="24">
        <f t="shared" si="1221"/>
        <v>540.76229268709824</v>
      </c>
      <c r="J2024" s="12">
        <f t="shared" si="1207"/>
        <v>0.22941926444990485</v>
      </c>
      <c r="K2024" s="24">
        <f t="shared" si="1208"/>
        <v>699.86551949498789</v>
      </c>
      <c r="L2024" s="12">
        <f t="shared" si="1222"/>
        <v>0.18693658753379422</v>
      </c>
      <c r="M2024" s="24">
        <f t="shared" si="1223"/>
        <v>773.18949677577211</v>
      </c>
      <c r="N2024" s="12">
        <f t="shared" si="1209"/>
        <v>0.4979303830310351</v>
      </c>
      <c r="O2024" s="24">
        <f t="shared" si="1210"/>
        <v>967.38000833973865</v>
      </c>
      <c r="P2024" s="12">
        <f t="shared" si="1224"/>
        <v>0.21674136433651975</v>
      </c>
      <c r="Q2024" s="24">
        <f t="shared" si="1225"/>
        <v>693.38157861130969</v>
      </c>
      <c r="R2024" s="12">
        <f t="shared" si="1211"/>
        <v>0.30187115083079857</v>
      </c>
      <c r="S2024" s="24">
        <f t="shared" si="1212"/>
        <v>957.40430331978746</v>
      </c>
      <c r="T2024" s="12">
        <f t="shared" si="1226"/>
        <v>0.17409518807151284</v>
      </c>
      <c r="W2024" s="24">
        <f t="shared" si="1227"/>
        <v>979.87125550613928</v>
      </c>
      <c r="X2024" s="24">
        <f t="shared" si="1228"/>
        <v>650</v>
      </c>
      <c r="Y2024" s="13">
        <f t="shared" si="1213"/>
        <v>0.28003708625459622</v>
      </c>
      <c r="Z2024" s="24">
        <f t="shared" si="1214"/>
        <v>1195.3042616989023</v>
      </c>
      <c r="AA2024" s="24">
        <f t="shared" si="1215"/>
        <v>11063.061260200813</v>
      </c>
      <c r="AB2024" s="24">
        <f t="shared" si="1229"/>
        <v>836.62641705872443</v>
      </c>
      <c r="AC2024" s="24">
        <f t="shared" si="1230"/>
        <v>693.38157861130969</v>
      </c>
      <c r="AD2024" s="123">
        <f t="shared" si="1231"/>
        <v>10030</v>
      </c>
      <c r="AE2024" s="14">
        <f t="shared" si="1232"/>
        <v>167.16666666666666</v>
      </c>
      <c r="AF2024" s="24">
        <f t="shared" si="1216"/>
        <v>500</v>
      </c>
      <c r="AG2024" s="3">
        <f t="shared" si="1233"/>
        <v>-1</v>
      </c>
      <c r="AH2024" s="14">
        <f t="shared" si="1237"/>
        <v>0</v>
      </c>
      <c r="AI2024" s="14">
        <f t="shared" si="1238"/>
        <v>0</v>
      </c>
      <c r="AJ2024" s="14">
        <f t="shared" si="1239"/>
        <v>0.64999999999999991</v>
      </c>
      <c r="AK2024" s="14">
        <f t="shared" si="1240"/>
        <v>0.87999999999999989</v>
      </c>
      <c r="AL2024" s="24">
        <f t="shared" si="1234"/>
        <v>819.98972262507255</v>
      </c>
      <c r="AM2024" s="14">
        <f t="shared" si="1235"/>
        <v>660.10818974400593</v>
      </c>
      <c r="AN2024" s="138" t="str">
        <f t="shared" si="1236"/>
        <v>modifiée</v>
      </c>
      <c r="AP2024" s="124"/>
    </row>
    <row r="2025" spans="2:42" x14ac:dyDescent="0.25">
      <c r="B2025" s="3">
        <f t="shared" si="1217"/>
        <v>10035</v>
      </c>
      <c r="C2025" s="14">
        <f t="shared" si="1218"/>
        <v>167.25</v>
      </c>
      <c r="D2025" s="11">
        <f t="shared" si="1219"/>
        <v>1098.739299069143</v>
      </c>
      <c r="E2025" s="11">
        <f t="shared" si="1204"/>
        <v>1027.9042014004676</v>
      </c>
      <c r="F2025" s="11">
        <f t="shared" si="1220"/>
        <v>540.94922927463199</v>
      </c>
      <c r="G2025" s="11">
        <f t="shared" si="1205"/>
        <v>773.4062381401086</v>
      </c>
      <c r="H2025" s="11">
        <f t="shared" si="1206"/>
        <v>693.55567379938122</v>
      </c>
      <c r="I2025" s="24">
        <f t="shared" si="1221"/>
        <v>540.94922927463199</v>
      </c>
      <c r="J2025" s="12">
        <f t="shared" si="1207"/>
        <v>0.22936454803436795</v>
      </c>
      <c r="K2025" s="24">
        <f t="shared" si="1208"/>
        <v>700.03247699959263</v>
      </c>
      <c r="L2025" s="12">
        <f t="shared" si="1222"/>
        <v>0.18685809126885472</v>
      </c>
      <c r="M2025" s="24">
        <f t="shared" si="1223"/>
        <v>773.4062381401086</v>
      </c>
      <c r="N2025" s="12">
        <f t="shared" si="1209"/>
        <v>0.49904405474022301</v>
      </c>
      <c r="O2025" s="24">
        <f t="shared" si="1210"/>
        <v>965.22119342733015</v>
      </c>
      <c r="P2025" s="12">
        <f t="shared" si="1224"/>
        <v>0.21706096940972053</v>
      </c>
      <c r="Q2025" s="24">
        <f t="shared" si="1225"/>
        <v>693.55567379938122</v>
      </c>
      <c r="R2025" s="12">
        <f t="shared" si="1211"/>
        <v>0.30151167048261468</v>
      </c>
      <c r="S2025" s="24">
        <f t="shared" si="1212"/>
        <v>958.54577831397023</v>
      </c>
      <c r="T2025" s="12">
        <f t="shared" si="1226"/>
        <v>0.17386498329491007</v>
      </c>
      <c r="W2025" s="24">
        <f t="shared" si="1227"/>
        <v>980.15129259239393</v>
      </c>
      <c r="X2025" s="24">
        <f t="shared" si="1228"/>
        <v>650</v>
      </c>
      <c r="Y2025" s="13">
        <f t="shared" si="1213"/>
        <v>0.27983827965425001</v>
      </c>
      <c r="Z2025" s="24">
        <f t="shared" si="1214"/>
        <v>1193.8227202018425</v>
      </c>
      <c r="AA2025" s="24">
        <f t="shared" si="1215"/>
        <v>11055.840225879059</v>
      </c>
      <c r="AB2025" s="24">
        <f t="shared" si="1229"/>
        <v>836.85348319588752</v>
      </c>
      <c r="AC2025" s="24">
        <f t="shared" si="1230"/>
        <v>693.55567379938122</v>
      </c>
      <c r="AD2025" s="123">
        <f t="shared" si="1231"/>
        <v>10035</v>
      </c>
      <c r="AE2025" s="14">
        <f t="shared" si="1232"/>
        <v>167.25</v>
      </c>
      <c r="AF2025" s="24">
        <f t="shared" si="1216"/>
        <v>500</v>
      </c>
      <c r="AG2025" s="3">
        <f t="shared" si="1233"/>
        <v>-1</v>
      </c>
      <c r="AH2025" s="14">
        <f t="shared" si="1237"/>
        <v>0</v>
      </c>
      <c r="AI2025" s="14">
        <f t="shared" si="1238"/>
        <v>0</v>
      </c>
      <c r="AJ2025" s="14">
        <f t="shared" si="1239"/>
        <v>0.64999999999999991</v>
      </c>
      <c r="AK2025" s="14">
        <f t="shared" si="1240"/>
        <v>0.87999999999999989</v>
      </c>
      <c r="AL2025" s="24">
        <f t="shared" si="1234"/>
        <v>820.20290053290955</v>
      </c>
      <c r="AM2025" s="14">
        <f t="shared" si="1235"/>
        <v>660.25450847342506</v>
      </c>
      <c r="AN2025" s="138" t="str">
        <f t="shared" si="1236"/>
        <v>modifiée</v>
      </c>
      <c r="AP2025" s="124"/>
    </row>
    <row r="2026" spans="2:42" x14ac:dyDescent="0.25">
      <c r="B2026" s="3">
        <f t="shared" si="1217"/>
        <v>10040</v>
      </c>
      <c r="C2026" s="14">
        <f t="shared" si="1218"/>
        <v>167.33333333333334</v>
      </c>
      <c r="D2026" s="11">
        <f t="shared" si="1219"/>
        <v>1098.8138792579684</v>
      </c>
      <c r="E2026" s="11">
        <f t="shared" si="1204"/>
        <v>1028.1249768268399</v>
      </c>
      <c r="F2026" s="11">
        <f t="shared" si="1220"/>
        <v>541.13608736590083</v>
      </c>
      <c r="G2026" s="11">
        <f t="shared" si="1205"/>
        <v>773.62329910951837</v>
      </c>
      <c r="H2026" s="11">
        <f t="shared" si="1206"/>
        <v>693.72953878267617</v>
      </c>
      <c r="I2026" s="24">
        <f t="shared" si="1221"/>
        <v>541.13608736590083</v>
      </c>
      <c r="J2026" s="12">
        <f t="shared" si="1207"/>
        <v>0.229309836919772</v>
      </c>
      <c r="K2026" s="24">
        <f t="shared" si="1208"/>
        <v>700.19949799435028</v>
      </c>
      <c r="L2026" s="12">
        <f t="shared" si="1222"/>
        <v>0.18677962712902219</v>
      </c>
      <c r="M2026" s="24">
        <f t="shared" si="1223"/>
        <v>773.62329910951837</v>
      </c>
      <c r="N2026" s="12">
        <f t="shared" si="1209"/>
        <v>0.50015294510434594</v>
      </c>
      <c r="O2026" s="24">
        <f t="shared" si="1210"/>
        <v>963.0811990693735</v>
      </c>
      <c r="P2026" s="12">
        <f t="shared" si="1224"/>
        <v>0.21737792439708958</v>
      </c>
      <c r="Q2026" s="24">
        <f t="shared" si="1225"/>
        <v>693.72953878267617</v>
      </c>
      <c r="R2026" s="12">
        <f t="shared" si="1211"/>
        <v>0.30115070727225346</v>
      </c>
      <c r="S2026" s="24">
        <f t="shared" si="1212"/>
        <v>959.6947039284986</v>
      </c>
      <c r="T2026" s="12">
        <f t="shared" si="1226"/>
        <v>0.17363413473920561</v>
      </c>
      <c r="W2026" s="24">
        <f t="shared" si="1227"/>
        <v>980.43113087204813</v>
      </c>
      <c r="X2026" s="24">
        <f t="shared" si="1228"/>
        <v>650</v>
      </c>
      <c r="Y2026" s="13">
        <f t="shared" si="1213"/>
        <v>0.27964027082250487</v>
      </c>
      <c r="Z2026" s="24">
        <f t="shared" si="1214"/>
        <v>1192.346148869794</v>
      </c>
      <c r="AA2026" s="24">
        <f t="shared" si="1215"/>
        <v>11048.64914297802</v>
      </c>
      <c r="AB2026" s="24">
        <f t="shared" si="1229"/>
        <v>837.08033482736209</v>
      </c>
      <c r="AC2026" s="24">
        <f t="shared" si="1230"/>
        <v>693.72953878267617</v>
      </c>
      <c r="AD2026" s="123">
        <f t="shared" si="1231"/>
        <v>10040</v>
      </c>
      <c r="AE2026" s="14">
        <f t="shared" si="1232"/>
        <v>167.33333333333334</v>
      </c>
      <c r="AF2026" s="24">
        <f t="shared" si="1216"/>
        <v>500</v>
      </c>
      <c r="AG2026" s="3">
        <f t="shared" si="1233"/>
        <v>-1</v>
      </c>
      <c r="AH2026" s="14">
        <f t="shared" si="1237"/>
        <v>0</v>
      </c>
      <c r="AI2026" s="14">
        <f t="shared" si="1238"/>
        <v>0</v>
      </c>
      <c r="AJ2026" s="14">
        <f t="shared" si="1239"/>
        <v>0.64999999999999991</v>
      </c>
      <c r="AK2026" s="14">
        <f t="shared" si="1240"/>
        <v>0.87999999999999989</v>
      </c>
      <c r="AL2026" s="24">
        <f t="shared" si="1234"/>
        <v>820.41587148552685</v>
      </c>
      <c r="AM2026" s="14">
        <f t="shared" si="1235"/>
        <v>660.40061209900568</v>
      </c>
      <c r="AN2026" s="138" t="str">
        <f t="shared" si="1236"/>
        <v>modifiée</v>
      </c>
      <c r="AP2026" s="124"/>
    </row>
    <row r="2027" spans="2:42" x14ac:dyDescent="0.25">
      <c r="B2027" s="3">
        <f t="shared" si="1217"/>
        <v>10045</v>
      </c>
      <c r="C2027" s="14">
        <f t="shared" si="1218"/>
        <v>167.41666666666666</v>
      </c>
      <c r="D2027" s="11">
        <f t="shared" si="1219"/>
        <v>1098.8884223422208</v>
      </c>
      <c r="E2027" s="11">
        <f t="shared" si="1204"/>
        <v>1028.3457522532121</v>
      </c>
      <c r="F2027" s="11">
        <f t="shared" si="1220"/>
        <v>541.32286699302983</v>
      </c>
      <c r="G2027" s="11">
        <f t="shared" si="1205"/>
        <v>773.84067703391543</v>
      </c>
      <c r="H2027" s="11">
        <f t="shared" si="1206"/>
        <v>693.90317291741542</v>
      </c>
      <c r="I2027" s="24">
        <f t="shared" si="1221"/>
        <v>541.32286699302983</v>
      </c>
      <c r="J2027" s="12">
        <f t="shared" si="1207"/>
        <v>0.22925513113446475</v>
      </c>
      <c r="K2027" s="24">
        <f t="shared" si="1208"/>
        <v>700.36658242652834</v>
      </c>
      <c r="L2027" s="12">
        <f t="shared" si="1222"/>
        <v>0.18670119512877559</v>
      </c>
      <c r="M2027" s="24">
        <f t="shared" si="1223"/>
        <v>773.84067703391543</v>
      </c>
      <c r="N2027" s="12">
        <f t="shared" si="1209"/>
        <v>0.50125706784439683</v>
      </c>
      <c r="O2027" s="24">
        <f t="shared" si="1210"/>
        <v>960.95981281744321</v>
      </c>
      <c r="P2027" s="12">
        <f t="shared" si="1224"/>
        <v>0.21769224121630268</v>
      </c>
      <c r="Q2027" s="24">
        <f t="shared" si="1225"/>
        <v>693.90317291741542</v>
      </c>
      <c r="R2027" s="12">
        <f t="shared" si="1211"/>
        <v>0.300788254308127</v>
      </c>
      <c r="S2027" s="24">
        <f t="shared" si="1212"/>
        <v>960.8511459940155</v>
      </c>
      <c r="T2027" s="12">
        <f t="shared" si="1226"/>
        <v>0.17340263888745625</v>
      </c>
      <c r="W2027" s="24">
        <f t="shared" si="1227"/>
        <v>980.71077114287061</v>
      </c>
      <c r="X2027" s="24">
        <f t="shared" si="1228"/>
        <v>650</v>
      </c>
      <c r="Y2027" s="13">
        <f t="shared" si="1213"/>
        <v>0.27944305710422634</v>
      </c>
      <c r="Z2027" s="24">
        <f t="shared" si="1214"/>
        <v>1190.8745277585381</v>
      </c>
      <c r="AA2027" s="24">
        <f t="shared" si="1215"/>
        <v>11041.487915215846</v>
      </c>
      <c r="AB2027" s="24">
        <f t="shared" si="1229"/>
        <v>837.30697203014302</v>
      </c>
      <c r="AC2027" s="24">
        <f t="shared" si="1230"/>
        <v>693.90317291741542</v>
      </c>
      <c r="AD2027" s="123">
        <f t="shared" si="1231"/>
        <v>10045</v>
      </c>
      <c r="AE2027" s="14">
        <f t="shared" si="1232"/>
        <v>167.41666666666666</v>
      </c>
      <c r="AF2027" s="24">
        <f t="shared" si="1216"/>
        <v>500</v>
      </c>
      <c r="AG2027" s="3">
        <f t="shared" si="1233"/>
        <v>-1</v>
      </c>
      <c r="AH2027" s="14">
        <f t="shared" si="1237"/>
        <v>0</v>
      </c>
      <c r="AI2027" s="14">
        <f t="shared" si="1238"/>
        <v>0</v>
      </c>
      <c r="AJ2027" s="14">
        <f t="shared" si="1239"/>
        <v>0.64999999999999991</v>
      </c>
      <c r="AK2027" s="14">
        <f t="shared" si="1240"/>
        <v>0.87999999999999989</v>
      </c>
      <c r="AL2027" s="24">
        <f t="shared" si="1234"/>
        <v>820.62863556256229</v>
      </c>
      <c r="AM2027" s="14">
        <f t="shared" si="1235"/>
        <v>660.54649998225386</v>
      </c>
      <c r="AN2027" s="138" t="str">
        <f t="shared" si="1236"/>
        <v>modifiée</v>
      </c>
      <c r="AP2027" s="124"/>
    </row>
    <row r="2028" spans="2:42" x14ac:dyDescent="0.25">
      <c r="B2028" s="3">
        <f t="shared" si="1217"/>
        <v>10050</v>
      </c>
      <c r="C2028" s="14">
        <f t="shared" si="1218"/>
        <v>167.5</v>
      </c>
      <c r="D2028" s="11">
        <f t="shared" si="1219"/>
        <v>1098.9629283588015</v>
      </c>
      <c r="E2028" s="11">
        <f t="shared" si="1204"/>
        <v>1028.5665276795844</v>
      </c>
      <c r="F2028" s="11">
        <f t="shared" si="1220"/>
        <v>541.5095681881586</v>
      </c>
      <c r="G2028" s="11">
        <f t="shared" si="1205"/>
        <v>774.05836927513178</v>
      </c>
      <c r="H2028" s="11">
        <f t="shared" si="1206"/>
        <v>694.07657555630283</v>
      </c>
      <c r="I2028" s="24">
        <f t="shared" si="1221"/>
        <v>541.5095681881586</v>
      </c>
      <c r="J2028" s="12">
        <f t="shared" si="1207"/>
        <v>0.22920043070676194</v>
      </c>
      <c r="K2028" s="24">
        <f t="shared" si="1208"/>
        <v>700.5337302433511</v>
      </c>
      <c r="L2028" s="12">
        <f t="shared" si="1222"/>
        <v>0.1866227952825405</v>
      </c>
      <c r="M2028" s="24">
        <f t="shared" si="1223"/>
        <v>774.05836927513178</v>
      </c>
      <c r="N2028" s="12">
        <f t="shared" si="1209"/>
        <v>0.50235643685852693</v>
      </c>
      <c r="O2028" s="24">
        <f t="shared" si="1210"/>
        <v>958.85682504915212</v>
      </c>
      <c r="P2028" s="12">
        <f t="shared" si="1224"/>
        <v>0.21800393181980685</v>
      </c>
      <c r="Q2028" s="24">
        <f t="shared" si="1225"/>
        <v>694.07657555630283</v>
      </c>
      <c r="R2028" s="12">
        <f t="shared" si="1211"/>
        <v>0.3004243046777616</v>
      </c>
      <c r="S2028" s="24">
        <f t="shared" si="1212"/>
        <v>962.01517105449034</v>
      </c>
      <c r="T2028" s="12">
        <f t="shared" si="1226"/>
        <v>0.17317049220794503</v>
      </c>
      <c r="W2028" s="24">
        <f t="shared" si="1227"/>
        <v>980.99021419997484</v>
      </c>
      <c r="X2028" s="24">
        <f t="shared" si="1228"/>
        <v>650</v>
      </c>
      <c r="Y2028" s="13">
        <f t="shared" si="1213"/>
        <v>0.27924663584872672</v>
      </c>
      <c r="Z2028" s="24">
        <f t="shared" si="1214"/>
        <v>1189.4078369902388</v>
      </c>
      <c r="AA2028" s="24">
        <f t="shared" si="1215"/>
        <v>11034.356446438966</v>
      </c>
      <c r="AB2028" s="24">
        <f t="shared" si="1229"/>
        <v>837.53339487813878</v>
      </c>
      <c r="AC2028" s="24">
        <f t="shared" si="1230"/>
        <v>694.07657555630283</v>
      </c>
      <c r="AD2028" s="123">
        <f t="shared" si="1231"/>
        <v>10050</v>
      </c>
      <c r="AE2028" s="14">
        <f t="shared" si="1232"/>
        <v>167.5</v>
      </c>
      <c r="AF2028" s="24">
        <f t="shared" si="1216"/>
        <v>500</v>
      </c>
      <c r="AG2028" s="3">
        <f t="shared" si="1233"/>
        <v>-1</v>
      </c>
      <c r="AH2028" s="14">
        <f t="shared" si="1237"/>
        <v>0</v>
      </c>
      <c r="AI2028" s="14">
        <f t="shared" si="1238"/>
        <v>0</v>
      </c>
      <c r="AJ2028" s="14">
        <f t="shared" si="1239"/>
        <v>0.64999999999999991</v>
      </c>
      <c r="AK2028" s="14">
        <f t="shared" si="1240"/>
        <v>0.87999999999999989</v>
      </c>
      <c r="AL2028" s="24">
        <f t="shared" si="1234"/>
        <v>820.84119284073836</v>
      </c>
      <c r="AM2028" s="14">
        <f t="shared" si="1235"/>
        <v>660.69217148150176</v>
      </c>
      <c r="AN2028" s="138" t="str">
        <f t="shared" si="1236"/>
        <v>modifiée</v>
      </c>
      <c r="AP2028" s="124"/>
    </row>
    <row r="2029" spans="2:42" x14ac:dyDescent="0.25">
      <c r="B2029" s="3">
        <f t="shared" si="1217"/>
        <v>10055</v>
      </c>
      <c r="C2029" s="14">
        <f t="shared" si="1218"/>
        <v>167.58333333333334</v>
      </c>
      <c r="D2029" s="11">
        <f t="shared" si="1219"/>
        <v>1099.0373973445573</v>
      </c>
      <c r="E2029" s="11">
        <f t="shared" si="1204"/>
        <v>1028.7873031059567</v>
      </c>
      <c r="F2029" s="11">
        <f t="shared" si="1220"/>
        <v>541.69619098344117</v>
      </c>
      <c r="G2029" s="11">
        <f t="shared" si="1205"/>
        <v>774.27637320695158</v>
      </c>
      <c r="H2029" s="11">
        <f t="shared" si="1206"/>
        <v>694.24974604851081</v>
      </c>
      <c r="I2029" s="24">
        <f t="shared" si="1221"/>
        <v>541.69619098344117</v>
      </c>
      <c r="J2029" s="12">
        <f t="shared" si="1207"/>
        <v>0.22914573566494703</v>
      </c>
      <c r="K2029" s="24">
        <f t="shared" si="1208"/>
        <v>700.70094139199955</v>
      </c>
      <c r="L2029" s="12">
        <f t="shared" si="1222"/>
        <v>0.18654442760465748</v>
      </c>
      <c r="M2029" s="24">
        <f t="shared" si="1223"/>
        <v>774.27637320695158</v>
      </c>
      <c r="N2029" s="12">
        <f t="shared" si="1209"/>
        <v>0.5034510662165852</v>
      </c>
      <c r="O2029" s="24">
        <f t="shared" si="1210"/>
        <v>956.77202892634114</v>
      </c>
      <c r="P2029" s="12">
        <f t="shared" si="1224"/>
        <v>0.21831300819234131</v>
      </c>
      <c r="Q2029" s="24">
        <f t="shared" si="1225"/>
        <v>694.24974604851081</v>
      </c>
      <c r="R2029" s="12">
        <f t="shared" si="1211"/>
        <v>0.30005885144804773</v>
      </c>
      <c r="S2029" s="24">
        <f t="shared" si="1212"/>
        <v>963.18684637617821</v>
      </c>
      <c r="T2029" s="12">
        <f t="shared" si="1226"/>
        <v>0.17293769115420266</v>
      </c>
      <c r="W2029" s="24">
        <f t="shared" si="1227"/>
        <v>981.26946083582357</v>
      </c>
      <c r="X2029" s="24">
        <f t="shared" si="1228"/>
        <v>650</v>
      </c>
      <c r="Y2029" s="13">
        <f t="shared" si="1213"/>
        <v>0.27905100440977126</v>
      </c>
      <c r="Z2029" s="24">
        <f t="shared" si="1214"/>
        <v>1187.9460567533272</v>
      </c>
      <c r="AA2029" s="24">
        <f t="shared" si="1215"/>
        <v>11027.254640622452</v>
      </c>
      <c r="AB2029" s="24">
        <f t="shared" si="1229"/>
        <v>837.75960344216719</v>
      </c>
      <c r="AC2029" s="24">
        <f t="shared" si="1230"/>
        <v>694.24974604851081</v>
      </c>
      <c r="AD2029" s="123">
        <f t="shared" si="1231"/>
        <v>10055</v>
      </c>
      <c r="AE2029" s="14">
        <f t="shared" si="1232"/>
        <v>167.58333333333334</v>
      </c>
      <c r="AF2029" s="24">
        <f t="shared" si="1216"/>
        <v>500</v>
      </c>
      <c r="AG2029" s="3">
        <f t="shared" si="1233"/>
        <v>-1</v>
      </c>
      <c r="AH2029" s="14">
        <f t="shared" si="1237"/>
        <v>0</v>
      </c>
      <c r="AI2029" s="14">
        <f t="shared" si="1238"/>
        <v>0</v>
      </c>
      <c r="AJ2029" s="14">
        <f t="shared" si="1239"/>
        <v>0.64999999999999991</v>
      </c>
      <c r="AK2029" s="14">
        <f t="shared" si="1240"/>
        <v>0.87999999999999989</v>
      </c>
      <c r="AL2029" s="24">
        <f t="shared" si="1234"/>
        <v>821.05354339385849</v>
      </c>
      <c r="AM2029" s="14">
        <f t="shared" si="1235"/>
        <v>660.83762595189341</v>
      </c>
      <c r="AN2029" s="138" t="str">
        <f t="shared" si="1236"/>
        <v>modifiée</v>
      </c>
      <c r="AP2029" s="124"/>
    </row>
    <row r="2030" spans="2:42" x14ac:dyDescent="0.25">
      <c r="B2030" s="3">
        <f t="shared" si="1217"/>
        <v>10060</v>
      </c>
      <c r="C2030" s="14">
        <f t="shared" si="1218"/>
        <v>167.66666666666666</v>
      </c>
      <c r="D2030" s="11">
        <f t="shared" si="1219"/>
        <v>1099.1118293362804</v>
      </c>
      <c r="E2030" s="11">
        <f t="shared" si="1204"/>
        <v>1029.0080785323289</v>
      </c>
      <c r="F2030" s="11">
        <f t="shared" si="1220"/>
        <v>541.88273541104581</v>
      </c>
      <c r="G2030" s="11">
        <f t="shared" si="1205"/>
        <v>774.49468621514393</v>
      </c>
      <c r="H2030" s="11">
        <f t="shared" si="1206"/>
        <v>694.42268373966499</v>
      </c>
      <c r="I2030" s="24">
        <f t="shared" si="1221"/>
        <v>541.88273541104581</v>
      </c>
      <c r="J2030" s="12">
        <f t="shared" si="1207"/>
        <v>0.22909104603727076</v>
      </c>
      <c r="K2030" s="24">
        <f t="shared" si="1208"/>
        <v>700.86821581961249</v>
      </c>
      <c r="L2030" s="12">
        <f t="shared" si="1222"/>
        <v>0.18646609210940909</v>
      </c>
      <c r="M2030" s="24">
        <f t="shared" si="1223"/>
        <v>774.49468621514393</v>
      </c>
      <c r="N2030" s="12">
        <f t="shared" si="1209"/>
        <v>0.50454097015475274</v>
      </c>
      <c r="O2030" s="24">
        <f t="shared" si="1210"/>
        <v>954.7052203539165</v>
      </c>
      <c r="P2030" s="12">
        <f t="shared" si="1224"/>
        <v>0.21861948234863809</v>
      </c>
      <c r="Q2030" s="24">
        <f t="shared" si="1225"/>
        <v>694.42268373966499</v>
      </c>
      <c r="R2030" s="12">
        <f t="shared" si="1211"/>
        <v>0.29969188766550009</v>
      </c>
      <c r="S2030" s="24">
        <f t="shared" si="1212"/>
        <v>964.3662399566972</v>
      </c>
      <c r="T2030" s="12">
        <f t="shared" si="1226"/>
        <v>0.17270423216511094</v>
      </c>
      <c r="W2030" s="24">
        <f t="shared" si="1227"/>
        <v>981.54851184023335</v>
      </c>
      <c r="X2030" s="24">
        <f t="shared" si="1228"/>
        <v>650</v>
      </c>
      <c r="Y2030" s="13">
        <f t="shared" si="1213"/>
        <v>0.27885616014561476</v>
      </c>
      <c r="Z2030" s="24">
        <f t="shared" si="1214"/>
        <v>1186.489167302389</v>
      </c>
      <c r="AA2030" s="24">
        <f t="shared" si="1215"/>
        <v>11020.182401871763</v>
      </c>
      <c r="AB2030" s="24">
        <f t="shared" si="1229"/>
        <v>837.98559778994922</v>
      </c>
      <c r="AC2030" s="24">
        <f t="shared" si="1230"/>
        <v>694.42268373966499</v>
      </c>
      <c r="AD2030" s="123">
        <f t="shared" si="1231"/>
        <v>10060</v>
      </c>
      <c r="AE2030" s="14">
        <f t="shared" si="1232"/>
        <v>167.66666666666666</v>
      </c>
      <c r="AF2030" s="24">
        <f t="shared" si="1216"/>
        <v>500</v>
      </c>
      <c r="AG2030" s="3">
        <f t="shared" si="1233"/>
        <v>-1</v>
      </c>
      <c r="AH2030" s="14">
        <f t="shared" si="1237"/>
        <v>0</v>
      </c>
      <c r="AI2030" s="14">
        <f t="shared" si="1238"/>
        <v>0</v>
      </c>
      <c r="AJ2030" s="14">
        <f t="shared" si="1239"/>
        <v>0.64999999999999991</v>
      </c>
      <c r="AK2030" s="14">
        <f t="shared" si="1240"/>
        <v>0.87999999999999989</v>
      </c>
      <c r="AL2030" s="24">
        <f t="shared" si="1234"/>
        <v>821.26568729280234</v>
      </c>
      <c r="AM2030" s="14">
        <f t="shared" si="1235"/>
        <v>660.98286274537134</v>
      </c>
      <c r="AN2030" s="138" t="str">
        <f t="shared" si="1236"/>
        <v>modifiée</v>
      </c>
      <c r="AP2030" s="124"/>
    </row>
    <row r="2031" spans="2:42" x14ac:dyDescent="0.25">
      <c r="B2031" s="3">
        <f t="shared" si="1217"/>
        <v>10065</v>
      </c>
      <c r="C2031" s="14">
        <f t="shared" si="1218"/>
        <v>167.75</v>
      </c>
      <c r="D2031" s="11">
        <f t="shared" si="1219"/>
        <v>1099.1862243707067</v>
      </c>
      <c r="E2031" s="11">
        <f t="shared" si="1204"/>
        <v>1029.2288539587012</v>
      </c>
      <c r="F2031" s="11">
        <f t="shared" si="1220"/>
        <v>542.06920150315523</v>
      </c>
      <c r="G2031" s="11">
        <f t="shared" si="1205"/>
        <v>774.71330569749261</v>
      </c>
      <c r="H2031" s="11">
        <f t="shared" si="1206"/>
        <v>694.59538797183006</v>
      </c>
      <c r="I2031" s="24">
        <f t="shared" si="1221"/>
        <v>542.06920150315523</v>
      </c>
      <c r="J2031" s="12">
        <f t="shared" si="1207"/>
        <v>0.2290363618519517</v>
      </c>
      <c r="K2031" s="24">
        <f t="shared" si="1208"/>
        <v>701.0355534732854</v>
      </c>
      <c r="L2031" s="12">
        <f t="shared" si="1222"/>
        <v>0.1863877888110399</v>
      </c>
      <c r="M2031" s="24">
        <f t="shared" si="1223"/>
        <v>774.71330569749261</v>
      </c>
      <c r="N2031" s="12">
        <f t="shared" si="1209"/>
        <v>0.50562616307026054</v>
      </c>
      <c r="O2031" s="24">
        <f t="shared" si="1210"/>
        <v>952.65619793934161</v>
      </c>
      <c r="P2031" s="12">
        <f t="shared" si="1224"/>
        <v>0.21892336633116027</v>
      </c>
      <c r="Q2031" s="24">
        <f t="shared" si="1225"/>
        <v>694.59538797183006</v>
      </c>
      <c r="R2031" s="12">
        <f t="shared" si="1211"/>
        <v>0.29932340635652466</v>
      </c>
      <c r="S2031" s="24">
        <f t="shared" si="1212"/>
        <v>965.55342053424181</v>
      </c>
      <c r="T2031" s="12">
        <f t="shared" si="1226"/>
        <v>0.17247011166499901</v>
      </c>
      <c r="W2031" s="24">
        <f t="shared" si="1227"/>
        <v>981.82736800037901</v>
      </c>
      <c r="X2031" s="24">
        <f t="shared" si="1228"/>
        <v>650</v>
      </c>
      <c r="Y2031" s="13">
        <f t="shared" si="1213"/>
        <v>0.27866210041902117</v>
      </c>
      <c r="Z2031" s="24">
        <f t="shared" si="1214"/>
        <v>1185.0371489580539</v>
      </c>
      <c r="AA2031" s="24">
        <f t="shared" si="1215"/>
        <v>11013.139634423685</v>
      </c>
      <c r="AB2031" s="24">
        <f t="shared" si="1229"/>
        <v>838.21137798610448</v>
      </c>
      <c r="AC2031" s="24">
        <f t="shared" si="1230"/>
        <v>694.59538797183006</v>
      </c>
      <c r="AD2031" s="123">
        <f t="shared" si="1231"/>
        <v>10065</v>
      </c>
      <c r="AE2031" s="14">
        <f t="shared" si="1232"/>
        <v>167.75</v>
      </c>
      <c r="AF2031" s="24">
        <f t="shared" si="1216"/>
        <v>500</v>
      </c>
      <c r="AG2031" s="3">
        <f t="shared" si="1233"/>
        <v>-1</v>
      </c>
      <c r="AH2031" s="14">
        <f t="shared" si="1237"/>
        <v>0</v>
      </c>
      <c r="AI2031" s="14">
        <f t="shared" si="1238"/>
        <v>0</v>
      </c>
      <c r="AJ2031" s="14">
        <f t="shared" si="1239"/>
        <v>0.64999999999999991</v>
      </c>
      <c r="AK2031" s="14">
        <f t="shared" si="1240"/>
        <v>0.87999999999999989</v>
      </c>
      <c r="AL2031" s="24">
        <f t="shared" si="1234"/>
        <v>821.4776246055211</v>
      </c>
      <c r="AM2031" s="14">
        <f t="shared" si="1235"/>
        <v>661.12788121066319</v>
      </c>
      <c r="AN2031" s="138" t="str">
        <f t="shared" si="1236"/>
        <v>modifiée</v>
      </c>
      <c r="AP2031" s="124"/>
    </row>
    <row r="2032" spans="2:42" x14ac:dyDescent="0.25">
      <c r="B2032" s="3">
        <f t="shared" si="1217"/>
        <v>10070</v>
      </c>
      <c r="C2032" s="14">
        <f t="shared" si="1218"/>
        <v>167.83333333333334</v>
      </c>
      <c r="D2032" s="11">
        <f t="shared" si="1219"/>
        <v>1099.2605824845191</v>
      </c>
      <c r="E2032" s="11">
        <f t="shared" si="1204"/>
        <v>1029.4496293850734</v>
      </c>
      <c r="F2032" s="11">
        <f t="shared" si="1220"/>
        <v>542.25558929196632</v>
      </c>
      <c r="G2032" s="11">
        <f t="shared" si="1205"/>
        <v>774.9322290638238</v>
      </c>
      <c r="H2032" s="11">
        <f t="shared" si="1206"/>
        <v>694.76785808349507</v>
      </c>
      <c r="I2032" s="24">
        <f t="shared" si="1221"/>
        <v>542.25558929196632</v>
      </c>
      <c r="J2032" s="12">
        <f t="shared" si="1207"/>
        <v>0.22898168313717571</v>
      </c>
      <c r="K2032" s="24">
        <f t="shared" si="1208"/>
        <v>701.20295430007229</v>
      </c>
      <c r="L2032" s="12">
        <f t="shared" si="1222"/>
        <v>0.18630951772366808</v>
      </c>
      <c r="M2032" s="24">
        <f t="shared" si="1223"/>
        <v>774.9322290638238</v>
      </c>
      <c r="N2032" s="12">
        <f t="shared" si="1209"/>
        <v>0.50670665951619809</v>
      </c>
      <c r="O2032" s="24">
        <f t="shared" si="1210"/>
        <v>950.62476295276269</v>
      </c>
      <c r="P2032" s="12">
        <f t="shared" si="1224"/>
        <v>0.21922467220764461</v>
      </c>
      <c r="Q2032" s="24">
        <f t="shared" si="1225"/>
        <v>694.76785808349507</v>
      </c>
      <c r="R2032" s="12">
        <f t="shared" si="1211"/>
        <v>0.29895340052769492</v>
      </c>
      <c r="S2032" s="24">
        <f t="shared" si="1212"/>
        <v>966.74845759691971</v>
      </c>
      <c r="T2032" s="12">
        <f t="shared" si="1226"/>
        <v>0.1722353260636024</v>
      </c>
      <c r="W2032" s="24">
        <f t="shared" si="1227"/>
        <v>982.10603010079808</v>
      </c>
      <c r="X2032" s="24">
        <f t="shared" si="1228"/>
        <v>650</v>
      </c>
      <c r="Y2032" s="13">
        <f t="shared" si="1213"/>
        <v>0.27846882259728545</v>
      </c>
      <c r="Z2032" s="24">
        <f t="shared" si="1214"/>
        <v>1183.5899821068836</v>
      </c>
      <c r="AA2032" s="24">
        <f t="shared" si="1215"/>
        <v>11006.126242647422</v>
      </c>
      <c r="AB2032" s="24">
        <f t="shared" si="1229"/>
        <v>838.43694409214663</v>
      </c>
      <c r="AC2032" s="24">
        <f t="shared" si="1230"/>
        <v>694.76785808349507</v>
      </c>
      <c r="AD2032" s="123">
        <f t="shared" si="1231"/>
        <v>10070</v>
      </c>
      <c r="AE2032" s="14">
        <f t="shared" si="1232"/>
        <v>167.83333333333334</v>
      </c>
      <c r="AF2032" s="24">
        <f t="shared" si="1216"/>
        <v>500</v>
      </c>
      <c r="AG2032" s="3">
        <f t="shared" si="1233"/>
        <v>-1</v>
      </c>
      <c r="AH2032" s="14">
        <f t="shared" si="1237"/>
        <v>0</v>
      </c>
      <c r="AI2032" s="14">
        <f t="shared" si="1238"/>
        <v>0</v>
      </c>
      <c r="AJ2032" s="14">
        <f t="shared" si="1239"/>
        <v>0.64999999999999991</v>
      </c>
      <c r="AK2032" s="14">
        <f t="shared" si="1240"/>
        <v>0.87999999999999989</v>
      </c>
      <c r="AL2032" s="24">
        <f t="shared" si="1234"/>
        <v>821.68935539703307</v>
      </c>
      <c r="AM2032" s="14">
        <f t="shared" si="1235"/>
        <v>661.27268069326817</v>
      </c>
      <c r="AN2032" s="138" t="str">
        <f t="shared" si="1236"/>
        <v>modifiée</v>
      </c>
      <c r="AP2032" s="124"/>
    </row>
    <row r="2033" spans="2:42" x14ac:dyDescent="0.25">
      <c r="B2033" s="3">
        <f t="shared" si="1217"/>
        <v>10075</v>
      </c>
      <c r="C2033" s="14">
        <f t="shared" si="1218"/>
        <v>167.91666666666666</v>
      </c>
      <c r="D2033" s="11">
        <f t="shared" si="1219"/>
        <v>1099.3349037143448</v>
      </c>
      <c r="E2033" s="11">
        <f t="shared" si="1204"/>
        <v>1029.6704048114455</v>
      </c>
      <c r="F2033" s="11">
        <f t="shared" si="1220"/>
        <v>542.44189880968997</v>
      </c>
      <c r="G2033" s="11">
        <f t="shared" si="1205"/>
        <v>775.15145373603139</v>
      </c>
      <c r="H2033" s="11">
        <f t="shared" si="1206"/>
        <v>694.9400934095587</v>
      </c>
      <c r="I2033" s="24">
        <f t="shared" si="1221"/>
        <v>542.44189880968997</v>
      </c>
      <c r="J2033" s="12">
        <f t="shared" si="1207"/>
        <v>0.22892700992109585</v>
      </c>
      <c r="K2033" s="24">
        <f t="shared" si="1208"/>
        <v>701.37041824698485</v>
      </c>
      <c r="L2033" s="12">
        <f t="shared" si="1222"/>
        <v>0.18623127886140592</v>
      </c>
      <c r="M2033" s="24">
        <f t="shared" si="1223"/>
        <v>775.15145373603139</v>
      </c>
      <c r="N2033" s="12">
        <f t="shared" si="1209"/>
        <v>0.50778247419640554</v>
      </c>
      <c r="O2033" s="24">
        <f t="shared" si="1210"/>
        <v>948.61071928776255</v>
      </c>
      <c r="P2033" s="12">
        <f t="shared" si="1224"/>
        <v>0.21952341206916073</v>
      </c>
      <c r="Q2033" s="24">
        <f t="shared" si="1225"/>
        <v>694.9400934095587</v>
      </c>
      <c r="R2033" s="12">
        <f t="shared" si="1211"/>
        <v>0.29858186316603713</v>
      </c>
      <c r="S2033" s="24">
        <f t="shared" si="1212"/>
        <v>967.95142139222071</v>
      </c>
      <c r="T2033" s="12">
        <f t="shared" si="1226"/>
        <v>0.17199987175629919</v>
      </c>
      <c r="W2033" s="24">
        <f t="shared" si="1227"/>
        <v>982.38449892339531</v>
      </c>
      <c r="X2033" s="24">
        <f t="shared" si="1228"/>
        <v>650</v>
      </c>
      <c r="Y2033" s="13">
        <f t="shared" si="1213"/>
        <v>0.27827632405225705</v>
      </c>
      <c r="Z2033" s="24">
        <f t="shared" si="1214"/>
        <v>1182.1476472012534</v>
      </c>
      <c r="AA2033" s="24">
        <f t="shared" si="1215"/>
        <v>10999.142131045724</v>
      </c>
      <c r="AB2033" s="24">
        <f t="shared" si="1229"/>
        <v>838.66229616647706</v>
      </c>
      <c r="AC2033" s="24">
        <f t="shared" si="1230"/>
        <v>694.9400934095587</v>
      </c>
      <c r="AD2033" s="123">
        <f t="shared" si="1231"/>
        <v>10075</v>
      </c>
      <c r="AE2033" s="14">
        <f t="shared" si="1232"/>
        <v>167.91666666666666</v>
      </c>
      <c r="AF2033" s="24">
        <f t="shared" si="1216"/>
        <v>500</v>
      </c>
      <c r="AG2033" s="3">
        <f t="shared" si="1233"/>
        <v>-1</v>
      </c>
      <c r="AH2033" s="14">
        <f t="shared" si="1237"/>
        <v>0</v>
      </c>
      <c r="AI2033" s="14">
        <f t="shared" si="1238"/>
        <v>0</v>
      </c>
      <c r="AJ2033" s="14">
        <f t="shared" si="1239"/>
        <v>0.64999999999999991</v>
      </c>
      <c r="AK2033" s="14">
        <f t="shared" si="1240"/>
        <v>0.87999999999999989</v>
      </c>
      <c r="AL2033" s="24">
        <f t="shared" si="1234"/>
        <v>821.90087972941967</v>
      </c>
      <c r="AM2033" s="14">
        <f t="shared" si="1235"/>
        <v>661.41726053544403</v>
      </c>
      <c r="AN2033" s="138" t="str">
        <f t="shared" si="1236"/>
        <v>modifiée</v>
      </c>
      <c r="AP2033" s="124"/>
    </row>
    <row r="2034" spans="2:42" x14ac:dyDescent="0.25">
      <c r="B2034" s="3">
        <f t="shared" si="1217"/>
        <v>10080</v>
      </c>
      <c r="C2034" s="14">
        <f t="shared" si="1218"/>
        <v>168</v>
      </c>
      <c r="D2034" s="11">
        <f t="shared" si="1219"/>
        <v>1099.4091880967571</v>
      </c>
      <c r="E2034" s="11">
        <f t="shared" si="1204"/>
        <v>1029.8911802378177</v>
      </c>
      <c r="F2034" s="11">
        <f t="shared" si="1220"/>
        <v>542.62813008855142</v>
      </c>
      <c r="G2034" s="11">
        <f t="shared" si="1205"/>
        <v>775.37097714810056</v>
      </c>
      <c r="H2034" s="11">
        <f t="shared" si="1206"/>
        <v>695.11209328131497</v>
      </c>
      <c r="I2034" s="24">
        <f t="shared" si="1221"/>
        <v>542.62813008855142</v>
      </c>
      <c r="J2034" s="12">
        <f t="shared" si="1207"/>
        <v>0.2288723422318325</v>
      </c>
      <c r="K2034" s="24">
        <f t="shared" si="1208"/>
        <v>701.53794526099341</v>
      </c>
      <c r="L2034" s="12">
        <f t="shared" si="1222"/>
        <v>0.18615307223825994</v>
      </c>
      <c r="M2034" s="24">
        <f t="shared" si="1223"/>
        <v>775.37097714810056</v>
      </c>
      <c r="N2034" s="12">
        <f t="shared" si="1209"/>
        <v>0.50885362196045636</v>
      </c>
      <c r="O2034" s="24">
        <f t="shared" si="1210"/>
        <v>946.61387342272769</v>
      </c>
      <c r="P2034" s="12">
        <f t="shared" si="1224"/>
        <v>0.21981959802772635</v>
      </c>
      <c r="Q2034" s="24">
        <f t="shared" si="1225"/>
        <v>695.11209328131497</v>
      </c>
      <c r="R2034" s="12">
        <f t="shared" si="1211"/>
        <v>0.29820878723932465</v>
      </c>
      <c r="S2034" s="24">
        <f t="shared" si="1212"/>
        <v>969.16238293661934</v>
      </c>
      <c r="T2034" s="12">
        <f t="shared" si="1226"/>
        <v>0.17176374512406176</v>
      </c>
      <c r="W2034" s="24">
        <f t="shared" si="1227"/>
        <v>982.6627752474476</v>
      </c>
      <c r="X2034" s="24">
        <f t="shared" si="1228"/>
        <v>650</v>
      </c>
      <c r="Y2034" s="13">
        <f t="shared" si="1213"/>
        <v>0.27808460216036529</v>
      </c>
      <c r="Z2034" s="24">
        <f t="shared" si="1214"/>
        <v>1180.7101247592527</v>
      </c>
      <c r="AA2034" s="24">
        <f t="shared" si="1215"/>
        <v>10992.187204256115</v>
      </c>
      <c r="AB2034" s="24">
        <f t="shared" si="1229"/>
        <v>838.88743426438123</v>
      </c>
      <c r="AC2034" s="24">
        <f t="shared" si="1230"/>
        <v>695.11209328131497</v>
      </c>
      <c r="AD2034" s="123">
        <f t="shared" si="1231"/>
        <v>10080</v>
      </c>
      <c r="AE2034" s="14">
        <f t="shared" si="1232"/>
        <v>168</v>
      </c>
      <c r="AF2034" s="24">
        <f t="shared" si="1216"/>
        <v>500</v>
      </c>
      <c r="AG2034" s="3">
        <f t="shared" si="1233"/>
        <v>-1</v>
      </c>
      <c r="AH2034" s="14">
        <f t="shared" si="1237"/>
        <v>0</v>
      </c>
      <c r="AI2034" s="14">
        <f t="shared" si="1238"/>
        <v>0</v>
      </c>
      <c r="AJ2034" s="14">
        <f t="shared" si="1239"/>
        <v>0.64999999999999991</v>
      </c>
      <c r="AK2034" s="14">
        <f t="shared" si="1240"/>
        <v>0.87999999999999989</v>
      </c>
      <c r="AL2034" s="24">
        <f t="shared" si="1234"/>
        <v>822.11219766182012</v>
      </c>
      <c r="AM2034" s="14">
        <f t="shared" si="1235"/>
        <v>661.56162007619275</v>
      </c>
      <c r="AN2034" s="138" t="str">
        <f t="shared" si="1236"/>
        <v>modifiée</v>
      </c>
      <c r="AP2034" s="124"/>
    </row>
    <row r="2035" spans="2:42" x14ac:dyDescent="0.25">
      <c r="B2035" s="3">
        <f t="shared" si="1217"/>
        <v>10085</v>
      </c>
      <c r="C2035" s="14">
        <f t="shared" si="1218"/>
        <v>168.08333333333334</v>
      </c>
      <c r="D2035" s="11">
        <f t="shared" si="1219"/>
        <v>1099.4834356682748</v>
      </c>
      <c r="E2035" s="11">
        <f t="shared" si="1204"/>
        <v>1030.11195566419</v>
      </c>
      <c r="F2035" s="11">
        <f t="shared" si="1220"/>
        <v>542.81428316078973</v>
      </c>
      <c r="G2035" s="11">
        <f t="shared" si="1205"/>
        <v>775.59079674612826</v>
      </c>
      <c r="H2035" s="11">
        <f t="shared" si="1206"/>
        <v>695.28385702643902</v>
      </c>
      <c r="I2035" s="24">
        <f t="shared" si="1221"/>
        <v>542.81428316078973</v>
      </c>
      <c r="J2035" s="12">
        <f t="shared" si="1207"/>
        <v>0.22881768009747316</v>
      </c>
      <c r="K2035" s="24">
        <f t="shared" si="1208"/>
        <v>701.70553528902656</v>
      </c>
      <c r="L2035" s="12">
        <f t="shared" si="1222"/>
        <v>0.18607489786818932</v>
      </c>
      <c r="M2035" s="24">
        <f t="shared" si="1223"/>
        <v>775.59079674612826</v>
      </c>
      <c r="N2035" s="12">
        <f t="shared" si="1209"/>
        <v>0.50992011779871915</v>
      </c>
      <c r="O2035" s="24">
        <f t="shared" si="1210"/>
        <v>944.6340343828299</v>
      </c>
      <c r="P2035" s="12">
        <f t="shared" si="1224"/>
        <v>0.22011324221432155</v>
      </c>
      <c r="Q2035" s="24">
        <f t="shared" si="1225"/>
        <v>695.28385702643902</v>
      </c>
      <c r="R2035" s="12">
        <f t="shared" si="1211"/>
        <v>0.2978341656963801</v>
      </c>
      <c r="S2035" s="24">
        <f t="shared" si="1212"/>
        <v>970.3814140253146</v>
      </c>
      <c r="T2035" s="12">
        <f t="shared" si="1226"/>
        <v>0.17152694253361861</v>
      </c>
      <c r="W2035" s="24">
        <f t="shared" si="1227"/>
        <v>982.94085984960793</v>
      </c>
      <c r="X2035" s="24">
        <f t="shared" si="1228"/>
        <v>650</v>
      </c>
      <c r="Y2035" s="13">
        <f t="shared" si="1213"/>
        <v>0.27789365430263829</v>
      </c>
      <c r="Z2035" s="24">
        <f t="shared" si="1214"/>
        <v>1179.2773953645508</v>
      </c>
      <c r="AA2035" s="24">
        <f t="shared" si="1215"/>
        <v>10985.261367051848</v>
      </c>
      <c r="AB2035" s="24">
        <f t="shared" si="1229"/>
        <v>839.11235843802342</v>
      </c>
      <c r="AC2035" s="24">
        <f t="shared" si="1230"/>
        <v>695.28385702643902</v>
      </c>
      <c r="AD2035" s="123">
        <f t="shared" si="1231"/>
        <v>10085</v>
      </c>
      <c r="AE2035" s="14">
        <f t="shared" si="1232"/>
        <v>168.08333333333334</v>
      </c>
      <c r="AF2035" s="24">
        <f t="shared" si="1216"/>
        <v>500</v>
      </c>
      <c r="AG2035" s="3">
        <f t="shared" si="1233"/>
        <v>-1</v>
      </c>
      <c r="AH2035" s="14">
        <f t="shared" si="1237"/>
        <v>0</v>
      </c>
      <c r="AI2035" s="14">
        <f t="shared" si="1238"/>
        <v>0</v>
      </c>
      <c r="AJ2035" s="14">
        <f t="shared" si="1239"/>
        <v>0.64999999999999991</v>
      </c>
      <c r="AK2035" s="14">
        <f t="shared" si="1240"/>
        <v>0.87999999999999989</v>
      </c>
      <c r="AL2035" s="24">
        <f t="shared" si="1234"/>
        <v>822.32330925042845</v>
      </c>
      <c r="AM2035" s="14">
        <f t="shared" si="1235"/>
        <v>661.70575865124897</v>
      </c>
      <c r="AN2035" s="138" t="str">
        <f t="shared" si="1236"/>
        <v>modifiée</v>
      </c>
      <c r="AP2035" s="124"/>
    </row>
    <row r="2036" spans="2:42" x14ac:dyDescent="0.25">
      <c r="B2036" s="3">
        <f t="shared" si="1217"/>
        <v>10090</v>
      </c>
      <c r="C2036" s="14">
        <f t="shared" si="1218"/>
        <v>168.16666666666666</v>
      </c>
      <c r="D2036" s="11">
        <f t="shared" si="1219"/>
        <v>1099.5576464653623</v>
      </c>
      <c r="E2036" s="11">
        <f t="shared" si="1204"/>
        <v>1030.332731090562</v>
      </c>
      <c r="F2036" s="11">
        <f t="shared" si="1220"/>
        <v>543.00035805865787</v>
      </c>
      <c r="G2036" s="11">
        <f t="shared" si="1205"/>
        <v>775.81090998834259</v>
      </c>
      <c r="H2036" s="11">
        <f t="shared" si="1206"/>
        <v>695.45538396897268</v>
      </c>
      <c r="I2036" s="24">
        <f t="shared" si="1221"/>
        <v>543.00035805865787</v>
      </c>
      <c r="J2036" s="12">
        <f t="shared" si="1207"/>
        <v>0.22876302354607231</v>
      </c>
      <c r="K2036" s="24">
        <f t="shared" si="1208"/>
        <v>701.87318827797242</v>
      </c>
      <c r="L2036" s="12">
        <f t="shared" si="1222"/>
        <v>0.18599675576507893</v>
      </c>
      <c r="M2036" s="24">
        <f t="shared" si="1223"/>
        <v>775.81090998834259</v>
      </c>
      <c r="N2036" s="12">
        <f t="shared" si="1209"/>
        <v>0.51098197683750979</v>
      </c>
      <c r="O2036" s="24">
        <f t="shared" si="1210"/>
        <v>942.67101370259638</v>
      </c>
      <c r="P2036" s="12">
        <f t="shared" si="1224"/>
        <v>0.22040435677676215</v>
      </c>
      <c r="Q2036" s="24">
        <f t="shared" si="1225"/>
        <v>695.45538396897268</v>
      </c>
      <c r="R2036" s="12">
        <f t="shared" si="1211"/>
        <v>0.29745799146738872</v>
      </c>
      <c r="S2036" s="24">
        <f t="shared" si="1212"/>
        <v>971.60858724210334</v>
      </c>
      <c r="T2036" s="12">
        <f t="shared" si="1226"/>
        <v>0.17128946033751022</v>
      </c>
      <c r="W2036" s="24">
        <f t="shared" si="1227"/>
        <v>983.21875350391053</v>
      </c>
      <c r="X2036" s="24">
        <f t="shared" si="1228"/>
        <v>650</v>
      </c>
      <c r="Y2036" s="13">
        <f t="shared" si="1213"/>
        <v>0.27770347786472604</v>
      </c>
      <c r="Z2036" s="24">
        <f t="shared" si="1214"/>
        <v>1177.8494396662863</v>
      </c>
      <c r="AA2036" s="24">
        <f t="shared" si="1215"/>
        <v>10978.364524343009</v>
      </c>
      <c r="AB2036" s="24">
        <f t="shared" si="1229"/>
        <v>839.33706873644155</v>
      </c>
      <c r="AC2036" s="24">
        <f t="shared" si="1230"/>
        <v>695.45538396897268</v>
      </c>
      <c r="AD2036" s="123">
        <f t="shared" si="1231"/>
        <v>10090</v>
      </c>
      <c r="AE2036" s="14">
        <f t="shared" si="1232"/>
        <v>168.16666666666666</v>
      </c>
      <c r="AF2036" s="24">
        <f t="shared" si="1216"/>
        <v>500</v>
      </c>
      <c r="AG2036" s="3">
        <f t="shared" si="1233"/>
        <v>-1</v>
      </c>
      <c r="AH2036" s="14">
        <f t="shared" si="1237"/>
        <v>0</v>
      </c>
      <c r="AI2036" s="14">
        <f t="shared" si="1238"/>
        <v>0</v>
      </c>
      <c r="AJ2036" s="14">
        <f t="shared" si="1239"/>
        <v>0.64999999999999991</v>
      </c>
      <c r="AK2036" s="14">
        <f t="shared" si="1240"/>
        <v>0.87999999999999989</v>
      </c>
      <c r="AL2036" s="24">
        <f t="shared" si="1234"/>
        <v>822.53421454848808</v>
      </c>
      <c r="AM2036" s="14">
        <f t="shared" si="1235"/>
        <v>661.84967559306563</v>
      </c>
      <c r="AN2036" s="138" t="str">
        <f t="shared" si="1236"/>
        <v>modifiée</v>
      </c>
      <c r="AP2036" s="124"/>
    </row>
    <row r="2037" spans="2:42" x14ac:dyDescent="0.25">
      <c r="B2037" s="3">
        <f t="shared" si="1217"/>
        <v>10095</v>
      </c>
      <c r="C2037" s="14">
        <f t="shared" si="1218"/>
        <v>168.25</v>
      </c>
      <c r="D2037" s="11">
        <f t="shared" si="1219"/>
        <v>1099.6318205244299</v>
      </c>
      <c r="E2037" s="11">
        <f t="shared" si="1204"/>
        <v>1030.5535065169342</v>
      </c>
      <c r="F2037" s="11">
        <f t="shared" si="1220"/>
        <v>543.186354814423</v>
      </c>
      <c r="G2037" s="11">
        <f t="shared" si="1205"/>
        <v>776.03131434511931</v>
      </c>
      <c r="H2037" s="11">
        <f t="shared" si="1206"/>
        <v>695.62667342931024</v>
      </c>
      <c r="I2037" s="24">
        <f t="shared" si="1221"/>
        <v>543.186354814423</v>
      </c>
      <c r="J2037" s="12">
        <f t="shared" si="1207"/>
        <v>0.22870837260565163</v>
      </c>
      <c r="K2037" s="24">
        <f t="shared" si="1208"/>
        <v>702.04090417467717</v>
      </c>
      <c r="L2037" s="12">
        <f t="shared" si="1222"/>
        <v>0.18591864594275581</v>
      </c>
      <c r="M2037" s="24">
        <f t="shared" si="1223"/>
        <v>776.03131434511931</v>
      </c>
      <c r="N2037" s="12">
        <f t="shared" si="1209"/>
        <v>0.51203921433432298</v>
      </c>
      <c r="O2037" s="24">
        <f t="shared" si="1210"/>
        <v>940.72462538907462</v>
      </c>
      <c r="P2037" s="12">
        <f t="shared" si="1224"/>
        <v>0.22069295387771312</v>
      </c>
      <c r="Q2037" s="24">
        <f t="shared" si="1225"/>
        <v>695.62667342931024</v>
      </c>
      <c r="R2037" s="12">
        <f t="shared" si="1211"/>
        <v>0.29708025746422023</v>
      </c>
      <c r="S2037" s="24">
        <f t="shared" si="1212"/>
        <v>972.8439759693938</v>
      </c>
      <c r="T2037" s="12">
        <f t="shared" si="1226"/>
        <v>0.17105129487420451</v>
      </c>
      <c r="W2037" s="24">
        <f t="shared" si="1227"/>
        <v>983.49645698177528</v>
      </c>
      <c r="X2037" s="24">
        <f t="shared" si="1228"/>
        <v>650</v>
      </c>
      <c r="Y2037" s="13">
        <f t="shared" si="1213"/>
        <v>0.27751407023692509</v>
      </c>
      <c r="Z2037" s="24">
        <f t="shared" si="1214"/>
        <v>1176.4262383789742</v>
      </c>
      <c r="AA2037" s="24">
        <f t="shared" si="1215"/>
        <v>10971.496581177729</v>
      </c>
      <c r="AB2037" s="24">
        <f t="shared" si="1229"/>
        <v>839.56156520554282</v>
      </c>
      <c r="AC2037" s="24">
        <f t="shared" si="1230"/>
        <v>695.62667342931024</v>
      </c>
      <c r="AD2037" s="123">
        <f t="shared" si="1231"/>
        <v>10095</v>
      </c>
      <c r="AE2037" s="14">
        <f t="shared" si="1232"/>
        <v>168.25</v>
      </c>
      <c r="AF2037" s="24">
        <f t="shared" si="1216"/>
        <v>500</v>
      </c>
      <c r="AG2037" s="3">
        <f t="shared" si="1233"/>
        <v>-1</v>
      </c>
      <c r="AH2037" s="14">
        <f t="shared" si="1237"/>
        <v>0</v>
      </c>
      <c r="AI2037" s="14">
        <f t="shared" si="1238"/>
        <v>0</v>
      </c>
      <c r="AJ2037" s="14">
        <f t="shared" si="1239"/>
        <v>0.64999999999999991</v>
      </c>
      <c r="AK2037" s="14">
        <f t="shared" si="1240"/>
        <v>0.87999999999999989</v>
      </c>
      <c r="AL2037" s="24">
        <f t="shared" si="1234"/>
        <v>822.74491360628826</v>
      </c>
      <c r="AM2037" s="14">
        <f t="shared" si="1235"/>
        <v>661.99337023080125</v>
      </c>
      <c r="AN2037" s="138" t="str">
        <f t="shared" si="1236"/>
        <v>modifiée</v>
      </c>
      <c r="AP2037" s="124"/>
    </row>
    <row r="2038" spans="2:42" x14ac:dyDescent="0.25">
      <c r="B2038" s="3">
        <f t="shared" si="1217"/>
        <v>10100</v>
      </c>
      <c r="C2038" s="14">
        <f t="shared" si="1218"/>
        <v>168.33333333333334</v>
      </c>
      <c r="D2038" s="11">
        <f t="shared" si="1219"/>
        <v>1099.7059578818339</v>
      </c>
      <c r="E2038" s="11">
        <f t="shared" si="1204"/>
        <v>1030.7742819433065</v>
      </c>
      <c r="F2038" s="11">
        <f t="shared" si="1220"/>
        <v>543.3722734603657</v>
      </c>
      <c r="G2038" s="11">
        <f t="shared" si="1205"/>
        <v>776.252007298997</v>
      </c>
      <c r="H2038" s="11">
        <f t="shared" si="1206"/>
        <v>695.79772472418449</v>
      </c>
      <c r="I2038" s="24">
        <f t="shared" si="1221"/>
        <v>543.3722734603657</v>
      </c>
      <c r="J2038" s="12">
        <f t="shared" si="1207"/>
        <v>0.22865372730419942</v>
      </c>
      <c r="K2038" s="24">
        <f t="shared" si="1208"/>
        <v>702.20868292594753</v>
      </c>
      <c r="L2038" s="12">
        <f t="shared" si="1222"/>
        <v>0.18584056841497804</v>
      </c>
      <c r="M2038" s="24">
        <f t="shared" si="1223"/>
        <v>776.252007298997</v>
      </c>
      <c r="N2038" s="12">
        <f t="shared" si="1209"/>
        <v>0.51309184567315025</v>
      </c>
      <c r="O2038" s="24">
        <f t="shared" si="1210"/>
        <v>938.79468588556904</v>
      </c>
      <c r="P2038" s="12">
        <f t="shared" si="1224"/>
        <v>0.2209790456926887</v>
      </c>
      <c r="Q2038" s="24">
        <f t="shared" si="1225"/>
        <v>695.79772472418449</v>
      </c>
      <c r="R2038" s="12">
        <f t="shared" si="1211"/>
        <v>0.29670095658076034</v>
      </c>
      <c r="S2038" s="24">
        <f t="shared" si="1212"/>
        <v>974.08765439836236</v>
      </c>
      <c r="T2038" s="12">
        <f t="shared" si="1226"/>
        <v>0.17081244246818186</v>
      </c>
      <c r="W2038" s="24">
        <f t="shared" si="1227"/>
        <v>983.77397105201226</v>
      </c>
      <c r="X2038" s="24">
        <f t="shared" si="1228"/>
        <v>650</v>
      </c>
      <c r="Y2038" s="13">
        <f t="shared" si="1213"/>
        <v>0.27732542881419564</v>
      </c>
      <c r="Z2038" s="24">
        <f t="shared" si="1214"/>
        <v>1175.0077722823562</v>
      </c>
      <c r="AA2038" s="24">
        <f t="shared" si="1215"/>
        <v>10964.657442743046</v>
      </c>
      <c r="AB2038" s="24">
        <f t="shared" si="1229"/>
        <v>839.78584788809837</v>
      </c>
      <c r="AC2038" s="24">
        <f t="shared" si="1230"/>
        <v>695.79772472418449</v>
      </c>
      <c r="AD2038" s="123">
        <f t="shared" si="1231"/>
        <v>10100</v>
      </c>
      <c r="AE2038" s="14">
        <f t="shared" si="1232"/>
        <v>168.33333333333334</v>
      </c>
      <c r="AF2038" s="24">
        <f t="shared" si="1216"/>
        <v>500</v>
      </c>
      <c r="AG2038" s="3">
        <f t="shared" si="1233"/>
        <v>-1</v>
      </c>
      <c r="AH2038" s="14">
        <f t="shared" si="1237"/>
        <v>0</v>
      </c>
      <c r="AI2038" s="14">
        <f t="shared" si="1238"/>
        <v>0</v>
      </c>
      <c r="AJ2038" s="14">
        <f t="shared" si="1239"/>
        <v>0.64999999999999991</v>
      </c>
      <c r="AK2038" s="14">
        <f t="shared" si="1240"/>
        <v>0.87999999999999989</v>
      </c>
      <c r="AL2038" s="24">
        <f t="shared" si="1234"/>
        <v>822.95540647115968</v>
      </c>
      <c r="AM2038" s="14">
        <f t="shared" si="1235"/>
        <v>662.1368418903071</v>
      </c>
      <c r="AN2038" s="138" t="str">
        <f t="shared" si="1236"/>
        <v>modifiée</v>
      </c>
      <c r="AP2038" s="124"/>
    </row>
    <row r="2039" spans="2:42" x14ac:dyDescent="0.25">
      <c r="B2039" s="3">
        <f t="shared" si="1217"/>
        <v>10105</v>
      </c>
      <c r="C2039" s="14">
        <f t="shared" si="1218"/>
        <v>168.41666666666666</v>
      </c>
      <c r="D2039" s="11">
        <f t="shared" si="1219"/>
        <v>1099.7800585738769</v>
      </c>
      <c r="E2039" s="11">
        <f t="shared" si="1204"/>
        <v>1030.9950573696788</v>
      </c>
      <c r="F2039" s="11">
        <f t="shared" si="1220"/>
        <v>543.55811402878066</v>
      </c>
      <c r="G2039" s="11">
        <f t="shared" si="1205"/>
        <v>776.47298634468973</v>
      </c>
      <c r="H2039" s="11">
        <f t="shared" si="1206"/>
        <v>695.96853716665271</v>
      </c>
      <c r="I2039" s="24">
        <f t="shared" si="1221"/>
        <v>543.55811402878066</v>
      </c>
      <c r="J2039" s="12">
        <f t="shared" si="1207"/>
        <v>0.22859908766967088</v>
      </c>
      <c r="K2039" s="24">
        <f t="shared" si="1208"/>
        <v>702.3765244785493</v>
      </c>
      <c r="L2039" s="12">
        <f t="shared" si="1222"/>
        <v>0.18576252319542508</v>
      </c>
      <c r="M2039" s="24">
        <f t="shared" si="1223"/>
        <v>776.47298634468973</v>
      </c>
      <c r="N2039" s="12">
        <f t="shared" si="1209"/>
        <v>0.51413988635987851</v>
      </c>
      <c r="O2039" s="24">
        <f t="shared" si="1210"/>
        <v>936.88101403595181</v>
      </c>
      <c r="P2039" s="12">
        <f t="shared" si="1224"/>
        <v>0.22126264440809712</v>
      </c>
      <c r="Q2039" s="24">
        <f t="shared" si="1225"/>
        <v>695.96853716665271</v>
      </c>
      <c r="R2039" s="12">
        <f t="shared" si="1211"/>
        <v>0.29632008169325202</v>
      </c>
      <c r="S2039" s="24">
        <f t="shared" si="1212"/>
        <v>975.33969753925294</v>
      </c>
      <c r="T2039" s="12">
        <f t="shared" si="1226"/>
        <v>0.17057289943002424</v>
      </c>
      <c r="W2039" s="24">
        <f t="shared" si="1227"/>
        <v>984.05129648082641</v>
      </c>
      <c r="X2039" s="24">
        <f t="shared" si="1228"/>
        <v>650</v>
      </c>
      <c r="Y2039" s="13">
        <f t="shared" si="1213"/>
        <v>0.27713755099618603</v>
      </c>
      <c r="Z2039" s="24">
        <f t="shared" si="1214"/>
        <v>1173.5940222213089</v>
      </c>
      <c r="AA2039" s="24">
        <f t="shared" si="1215"/>
        <v>10957.84701436608</v>
      </c>
      <c r="AB2039" s="24">
        <f t="shared" si="1229"/>
        <v>840.00991682373956</v>
      </c>
      <c r="AC2039" s="24">
        <f t="shared" si="1230"/>
        <v>695.96853716665271</v>
      </c>
      <c r="AD2039" s="123">
        <f t="shared" si="1231"/>
        <v>10105</v>
      </c>
      <c r="AE2039" s="14">
        <f t="shared" si="1232"/>
        <v>168.41666666666666</v>
      </c>
      <c r="AF2039" s="24">
        <f t="shared" si="1216"/>
        <v>500</v>
      </c>
      <c r="AG2039" s="3">
        <f t="shared" si="1233"/>
        <v>-1</v>
      </c>
      <c r="AH2039" s="14">
        <f t="shared" si="1237"/>
        <v>0</v>
      </c>
      <c r="AI2039" s="14">
        <f t="shared" si="1238"/>
        <v>0</v>
      </c>
      <c r="AJ2039" s="14">
        <f t="shared" si="1239"/>
        <v>0.64999999999999991</v>
      </c>
      <c r="AK2039" s="14">
        <f t="shared" si="1240"/>
        <v>0.87999999999999989</v>
      </c>
      <c r="AL2039" s="24">
        <f t="shared" si="1234"/>
        <v>823.16569318747042</v>
      </c>
      <c r="AM2039" s="14">
        <f t="shared" si="1235"/>
        <v>662.28008989411444</v>
      </c>
      <c r="AN2039" s="138" t="str">
        <f t="shared" si="1236"/>
        <v>modifiée</v>
      </c>
      <c r="AP2039" s="124"/>
    </row>
    <row r="2040" spans="2:42" x14ac:dyDescent="0.25">
      <c r="B2040" s="3">
        <f t="shared" si="1217"/>
        <v>10110</v>
      </c>
      <c r="C2040" s="14">
        <f t="shared" si="1218"/>
        <v>168.5</v>
      </c>
      <c r="D2040" s="11">
        <f t="shared" si="1219"/>
        <v>1099.8541226368068</v>
      </c>
      <c r="E2040" s="11">
        <f t="shared" si="1204"/>
        <v>1031.215832796051</v>
      </c>
      <c r="F2040" s="11">
        <f t="shared" si="1220"/>
        <v>543.74387655197609</v>
      </c>
      <c r="G2040" s="11">
        <f t="shared" si="1205"/>
        <v>776.69424898909779</v>
      </c>
      <c r="H2040" s="11">
        <f t="shared" si="1206"/>
        <v>696.13911006608271</v>
      </c>
      <c r="I2040" s="24">
        <f t="shared" si="1221"/>
        <v>543.74387655197609</v>
      </c>
      <c r="J2040" s="12">
        <f t="shared" si="1207"/>
        <v>0.228544453729988</v>
      </c>
      <c r="K2040" s="24">
        <f t="shared" si="1208"/>
        <v>702.54442877920826</v>
      </c>
      <c r="L2040" s="12">
        <f t="shared" si="1222"/>
        <v>0.1856845102977443</v>
      </c>
      <c r="M2040" s="24">
        <f t="shared" si="1223"/>
        <v>776.69424898909779</v>
      </c>
      <c r="N2040" s="12">
        <f t="shared" si="1209"/>
        <v>0.51518335201776799</v>
      </c>
      <c r="O2040" s="24">
        <f t="shared" si="1210"/>
        <v>934.98343104953278</v>
      </c>
      <c r="P2040" s="12">
        <f t="shared" si="1224"/>
        <v>0.22154376221945915</v>
      </c>
      <c r="Q2040" s="24">
        <f t="shared" si="1225"/>
        <v>696.13911006608271</v>
      </c>
      <c r="R2040" s="12">
        <f t="shared" si="1211"/>
        <v>0.29593762566064769</v>
      </c>
      <c r="S2040" s="24">
        <f t="shared" si="1212"/>
        <v>976.60018123182044</v>
      </c>
      <c r="T2040" s="12">
        <f t="shared" si="1226"/>
        <v>0.17033266205658437</v>
      </c>
      <c r="W2040" s="24">
        <f t="shared" si="1227"/>
        <v>984.32843403182255</v>
      </c>
      <c r="X2040" s="24">
        <f t="shared" si="1228"/>
        <v>650</v>
      </c>
      <c r="Y2040" s="13">
        <f t="shared" si="1213"/>
        <v>0.27695043418725218</v>
      </c>
      <c r="Z2040" s="24">
        <f t="shared" si="1214"/>
        <v>1172.1849691057116</v>
      </c>
      <c r="AA2040" s="24">
        <f t="shared" si="1215"/>
        <v>10951.065201515026</v>
      </c>
      <c r="AB2040" s="24">
        <f t="shared" si="1229"/>
        <v>840.23377204895269</v>
      </c>
      <c r="AC2040" s="24">
        <f t="shared" si="1230"/>
        <v>696.13911006608271</v>
      </c>
      <c r="AD2040" s="123">
        <f t="shared" si="1231"/>
        <v>10110</v>
      </c>
      <c r="AE2040" s="14">
        <f t="shared" si="1232"/>
        <v>168.5</v>
      </c>
      <c r="AF2040" s="24">
        <f t="shared" si="1216"/>
        <v>500</v>
      </c>
      <c r="AG2040" s="3">
        <f t="shared" si="1233"/>
        <v>-1</v>
      </c>
      <c r="AH2040" s="14">
        <f t="shared" si="1237"/>
        <v>0</v>
      </c>
      <c r="AI2040" s="14">
        <f t="shared" si="1238"/>
        <v>0</v>
      </c>
      <c r="AJ2040" s="14">
        <f t="shared" si="1239"/>
        <v>0.64999999999999991</v>
      </c>
      <c r="AK2040" s="14">
        <f t="shared" si="1240"/>
        <v>0.87999999999999989</v>
      </c>
      <c r="AL2040" s="24">
        <f t="shared" si="1234"/>
        <v>823.37577379662207</v>
      </c>
      <c r="AM2040" s="14">
        <f t="shared" si="1235"/>
        <v>662.42311356142147</v>
      </c>
      <c r="AN2040" s="138" t="str">
        <f t="shared" si="1236"/>
        <v>modifiée</v>
      </c>
      <c r="AP2040" s="124"/>
    </row>
    <row r="2041" spans="2:42" x14ac:dyDescent="0.25">
      <c r="B2041" s="3">
        <f t="shared" si="1217"/>
        <v>10115</v>
      </c>
      <c r="C2041" s="14">
        <f t="shared" si="1218"/>
        <v>168.58333333333334</v>
      </c>
      <c r="D2041" s="11">
        <f t="shared" si="1219"/>
        <v>1099.928150106819</v>
      </c>
      <c r="E2041" s="11">
        <f t="shared" si="1204"/>
        <v>1031.4366082224233</v>
      </c>
      <c r="F2041" s="11">
        <f t="shared" si="1220"/>
        <v>543.92956106227382</v>
      </c>
      <c r="G2041" s="11">
        <f t="shared" si="1205"/>
        <v>776.91579275131721</v>
      </c>
      <c r="H2041" s="11">
        <f t="shared" si="1206"/>
        <v>696.30944272813929</v>
      </c>
      <c r="I2041" s="24">
        <f t="shared" si="1221"/>
        <v>543.92956106227382</v>
      </c>
      <c r="J2041" s="12">
        <f t="shared" si="1207"/>
        <v>0.22848982551303929</v>
      </c>
      <c r="K2041" s="24">
        <f t="shared" si="1208"/>
        <v>702.71239577461097</v>
      </c>
      <c r="L2041" s="12">
        <f t="shared" si="1222"/>
        <v>0.18560652973546771</v>
      </c>
      <c r="M2041" s="24">
        <f t="shared" si="1223"/>
        <v>776.91579275131721</v>
      </c>
      <c r="N2041" s="12">
        <f t="shared" si="1209"/>
        <v>0.5162222583830165</v>
      </c>
      <c r="O2041" s="24">
        <f t="shared" si="1210"/>
        <v>933.1017604664745</v>
      </c>
      <c r="P2041" s="12">
        <f t="shared" si="1224"/>
        <v>0.22182241132937511</v>
      </c>
      <c r="Q2041" s="24">
        <f t="shared" si="1225"/>
        <v>696.30944272813929</v>
      </c>
      <c r="R2041" s="12">
        <f t="shared" si="1211"/>
        <v>0.29555358132496973</v>
      </c>
      <c r="S2041" s="24">
        <f t="shared" si="1212"/>
        <v>977.86918215592618</v>
      </c>
      <c r="T2041" s="12">
        <f t="shared" si="1226"/>
        <v>0.17009172663098895</v>
      </c>
      <c r="W2041" s="24">
        <f t="shared" si="1227"/>
        <v>984.60538446600981</v>
      </c>
      <c r="X2041" s="24">
        <f t="shared" si="1228"/>
        <v>650</v>
      </c>
      <c r="Y2041" s="13">
        <f t="shared" si="1213"/>
        <v>0.2767640757964796</v>
      </c>
      <c r="Z2041" s="24">
        <f t="shared" si="1214"/>
        <v>1170.7805939103366</v>
      </c>
      <c r="AA2041" s="24">
        <f t="shared" si="1215"/>
        <v>10944.311909800219</v>
      </c>
      <c r="AB2041" s="24">
        <f t="shared" si="1229"/>
        <v>840.45741359707449</v>
      </c>
      <c r="AC2041" s="24">
        <f t="shared" si="1230"/>
        <v>696.30944272813929</v>
      </c>
      <c r="AD2041" s="123">
        <f t="shared" si="1231"/>
        <v>10115</v>
      </c>
      <c r="AE2041" s="14">
        <f t="shared" si="1232"/>
        <v>168.58333333333334</v>
      </c>
      <c r="AF2041" s="24">
        <f t="shared" si="1216"/>
        <v>500</v>
      </c>
      <c r="AG2041" s="3">
        <f t="shared" si="1233"/>
        <v>-1</v>
      </c>
      <c r="AH2041" s="14">
        <f t="shared" si="1237"/>
        <v>0</v>
      </c>
      <c r="AI2041" s="14">
        <f t="shared" si="1238"/>
        <v>0</v>
      </c>
      <c r="AJ2041" s="14">
        <f t="shared" si="1239"/>
        <v>0.64999999999999991</v>
      </c>
      <c r="AK2041" s="14">
        <f t="shared" si="1240"/>
        <v>0.87999999999999989</v>
      </c>
      <c r="AL2041" s="24">
        <f t="shared" si="1234"/>
        <v>823.58564833704531</v>
      </c>
      <c r="AM2041" s="14">
        <f t="shared" si="1235"/>
        <v>662.56591220808093</v>
      </c>
      <c r="AN2041" s="138" t="str">
        <f t="shared" si="1236"/>
        <v>modifiée</v>
      </c>
      <c r="AP2041" s="124"/>
    </row>
    <row r="2042" spans="2:42" x14ac:dyDescent="0.25">
      <c r="B2042" s="3">
        <f t="shared" si="1217"/>
        <v>10120</v>
      </c>
      <c r="C2042" s="14">
        <f t="shared" si="1218"/>
        <v>168.66666666666666</v>
      </c>
      <c r="D2042" s="11">
        <f t="shared" si="1219"/>
        <v>1100.0021410200543</v>
      </c>
      <c r="E2042" s="11">
        <f t="shared" si="1204"/>
        <v>1031.6573836487955</v>
      </c>
      <c r="F2042" s="11">
        <f t="shared" si="1220"/>
        <v>544.11516759200924</v>
      </c>
      <c r="G2042" s="11">
        <f t="shared" si="1205"/>
        <v>777.13761516264663</v>
      </c>
      <c r="H2042" s="11">
        <f t="shared" si="1206"/>
        <v>696.47953445477026</v>
      </c>
      <c r="I2042" s="24">
        <f t="shared" si="1221"/>
        <v>544.11516759200924</v>
      </c>
      <c r="J2042" s="12">
        <f t="shared" si="1207"/>
        <v>0.22843520304667977</v>
      </c>
      <c r="K2042" s="24">
        <f t="shared" si="1208"/>
        <v>702.88042541140362</v>
      </c>
      <c r="L2042" s="12">
        <f t="shared" si="1222"/>
        <v>0.18552858152211127</v>
      </c>
      <c r="M2042" s="24">
        <f t="shared" si="1223"/>
        <v>777.13761516264663</v>
      </c>
      <c r="N2042" s="12">
        <f t="shared" si="1209"/>
        <v>0.51725662130039751</v>
      </c>
      <c r="O2042" s="24">
        <f t="shared" si="1210"/>
        <v>931.23582812375639</v>
      </c>
      <c r="P2042" s="12">
        <f t="shared" si="1224"/>
        <v>0.22209860394594907</v>
      </c>
      <c r="Q2042" s="24">
        <f t="shared" si="1225"/>
        <v>696.47953445477026</v>
      </c>
      <c r="R2042" s="12">
        <f t="shared" si="1211"/>
        <v>0.29516794151168396</v>
      </c>
      <c r="S2042" s="24">
        <f t="shared" si="1212"/>
        <v>979.14677784227763</v>
      </c>
      <c r="T2042" s="12">
        <f t="shared" si="1226"/>
        <v>0.16985008942288443</v>
      </c>
      <c r="W2042" s="24">
        <f t="shared" si="1227"/>
        <v>984.88214854180626</v>
      </c>
      <c r="X2042" s="24">
        <f t="shared" si="1228"/>
        <v>650</v>
      </c>
      <c r="Y2042" s="13">
        <f t="shared" si="1213"/>
        <v>0.27657847323770268</v>
      </c>
      <c r="Z2042" s="24">
        <f t="shared" si="1214"/>
        <v>1169.3808776747319</v>
      </c>
      <c r="AA2042" s="24">
        <f t="shared" si="1215"/>
        <v>10937.587044975089</v>
      </c>
      <c r="AB2042" s="24">
        <f t="shared" si="1229"/>
        <v>840.68084149828826</v>
      </c>
      <c r="AC2042" s="24">
        <f t="shared" si="1230"/>
        <v>696.47953445477026</v>
      </c>
      <c r="AD2042" s="123">
        <f t="shared" si="1231"/>
        <v>10120</v>
      </c>
      <c r="AE2042" s="14">
        <f t="shared" si="1232"/>
        <v>168.66666666666666</v>
      </c>
      <c r="AF2042" s="24">
        <f t="shared" si="1216"/>
        <v>500</v>
      </c>
      <c r="AG2042" s="3">
        <f t="shared" si="1233"/>
        <v>-1</v>
      </c>
      <c r="AH2042" s="14">
        <f t="shared" si="1237"/>
        <v>0</v>
      </c>
      <c r="AI2042" s="14">
        <f t="shared" si="1238"/>
        <v>0</v>
      </c>
      <c r="AJ2042" s="14">
        <f t="shared" si="1239"/>
        <v>0.64999999999999991</v>
      </c>
      <c r="AK2042" s="14">
        <f t="shared" si="1240"/>
        <v>0.87999999999999989</v>
      </c>
      <c r="AL2042" s="24">
        <f t="shared" si="1234"/>
        <v>823.79531684419703</v>
      </c>
      <c r="AM2042" s="14">
        <f t="shared" si="1235"/>
        <v>662.70848514658769</v>
      </c>
      <c r="AN2042" s="138" t="str">
        <f t="shared" si="1236"/>
        <v>modifiée</v>
      </c>
      <c r="AP2042" s="124"/>
    </row>
    <row r="2043" spans="2:42" x14ac:dyDescent="0.25">
      <c r="B2043" s="3">
        <f t="shared" si="1217"/>
        <v>10125</v>
      </c>
      <c r="C2043" s="14">
        <f t="shared" si="1218"/>
        <v>168.75</v>
      </c>
      <c r="D2043" s="11">
        <f t="shared" si="1219"/>
        <v>1100.0760954126006</v>
      </c>
      <c r="E2043" s="11">
        <f t="shared" si="1204"/>
        <v>1031.8781590751678</v>
      </c>
      <c r="F2043" s="11">
        <f t="shared" si="1220"/>
        <v>544.30069617353138</v>
      </c>
      <c r="G2043" s="11">
        <f t="shared" si="1205"/>
        <v>777.35971376659256</v>
      </c>
      <c r="H2043" s="11">
        <f t="shared" si="1206"/>
        <v>696.64938454419314</v>
      </c>
      <c r="I2043" s="24">
        <f t="shared" si="1221"/>
        <v>544.30069617353138</v>
      </c>
      <c r="J2043" s="12">
        <f t="shared" si="1207"/>
        <v>0.22838058635873104</v>
      </c>
      <c r="K2043" s="24">
        <f t="shared" si="1208"/>
        <v>703.04851763619399</v>
      </c>
      <c r="L2043" s="12">
        <f t="shared" si="1222"/>
        <v>0.18545066567109117</v>
      </c>
      <c r="M2043" s="24">
        <f t="shared" si="1223"/>
        <v>777.35971376659256</v>
      </c>
      <c r="N2043" s="12">
        <f t="shared" si="1209"/>
        <v>0.51828645671898022</v>
      </c>
      <c r="O2043" s="24">
        <f t="shared" si="1210"/>
        <v>929.38546212166943</v>
      </c>
      <c r="P2043" s="12">
        <f t="shared" si="1224"/>
        <v>0.22237235228083913</v>
      </c>
      <c r="Q2043" s="24">
        <f t="shared" si="1225"/>
        <v>696.64938454419314</v>
      </c>
      <c r="R2043" s="12">
        <f t="shared" si="1211"/>
        <v>0.29478069903008119</v>
      </c>
      <c r="S2043" s="24">
        <f t="shared" si="1212"/>
        <v>980.43304668332644</v>
      </c>
      <c r="T2043" s="12">
        <f t="shared" si="1226"/>
        <v>0.16960774668844955</v>
      </c>
      <c r="W2043" s="24">
        <f t="shared" si="1227"/>
        <v>985.15872701504395</v>
      </c>
      <c r="X2043" s="24">
        <f t="shared" si="1228"/>
        <v>650</v>
      </c>
      <c r="Y2043" s="13">
        <f t="shared" si="1213"/>
        <v>0.27639362392952571</v>
      </c>
      <c r="Z2043" s="24">
        <f t="shared" si="1214"/>
        <v>1167.9858015030959</v>
      </c>
      <c r="AA2043" s="24">
        <f t="shared" si="1215"/>
        <v>10930.89051293722</v>
      </c>
      <c r="AB2043" s="24">
        <f t="shared" si="1229"/>
        <v>840.9040557796186</v>
      </c>
      <c r="AC2043" s="24">
        <f t="shared" si="1230"/>
        <v>696.64938454419314</v>
      </c>
      <c r="AD2043" s="123">
        <f t="shared" si="1231"/>
        <v>10125</v>
      </c>
      <c r="AE2043" s="14">
        <f t="shared" si="1232"/>
        <v>168.75</v>
      </c>
      <c r="AF2043" s="24">
        <f t="shared" si="1216"/>
        <v>500</v>
      </c>
      <c r="AG2043" s="3">
        <f t="shared" si="1233"/>
        <v>-1</v>
      </c>
      <c r="AH2043" s="14">
        <f t="shared" si="1237"/>
        <v>0</v>
      </c>
      <c r="AI2043" s="14">
        <f t="shared" si="1238"/>
        <v>0</v>
      </c>
      <c r="AJ2043" s="14">
        <f t="shared" si="1239"/>
        <v>0.64999999999999991</v>
      </c>
      <c r="AK2043" s="14">
        <f t="shared" si="1240"/>
        <v>0.87999999999999989</v>
      </c>
      <c r="AL2043" s="24">
        <f t="shared" si="1234"/>
        <v>824.00477935055483</v>
      </c>
      <c r="AM2043" s="14">
        <f t="shared" si="1235"/>
        <v>662.8508316860657</v>
      </c>
      <c r="AN2043" s="138" t="str">
        <f t="shared" si="1236"/>
        <v>modifiée</v>
      </c>
      <c r="AP2043" s="124"/>
    </row>
    <row r="2044" spans="2:42" x14ac:dyDescent="0.25">
      <c r="B2044" s="3">
        <f t="shared" si="1217"/>
        <v>10130</v>
      </c>
      <c r="C2044" s="14">
        <f t="shared" si="1218"/>
        <v>168.83333333333334</v>
      </c>
      <c r="D2044" s="11">
        <f t="shared" si="1219"/>
        <v>1100.1500133204918</v>
      </c>
      <c r="E2044" s="11">
        <f t="shared" si="1204"/>
        <v>1032.09893450154</v>
      </c>
      <c r="F2044" s="11">
        <f t="shared" si="1220"/>
        <v>544.48614683920243</v>
      </c>
      <c r="G2044" s="11">
        <f t="shared" si="1205"/>
        <v>777.58208611887335</v>
      </c>
      <c r="H2044" s="11">
        <f t="shared" si="1206"/>
        <v>696.81899229088162</v>
      </c>
      <c r="I2044" s="24">
        <f t="shared" si="1221"/>
        <v>544.48614683920243</v>
      </c>
      <c r="J2044" s="12">
        <f t="shared" si="1207"/>
        <v>0.22832597547698111</v>
      </c>
      <c r="K2044" s="24">
        <f t="shared" si="1208"/>
        <v>703.21667239555018</v>
      </c>
      <c r="L2044" s="12">
        <f t="shared" si="1222"/>
        <v>0.18537278219578171</v>
      </c>
      <c r="M2044" s="24">
        <f t="shared" si="1223"/>
        <v>777.58208611887335</v>
      </c>
      <c r="N2044" s="12">
        <f t="shared" si="1209"/>
        <v>0.5193117806879276</v>
      </c>
      <c r="O2044" s="24">
        <f t="shared" si="1210"/>
        <v>927.55049279083255</v>
      </c>
      <c r="P2044" s="12">
        <f t="shared" si="1224"/>
        <v>0.22264366854767187</v>
      </c>
      <c r="Q2044" s="24">
        <f t="shared" si="1225"/>
        <v>696.81899229088162</v>
      </c>
      <c r="R2044" s="12">
        <f t="shared" si="1211"/>
        <v>0.2943918466736713</v>
      </c>
      <c r="S2044" s="24">
        <f t="shared" si="1212"/>
        <v>981.72806794431779</v>
      </c>
      <c r="T2044" s="12">
        <f t="shared" si="1226"/>
        <v>0.16936469467059648</v>
      </c>
      <c r="W2044" s="24">
        <f t="shared" si="1227"/>
        <v>985.43512063897344</v>
      </c>
      <c r="X2044" s="24">
        <f t="shared" si="1228"/>
        <v>650</v>
      </c>
      <c r="Y2044" s="13">
        <f t="shared" si="1213"/>
        <v>0.27620952529534393</v>
      </c>
      <c r="Z2044" s="24">
        <f t="shared" si="1214"/>
        <v>1166.5953465641651</v>
      </c>
      <c r="AA2044" s="24">
        <f t="shared" si="1215"/>
        <v>10924.222219729374</v>
      </c>
      <c r="AB2044" s="24">
        <f t="shared" si="1229"/>
        <v>841.12705646492759</v>
      </c>
      <c r="AC2044" s="24">
        <f t="shared" si="1230"/>
        <v>696.81899229088162</v>
      </c>
      <c r="AD2044" s="123">
        <f t="shared" si="1231"/>
        <v>10130</v>
      </c>
      <c r="AE2044" s="14">
        <f t="shared" si="1232"/>
        <v>168.83333333333334</v>
      </c>
      <c r="AF2044" s="24">
        <f t="shared" si="1216"/>
        <v>500</v>
      </c>
      <c r="AG2044" s="3">
        <f t="shared" si="1233"/>
        <v>-1</v>
      </c>
      <c r="AH2044" s="14">
        <f t="shared" si="1237"/>
        <v>0</v>
      </c>
      <c r="AI2044" s="14">
        <f t="shared" si="1238"/>
        <v>0</v>
      </c>
      <c r="AJ2044" s="14">
        <f t="shared" si="1239"/>
        <v>0.64999999999999991</v>
      </c>
      <c r="AK2044" s="14">
        <f t="shared" si="1240"/>
        <v>0.87999999999999989</v>
      </c>
      <c r="AL2044" s="24">
        <f t="shared" si="1234"/>
        <v>824.21403588561498</v>
      </c>
      <c r="AM2044" s="14">
        <f t="shared" si="1235"/>
        <v>662.99295113225651</v>
      </c>
      <c r="AN2044" s="138" t="str">
        <f t="shared" si="1236"/>
        <v>modifiée</v>
      </c>
      <c r="AP2044" s="124"/>
    </row>
    <row r="2045" spans="2:42" x14ac:dyDescent="0.25">
      <c r="B2045" s="3">
        <f t="shared" si="1217"/>
        <v>10135</v>
      </c>
      <c r="C2045" s="14">
        <f t="shared" si="1218"/>
        <v>168.91666666666666</v>
      </c>
      <c r="D2045" s="11">
        <f t="shared" si="1219"/>
        <v>1100.2238947797089</v>
      </c>
      <c r="E2045" s="11">
        <f t="shared" si="1204"/>
        <v>1032.3197099279121</v>
      </c>
      <c r="F2045" s="11">
        <f t="shared" si="1220"/>
        <v>544.67151962139826</v>
      </c>
      <c r="G2045" s="11">
        <f t="shared" si="1205"/>
        <v>777.80472978742102</v>
      </c>
      <c r="H2045" s="11">
        <f t="shared" si="1206"/>
        <v>696.98835698555217</v>
      </c>
      <c r="I2045" s="24">
        <f t="shared" si="1221"/>
        <v>544.67151962139826</v>
      </c>
      <c r="J2045" s="12">
        <f t="shared" si="1207"/>
        <v>0.22827137042918413</v>
      </c>
      <c r="K2045" s="24">
        <f t="shared" si="1208"/>
        <v>703.38488963600207</v>
      </c>
      <c r="L2045" s="12">
        <f t="shared" si="1222"/>
        <v>0.18529493110947307</v>
      </c>
      <c r="M2045" s="24">
        <f t="shared" si="1223"/>
        <v>777.80472978742102</v>
      </c>
      <c r="N2045" s="12">
        <f t="shared" si="1209"/>
        <v>0.52033260935237236</v>
      </c>
      <c r="O2045" s="24">
        <f t="shared" si="1210"/>
        <v>925.73075265972807</v>
      </c>
      <c r="P2045" s="12">
        <f t="shared" si="1224"/>
        <v>0.22291256496026945</v>
      </c>
      <c r="Q2045" s="24">
        <f t="shared" si="1225"/>
        <v>696.98835698555217</v>
      </c>
      <c r="R2045" s="12">
        <f t="shared" si="1211"/>
        <v>0.29400137722058789</v>
      </c>
      <c r="S2045" s="24">
        <f t="shared" si="1212"/>
        <v>983.0319217744966</v>
      </c>
      <c r="T2045" s="12">
        <f t="shared" si="1226"/>
        <v>0.16912092959904806</v>
      </c>
      <c r="W2045" s="24">
        <f t="shared" si="1227"/>
        <v>985.71133016426882</v>
      </c>
      <c r="X2045" s="24">
        <f t="shared" si="1228"/>
        <v>650</v>
      </c>
      <c r="Y2045" s="13">
        <f t="shared" si="1213"/>
        <v>0.27602617476335572</v>
      </c>
      <c r="Z2045" s="24">
        <f t="shared" si="1214"/>
        <v>1165.2094940910815</v>
      </c>
      <c r="AA2045" s="24">
        <f t="shared" si="1215"/>
        <v>10917.582071540164</v>
      </c>
      <c r="AB2045" s="24">
        <f t="shared" si="1229"/>
        <v>841.34984357491044</v>
      </c>
      <c r="AC2045" s="24">
        <f t="shared" si="1230"/>
        <v>696.98835698555217</v>
      </c>
      <c r="AD2045" s="123">
        <f t="shared" si="1231"/>
        <v>10135</v>
      </c>
      <c r="AE2045" s="14">
        <f t="shared" si="1232"/>
        <v>168.91666666666666</v>
      </c>
      <c r="AF2045" s="24">
        <f t="shared" si="1216"/>
        <v>500</v>
      </c>
      <c r="AG2045" s="3">
        <f t="shared" si="1233"/>
        <v>-1</v>
      </c>
      <c r="AH2045" s="14">
        <f t="shared" si="1237"/>
        <v>0</v>
      </c>
      <c r="AI2045" s="14">
        <f t="shared" si="1238"/>
        <v>0</v>
      </c>
      <c r="AJ2045" s="14">
        <f t="shared" si="1239"/>
        <v>0.64999999999999991</v>
      </c>
      <c r="AK2045" s="14">
        <f t="shared" si="1240"/>
        <v>0.87999999999999989</v>
      </c>
      <c r="AL2045" s="24">
        <f t="shared" si="1234"/>
        <v>824.42308647588743</v>
      </c>
      <c r="AM2045" s="14">
        <f t="shared" si="1235"/>
        <v>663.13484278750605</v>
      </c>
      <c r="AN2045" s="138" t="str">
        <f t="shared" si="1236"/>
        <v>modifiée</v>
      </c>
      <c r="AP2045" s="124"/>
    </row>
    <row r="2046" spans="2:42" x14ac:dyDescent="0.25">
      <c r="B2046" s="3">
        <f t="shared" si="1217"/>
        <v>10140</v>
      </c>
      <c r="C2046" s="14">
        <f t="shared" si="1218"/>
        <v>169</v>
      </c>
      <c r="D2046" s="11">
        <f t="shared" si="1219"/>
        <v>1100.2977398261798</v>
      </c>
      <c r="E2046" s="11">
        <f t="shared" si="1204"/>
        <v>1032.5404853542843</v>
      </c>
      <c r="F2046" s="11">
        <f t="shared" si="1220"/>
        <v>544.85681455250779</v>
      </c>
      <c r="G2046" s="11">
        <f t="shared" si="1205"/>
        <v>778.02764235238135</v>
      </c>
      <c r="H2046" s="11">
        <f t="shared" si="1206"/>
        <v>697.15747791515128</v>
      </c>
      <c r="I2046" s="24">
        <f t="shared" si="1221"/>
        <v>544.85681455250779</v>
      </c>
      <c r="J2046" s="12">
        <f t="shared" si="1207"/>
        <v>0.22821677124306056</v>
      </c>
      <c r="K2046" s="24">
        <f t="shared" si="1208"/>
        <v>703.55316930404138</v>
      </c>
      <c r="L2046" s="12">
        <f t="shared" si="1222"/>
        <v>0.18521711242539271</v>
      </c>
      <c r="M2046" s="24">
        <f t="shared" si="1223"/>
        <v>778.02764235238135</v>
      </c>
      <c r="N2046" s="12">
        <f t="shared" si="1209"/>
        <v>0.52134895894936728</v>
      </c>
      <c r="O2046" s="24">
        <f t="shared" si="1210"/>
        <v>923.92607642274561</v>
      </c>
      <c r="P2046" s="12">
        <f t="shared" si="1224"/>
        <v>0.22317905373106195</v>
      </c>
      <c r="Q2046" s="24">
        <f t="shared" si="1225"/>
        <v>697.15747791515128</v>
      </c>
      <c r="R2046" s="12">
        <f t="shared" si="1211"/>
        <v>0.29360928343400239</v>
      </c>
      <c r="S2046" s="24">
        <f t="shared" si="1212"/>
        <v>984.34468921847815</v>
      </c>
      <c r="T2046" s="12">
        <f t="shared" si="1226"/>
        <v>0.16887644769050011</v>
      </c>
      <c r="W2046" s="24">
        <f t="shared" si="1227"/>
        <v>985.9873563390322</v>
      </c>
      <c r="X2046" s="24">
        <f t="shared" si="1228"/>
        <v>650</v>
      </c>
      <c r="Y2046" s="13">
        <f t="shared" si="1213"/>
        <v>0.27584356976660118</v>
      </c>
      <c r="Z2046" s="24">
        <f t="shared" si="1214"/>
        <v>1163.8282253813031</v>
      </c>
      <c r="AA2046" s="24">
        <f t="shared" si="1215"/>
        <v>10910.969974705826</v>
      </c>
      <c r="AB2046" s="24">
        <f t="shared" si="1229"/>
        <v>841.57241712709174</v>
      </c>
      <c r="AC2046" s="24">
        <f t="shared" si="1230"/>
        <v>697.15747791515128</v>
      </c>
      <c r="AD2046" s="123">
        <f t="shared" si="1231"/>
        <v>10140</v>
      </c>
      <c r="AE2046" s="14">
        <f t="shared" si="1232"/>
        <v>169</v>
      </c>
      <c r="AF2046" s="24">
        <f t="shared" si="1216"/>
        <v>500</v>
      </c>
      <c r="AG2046" s="3">
        <f t="shared" si="1233"/>
        <v>-1</v>
      </c>
      <c r="AH2046" s="14">
        <f t="shared" si="1237"/>
        <v>0</v>
      </c>
      <c r="AI2046" s="14">
        <f t="shared" si="1238"/>
        <v>0</v>
      </c>
      <c r="AJ2046" s="14">
        <f t="shared" si="1239"/>
        <v>0.64999999999999991</v>
      </c>
      <c r="AK2046" s="14">
        <f t="shared" si="1240"/>
        <v>0.87999999999999989</v>
      </c>
      <c r="AL2046" s="24">
        <f t="shared" si="1234"/>
        <v>824.63193114489309</v>
      </c>
      <c r="AM2046" s="14">
        <f t="shared" si="1235"/>
        <v>663.27650595075409</v>
      </c>
      <c r="AN2046" s="138" t="str">
        <f t="shared" si="1236"/>
        <v>modifiée</v>
      </c>
      <c r="AP2046" s="124"/>
    </row>
    <row r="2047" spans="2:42" x14ac:dyDescent="0.25">
      <c r="B2047" s="3">
        <f t="shared" si="1217"/>
        <v>10145</v>
      </c>
      <c r="C2047" s="14">
        <f t="shared" si="1218"/>
        <v>169.08333333333334</v>
      </c>
      <c r="D2047" s="11">
        <f t="shared" si="1219"/>
        <v>1100.3715484957793</v>
      </c>
      <c r="E2047" s="11">
        <f t="shared" si="1204"/>
        <v>1032.7612607806566</v>
      </c>
      <c r="F2047" s="11">
        <f t="shared" si="1220"/>
        <v>545.04203166493323</v>
      </c>
      <c r="G2047" s="11">
        <f t="shared" si="1205"/>
        <v>778.25082140611244</v>
      </c>
      <c r="H2047" s="11">
        <f t="shared" si="1206"/>
        <v>697.32635436284181</v>
      </c>
      <c r="I2047" s="24">
        <f t="shared" si="1221"/>
        <v>545.04203166493323</v>
      </c>
      <c r="J2047" s="12">
        <f t="shared" si="1207"/>
        <v>0.22816217794629712</v>
      </c>
      <c r="K2047" s="24">
        <f t="shared" si="1208"/>
        <v>703.72151134612034</v>
      </c>
      <c r="L2047" s="12">
        <f t="shared" si="1222"/>
        <v>0.18513932615671586</v>
      </c>
      <c r="M2047" s="24">
        <f t="shared" si="1223"/>
        <v>778.25082140611244</v>
      </c>
      <c r="N2047" s="12">
        <f t="shared" si="1209"/>
        <v>0.52236084580391218</v>
      </c>
      <c r="O2047" s="24">
        <f t="shared" si="1210"/>
        <v>922.13630090872402</v>
      </c>
      <c r="P2047" s="12">
        <f t="shared" si="1224"/>
        <v>0.2234431470695146</v>
      </c>
      <c r="Q2047" s="24">
        <f t="shared" si="1225"/>
        <v>697.32635436284181</v>
      </c>
      <c r="R2047" s="12">
        <f t="shared" si="1211"/>
        <v>0.29321555806255295</v>
      </c>
      <c r="S2047" s="24">
        <f t="shared" si="1212"/>
        <v>985.66645222777311</v>
      </c>
      <c r="T2047" s="12">
        <f t="shared" si="1226"/>
        <v>0.16863124514877731</v>
      </c>
      <c r="W2047" s="24">
        <f t="shared" si="1227"/>
        <v>986.26319990879881</v>
      </c>
      <c r="X2047" s="24">
        <f t="shared" si="1228"/>
        <v>650</v>
      </c>
      <c r="Y2047" s="13">
        <f t="shared" si="1213"/>
        <v>0.27566170774295473</v>
      </c>
      <c r="Z2047" s="24">
        <f t="shared" si="1214"/>
        <v>1162.4515217964445</v>
      </c>
      <c r="AA2047" s="24">
        <f t="shared" si="1215"/>
        <v>10904.385835710056</v>
      </c>
      <c r="AB2047" s="24">
        <f t="shared" si="1229"/>
        <v>841.79477713582037</v>
      </c>
      <c r="AC2047" s="24">
        <f t="shared" si="1230"/>
        <v>697.32635436284181</v>
      </c>
      <c r="AD2047" s="123">
        <f t="shared" si="1231"/>
        <v>10145</v>
      </c>
      <c r="AE2047" s="14">
        <f t="shared" si="1232"/>
        <v>169.08333333333334</v>
      </c>
      <c r="AF2047" s="24">
        <f t="shared" si="1216"/>
        <v>500</v>
      </c>
      <c r="AG2047" s="3">
        <f t="shared" si="1233"/>
        <v>-1</v>
      </c>
      <c r="AH2047" s="14">
        <f t="shared" si="1237"/>
        <v>0</v>
      </c>
      <c r="AI2047" s="14">
        <f t="shared" si="1238"/>
        <v>0</v>
      </c>
      <c r="AJ2047" s="14">
        <f t="shared" si="1239"/>
        <v>0.64999999999999991</v>
      </c>
      <c r="AK2047" s="14">
        <f t="shared" si="1240"/>
        <v>0.87999999999999989</v>
      </c>
      <c r="AL2047" s="24">
        <f t="shared" si="1234"/>
        <v>824.8405699131597</v>
      </c>
      <c r="AM2047" s="14">
        <f t="shared" si="1235"/>
        <v>663.41793991752058</v>
      </c>
      <c r="AN2047" s="138" t="str">
        <f t="shared" si="1236"/>
        <v>modifiée</v>
      </c>
      <c r="AP2047" s="124"/>
    </row>
    <row r="2048" spans="2:42" x14ac:dyDescent="0.25">
      <c r="B2048" s="3">
        <f t="shared" si="1217"/>
        <v>10150</v>
      </c>
      <c r="C2048" s="14">
        <f t="shared" si="1218"/>
        <v>169.16666666666666</v>
      </c>
      <c r="D2048" s="11">
        <f t="shared" si="1219"/>
        <v>1100.4453208243285</v>
      </c>
      <c r="E2048" s="11">
        <f t="shared" si="1204"/>
        <v>1032.9820362070286</v>
      </c>
      <c r="F2048" s="11">
        <f t="shared" si="1220"/>
        <v>545.22717099108991</v>
      </c>
      <c r="G2048" s="11">
        <f t="shared" si="1205"/>
        <v>778.47426455318191</v>
      </c>
      <c r="H2048" s="11">
        <f t="shared" si="1206"/>
        <v>697.49498560799054</v>
      </c>
      <c r="I2048" s="24">
        <f t="shared" si="1221"/>
        <v>545.22717099108991</v>
      </c>
      <c r="J2048" s="12">
        <f t="shared" si="1207"/>
        <v>0.22810759056654639</v>
      </c>
      <c r="K2048" s="24">
        <f t="shared" si="1208"/>
        <v>703.8899157086546</v>
      </c>
      <c r="L2048" s="12">
        <f t="shared" si="1222"/>
        <v>0.1850615723165496</v>
      </c>
      <c r="M2048" s="24">
        <f t="shared" si="1223"/>
        <v>778.47426455318191</v>
      </c>
      <c r="N2048" s="12">
        <f t="shared" si="1209"/>
        <v>0.52336828632505694</v>
      </c>
      <c r="O2048" s="24">
        <f t="shared" si="1210"/>
        <v>920.36126504998447</v>
      </c>
      <c r="P2048" s="12">
        <f t="shared" si="1224"/>
        <v>0.22370485718053412</v>
      </c>
      <c r="Q2048" s="24">
        <f t="shared" si="1225"/>
        <v>697.49498560799054</v>
      </c>
      <c r="R2048" s="12">
        <f t="shared" si="1211"/>
        <v>0.29282019384078151</v>
      </c>
      <c r="S2048" s="24">
        <f t="shared" si="1212"/>
        <v>986.99729367248278</v>
      </c>
      <c r="T2048" s="12">
        <f t="shared" si="1226"/>
        <v>0.16838531816495861</v>
      </c>
      <c r="W2048" s="24">
        <f t="shared" si="1227"/>
        <v>986.53886161654179</v>
      </c>
      <c r="X2048" s="24">
        <f t="shared" si="1228"/>
        <v>650</v>
      </c>
      <c r="Y2048" s="13">
        <f t="shared" si="1213"/>
        <v>0.27548058613516441</v>
      </c>
      <c r="Z2048" s="24">
        <f t="shared" si="1214"/>
        <v>1161.0793647621704</v>
      </c>
      <c r="AA2048" s="24">
        <f t="shared" si="1215"/>
        <v>10897.829561185843</v>
      </c>
      <c r="AB2048" s="24">
        <f t="shared" si="1229"/>
        <v>842.01692361226617</v>
      </c>
      <c r="AC2048" s="24">
        <f t="shared" si="1230"/>
        <v>697.49498560799054</v>
      </c>
      <c r="AD2048" s="123">
        <f t="shared" si="1231"/>
        <v>10150</v>
      </c>
      <c r="AE2048" s="14">
        <f t="shared" si="1232"/>
        <v>169.16666666666666</v>
      </c>
      <c r="AF2048" s="24">
        <f t="shared" si="1216"/>
        <v>500</v>
      </c>
      <c r="AG2048" s="3">
        <f t="shared" si="1233"/>
        <v>-1</v>
      </c>
      <c r="AH2048" s="14">
        <f t="shared" si="1237"/>
        <v>0</v>
      </c>
      <c r="AI2048" s="14">
        <f t="shared" si="1238"/>
        <v>0</v>
      </c>
      <c r="AJ2048" s="14">
        <f t="shared" si="1239"/>
        <v>0.64999999999999991</v>
      </c>
      <c r="AK2048" s="14">
        <f t="shared" si="1240"/>
        <v>0.87999999999999989</v>
      </c>
      <c r="AL2048" s="24">
        <f t="shared" si="1234"/>
        <v>825.04900279821823</v>
      </c>
      <c r="AM2048" s="14">
        <f t="shared" si="1235"/>
        <v>663.55914397989477</v>
      </c>
      <c r="AN2048" s="138" t="str">
        <f t="shared" si="1236"/>
        <v>modifiée</v>
      </c>
      <c r="AP2048" s="124"/>
    </row>
    <row r="2049" spans="2:42" x14ac:dyDescent="0.25">
      <c r="B2049" s="3">
        <f t="shared" si="1217"/>
        <v>10155</v>
      </c>
      <c r="C2049" s="14">
        <f t="shared" si="1218"/>
        <v>169.25</v>
      </c>
      <c r="D2049" s="11">
        <f t="shared" si="1219"/>
        <v>1100.5190568475964</v>
      </c>
      <c r="E2049" s="11">
        <f t="shared" si="1204"/>
        <v>1033.2028116334009</v>
      </c>
      <c r="F2049" s="11">
        <f t="shared" si="1220"/>
        <v>545.41223256340641</v>
      </c>
      <c r="G2049" s="11">
        <f t="shared" si="1205"/>
        <v>778.69796941036248</v>
      </c>
      <c r="H2049" s="11">
        <f t="shared" si="1206"/>
        <v>697.66337092615549</v>
      </c>
      <c r="I2049" s="24">
        <f t="shared" si="1221"/>
        <v>545.41223256340641</v>
      </c>
      <c r="J2049" s="12">
        <f t="shared" si="1207"/>
        <v>0.22805300913142715</v>
      </c>
      <c r="K2049" s="24">
        <f t="shared" si="1208"/>
        <v>704.0583823380216</v>
      </c>
      <c r="L2049" s="12">
        <f t="shared" si="1222"/>
        <v>0.1849838509179223</v>
      </c>
      <c r="M2049" s="24">
        <f t="shared" si="1223"/>
        <v>778.69796941036248</v>
      </c>
      <c r="N2049" s="12">
        <f t="shared" si="1209"/>
        <v>0.5243712970020783</v>
      </c>
      <c r="O2049" s="24">
        <f t="shared" si="1210"/>
        <v>918.60080985184607</v>
      </c>
      <c r="P2049" s="12">
        <f t="shared" si="1224"/>
        <v>0.22396419626292538</v>
      </c>
      <c r="Q2049" s="24">
        <f t="shared" si="1225"/>
        <v>697.66337092615549</v>
      </c>
      <c r="R2049" s="12">
        <f t="shared" si="1211"/>
        <v>0.29242318348958407</v>
      </c>
      <c r="S2049" s="24">
        <f t="shared" si="1212"/>
        <v>988.3372973531616</v>
      </c>
      <c r="T2049" s="12">
        <f t="shared" si="1226"/>
        <v>0.16813866291751567</v>
      </c>
      <c r="W2049" s="24">
        <f t="shared" si="1227"/>
        <v>986.81434220267693</v>
      </c>
      <c r="X2049" s="24">
        <f t="shared" si="1228"/>
        <v>650</v>
      </c>
      <c r="Y2049" s="13">
        <f t="shared" si="1213"/>
        <v>0.27530020239086511</v>
      </c>
      <c r="Z2049" s="24">
        <f t="shared" si="1214"/>
        <v>1159.7117357680986</v>
      </c>
      <c r="AA2049" s="24">
        <f t="shared" si="1215"/>
        <v>10891.301057916136</v>
      </c>
      <c r="AB2049" s="24">
        <f t="shared" si="1229"/>
        <v>842.23885656441621</v>
      </c>
      <c r="AC2049" s="24">
        <f t="shared" si="1230"/>
        <v>697.66337092615549</v>
      </c>
      <c r="AD2049" s="123">
        <f t="shared" si="1231"/>
        <v>10155</v>
      </c>
      <c r="AE2049" s="14">
        <f t="shared" si="1232"/>
        <v>169.25</v>
      </c>
      <c r="AF2049" s="24">
        <f t="shared" si="1216"/>
        <v>500</v>
      </c>
      <c r="AG2049" s="3">
        <f t="shared" si="1233"/>
        <v>-1</v>
      </c>
      <c r="AH2049" s="14">
        <f t="shared" si="1237"/>
        <v>0</v>
      </c>
      <c r="AI2049" s="14">
        <f t="shared" si="1238"/>
        <v>0</v>
      </c>
      <c r="AJ2049" s="14">
        <f t="shared" si="1239"/>
        <v>0.64999999999999991</v>
      </c>
      <c r="AK2049" s="14">
        <f t="shared" si="1240"/>
        <v>0.87999999999999989</v>
      </c>
      <c r="AL2049" s="24">
        <f t="shared" si="1234"/>
        <v>825.25722981460035</v>
      </c>
      <c r="AM2049" s="14">
        <f t="shared" si="1235"/>
        <v>663.70011742652366</v>
      </c>
      <c r="AN2049" s="138" t="str">
        <f t="shared" si="1236"/>
        <v>modifiée</v>
      </c>
      <c r="AP2049" s="124"/>
    </row>
    <row r="2050" spans="2:42" x14ac:dyDescent="0.25">
      <c r="B2050" s="3">
        <f t="shared" si="1217"/>
        <v>10160</v>
      </c>
      <c r="C2050" s="14">
        <f t="shared" si="1218"/>
        <v>169.33333333333334</v>
      </c>
      <c r="D2050" s="11">
        <f t="shared" si="1219"/>
        <v>1100.592756601299</v>
      </c>
      <c r="E2050" s="11">
        <f t="shared" si="1204"/>
        <v>1033.4235870597731</v>
      </c>
      <c r="F2050" s="11">
        <f t="shared" si="1220"/>
        <v>545.59721641432429</v>
      </c>
      <c r="G2050" s="11">
        <f t="shared" si="1205"/>
        <v>778.92193360662543</v>
      </c>
      <c r="H2050" s="11">
        <f t="shared" si="1206"/>
        <v>697.83150958907299</v>
      </c>
      <c r="I2050" s="24">
        <f t="shared" si="1221"/>
        <v>545.59721641432429</v>
      </c>
      <c r="J2050" s="12">
        <f t="shared" si="1207"/>
        <v>0.22799843366852368</v>
      </c>
      <c r="K2050" s="24">
        <f t="shared" si="1208"/>
        <v>704.22691118056184</v>
      </c>
      <c r="L2050" s="12">
        <f t="shared" si="1222"/>
        <v>0.1849061619738053</v>
      </c>
      <c r="M2050" s="24">
        <f t="shared" si="1223"/>
        <v>778.92193360662543</v>
      </c>
      <c r="N2050" s="12">
        <f t="shared" si="1209"/>
        <v>0.52536989440072612</v>
      </c>
      <c r="O2050" s="24">
        <f t="shared" si="1210"/>
        <v>916.85477836262226</v>
      </c>
      <c r="P2050" s="12">
        <f t="shared" si="1224"/>
        <v>0.22422117650795878</v>
      </c>
      <c r="Q2050" s="24">
        <f t="shared" si="1225"/>
        <v>697.83150958907299</v>
      </c>
      <c r="R2050" s="12">
        <f t="shared" si="1211"/>
        <v>0.29202451971667331</v>
      </c>
      <c r="S2050" s="24">
        <f t="shared" si="1212"/>
        <v>989.68654801284424</v>
      </c>
      <c r="T2050" s="12">
        <f t="shared" si="1226"/>
        <v>0.16789127557249786</v>
      </c>
      <c r="W2050" s="24">
        <f t="shared" si="1227"/>
        <v>987.08964240506782</v>
      </c>
      <c r="X2050" s="24">
        <f t="shared" si="1228"/>
        <v>650</v>
      </c>
      <c r="Y2050" s="13">
        <f t="shared" si="1213"/>
        <v>0.27512055396258883</v>
      </c>
      <c r="Z2050" s="24">
        <f t="shared" si="1214"/>
        <v>1158.3486163676325</v>
      </c>
      <c r="AA2050" s="24">
        <f t="shared" si="1215"/>
        <v>10884.800232834466</v>
      </c>
      <c r="AB2050" s="24">
        <f t="shared" si="1229"/>
        <v>842.46057599707046</v>
      </c>
      <c r="AC2050" s="24">
        <f t="shared" si="1230"/>
        <v>697.83150958907299</v>
      </c>
      <c r="AD2050" s="123">
        <f t="shared" si="1231"/>
        <v>10160</v>
      </c>
      <c r="AE2050" s="14">
        <f t="shared" si="1232"/>
        <v>169.33333333333334</v>
      </c>
      <c r="AF2050" s="24">
        <f t="shared" si="1216"/>
        <v>500</v>
      </c>
      <c r="AG2050" s="3">
        <f t="shared" si="1233"/>
        <v>-1</v>
      </c>
      <c r="AH2050" s="14">
        <f t="shared" si="1237"/>
        <v>0</v>
      </c>
      <c r="AI2050" s="14">
        <f t="shared" si="1238"/>
        <v>0</v>
      </c>
      <c r="AJ2050" s="14">
        <f t="shared" si="1239"/>
        <v>0.64999999999999991</v>
      </c>
      <c r="AK2050" s="14">
        <f t="shared" si="1240"/>
        <v>0.87999999999999989</v>
      </c>
      <c r="AL2050" s="24">
        <f t="shared" si="1234"/>
        <v>825.46525097383392</v>
      </c>
      <c r="AM2050" s="14">
        <f t="shared" si="1235"/>
        <v>663.84085954260001</v>
      </c>
      <c r="AN2050" s="138" t="str">
        <f t="shared" si="1236"/>
        <v>modifiée</v>
      </c>
      <c r="AP2050" s="124"/>
    </row>
    <row r="2051" spans="2:42" x14ac:dyDescent="0.25">
      <c r="B2051" s="3">
        <f t="shared" si="1217"/>
        <v>10165</v>
      </c>
      <c r="C2051" s="14">
        <f t="shared" si="1218"/>
        <v>169.41666666666666</v>
      </c>
      <c r="D2051" s="11">
        <f t="shared" si="1219"/>
        <v>1100.6664201210999</v>
      </c>
      <c r="E2051" s="11">
        <f t="shared" si="1204"/>
        <v>1033.6443624861454</v>
      </c>
      <c r="F2051" s="11">
        <f t="shared" si="1220"/>
        <v>545.78212257629809</v>
      </c>
      <c r="G2051" s="11">
        <f t="shared" si="1205"/>
        <v>779.1461547831334</v>
      </c>
      <c r="H2051" s="11">
        <f t="shared" si="1206"/>
        <v>697.99940086464551</v>
      </c>
      <c r="I2051" s="24">
        <f t="shared" si="1221"/>
        <v>545.78212257629809</v>
      </c>
      <c r="J2051" s="12">
        <f t="shared" si="1207"/>
        <v>0.22794386420538662</v>
      </c>
      <c r="K2051" s="24">
        <f t="shared" si="1208"/>
        <v>704.39550218257796</v>
      </c>
      <c r="L2051" s="12">
        <f t="shared" si="1222"/>
        <v>0.18482850549710214</v>
      </c>
      <c r="M2051" s="24">
        <f t="shared" si="1223"/>
        <v>779.1461547831334</v>
      </c>
      <c r="N2051" s="12">
        <f t="shared" si="1209"/>
        <v>0.52636409515954652</v>
      </c>
      <c r="O2051" s="24">
        <f t="shared" si="1210"/>
        <v>915.1230156440804</v>
      </c>
      <c r="P2051" s="12">
        <f t="shared" si="1224"/>
        <v>0.2244758100979013</v>
      </c>
      <c r="Q2051" s="24">
        <f t="shared" si="1225"/>
        <v>697.99940086464551</v>
      </c>
      <c r="R2051" s="12">
        <f t="shared" si="1211"/>
        <v>0.29162419521705252</v>
      </c>
      <c r="S2051" s="24">
        <f t="shared" si="1212"/>
        <v>991.04513134925014</v>
      </c>
      <c r="T2051" s="12">
        <f t="shared" si="1226"/>
        <v>0.16764315228368051</v>
      </c>
      <c r="W2051" s="24">
        <f t="shared" si="1227"/>
        <v>987.36476295903037</v>
      </c>
      <c r="X2051" s="24">
        <f t="shared" si="1228"/>
        <v>650</v>
      </c>
      <c r="Y2051" s="13">
        <f t="shared" si="1213"/>
        <v>0.27494163830779711</v>
      </c>
      <c r="Z2051" s="24">
        <f t="shared" si="1214"/>
        <v>1156.9899881778751</v>
      </c>
      <c r="AA2051" s="24">
        <f t="shared" si="1215"/>
        <v>10878.326993026449</v>
      </c>
      <c r="AB2051" s="24">
        <f t="shared" si="1229"/>
        <v>842.68208191183794</v>
      </c>
      <c r="AC2051" s="24">
        <f t="shared" si="1230"/>
        <v>697.99940086464551</v>
      </c>
      <c r="AD2051" s="123">
        <f t="shared" si="1231"/>
        <v>10165</v>
      </c>
      <c r="AE2051" s="14">
        <f t="shared" si="1232"/>
        <v>169.41666666666666</v>
      </c>
      <c r="AF2051" s="24">
        <f t="shared" si="1216"/>
        <v>500</v>
      </c>
      <c r="AG2051" s="3">
        <f t="shared" si="1233"/>
        <v>-1</v>
      </c>
      <c r="AH2051" s="14">
        <f t="shared" si="1237"/>
        <v>0</v>
      </c>
      <c r="AI2051" s="14">
        <f t="shared" si="1238"/>
        <v>0</v>
      </c>
      <c r="AJ2051" s="14">
        <f t="shared" si="1239"/>
        <v>0.64999999999999991</v>
      </c>
      <c r="AK2051" s="14">
        <f t="shared" si="1240"/>
        <v>0.87999999999999989</v>
      </c>
      <c r="AL2051" s="24">
        <f t="shared" si="1234"/>
        <v>825.67306628444078</v>
      </c>
      <c r="AM2051" s="14">
        <f t="shared" si="1235"/>
        <v>663.98136960985119</v>
      </c>
      <c r="AN2051" s="138" t="str">
        <f t="shared" si="1236"/>
        <v>modifiée</v>
      </c>
      <c r="AP2051" s="124"/>
    </row>
    <row r="2052" spans="2:42" x14ac:dyDescent="0.25">
      <c r="B2052" s="3">
        <f t="shared" si="1217"/>
        <v>10170</v>
      </c>
      <c r="C2052" s="14">
        <f t="shared" si="1218"/>
        <v>169.5</v>
      </c>
      <c r="D2052" s="11">
        <f t="shared" si="1219"/>
        <v>1100.7400474426092</v>
      </c>
      <c r="E2052" s="11">
        <f t="shared" si="1204"/>
        <v>1033.8651379125176</v>
      </c>
      <c r="F2052" s="11">
        <f t="shared" si="1220"/>
        <v>545.96695108179517</v>
      </c>
      <c r="G2052" s="11">
        <f t="shared" si="1205"/>
        <v>779.37063059323134</v>
      </c>
      <c r="H2052" s="11">
        <f t="shared" si="1206"/>
        <v>698.16704401692914</v>
      </c>
      <c r="I2052" s="24">
        <f t="shared" si="1221"/>
        <v>545.96695108179517</v>
      </c>
      <c r="J2052" s="12">
        <f t="shared" si="1207"/>
        <v>0.22788930076953201</v>
      </c>
      <c r="K2052" s="24">
        <f t="shared" si="1208"/>
        <v>704.56415529033598</v>
      </c>
      <c r="L2052" s="12">
        <f t="shared" si="1222"/>
        <v>0.18475088150067451</v>
      </c>
      <c r="M2052" s="24">
        <f t="shared" si="1223"/>
        <v>779.37063059323134</v>
      </c>
      <c r="N2052" s="12">
        <f t="shared" si="1209"/>
        <v>0.52735391598627446</v>
      </c>
      <c r="O2052" s="24">
        <f t="shared" si="1210"/>
        <v>913.40536874236273</v>
      </c>
      <c r="P2052" s="12">
        <f t="shared" si="1224"/>
        <v>0.22472810920467012</v>
      </c>
      <c r="Q2052" s="24">
        <f t="shared" si="1225"/>
        <v>698.16704401692914</v>
      </c>
      <c r="R2052" s="12">
        <f t="shared" si="1211"/>
        <v>0.29122220267350285</v>
      </c>
      <c r="S2052" s="24">
        <f t="shared" si="1212"/>
        <v>992.41313402715809</v>
      </c>
      <c r="T2052" s="12">
        <f t="shared" si="1226"/>
        <v>0.16739428919276797</v>
      </c>
      <c r="W2052" s="24">
        <f t="shared" si="1227"/>
        <v>987.63970459733821</v>
      </c>
      <c r="X2052" s="24">
        <f t="shared" si="1228"/>
        <v>650</v>
      </c>
      <c r="Y2052" s="13">
        <f t="shared" si="1213"/>
        <v>0.27476345288888598</v>
      </c>
      <c r="Z2052" s="24">
        <f t="shared" si="1214"/>
        <v>1155.6358328794859</v>
      </c>
      <c r="AA2052" s="24">
        <f t="shared" si="1215"/>
        <v>10871.881245730154</v>
      </c>
      <c r="AB2052" s="24">
        <f t="shared" si="1229"/>
        <v>842.90337430713362</v>
      </c>
      <c r="AC2052" s="24">
        <f t="shared" si="1230"/>
        <v>698.16704401692914</v>
      </c>
      <c r="AD2052" s="123">
        <f t="shared" si="1231"/>
        <v>10170</v>
      </c>
      <c r="AE2052" s="14">
        <f t="shared" si="1232"/>
        <v>169.5</v>
      </c>
      <c r="AF2052" s="24">
        <f t="shared" si="1216"/>
        <v>500</v>
      </c>
      <c r="AG2052" s="3">
        <f t="shared" si="1233"/>
        <v>-1</v>
      </c>
      <c r="AH2052" s="14">
        <f t="shared" si="1237"/>
        <v>0</v>
      </c>
      <c r="AI2052" s="14">
        <f t="shared" si="1238"/>
        <v>0</v>
      </c>
      <c r="AJ2052" s="14">
        <f t="shared" si="1239"/>
        <v>0.64999999999999991</v>
      </c>
      <c r="AK2052" s="14">
        <f t="shared" si="1240"/>
        <v>0.87999999999999989</v>
      </c>
      <c r="AL2052" s="24">
        <f t="shared" si="1234"/>
        <v>825.88067575193304</v>
      </c>
      <c r="AM2052" s="14">
        <f t="shared" si="1235"/>
        <v>664.12164690652799</v>
      </c>
      <c r="AN2052" s="138" t="str">
        <f t="shared" si="1236"/>
        <v>modifiée</v>
      </c>
      <c r="AP2052" s="124"/>
    </row>
    <row r="2053" spans="2:42" x14ac:dyDescent="0.25">
      <c r="B2053" s="3">
        <f t="shared" si="1217"/>
        <v>10175</v>
      </c>
      <c r="C2053" s="14">
        <f t="shared" si="1218"/>
        <v>169.58333333333334</v>
      </c>
      <c r="D2053" s="11">
        <f t="shared" si="1219"/>
        <v>1100.8136386013857</v>
      </c>
      <c r="E2053" s="11">
        <f t="shared" si="1204"/>
        <v>1034.0859133388899</v>
      </c>
      <c r="F2053" s="11">
        <f t="shared" si="1220"/>
        <v>546.15170196329586</v>
      </c>
      <c r="G2053" s="11">
        <f t="shared" si="1205"/>
        <v>779.59535870243599</v>
      </c>
      <c r="H2053" s="11">
        <f t="shared" si="1206"/>
        <v>698.33443830612191</v>
      </c>
      <c r="I2053" s="24">
        <f t="shared" si="1221"/>
        <v>546.15170196329586</v>
      </c>
      <c r="J2053" s="12">
        <f t="shared" si="1207"/>
        <v>0.22783474338844167</v>
      </c>
      <c r="K2053" s="24">
        <f t="shared" si="1208"/>
        <v>704.73287045006578</v>
      </c>
      <c r="L2053" s="12">
        <f t="shared" si="1222"/>
        <v>0.18467328999727461</v>
      </c>
      <c r="M2053" s="24">
        <f t="shared" si="1223"/>
        <v>779.59535870243599</v>
      </c>
      <c r="N2053" s="12">
        <f t="shared" si="1209"/>
        <v>0.52833937365429517</v>
      </c>
      <c r="O2053" s="24">
        <f t="shared" si="1210"/>
        <v>911.70168665936239</v>
      </c>
      <c r="P2053" s="12">
        <f t="shared" si="1224"/>
        <v>0.22497808598830227</v>
      </c>
      <c r="Q2053" s="24">
        <f t="shared" si="1225"/>
        <v>698.33443830612191</v>
      </c>
      <c r="R2053" s="12">
        <f t="shared" si="1211"/>
        <v>0.2908185347570813</v>
      </c>
      <c r="S2053" s="24">
        <f t="shared" si="1212"/>
        <v>993.79064369096545</v>
      </c>
      <c r="T2053" s="12">
        <f t="shared" si="1226"/>
        <v>0.16714468242947955</v>
      </c>
      <c r="W2053" s="24">
        <f t="shared" si="1227"/>
        <v>987.91446805022713</v>
      </c>
      <c r="X2053" s="24">
        <f t="shared" si="1228"/>
        <v>650</v>
      </c>
      <c r="Y2053" s="13">
        <f t="shared" si="1213"/>
        <v>0.27458599517320936</v>
      </c>
      <c r="Z2053" s="24">
        <f t="shared" si="1214"/>
        <v>1154.2861322165691</v>
      </c>
      <c r="AA2053" s="24">
        <f t="shared" si="1215"/>
        <v>10865.46289833722</v>
      </c>
      <c r="AB2053" s="24">
        <f t="shared" si="1229"/>
        <v>843.12445317817446</v>
      </c>
      <c r="AC2053" s="24">
        <f t="shared" si="1230"/>
        <v>698.33443830612191</v>
      </c>
      <c r="AD2053" s="123">
        <f t="shared" si="1231"/>
        <v>10175</v>
      </c>
      <c r="AE2053" s="14">
        <f t="shared" si="1232"/>
        <v>169.58333333333334</v>
      </c>
      <c r="AF2053" s="24">
        <f t="shared" si="1216"/>
        <v>500</v>
      </c>
      <c r="AG2053" s="3">
        <f t="shared" si="1233"/>
        <v>-1</v>
      </c>
      <c r="AH2053" s="14">
        <f t="shared" si="1237"/>
        <v>0</v>
      </c>
      <c r="AI2053" s="14">
        <f t="shared" si="1238"/>
        <v>0</v>
      </c>
      <c r="AJ2053" s="14">
        <f t="shared" si="1239"/>
        <v>0.64999999999999991</v>
      </c>
      <c r="AK2053" s="14">
        <f t="shared" si="1240"/>
        <v>0.87999999999999989</v>
      </c>
      <c r="AL2053" s="24">
        <f t="shared" si="1234"/>
        <v>826.08807937881033</v>
      </c>
      <c r="AM2053" s="14">
        <f t="shared" si="1235"/>
        <v>664.26169070739343</v>
      </c>
      <c r="AN2053" s="138" t="str">
        <f t="shared" si="1236"/>
        <v>modifiée</v>
      </c>
      <c r="AP2053" s="124"/>
    </row>
    <row r="2054" spans="2:42" x14ac:dyDescent="0.25">
      <c r="B2054" s="3">
        <f t="shared" si="1217"/>
        <v>10180</v>
      </c>
      <c r="C2054" s="14">
        <f t="shared" si="1218"/>
        <v>169.66666666666666</v>
      </c>
      <c r="D2054" s="11">
        <f t="shared" si="1219"/>
        <v>1100.8871936329347</v>
      </c>
      <c r="E2054" s="11">
        <f t="shared" si="1204"/>
        <v>1034.3066887652622</v>
      </c>
      <c r="F2054" s="11">
        <f t="shared" si="1220"/>
        <v>546.33637525329311</v>
      </c>
      <c r="G2054" s="11">
        <f t="shared" si="1205"/>
        <v>779.82033678842424</v>
      </c>
      <c r="H2054" s="11">
        <f t="shared" si="1206"/>
        <v>698.50158298855138</v>
      </c>
      <c r="I2054" s="24">
        <f t="shared" si="1221"/>
        <v>546.33637525329311</v>
      </c>
      <c r="J2054" s="12">
        <f t="shared" si="1207"/>
        <v>0.22778019208956302</v>
      </c>
      <c r="K2054" s="24">
        <f t="shared" si="1208"/>
        <v>704.90164760796029</v>
      </c>
      <c r="L2054" s="12">
        <f t="shared" si="1222"/>
        <v>0.1845957309996393</v>
      </c>
      <c r="M2054" s="24">
        <f t="shared" si="1223"/>
        <v>779.82033678842424</v>
      </c>
      <c r="N2054" s="12">
        <f t="shared" si="1209"/>
        <v>0.52932048499917783</v>
      </c>
      <c r="O2054" s="24">
        <f t="shared" si="1210"/>
        <v>910.01182032454335</v>
      </c>
      <c r="P2054" s="12">
        <f t="shared" si="1224"/>
        <v>0.22522575259583816</v>
      </c>
      <c r="Q2054" s="24">
        <f t="shared" si="1225"/>
        <v>698.50158298855138</v>
      </c>
      <c r="R2054" s="12">
        <f t="shared" si="1211"/>
        <v>0.29041318412763401</v>
      </c>
      <c r="S2054" s="24">
        <f t="shared" si="1212"/>
        <v>995.17774897741765</v>
      </c>
      <c r="T2054" s="12">
        <f t="shared" si="1226"/>
        <v>0.16689432811185118</v>
      </c>
      <c r="W2054" s="24">
        <f t="shared" si="1227"/>
        <v>988.18905404540033</v>
      </c>
      <c r="X2054" s="24">
        <f t="shared" si="1228"/>
        <v>650</v>
      </c>
      <c r="Y2054" s="13">
        <f t="shared" si="1213"/>
        <v>0.27440926263310073</v>
      </c>
      <c r="Z2054" s="24">
        <f t="shared" si="1214"/>
        <v>1152.9408679965456</v>
      </c>
      <c r="AA2054" s="24">
        <f t="shared" si="1215"/>
        <v>10859.071858393962</v>
      </c>
      <c r="AB2054" s="24">
        <f t="shared" si="1229"/>
        <v>843.34531851697579</v>
      </c>
      <c r="AC2054" s="24">
        <f t="shared" si="1230"/>
        <v>698.50158298855138</v>
      </c>
      <c r="AD2054" s="123">
        <f t="shared" si="1231"/>
        <v>10180</v>
      </c>
      <c r="AE2054" s="14">
        <f t="shared" si="1232"/>
        <v>169.66666666666666</v>
      </c>
      <c r="AF2054" s="24">
        <f t="shared" si="1216"/>
        <v>500</v>
      </c>
      <c r="AG2054" s="3">
        <f t="shared" si="1233"/>
        <v>-1</v>
      </c>
      <c r="AH2054" s="14">
        <f t="shared" si="1237"/>
        <v>0</v>
      </c>
      <c r="AI2054" s="14">
        <f t="shared" si="1238"/>
        <v>0</v>
      </c>
      <c r="AJ2054" s="14">
        <f t="shared" si="1239"/>
        <v>0.64999999999999991</v>
      </c>
      <c r="AK2054" s="14">
        <f t="shared" si="1240"/>
        <v>0.87999999999999989</v>
      </c>
      <c r="AL2054" s="24">
        <f t="shared" si="1234"/>
        <v>826.29527716455607</v>
      </c>
      <c r="AM2054" s="14">
        <f t="shared" si="1235"/>
        <v>664.40150028371181</v>
      </c>
      <c r="AN2054" s="138" t="str">
        <f t="shared" si="1236"/>
        <v>modifiée</v>
      </c>
      <c r="AP2054" s="124"/>
    </row>
    <row r="2055" spans="2:42" x14ac:dyDescent="0.25">
      <c r="B2055" s="3">
        <f t="shared" si="1217"/>
        <v>10185</v>
      </c>
      <c r="C2055" s="14">
        <f t="shared" si="1218"/>
        <v>169.75</v>
      </c>
      <c r="D2055" s="11">
        <f t="shared" si="1219"/>
        <v>1100.9607125727105</v>
      </c>
      <c r="E2055" s="11">
        <f t="shared" si="1204"/>
        <v>1034.5274641916344</v>
      </c>
      <c r="F2055" s="11">
        <f t="shared" si="1220"/>
        <v>546.52097098429272</v>
      </c>
      <c r="G2055" s="11">
        <f t="shared" si="1205"/>
        <v>780.0455625410201</v>
      </c>
      <c r="H2055" s="11">
        <f t="shared" si="1206"/>
        <v>698.66847731666326</v>
      </c>
      <c r="I2055" s="24">
        <f t="shared" si="1221"/>
        <v>546.52097098429272</v>
      </c>
      <c r="J2055" s="12">
        <f t="shared" si="1207"/>
        <v>0.22772564690030894</v>
      </c>
      <c r="K2055" s="24">
        <f t="shared" si="1208"/>
        <v>705.07048671017662</v>
      </c>
      <c r="L2055" s="12">
        <f t="shared" si="1222"/>
        <v>0.1845182045203857</v>
      </c>
      <c r="M2055" s="24">
        <f t="shared" si="1223"/>
        <v>780.0455625410201</v>
      </c>
      <c r="N2055" s="12">
        <f t="shared" si="1209"/>
        <v>0.53029726691527723</v>
      </c>
      <c r="O2055" s="24">
        <f t="shared" si="1210"/>
        <v>908.33562256719824</v>
      </c>
      <c r="P2055" s="12">
        <f t="shared" si="1224"/>
        <v>0.22547112115977533</v>
      </c>
      <c r="Q2055" s="24">
        <f t="shared" si="1225"/>
        <v>698.66847731666326</v>
      </c>
      <c r="R2055" s="12">
        <f t="shared" si="1211"/>
        <v>0.29000614343432074</v>
      </c>
      <c r="S2055" s="24">
        <f t="shared" si="1212"/>
        <v>996.57453952853052</v>
      </c>
      <c r="T2055" s="12">
        <f t="shared" si="1226"/>
        <v>0.1666432223462874</v>
      </c>
      <c r="W2055" s="24">
        <f t="shared" si="1227"/>
        <v>988.4634633080334</v>
      </c>
      <c r="X2055" s="24">
        <f t="shared" si="1228"/>
        <v>650</v>
      </c>
      <c r="Y2055" s="13">
        <f t="shared" si="1213"/>
        <v>0.27423325274587979</v>
      </c>
      <c r="Z2055" s="24">
        <f t="shared" si="1214"/>
        <v>1151.6000220900253</v>
      </c>
      <c r="AA2055" s="24">
        <f t="shared" si="1215"/>
        <v>10852.708033601753</v>
      </c>
      <c r="AB2055" s="24">
        <f t="shared" si="1229"/>
        <v>843.56597031234833</v>
      </c>
      <c r="AC2055" s="24">
        <f t="shared" si="1230"/>
        <v>698.66847731666326</v>
      </c>
      <c r="AD2055" s="123">
        <f t="shared" si="1231"/>
        <v>10185</v>
      </c>
      <c r="AE2055" s="14">
        <f t="shared" si="1232"/>
        <v>169.75</v>
      </c>
      <c r="AF2055" s="24">
        <f t="shared" si="1216"/>
        <v>500</v>
      </c>
      <c r="AG2055" s="3">
        <f t="shared" si="1233"/>
        <v>-1</v>
      </c>
      <c r="AH2055" s="14">
        <f t="shared" si="1237"/>
        <v>0</v>
      </c>
      <c r="AI2055" s="14">
        <f t="shared" si="1238"/>
        <v>0</v>
      </c>
      <c r="AJ2055" s="14">
        <f t="shared" si="1239"/>
        <v>0.64999999999999991</v>
      </c>
      <c r="AK2055" s="14">
        <f t="shared" si="1240"/>
        <v>0.87999999999999989</v>
      </c>
      <c r="AL2055" s="24">
        <f t="shared" si="1234"/>
        <v>826.50226910563595</v>
      </c>
      <c r="AM2055" s="14">
        <f t="shared" si="1235"/>
        <v>664.5410749032385</v>
      </c>
      <c r="AN2055" s="138" t="str">
        <f t="shared" si="1236"/>
        <v>modifiée</v>
      </c>
      <c r="AP2055" s="124"/>
    </row>
    <row r="2056" spans="2:42" x14ac:dyDescent="0.25">
      <c r="B2056" s="3">
        <f t="shared" si="1217"/>
        <v>10190</v>
      </c>
      <c r="C2056" s="14">
        <f t="shared" si="1218"/>
        <v>169.83333333333334</v>
      </c>
      <c r="D2056" s="11">
        <f t="shared" si="1219"/>
        <v>1101.034195456114</v>
      </c>
      <c r="E2056" s="11">
        <f t="shared" si="1204"/>
        <v>1034.7482396180067</v>
      </c>
      <c r="F2056" s="11">
        <f t="shared" si="1220"/>
        <v>546.70548918881309</v>
      </c>
      <c r="G2056" s="11">
        <f t="shared" si="1205"/>
        <v>780.27103366217989</v>
      </c>
      <c r="H2056" s="11">
        <f t="shared" si="1206"/>
        <v>698.83512053900949</v>
      </c>
      <c r="I2056" s="24">
        <f t="shared" si="1221"/>
        <v>546.70548918881309</v>
      </c>
      <c r="J2056" s="12">
        <f t="shared" si="1207"/>
        <v>0.22767110784805783</v>
      </c>
      <c r="K2056" s="24">
        <f t="shared" si="1208"/>
        <v>705.2393877028361</v>
      </c>
      <c r="L2056" s="12">
        <f t="shared" si="1222"/>
        <v>0.18444071057212602</v>
      </c>
      <c r="M2056" s="24">
        <f t="shared" si="1223"/>
        <v>780.27103366217989</v>
      </c>
      <c r="N2056" s="12">
        <f t="shared" si="1209"/>
        <v>0.53126973635239971</v>
      </c>
      <c r="O2056" s="24">
        <f t="shared" si="1210"/>
        <v>906.67294808914289</v>
      </c>
      <c r="P2056" s="12">
        <f t="shared" si="1224"/>
        <v>0.22571420379707036</v>
      </c>
      <c r="Q2056" s="24">
        <f t="shared" si="1225"/>
        <v>698.83512053900949</v>
      </c>
      <c r="R2056" s="12">
        <f t="shared" si="1211"/>
        <v>0.2895974053161533</v>
      </c>
      <c r="S2056" s="24">
        <f t="shared" si="1212"/>
        <v>997.9811060046901</v>
      </c>
      <c r="T2056" s="12">
        <f t="shared" si="1226"/>
        <v>0.16639136122790057</v>
      </c>
      <c r="W2056" s="24">
        <f t="shared" si="1227"/>
        <v>988.73769656077923</v>
      </c>
      <c r="X2056" s="24">
        <f t="shared" si="1228"/>
        <v>650</v>
      </c>
      <c r="Y2056" s="13">
        <f t="shared" si="1213"/>
        <v>0.27405796299387769</v>
      </c>
      <c r="Z2056" s="24">
        <f t="shared" si="1214"/>
        <v>1150.263576430686</v>
      </c>
      <c r="AA2056" s="24">
        <f t="shared" si="1215"/>
        <v>10846.371331818289</v>
      </c>
      <c r="AB2056" s="24">
        <f t="shared" si="1229"/>
        <v>843.7864085498943</v>
      </c>
      <c r="AC2056" s="24">
        <f t="shared" si="1230"/>
        <v>698.83512053900949</v>
      </c>
      <c r="AD2056" s="123">
        <f t="shared" si="1231"/>
        <v>10190</v>
      </c>
      <c r="AE2056" s="14">
        <f t="shared" si="1232"/>
        <v>169.83333333333334</v>
      </c>
      <c r="AF2056" s="24">
        <f t="shared" si="1216"/>
        <v>500</v>
      </c>
      <c r="AG2056" s="3">
        <f t="shared" si="1233"/>
        <v>-1</v>
      </c>
      <c r="AH2056" s="14">
        <f t="shared" si="1237"/>
        <v>0</v>
      </c>
      <c r="AI2056" s="14">
        <f t="shared" si="1238"/>
        <v>0</v>
      </c>
      <c r="AJ2056" s="14">
        <f t="shared" si="1239"/>
        <v>0.64999999999999991</v>
      </c>
      <c r="AK2056" s="14">
        <f t="shared" si="1240"/>
        <v>0.87999999999999989</v>
      </c>
      <c r="AL2056" s="24">
        <f t="shared" si="1234"/>
        <v>826.70905519549387</v>
      </c>
      <c r="AM2056" s="14">
        <f t="shared" si="1235"/>
        <v>664.68041383020852</v>
      </c>
      <c r="AN2056" s="138" t="str">
        <f t="shared" si="1236"/>
        <v>modifiée</v>
      </c>
      <c r="AP2056" s="124"/>
    </row>
    <row r="2057" spans="2:42" x14ac:dyDescent="0.25">
      <c r="B2057" s="3">
        <f t="shared" si="1217"/>
        <v>10195</v>
      </c>
      <c r="C2057" s="14">
        <f t="shared" si="1218"/>
        <v>169.91666666666666</v>
      </c>
      <c r="D2057" s="11">
        <f t="shared" si="1219"/>
        <v>1101.1076423184948</v>
      </c>
      <c r="E2057" s="11">
        <f t="shared" si="1204"/>
        <v>1034.9690150443787</v>
      </c>
      <c r="F2057" s="11">
        <f t="shared" si="1220"/>
        <v>546.88992989938527</v>
      </c>
      <c r="G2057" s="11">
        <f t="shared" si="1205"/>
        <v>780.496747865977</v>
      </c>
      <c r="H2057" s="11">
        <f t="shared" si="1206"/>
        <v>699.00151190023735</v>
      </c>
      <c r="I2057" s="24">
        <f t="shared" si="1221"/>
        <v>546.88992989938527</v>
      </c>
      <c r="J2057" s="12">
        <f t="shared" si="1207"/>
        <v>0.22761657496015336</v>
      </c>
      <c r="K2057" s="24">
        <f t="shared" si="1208"/>
        <v>705.40835053202431</v>
      </c>
      <c r="L2057" s="12">
        <f t="shared" si="1222"/>
        <v>0.18436324916736829</v>
      </c>
      <c r="M2057" s="24">
        <f t="shared" si="1223"/>
        <v>780.496747865977</v>
      </c>
      <c r="N2057" s="12">
        <f t="shared" si="1209"/>
        <v>0.53223791031254286</v>
      </c>
      <c r="O2057" s="24">
        <f t="shared" si="1210"/>
        <v>905.02365343782685</v>
      </c>
      <c r="P2057" s="12">
        <f t="shared" si="1224"/>
        <v>0.22595501260767217</v>
      </c>
      <c r="Q2057" s="24">
        <f t="shared" si="1225"/>
        <v>699.00151190023735</v>
      </c>
      <c r="R2057" s="12">
        <f t="shared" si="1211"/>
        <v>0.28918696240254665</v>
      </c>
      <c r="S2057" s="24">
        <f t="shared" si="1212"/>
        <v>999.39754009794888</v>
      </c>
      <c r="T2057" s="12">
        <f t="shared" si="1226"/>
        <v>0.16613874084058217</v>
      </c>
      <c r="W2057" s="24">
        <f t="shared" si="1227"/>
        <v>989.01175452377311</v>
      </c>
      <c r="X2057" s="24">
        <f t="shared" si="1228"/>
        <v>650</v>
      </c>
      <c r="Y2057" s="13">
        <f t="shared" si="1213"/>
        <v>0.27388339086444791</v>
      </c>
      <c r="Z2057" s="24">
        <f t="shared" si="1214"/>
        <v>1148.9315130151397</v>
      </c>
      <c r="AA2057" s="24">
        <f t="shared" si="1215"/>
        <v>10840.061661058166</v>
      </c>
      <c r="AB2057" s="24">
        <f t="shared" si="1229"/>
        <v>844.00663321200523</v>
      </c>
      <c r="AC2057" s="24">
        <f t="shared" si="1230"/>
        <v>699.00151190023735</v>
      </c>
      <c r="AD2057" s="123">
        <f t="shared" si="1231"/>
        <v>10195</v>
      </c>
      <c r="AE2057" s="14">
        <f t="shared" si="1232"/>
        <v>169.91666666666666</v>
      </c>
      <c r="AF2057" s="24">
        <f t="shared" si="1216"/>
        <v>500</v>
      </c>
      <c r="AG2057" s="3">
        <f t="shared" si="1233"/>
        <v>-1</v>
      </c>
      <c r="AH2057" s="14">
        <f t="shared" si="1237"/>
        <v>0</v>
      </c>
      <c r="AI2057" s="14">
        <f t="shared" si="1238"/>
        <v>0</v>
      </c>
      <c r="AJ2057" s="14">
        <f t="shared" si="1239"/>
        <v>0.64999999999999991</v>
      </c>
      <c r="AK2057" s="14">
        <f t="shared" si="1240"/>
        <v>0.87999999999999989</v>
      </c>
      <c r="AL2057" s="24">
        <f t="shared" si="1234"/>
        <v>826.91563542454992</v>
      </c>
      <c r="AM2057" s="14">
        <f t="shared" si="1235"/>
        <v>664.81951632532684</v>
      </c>
      <c r="AN2057" s="138" t="str">
        <f t="shared" si="1236"/>
        <v>modifiée</v>
      </c>
      <c r="AP2057" s="124"/>
    </row>
    <row r="2058" spans="2:42" x14ac:dyDescent="0.25">
      <c r="B2058" s="3">
        <f t="shared" si="1217"/>
        <v>10200</v>
      </c>
      <c r="C2058" s="14">
        <f t="shared" si="1218"/>
        <v>170</v>
      </c>
      <c r="D2058" s="11">
        <f t="shared" si="1219"/>
        <v>1101.1810531951503</v>
      </c>
      <c r="E2058" s="11">
        <f t="shared" si="1204"/>
        <v>1035.1897904707509</v>
      </c>
      <c r="F2058" s="11">
        <f t="shared" si="1220"/>
        <v>547.07429314855267</v>
      </c>
      <c r="G2058" s="11">
        <f t="shared" si="1205"/>
        <v>780.72270287858464</v>
      </c>
      <c r="H2058" s="11">
        <f t="shared" si="1206"/>
        <v>699.1676506410779</v>
      </c>
      <c r="I2058" s="24">
        <f t="shared" si="1221"/>
        <v>547.07429314855267</v>
      </c>
      <c r="J2058" s="12">
        <f t="shared" si="1207"/>
        <v>0.22756204826390461</v>
      </c>
      <c r="K2058" s="24">
        <f t="shared" si="1208"/>
        <v>705.57737514379164</v>
      </c>
      <c r="L2058" s="12">
        <f t="shared" si="1222"/>
        <v>0.18428582031855847</v>
      </c>
      <c r="M2058" s="24">
        <f t="shared" si="1223"/>
        <v>780.72270287858464</v>
      </c>
      <c r="N2058" s="12">
        <f t="shared" si="1209"/>
        <v>0.53320180584669408</v>
      </c>
      <c r="O2058" s="24">
        <f t="shared" si="1210"/>
        <v>903.38759697986973</v>
      </c>
      <c r="P2058" s="12">
        <f t="shared" si="1224"/>
        <v>0.22619355967341886</v>
      </c>
      <c r="Q2058" s="24">
        <f t="shared" si="1225"/>
        <v>699.1676506410779</v>
      </c>
      <c r="R2058" s="12">
        <f t="shared" si="1211"/>
        <v>0.28877480731388505</v>
      </c>
      <c r="S2058" s="24">
        <f t="shared" si="1212"/>
        <v>1000.8239345455072</v>
      </c>
      <c r="T2058" s="12">
        <f t="shared" si="1226"/>
        <v>0.16588535725726131</v>
      </c>
      <c r="W2058" s="24">
        <f t="shared" si="1227"/>
        <v>989.2856379146375</v>
      </c>
      <c r="X2058" s="24">
        <f t="shared" si="1228"/>
        <v>650</v>
      </c>
      <c r="Y2058" s="13">
        <f t="shared" si="1213"/>
        <v>0.27370953384999375</v>
      </c>
      <c r="Z2058" s="24">
        <f t="shared" si="1214"/>
        <v>1147.603813902836</v>
      </c>
      <c r="AA2058" s="24">
        <f t="shared" si="1215"/>
        <v>10833.778929494199</v>
      </c>
      <c r="AB2058" s="24">
        <f t="shared" si="1229"/>
        <v>844.22664427785776</v>
      </c>
      <c r="AC2058" s="24">
        <f t="shared" si="1230"/>
        <v>699.1676506410779</v>
      </c>
      <c r="AD2058" s="123">
        <f t="shared" si="1231"/>
        <v>10200</v>
      </c>
      <c r="AE2058" s="14">
        <f t="shared" si="1232"/>
        <v>170</v>
      </c>
      <c r="AF2058" s="24">
        <f t="shared" si="1216"/>
        <v>500</v>
      </c>
      <c r="AG2058" s="3">
        <f t="shared" si="1233"/>
        <v>-1</v>
      </c>
      <c r="AH2058" s="14">
        <f t="shared" si="1237"/>
        <v>0</v>
      </c>
      <c r="AI2058" s="14">
        <f t="shared" si="1238"/>
        <v>0</v>
      </c>
      <c r="AJ2058" s="14">
        <f t="shared" si="1239"/>
        <v>0.64999999999999991</v>
      </c>
      <c r="AK2058" s="14">
        <f t="shared" si="1240"/>
        <v>0.87999999999999989</v>
      </c>
      <c r="AL2058" s="24">
        <f t="shared" si="1234"/>
        <v>827.1220097801978</v>
      </c>
      <c r="AM2058" s="14">
        <f t="shared" si="1235"/>
        <v>664.9583816457581</v>
      </c>
      <c r="AN2058" s="138" t="str">
        <f t="shared" si="1236"/>
        <v>modifiée</v>
      </c>
      <c r="AP2058" s="124"/>
    </row>
    <row r="2059" spans="2:42" x14ac:dyDescent="0.25">
      <c r="B2059" s="3">
        <f t="shared" si="1217"/>
        <v>10205</v>
      </c>
      <c r="C2059" s="14">
        <f t="shared" si="1218"/>
        <v>170.08333333333334</v>
      </c>
      <c r="D2059" s="11">
        <f t="shared" si="1219"/>
        <v>1101.2544281213263</v>
      </c>
      <c r="E2059" s="11">
        <f t="shared" si="1204"/>
        <v>1035.4105658971232</v>
      </c>
      <c r="F2059" s="11">
        <f t="shared" si="1220"/>
        <v>547.25857896887123</v>
      </c>
      <c r="G2059" s="11">
        <f t="shared" si="1205"/>
        <v>780.94889643825809</v>
      </c>
      <c r="H2059" s="11">
        <f t="shared" si="1206"/>
        <v>699.33353599833515</v>
      </c>
      <c r="I2059" s="24">
        <f t="shared" si="1221"/>
        <v>547.25857896887123</v>
      </c>
      <c r="J2059" s="12">
        <f t="shared" si="1207"/>
        <v>0.22750752778658581</v>
      </c>
      <c r="K2059" s="24">
        <f t="shared" si="1208"/>
        <v>705.74646148415343</v>
      </c>
      <c r="L2059" s="12">
        <f t="shared" si="1222"/>
        <v>0.18420842403809112</v>
      </c>
      <c r="M2059" s="24">
        <f t="shared" si="1223"/>
        <v>780.94889643825809</v>
      </c>
      <c r="N2059" s="12">
        <f t="shared" si="1209"/>
        <v>0.53416144005169997</v>
      </c>
      <c r="O2059" s="24">
        <f t="shared" si="1210"/>
        <v>901.76463887500154</v>
      </c>
      <c r="P2059" s="12">
        <f t="shared" si="1224"/>
        <v>0.22642985705689453</v>
      </c>
      <c r="Q2059" s="24">
        <f t="shared" si="1225"/>
        <v>699.33353599833515</v>
      </c>
      <c r="R2059" s="12">
        <f t="shared" si="1211"/>
        <v>0.28836093266210094</v>
      </c>
      <c r="S2059" s="24">
        <f t="shared" si="1212"/>
        <v>1002.2603831433921</v>
      </c>
      <c r="T2059" s="12">
        <f t="shared" si="1226"/>
        <v>0.16563120654012939</v>
      </c>
      <c r="W2059" s="24">
        <f t="shared" si="1227"/>
        <v>989.55934744848753</v>
      </c>
      <c r="X2059" s="24">
        <f t="shared" si="1228"/>
        <v>650</v>
      </c>
      <c r="Y2059" s="13">
        <f t="shared" si="1213"/>
        <v>0.27353638944796504</v>
      </c>
      <c r="Z2059" s="24">
        <f t="shared" si="1214"/>
        <v>1146.280461215892</v>
      </c>
      <c r="AA2059" s="24">
        <f t="shared" si="1215"/>
        <v>10827.523045457443</v>
      </c>
      <c r="AB2059" s="24">
        <f t="shared" si="1229"/>
        <v>844.44644172341134</v>
      </c>
      <c r="AC2059" s="24">
        <f t="shared" si="1230"/>
        <v>699.33353599833515</v>
      </c>
      <c r="AD2059" s="123">
        <f t="shared" si="1231"/>
        <v>10205</v>
      </c>
      <c r="AE2059" s="14">
        <f t="shared" si="1232"/>
        <v>170.08333333333334</v>
      </c>
      <c r="AF2059" s="24">
        <f t="shared" si="1216"/>
        <v>500</v>
      </c>
      <c r="AG2059" s="3">
        <f t="shared" si="1233"/>
        <v>-1</v>
      </c>
      <c r="AH2059" s="14">
        <f t="shared" si="1237"/>
        <v>0</v>
      </c>
      <c r="AI2059" s="14">
        <f t="shared" si="1238"/>
        <v>0</v>
      </c>
      <c r="AJ2059" s="14">
        <f t="shared" si="1239"/>
        <v>0.64999999999999991</v>
      </c>
      <c r="AK2059" s="14">
        <f t="shared" si="1240"/>
        <v>0.87999999999999989</v>
      </c>
      <c r="AL2059" s="24">
        <f t="shared" si="1234"/>
        <v>827.32817824680194</v>
      </c>
      <c r="AM2059" s="14">
        <f t="shared" si="1235"/>
        <v>665.09700904511635</v>
      </c>
      <c r="AN2059" s="138" t="str">
        <f t="shared" si="1236"/>
        <v>modifiée</v>
      </c>
      <c r="AP2059" s="124"/>
    </row>
    <row r="2060" spans="2:42" x14ac:dyDescent="0.25">
      <c r="B2060" s="3">
        <f t="shared" si="1217"/>
        <v>10210</v>
      </c>
      <c r="C2060" s="14">
        <f t="shared" si="1218"/>
        <v>170.16666666666666</v>
      </c>
      <c r="D2060" s="11">
        <f t="shared" si="1219"/>
        <v>1101.3277671322162</v>
      </c>
      <c r="E2060" s="11">
        <f t="shared" si="1204"/>
        <v>1035.6313413234952</v>
      </c>
      <c r="F2060" s="11">
        <f t="shared" si="1220"/>
        <v>547.44278739290928</v>
      </c>
      <c r="G2060" s="11">
        <f t="shared" si="1205"/>
        <v>781.17532629531502</v>
      </c>
      <c r="H2060" s="11">
        <f t="shared" si="1206"/>
        <v>699.49916720487533</v>
      </c>
      <c r="I2060" s="24">
        <f t="shared" si="1221"/>
        <v>547.44278739290928</v>
      </c>
      <c r="J2060" s="12">
        <f t="shared" si="1207"/>
        <v>0.22745301355543646</v>
      </c>
      <c r="K2060" s="24">
        <f t="shared" si="1208"/>
        <v>705.91560949908967</v>
      </c>
      <c r="L2060" s="12">
        <f t="shared" si="1222"/>
        <v>0.18413106033830348</v>
      </c>
      <c r="M2060" s="24">
        <f t="shared" si="1223"/>
        <v>781.17532629531502</v>
      </c>
      <c r="N2060" s="12">
        <f t="shared" si="1209"/>
        <v>0.53511683006719579</v>
      </c>
      <c r="O2060" s="24">
        <f t="shared" si="1210"/>
        <v>900.15464105041394</v>
      </c>
      <c r="P2060" s="12">
        <f t="shared" si="1224"/>
        <v>0.22666391680027986</v>
      </c>
      <c r="Q2060" s="24">
        <f t="shared" si="1225"/>
        <v>699.49916720487533</v>
      </c>
      <c r="R2060" s="12">
        <f t="shared" si="1211"/>
        <v>0.28794533105126813</v>
      </c>
      <c r="S2060" s="24">
        <f t="shared" si="1212"/>
        <v>1003.706980760334</v>
      </c>
      <c r="T2060" s="12">
        <f t="shared" si="1226"/>
        <v>0.16537628474085092</v>
      </c>
      <c r="W2060" s="24">
        <f t="shared" si="1227"/>
        <v>989.83288383793547</v>
      </c>
      <c r="X2060" s="24">
        <f t="shared" si="1228"/>
        <v>650</v>
      </c>
      <c r="Y2060" s="13">
        <f t="shared" si="1213"/>
        <v>0.27336395516089357</v>
      </c>
      <c r="Z2060" s="24">
        <f t="shared" si="1214"/>
        <v>1144.9614371389941</v>
      </c>
      <c r="AA2060" s="24">
        <f t="shared" si="1215"/>
        <v>10821.293917438843</v>
      </c>
      <c r="AB2060" s="24">
        <f t="shared" si="1229"/>
        <v>844.66602552140534</v>
      </c>
      <c r="AC2060" s="24">
        <f t="shared" si="1230"/>
        <v>699.49916720487533</v>
      </c>
      <c r="AD2060" s="123">
        <f t="shared" si="1231"/>
        <v>10210</v>
      </c>
      <c r="AE2060" s="14">
        <f t="shared" si="1232"/>
        <v>170.16666666666666</v>
      </c>
      <c r="AF2060" s="24">
        <f t="shared" si="1216"/>
        <v>500</v>
      </c>
      <c r="AG2060" s="3">
        <f t="shared" si="1233"/>
        <v>-1</v>
      </c>
      <c r="AH2060" s="14">
        <f t="shared" si="1237"/>
        <v>0</v>
      </c>
      <c r="AI2060" s="14">
        <f t="shared" si="1238"/>
        <v>0</v>
      </c>
      <c r="AJ2060" s="14">
        <f t="shared" si="1239"/>
        <v>0.64999999999999991</v>
      </c>
      <c r="AK2060" s="14">
        <f t="shared" si="1240"/>
        <v>0.87999999999999989</v>
      </c>
      <c r="AL2060" s="24">
        <f t="shared" si="1234"/>
        <v>827.53414080569542</v>
      </c>
      <c r="AM2060" s="14">
        <f t="shared" si="1235"/>
        <v>665.23539777345547</v>
      </c>
      <c r="AN2060" s="138" t="str">
        <f t="shared" si="1236"/>
        <v>modifiée</v>
      </c>
      <c r="AP2060" s="124"/>
    </row>
    <row r="2061" spans="2:42" x14ac:dyDescent="0.25">
      <c r="B2061" s="3">
        <f t="shared" si="1217"/>
        <v>10215</v>
      </c>
      <c r="C2061" s="14">
        <f t="shared" si="1218"/>
        <v>170.25</v>
      </c>
      <c r="D2061" s="11">
        <f t="shared" si="1219"/>
        <v>1101.4010702629623</v>
      </c>
      <c r="E2061" s="11">
        <f t="shared" si="1204"/>
        <v>1035.8521167498675</v>
      </c>
      <c r="F2061" s="11">
        <f t="shared" si="1220"/>
        <v>547.62691845324764</v>
      </c>
      <c r="G2061" s="11">
        <f t="shared" si="1205"/>
        <v>781.40199021211527</v>
      </c>
      <c r="H2061" s="11">
        <f t="shared" si="1206"/>
        <v>699.66454348961622</v>
      </c>
      <c r="I2061" s="24">
        <f t="shared" si="1221"/>
        <v>547.62691845324764</v>
      </c>
      <c r="J2061" s="12">
        <f t="shared" si="1207"/>
        <v>0.22739850559766092</v>
      </c>
      <c r="K2061" s="24">
        <f t="shared" si="1208"/>
        <v>706.08481913454693</v>
      </c>
      <c r="L2061" s="12">
        <f t="shared" si="1222"/>
        <v>0.18405372923143967</v>
      </c>
      <c r="M2061" s="24">
        <f t="shared" si="1223"/>
        <v>781.40199021211527</v>
      </c>
      <c r="N2061" s="12">
        <f t="shared" si="1209"/>
        <v>0.53606799307260122</v>
      </c>
      <c r="O2061" s="24">
        <f t="shared" si="1210"/>
        <v>898.55746717550369</v>
      </c>
      <c r="P2061" s="12">
        <f t="shared" si="1224"/>
        <v>0.22689575092415998</v>
      </c>
      <c r="Q2061" s="24">
        <f t="shared" si="1225"/>
        <v>699.66454348961622</v>
      </c>
      <c r="R2061" s="12">
        <f t="shared" si="1211"/>
        <v>0.2875279950782102</v>
      </c>
      <c r="S2061" s="24">
        <f t="shared" si="1212"/>
        <v>1005.1638233518413</v>
      </c>
      <c r="T2061" s="12">
        <f t="shared" si="1226"/>
        <v>0.16512058790074222</v>
      </c>
      <c r="W2061" s="24">
        <f t="shared" si="1227"/>
        <v>990.10624779309637</v>
      </c>
      <c r="X2061" s="24">
        <f t="shared" si="1228"/>
        <v>650</v>
      </c>
      <c r="Y2061" s="13">
        <f t="shared" si="1213"/>
        <v>0.27319222849639851</v>
      </c>
      <c r="Z2061" s="24">
        <f t="shared" si="1214"/>
        <v>1143.646723919278</v>
      </c>
      <c r="AA2061" s="24">
        <f t="shared" si="1215"/>
        <v>10815.091454089583</v>
      </c>
      <c r="AB2061" s="24">
        <f t="shared" si="1229"/>
        <v>844.88539564135635</v>
      </c>
      <c r="AC2061" s="24">
        <f t="shared" si="1230"/>
        <v>699.66454348961622</v>
      </c>
      <c r="AD2061" s="123">
        <f t="shared" si="1231"/>
        <v>10215</v>
      </c>
      <c r="AE2061" s="14">
        <f t="shared" si="1232"/>
        <v>170.25</v>
      </c>
      <c r="AF2061" s="24">
        <f t="shared" si="1216"/>
        <v>500</v>
      </c>
      <c r="AG2061" s="3">
        <f t="shared" si="1233"/>
        <v>-1</v>
      </c>
      <c r="AH2061" s="14">
        <f t="shared" si="1237"/>
        <v>0</v>
      </c>
      <c r="AI2061" s="14">
        <f t="shared" si="1238"/>
        <v>0</v>
      </c>
      <c r="AJ2061" s="14">
        <f t="shared" si="1239"/>
        <v>0.64999999999999991</v>
      </c>
      <c r="AK2061" s="14">
        <f t="shared" si="1240"/>
        <v>0.87999999999999989</v>
      </c>
      <c r="AL2061" s="24">
        <f t="shared" si="1234"/>
        <v>827.73989743517802</v>
      </c>
      <c r="AM2061" s="14">
        <f t="shared" si="1235"/>
        <v>665.37354707725967</v>
      </c>
      <c r="AN2061" s="138" t="str">
        <f t="shared" si="1236"/>
        <v>modifiée</v>
      </c>
      <c r="AP2061" s="124"/>
    </row>
    <row r="2062" spans="2:42" x14ac:dyDescent="0.25">
      <c r="B2062" s="3">
        <f t="shared" si="1217"/>
        <v>10220</v>
      </c>
      <c r="C2062" s="14">
        <f t="shared" si="1218"/>
        <v>170.33333333333334</v>
      </c>
      <c r="D2062" s="11">
        <f t="shared" si="1219"/>
        <v>1101.4743375486553</v>
      </c>
      <c r="E2062" s="11">
        <f t="shared" si="1204"/>
        <v>1036.0728921762397</v>
      </c>
      <c r="F2062" s="11">
        <f t="shared" si="1220"/>
        <v>547.81097218247908</v>
      </c>
      <c r="G2062" s="11">
        <f t="shared" si="1205"/>
        <v>781.62888596303947</v>
      </c>
      <c r="H2062" s="11">
        <f t="shared" si="1206"/>
        <v>699.82966407751701</v>
      </c>
      <c r="I2062" s="24">
        <f t="shared" si="1221"/>
        <v>547.81097218247908</v>
      </c>
      <c r="J2062" s="12">
        <f t="shared" si="1207"/>
        <v>0.22734400394042853</v>
      </c>
      <c r="K2062" s="24">
        <f t="shared" si="1208"/>
        <v>706.25409033643666</v>
      </c>
      <c r="L2062" s="12">
        <f t="shared" si="1222"/>
        <v>0.18397643072970285</v>
      </c>
      <c r="M2062" s="24">
        <f t="shared" si="1223"/>
        <v>781.62888596303947</v>
      </c>
      <c r="N2062" s="12">
        <f t="shared" si="1209"/>
        <v>0.53701494628417767</v>
      </c>
      <c r="O2062" s="24">
        <f t="shared" si="1210"/>
        <v>896.97298263700895</v>
      </c>
      <c r="P2062" s="12">
        <f t="shared" si="1224"/>
        <v>0.22712537142657402</v>
      </c>
      <c r="Q2062" s="24">
        <f t="shared" si="1225"/>
        <v>699.82966407751701</v>
      </c>
      <c r="R2062" s="12">
        <f t="shared" si="1211"/>
        <v>0.28710891733312205</v>
      </c>
      <c r="S2062" s="24">
        <f t="shared" si="1212"/>
        <v>1006.6310079744831</v>
      </c>
      <c r="T2062" s="12">
        <f t="shared" si="1226"/>
        <v>0.16486411205106832</v>
      </c>
      <c r="W2062" s="24">
        <f t="shared" si="1227"/>
        <v>990.37944002159281</v>
      </c>
      <c r="X2062" s="24">
        <f t="shared" si="1228"/>
        <v>650</v>
      </c>
      <c r="Y2062" s="13">
        <f t="shared" si="1213"/>
        <v>0.27302120696720089</v>
      </c>
      <c r="Z2062" s="24">
        <f t="shared" si="1214"/>
        <v>1142.3363038661732</v>
      </c>
      <c r="AA2062" s="24">
        <f t="shared" si="1215"/>
        <v>10808.91556422189</v>
      </c>
      <c r="AB2062" s="24">
        <f t="shared" si="1229"/>
        <v>845.10455204955497</v>
      </c>
      <c r="AC2062" s="24">
        <f t="shared" si="1230"/>
        <v>699.82966407751701</v>
      </c>
      <c r="AD2062" s="123">
        <f t="shared" si="1231"/>
        <v>10220</v>
      </c>
      <c r="AE2062" s="14">
        <f t="shared" si="1232"/>
        <v>170.33333333333334</v>
      </c>
      <c r="AF2062" s="24">
        <f t="shared" si="1216"/>
        <v>500</v>
      </c>
      <c r="AG2062" s="3">
        <f t="shared" si="1233"/>
        <v>-1</v>
      </c>
      <c r="AH2062" s="14">
        <f t="shared" si="1237"/>
        <v>0</v>
      </c>
      <c r="AI2062" s="14">
        <f t="shared" si="1238"/>
        <v>0</v>
      </c>
      <c r="AJ2062" s="14">
        <f t="shared" si="1239"/>
        <v>0.64999999999999991</v>
      </c>
      <c r="AK2062" s="14">
        <f t="shared" si="1240"/>
        <v>0.87999999999999989</v>
      </c>
      <c r="AL2062" s="24">
        <f t="shared" si="1234"/>
        <v>827.94544811051333</v>
      </c>
      <c r="AM2062" s="14">
        <f t="shared" si="1235"/>
        <v>665.51145619943372</v>
      </c>
      <c r="AN2062" s="138" t="str">
        <f t="shared" si="1236"/>
        <v>modifiée</v>
      </c>
      <c r="AP2062" s="124"/>
    </row>
    <row r="2063" spans="2:42" x14ac:dyDescent="0.25">
      <c r="B2063" s="3">
        <f t="shared" si="1217"/>
        <v>10225</v>
      </c>
      <c r="C2063" s="14">
        <f t="shared" si="1218"/>
        <v>170.41666666666666</v>
      </c>
      <c r="D2063" s="11">
        <f t="shared" si="1219"/>
        <v>1101.5475690243343</v>
      </c>
      <c r="E2063" s="11">
        <f t="shared" si="1204"/>
        <v>1036.293667602612</v>
      </c>
      <c r="F2063" s="11">
        <f t="shared" si="1220"/>
        <v>547.99494861320875</v>
      </c>
      <c r="G2063" s="11">
        <f t="shared" si="1205"/>
        <v>781.85601133446607</v>
      </c>
      <c r="H2063" s="11">
        <f t="shared" si="1206"/>
        <v>699.99452818956809</v>
      </c>
      <c r="I2063" s="24">
        <f t="shared" si="1221"/>
        <v>547.99494861320875</v>
      </c>
      <c r="J2063" s="12">
        <f t="shared" si="1207"/>
        <v>0.22728950861087405</v>
      </c>
      <c r="K2063" s="24">
        <f t="shared" si="1208"/>
        <v>706.42342305063585</v>
      </c>
      <c r="L2063" s="12">
        <f t="shared" si="1222"/>
        <v>0.18389916484522376</v>
      </c>
      <c r="M2063" s="24">
        <f t="shared" si="1223"/>
        <v>781.85601133446607</v>
      </c>
      <c r="N2063" s="12">
        <f t="shared" si="1209"/>
        <v>0.53795770695214584</v>
      </c>
      <c r="O2063" s="24">
        <f t="shared" si="1210"/>
        <v>895.40105451453383</v>
      </c>
      <c r="P2063" s="12">
        <f t="shared" si="1224"/>
        <v>0.22735279028189573</v>
      </c>
      <c r="Q2063" s="24">
        <f t="shared" si="1225"/>
        <v>699.99452818956809</v>
      </c>
      <c r="R2063" s="12">
        <f t="shared" si="1211"/>
        <v>0.2866880904002076</v>
      </c>
      <c r="S2063" s="24">
        <f t="shared" si="1212"/>
        <v>1008.1086328003736</v>
      </c>
      <c r="T2063" s="12">
        <f t="shared" si="1226"/>
        <v>0.16460685321324278</v>
      </c>
      <c r="W2063" s="24">
        <f t="shared" si="1227"/>
        <v>990.65246122856001</v>
      </c>
      <c r="X2063" s="24">
        <f t="shared" si="1228"/>
        <v>650</v>
      </c>
      <c r="Y2063" s="13">
        <f t="shared" si="1213"/>
        <v>0.27285088809114638</v>
      </c>
      <c r="Z2063" s="24">
        <f t="shared" si="1214"/>
        <v>1141.0301593512997</v>
      </c>
      <c r="AA2063" s="24">
        <f t="shared" si="1215"/>
        <v>10802.766156810128</v>
      </c>
      <c r="AB2063" s="24">
        <f t="shared" si="1229"/>
        <v>845.32349470906411</v>
      </c>
      <c r="AC2063" s="24">
        <f t="shared" si="1230"/>
        <v>699.99452818956809</v>
      </c>
      <c r="AD2063" s="123">
        <f t="shared" si="1231"/>
        <v>10225</v>
      </c>
      <c r="AE2063" s="14">
        <f t="shared" si="1232"/>
        <v>170.41666666666666</v>
      </c>
      <c r="AF2063" s="24">
        <f t="shared" si="1216"/>
        <v>500</v>
      </c>
      <c r="AG2063" s="3">
        <f t="shared" si="1233"/>
        <v>-1</v>
      </c>
      <c r="AH2063" s="14">
        <f t="shared" si="1237"/>
        <v>0</v>
      </c>
      <c r="AI2063" s="14">
        <f t="shared" si="1238"/>
        <v>0</v>
      </c>
      <c r="AJ2063" s="14">
        <f t="shared" si="1239"/>
        <v>0.64999999999999991</v>
      </c>
      <c r="AK2063" s="14">
        <f t="shared" si="1240"/>
        <v>0.87999999999999989</v>
      </c>
      <c r="AL2063" s="24">
        <f t="shared" si="1234"/>
        <v>828.15079280392729</v>
      </c>
      <c r="AM2063" s="14">
        <f t="shared" si="1235"/>
        <v>665.64912437929445</v>
      </c>
      <c r="AN2063" s="138" t="str">
        <f t="shared" si="1236"/>
        <v>modifiée</v>
      </c>
      <c r="AP2063" s="124"/>
    </row>
    <row r="2064" spans="2:42" x14ac:dyDescent="0.25">
      <c r="B2064" s="3">
        <f t="shared" si="1217"/>
        <v>10230</v>
      </c>
      <c r="C2064" s="14">
        <f t="shared" si="1218"/>
        <v>170.5</v>
      </c>
      <c r="D2064" s="11">
        <f t="shared" si="1219"/>
        <v>1101.6207647249873</v>
      </c>
      <c r="E2064" s="11">
        <f t="shared" si="1204"/>
        <v>1036.5144430289843</v>
      </c>
      <c r="F2064" s="11">
        <f t="shared" si="1220"/>
        <v>548.17884777805398</v>
      </c>
      <c r="G2064" s="11">
        <f t="shared" si="1205"/>
        <v>782.08336412474796</v>
      </c>
      <c r="H2064" s="11">
        <f t="shared" si="1206"/>
        <v>700.15913504278137</v>
      </c>
      <c r="I2064" s="24">
        <f t="shared" si="1221"/>
        <v>548.17884777805398</v>
      </c>
      <c r="J2064" s="12">
        <f t="shared" si="1207"/>
        <v>0.22723501963609649</v>
      </c>
      <c r="K2064" s="24">
        <f t="shared" si="1208"/>
        <v>706.59281722298897</v>
      </c>
      <c r="L2064" s="12">
        <f t="shared" si="1222"/>
        <v>0.18382193159006616</v>
      </c>
      <c r="M2064" s="24">
        <f t="shared" si="1223"/>
        <v>782.08336412474796</v>
      </c>
      <c r="N2064" s="12">
        <f t="shared" si="1209"/>
        <v>0.53889629235786662</v>
      </c>
      <c r="O2064" s="24">
        <f t="shared" si="1210"/>
        <v>893.84155155644657</v>
      </c>
      <c r="P2064" s="12">
        <f t="shared" si="1224"/>
        <v>0.22757801943983119</v>
      </c>
      <c r="Q2064" s="24">
        <f t="shared" si="1225"/>
        <v>700.15913504278137</v>
      </c>
      <c r="R2064" s="12">
        <f t="shared" si="1211"/>
        <v>0.28626550685833135</v>
      </c>
      <c r="S2064" s="24">
        <f t="shared" si="1212"/>
        <v>1009.5967971318717</v>
      </c>
      <c r="T2064" s="12">
        <f t="shared" si="1226"/>
        <v>0.16434880739907859</v>
      </c>
      <c r="W2064" s="24">
        <f t="shared" si="1227"/>
        <v>990.92531211665118</v>
      </c>
      <c r="X2064" s="24">
        <f t="shared" si="1228"/>
        <v>650</v>
      </c>
      <c r="Y2064" s="13">
        <f t="shared" si="1213"/>
        <v>0.27268126939121112</v>
      </c>
      <c r="Z2064" s="24">
        <f t="shared" si="1214"/>
        <v>1139.7282728083269</v>
      </c>
      <c r="AA2064" s="24">
        <f t="shared" si="1215"/>
        <v>10796.643140991186</v>
      </c>
      <c r="AB2064" s="24">
        <f t="shared" si="1229"/>
        <v>845.54222357971628</v>
      </c>
      <c r="AC2064" s="24">
        <f t="shared" si="1230"/>
        <v>700.15913504278137</v>
      </c>
      <c r="AD2064" s="123">
        <f t="shared" si="1231"/>
        <v>10230</v>
      </c>
      <c r="AE2064" s="14">
        <f t="shared" si="1232"/>
        <v>170.5</v>
      </c>
      <c r="AF2064" s="24">
        <f t="shared" si="1216"/>
        <v>500</v>
      </c>
      <c r="AG2064" s="3">
        <f t="shared" si="1233"/>
        <v>-1</v>
      </c>
      <c r="AH2064" s="14">
        <f t="shared" si="1237"/>
        <v>0</v>
      </c>
      <c r="AI2064" s="14">
        <f t="shared" si="1238"/>
        <v>0</v>
      </c>
      <c r="AJ2064" s="14">
        <f t="shared" si="1239"/>
        <v>0.64999999999999991</v>
      </c>
      <c r="AK2064" s="14">
        <f t="shared" si="1240"/>
        <v>0.87999999999999989</v>
      </c>
      <c r="AL2064" s="24">
        <f t="shared" si="1234"/>
        <v>828.35593148460612</v>
      </c>
      <c r="AM2064" s="14">
        <f t="shared" si="1235"/>
        <v>665.78655085256116</v>
      </c>
      <c r="AN2064" s="138" t="str">
        <f t="shared" si="1236"/>
        <v>modifiée</v>
      </c>
      <c r="AP2064" s="124"/>
    </row>
    <row r="2065" spans="2:42" x14ac:dyDescent="0.25">
      <c r="B2065" s="3">
        <f t="shared" si="1217"/>
        <v>10235</v>
      </c>
      <c r="C2065" s="14">
        <f t="shared" si="1218"/>
        <v>170.58333333333334</v>
      </c>
      <c r="D2065" s="11">
        <f t="shared" si="1219"/>
        <v>1101.6939246855507</v>
      </c>
      <c r="E2065" s="11">
        <f t="shared" si="1204"/>
        <v>1036.7352184553565</v>
      </c>
      <c r="F2065" s="11">
        <f t="shared" si="1220"/>
        <v>548.36266970964402</v>
      </c>
      <c r="G2065" s="11">
        <f t="shared" si="1205"/>
        <v>782.31094214418783</v>
      </c>
      <c r="H2065" s="11">
        <f t="shared" si="1206"/>
        <v>700.32348385018042</v>
      </c>
      <c r="I2065" s="24">
        <f t="shared" si="1221"/>
        <v>548.36266970964402</v>
      </c>
      <c r="J2065" s="12">
        <f t="shared" si="1207"/>
        <v>0.22718053704316002</v>
      </c>
      <c r="K2065" s="24">
        <f t="shared" si="1208"/>
        <v>706.76227279930572</v>
      </c>
      <c r="L2065" s="12">
        <f t="shared" si="1222"/>
        <v>0.18374473097624769</v>
      </c>
      <c r="M2065" s="24">
        <f t="shared" si="1223"/>
        <v>782.31094214418783</v>
      </c>
      <c r="N2065" s="12">
        <f t="shared" si="1209"/>
        <v>0.53983071981108066</v>
      </c>
      <c r="O2065" s="24">
        <f t="shared" si="1210"/>
        <v>892.29434415615253</v>
      </c>
      <c r="P2065" s="12">
        <f t="shared" si="1224"/>
        <v>0.22780107082448275</v>
      </c>
      <c r="Q2065" s="24">
        <f t="shared" si="1225"/>
        <v>700.32348385018042</v>
      </c>
      <c r="R2065" s="12">
        <f t="shared" si="1211"/>
        <v>0.2858411592816868</v>
      </c>
      <c r="S2065" s="24">
        <f t="shared" si="1212"/>
        <v>1011.0956014164877</v>
      </c>
      <c r="T2065" s="12">
        <f t="shared" si="1226"/>
        <v>0.16408997061106828</v>
      </c>
      <c r="W2065" s="24">
        <f t="shared" si="1227"/>
        <v>991.19799338604241</v>
      </c>
      <c r="X2065" s="24">
        <f t="shared" si="1228"/>
        <v>650</v>
      </c>
      <c r="Y2065" s="13">
        <f t="shared" si="1213"/>
        <v>0.27251234839552108</v>
      </c>
      <c r="Z2065" s="24">
        <f t="shared" si="1214"/>
        <v>1138.4306267328525</v>
      </c>
      <c r="AA2065" s="24">
        <f t="shared" si="1215"/>
        <v>10790.546426065455</v>
      </c>
      <c r="AB2065" s="24">
        <f t="shared" si="1229"/>
        <v>845.76073861811142</v>
      </c>
      <c r="AC2065" s="24">
        <f t="shared" si="1230"/>
        <v>700.32348385018042</v>
      </c>
      <c r="AD2065" s="123">
        <f t="shared" si="1231"/>
        <v>10235</v>
      </c>
      <c r="AE2065" s="14">
        <f t="shared" si="1232"/>
        <v>170.58333333333334</v>
      </c>
      <c r="AF2065" s="24">
        <f t="shared" si="1216"/>
        <v>500</v>
      </c>
      <c r="AG2065" s="3">
        <f t="shared" si="1233"/>
        <v>-1</v>
      </c>
      <c r="AH2065" s="14">
        <f t="shared" si="1237"/>
        <v>0</v>
      </c>
      <c r="AI2065" s="14">
        <f t="shared" si="1238"/>
        <v>0</v>
      </c>
      <c r="AJ2065" s="14">
        <f t="shared" si="1239"/>
        <v>0.64999999999999991</v>
      </c>
      <c r="AK2065" s="14">
        <f t="shared" si="1240"/>
        <v>0.87999999999999989</v>
      </c>
      <c r="AL2065" s="24">
        <f t="shared" si="1234"/>
        <v>828.56086411869489</v>
      </c>
      <c r="AM2065" s="14">
        <f t="shared" si="1235"/>
        <v>665.92373485134738</v>
      </c>
      <c r="AN2065" s="138" t="str">
        <f t="shared" si="1236"/>
        <v>modifiée</v>
      </c>
      <c r="AP2065" s="124"/>
    </row>
    <row r="2066" spans="2:42" x14ac:dyDescent="0.25">
      <c r="B2066" s="3">
        <f t="shared" si="1217"/>
        <v>10240</v>
      </c>
      <c r="C2066" s="14">
        <f t="shared" si="1218"/>
        <v>170.66666666666666</v>
      </c>
      <c r="D2066" s="11">
        <f t="shared" si="1219"/>
        <v>1101.7670489409095</v>
      </c>
      <c r="E2066" s="11">
        <f t="shared" ref="E2066:E2129" si="1241">IF(B2066&lt;=40*60,20+345*CRed_1*LOG(8*C2066+1,10),ThetaG40+(ThetaG120-ThetaG40)/80*(C2066-40))</f>
        <v>1036.9559938817288</v>
      </c>
      <c r="F2066" s="11">
        <f t="shared" si="1220"/>
        <v>548.54641444062031</v>
      </c>
      <c r="G2066" s="11">
        <f t="shared" ref="G2066:G2129" si="1242">M2066</f>
        <v>782.53874321501235</v>
      </c>
      <c r="H2066" s="11">
        <f t="shared" ref="H2066:H2129" si="1243">Q2066</f>
        <v>700.48757382079145</v>
      </c>
      <c r="I2066" s="24">
        <f t="shared" si="1221"/>
        <v>548.54641444062031</v>
      </c>
      <c r="J2066" s="12">
        <f t="shared" ref="J2066:J2129" si="1244">Cp*RhoP/(K2066*RhoA)*dP/1000*MassivSS</f>
        <v>0.22712606085909323</v>
      </c>
      <c r="K2066" s="24">
        <f t="shared" ref="K2066:K2129" si="1245">IF(I2066&lt;600,425+0.773*I2066-1.69/1000*I2066^2+2.22/1000^2*I2066^3,IF(I2066&lt;735,666+13002/(738-I2066),IF(I2066&lt;900,545+17820/(I2066-731),650)))</f>
        <v>706.93178972536361</v>
      </c>
      <c r="L2066" s="12">
        <f t="shared" si="1222"/>
        <v>0.18366756301570319</v>
      </c>
      <c r="M2066" s="24">
        <f t="shared" si="1223"/>
        <v>782.53874321501235</v>
      </c>
      <c r="N2066" s="12">
        <f t="shared" ref="N2066:N2129" si="1246">Cp*RhoP/(O2066*RhoA)*dP/1000*MassivW</f>
        <v>0.54076100664720606</v>
      </c>
      <c r="O2066" s="24">
        <f t="shared" ref="O2066:O2129" si="1247">IF(M2066&lt;600,425+0.773*M2066-1.69/1000*M2066^2+2.22/1000^2*M2066^3,IF(M2066&lt;735,666+13002/(738-M2066),IF(M2066&lt;900,545+17820/(M2066-731),650)))</f>
        <v>890.75930432873542</v>
      </c>
      <c r="P2066" s="12">
        <f t="shared" si="1224"/>
        <v>0.22802195633330391</v>
      </c>
      <c r="Q2066" s="24">
        <f t="shared" si="1225"/>
        <v>700.48757382079145</v>
      </c>
      <c r="R2066" s="12">
        <f t="shared" ref="R2066:R2129" si="1248">Cp*RhoP/(S2066*RhoA)*dP/1000*MassivSI</f>
        <v>0.28541504024047837</v>
      </c>
      <c r="S2066" s="24">
        <f t="shared" ref="S2066:S2129" si="1249">IF(Q2066&lt;600,425+0.773*Q2066-1.69/1000*Q2066^2+2.22/1000^2*Q2066^3,IF(Q2066&lt;735,666+13002/(738-Q2066),IF(Q2066&lt;900,545+17820/(Q2066-731),650)))</f>
        <v>1012.6051472620138</v>
      </c>
      <c r="T2066" s="12">
        <f t="shared" si="1226"/>
        <v>0.16383033884259701</v>
      </c>
      <c r="W2066" s="24">
        <f t="shared" si="1227"/>
        <v>991.47050573443789</v>
      </c>
      <c r="X2066" s="24">
        <f t="shared" si="1228"/>
        <v>650</v>
      </c>
      <c r="Y2066" s="13">
        <f t="shared" ref="Y2066:Y2129" si="1250">MAX(MassivSSCO/(X2066*RhoA)*DeltaT*(Z2066+AA2066),L2066)</f>
        <v>0.27234412263736918</v>
      </c>
      <c r="Z2066" s="24">
        <f t="shared" ref="Z2066:Z2129" si="1251">AlphaC*(E2066-W2066)</f>
        <v>1137.137203682272</v>
      </c>
      <c r="AA2066" s="24">
        <f t="shared" ref="AA2066:AA2129" si="1252">Phi*EpsilonF*0.7*Botzman/10^8*EpsilonA*((E2066+273)^4-(W2066+273)^4)</f>
        <v>10784.475921497713</v>
      </c>
      <c r="AB2066" s="24">
        <f t="shared" si="1229"/>
        <v>845.97903977761462</v>
      </c>
      <c r="AC2066" s="24">
        <f t="shared" si="1230"/>
        <v>700.48757382079145</v>
      </c>
      <c r="AD2066" s="123">
        <f t="shared" si="1231"/>
        <v>10240</v>
      </c>
      <c r="AE2066" s="14">
        <f t="shared" si="1232"/>
        <v>170.66666666666666</v>
      </c>
      <c r="AF2066" s="24">
        <f t="shared" ref="AF2066:AF2129" si="1253">IF(AC2066&lt;=450,Thetha0_0,IF(AC2066&gt;=650,Thetha0_2,(IF(AC2066&lt;=550,Thetha0_0+(Thetha0_1-Thetha0_0)/100*(AC2066-450),Thetha0_1+(Thetha0_2-Thetha0_1)/100*(AC2066-550)))))</f>
        <v>500</v>
      </c>
      <c r="AG2066" s="3">
        <f t="shared" si="1233"/>
        <v>-1</v>
      </c>
      <c r="AH2066" s="14">
        <f t="shared" si="1237"/>
        <v>0</v>
      </c>
      <c r="AI2066" s="14">
        <f t="shared" si="1238"/>
        <v>0</v>
      </c>
      <c r="AJ2066" s="14">
        <f t="shared" si="1239"/>
        <v>0.64999999999999991</v>
      </c>
      <c r="AK2066" s="14">
        <f t="shared" si="1240"/>
        <v>0.87999999999999989</v>
      </c>
      <c r="AL2066" s="24">
        <f t="shared" si="1234"/>
        <v>828.76559066929497</v>
      </c>
      <c r="AM2066" s="14">
        <f t="shared" si="1235"/>
        <v>666.06067560415204</v>
      </c>
      <c r="AN2066" s="138" t="str">
        <f t="shared" si="1236"/>
        <v>modifiée</v>
      </c>
      <c r="AP2066" s="124"/>
    </row>
    <row r="2067" spans="2:42" x14ac:dyDescent="0.25">
      <c r="B2067" s="3">
        <f t="shared" ref="B2067:B2130" si="1254">B2066+DeltaT</f>
        <v>10245</v>
      </c>
      <c r="C2067" s="14">
        <f t="shared" ref="C2067:C2130" si="1255">B2067/60</f>
        <v>170.75</v>
      </c>
      <c r="D2067" s="11">
        <f t="shared" ref="D2067:D2130" si="1256">20+345*LOG(8*C2067+1,10)</f>
        <v>1101.8401375258986</v>
      </c>
      <c r="E2067" s="11">
        <f t="shared" si="1241"/>
        <v>1037.176769308101</v>
      </c>
      <c r="F2067" s="11">
        <f t="shared" ref="F2067:F2130" si="1257">I2067</f>
        <v>548.73008200363597</v>
      </c>
      <c r="G2067" s="11">
        <f t="shared" si="1242"/>
        <v>782.7667651713457</v>
      </c>
      <c r="H2067" s="11">
        <f t="shared" si="1243"/>
        <v>700.65140415963401</v>
      </c>
      <c r="I2067" s="24">
        <f t="shared" ref="I2067:I2130" si="1258">I2066+IF(Limit=Oui,MAX(0,L2066),L2066)</f>
        <v>548.73008200363597</v>
      </c>
      <c r="J2067" s="12">
        <f t="shared" si="1244"/>
        <v>0.22707159111088981</v>
      </c>
      <c r="K2067" s="24">
        <f t="shared" si="1245"/>
        <v>707.10136794690584</v>
      </c>
      <c r="L2067" s="12">
        <f t="shared" ref="L2067:L2130" si="1259">LambdaP*MassivSS/(dP/1000)/(K2067*RhoA)/(1+J2067/3)*(D2067-I2067)*DeltaT-(EXP(J2067/10)-1)*(D2067-D2066)</f>
        <v>0.18359042772029591</v>
      </c>
      <c r="M2067" s="24">
        <f t="shared" ref="M2067:M2130" si="1260">M2066+IF(Limit=Oui,MAX(0,P2066),P2066)</f>
        <v>782.7667651713457</v>
      </c>
      <c r="N2067" s="12">
        <f t="shared" si="1246"/>
        <v>0.54168717022469626</v>
      </c>
      <c r="O2067" s="24">
        <f t="shared" si="1247"/>
        <v>889.23630568795625</v>
      </c>
      <c r="P2067" s="12">
        <f t="shared" ref="P2067:P2130" si="1261">LambdaP*MassivW/(dP/1000)/(O2067*RhoA)/(1+N2067/3)*(D2067-M2067)*DeltaT-(EXP(N2067/10)-1)*(D2067-D2066)</f>
        <v>0.22824068783619514</v>
      </c>
      <c r="Q2067" s="24">
        <f t="shared" ref="Q2067:Q2130" si="1262">Q2066+IF(Limit=Oui,MAX(0,T2066),T2066)</f>
        <v>700.65140415963401</v>
      </c>
      <c r="R2067" s="12">
        <f t="shared" si="1248"/>
        <v>0.28498714230162087</v>
      </c>
      <c r="S2067" s="24">
        <f t="shared" si="1249"/>
        <v>1014.1255374518678</v>
      </c>
      <c r="T2067" s="12">
        <f t="shared" ref="T2067:T2130" si="1263">LambdaP*MassivSI/(dP/1000)/(S2067*RhoA)/(1+R2067/3)*(D2067-Q2067)*DeltaT-(EXP(R2067/10)-1)*(D2067-D2066)</f>
        <v>0.16356990807822447</v>
      </c>
      <c r="W2067" s="24">
        <f t="shared" ref="W2067:W2130" si="1264">W2066+IF(Limit=Oui,MAX(0,Y2066),Y2066)</f>
        <v>991.74284985707527</v>
      </c>
      <c r="X2067" s="24">
        <f t="shared" ref="X2067:X2130" si="1265">IF(W2067&lt;600,425+0.773*W2067-1.69/1000*W2067^2+2.22/1000^2*W2067^3,IF(W2067&lt;735,666+13002/(738-W2067),IF(W2067&lt;900,545+17820/(W2067-731),650)))</f>
        <v>650</v>
      </c>
      <c r="Y2067" s="13">
        <f t="shared" si="1250"/>
        <v>0.27217658965522318</v>
      </c>
      <c r="Z2067" s="24">
        <f t="shared" si="1251"/>
        <v>1135.847986275644</v>
      </c>
      <c r="AA2067" s="24">
        <f t="shared" si="1252"/>
        <v>10778.431536917597</v>
      </c>
      <c r="AB2067" s="24">
        <f t="shared" ref="AB2067:AB2130" si="1266">MAX(M2067,AVERAGE(W2067,AC2067))</f>
        <v>846.19712700835464</v>
      </c>
      <c r="AC2067" s="24">
        <f t="shared" ref="AC2067:AC2130" si="1267">Q2067</f>
        <v>700.65140415963401</v>
      </c>
      <c r="AD2067" s="123">
        <f t="shared" ref="AD2067:AD2130" si="1268">B2067</f>
        <v>10245</v>
      </c>
      <c r="AE2067" s="14">
        <f t="shared" ref="AE2067:AE2130" si="1269">C2067</f>
        <v>170.75</v>
      </c>
      <c r="AF2067" s="24">
        <f t="shared" si="1253"/>
        <v>500</v>
      </c>
      <c r="AG2067" s="3">
        <f t="shared" ref="AG2067:AG2130" si="1270">IF(C2067&lt;=30,AH2067,IF(C2067&lt;=60,AI2067,IF(C2067&lt;=90,AJ2067,IF(C2067&lt;=120,AK2067,-1))))</f>
        <v>-1</v>
      </c>
      <c r="AH2067" s="14">
        <f t="shared" si="1237"/>
        <v>0</v>
      </c>
      <c r="AI2067" s="14">
        <f t="shared" si="1238"/>
        <v>0</v>
      </c>
      <c r="AJ2067" s="14">
        <f t="shared" si="1239"/>
        <v>0.64999999999999991</v>
      </c>
      <c r="AK2067" s="14">
        <f t="shared" si="1240"/>
        <v>0.87999999999999989</v>
      </c>
      <c r="AL2067" s="24">
        <f t="shared" ref="AL2067:AL2130" si="1271">MAX(M2067,AVERAGE(W2067,AM2067))</f>
        <v>828.9701110964636</v>
      </c>
      <c r="AM2067" s="14">
        <f t="shared" ref="AM2067:AM2130" si="1272">IF(W2067&gt;=AF2067,(1+(W2067-AF2067)*AG2067/10000)*AC2067,AC2067)</f>
        <v>666.19737233585204</v>
      </c>
      <c r="AN2067" s="138" t="str">
        <f t="shared" ref="AN2067:AN2130" si="1273">IF(AM2067=AC2067,"","modifiée")</f>
        <v>modifiée</v>
      </c>
      <c r="AP2067" s="124"/>
    </row>
    <row r="2068" spans="2:42" x14ac:dyDescent="0.25">
      <c r="B2068" s="3">
        <f t="shared" si="1254"/>
        <v>10250</v>
      </c>
      <c r="C2068" s="14">
        <f t="shared" si="1255"/>
        <v>170.83333333333334</v>
      </c>
      <c r="D2068" s="11">
        <f t="shared" si="1256"/>
        <v>1101.9131904753012</v>
      </c>
      <c r="E2068" s="11">
        <f t="shared" si="1241"/>
        <v>1037.3975447344733</v>
      </c>
      <c r="F2068" s="11">
        <f t="shared" si="1257"/>
        <v>548.9136724313563</v>
      </c>
      <c r="G2068" s="11">
        <f t="shared" si="1242"/>
        <v>782.9950058591819</v>
      </c>
      <c r="H2068" s="11">
        <f t="shared" si="1243"/>
        <v>700.81497406771223</v>
      </c>
      <c r="I2068" s="24">
        <f t="shared" si="1258"/>
        <v>548.9136724313563</v>
      </c>
      <c r="J2068" s="12">
        <f t="shared" si="1244"/>
        <v>0.22701712782550759</v>
      </c>
      <c r="K2068" s="24">
        <f t="shared" si="1245"/>
        <v>707.27100740964386</v>
      </c>
      <c r="L2068" s="12">
        <f t="shared" si="1259"/>
        <v>0.1835133251018532</v>
      </c>
      <c r="M2068" s="24">
        <f t="shared" si="1260"/>
        <v>782.9950058591819</v>
      </c>
      <c r="N2068" s="12">
        <f t="shared" si="1246"/>
        <v>0.54260922792245314</v>
      </c>
      <c r="O2068" s="24">
        <f t="shared" si="1247"/>
        <v>887.72522342360946</v>
      </c>
      <c r="P2068" s="12">
        <f t="shared" si="1261"/>
        <v>0.22845727717468994</v>
      </c>
      <c r="Q2068" s="24">
        <f t="shared" si="1262"/>
        <v>700.81497406771223</v>
      </c>
      <c r="R2068" s="12">
        <f t="shared" si="1248"/>
        <v>0.28455745802945426</v>
      </c>
      <c r="S2068" s="24">
        <f t="shared" si="1249"/>
        <v>1015.6568759606635</v>
      </c>
      <c r="T2068" s="12">
        <f t="shared" si="1263"/>
        <v>0.16330867429400514</v>
      </c>
      <c r="W2068" s="24">
        <f t="shared" si="1264"/>
        <v>992.01502644673053</v>
      </c>
      <c r="X2068" s="24">
        <f t="shared" si="1265"/>
        <v>650</v>
      </c>
      <c r="Y2068" s="13">
        <f t="shared" si="1250"/>
        <v>0.27200974699274238</v>
      </c>
      <c r="Z2068" s="24">
        <f t="shared" si="1251"/>
        <v>1134.5629571935688</v>
      </c>
      <c r="AA2068" s="24">
        <f t="shared" si="1252"/>
        <v>10772.413182120445</v>
      </c>
      <c r="AB2068" s="24">
        <f t="shared" si="1266"/>
        <v>846.41500025722144</v>
      </c>
      <c r="AC2068" s="24">
        <f t="shared" si="1267"/>
        <v>700.81497406771223</v>
      </c>
      <c r="AD2068" s="123">
        <f t="shared" si="1268"/>
        <v>10250</v>
      </c>
      <c r="AE2068" s="14">
        <f t="shared" si="1269"/>
        <v>170.83333333333334</v>
      </c>
      <c r="AF2068" s="24">
        <f t="shared" si="1253"/>
        <v>500</v>
      </c>
      <c r="AG2068" s="3">
        <f t="shared" si="1270"/>
        <v>-1</v>
      </c>
      <c r="AH2068" s="14">
        <f t="shared" si="1237"/>
        <v>0</v>
      </c>
      <c r="AI2068" s="14">
        <f t="shared" si="1238"/>
        <v>0</v>
      </c>
      <c r="AJ2068" s="14">
        <f t="shared" si="1239"/>
        <v>0.64999999999999991</v>
      </c>
      <c r="AK2068" s="14">
        <f t="shared" si="1240"/>
        <v>0.87999999999999989</v>
      </c>
      <c r="AL2068" s="24">
        <f t="shared" si="1271"/>
        <v>829.17442535721193</v>
      </c>
      <c r="AM2068" s="14">
        <f t="shared" si="1272"/>
        <v>666.33382426769322</v>
      </c>
      <c r="AN2068" s="138" t="str">
        <f t="shared" si="1273"/>
        <v>modifiée</v>
      </c>
      <c r="AP2068" s="124"/>
    </row>
    <row r="2069" spans="2:42" x14ac:dyDescent="0.25">
      <c r="B2069" s="3">
        <f t="shared" si="1254"/>
        <v>10255</v>
      </c>
      <c r="C2069" s="14">
        <f t="shared" si="1255"/>
        <v>170.91666666666666</v>
      </c>
      <c r="D2069" s="11">
        <f t="shared" si="1256"/>
        <v>1101.98620782385</v>
      </c>
      <c r="E2069" s="11">
        <f t="shared" si="1241"/>
        <v>1037.6183201608453</v>
      </c>
      <c r="F2069" s="11">
        <f t="shared" si="1257"/>
        <v>549.0971857564582</v>
      </c>
      <c r="G2069" s="11">
        <f t="shared" si="1242"/>
        <v>783.2234631363566</v>
      </c>
      <c r="H2069" s="11">
        <f t="shared" si="1243"/>
        <v>700.97828274200629</v>
      </c>
      <c r="I2069" s="24">
        <f t="shared" si="1258"/>
        <v>549.0971857564582</v>
      </c>
      <c r="J2069" s="12">
        <f t="shared" si="1244"/>
        <v>0.22696267102986906</v>
      </c>
      <c r="K2069" s="24">
        <f t="shared" si="1245"/>
        <v>707.44070805925639</v>
      </c>
      <c r="L2069" s="12">
        <f t="shared" si="1259"/>
        <v>0.18343625517211509</v>
      </c>
      <c r="M2069" s="24">
        <f t="shared" si="1260"/>
        <v>783.2234631363566</v>
      </c>
      <c r="N2069" s="12">
        <f t="shared" si="1246"/>
        <v>0.54352719713729913</v>
      </c>
      <c r="O2069" s="24">
        <f t="shared" si="1247"/>
        <v>886.22593427922607</v>
      </c>
      <c r="P2069" s="12">
        <f t="shared" si="1261"/>
        <v>0.2286717361609539</v>
      </c>
      <c r="Q2069" s="24">
        <f t="shared" si="1262"/>
        <v>700.97828274200629</v>
      </c>
      <c r="R2069" s="12">
        <f t="shared" si="1248"/>
        <v>0.28412597998647471</v>
      </c>
      <c r="S2069" s="24">
        <f t="shared" si="1249"/>
        <v>1017.1992679700079</v>
      </c>
      <c r="T2069" s="12">
        <f t="shared" si="1263"/>
        <v>0.1630466334577064</v>
      </c>
      <c r="W2069" s="24">
        <f t="shared" si="1264"/>
        <v>992.28703619372322</v>
      </c>
      <c r="X2069" s="24">
        <f t="shared" si="1265"/>
        <v>650</v>
      </c>
      <c r="Y2069" s="13">
        <f t="shared" si="1250"/>
        <v>0.271843592198796</v>
      </c>
      <c r="Z2069" s="24">
        <f t="shared" si="1251"/>
        <v>1133.2820991780522</v>
      </c>
      <c r="AA2069" s="24">
        <f t="shared" si="1252"/>
        <v>10766.42076706827</v>
      </c>
      <c r="AB2069" s="24">
        <f t="shared" si="1266"/>
        <v>846.63265946786476</v>
      </c>
      <c r="AC2069" s="24">
        <f t="shared" si="1267"/>
        <v>700.97828274200629</v>
      </c>
      <c r="AD2069" s="123">
        <f t="shared" si="1268"/>
        <v>10255</v>
      </c>
      <c r="AE2069" s="14">
        <f t="shared" si="1269"/>
        <v>170.91666666666666</v>
      </c>
      <c r="AF2069" s="24">
        <f t="shared" si="1253"/>
        <v>500</v>
      </c>
      <c r="AG2069" s="3">
        <f t="shared" si="1270"/>
        <v>-1</v>
      </c>
      <c r="AH2069" s="14">
        <f t="shared" si="1237"/>
        <v>0</v>
      </c>
      <c r="AI2069" s="14">
        <f t="shared" si="1238"/>
        <v>0</v>
      </c>
      <c r="AJ2069" s="14">
        <f t="shared" si="1239"/>
        <v>0.64999999999999991</v>
      </c>
      <c r="AK2069" s="14">
        <f t="shared" si="1240"/>
        <v>0.87999999999999989</v>
      </c>
      <c r="AL2069" s="24">
        <f t="shared" si="1271"/>
        <v>829.37853340550328</v>
      </c>
      <c r="AM2069" s="14">
        <f t="shared" si="1272"/>
        <v>666.47003061728344</v>
      </c>
      <c r="AN2069" s="138" t="str">
        <f t="shared" si="1273"/>
        <v>modifiée</v>
      </c>
      <c r="AP2069" s="124"/>
    </row>
    <row r="2070" spans="2:42" x14ac:dyDescent="0.25">
      <c r="B2070" s="3">
        <f t="shared" si="1254"/>
        <v>10260</v>
      </c>
      <c r="C2070" s="14">
        <f t="shared" si="1255"/>
        <v>171</v>
      </c>
      <c r="D2070" s="11">
        <f t="shared" si="1256"/>
        <v>1102.0591896062265</v>
      </c>
      <c r="E2070" s="11">
        <f t="shared" si="1241"/>
        <v>1037.8390955872176</v>
      </c>
      <c r="F2070" s="11">
        <f t="shared" si="1257"/>
        <v>549.28062201163027</v>
      </c>
      <c r="G2070" s="11">
        <f t="shared" si="1242"/>
        <v>783.4521348725176</v>
      </c>
      <c r="H2070" s="11">
        <f t="shared" si="1243"/>
        <v>701.14132937546401</v>
      </c>
      <c r="I2070" s="24">
        <f t="shared" si="1258"/>
        <v>549.28062201163027</v>
      </c>
      <c r="J2070" s="12">
        <f t="shared" si="1244"/>
        <v>0.22690822075086128</v>
      </c>
      <c r="K2070" s="24">
        <f t="shared" si="1245"/>
        <v>707.61046984138943</v>
      </c>
      <c r="L2070" s="12">
        <f t="shared" si="1259"/>
        <v>0.18335921794277568</v>
      </c>
      <c r="M2070" s="24">
        <f t="shared" si="1260"/>
        <v>783.4521348725176</v>
      </c>
      <c r="N2070" s="12">
        <f t="shared" si="1246"/>
        <v>0.54444109528150264</v>
      </c>
      <c r="O2070" s="24">
        <f t="shared" si="1247"/>
        <v>884.73831653012132</v>
      </c>
      <c r="P2070" s="12">
        <f t="shared" si="1261"/>
        <v>0.22888407657703708</v>
      </c>
      <c r="Q2070" s="24">
        <f t="shared" si="1262"/>
        <v>701.14132937546401</v>
      </c>
      <c r="R2070" s="12">
        <f t="shared" si="1248"/>
        <v>0.28369270073408226</v>
      </c>
      <c r="S2070" s="24">
        <f t="shared" si="1249"/>
        <v>1018.7528198845257</v>
      </c>
      <c r="T2070" s="12">
        <f t="shared" si="1263"/>
        <v>0.16278378152915163</v>
      </c>
      <c r="W2070" s="24">
        <f t="shared" si="1264"/>
        <v>992.55887978592204</v>
      </c>
      <c r="X2070" s="24">
        <f t="shared" si="1265"/>
        <v>650</v>
      </c>
      <c r="Y2070" s="13">
        <f t="shared" si="1250"/>
        <v>0.27167812282746867</v>
      </c>
      <c r="Z2070" s="24">
        <f t="shared" si="1251"/>
        <v>1132.0053950323882</v>
      </c>
      <c r="AA2070" s="24">
        <f t="shared" si="1252"/>
        <v>10760.454201890081</v>
      </c>
      <c r="AB2070" s="24">
        <f t="shared" si="1266"/>
        <v>846.85010458069303</v>
      </c>
      <c r="AC2070" s="24">
        <f t="shared" si="1267"/>
        <v>701.14132937546401</v>
      </c>
      <c r="AD2070" s="123">
        <f t="shared" si="1268"/>
        <v>10260</v>
      </c>
      <c r="AE2070" s="14">
        <f t="shared" si="1269"/>
        <v>171</v>
      </c>
      <c r="AF2070" s="24">
        <f t="shared" si="1253"/>
        <v>500</v>
      </c>
      <c r="AG2070" s="3">
        <f t="shared" si="1270"/>
        <v>-1</v>
      </c>
      <c r="AH2070" s="14">
        <f t="shared" si="1237"/>
        <v>0</v>
      </c>
      <c r="AI2070" s="14">
        <f t="shared" si="1238"/>
        <v>0</v>
      </c>
      <c r="AJ2070" s="14">
        <f t="shared" si="1239"/>
        <v>0.64999999999999991</v>
      </c>
      <c r="AK2070" s="14">
        <f t="shared" si="1240"/>
        <v>0.87999999999999989</v>
      </c>
      <c r="AL2070" s="24">
        <f t="shared" si="1271"/>
        <v>829.58243519225346</v>
      </c>
      <c r="AM2070" s="14">
        <f t="shared" si="1272"/>
        <v>666.60599059858487</v>
      </c>
      <c r="AN2070" s="138" t="str">
        <f t="shared" si="1273"/>
        <v>modifiée</v>
      </c>
      <c r="AP2070" s="124"/>
    </row>
    <row r="2071" spans="2:42" x14ac:dyDescent="0.25">
      <c r="B2071" s="3">
        <f t="shared" si="1254"/>
        <v>10265</v>
      </c>
      <c r="C2071" s="14">
        <f t="shared" si="1255"/>
        <v>171.08333333333334</v>
      </c>
      <c r="D2071" s="11">
        <f t="shared" si="1256"/>
        <v>1102.1321358570619</v>
      </c>
      <c r="E2071" s="11">
        <f t="shared" si="1241"/>
        <v>1038.0598710135898</v>
      </c>
      <c r="F2071" s="11">
        <f t="shared" si="1257"/>
        <v>549.46398122957305</v>
      </c>
      <c r="G2071" s="11">
        <f t="shared" si="1242"/>
        <v>783.68101894909466</v>
      </c>
      <c r="H2071" s="11">
        <f t="shared" si="1243"/>
        <v>701.30411315699314</v>
      </c>
      <c r="I2071" s="24">
        <f t="shared" si="1258"/>
        <v>549.46398122957305</v>
      </c>
      <c r="J2071" s="12">
        <f t="shared" si="1244"/>
        <v>0.22685377701533554</v>
      </c>
      <c r="K2071" s="24">
        <f t="shared" si="1245"/>
        <v>707.78029270165712</v>
      </c>
      <c r="L2071" s="12">
        <f t="shared" si="1259"/>
        <v>0.18328221342544682</v>
      </c>
      <c r="M2071" s="24">
        <f t="shared" si="1260"/>
        <v>783.68101894909466</v>
      </c>
      <c r="N2071" s="12">
        <f t="shared" si="1246"/>
        <v>0.54535093978035909</v>
      </c>
      <c r="O2071" s="24">
        <f t="shared" si="1247"/>
        <v>883.26224996178144</v>
      </c>
      <c r="P2071" s="12">
        <f t="shared" si="1261"/>
        <v>0.22909431017396265</v>
      </c>
      <c r="Q2071" s="24">
        <f t="shared" si="1262"/>
        <v>701.30411315699314</v>
      </c>
      <c r="R2071" s="12">
        <f t="shared" si="1248"/>
        <v>0.28325761283334533</v>
      </c>
      <c r="S2071" s="24">
        <f t="shared" si="1249"/>
        <v>1020.3176393481219</v>
      </c>
      <c r="T2071" s="12">
        <f t="shared" si="1263"/>
        <v>0.16252011446047346</v>
      </c>
      <c r="W2071" s="24">
        <f t="shared" si="1264"/>
        <v>992.83055790874948</v>
      </c>
      <c r="X2071" s="24">
        <f t="shared" si="1265"/>
        <v>650</v>
      </c>
      <c r="Y2071" s="13">
        <f t="shared" si="1250"/>
        <v>0.27151333643807829</v>
      </c>
      <c r="Z2071" s="24">
        <f t="shared" si="1251"/>
        <v>1130.7328276210087</v>
      </c>
      <c r="AA2071" s="24">
        <f t="shared" si="1252"/>
        <v>10754.513396882834</v>
      </c>
      <c r="AB2071" s="24">
        <f t="shared" si="1266"/>
        <v>847.06733553287131</v>
      </c>
      <c r="AC2071" s="24">
        <f t="shared" si="1267"/>
        <v>701.30411315699314</v>
      </c>
      <c r="AD2071" s="123">
        <f t="shared" si="1268"/>
        <v>10265</v>
      </c>
      <c r="AE2071" s="14">
        <f t="shared" si="1269"/>
        <v>171.08333333333334</v>
      </c>
      <c r="AF2071" s="24">
        <f t="shared" si="1253"/>
        <v>500</v>
      </c>
      <c r="AG2071" s="3">
        <f t="shared" si="1270"/>
        <v>-1</v>
      </c>
      <c r="AH2071" s="14">
        <f t="shared" si="1237"/>
        <v>0</v>
      </c>
      <c r="AI2071" s="14">
        <f t="shared" si="1238"/>
        <v>0</v>
      </c>
      <c r="AJ2071" s="14">
        <f t="shared" si="1239"/>
        <v>0.64999999999999991</v>
      </c>
      <c r="AK2071" s="14">
        <f t="shared" si="1240"/>
        <v>0.87999999999999989</v>
      </c>
      <c r="AL2071" s="24">
        <f t="shared" si="1271"/>
        <v>829.78613066532819</v>
      </c>
      <c r="AM2071" s="14">
        <f t="shared" si="1272"/>
        <v>666.74170342190689</v>
      </c>
      <c r="AN2071" s="138" t="str">
        <f t="shared" si="1273"/>
        <v>modifiée</v>
      </c>
      <c r="AP2071" s="124"/>
    </row>
    <row r="2072" spans="2:42" x14ac:dyDescent="0.25">
      <c r="B2072" s="3">
        <f t="shared" si="1254"/>
        <v>10270</v>
      </c>
      <c r="C2072" s="14">
        <f t="shared" si="1255"/>
        <v>171.16666666666666</v>
      </c>
      <c r="D2072" s="11">
        <f t="shared" si="1256"/>
        <v>1102.205046610937</v>
      </c>
      <c r="E2072" s="11">
        <f t="shared" si="1241"/>
        <v>1038.2806464399619</v>
      </c>
      <c r="F2072" s="11">
        <f t="shared" si="1257"/>
        <v>549.64726344299845</v>
      </c>
      <c r="G2072" s="11">
        <f t="shared" si="1242"/>
        <v>783.91011325926866</v>
      </c>
      <c r="H2072" s="11">
        <f t="shared" si="1243"/>
        <v>701.46663327145359</v>
      </c>
      <c r="I2072" s="24">
        <f t="shared" si="1258"/>
        <v>549.64726344299845</v>
      </c>
      <c r="J2072" s="12">
        <f t="shared" si="1244"/>
        <v>0.2267993398501075</v>
      </c>
      <c r="K2072" s="24">
        <f t="shared" si="1245"/>
        <v>707.95017658564211</v>
      </c>
      <c r="L2072" s="12">
        <f t="shared" si="1259"/>
        <v>0.18320524163168952</v>
      </c>
      <c r="M2072" s="24">
        <f t="shared" si="1260"/>
        <v>783.91011325926866</v>
      </c>
      <c r="N2072" s="12">
        <f t="shared" si="1246"/>
        <v>0.54625674806982749</v>
      </c>
      <c r="O2072" s="24">
        <f t="shared" si="1247"/>
        <v>881.79761584857954</v>
      </c>
      <c r="P2072" s="12">
        <f t="shared" si="1261"/>
        <v>0.22930244867100644</v>
      </c>
      <c r="Q2072" s="24">
        <f t="shared" si="1262"/>
        <v>701.46663327145359</v>
      </c>
      <c r="R2072" s="12">
        <f t="shared" si="1248"/>
        <v>0.28282070884578148</v>
      </c>
      <c r="S2072" s="24">
        <f t="shared" si="1249"/>
        <v>1021.89383526048</v>
      </c>
      <c r="T2072" s="12">
        <f t="shared" si="1263"/>
        <v>0.16225562819646022</v>
      </c>
      <c r="W2072" s="24">
        <f t="shared" si="1264"/>
        <v>993.10207124518752</v>
      </c>
      <c r="X2072" s="24">
        <f t="shared" si="1265"/>
        <v>650</v>
      </c>
      <c r="Y2072" s="13">
        <f t="shared" si="1250"/>
        <v>0.27134923059518828</v>
      </c>
      <c r="Z2072" s="24">
        <f t="shared" si="1251"/>
        <v>1129.4643798693585</v>
      </c>
      <c r="AA2072" s="24">
        <f t="shared" si="1252"/>
        <v>10748.598262512092</v>
      </c>
      <c r="AB2072" s="24">
        <f t="shared" si="1266"/>
        <v>847.2843522583205</v>
      </c>
      <c r="AC2072" s="24">
        <f t="shared" si="1267"/>
        <v>701.46663327145359</v>
      </c>
      <c r="AD2072" s="123">
        <f t="shared" si="1268"/>
        <v>10270</v>
      </c>
      <c r="AE2072" s="14">
        <f t="shared" si="1269"/>
        <v>171.16666666666666</v>
      </c>
      <c r="AF2072" s="24">
        <f t="shared" si="1253"/>
        <v>500</v>
      </c>
      <c r="AG2072" s="3">
        <f t="shared" si="1270"/>
        <v>-1</v>
      </c>
      <c r="AH2072" s="14">
        <f t="shared" si="1237"/>
        <v>0</v>
      </c>
      <c r="AI2072" s="14">
        <f t="shared" si="1238"/>
        <v>0</v>
      </c>
      <c r="AJ2072" s="14">
        <f t="shared" si="1239"/>
        <v>0.64999999999999991</v>
      </c>
      <c r="AK2072" s="14">
        <f t="shared" si="1240"/>
        <v>0.87999999999999989</v>
      </c>
      <c r="AL2072" s="24">
        <f t="shared" si="1271"/>
        <v>829.98961976954342</v>
      </c>
      <c r="AM2072" s="14">
        <f t="shared" si="1272"/>
        <v>666.87716829389944</v>
      </c>
      <c r="AN2072" s="138" t="str">
        <f t="shared" si="1273"/>
        <v>modifiée</v>
      </c>
      <c r="AP2072" s="124"/>
    </row>
    <row r="2073" spans="2:42" x14ac:dyDescent="0.25">
      <c r="B2073" s="3">
        <f t="shared" si="1254"/>
        <v>10275</v>
      </c>
      <c r="C2073" s="14">
        <f t="shared" si="1255"/>
        <v>171.25</v>
      </c>
      <c r="D2073" s="11">
        <f t="shared" si="1256"/>
        <v>1102.2779219023816</v>
      </c>
      <c r="E2073" s="11">
        <f t="shared" si="1241"/>
        <v>1038.5014218663341</v>
      </c>
      <c r="F2073" s="11">
        <f t="shared" si="1257"/>
        <v>549.83046868463009</v>
      </c>
      <c r="G2073" s="11">
        <f t="shared" si="1242"/>
        <v>784.13941570793963</v>
      </c>
      <c r="H2073" s="11">
        <f t="shared" si="1243"/>
        <v>701.62888889965006</v>
      </c>
      <c r="I2073" s="24">
        <f t="shared" si="1258"/>
        <v>549.83046868463009</v>
      </c>
      <c r="J2073" s="12">
        <f t="shared" si="1244"/>
        <v>0.22674490928195695</v>
      </c>
      <c r="K2073" s="24">
        <f t="shared" si="1245"/>
        <v>708.12012143889524</v>
      </c>
      <c r="L2073" s="12">
        <f t="shared" si="1259"/>
        <v>0.18312830257299831</v>
      </c>
      <c r="M2073" s="24">
        <f t="shared" si="1260"/>
        <v>784.13941570793963</v>
      </c>
      <c r="N2073" s="12">
        <f t="shared" si="1246"/>
        <v>0.54715853759421662</v>
      </c>
      <c r="O2073" s="24">
        <f t="shared" si="1247"/>
        <v>880.34429693282254</v>
      </c>
      <c r="P2073" s="12">
        <f t="shared" si="1261"/>
        <v>0.22950850375488577</v>
      </c>
      <c r="Q2073" s="24">
        <f t="shared" si="1262"/>
        <v>701.62888889965006</v>
      </c>
      <c r="R2073" s="12">
        <f t="shared" si="1248"/>
        <v>0.28238198133415682</v>
      </c>
      <c r="S2073" s="24">
        <f t="shared" si="1249"/>
        <v>1023.4815177937994</v>
      </c>
      <c r="T2073" s="12">
        <f t="shared" si="1263"/>
        <v>0.16199031867485195</v>
      </c>
      <c r="W2073" s="24">
        <f t="shared" si="1264"/>
        <v>993.37342047578272</v>
      </c>
      <c r="X2073" s="24">
        <f t="shared" si="1265"/>
        <v>650</v>
      </c>
      <c r="Y2073" s="13">
        <f t="shared" si="1250"/>
        <v>0.27118580286862171</v>
      </c>
      <c r="Z2073" s="24">
        <f t="shared" si="1251"/>
        <v>1128.2000347637847</v>
      </c>
      <c r="AA2073" s="24">
        <f t="shared" si="1252"/>
        <v>10742.708709412753</v>
      </c>
      <c r="AB2073" s="24">
        <f t="shared" si="1266"/>
        <v>847.50115468771639</v>
      </c>
      <c r="AC2073" s="24">
        <f t="shared" si="1267"/>
        <v>701.62888889965006</v>
      </c>
      <c r="AD2073" s="123">
        <f t="shared" si="1268"/>
        <v>10275</v>
      </c>
      <c r="AE2073" s="14">
        <f t="shared" si="1269"/>
        <v>171.25</v>
      </c>
      <c r="AF2073" s="24">
        <f t="shared" si="1253"/>
        <v>500</v>
      </c>
      <c r="AG2073" s="3">
        <f t="shared" si="1270"/>
        <v>-1</v>
      </c>
      <c r="AH2073" s="14">
        <f t="shared" si="1237"/>
        <v>0</v>
      </c>
      <c r="AI2073" s="14">
        <f t="shared" si="1238"/>
        <v>0</v>
      </c>
      <c r="AJ2073" s="14">
        <f t="shared" si="1239"/>
        <v>0.64999999999999991</v>
      </c>
      <c r="AK2073" s="14">
        <f t="shared" si="1240"/>
        <v>0.87999999999999989</v>
      </c>
      <c r="AL2073" s="24">
        <f t="shared" si="1271"/>
        <v>830.19290244666422</v>
      </c>
      <c r="AM2073" s="14">
        <f t="shared" si="1272"/>
        <v>667.01238441754572</v>
      </c>
      <c r="AN2073" s="138" t="str">
        <f t="shared" si="1273"/>
        <v>modifiée</v>
      </c>
      <c r="AP2073" s="124"/>
    </row>
    <row r="2074" spans="2:42" x14ac:dyDescent="0.25">
      <c r="B2074" s="3">
        <f t="shared" si="1254"/>
        <v>10280</v>
      </c>
      <c r="C2074" s="14">
        <f t="shared" si="1255"/>
        <v>171.33333333333334</v>
      </c>
      <c r="D2074" s="11">
        <f t="shared" si="1256"/>
        <v>1102.3507617658761</v>
      </c>
      <c r="E2074" s="11">
        <f t="shared" si="1241"/>
        <v>1038.7221972927064</v>
      </c>
      <c r="F2074" s="11">
        <f t="shared" si="1257"/>
        <v>550.01359698720307</v>
      </c>
      <c r="G2074" s="11">
        <f t="shared" si="1242"/>
        <v>784.36892421169455</v>
      </c>
      <c r="H2074" s="11">
        <f t="shared" si="1243"/>
        <v>701.7908792183249</v>
      </c>
      <c r="I2074" s="24">
        <f t="shared" si="1258"/>
        <v>550.01359698720307</v>
      </c>
      <c r="J2074" s="12">
        <f t="shared" si="1244"/>
        <v>0.22669048533762803</v>
      </c>
      <c r="K2074" s="24">
        <f t="shared" si="1245"/>
        <v>708.29012720693618</v>
      </c>
      <c r="L2074" s="12">
        <f t="shared" si="1259"/>
        <v>0.18305139626079614</v>
      </c>
      <c r="M2074" s="24">
        <f t="shared" si="1260"/>
        <v>784.36892421169455</v>
      </c>
      <c r="N2074" s="12">
        <f t="shared" si="1246"/>
        <v>0.5480563258039286</v>
      </c>
      <c r="O2074" s="24">
        <f t="shared" si="1247"/>
        <v>878.90217740411504</v>
      </c>
      <c r="P2074" s="12">
        <f t="shared" si="1261"/>
        <v>0.22971248707899958</v>
      </c>
      <c r="Q2074" s="24">
        <f t="shared" si="1262"/>
        <v>701.7908792183249</v>
      </c>
      <c r="R2074" s="12">
        <f t="shared" si="1248"/>
        <v>0.28194142286330248</v>
      </c>
      <c r="S2074" s="24">
        <f t="shared" si="1249"/>
        <v>1025.0807984097787</v>
      </c>
      <c r="T2074" s="12">
        <f t="shared" si="1263"/>
        <v>0.16172418182665832</v>
      </c>
      <c r="W2074" s="24">
        <f t="shared" si="1264"/>
        <v>993.64460627865139</v>
      </c>
      <c r="X2074" s="24">
        <f t="shared" si="1265"/>
        <v>650</v>
      </c>
      <c r="Y2074" s="13">
        <f t="shared" si="1250"/>
        <v>0.2710230508334705</v>
      </c>
      <c r="Z2074" s="24">
        <f t="shared" si="1251"/>
        <v>1126.9397753513745</v>
      </c>
      <c r="AA2074" s="24">
        <f t="shared" si="1252"/>
        <v>10736.844648389608</v>
      </c>
      <c r="AB2074" s="24">
        <f t="shared" si="1266"/>
        <v>847.71774274848815</v>
      </c>
      <c r="AC2074" s="24">
        <f t="shared" si="1267"/>
        <v>701.7908792183249</v>
      </c>
      <c r="AD2074" s="123">
        <f t="shared" si="1268"/>
        <v>10280</v>
      </c>
      <c r="AE2074" s="14">
        <f t="shared" si="1269"/>
        <v>171.33333333333334</v>
      </c>
      <c r="AF2074" s="24">
        <f t="shared" si="1253"/>
        <v>500</v>
      </c>
      <c r="AG2074" s="3">
        <f t="shared" si="1270"/>
        <v>-1</v>
      </c>
      <c r="AH2074" s="14">
        <f t="shared" si="1237"/>
        <v>0</v>
      </c>
      <c r="AI2074" s="14">
        <f t="shared" si="1238"/>
        <v>0</v>
      </c>
      <c r="AJ2074" s="14">
        <f t="shared" si="1239"/>
        <v>0.64999999999999991</v>
      </c>
      <c r="AK2074" s="14">
        <f t="shared" si="1240"/>
        <v>0.87999999999999989</v>
      </c>
      <c r="AL2074" s="24">
        <f t="shared" si="1271"/>
        <v>830.39597863540416</v>
      </c>
      <c r="AM2074" s="14">
        <f t="shared" si="1272"/>
        <v>667.14735099215704</v>
      </c>
      <c r="AN2074" s="138" t="str">
        <f t="shared" si="1273"/>
        <v>modifiée</v>
      </c>
      <c r="AP2074" s="124"/>
    </row>
    <row r="2075" spans="2:42" x14ac:dyDescent="0.25">
      <c r="B2075" s="3">
        <f t="shared" si="1254"/>
        <v>10285</v>
      </c>
      <c r="C2075" s="14">
        <f t="shared" si="1255"/>
        <v>171.41666666666666</v>
      </c>
      <c r="D2075" s="11">
        <f t="shared" si="1256"/>
        <v>1102.423566235849</v>
      </c>
      <c r="E2075" s="11">
        <f t="shared" si="1241"/>
        <v>1038.9429727190786</v>
      </c>
      <c r="F2075" s="11">
        <f t="shared" si="1257"/>
        <v>550.19664838346387</v>
      </c>
      <c r="G2075" s="11">
        <f t="shared" si="1242"/>
        <v>784.59863669877359</v>
      </c>
      <c r="H2075" s="11">
        <f t="shared" si="1243"/>
        <v>701.95260340015159</v>
      </c>
      <c r="I2075" s="24">
        <f t="shared" si="1258"/>
        <v>550.19664838346387</v>
      </c>
      <c r="J2075" s="12">
        <f t="shared" si="1244"/>
        <v>0.2266360680438288</v>
      </c>
      <c r="K2075" s="24">
        <f t="shared" si="1245"/>
        <v>708.46019383525345</v>
      </c>
      <c r="L2075" s="12">
        <f t="shared" si="1259"/>
        <v>0.18297452270647585</v>
      </c>
      <c r="M2075" s="24">
        <f t="shared" si="1260"/>
        <v>784.59863669877359</v>
      </c>
      <c r="N2075" s="12">
        <f t="shared" si="1246"/>
        <v>0.54895013015324878</v>
      </c>
      <c r="O2075" s="24">
        <f t="shared" si="1247"/>
        <v>877.47114287904537</v>
      </c>
      <c r="P2075" s="12">
        <f t="shared" si="1261"/>
        <v>0.22991441026280607</v>
      </c>
      <c r="Q2075" s="24">
        <f t="shared" si="1262"/>
        <v>701.95260340015159</v>
      </c>
      <c r="R2075" s="12">
        <f t="shared" si="1248"/>
        <v>0.28149902600094795</v>
      </c>
      <c r="S2075" s="24">
        <f t="shared" si="1249"/>
        <v>1026.69178987685</v>
      </c>
      <c r="T2075" s="12">
        <f t="shared" si="1263"/>
        <v>0.16145721357654241</v>
      </c>
      <c r="W2075" s="24">
        <f t="shared" si="1264"/>
        <v>993.91562932948489</v>
      </c>
      <c r="X2075" s="24">
        <f t="shared" si="1265"/>
        <v>650</v>
      </c>
      <c r="Y2075" s="13">
        <f t="shared" si="1250"/>
        <v>0.2708609720701099</v>
      </c>
      <c r="Z2075" s="24">
        <f t="shared" si="1251"/>
        <v>1125.6835847398434</v>
      </c>
      <c r="AA2075" s="24">
        <f t="shared" si="1252"/>
        <v>10731.0059904181</v>
      </c>
      <c r="AB2075" s="24">
        <f t="shared" si="1266"/>
        <v>847.93411636481824</v>
      </c>
      <c r="AC2075" s="24">
        <f t="shared" si="1267"/>
        <v>701.95260340015159</v>
      </c>
      <c r="AD2075" s="123">
        <f t="shared" si="1268"/>
        <v>10285</v>
      </c>
      <c r="AE2075" s="14">
        <f t="shared" si="1269"/>
        <v>171.41666666666666</v>
      </c>
      <c r="AF2075" s="24">
        <f t="shared" si="1253"/>
        <v>500</v>
      </c>
      <c r="AG2075" s="3">
        <f t="shared" si="1270"/>
        <v>-1</v>
      </c>
      <c r="AH2075" s="14">
        <f t="shared" si="1237"/>
        <v>0</v>
      </c>
      <c r="AI2075" s="14">
        <f t="shared" si="1238"/>
        <v>0</v>
      </c>
      <c r="AJ2075" s="14">
        <f t="shared" si="1239"/>
        <v>0.64999999999999991</v>
      </c>
      <c r="AK2075" s="14">
        <f t="shared" si="1240"/>
        <v>0.87999999999999989</v>
      </c>
      <c r="AL2075" s="24">
        <f t="shared" si="1271"/>
        <v>830.59884827142537</v>
      </c>
      <c r="AM2075" s="14">
        <f t="shared" si="1272"/>
        <v>667.28206721336596</v>
      </c>
      <c r="AN2075" s="138" t="str">
        <f t="shared" si="1273"/>
        <v>modifiée</v>
      </c>
      <c r="AP2075" s="124"/>
    </row>
    <row r="2076" spans="2:42" x14ac:dyDescent="0.25">
      <c r="B2076" s="3">
        <f t="shared" si="1254"/>
        <v>10290</v>
      </c>
      <c r="C2076" s="14">
        <f t="shared" si="1255"/>
        <v>171.5</v>
      </c>
      <c r="D2076" s="11">
        <f t="shared" si="1256"/>
        <v>1102.4963353466803</v>
      </c>
      <c r="E2076" s="11">
        <f t="shared" si="1241"/>
        <v>1039.1637481454509</v>
      </c>
      <c r="F2076" s="11">
        <f t="shared" si="1257"/>
        <v>550.37962290617031</v>
      </c>
      <c r="G2076" s="11">
        <f t="shared" si="1242"/>
        <v>784.82855110903643</v>
      </c>
      <c r="H2076" s="11">
        <f t="shared" si="1243"/>
        <v>702.11406061372816</v>
      </c>
      <c r="I2076" s="24">
        <f t="shared" si="1258"/>
        <v>550.37962290617031</v>
      </c>
      <c r="J2076" s="12">
        <f t="shared" si="1244"/>
        <v>0.2265816574272316</v>
      </c>
      <c r="K2076" s="24">
        <f t="shared" si="1245"/>
        <v>708.63032126930466</v>
      </c>
      <c r="L2076" s="12">
        <f t="shared" si="1259"/>
        <v>0.18289768192130718</v>
      </c>
      <c r="M2076" s="24">
        <f t="shared" si="1260"/>
        <v>784.82855110903643</v>
      </c>
      <c r="N2076" s="12">
        <f t="shared" si="1246"/>
        <v>0.54983996809818991</v>
      </c>
      <c r="O2076" s="24">
        <f t="shared" si="1247"/>
        <v>876.05108038117862</v>
      </c>
      <c r="P2076" s="12">
        <f t="shared" si="1261"/>
        <v>0.23011428489089319</v>
      </c>
      <c r="Q2076" s="24">
        <f t="shared" si="1262"/>
        <v>702.11406061372816</v>
      </c>
      <c r="R2076" s="12">
        <f t="shared" si="1248"/>
        <v>0.28105478331857353</v>
      </c>
      <c r="S2076" s="24">
        <f t="shared" si="1249"/>
        <v>1028.3146062876624</v>
      </c>
      <c r="T2076" s="12">
        <f t="shared" si="1263"/>
        <v>0.16118940984304669</v>
      </c>
      <c r="W2076" s="24">
        <f t="shared" si="1264"/>
        <v>994.18649030155495</v>
      </c>
      <c r="X2076" s="24">
        <f t="shared" si="1265"/>
        <v>650</v>
      </c>
      <c r="Y2076" s="13">
        <f t="shared" si="1250"/>
        <v>0.27069956416421492</v>
      </c>
      <c r="Z2076" s="24">
        <f t="shared" si="1251"/>
        <v>1124.4314460973983</v>
      </c>
      <c r="AA2076" s="24">
        <f t="shared" si="1252"/>
        <v>10725.19264664517</v>
      </c>
      <c r="AB2076" s="24">
        <f t="shared" si="1266"/>
        <v>848.15027545764156</v>
      </c>
      <c r="AC2076" s="24">
        <f t="shared" si="1267"/>
        <v>702.11406061372816</v>
      </c>
      <c r="AD2076" s="123">
        <f t="shared" si="1268"/>
        <v>10290</v>
      </c>
      <c r="AE2076" s="14">
        <f t="shared" si="1269"/>
        <v>171.5</v>
      </c>
      <c r="AF2076" s="24">
        <f t="shared" si="1253"/>
        <v>500</v>
      </c>
      <c r="AG2076" s="3">
        <f t="shared" si="1270"/>
        <v>-1</v>
      </c>
      <c r="AH2076" s="14">
        <f t="shared" si="1237"/>
        <v>0</v>
      </c>
      <c r="AI2076" s="14">
        <f t="shared" si="1238"/>
        <v>0</v>
      </c>
      <c r="AJ2076" s="14">
        <f t="shared" si="1239"/>
        <v>0.64999999999999991</v>
      </c>
      <c r="AK2076" s="14">
        <f t="shared" si="1240"/>
        <v>0.87999999999999989</v>
      </c>
      <c r="AL2076" s="24">
        <f t="shared" si="1271"/>
        <v>830.80151128733792</v>
      </c>
      <c r="AM2076" s="14">
        <f t="shared" si="1272"/>
        <v>667.41653227312099</v>
      </c>
      <c r="AN2076" s="138" t="str">
        <f t="shared" si="1273"/>
        <v>modifiée</v>
      </c>
      <c r="AP2076" s="124"/>
    </row>
    <row r="2077" spans="2:42" x14ac:dyDescent="0.25">
      <c r="B2077" s="3">
        <f t="shared" si="1254"/>
        <v>10295</v>
      </c>
      <c r="C2077" s="14">
        <f t="shared" si="1255"/>
        <v>171.58333333333334</v>
      </c>
      <c r="D2077" s="11">
        <f t="shared" si="1256"/>
        <v>1102.5690691326993</v>
      </c>
      <c r="E2077" s="11">
        <f t="shared" si="1241"/>
        <v>1039.3845235718231</v>
      </c>
      <c r="F2077" s="11">
        <f t="shared" si="1257"/>
        <v>550.56252058809162</v>
      </c>
      <c r="G2077" s="11">
        <f t="shared" si="1242"/>
        <v>785.0586653939273</v>
      </c>
      <c r="H2077" s="11">
        <f t="shared" si="1243"/>
        <v>702.27525002357118</v>
      </c>
      <c r="I2077" s="24">
        <f t="shared" si="1258"/>
        <v>550.56252058809162</v>
      </c>
      <c r="J2077" s="12">
        <f t="shared" si="1244"/>
        <v>0.2265272535144725</v>
      </c>
      <c r="K2077" s="24">
        <f t="shared" si="1245"/>
        <v>708.80050945451694</v>
      </c>
      <c r="L2077" s="12">
        <f t="shared" si="1259"/>
        <v>0.18282087391655066</v>
      </c>
      <c r="M2077" s="24">
        <f t="shared" si="1260"/>
        <v>785.0586653939273</v>
      </c>
      <c r="N2077" s="12">
        <f t="shared" si="1246"/>
        <v>0.55072585709438404</v>
      </c>
      <c r="O2077" s="24">
        <f t="shared" si="1247"/>
        <v>874.64187832135826</v>
      </c>
      <c r="P2077" s="12">
        <f t="shared" si="1261"/>
        <v>0.23031212251258218</v>
      </c>
      <c r="Q2077" s="24">
        <f t="shared" si="1262"/>
        <v>702.27525002357118</v>
      </c>
      <c r="R2077" s="12">
        <f t="shared" si="1248"/>
        <v>0.28060868739228118</v>
      </c>
      <c r="S2077" s="24">
        <f t="shared" si="1249"/>
        <v>1029.9493630768225</v>
      </c>
      <c r="T2077" s="12">
        <f t="shared" si="1263"/>
        <v>0.1609207665390853</v>
      </c>
      <c r="W2077" s="24">
        <f t="shared" si="1264"/>
        <v>994.45718986571922</v>
      </c>
      <c r="X2077" s="24">
        <f t="shared" si="1265"/>
        <v>650</v>
      </c>
      <c r="Y2077" s="13">
        <f t="shared" si="1250"/>
        <v>0.27053882470676033</v>
      </c>
      <c r="Z2077" s="24">
        <f t="shared" si="1251"/>
        <v>1123.1833426525982</v>
      </c>
      <c r="AA2077" s="24">
        <f t="shared" si="1252"/>
        <v>10719.404528389394</v>
      </c>
      <c r="AB2077" s="24">
        <f t="shared" si="1266"/>
        <v>848.3662199446452</v>
      </c>
      <c r="AC2077" s="24">
        <f t="shared" si="1267"/>
        <v>702.27525002357118</v>
      </c>
      <c r="AD2077" s="123">
        <f t="shared" si="1268"/>
        <v>10295</v>
      </c>
      <c r="AE2077" s="14">
        <f t="shared" si="1269"/>
        <v>171.58333333333334</v>
      </c>
      <c r="AF2077" s="24">
        <f t="shared" si="1253"/>
        <v>500</v>
      </c>
      <c r="AG2077" s="3">
        <f t="shared" si="1270"/>
        <v>-1</v>
      </c>
      <c r="AH2077" s="14">
        <f t="shared" si="1237"/>
        <v>0</v>
      </c>
      <c r="AI2077" s="14">
        <f t="shared" si="1238"/>
        <v>0</v>
      </c>
      <c r="AJ2077" s="14">
        <f t="shared" si="1239"/>
        <v>0.64999999999999991</v>
      </c>
      <c r="AK2077" s="14">
        <f t="shared" si="1240"/>
        <v>0.87999999999999989</v>
      </c>
      <c r="AL2077" s="24">
        <f t="shared" si="1271"/>
        <v>831.00396761270019</v>
      </c>
      <c r="AM2077" s="14">
        <f t="shared" si="1272"/>
        <v>667.55074535968117</v>
      </c>
      <c r="AN2077" s="138" t="str">
        <f t="shared" si="1273"/>
        <v>modifiée</v>
      </c>
      <c r="AP2077" s="124"/>
    </row>
    <row r="2078" spans="2:42" x14ac:dyDescent="0.25">
      <c r="B2078" s="3">
        <f t="shared" si="1254"/>
        <v>10300</v>
      </c>
      <c r="C2078" s="14">
        <f t="shared" si="1255"/>
        <v>171.66666666666666</v>
      </c>
      <c r="D2078" s="11">
        <f t="shared" si="1256"/>
        <v>1102.6417676281849</v>
      </c>
      <c r="E2078" s="11">
        <f t="shared" si="1241"/>
        <v>1039.6052989981954</v>
      </c>
      <c r="F2078" s="11">
        <f t="shared" si="1257"/>
        <v>550.74534146200813</v>
      </c>
      <c r="G2078" s="11">
        <f t="shared" si="1242"/>
        <v>785.2889775164399</v>
      </c>
      <c r="H2078" s="11">
        <f t="shared" si="1243"/>
        <v>702.43617079011028</v>
      </c>
      <c r="I2078" s="24">
        <f t="shared" si="1258"/>
        <v>550.74534146200813</v>
      </c>
      <c r="J2078" s="12">
        <f t="shared" si="1244"/>
        <v>0.2264728563321517</v>
      </c>
      <c r="K2078" s="24">
        <f t="shared" si="1245"/>
        <v>708.97075833628742</v>
      </c>
      <c r="L2078" s="12">
        <f t="shared" si="1259"/>
        <v>0.18274409870338496</v>
      </c>
      <c r="M2078" s="24">
        <f t="shared" si="1260"/>
        <v>785.2889775164399</v>
      </c>
      <c r="N2078" s="12">
        <f t="shared" si="1246"/>
        <v>0.55160781459502695</v>
      </c>
      <c r="O2078" s="24">
        <f t="shared" si="1247"/>
        <v>873.2434264783069</v>
      </c>
      <c r="P2078" s="12">
        <f t="shared" si="1261"/>
        <v>0.23050793464109395</v>
      </c>
      <c r="Q2078" s="24">
        <f t="shared" si="1262"/>
        <v>702.43617079011028</v>
      </c>
      <c r="R2078" s="12">
        <f t="shared" si="1248"/>
        <v>0.28016073080368281</v>
      </c>
      <c r="S2078" s="24">
        <f t="shared" si="1249"/>
        <v>1031.5961770388988</v>
      </c>
      <c r="T2078" s="12">
        <f t="shared" si="1263"/>
        <v>0.16065127957221301</v>
      </c>
      <c r="W2078" s="24">
        <f t="shared" si="1264"/>
        <v>994.72772869042592</v>
      </c>
      <c r="X2078" s="24">
        <f t="shared" si="1265"/>
        <v>650</v>
      </c>
      <c r="Y2078" s="13">
        <f t="shared" si="1250"/>
        <v>0.27037875129404615</v>
      </c>
      <c r="Z2078" s="24">
        <f t="shared" si="1251"/>
        <v>1121.9392576942369</v>
      </c>
      <c r="AA2078" s="24">
        <f t="shared" si="1252"/>
        <v>10713.641547142232</v>
      </c>
      <c r="AB2078" s="24">
        <f t="shared" si="1266"/>
        <v>848.5819497402681</v>
      </c>
      <c r="AC2078" s="24">
        <f t="shared" si="1267"/>
        <v>702.43617079011028</v>
      </c>
      <c r="AD2078" s="123">
        <f t="shared" si="1268"/>
        <v>10300</v>
      </c>
      <c r="AE2078" s="14">
        <f t="shared" si="1269"/>
        <v>171.66666666666666</v>
      </c>
      <c r="AF2078" s="24">
        <f t="shared" si="1253"/>
        <v>500</v>
      </c>
      <c r="AG2078" s="3">
        <f t="shared" si="1270"/>
        <v>-1</v>
      </c>
      <c r="AH2078" s="14">
        <f t="shared" si="1237"/>
        <v>0</v>
      </c>
      <c r="AI2078" s="14">
        <f t="shared" si="1238"/>
        <v>0</v>
      </c>
      <c r="AJ2078" s="14">
        <f t="shared" si="1239"/>
        <v>0.64999999999999991</v>
      </c>
      <c r="AK2078" s="14">
        <f t="shared" si="1240"/>
        <v>0.87999999999999989</v>
      </c>
      <c r="AL2078" s="24">
        <f t="shared" si="1271"/>
        <v>831.20621717401855</v>
      </c>
      <c r="AM2078" s="14">
        <f t="shared" si="1272"/>
        <v>667.68470565761118</v>
      </c>
      <c r="AN2078" s="138" t="str">
        <f t="shared" si="1273"/>
        <v>modifiée</v>
      </c>
      <c r="AP2078" s="124"/>
    </row>
    <row r="2079" spans="2:42" x14ac:dyDescent="0.25">
      <c r="B2079" s="3">
        <f t="shared" si="1254"/>
        <v>10305</v>
      </c>
      <c r="C2079" s="14">
        <f t="shared" si="1255"/>
        <v>171.75</v>
      </c>
      <c r="D2079" s="11">
        <f t="shared" si="1256"/>
        <v>1102.7144308673669</v>
      </c>
      <c r="E2079" s="11">
        <f t="shared" si="1241"/>
        <v>1039.8260744245677</v>
      </c>
      <c r="F2079" s="11">
        <f t="shared" si="1257"/>
        <v>550.92808556071157</v>
      </c>
      <c r="G2079" s="11">
        <f t="shared" si="1242"/>
        <v>785.51948545108098</v>
      </c>
      <c r="H2079" s="11">
        <f t="shared" si="1243"/>
        <v>702.5968220696825</v>
      </c>
      <c r="I2079" s="24">
        <f t="shared" si="1258"/>
        <v>550.92808556071157</v>
      </c>
      <c r="J2079" s="12">
        <f t="shared" si="1244"/>
        <v>0.22641846590683301</v>
      </c>
      <c r="K2079" s="24">
        <f t="shared" si="1245"/>
        <v>709.14106785998274</v>
      </c>
      <c r="L2079" s="12">
        <f t="shared" si="1259"/>
        <v>0.18266735629291239</v>
      </c>
      <c r="M2079" s="24">
        <f t="shared" si="1260"/>
        <v>785.51948545108098</v>
      </c>
      <c r="N2079" s="12">
        <f t="shared" si="1246"/>
        <v>0.55248585804886563</v>
      </c>
      <c r="O2079" s="24">
        <f t="shared" si="1247"/>
        <v>871.85561597952824</v>
      </c>
      <c r="P2079" s="12">
        <f t="shared" si="1261"/>
        <v>0.23070173275292891</v>
      </c>
      <c r="Q2079" s="24">
        <f t="shared" si="1262"/>
        <v>702.5968220696825</v>
      </c>
      <c r="R2079" s="12">
        <f t="shared" si="1248"/>
        <v>0.27971090614080896</v>
      </c>
      <c r="S2079" s="24">
        <f t="shared" si="1249"/>
        <v>1033.2551663466838</v>
      </c>
      <c r="T2079" s="12">
        <f t="shared" si="1263"/>
        <v>0.16038094484500093</v>
      </c>
      <c r="W2079" s="24">
        <f t="shared" si="1264"/>
        <v>994.99810744171998</v>
      </c>
      <c r="X2079" s="24">
        <f t="shared" si="1265"/>
        <v>650</v>
      </c>
      <c r="Y2079" s="13">
        <f t="shared" si="1250"/>
        <v>0.27021934152769822</v>
      </c>
      <c r="Z2079" s="24">
        <f t="shared" si="1251"/>
        <v>1120.6991745711916</v>
      </c>
      <c r="AA2079" s="24">
        <f t="shared" si="1252"/>
        <v>10707.90361456818</v>
      </c>
      <c r="AB2079" s="24">
        <f t="shared" si="1266"/>
        <v>848.79746475570118</v>
      </c>
      <c r="AC2079" s="24">
        <f t="shared" si="1267"/>
        <v>702.5968220696825</v>
      </c>
      <c r="AD2079" s="123">
        <f t="shared" si="1268"/>
        <v>10305</v>
      </c>
      <c r="AE2079" s="14">
        <f t="shared" si="1269"/>
        <v>171.75</v>
      </c>
      <c r="AF2079" s="24">
        <f t="shared" si="1253"/>
        <v>500</v>
      </c>
      <c r="AG2079" s="3">
        <f t="shared" si="1270"/>
        <v>-1</v>
      </c>
      <c r="AH2079" s="14">
        <f t="shared" si="1237"/>
        <v>0</v>
      </c>
      <c r="AI2079" s="14">
        <f t="shared" si="1238"/>
        <v>0</v>
      </c>
      <c r="AJ2079" s="14">
        <f t="shared" si="1239"/>
        <v>0.64999999999999991</v>
      </c>
      <c r="AK2079" s="14">
        <f t="shared" si="1240"/>
        <v>0.87999999999999989</v>
      </c>
      <c r="AL2079" s="24">
        <f t="shared" si="1271"/>
        <v>831.4082598947482</v>
      </c>
      <c r="AM2079" s="14">
        <f t="shared" si="1272"/>
        <v>667.81841234777653</v>
      </c>
      <c r="AN2079" s="138" t="str">
        <f t="shared" si="1273"/>
        <v>modifiée</v>
      </c>
      <c r="AP2079" s="124"/>
    </row>
    <row r="2080" spans="2:42" x14ac:dyDescent="0.25">
      <c r="B2080" s="3">
        <f t="shared" si="1254"/>
        <v>10310</v>
      </c>
      <c r="C2080" s="14">
        <f t="shared" si="1255"/>
        <v>171.83333333333334</v>
      </c>
      <c r="D2080" s="11">
        <f t="shared" si="1256"/>
        <v>1102.7870588844248</v>
      </c>
      <c r="E2080" s="11">
        <f t="shared" si="1241"/>
        <v>1040.0468498509399</v>
      </c>
      <c r="F2080" s="11">
        <f t="shared" si="1257"/>
        <v>551.11075291700445</v>
      </c>
      <c r="G2080" s="11">
        <f t="shared" si="1242"/>
        <v>785.75018718383387</v>
      </c>
      <c r="H2080" s="11">
        <f t="shared" si="1243"/>
        <v>702.75720301452748</v>
      </c>
      <c r="I2080" s="24">
        <f t="shared" si="1258"/>
        <v>551.11075291700445</v>
      </c>
      <c r="J2080" s="12">
        <f t="shared" si="1244"/>
        <v>0.22636408226504426</v>
      </c>
      <c r="K2080" s="24">
        <f t="shared" si="1245"/>
        <v>709.31143797093978</v>
      </c>
      <c r="L2080" s="12">
        <f t="shared" si="1259"/>
        <v>0.18259064669619537</v>
      </c>
      <c r="M2080" s="24">
        <f t="shared" si="1260"/>
        <v>785.75018718383387</v>
      </c>
      <c r="N2080" s="12">
        <f t="shared" si="1246"/>
        <v>0.55336000489823844</v>
      </c>
      <c r="O2080" s="24">
        <f t="shared" si="1247"/>
        <v>870.4783392824952</v>
      </c>
      <c r="P2080" s="12">
        <f t="shared" si="1261"/>
        <v>0.23089352828734649</v>
      </c>
      <c r="Q2080" s="24">
        <f t="shared" si="1262"/>
        <v>702.75720301452748</v>
      </c>
      <c r="R2080" s="12">
        <f t="shared" si="1248"/>
        <v>0.27925920599903553</v>
      </c>
      <c r="S2080" s="24">
        <f t="shared" si="1249"/>
        <v>1034.9264505697311</v>
      </c>
      <c r="T2080" s="12">
        <f t="shared" si="1263"/>
        <v>0.1601097582554597</v>
      </c>
      <c r="W2080" s="24">
        <f t="shared" si="1264"/>
        <v>995.26832678324763</v>
      </c>
      <c r="X2080" s="24">
        <f t="shared" si="1265"/>
        <v>650</v>
      </c>
      <c r="Y2080" s="13">
        <f t="shared" si="1250"/>
        <v>0.27006059301469182</v>
      </c>
      <c r="Z2080" s="24">
        <f t="shared" si="1251"/>
        <v>1119.4630766923069</v>
      </c>
      <c r="AA2080" s="24">
        <f t="shared" si="1252"/>
        <v>10702.190642505944</v>
      </c>
      <c r="AB2080" s="24">
        <f t="shared" si="1266"/>
        <v>849.01276489888755</v>
      </c>
      <c r="AC2080" s="24">
        <f t="shared" si="1267"/>
        <v>702.75720301452748</v>
      </c>
      <c r="AD2080" s="123">
        <f t="shared" si="1268"/>
        <v>10310</v>
      </c>
      <c r="AE2080" s="14">
        <f t="shared" si="1269"/>
        <v>171.83333333333334</v>
      </c>
      <c r="AF2080" s="24">
        <f t="shared" si="1253"/>
        <v>500</v>
      </c>
      <c r="AG2080" s="3">
        <f t="shared" si="1270"/>
        <v>-1</v>
      </c>
      <c r="AH2080" s="14">
        <f t="shared" si="1237"/>
        <v>0</v>
      </c>
      <c r="AI2080" s="14">
        <f t="shared" si="1238"/>
        <v>0</v>
      </c>
      <c r="AJ2080" s="14">
        <f t="shared" si="1239"/>
        <v>0.64999999999999991</v>
      </c>
      <c r="AK2080" s="14">
        <f t="shared" si="1240"/>
        <v>0.87999999999999989</v>
      </c>
      <c r="AL2080" s="24">
        <f t="shared" si="1271"/>
        <v>831.61009569529347</v>
      </c>
      <c r="AM2080" s="14">
        <f t="shared" si="1272"/>
        <v>667.95186460733942</v>
      </c>
      <c r="AN2080" s="138" t="str">
        <f t="shared" si="1273"/>
        <v>modifiée</v>
      </c>
      <c r="AP2080" s="124"/>
    </row>
    <row r="2081" spans="2:42" x14ac:dyDescent="0.25">
      <c r="B2081" s="3">
        <f t="shared" si="1254"/>
        <v>10315</v>
      </c>
      <c r="C2081" s="14">
        <f t="shared" si="1255"/>
        <v>171.91666666666666</v>
      </c>
      <c r="D2081" s="11">
        <f t="shared" si="1256"/>
        <v>1102.8596517134886</v>
      </c>
      <c r="E2081" s="11">
        <f t="shared" si="1241"/>
        <v>1040.2676252773119</v>
      </c>
      <c r="F2081" s="11">
        <f t="shared" si="1257"/>
        <v>551.29334356370066</v>
      </c>
      <c r="G2081" s="11">
        <f t="shared" si="1242"/>
        <v>785.98108071212118</v>
      </c>
      <c r="H2081" s="11">
        <f t="shared" si="1243"/>
        <v>702.91731277278291</v>
      </c>
      <c r="I2081" s="24">
        <f t="shared" si="1258"/>
        <v>551.29334356370066</v>
      </c>
      <c r="J2081" s="12">
        <f t="shared" si="1244"/>
        <v>0.22630970543327694</v>
      </c>
      <c r="K2081" s="24">
        <f t="shared" si="1245"/>
        <v>709.48186861446584</v>
      </c>
      <c r="L2081" s="12">
        <f t="shared" si="1259"/>
        <v>0.18251396992421989</v>
      </c>
      <c r="M2081" s="24">
        <f t="shared" si="1260"/>
        <v>785.98108071212118</v>
      </c>
      <c r="N2081" s="12">
        <f t="shared" si="1246"/>
        <v>0.55423027257715862</v>
      </c>
      <c r="O2081" s="24">
        <f t="shared" si="1247"/>
        <v>869.11149015612909</v>
      </c>
      <c r="P2081" s="12">
        <f t="shared" si="1261"/>
        <v>0.23108333264568501</v>
      </c>
      <c r="Q2081" s="24">
        <f t="shared" si="1262"/>
        <v>702.91731277278291</v>
      </c>
      <c r="R2081" s="12">
        <f t="shared" si="1248"/>
        <v>0.2788056229820301</v>
      </c>
      <c r="S2081" s="24">
        <f t="shared" si="1249"/>
        <v>1036.610150693162</v>
      </c>
      <c r="T2081" s="12">
        <f t="shared" si="1263"/>
        <v>0.15983771569738189</v>
      </c>
      <c r="W2081" s="24">
        <f t="shared" si="1264"/>
        <v>995.53838737626234</v>
      </c>
      <c r="X2081" s="24">
        <f t="shared" si="1265"/>
        <v>650</v>
      </c>
      <c r="Y2081" s="13">
        <f t="shared" si="1250"/>
        <v>0.26990250336734356</v>
      </c>
      <c r="Z2081" s="24">
        <f t="shared" si="1251"/>
        <v>1118.23094752624</v>
      </c>
      <c r="AA2081" s="24">
        <f t="shared" si="1252"/>
        <v>10696.50254296823</v>
      </c>
      <c r="AB2081" s="24">
        <f t="shared" si="1266"/>
        <v>849.22785007452262</v>
      </c>
      <c r="AC2081" s="24">
        <f t="shared" si="1267"/>
        <v>702.91731277278291</v>
      </c>
      <c r="AD2081" s="123">
        <f t="shared" si="1268"/>
        <v>10315</v>
      </c>
      <c r="AE2081" s="14">
        <f t="shared" si="1269"/>
        <v>171.91666666666666</v>
      </c>
      <c r="AF2081" s="24">
        <f t="shared" si="1253"/>
        <v>500</v>
      </c>
      <c r="AG2081" s="3">
        <f t="shared" si="1270"/>
        <v>-1</v>
      </c>
      <c r="AH2081" s="14">
        <f t="shared" si="1237"/>
        <v>0</v>
      </c>
      <c r="AI2081" s="14">
        <f t="shared" si="1238"/>
        <v>0</v>
      </c>
      <c r="AJ2081" s="14">
        <f t="shared" si="1239"/>
        <v>0.64999999999999991</v>
      </c>
      <c r="AK2081" s="14">
        <f t="shared" si="1240"/>
        <v>0.87999999999999989</v>
      </c>
      <c r="AL2081" s="24">
        <f t="shared" si="1271"/>
        <v>831.81172449300857</v>
      </c>
      <c r="AM2081" s="14">
        <f t="shared" si="1272"/>
        <v>668.08506160975492</v>
      </c>
      <c r="AN2081" s="138" t="str">
        <f t="shared" si="1273"/>
        <v>modifiée</v>
      </c>
      <c r="AP2081" s="124"/>
    </row>
    <row r="2082" spans="2:42" x14ac:dyDescent="0.25">
      <c r="B2082" s="3">
        <f t="shared" si="1254"/>
        <v>10320</v>
      </c>
      <c r="C2082" s="14">
        <f t="shared" si="1255"/>
        <v>172</v>
      </c>
      <c r="D2082" s="11">
        <f t="shared" si="1256"/>
        <v>1102.9322093886385</v>
      </c>
      <c r="E2082" s="11">
        <f t="shared" si="1241"/>
        <v>1040.4884007036842</v>
      </c>
      <c r="F2082" s="11">
        <f t="shared" si="1257"/>
        <v>551.47585753362489</v>
      </c>
      <c r="G2082" s="11">
        <f t="shared" si="1242"/>
        <v>786.21216404476684</v>
      </c>
      <c r="H2082" s="11">
        <f t="shared" si="1243"/>
        <v>703.07715048848024</v>
      </c>
      <c r="I2082" s="24">
        <f t="shared" si="1258"/>
        <v>551.47585753362489</v>
      </c>
      <c r="J2082" s="12">
        <f t="shared" si="1244"/>
        <v>0.22625533543798612</v>
      </c>
      <c r="K2082" s="24">
        <f t="shared" si="1245"/>
        <v>709.65235973583913</v>
      </c>
      <c r="L2082" s="12">
        <f t="shared" si="1259"/>
        <v>0.1824373259879111</v>
      </c>
      <c r="M2082" s="24">
        <f t="shared" si="1260"/>
        <v>786.21216404476684</v>
      </c>
      <c r="N2082" s="12">
        <f t="shared" si="1246"/>
        <v>0.55509667850944622</v>
      </c>
      <c r="O2082" s="24">
        <f t="shared" si="1247"/>
        <v>867.75496366255959</v>
      </c>
      <c r="P2082" s="12">
        <f t="shared" si="1261"/>
        <v>0.23127115719083183</v>
      </c>
      <c r="Q2082" s="24">
        <f t="shared" si="1262"/>
        <v>703.07715048848024</v>
      </c>
      <c r="R2082" s="12">
        <f t="shared" si="1248"/>
        <v>0.27835014970271854</v>
      </c>
      <c r="S2082" s="24">
        <f t="shared" si="1249"/>
        <v>1038.306389136749</v>
      </c>
      <c r="T2082" s="12">
        <f t="shared" si="1263"/>
        <v>0.15956481306075931</v>
      </c>
      <c r="W2082" s="24">
        <f t="shared" si="1264"/>
        <v>995.80828987962968</v>
      </c>
      <c r="X2082" s="24">
        <f t="shared" si="1265"/>
        <v>650</v>
      </c>
      <c r="Y2082" s="13">
        <f t="shared" si="1250"/>
        <v>0.26974507020334498</v>
      </c>
      <c r="Z2082" s="24">
        <f t="shared" si="1251"/>
        <v>1117.0027706013627</v>
      </c>
      <c r="AA2082" s="24">
        <f t="shared" si="1252"/>
        <v>10690.839228143297</v>
      </c>
      <c r="AB2082" s="24">
        <f t="shared" si="1266"/>
        <v>849.44272018405491</v>
      </c>
      <c r="AC2082" s="24">
        <f t="shared" si="1267"/>
        <v>703.07715048848024</v>
      </c>
      <c r="AD2082" s="123">
        <f t="shared" si="1268"/>
        <v>10320</v>
      </c>
      <c r="AE2082" s="14">
        <f t="shared" si="1269"/>
        <v>172</v>
      </c>
      <c r="AF2082" s="24">
        <f t="shared" si="1253"/>
        <v>500</v>
      </c>
      <c r="AG2082" s="3">
        <f t="shared" si="1270"/>
        <v>-1</v>
      </c>
      <c r="AH2082" s="14">
        <f t="shared" si="1237"/>
        <v>0</v>
      </c>
      <c r="AI2082" s="14">
        <f t="shared" si="1238"/>
        <v>0</v>
      </c>
      <c r="AJ2082" s="14">
        <f t="shared" si="1239"/>
        <v>0.64999999999999991</v>
      </c>
      <c r="AK2082" s="14">
        <f t="shared" si="1240"/>
        <v>0.87999999999999989</v>
      </c>
      <c r="AL2082" s="24">
        <f t="shared" si="1271"/>
        <v>832.01314620219819</v>
      </c>
      <c r="AM2082" s="14">
        <f t="shared" si="1272"/>
        <v>668.21800252476658</v>
      </c>
      <c r="AN2082" s="138" t="str">
        <f t="shared" si="1273"/>
        <v>modifiée</v>
      </c>
      <c r="AP2082" s="124"/>
    </row>
    <row r="2083" spans="2:42" x14ac:dyDescent="0.25">
      <c r="B2083" s="3">
        <f t="shared" si="1254"/>
        <v>10325</v>
      </c>
      <c r="C2083" s="14">
        <f t="shared" si="1255"/>
        <v>172.08333333333334</v>
      </c>
      <c r="D2083" s="11">
        <f t="shared" si="1256"/>
        <v>1103.0047319439057</v>
      </c>
      <c r="E2083" s="11">
        <f t="shared" si="1241"/>
        <v>1040.7091761300564</v>
      </c>
      <c r="F2083" s="11">
        <f t="shared" si="1257"/>
        <v>551.65829485961285</v>
      </c>
      <c r="G2083" s="11">
        <f t="shared" si="1242"/>
        <v>786.44343520195764</v>
      </c>
      <c r="H2083" s="11">
        <f t="shared" si="1243"/>
        <v>703.23671530154104</v>
      </c>
      <c r="I2083" s="24">
        <f t="shared" si="1258"/>
        <v>551.65829485961285</v>
      </c>
      <c r="J2083" s="12">
        <f t="shared" si="1244"/>
        <v>0.22620097230559033</v>
      </c>
      <c r="K2083" s="24">
        <f t="shared" si="1245"/>
        <v>709.82291128030874</v>
      </c>
      <c r="L2083" s="12">
        <f t="shared" si="1259"/>
        <v>0.1823607148981285</v>
      </c>
      <c r="M2083" s="24">
        <f t="shared" si="1260"/>
        <v>786.44343520195764</v>
      </c>
      <c r="N2083" s="12">
        <f t="shared" si="1246"/>
        <v>0.55595924010690256</v>
      </c>
      <c r="O2083" s="24">
        <f t="shared" si="1247"/>
        <v>866.40865613916355</v>
      </c>
      <c r="P2083" s="12">
        <f t="shared" si="1261"/>
        <v>0.2314570132466616</v>
      </c>
      <c r="Q2083" s="24">
        <f t="shared" si="1262"/>
        <v>703.23671530154104</v>
      </c>
      <c r="R2083" s="12">
        <f t="shared" si="1248"/>
        <v>0.2778927787842701</v>
      </c>
      <c r="S2083" s="24">
        <f t="shared" si="1249"/>
        <v>1040.0152897742823</v>
      </c>
      <c r="T2083" s="12">
        <f t="shared" si="1263"/>
        <v>0.15929104623218385</v>
      </c>
      <c r="W2083" s="24">
        <f t="shared" si="1264"/>
        <v>996.07803494983307</v>
      </c>
      <c r="X2083" s="24">
        <f t="shared" si="1265"/>
        <v>650</v>
      </c>
      <c r="Y2083" s="13">
        <f t="shared" si="1250"/>
        <v>0.26958829114575444</v>
      </c>
      <c r="Z2083" s="24">
        <f t="shared" si="1251"/>
        <v>1115.7785295055846</v>
      </c>
      <c r="AA2083" s="24">
        <f t="shared" si="1252"/>
        <v>10685.200610394815</v>
      </c>
      <c r="AB2083" s="24">
        <f t="shared" si="1266"/>
        <v>849.65737512568705</v>
      </c>
      <c r="AC2083" s="24">
        <f t="shared" si="1267"/>
        <v>703.23671530154104</v>
      </c>
      <c r="AD2083" s="123">
        <f t="shared" si="1268"/>
        <v>10325</v>
      </c>
      <c r="AE2083" s="14">
        <f t="shared" si="1269"/>
        <v>172.08333333333334</v>
      </c>
      <c r="AF2083" s="24">
        <f t="shared" si="1253"/>
        <v>500</v>
      </c>
      <c r="AG2083" s="3">
        <f t="shared" si="1270"/>
        <v>-1</v>
      </c>
      <c r="AH2083" s="14">
        <f t="shared" si="1237"/>
        <v>0</v>
      </c>
      <c r="AI2083" s="14">
        <f t="shared" si="1238"/>
        <v>0</v>
      </c>
      <c r="AJ2083" s="14">
        <f t="shared" si="1239"/>
        <v>0.64999999999999991</v>
      </c>
      <c r="AK2083" s="14">
        <f t="shared" si="1240"/>
        <v>0.87999999999999989</v>
      </c>
      <c r="AL2083" s="24">
        <f t="shared" si="1271"/>
        <v>832.21436073411883</v>
      </c>
      <c r="AM2083" s="14">
        <f t="shared" si="1272"/>
        <v>668.3506865184047</v>
      </c>
      <c r="AN2083" s="138" t="str">
        <f t="shared" si="1273"/>
        <v>modifiée</v>
      </c>
      <c r="AP2083" s="124"/>
    </row>
    <row r="2084" spans="2:42" x14ac:dyDescent="0.25">
      <c r="B2084" s="3">
        <f t="shared" si="1254"/>
        <v>10330</v>
      </c>
      <c r="C2084" s="14">
        <f t="shared" si="1255"/>
        <v>172.16666666666666</v>
      </c>
      <c r="D2084" s="11">
        <f t="shared" si="1256"/>
        <v>1103.0772194132715</v>
      </c>
      <c r="E2084" s="11">
        <f t="shared" si="1241"/>
        <v>1040.9299515564285</v>
      </c>
      <c r="F2084" s="11">
        <f t="shared" si="1257"/>
        <v>551.84065557451095</v>
      </c>
      <c r="G2084" s="11">
        <f t="shared" si="1242"/>
        <v>786.6748922152043</v>
      </c>
      <c r="H2084" s="11">
        <f t="shared" si="1243"/>
        <v>703.39600634777321</v>
      </c>
      <c r="I2084" s="24">
        <f t="shared" si="1258"/>
        <v>551.84065557451095</v>
      </c>
      <c r="J2084" s="12">
        <f t="shared" si="1244"/>
        <v>0.22614661606247222</v>
      </c>
      <c r="K2084" s="24">
        <f t="shared" si="1245"/>
        <v>709.99352319309423</v>
      </c>
      <c r="L2084" s="12">
        <f t="shared" si="1259"/>
        <v>0.18228413666567639</v>
      </c>
      <c r="M2084" s="24">
        <f t="shared" si="1260"/>
        <v>786.6748922152043</v>
      </c>
      <c r="N2084" s="12">
        <f t="shared" si="1246"/>
        <v>0.55681797476753236</v>
      </c>
      <c r="O2084" s="24">
        <f t="shared" si="1247"/>
        <v>865.07246518087595</v>
      </c>
      <c r="P2084" s="12">
        <f t="shared" si="1261"/>
        <v>0.23164091209753387</v>
      </c>
      <c r="Q2084" s="24">
        <f t="shared" si="1262"/>
        <v>703.39600634777321</v>
      </c>
      <c r="R2084" s="12">
        <f t="shared" si="1248"/>
        <v>0.27743350286110546</v>
      </c>
      <c r="S2084" s="24">
        <f t="shared" si="1249"/>
        <v>1041.7369779532171</v>
      </c>
      <c r="T2084" s="12">
        <f t="shared" si="1263"/>
        <v>0.15901641109527806</v>
      </c>
      <c r="W2084" s="24">
        <f t="shared" si="1264"/>
        <v>996.34762324097881</v>
      </c>
      <c r="X2084" s="24">
        <f t="shared" si="1265"/>
        <v>650</v>
      </c>
      <c r="Y2084" s="13">
        <f t="shared" si="1250"/>
        <v>0.2694321638230191</v>
      </c>
      <c r="Z2084" s="24">
        <f t="shared" si="1251"/>
        <v>1114.5582078862417</v>
      </c>
      <c r="AA2084" s="24">
        <f t="shared" si="1252"/>
        <v>10679.5866022629</v>
      </c>
      <c r="AB2084" s="24">
        <f t="shared" si="1266"/>
        <v>849.87181479437595</v>
      </c>
      <c r="AC2084" s="24">
        <f t="shared" si="1267"/>
        <v>703.39600634777321</v>
      </c>
      <c r="AD2084" s="123">
        <f t="shared" si="1268"/>
        <v>10330</v>
      </c>
      <c r="AE2084" s="14">
        <f t="shared" si="1269"/>
        <v>172.16666666666666</v>
      </c>
      <c r="AF2084" s="24">
        <f t="shared" si="1253"/>
        <v>500</v>
      </c>
      <c r="AG2084" s="3">
        <f t="shared" si="1270"/>
        <v>-1</v>
      </c>
      <c r="AH2084" s="14">
        <f t="shared" si="1237"/>
        <v>0</v>
      </c>
      <c r="AI2084" s="14">
        <f t="shared" si="1238"/>
        <v>0</v>
      </c>
      <c r="AJ2084" s="14">
        <f t="shared" si="1239"/>
        <v>0.64999999999999991</v>
      </c>
      <c r="AK2084" s="14">
        <f t="shared" si="1240"/>
        <v>0.87999999999999989</v>
      </c>
      <c r="AL2084" s="24">
        <f t="shared" si="1271"/>
        <v>832.41536799698031</v>
      </c>
      <c r="AM2084" s="14">
        <f t="shared" si="1272"/>
        <v>668.48311275298181</v>
      </c>
      <c r="AN2084" s="138" t="str">
        <f t="shared" si="1273"/>
        <v>modifiée</v>
      </c>
      <c r="AP2084" s="124"/>
    </row>
    <row r="2085" spans="2:42" x14ac:dyDescent="0.25">
      <c r="B2085" s="3">
        <f t="shared" si="1254"/>
        <v>10335</v>
      </c>
      <c r="C2085" s="14">
        <f t="shared" si="1255"/>
        <v>172.25</v>
      </c>
      <c r="D2085" s="11">
        <f t="shared" si="1256"/>
        <v>1103.149671830668</v>
      </c>
      <c r="E2085" s="11">
        <f t="shared" si="1241"/>
        <v>1041.1507269828007</v>
      </c>
      <c r="F2085" s="11">
        <f t="shared" si="1257"/>
        <v>552.0229397111766</v>
      </c>
      <c r="G2085" s="11">
        <f t="shared" si="1242"/>
        <v>786.90653312730183</v>
      </c>
      <c r="H2085" s="11">
        <f t="shared" si="1243"/>
        <v>703.55502275886852</v>
      </c>
      <c r="I2085" s="24">
        <f t="shared" si="1258"/>
        <v>552.0229397111766</v>
      </c>
      <c r="J2085" s="12">
        <f t="shared" si="1244"/>
        <v>0.22609226673497723</v>
      </c>
      <c r="K2085" s="24">
        <f t="shared" si="1245"/>
        <v>710.1641954193874</v>
      </c>
      <c r="L2085" s="12">
        <f t="shared" si="1259"/>
        <v>0.18220759130129319</v>
      </c>
      <c r="M2085" s="24">
        <f t="shared" si="1260"/>
        <v>786.90653312730183</v>
      </c>
      <c r="N2085" s="12">
        <f t="shared" si="1246"/>
        <v>0.55767289987380697</v>
      </c>
      <c r="O2085" s="24">
        <f t="shared" si="1247"/>
        <v>863.7462896227712</v>
      </c>
      <c r="P2085" s="12">
        <f t="shared" si="1261"/>
        <v>0.23182286498775784</v>
      </c>
      <c r="Q2085" s="24">
        <f t="shared" si="1262"/>
        <v>703.55502275886852</v>
      </c>
      <c r="R2085" s="12">
        <f t="shared" si="1248"/>
        <v>0.27697231457992161</v>
      </c>
      <c r="S2085" s="24">
        <f t="shared" si="1249"/>
        <v>1043.4715805146195</v>
      </c>
      <c r="T2085" s="12">
        <f t="shared" si="1263"/>
        <v>0.15874090353110926</v>
      </c>
      <c r="W2085" s="24">
        <f t="shared" si="1264"/>
        <v>996.61705540480182</v>
      </c>
      <c r="X2085" s="24">
        <f t="shared" si="1265"/>
        <v>650</v>
      </c>
      <c r="Y2085" s="13">
        <f t="shared" si="1250"/>
        <v>0.26927668586898174</v>
      </c>
      <c r="Z2085" s="24">
        <f t="shared" si="1251"/>
        <v>1113.341789449973</v>
      </c>
      <c r="AA2085" s="24">
        <f t="shared" si="1252"/>
        <v>10673.997116464561</v>
      </c>
      <c r="AB2085" s="24">
        <f t="shared" si="1266"/>
        <v>850.08603908183522</v>
      </c>
      <c r="AC2085" s="24">
        <f t="shared" si="1267"/>
        <v>703.55502275886852</v>
      </c>
      <c r="AD2085" s="123">
        <f t="shared" si="1268"/>
        <v>10335</v>
      </c>
      <c r="AE2085" s="14">
        <f t="shared" si="1269"/>
        <v>172.25</v>
      </c>
      <c r="AF2085" s="24">
        <f t="shared" si="1253"/>
        <v>500</v>
      </c>
      <c r="AG2085" s="3">
        <f t="shared" si="1270"/>
        <v>-1</v>
      </c>
      <c r="AH2085" s="14">
        <f t="shared" si="1237"/>
        <v>0</v>
      </c>
      <c r="AI2085" s="14">
        <f t="shared" si="1238"/>
        <v>0</v>
      </c>
      <c r="AJ2085" s="14">
        <f t="shared" si="1239"/>
        <v>0.64999999999999991</v>
      </c>
      <c r="AK2085" s="14">
        <f t="shared" si="1240"/>
        <v>0.87999999999999989</v>
      </c>
      <c r="AL2085" s="24">
        <f t="shared" si="1271"/>
        <v>832.61616789594677</v>
      </c>
      <c r="AM2085" s="14">
        <f t="shared" si="1272"/>
        <v>668.61528038709173</v>
      </c>
      <c r="AN2085" s="138" t="str">
        <f t="shared" si="1273"/>
        <v>modifiée</v>
      </c>
      <c r="AP2085" s="124"/>
    </row>
    <row r="2086" spans="2:42" x14ac:dyDescent="0.25">
      <c r="B2086" s="3">
        <f t="shared" si="1254"/>
        <v>10340</v>
      </c>
      <c r="C2086" s="14">
        <f t="shared" si="1255"/>
        <v>172.33333333333334</v>
      </c>
      <c r="D2086" s="11">
        <f t="shared" si="1256"/>
        <v>1103.2220892299783</v>
      </c>
      <c r="E2086" s="11">
        <f t="shared" si="1241"/>
        <v>1041.371502409173</v>
      </c>
      <c r="F2086" s="11">
        <f t="shared" si="1257"/>
        <v>552.20514730247794</v>
      </c>
      <c r="G2086" s="11">
        <f t="shared" si="1242"/>
        <v>787.13835599228958</v>
      </c>
      <c r="H2086" s="11">
        <f t="shared" si="1243"/>
        <v>703.71376366239963</v>
      </c>
      <c r="I2086" s="24">
        <f t="shared" si="1258"/>
        <v>552.20514730247794</v>
      </c>
      <c r="J2086" s="12">
        <f t="shared" si="1244"/>
        <v>0.22603792434941461</v>
      </c>
      <c r="K2086" s="24">
        <f t="shared" si="1245"/>
        <v>710.33492790435139</v>
      </c>
      <c r="L2086" s="12">
        <f t="shared" si="1259"/>
        <v>0.18213107881565149</v>
      </c>
      <c r="M2086" s="24">
        <f t="shared" si="1260"/>
        <v>787.13835599228958</v>
      </c>
      <c r="N2086" s="12">
        <f t="shared" si="1246"/>
        <v>0.5585240327909724</v>
      </c>
      <c r="O2086" s="24">
        <f t="shared" si="1247"/>
        <v>862.43002952290794</v>
      </c>
      <c r="P2086" s="12">
        <f t="shared" si="1261"/>
        <v>0.23200288312110254</v>
      </c>
      <c r="Q2086" s="24">
        <f t="shared" si="1262"/>
        <v>703.71376366239963</v>
      </c>
      <c r="R2086" s="12">
        <f t="shared" si="1248"/>
        <v>0.2765092066007408</v>
      </c>
      <c r="S2086" s="24">
        <f t="shared" si="1249"/>
        <v>1045.2192258133978</v>
      </c>
      <c r="T2086" s="12">
        <f t="shared" si="1263"/>
        <v>0.15846451941862852</v>
      </c>
      <c r="W2086" s="24">
        <f t="shared" si="1264"/>
        <v>996.88633209067075</v>
      </c>
      <c r="X2086" s="24">
        <f t="shared" si="1265"/>
        <v>650</v>
      </c>
      <c r="Y2086" s="13">
        <f t="shared" si="1250"/>
        <v>0.26912185492288343</v>
      </c>
      <c r="Z2086" s="24">
        <f t="shared" si="1251"/>
        <v>1112.129257962556</v>
      </c>
      <c r="AA2086" s="24">
        <f t="shared" si="1252"/>
        <v>10668.432065893976</v>
      </c>
      <c r="AB2086" s="24">
        <f t="shared" si="1266"/>
        <v>850.30004787653525</v>
      </c>
      <c r="AC2086" s="24">
        <f t="shared" si="1267"/>
        <v>703.71376366239963</v>
      </c>
      <c r="AD2086" s="123">
        <f t="shared" si="1268"/>
        <v>10340</v>
      </c>
      <c r="AE2086" s="14">
        <f t="shared" si="1269"/>
        <v>172.33333333333334</v>
      </c>
      <c r="AF2086" s="24">
        <f t="shared" si="1253"/>
        <v>500</v>
      </c>
      <c r="AG2086" s="3">
        <f t="shared" si="1270"/>
        <v>-1</v>
      </c>
      <c r="AH2086" s="14">
        <f t="shared" ref="AH2086:AH2149" si="1274">IF(AC2086&lt;=450,AthetaR30_0,IF(AC2086&gt;=650,AthetaR30_2,(IF(AC2086&lt;=550,AthetaR30_0+(AthetaR30_1-AthetaR30_0)/100*(AC2086-450),AthetaR30_1+(AthetaR30_2-AthetaR30_1)/100*(AC2086-550)))))</f>
        <v>0</v>
      </c>
      <c r="AI2086" s="14">
        <f t="shared" ref="AI2086:AI2149" si="1275">IF(AC2086&lt;=450,AthetaR60_0,IF(AC2086&gt;=650,AthetaR60_2,(IF(AC2086&lt;=550,AthetaR60_0+(AthetaR60_1-AthetaR60_0)/100*(AC2086-450),AthetaR60_1+(AthetaR60_2-AthetaR60_1)/100*(AC2086-550)))))</f>
        <v>0</v>
      </c>
      <c r="AJ2086" s="14">
        <f t="shared" ref="AJ2086:AJ2149" si="1276">IF(AC2086&lt;=450,AthetaR90_0,IF(AC2086&gt;=650,AthetaR90_2,(IF(AC2086&lt;=550,AthetaR90_0+(AthetaR90_1-AthetaR90_0)/100*(AC2086-450),AthetaR90_1+(AthetaR90_2-AthetaR90_1)/100*(AC2086-550)))))</f>
        <v>0.64999999999999991</v>
      </c>
      <c r="AK2086" s="14">
        <f t="shared" ref="AK2086:AK2149" si="1277">IF(AC2086&lt;=450,AthetaR120_0,IF(AC2086&gt;=650,AthetaR120_2,(IF(AC2086&lt;=550,AthetaR120_0+(AthetaR120_1-AthetaR120_0)/100*(AC2086-450),AthetaR120_1+(AthetaR120_2-AthetaR120_1)/100*(AC2086-550)))))</f>
        <v>0.87999999999999989</v>
      </c>
      <c r="AL2086" s="24">
        <f t="shared" si="1271"/>
        <v>832.81676033313875</v>
      </c>
      <c r="AM2086" s="14">
        <f t="shared" si="1272"/>
        <v>668.74718857560663</v>
      </c>
      <c r="AN2086" s="138" t="str">
        <f t="shared" si="1273"/>
        <v>modifiée</v>
      </c>
      <c r="AP2086" s="124"/>
    </row>
    <row r="2087" spans="2:42" x14ac:dyDescent="0.25">
      <c r="B2087" s="3">
        <f t="shared" si="1254"/>
        <v>10345</v>
      </c>
      <c r="C2087" s="14">
        <f t="shared" si="1255"/>
        <v>172.41666666666666</v>
      </c>
      <c r="D2087" s="11">
        <f t="shared" si="1256"/>
        <v>1103.2944716450368</v>
      </c>
      <c r="E2087" s="11">
        <f t="shared" si="1241"/>
        <v>1041.5922778355452</v>
      </c>
      <c r="F2087" s="11">
        <f t="shared" si="1257"/>
        <v>552.38727838129364</v>
      </c>
      <c r="G2087" s="11">
        <f t="shared" si="1242"/>
        <v>787.37035887541072</v>
      </c>
      <c r="H2087" s="11">
        <f t="shared" si="1243"/>
        <v>703.87222818181829</v>
      </c>
      <c r="I2087" s="24">
        <f t="shared" si="1258"/>
        <v>552.38727838129364</v>
      </c>
      <c r="J2087" s="12">
        <f t="shared" si="1244"/>
        <v>0.22598358893205681</v>
      </c>
      <c r="K2087" s="24">
        <f t="shared" si="1245"/>
        <v>710.50572059312083</v>
      </c>
      <c r="L2087" s="12">
        <f t="shared" si="1259"/>
        <v>0.1820545992193538</v>
      </c>
      <c r="M2087" s="24">
        <f t="shared" si="1260"/>
        <v>787.37035887541072</v>
      </c>
      <c r="N2087" s="12">
        <f t="shared" si="1246"/>
        <v>0.55937139086539855</v>
      </c>
      <c r="O2087" s="24">
        <f t="shared" si="1247"/>
        <v>861.12358614543518</v>
      </c>
      <c r="P2087" s="12">
        <f t="shared" si="1261"/>
        <v>0.23218097766031331</v>
      </c>
      <c r="Q2087" s="24">
        <f t="shared" si="1262"/>
        <v>703.87222818181829</v>
      </c>
      <c r="R2087" s="12">
        <f t="shared" si="1248"/>
        <v>0.27604417159797839</v>
      </c>
      <c r="S2087" s="24">
        <f t="shared" si="1249"/>
        <v>1046.9800437388394</v>
      </c>
      <c r="T2087" s="12">
        <f t="shared" si="1263"/>
        <v>0.15818725463511252</v>
      </c>
      <c r="W2087" s="24">
        <f t="shared" si="1264"/>
        <v>997.15545394559365</v>
      </c>
      <c r="X2087" s="24">
        <f t="shared" si="1265"/>
        <v>650</v>
      </c>
      <c r="Y2087" s="13">
        <f t="shared" si="1250"/>
        <v>0.26896766862938587</v>
      </c>
      <c r="Z2087" s="24">
        <f t="shared" si="1251"/>
        <v>1110.9205972487898</v>
      </c>
      <c r="AA2087" s="24">
        <f t="shared" si="1252"/>
        <v>10662.891363623574</v>
      </c>
      <c r="AB2087" s="24">
        <f t="shared" si="1266"/>
        <v>850.51384106370597</v>
      </c>
      <c r="AC2087" s="24">
        <f t="shared" si="1267"/>
        <v>703.87222818181829</v>
      </c>
      <c r="AD2087" s="123">
        <f t="shared" si="1268"/>
        <v>10345</v>
      </c>
      <c r="AE2087" s="14">
        <f t="shared" si="1269"/>
        <v>172.41666666666666</v>
      </c>
      <c r="AF2087" s="24">
        <f t="shared" si="1253"/>
        <v>500</v>
      </c>
      <c r="AG2087" s="3">
        <f t="shared" si="1270"/>
        <v>-1</v>
      </c>
      <c r="AH2087" s="14">
        <f t="shared" si="1274"/>
        <v>0</v>
      </c>
      <c r="AI2087" s="14">
        <f t="shared" si="1275"/>
        <v>0</v>
      </c>
      <c r="AJ2087" s="14">
        <f t="shared" si="1276"/>
        <v>0.64999999999999991</v>
      </c>
      <c r="AK2087" s="14">
        <f t="shared" si="1277"/>
        <v>0.87999999999999989</v>
      </c>
      <c r="AL2087" s="24">
        <f t="shared" si="1271"/>
        <v>833.01714520763448</v>
      </c>
      <c r="AM2087" s="14">
        <f t="shared" si="1272"/>
        <v>668.87883646967543</v>
      </c>
      <c r="AN2087" s="138" t="str">
        <f t="shared" si="1273"/>
        <v>modifiée</v>
      </c>
      <c r="AP2087" s="124"/>
    </row>
    <row r="2088" spans="2:42" x14ac:dyDescent="0.25">
      <c r="B2088" s="3">
        <f t="shared" si="1254"/>
        <v>10350</v>
      </c>
      <c r="C2088" s="14">
        <f t="shared" si="1255"/>
        <v>172.5</v>
      </c>
      <c r="D2088" s="11">
        <f t="shared" si="1256"/>
        <v>1103.3668191096276</v>
      </c>
      <c r="E2088" s="11">
        <f t="shared" si="1241"/>
        <v>1041.8130532619175</v>
      </c>
      <c r="F2088" s="11">
        <f t="shared" si="1257"/>
        <v>552.56933298051297</v>
      </c>
      <c r="G2088" s="11">
        <f t="shared" si="1242"/>
        <v>787.60253985307099</v>
      </c>
      <c r="H2088" s="11">
        <f t="shared" si="1243"/>
        <v>704.03041543645338</v>
      </c>
      <c r="I2088" s="24">
        <f t="shared" si="1258"/>
        <v>552.56933298051297</v>
      </c>
      <c r="J2088" s="12">
        <f t="shared" si="1244"/>
        <v>0.22592926050913983</v>
      </c>
      <c r="K2088" s="24">
        <f t="shared" si="1245"/>
        <v>710.6765734308027</v>
      </c>
      <c r="L2088" s="12">
        <f t="shared" si="1259"/>
        <v>0.18197815252297286</v>
      </c>
      <c r="M2088" s="24">
        <f t="shared" si="1260"/>
        <v>787.60253985307099</v>
      </c>
      <c r="N2088" s="12">
        <f t="shared" si="1246"/>
        <v>0.56021499142296982</v>
      </c>
      <c r="O2088" s="24">
        <f t="shared" si="1247"/>
        <v>859.82686194395512</v>
      </c>
      <c r="P2088" s="12">
        <f t="shared" si="1261"/>
        <v>0.23235715972676155</v>
      </c>
      <c r="Q2088" s="24">
        <f t="shared" si="1262"/>
        <v>704.03041543645338</v>
      </c>
      <c r="R2088" s="12">
        <f t="shared" si="1248"/>
        <v>0.27557720226153359</v>
      </c>
      <c r="S2088" s="24">
        <f t="shared" si="1249"/>
        <v>1048.7541657354468</v>
      </c>
      <c r="T2088" s="12">
        <f t="shared" si="1263"/>
        <v>0.15790910505667366</v>
      </c>
      <c r="W2088" s="24">
        <f t="shared" si="1264"/>
        <v>997.42442161422298</v>
      </c>
      <c r="X2088" s="24">
        <f t="shared" si="1265"/>
        <v>650</v>
      </c>
      <c r="Y2088" s="13">
        <f t="shared" si="1250"/>
        <v>0.26881412463857635</v>
      </c>
      <c r="Z2088" s="24">
        <f t="shared" si="1251"/>
        <v>1109.7157911923632</v>
      </c>
      <c r="AA2088" s="24">
        <f t="shared" si="1252"/>
        <v>10657.374922904413</v>
      </c>
      <c r="AB2088" s="24">
        <f t="shared" si="1266"/>
        <v>850.72741852533818</v>
      </c>
      <c r="AC2088" s="24">
        <f t="shared" si="1267"/>
        <v>704.03041543645338</v>
      </c>
      <c r="AD2088" s="123">
        <f t="shared" si="1268"/>
        <v>10350</v>
      </c>
      <c r="AE2088" s="14">
        <f t="shared" si="1269"/>
        <v>172.5</v>
      </c>
      <c r="AF2088" s="24">
        <f t="shared" si="1253"/>
        <v>500</v>
      </c>
      <c r="AG2088" s="3">
        <f t="shared" si="1270"/>
        <v>-1</v>
      </c>
      <c r="AH2088" s="14">
        <f t="shared" si="1274"/>
        <v>0</v>
      </c>
      <c r="AI2088" s="14">
        <f t="shared" si="1275"/>
        <v>0</v>
      </c>
      <c r="AJ2088" s="14">
        <f t="shared" si="1276"/>
        <v>0.64999999999999991</v>
      </c>
      <c r="AK2088" s="14">
        <f t="shared" si="1277"/>
        <v>0.87999999999999989</v>
      </c>
      <c r="AL2088" s="24">
        <f t="shared" si="1271"/>
        <v>833.21732241547329</v>
      </c>
      <c r="AM2088" s="14">
        <f t="shared" si="1272"/>
        <v>669.01022321672349</v>
      </c>
      <c r="AN2088" s="138" t="str">
        <f t="shared" si="1273"/>
        <v>modifiée</v>
      </c>
      <c r="AP2088" s="124"/>
    </row>
    <row r="2089" spans="2:42" x14ac:dyDescent="0.25">
      <c r="B2089" s="3">
        <f t="shared" si="1254"/>
        <v>10355</v>
      </c>
      <c r="C2089" s="14">
        <f t="shared" si="1255"/>
        <v>172.58333333333334</v>
      </c>
      <c r="D2089" s="11">
        <f t="shared" si="1256"/>
        <v>1103.4391316574872</v>
      </c>
      <c r="E2089" s="11">
        <f t="shared" si="1241"/>
        <v>1042.0338286882898</v>
      </c>
      <c r="F2089" s="11">
        <f t="shared" si="1257"/>
        <v>552.75131113303598</v>
      </c>
      <c r="G2089" s="11">
        <f t="shared" si="1242"/>
        <v>787.8348970127978</v>
      </c>
      <c r="H2089" s="11">
        <f t="shared" si="1243"/>
        <v>704.18832454151004</v>
      </c>
      <c r="I2089" s="24">
        <f t="shared" si="1258"/>
        <v>552.75131113303598</v>
      </c>
      <c r="J2089" s="12">
        <f t="shared" si="1244"/>
        <v>0.22587493910686243</v>
      </c>
      <c r="K2089" s="24">
        <f t="shared" si="1245"/>
        <v>710.84748636247673</v>
      </c>
      <c r="L2089" s="12">
        <f t="shared" si="1259"/>
        <v>0.18190173873697477</v>
      </c>
      <c r="M2089" s="24">
        <f t="shared" si="1260"/>
        <v>787.8348970127978</v>
      </c>
      <c r="N2089" s="12">
        <f t="shared" si="1246"/>
        <v>0.56105485176751946</v>
      </c>
      <c r="O2089" s="24">
        <f t="shared" si="1247"/>
        <v>858.53976054513441</v>
      </c>
      <c r="P2089" s="12">
        <f t="shared" si="1261"/>
        <v>0.2325314403998161</v>
      </c>
      <c r="Q2089" s="24">
        <f t="shared" si="1262"/>
        <v>704.18832454151004</v>
      </c>
      <c r="R2089" s="12">
        <f t="shared" si="1248"/>
        <v>0.27510829129789982</v>
      </c>
      <c r="S2089" s="24">
        <f t="shared" si="1249"/>
        <v>1050.5417248240876</v>
      </c>
      <c r="T2089" s="12">
        <f t="shared" si="1263"/>
        <v>0.15763006655863501</v>
      </c>
      <c r="W2089" s="24">
        <f t="shared" si="1264"/>
        <v>997.69323573886152</v>
      </c>
      <c r="X2089" s="24">
        <f t="shared" si="1265"/>
        <v>650</v>
      </c>
      <c r="Y2089" s="13">
        <f t="shared" si="1250"/>
        <v>0.2686612206059697</v>
      </c>
      <c r="Z2089" s="24">
        <f t="shared" si="1251"/>
        <v>1108.5148237357062</v>
      </c>
      <c r="AA2089" s="24">
        <f t="shared" si="1252"/>
        <v>10651.882657166374</v>
      </c>
      <c r="AB2089" s="24">
        <f t="shared" si="1266"/>
        <v>850.94078014018578</v>
      </c>
      <c r="AC2089" s="24">
        <f t="shared" si="1267"/>
        <v>704.18832454151004</v>
      </c>
      <c r="AD2089" s="123">
        <f t="shared" si="1268"/>
        <v>10355</v>
      </c>
      <c r="AE2089" s="14">
        <f t="shared" si="1269"/>
        <v>172.58333333333334</v>
      </c>
      <c r="AF2089" s="24">
        <f t="shared" si="1253"/>
        <v>500</v>
      </c>
      <c r="AG2089" s="3">
        <f t="shared" si="1270"/>
        <v>-1</v>
      </c>
      <c r="AH2089" s="14">
        <f t="shared" si="1274"/>
        <v>0</v>
      </c>
      <c r="AI2089" s="14">
        <f t="shared" si="1275"/>
        <v>0</v>
      </c>
      <c r="AJ2089" s="14">
        <f t="shared" si="1276"/>
        <v>0.64999999999999991</v>
      </c>
      <c r="AK2089" s="14">
        <f t="shared" si="1277"/>
        <v>0.87999999999999989</v>
      </c>
      <c r="AL2089" s="24">
        <f t="shared" si="1271"/>
        <v>833.41729184965618</v>
      </c>
      <c r="AM2089" s="14">
        <f t="shared" si="1272"/>
        <v>669.14134796045084</v>
      </c>
      <c r="AN2089" s="138" t="str">
        <f t="shared" si="1273"/>
        <v>modifiée</v>
      </c>
      <c r="AP2089" s="124"/>
    </row>
    <row r="2090" spans="2:42" x14ac:dyDescent="0.25">
      <c r="B2090" s="3">
        <f t="shared" si="1254"/>
        <v>10360</v>
      </c>
      <c r="C2090" s="14">
        <f t="shared" si="1255"/>
        <v>172.66666666666666</v>
      </c>
      <c r="D2090" s="11">
        <f t="shared" si="1256"/>
        <v>1103.5114093223026</v>
      </c>
      <c r="E2090" s="11">
        <f t="shared" si="1241"/>
        <v>1042.254604114662</v>
      </c>
      <c r="F2090" s="11">
        <f t="shared" si="1257"/>
        <v>552.93321287177298</v>
      </c>
      <c r="G2090" s="11">
        <f t="shared" si="1242"/>
        <v>788.06742845319764</v>
      </c>
      <c r="H2090" s="11">
        <f t="shared" si="1243"/>
        <v>704.34595460806872</v>
      </c>
      <c r="I2090" s="24">
        <f t="shared" si="1258"/>
        <v>552.93321287177298</v>
      </c>
      <c r="J2090" s="12">
        <f t="shared" si="1244"/>
        <v>0.22582062475138703</v>
      </c>
      <c r="K2090" s="24">
        <f t="shared" si="1245"/>
        <v>711.01845933319441</v>
      </c>
      <c r="L2090" s="12">
        <f t="shared" si="1259"/>
        <v>0.18182535787179663</v>
      </c>
      <c r="M2090" s="24">
        <f t="shared" si="1260"/>
        <v>788.06742845319764</v>
      </c>
      <c r="N2090" s="12">
        <f t="shared" si="1246"/>
        <v>0.56189098917929792</v>
      </c>
      <c r="O2090" s="24">
        <f t="shared" si="1247"/>
        <v>857.2621867325704</v>
      </c>
      <c r="P2090" s="12">
        <f t="shared" si="1261"/>
        <v>0.23270383071662015</v>
      </c>
      <c r="Q2090" s="24">
        <f t="shared" si="1262"/>
        <v>704.34595460806872</v>
      </c>
      <c r="R2090" s="12">
        <f t="shared" si="1248"/>
        <v>0.27463743143129904</v>
      </c>
      <c r="S2090" s="24">
        <f t="shared" si="1249"/>
        <v>1052.3428556234519</v>
      </c>
      <c r="T2090" s="12">
        <f t="shared" si="1263"/>
        <v>0.15735013501610703</v>
      </c>
      <c r="W2090" s="24">
        <f t="shared" si="1264"/>
        <v>997.96189695946748</v>
      </c>
      <c r="X2090" s="24">
        <f t="shared" si="1265"/>
        <v>650</v>
      </c>
      <c r="Y2090" s="13">
        <f t="shared" si="1250"/>
        <v>0.26850895419252752</v>
      </c>
      <c r="Z2090" s="24">
        <f t="shared" si="1251"/>
        <v>1107.3176788798633</v>
      </c>
      <c r="AA2090" s="24">
        <f t="shared" si="1252"/>
        <v>10646.414480019168</v>
      </c>
      <c r="AB2090" s="24">
        <f t="shared" si="1266"/>
        <v>851.15392578376805</v>
      </c>
      <c r="AC2090" s="24">
        <f t="shared" si="1267"/>
        <v>704.34595460806872</v>
      </c>
      <c r="AD2090" s="123">
        <f t="shared" si="1268"/>
        <v>10360</v>
      </c>
      <c r="AE2090" s="14">
        <f t="shared" si="1269"/>
        <v>172.66666666666666</v>
      </c>
      <c r="AF2090" s="24">
        <f t="shared" si="1253"/>
        <v>500</v>
      </c>
      <c r="AG2090" s="3">
        <f t="shared" si="1270"/>
        <v>-1</v>
      </c>
      <c r="AH2090" s="14">
        <f t="shared" si="1274"/>
        <v>0</v>
      </c>
      <c r="AI2090" s="14">
        <f t="shared" si="1275"/>
        <v>0</v>
      </c>
      <c r="AJ2090" s="14">
        <f t="shared" si="1276"/>
        <v>0.64999999999999991</v>
      </c>
      <c r="AK2090" s="14">
        <f t="shared" si="1277"/>
        <v>0.87999999999999989</v>
      </c>
      <c r="AL2090" s="24">
        <f t="shared" si="1271"/>
        <v>833.6170534001501</v>
      </c>
      <c r="AM2090" s="14">
        <f t="shared" si="1272"/>
        <v>669.2722098408326</v>
      </c>
      <c r="AN2090" s="138" t="str">
        <f t="shared" si="1273"/>
        <v>modifiée</v>
      </c>
      <c r="AP2090" s="124"/>
    </row>
    <row r="2091" spans="2:42" x14ac:dyDescent="0.25">
      <c r="B2091" s="3">
        <f t="shared" si="1254"/>
        <v>10365</v>
      </c>
      <c r="C2091" s="14">
        <f t="shared" si="1255"/>
        <v>172.75</v>
      </c>
      <c r="D2091" s="11">
        <f t="shared" si="1256"/>
        <v>1103.5836521377121</v>
      </c>
      <c r="E2091" s="11">
        <f t="shared" si="1241"/>
        <v>1042.4753795410343</v>
      </c>
      <c r="F2091" s="11">
        <f t="shared" si="1257"/>
        <v>553.11503822964482</v>
      </c>
      <c r="G2091" s="11">
        <f t="shared" si="1242"/>
        <v>788.30013228391431</v>
      </c>
      <c r="H2091" s="11">
        <f t="shared" si="1243"/>
        <v>704.50330474308487</v>
      </c>
      <c r="I2091" s="24">
        <f t="shared" si="1258"/>
        <v>553.11503822964482</v>
      </c>
      <c r="J2091" s="12">
        <f t="shared" si="1244"/>
        <v>0.22576631746883893</v>
      </c>
      <c r="K2091" s="24">
        <f t="shared" si="1245"/>
        <v>711.18949228798078</v>
      </c>
      <c r="L2091" s="12">
        <f t="shared" si="1259"/>
        <v>0.18174900993779969</v>
      </c>
      <c r="M2091" s="24">
        <f t="shared" si="1260"/>
        <v>788.30013228391431</v>
      </c>
      <c r="N2091" s="12">
        <f t="shared" si="1246"/>
        <v>0.56272342091348837</v>
      </c>
      <c r="O2091" s="24">
        <f t="shared" si="1247"/>
        <v>855.99404643089372</v>
      </c>
      <c r="P2091" s="12">
        <f t="shared" si="1261"/>
        <v>0.23287434167157398</v>
      </c>
      <c r="Q2091" s="24">
        <f t="shared" si="1262"/>
        <v>704.50330474308487</v>
      </c>
      <c r="R2091" s="12">
        <f t="shared" si="1248"/>
        <v>0.27416461540483755</v>
      </c>
      <c r="S2091" s="24">
        <f t="shared" si="1249"/>
        <v>1054.1576943718303</v>
      </c>
      <c r="T2091" s="12">
        <f t="shared" si="1263"/>
        <v>0.15706930630442262</v>
      </c>
      <c r="W2091" s="24">
        <f t="shared" si="1264"/>
        <v>998.23040591365998</v>
      </c>
      <c r="X2091" s="24">
        <f t="shared" si="1265"/>
        <v>650</v>
      </c>
      <c r="Y2091" s="13">
        <f t="shared" si="1250"/>
        <v>0.2683573230646647</v>
      </c>
      <c r="Z2091" s="24">
        <f t="shared" si="1251"/>
        <v>1106.1243406843573</v>
      </c>
      <c r="AA2091" s="24">
        <f t="shared" si="1252"/>
        <v>10640.970305252729</v>
      </c>
      <c r="AB2091" s="24">
        <f t="shared" si="1266"/>
        <v>851.36685532837237</v>
      </c>
      <c r="AC2091" s="24">
        <f t="shared" si="1267"/>
        <v>704.50330474308487</v>
      </c>
      <c r="AD2091" s="123">
        <f t="shared" si="1268"/>
        <v>10365</v>
      </c>
      <c r="AE2091" s="14">
        <f t="shared" si="1269"/>
        <v>172.75</v>
      </c>
      <c r="AF2091" s="24">
        <f t="shared" si="1253"/>
        <v>500</v>
      </c>
      <c r="AG2091" s="3">
        <f t="shared" si="1270"/>
        <v>-1</v>
      </c>
      <c r="AH2091" s="14">
        <f t="shared" si="1274"/>
        <v>0</v>
      </c>
      <c r="AI2091" s="14">
        <f t="shared" si="1275"/>
        <v>0</v>
      </c>
      <c r="AJ2091" s="14">
        <f t="shared" si="1276"/>
        <v>0.64999999999999991</v>
      </c>
      <c r="AK2091" s="14">
        <f t="shared" si="1277"/>
        <v>0.87999999999999989</v>
      </c>
      <c r="AL2091" s="24">
        <f t="shared" si="1271"/>
        <v>833.81660695388928</v>
      </c>
      <c r="AM2091" s="14">
        <f t="shared" si="1272"/>
        <v>669.40280799411869</v>
      </c>
      <c r="AN2091" s="138" t="str">
        <f t="shared" si="1273"/>
        <v>modifiée</v>
      </c>
      <c r="AP2091" s="124"/>
    </row>
    <row r="2092" spans="2:42" x14ac:dyDescent="0.25">
      <c r="B2092" s="3">
        <f t="shared" si="1254"/>
        <v>10370</v>
      </c>
      <c r="C2092" s="14">
        <f t="shared" si="1255"/>
        <v>172.83333333333334</v>
      </c>
      <c r="D2092" s="11">
        <f t="shared" si="1256"/>
        <v>1103.6558601373056</v>
      </c>
      <c r="E2092" s="11">
        <f t="shared" si="1241"/>
        <v>1042.6961549674065</v>
      </c>
      <c r="F2092" s="11">
        <f t="shared" si="1257"/>
        <v>553.29678723958261</v>
      </c>
      <c r="G2092" s="11">
        <f t="shared" si="1242"/>
        <v>788.53300662558593</v>
      </c>
      <c r="H2092" s="11">
        <f t="shared" si="1243"/>
        <v>704.66037404938925</v>
      </c>
      <c r="I2092" s="24">
        <f t="shared" si="1258"/>
        <v>553.29678723958261</v>
      </c>
      <c r="J2092" s="12">
        <f t="shared" si="1244"/>
        <v>0.22571201728530654</v>
      </c>
      <c r="K2092" s="24">
        <f t="shared" si="1245"/>
        <v>711.36058517183346</v>
      </c>
      <c r="L2092" s="12">
        <f t="shared" si="1259"/>
        <v>0.18167269494528032</v>
      </c>
      <c r="M2092" s="24">
        <f t="shared" si="1260"/>
        <v>788.53300662558593</v>
      </c>
      <c r="N2092" s="12">
        <f t="shared" si="1246"/>
        <v>0.56355216419875465</v>
      </c>
      <c r="O2092" s="24">
        <f t="shared" si="1247"/>
        <v>854.73524669011715</v>
      </c>
      <c r="P2092" s="12">
        <f t="shared" si="1261"/>
        <v>0.23304298421597805</v>
      </c>
      <c r="Q2092" s="24">
        <f t="shared" si="1262"/>
        <v>704.66037404938925</v>
      </c>
      <c r="R2092" s="12">
        <f t="shared" si="1248"/>
        <v>0.27368983598168389</v>
      </c>
      <c r="S2092" s="24">
        <f t="shared" si="1249"/>
        <v>1055.986378949216</v>
      </c>
      <c r="T2092" s="12">
        <f t="shared" si="1263"/>
        <v>0.15678757629965451</v>
      </c>
      <c r="W2092" s="24">
        <f t="shared" si="1264"/>
        <v>998.4987632367247</v>
      </c>
      <c r="X2092" s="24">
        <f t="shared" si="1265"/>
        <v>650</v>
      </c>
      <c r="Y2092" s="13">
        <f t="shared" si="1250"/>
        <v>0.26820632489425356</v>
      </c>
      <c r="Z2092" s="24">
        <f t="shared" si="1251"/>
        <v>1104.9347932670457</v>
      </c>
      <c r="AA2092" s="24">
        <f t="shared" si="1252"/>
        <v>10635.550046837554</v>
      </c>
      <c r="AB2092" s="24">
        <f t="shared" si="1266"/>
        <v>851.57956864305697</v>
      </c>
      <c r="AC2092" s="24">
        <f t="shared" si="1267"/>
        <v>704.66037404938925</v>
      </c>
      <c r="AD2092" s="123">
        <f t="shared" si="1268"/>
        <v>10370</v>
      </c>
      <c r="AE2092" s="14">
        <f t="shared" si="1269"/>
        <v>172.83333333333334</v>
      </c>
      <c r="AF2092" s="24">
        <f t="shared" si="1253"/>
        <v>500</v>
      </c>
      <c r="AG2092" s="3">
        <f t="shared" si="1270"/>
        <v>-1</v>
      </c>
      <c r="AH2092" s="14">
        <f t="shared" si="1274"/>
        <v>0</v>
      </c>
      <c r="AI2092" s="14">
        <f t="shared" si="1275"/>
        <v>0</v>
      </c>
      <c r="AJ2092" s="14">
        <f t="shared" si="1276"/>
        <v>0.64999999999999991</v>
      </c>
      <c r="AK2092" s="14">
        <f t="shared" si="1277"/>
        <v>0.87999999999999989</v>
      </c>
      <c r="AL2092" s="24">
        <f t="shared" si="1271"/>
        <v>834.01595239477956</v>
      </c>
      <c r="AM2092" s="14">
        <f t="shared" si="1272"/>
        <v>669.53314155283442</v>
      </c>
      <c r="AN2092" s="138" t="str">
        <f t="shared" si="1273"/>
        <v>modifiée</v>
      </c>
      <c r="AP2092" s="124"/>
    </row>
    <row r="2093" spans="2:42" x14ac:dyDescent="0.25">
      <c r="B2093" s="3">
        <f t="shared" si="1254"/>
        <v>10375</v>
      </c>
      <c r="C2093" s="14">
        <f t="shared" si="1255"/>
        <v>172.91666666666666</v>
      </c>
      <c r="D2093" s="11">
        <f t="shared" si="1256"/>
        <v>1103.7280333546244</v>
      </c>
      <c r="E2093" s="11">
        <f t="shared" si="1241"/>
        <v>1042.9169303937786</v>
      </c>
      <c r="F2093" s="11">
        <f t="shared" si="1257"/>
        <v>553.4784599345279</v>
      </c>
      <c r="G2093" s="11">
        <f t="shared" si="1242"/>
        <v>788.76604960980194</v>
      </c>
      <c r="H2093" s="11">
        <f t="shared" si="1243"/>
        <v>704.81716162568887</v>
      </c>
      <c r="I2093" s="24">
        <f t="shared" si="1258"/>
        <v>553.4784599345279</v>
      </c>
      <c r="J2093" s="12">
        <f t="shared" si="1244"/>
        <v>0.2256577242268413</v>
      </c>
      <c r="K2093" s="24">
        <f t="shared" si="1245"/>
        <v>711.53173792972348</v>
      </c>
      <c r="L2093" s="12">
        <f t="shared" si="1259"/>
        <v>0.18159641290447992</v>
      </c>
      <c r="M2093" s="24">
        <f t="shared" si="1260"/>
        <v>788.76604960980194</v>
      </c>
      <c r="N2093" s="12">
        <f t="shared" si="1246"/>
        <v>0.56437723623583036</v>
      </c>
      <c r="O2093" s="24">
        <f t="shared" si="1247"/>
        <v>853.48569567021673</v>
      </c>
      <c r="P2093" s="12">
        <f t="shared" si="1261"/>
        <v>0.23320976925769119</v>
      </c>
      <c r="Q2093" s="24">
        <f t="shared" si="1262"/>
        <v>704.81716162568887</v>
      </c>
      <c r="R2093" s="12">
        <f t="shared" si="1248"/>
        <v>0.27321308594626859</v>
      </c>
      <c r="S2093" s="24">
        <f t="shared" si="1249"/>
        <v>1057.8290488997363</v>
      </c>
      <c r="T2093" s="12">
        <f t="shared" si="1263"/>
        <v>0.15650494087914202</v>
      </c>
      <c r="W2093" s="24">
        <f t="shared" si="1264"/>
        <v>998.76696956161891</v>
      </c>
      <c r="X2093" s="24">
        <f t="shared" si="1265"/>
        <v>650</v>
      </c>
      <c r="Y2093" s="13">
        <f t="shared" si="1250"/>
        <v>0.26805595735863569</v>
      </c>
      <c r="Z2093" s="24">
        <f t="shared" si="1251"/>
        <v>1103.7490208039912</v>
      </c>
      <c r="AA2093" s="24">
        <f t="shared" si="1252"/>
        <v>10630.153618925351</v>
      </c>
      <c r="AB2093" s="24">
        <f t="shared" si="1266"/>
        <v>851.79206559365389</v>
      </c>
      <c r="AC2093" s="24">
        <f t="shared" si="1267"/>
        <v>704.81716162568887</v>
      </c>
      <c r="AD2093" s="123">
        <f t="shared" si="1268"/>
        <v>10375</v>
      </c>
      <c r="AE2093" s="14">
        <f t="shared" si="1269"/>
        <v>172.91666666666666</v>
      </c>
      <c r="AF2093" s="24">
        <f t="shared" si="1253"/>
        <v>500</v>
      </c>
      <c r="AG2093" s="3">
        <f t="shared" si="1270"/>
        <v>-1</v>
      </c>
      <c r="AH2093" s="14">
        <f t="shared" si="1274"/>
        <v>0</v>
      </c>
      <c r="AI2093" s="14">
        <f t="shared" si="1275"/>
        <v>0</v>
      </c>
      <c r="AJ2093" s="14">
        <f t="shared" si="1276"/>
        <v>0.64999999999999991</v>
      </c>
      <c r="AK2093" s="14">
        <f t="shared" si="1277"/>
        <v>0.87999999999999989</v>
      </c>
      <c r="AL2093" s="24">
        <f t="shared" si="1271"/>
        <v>834.21508960370056</v>
      </c>
      <c r="AM2093" s="14">
        <f t="shared" si="1272"/>
        <v>669.66320964578222</v>
      </c>
      <c r="AN2093" s="138" t="str">
        <f t="shared" si="1273"/>
        <v>modifiée</v>
      </c>
      <c r="AP2093" s="124"/>
    </row>
    <row r="2094" spans="2:42" x14ac:dyDescent="0.25">
      <c r="B2094" s="3">
        <f t="shared" si="1254"/>
        <v>10380</v>
      </c>
      <c r="C2094" s="14">
        <f t="shared" si="1255"/>
        <v>173</v>
      </c>
      <c r="D2094" s="11">
        <f t="shared" si="1256"/>
        <v>1103.800171823161</v>
      </c>
      <c r="E2094" s="11">
        <f t="shared" si="1241"/>
        <v>1043.1377058201508</v>
      </c>
      <c r="F2094" s="11">
        <f t="shared" si="1257"/>
        <v>553.66005634743237</v>
      </c>
      <c r="G2094" s="11">
        <f t="shared" si="1242"/>
        <v>788.99925937905959</v>
      </c>
      <c r="H2094" s="11">
        <f t="shared" si="1243"/>
        <v>704.973666566568</v>
      </c>
      <c r="I2094" s="24">
        <f t="shared" si="1258"/>
        <v>553.66005634743237</v>
      </c>
      <c r="J2094" s="12">
        <f t="shared" si="1244"/>
        <v>0.22560343831945753</v>
      </c>
      <c r="K2094" s="24">
        <f t="shared" si="1245"/>
        <v>711.70295050659558</v>
      </c>
      <c r="L2094" s="12">
        <f t="shared" si="1259"/>
        <v>0.18152016382557989</v>
      </c>
      <c r="M2094" s="24">
        <f t="shared" si="1260"/>
        <v>788.99925937905959</v>
      </c>
      <c r="N2094" s="12">
        <f t="shared" si="1246"/>
        <v>0.56519865419614501</v>
      </c>
      <c r="O2094" s="24">
        <f t="shared" si="1247"/>
        <v>852.24530262594772</v>
      </c>
      <c r="P2094" s="12">
        <f t="shared" si="1261"/>
        <v>0.23337470766076737</v>
      </c>
      <c r="Q2094" s="24">
        <f t="shared" si="1262"/>
        <v>704.973666566568</v>
      </c>
      <c r="R2094" s="12">
        <f t="shared" si="1248"/>
        <v>0.27273435810550944</v>
      </c>
      <c r="S2094" s="24">
        <f t="shared" si="1249"/>
        <v>1059.6858454544122</v>
      </c>
      <c r="T2094" s="12">
        <f t="shared" si="1263"/>
        <v>0.15622139592201301</v>
      </c>
      <c r="W2094" s="24">
        <f t="shared" si="1264"/>
        <v>999.03502551897759</v>
      </c>
      <c r="X2094" s="24">
        <f t="shared" si="1265"/>
        <v>650</v>
      </c>
      <c r="Y2094" s="13">
        <f t="shared" si="1250"/>
        <v>0.26790621814063392</v>
      </c>
      <c r="Z2094" s="24">
        <f t="shared" si="1251"/>
        <v>1102.5670075293306</v>
      </c>
      <c r="AA2094" s="24">
        <f t="shared" si="1252"/>
        <v>10624.780935849685</v>
      </c>
      <c r="AB2094" s="24">
        <f t="shared" si="1266"/>
        <v>852.0043460427728</v>
      </c>
      <c r="AC2094" s="24">
        <f t="shared" si="1267"/>
        <v>704.973666566568</v>
      </c>
      <c r="AD2094" s="123">
        <f t="shared" si="1268"/>
        <v>10380</v>
      </c>
      <c r="AE2094" s="14">
        <f t="shared" si="1269"/>
        <v>173</v>
      </c>
      <c r="AF2094" s="24">
        <f t="shared" si="1253"/>
        <v>500</v>
      </c>
      <c r="AG2094" s="3">
        <f t="shared" si="1270"/>
        <v>-1</v>
      </c>
      <c r="AH2094" s="14">
        <f t="shared" si="1274"/>
        <v>0</v>
      </c>
      <c r="AI2094" s="14">
        <f t="shared" si="1275"/>
        <v>0</v>
      </c>
      <c r="AJ2094" s="14">
        <f t="shared" si="1276"/>
        <v>0.64999999999999991</v>
      </c>
      <c r="AK2094" s="14">
        <f t="shared" si="1277"/>
        <v>0.87999999999999989</v>
      </c>
      <c r="AL2094" s="24">
        <f t="shared" si="1271"/>
        <v>834.4140184585101</v>
      </c>
      <c r="AM2094" s="14">
        <f t="shared" si="1272"/>
        <v>669.79301139804249</v>
      </c>
      <c r="AN2094" s="138" t="str">
        <f t="shared" si="1273"/>
        <v>modifiée</v>
      </c>
      <c r="AP2094" s="124"/>
    </row>
    <row r="2095" spans="2:42" x14ac:dyDescent="0.25">
      <c r="B2095" s="3">
        <f t="shared" si="1254"/>
        <v>10385</v>
      </c>
      <c r="C2095" s="14">
        <f t="shared" si="1255"/>
        <v>173.08333333333334</v>
      </c>
      <c r="D2095" s="11">
        <f t="shared" si="1256"/>
        <v>1103.8722755763604</v>
      </c>
      <c r="E2095" s="11">
        <f t="shared" si="1241"/>
        <v>1043.3584812465231</v>
      </c>
      <c r="F2095" s="11">
        <f t="shared" si="1257"/>
        <v>553.84157651125793</v>
      </c>
      <c r="G2095" s="11">
        <f t="shared" si="1242"/>
        <v>789.2326340867204</v>
      </c>
      <c r="H2095" s="11">
        <f t="shared" si="1243"/>
        <v>705.12988796248999</v>
      </c>
      <c r="I2095" s="24">
        <f t="shared" si="1258"/>
        <v>553.84157651125793</v>
      </c>
      <c r="J2095" s="12">
        <f t="shared" si="1244"/>
        <v>0.22554915958913252</v>
      </c>
      <c r="K2095" s="24">
        <f t="shared" si="1245"/>
        <v>711.87422284736783</v>
      </c>
      <c r="L2095" s="12">
        <f t="shared" si="1259"/>
        <v>0.18144394771868144</v>
      </c>
      <c r="M2095" s="24">
        <f t="shared" si="1260"/>
        <v>789.2326340867204</v>
      </c>
      <c r="N2095" s="12">
        <f t="shared" si="1246"/>
        <v>0.56601643522048684</v>
      </c>
      <c r="O2095" s="24">
        <f t="shared" si="1247"/>
        <v>851.01397789188695</v>
      </c>
      <c r="P2095" s="12">
        <f t="shared" si="1261"/>
        <v>0.23353781024506801</v>
      </c>
      <c r="Q2095" s="24">
        <f t="shared" si="1262"/>
        <v>705.12988796248999</v>
      </c>
      <c r="R2095" s="12">
        <f t="shared" si="1248"/>
        <v>0.27225364529005786</v>
      </c>
      <c r="S2095" s="24">
        <f t="shared" si="1249"/>
        <v>1061.5569115542612</v>
      </c>
      <c r="T2095" s="12">
        <f t="shared" si="1263"/>
        <v>0.15593693730969763</v>
      </c>
      <c r="W2095" s="24">
        <f t="shared" si="1264"/>
        <v>999.30293173711823</v>
      </c>
      <c r="X2095" s="24">
        <f t="shared" si="1265"/>
        <v>650</v>
      </c>
      <c r="Y2095" s="13">
        <f t="shared" si="1250"/>
        <v>0.26775710492855215</v>
      </c>
      <c r="Z2095" s="24">
        <f t="shared" si="1251"/>
        <v>1101.3887377351211</v>
      </c>
      <c r="AA2095" s="24">
        <f t="shared" si="1252"/>
        <v>10619.431912126131</v>
      </c>
      <c r="AB2095" s="24">
        <f t="shared" si="1266"/>
        <v>852.21640984980411</v>
      </c>
      <c r="AC2095" s="24">
        <f t="shared" si="1267"/>
        <v>705.12988796248999</v>
      </c>
      <c r="AD2095" s="123">
        <f t="shared" si="1268"/>
        <v>10385</v>
      </c>
      <c r="AE2095" s="14">
        <f t="shared" si="1269"/>
        <v>173.08333333333334</v>
      </c>
      <c r="AF2095" s="24">
        <f t="shared" si="1253"/>
        <v>500</v>
      </c>
      <c r="AG2095" s="3">
        <f t="shared" si="1270"/>
        <v>-1</v>
      </c>
      <c r="AH2095" s="14">
        <f t="shared" si="1274"/>
        <v>0</v>
      </c>
      <c r="AI2095" s="14">
        <f t="shared" si="1275"/>
        <v>0</v>
      </c>
      <c r="AJ2095" s="14">
        <f t="shared" si="1276"/>
        <v>0.64999999999999991</v>
      </c>
      <c r="AK2095" s="14">
        <f t="shared" si="1277"/>
        <v>0.87999999999999989</v>
      </c>
      <c r="AL2095" s="24">
        <f t="shared" si="1271"/>
        <v>834.61273883404726</v>
      </c>
      <c r="AM2095" s="14">
        <f t="shared" si="1272"/>
        <v>669.9225459309763</v>
      </c>
      <c r="AN2095" s="138" t="str">
        <f t="shared" si="1273"/>
        <v>modifiée</v>
      </c>
      <c r="AP2095" s="124"/>
    </row>
    <row r="2096" spans="2:42" x14ac:dyDescent="0.25">
      <c r="B2096" s="3">
        <f t="shared" si="1254"/>
        <v>10390</v>
      </c>
      <c r="C2096" s="14">
        <f t="shared" si="1255"/>
        <v>173.16666666666666</v>
      </c>
      <c r="D2096" s="11">
        <f t="shared" si="1256"/>
        <v>1103.9443446476184</v>
      </c>
      <c r="E2096" s="11">
        <f t="shared" si="1241"/>
        <v>1043.5792566728951</v>
      </c>
      <c r="F2096" s="11">
        <f t="shared" si="1257"/>
        <v>554.02302045897659</v>
      </c>
      <c r="G2096" s="11">
        <f t="shared" si="1242"/>
        <v>789.46617189696542</v>
      </c>
      <c r="H2096" s="11">
        <f t="shared" si="1243"/>
        <v>705.28582489979965</v>
      </c>
      <c r="I2096" s="24">
        <f t="shared" si="1258"/>
        <v>554.02302045897659</v>
      </c>
      <c r="J2096" s="12">
        <f t="shared" si="1244"/>
        <v>0.22549488806180645</v>
      </c>
      <c r="K2096" s="24">
        <f t="shared" si="1245"/>
        <v>712.04555489693257</v>
      </c>
      <c r="L2096" s="12">
        <f t="shared" si="1259"/>
        <v>0.18136776459385176</v>
      </c>
      <c r="M2096" s="24">
        <f t="shared" si="1260"/>
        <v>789.46617189696542</v>
      </c>
      <c r="N2096" s="12">
        <f t="shared" si="1246"/>
        <v>0.56683059641769973</v>
      </c>
      <c r="O2096" s="24">
        <f t="shared" si="1247"/>
        <v>849.79163286770472</v>
      </c>
      <c r="P2096" s="12">
        <f t="shared" si="1261"/>
        <v>0.23369908778605941</v>
      </c>
      <c r="Q2096" s="24">
        <f t="shared" si="1262"/>
        <v>705.28582489979965</v>
      </c>
      <c r="R2096" s="12">
        <f t="shared" si="1248"/>
        <v>0.27177094035557015</v>
      </c>
      <c r="S2096" s="24">
        <f t="shared" si="1249"/>
        <v>1063.4423918737407</v>
      </c>
      <c r="T2096" s="12">
        <f t="shared" si="1263"/>
        <v>0.15565156092653615</v>
      </c>
      <c r="W2096" s="24">
        <f t="shared" si="1264"/>
        <v>999.57068884204682</v>
      </c>
      <c r="X2096" s="24">
        <f t="shared" si="1265"/>
        <v>650</v>
      </c>
      <c r="Y2096" s="13">
        <f t="shared" si="1250"/>
        <v>0.26760861541619096</v>
      </c>
      <c r="Z2096" s="24">
        <f t="shared" si="1251"/>
        <v>1100.214195771207</v>
      </c>
      <c r="AA2096" s="24">
        <f t="shared" si="1252"/>
        <v>10614.10646245309</v>
      </c>
      <c r="AB2096" s="24">
        <f t="shared" si="1266"/>
        <v>852.42825687092318</v>
      </c>
      <c r="AC2096" s="24">
        <f t="shared" si="1267"/>
        <v>705.28582489979965</v>
      </c>
      <c r="AD2096" s="123">
        <f t="shared" si="1268"/>
        <v>10390</v>
      </c>
      <c r="AE2096" s="14">
        <f t="shared" si="1269"/>
        <v>173.16666666666666</v>
      </c>
      <c r="AF2096" s="24">
        <f t="shared" si="1253"/>
        <v>500</v>
      </c>
      <c r="AG2096" s="3">
        <f t="shared" si="1270"/>
        <v>-1</v>
      </c>
      <c r="AH2096" s="14">
        <f t="shared" si="1274"/>
        <v>0</v>
      </c>
      <c r="AI2096" s="14">
        <f t="shared" si="1275"/>
        <v>0</v>
      </c>
      <c r="AJ2096" s="14">
        <f t="shared" si="1276"/>
        <v>0.64999999999999991</v>
      </c>
      <c r="AK2096" s="14">
        <f t="shared" si="1277"/>
        <v>0.87999999999999989</v>
      </c>
      <c r="AL2096" s="24">
        <f t="shared" si="1271"/>
        <v>834.81125060213708</v>
      </c>
      <c r="AM2096" s="14">
        <f t="shared" si="1272"/>
        <v>670.05181236222722</v>
      </c>
      <c r="AN2096" s="138" t="str">
        <f t="shared" si="1273"/>
        <v>modifiée</v>
      </c>
      <c r="AP2096" s="124"/>
    </row>
    <row r="2097" spans="2:42" x14ac:dyDescent="0.25">
      <c r="B2097" s="3">
        <f t="shared" si="1254"/>
        <v>10395</v>
      </c>
      <c r="C2097" s="14">
        <f t="shared" si="1255"/>
        <v>173.25</v>
      </c>
      <c r="D2097" s="11">
        <f t="shared" si="1256"/>
        <v>1104.0163790702832</v>
      </c>
      <c r="E2097" s="11">
        <f t="shared" si="1241"/>
        <v>1043.8000320992674</v>
      </c>
      <c r="F2097" s="11">
        <f t="shared" si="1257"/>
        <v>554.20438822357039</v>
      </c>
      <c r="G2097" s="11">
        <f t="shared" si="1242"/>
        <v>789.69987098475144</v>
      </c>
      <c r="H2097" s="11">
        <f t="shared" si="1243"/>
        <v>705.44147646072622</v>
      </c>
      <c r="I2097" s="24">
        <f t="shared" si="1258"/>
        <v>554.20438822357039</v>
      </c>
      <c r="J2097" s="12">
        <f t="shared" si="1244"/>
        <v>0.225440623763382</v>
      </c>
      <c r="K2097" s="24">
        <f t="shared" si="1245"/>
        <v>712.21694660015669</v>
      </c>
      <c r="L2097" s="12">
        <f t="shared" si="1259"/>
        <v>0.18129161446107736</v>
      </c>
      <c r="M2097" s="24">
        <f t="shared" si="1260"/>
        <v>789.69987098475144</v>
      </c>
      <c r="N2097" s="12">
        <f t="shared" si="1246"/>
        <v>0.56764115486342015</v>
      </c>
      <c r="O2097" s="24">
        <f t="shared" si="1247"/>
        <v>848.5781800036516</v>
      </c>
      <c r="P2097" s="12">
        <f t="shared" si="1261"/>
        <v>0.23385855101439049</v>
      </c>
      <c r="Q2097" s="24">
        <f t="shared" si="1262"/>
        <v>705.44147646072622</v>
      </c>
      <c r="R2097" s="12">
        <f t="shared" si="1248"/>
        <v>0.2712862361840005</v>
      </c>
      <c r="S2097" s="24">
        <f t="shared" si="1249"/>
        <v>1065.3424328445458</v>
      </c>
      <c r="T2097" s="12">
        <f t="shared" si="1263"/>
        <v>0.15536526266028527</v>
      </c>
      <c r="W2097" s="24">
        <f t="shared" si="1264"/>
        <v>999.838297457463</v>
      </c>
      <c r="X2097" s="24">
        <f t="shared" si="1265"/>
        <v>650</v>
      </c>
      <c r="Y2097" s="13">
        <f t="shared" si="1250"/>
        <v>0.26746074730285418</v>
      </c>
      <c r="Z2097" s="24">
        <f t="shared" si="1251"/>
        <v>1099.043366045109</v>
      </c>
      <c r="AA2097" s="24">
        <f t="shared" si="1252"/>
        <v>10608.804501712186</v>
      </c>
      <c r="AB2097" s="24">
        <f t="shared" si="1266"/>
        <v>852.63988695909461</v>
      </c>
      <c r="AC2097" s="24">
        <f t="shared" si="1267"/>
        <v>705.44147646072622</v>
      </c>
      <c r="AD2097" s="123">
        <f t="shared" si="1268"/>
        <v>10395</v>
      </c>
      <c r="AE2097" s="14">
        <f t="shared" si="1269"/>
        <v>173.25</v>
      </c>
      <c r="AF2097" s="24">
        <f t="shared" si="1253"/>
        <v>500</v>
      </c>
      <c r="AG2097" s="3">
        <f t="shared" si="1270"/>
        <v>-1</v>
      </c>
      <c r="AH2097" s="14">
        <f t="shared" si="1274"/>
        <v>0</v>
      </c>
      <c r="AI2097" s="14">
        <f t="shared" si="1275"/>
        <v>0</v>
      </c>
      <c r="AJ2097" s="14">
        <f t="shared" si="1276"/>
        <v>0.64999999999999991</v>
      </c>
      <c r="AK2097" s="14">
        <f t="shared" si="1277"/>
        <v>0.87999999999999989</v>
      </c>
      <c r="AL2097" s="24">
        <f t="shared" si="1271"/>
        <v>835.00955363159414</v>
      </c>
      <c r="AM2097" s="14">
        <f t="shared" si="1272"/>
        <v>670.1808098057254</v>
      </c>
      <c r="AN2097" s="138" t="str">
        <f t="shared" si="1273"/>
        <v>modifiée</v>
      </c>
      <c r="AP2097" s="124"/>
    </row>
    <row r="2098" spans="2:42" x14ac:dyDescent="0.25">
      <c r="B2098" s="3">
        <f t="shared" si="1254"/>
        <v>10400</v>
      </c>
      <c r="C2098" s="14">
        <f t="shared" si="1255"/>
        <v>173.33333333333334</v>
      </c>
      <c r="D2098" s="11">
        <f t="shared" si="1256"/>
        <v>1104.0883788776546</v>
      </c>
      <c r="E2098" s="11">
        <f t="shared" si="1241"/>
        <v>1044.0208075256396</v>
      </c>
      <c r="F2098" s="11">
        <f t="shared" si="1257"/>
        <v>554.38567983803148</v>
      </c>
      <c r="G2098" s="11">
        <f t="shared" si="1242"/>
        <v>789.93372953576579</v>
      </c>
      <c r="H2098" s="11">
        <f t="shared" si="1243"/>
        <v>705.59684172338655</v>
      </c>
      <c r="I2098" s="24">
        <f t="shared" si="1258"/>
        <v>554.38567983803148</v>
      </c>
      <c r="J2098" s="12">
        <f t="shared" si="1244"/>
        <v>0.22538636671972498</v>
      </c>
      <c r="K2098" s="24">
        <f t="shared" si="1245"/>
        <v>712.38839790188069</v>
      </c>
      <c r="L2098" s="12">
        <f t="shared" si="1259"/>
        <v>0.18121549733028558</v>
      </c>
      <c r="M2098" s="24">
        <f t="shared" si="1260"/>
        <v>789.93372953576579</v>
      </c>
      <c r="N2098" s="12">
        <f t="shared" si="1246"/>
        <v>0.56844812759884356</v>
      </c>
      <c r="O2098" s="24">
        <f t="shared" si="1247"/>
        <v>847.37353278626915</v>
      </c>
      <c r="P2098" s="12">
        <f t="shared" si="1261"/>
        <v>0.23401621061565459</v>
      </c>
      <c r="Q2098" s="24">
        <f t="shared" si="1262"/>
        <v>705.59684172338655</v>
      </c>
      <c r="R2098" s="12">
        <f t="shared" si="1248"/>
        <v>0.27079952568492227</v>
      </c>
      <c r="S2098" s="24">
        <f t="shared" si="1249"/>
        <v>1067.2571826797518</v>
      </c>
      <c r="T2098" s="12">
        <f t="shared" si="1263"/>
        <v>0.1550780384027205</v>
      </c>
      <c r="W2098" s="24">
        <f t="shared" si="1264"/>
        <v>1000.1057582047658</v>
      </c>
      <c r="X2098" s="24">
        <f t="shared" si="1265"/>
        <v>650</v>
      </c>
      <c r="Y2098" s="13">
        <f t="shared" si="1250"/>
        <v>0.26731349829334772</v>
      </c>
      <c r="Z2098" s="24">
        <f t="shared" si="1251"/>
        <v>1097.8762330218444</v>
      </c>
      <c r="AA2098" s="24">
        <f t="shared" si="1252"/>
        <v>10603.525944968391</v>
      </c>
      <c r="AB2098" s="24">
        <f t="shared" si="1266"/>
        <v>852.85129996407613</v>
      </c>
      <c r="AC2098" s="24">
        <f t="shared" si="1267"/>
        <v>705.59684172338655</v>
      </c>
      <c r="AD2098" s="123">
        <f t="shared" si="1268"/>
        <v>10400</v>
      </c>
      <c r="AE2098" s="14">
        <f t="shared" si="1269"/>
        <v>173.33333333333334</v>
      </c>
      <c r="AF2098" s="24">
        <f t="shared" si="1253"/>
        <v>500</v>
      </c>
      <c r="AG2098" s="3">
        <f t="shared" si="1270"/>
        <v>-1</v>
      </c>
      <c r="AH2098" s="14">
        <f t="shared" si="1274"/>
        <v>0</v>
      </c>
      <c r="AI2098" s="14">
        <f t="shared" si="1275"/>
        <v>0</v>
      </c>
      <c r="AJ2098" s="14">
        <f t="shared" si="1276"/>
        <v>0.64999999999999991</v>
      </c>
      <c r="AK2098" s="14">
        <f t="shared" si="1277"/>
        <v>0.87999999999999989</v>
      </c>
      <c r="AL2098" s="24">
        <f t="shared" si="1271"/>
        <v>835.20764778822809</v>
      </c>
      <c r="AM2098" s="14">
        <f t="shared" si="1272"/>
        <v>670.30953737169023</v>
      </c>
      <c r="AN2098" s="138" t="str">
        <f t="shared" si="1273"/>
        <v>modifiée</v>
      </c>
      <c r="AP2098" s="124"/>
    </row>
    <row r="2099" spans="2:42" x14ac:dyDescent="0.25">
      <c r="B2099" s="3">
        <f t="shared" si="1254"/>
        <v>10405</v>
      </c>
      <c r="C2099" s="14">
        <f t="shared" si="1255"/>
        <v>173.41666666666666</v>
      </c>
      <c r="D2099" s="11">
        <f t="shared" si="1256"/>
        <v>1104.1603441029845</v>
      </c>
      <c r="E2099" s="11">
        <f t="shared" si="1241"/>
        <v>1044.2415829520119</v>
      </c>
      <c r="F2099" s="11">
        <f t="shared" si="1257"/>
        <v>554.56689533536178</v>
      </c>
      <c r="G2099" s="11">
        <f t="shared" si="1242"/>
        <v>790.16774574638146</v>
      </c>
      <c r="H2099" s="11">
        <f t="shared" si="1243"/>
        <v>705.75191976178928</v>
      </c>
      <c r="I2099" s="24">
        <f t="shared" si="1258"/>
        <v>554.56689533536178</v>
      </c>
      <c r="J2099" s="12">
        <f t="shared" si="1244"/>
        <v>0.22533211695666369</v>
      </c>
      <c r="K2099" s="24">
        <f t="shared" si="1245"/>
        <v>712.55990874692031</v>
      </c>
      <c r="L2099" s="12">
        <f t="shared" si="1259"/>
        <v>0.18113941321134916</v>
      </c>
      <c r="M2099" s="24">
        <f t="shared" si="1260"/>
        <v>790.16774574638146</v>
      </c>
      <c r="N2099" s="12">
        <f t="shared" si="1246"/>
        <v>0.56925153162952868</v>
      </c>
      <c r="O2099" s="24">
        <f t="shared" si="1247"/>
        <v>846.17760572431177</v>
      </c>
      <c r="P2099" s="12">
        <f t="shared" si="1261"/>
        <v>0.23417207723012726</v>
      </c>
      <c r="Q2099" s="24">
        <f t="shared" si="1262"/>
        <v>705.75191976178928</v>
      </c>
      <c r="R2099" s="12">
        <f t="shared" si="1248"/>
        <v>0.27031080179686851</v>
      </c>
      <c r="S2099" s="24">
        <f t="shared" si="1249"/>
        <v>1069.1867913983278</v>
      </c>
      <c r="T2099" s="12">
        <f t="shared" si="1263"/>
        <v>0.15478988405022989</v>
      </c>
      <c r="W2099" s="24">
        <f t="shared" si="1264"/>
        <v>1000.3730717030592</v>
      </c>
      <c r="X2099" s="24">
        <f t="shared" si="1265"/>
        <v>650</v>
      </c>
      <c r="Y2099" s="13">
        <f t="shared" si="1250"/>
        <v>0.26716686609800183</v>
      </c>
      <c r="Z2099" s="24">
        <f t="shared" si="1251"/>
        <v>1096.7127812238175</v>
      </c>
      <c r="AA2099" s="24">
        <f t="shared" si="1252"/>
        <v>10598.270707471123</v>
      </c>
      <c r="AB2099" s="24">
        <f t="shared" si="1266"/>
        <v>853.06249573242417</v>
      </c>
      <c r="AC2099" s="24">
        <f t="shared" si="1267"/>
        <v>705.75191976178928</v>
      </c>
      <c r="AD2099" s="123">
        <f t="shared" si="1268"/>
        <v>10405</v>
      </c>
      <c r="AE2099" s="14">
        <f t="shared" si="1269"/>
        <v>173.41666666666666</v>
      </c>
      <c r="AF2099" s="24">
        <f t="shared" si="1253"/>
        <v>500</v>
      </c>
      <c r="AG2099" s="3">
        <f t="shared" si="1270"/>
        <v>-1</v>
      </c>
      <c r="AH2099" s="14">
        <f t="shared" si="1274"/>
        <v>0</v>
      </c>
      <c r="AI2099" s="14">
        <f t="shared" si="1275"/>
        <v>0</v>
      </c>
      <c r="AJ2099" s="14">
        <f t="shared" si="1276"/>
        <v>0.64999999999999991</v>
      </c>
      <c r="AK2099" s="14">
        <f t="shared" si="1277"/>
        <v>0.87999999999999989</v>
      </c>
      <c r="AL2099" s="24">
        <f t="shared" si="1271"/>
        <v>835.40553293484732</v>
      </c>
      <c r="AM2099" s="14">
        <f t="shared" si="1272"/>
        <v>670.43799416663546</v>
      </c>
      <c r="AN2099" s="138" t="str">
        <f t="shared" si="1273"/>
        <v>modifiée</v>
      </c>
      <c r="AP2099" s="124"/>
    </row>
    <row r="2100" spans="2:42" x14ac:dyDescent="0.25">
      <c r="B2100" s="3">
        <f t="shared" si="1254"/>
        <v>10410</v>
      </c>
      <c r="C2100" s="14">
        <f t="shared" si="1255"/>
        <v>173.5</v>
      </c>
      <c r="D2100" s="11">
        <f t="shared" si="1256"/>
        <v>1104.2322747794774</v>
      </c>
      <c r="E2100" s="11">
        <f t="shared" si="1241"/>
        <v>1044.4623583783841</v>
      </c>
      <c r="F2100" s="11">
        <f t="shared" si="1257"/>
        <v>554.7480347485731</v>
      </c>
      <c r="G2100" s="11">
        <f t="shared" si="1242"/>
        <v>790.4019178236116</v>
      </c>
      <c r="H2100" s="11">
        <f t="shared" si="1243"/>
        <v>705.90670964583956</v>
      </c>
      <c r="I2100" s="24">
        <f t="shared" si="1258"/>
        <v>554.7480347485731</v>
      </c>
      <c r="J2100" s="12">
        <f t="shared" si="1244"/>
        <v>0.2252778744999889</v>
      </c>
      <c r="K2100" s="24">
        <f t="shared" si="1245"/>
        <v>712.73147908006626</v>
      </c>
      <c r="L2100" s="12">
        <f t="shared" si="1259"/>
        <v>0.18106336211406091</v>
      </c>
      <c r="M2100" s="24">
        <f t="shared" si="1260"/>
        <v>790.4019178236116</v>
      </c>
      <c r="N2100" s="12">
        <f t="shared" si="1246"/>
        <v>0.5700513839242336</v>
      </c>
      <c r="O2100" s="24">
        <f t="shared" si="1247"/>
        <v>844.99031433488085</v>
      </c>
      <c r="P2100" s="12">
        <f t="shared" si="1261"/>
        <v>0.23432616145243815</v>
      </c>
      <c r="Q2100" s="24">
        <f t="shared" si="1262"/>
        <v>705.90670964583956</v>
      </c>
      <c r="R2100" s="12">
        <f t="shared" si="1248"/>
        <v>0.26982005748870141</v>
      </c>
      <c r="S2100" s="24">
        <f t="shared" si="1249"/>
        <v>1071.1314108500087</v>
      </c>
      <c r="T2100" s="12">
        <f t="shared" si="1263"/>
        <v>0.15450079550438497</v>
      </c>
      <c r="W2100" s="24">
        <f t="shared" si="1264"/>
        <v>1000.6402385691572</v>
      </c>
      <c r="X2100" s="24">
        <f t="shared" si="1265"/>
        <v>650</v>
      </c>
      <c r="Y2100" s="13">
        <f t="shared" si="1250"/>
        <v>0.26702084843266688</v>
      </c>
      <c r="Z2100" s="24">
        <f t="shared" si="1251"/>
        <v>1095.5529952306733</v>
      </c>
      <c r="AA2100" s="24">
        <f t="shared" si="1252"/>
        <v>10593.038704654184</v>
      </c>
      <c r="AB2100" s="24">
        <f t="shared" si="1266"/>
        <v>853.27347410749837</v>
      </c>
      <c r="AC2100" s="24">
        <f t="shared" si="1267"/>
        <v>705.90670964583956</v>
      </c>
      <c r="AD2100" s="123">
        <f t="shared" si="1268"/>
        <v>10410</v>
      </c>
      <c r="AE2100" s="14">
        <f t="shared" si="1269"/>
        <v>173.5</v>
      </c>
      <c r="AF2100" s="24">
        <f t="shared" si="1253"/>
        <v>500</v>
      </c>
      <c r="AG2100" s="3">
        <f t="shared" si="1270"/>
        <v>-1</v>
      </c>
      <c r="AH2100" s="14">
        <f t="shared" si="1274"/>
        <v>0</v>
      </c>
      <c r="AI2100" s="14">
        <f t="shared" si="1275"/>
        <v>0</v>
      </c>
      <c r="AJ2100" s="14">
        <f t="shared" si="1276"/>
        <v>0.64999999999999991</v>
      </c>
      <c r="AK2100" s="14">
        <f t="shared" si="1277"/>
        <v>0.87999999999999989</v>
      </c>
      <c r="AL2100" s="24">
        <f t="shared" si="1271"/>
        <v>835.60320893126527</v>
      </c>
      <c r="AM2100" s="14">
        <f t="shared" si="1272"/>
        <v>670.56617929337335</v>
      </c>
      <c r="AN2100" s="138" t="str">
        <f t="shared" si="1273"/>
        <v>modifiée</v>
      </c>
      <c r="AP2100" s="124"/>
    </row>
    <row r="2101" spans="2:42" x14ac:dyDescent="0.25">
      <c r="B2101" s="3">
        <f t="shared" si="1254"/>
        <v>10415</v>
      </c>
      <c r="C2101" s="14">
        <f t="shared" si="1255"/>
        <v>173.58333333333334</v>
      </c>
      <c r="D2101" s="11">
        <f t="shared" si="1256"/>
        <v>1104.3041709402889</v>
      </c>
      <c r="E2101" s="11">
        <f t="shared" si="1241"/>
        <v>1044.6831338047564</v>
      </c>
      <c r="F2101" s="11">
        <f t="shared" si="1257"/>
        <v>554.92909811068716</v>
      </c>
      <c r="G2101" s="11">
        <f t="shared" si="1242"/>
        <v>790.63624398506408</v>
      </c>
      <c r="H2101" s="11">
        <f t="shared" si="1243"/>
        <v>706.06121044134397</v>
      </c>
      <c r="I2101" s="24">
        <f t="shared" si="1258"/>
        <v>554.92909811068716</v>
      </c>
      <c r="J2101" s="12">
        <f t="shared" si="1244"/>
        <v>0.22522363937545425</v>
      </c>
      <c r="K2101" s="24">
        <f t="shared" si="1245"/>
        <v>712.90310884608402</v>
      </c>
      <c r="L2101" s="12">
        <f t="shared" si="1259"/>
        <v>0.18098734404819003</v>
      </c>
      <c r="M2101" s="24">
        <f t="shared" si="1260"/>
        <v>790.63624398506408</v>
      </c>
      <c r="N2101" s="12">
        <f t="shared" si="1246"/>
        <v>0.57084770141378494</v>
      </c>
      <c r="O2101" s="24">
        <f t="shared" si="1247"/>
        <v>843.81157512976552</v>
      </c>
      <c r="P2101" s="12">
        <f t="shared" si="1261"/>
        <v>0.23447847383146822</v>
      </c>
      <c r="Q2101" s="24">
        <f t="shared" si="1262"/>
        <v>706.06121044134397</v>
      </c>
      <c r="R2101" s="12">
        <f t="shared" si="1248"/>
        <v>0.26932728576100429</v>
      </c>
      <c r="S2101" s="24">
        <f t="shared" si="1249"/>
        <v>1073.0911947405411</v>
      </c>
      <c r="T2101" s="12">
        <f t="shared" si="1263"/>
        <v>0.15421076867262296</v>
      </c>
      <c r="W2101" s="24">
        <f t="shared" si="1264"/>
        <v>1000.9072594175899</v>
      </c>
      <c r="X2101" s="24">
        <f t="shared" si="1265"/>
        <v>650</v>
      </c>
      <c r="Y2101" s="13">
        <f t="shared" si="1250"/>
        <v>0.2668754430187224</v>
      </c>
      <c r="Z2101" s="24">
        <f t="shared" si="1251"/>
        <v>1094.3968596791619</v>
      </c>
      <c r="AA2101" s="24">
        <f t="shared" si="1252"/>
        <v>10587.829852136316</v>
      </c>
      <c r="AB2101" s="24">
        <f t="shared" si="1266"/>
        <v>853.48423492946699</v>
      </c>
      <c r="AC2101" s="24">
        <f t="shared" si="1267"/>
        <v>706.06121044134397</v>
      </c>
      <c r="AD2101" s="123">
        <f t="shared" si="1268"/>
        <v>10415</v>
      </c>
      <c r="AE2101" s="14">
        <f t="shared" si="1269"/>
        <v>173.58333333333334</v>
      </c>
      <c r="AF2101" s="24">
        <f t="shared" si="1253"/>
        <v>500</v>
      </c>
      <c r="AG2101" s="3">
        <f t="shared" si="1270"/>
        <v>-1</v>
      </c>
      <c r="AH2101" s="14">
        <f t="shared" si="1274"/>
        <v>0</v>
      </c>
      <c r="AI2101" s="14">
        <f t="shared" si="1275"/>
        <v>0</v>
      </c>
      <c r="AJ2101" s="14">
        <f t="shared" si="1276"/>
        <v>0.64999999999999991</v>
      </c>
      <c r="AK2101" s="14">
        <f t="shared" si="1277"/>
        <v>0.87999999999999989</v>
      </c>
      <c r="AL2101" s="24">
        <f t="shared" si="1271"/>
        <v>835.80067563430498</v>
      </c>
      <c r="AM2101" s="14">
        <f t="shared" si="1272"/>
        <v>670.69409185101995</v>
      </c>
      <c r="AN2101" s="138" t="str">
        <f t="shared" si="1273"/>
        <v>modifiée</v>
      </c>
      <c r="AP2101" s="124"/>
    </row>
    <row r="2102" spans="2:42" x14ac:dyDescent="0.25">
      <c r="B2102" s="3">
        <f t="shared" si="1254"/>
        <v>10420</v>
      </c>
      <c r="C2102" s="14">
        <f t="shared" si="1255"/>
        <v>173.66666666666666</v>
      </c>
      <c r="D2102" s="11">
        <f t="shared" si="1256"/>
        <v>1104.3760326185281</v>
      </c>
      <c r="E2102" s="11">
        <f t="shared" si="1241"/>
        <v>1044.9039092311286</v>
      </c>
      <c r="F2102" s="11">
        <f t="shared" si="1257"/>
        <v>555.11008545473533</v>
      </c>
      <c r="G2102" s="11">
        <f t="shared" si="1242"/>
        <v>790.87072245889556</v>
      </c>
      <c r="H2102" s="11">
        <f t="shared" si="1243"/>
        <v>706.21542121001664</v>
      </c>
      <c r="I2102" s="24">
        <f t="shared" si="1258"/>
        <v>555.11008545473533</v>
      </c>
      <c r="J2102" s="12">
        <f t="shared" si="1244"/>
        <v>0.22516941160877554</v>
      </c>
      <c r="K2102" s="24">
        <f t="shared" si="1245"/>
        <v>713.07479798971519</v>
      </c>
      <c r="L2102" s="12">
        <f t="shared" si="1259"/>
        <v>0.18091135902339497</v>
      </c>
      <c r="M2102" s="24">
        <f t="shared" si="1260"/>
        <v>790.87072245889556</v>
      </c>
      <c r="N2102" s="12">
        <f t="shared" si="1246"/>
        <v>0.5716405009899802</v>
      </c>
      <c r="O2102" s="24">
        <f t="shared" si="1247"/>
        <v>842.64130560198896</v>
      </c>
      <c r="P2102" s="12">
        <f t="shared" si="1261"/>
        <v>0.23462902486989023</v>
      </c>
      <c r="Q2102" s="24">
        <f t="shared" si="1262"/>
        <v>706.21542121001664</v>
      </c>
      <c r="R2102" s="12">
        <f t="shared" si="1248"/>
        <v>0.26883247964749984</v>
      </c>
      <c r="S2102" s="24">
        <f t="shared" si="1249"/>
        <v>1075.0662986573059</v>
      </c>
      <c r="T2102" s="12">
        <f t="shared" si="1263"/>
        <v>0.1539197994687696</v>
      </c>
      <c r="W2102" s="24">
        <f t="shared" si="1264"/>
        <v>1001.1741348606087</v>
      </c>
      <c r="X2102" s="24">
        <f t="shared" si="1265"/>
        <v>650</v>
      </c>
      <c r="Y2102" s="13">
        <f t="shared" si="1250"/>
        <v>0.26673064758308895</v>
      </c>
      <c r="Z2102" s="24">
        <f t="shared" si="1251"/>
        <v>1093.2443592629993</v>
      </c>
      <c r="AA2102" s="24">
        <f t="shared" si="1252"/>
        <v>10582.644065721841</v>
      </c>
      <c r="AB2102" s="24">
        <f t="shared" si="1266"/>
        <v>853.69477803531265</v>
      </c>
      <c r="AC2102" s="24">
        <f t="shared" si="1267"/>
        <v>706.21542121001664</v>
      </c>
      <c r="AD2102" s="123">
        <f t="shared" si="1268"/>
        <v>10420</v>
      </c>
      <c r="AE2102" s="14">
        <f t="shared" si="1269"/>
        <v>173.66666666666666</v>
      </c>
      <c r="AF2102" s="24">
        <f t="shared" si="1253"/>
        <v>500</v>
      </c>
      <c r="AG2102" s="3">
        <f t="shared" si="1270"/>
        <v>-1</v>
      </c>
      <c r="AH2102" s="14">
        <f t="shared" si="1274"/>
        <v>0</v>
      </c>
      <c r="AI2102" s="14">
        <f t="shared" si="1275"/>
        <v>0</v>
      </c>
      <c r="AJ2102" s="14">
        <f t="shared" si="1276"/>
        <v>0.64999999999999991</v>
      </c>
      <c r="AK2102" s="14">
        <f t="shared" si="1277"/>
        <v>0.87999999999999989</v>
      </c>
      <c r="AL2102" s="24">
        <f t="shared" si="1271"/>
        <v>835.99793289780519</v>
      </c>
      <c r="AM2102" s="14">
        <f t="shared" si="1272"/>
        <v>670.8217309350016</v>
      </c>
      <c r="AN2102" s="138" t="str">
        <f t="shared" si="1273"/>
        <v>modifiée</v>
      </c>
      <c r="AP2102" s="124"/>
    </row>
    <row r="2103" spans="2:42" x14ac:dyDescent="0.25">
      <c r="B2103" s="3">
        <f t="shared" si="1254"/>
        <v>10425</v>
      </c>
      <c r="C2103" s="14">
        <f t="shared" si="1255"/>
        <v>173.75</v>
      </c>
      <c r="D2103" s="11">
        <f t="shared" si="1256"/>
        <v>1104.447859847256</v>
      </c>
      <c r="E2103" s="11">
        <f t="shared" si="1241"/>
        <v>1045.1246846575009</v>
      </c>
      <c r="F2103" s="11">
        <f t="shared" si="1257"/>
        <v>555.29099681375874</v>
      </c>
      <c r="G2103" s="11">
        <f t="shared" si="1242"/>
        <v>791.1053514837655</v>
      </c>
      <c r="H2103" s="11">
        <f t="shared" si="1243"/>
        <v>706.36934100948542</v>
      </c>
      <c r="I2103" s="24">
        <f t="shared" si="1258"/>
        <v>555.29099681375874</v>
      </c>
      <c r="J2103" s="12">
        <f t="shared" si="1244"/>
        <v>0.22511519122563139</v>
      </c>
      <c r="K2103" s="24">
        <f t="shared" si="1245"/>
        <v>713.2465464556758</v>
      </c>
      <c r="L2103" s="12">
        <f t="shared" si="1259"/>
        <v>0.18083540704930601</v>
      </c>
      <c r="M2103" s="24">
        <f t="shared" si="1260"/>
        <v>791.1053514837655</v>
      </c>
      <c r="N2103" s="12">
        <f t="shared" si="1246"/>
        <v>0.57242979950452055</v>
      </c>
      <c r="O2103" s="24">
        <f t="shared" si="1247"/>
        <v>841.47942421255448</v>
      </c>
      <c r="P2103" s="12">
        <f t="shared" si="1261"/>
        <v>0.23477782502415875</v>
      </c>
      <c r="Q2103" s="24">
        <f t="shared" si="1262"/>
        <v>706.36934100948542</v>
      </c>
      <c r="R2103" s="12">
        <f t="shared" si="1248"/>
        <v>0.2683356322164942</v>
      </c>
      <c r="S2103" s="24">
        <f t="shared" si="1249"/>
        <v>1077.0568800953229</v>
      </c>
      <c r="T2103" s="12">
        <f t="shared" si="1263"/>
        <v>0.15362788381377898</v>
      </c>
      <c r="W2103" s="24">
        <f t="shared" si="1264"/>
        <v>1001.4408655081918</v>
      </c>
      <c r="X2103" s="24">
        <f t="shared" si="1265"/>
        <v>650</v>
      </c>
      <c r="Y2103" s="13">
        <f t="shared" si="1250"/>
        <v>0.26658645985823065</v>
      </c>
      <c r="Z2103" s="24">
        <f t="shared" si="1251"/>
        <v>1092.0954787327275</v>
      </c>
      <c r="AA2103" s="24">
        <f t="shared" si="1252"/>
        <v>10577.481261400922</v>
      </c>
      <c r="AB2103" s="24">
        <f t="shared" si="1266"/>
        <v>853.90510325883861</v>
      </c>
      <c r="AC2103" s="24">
        <f t="shared" si="1267"/>
        <v>706.36934100948542</v>
      </c>
      <c r="AD2103" s="123">
        <f t="shared" si="1268"/>
        <v>10425</v>
      </c>
      <c r="AE2103" s="14">
        <f t="shared" si="1269"/>
        <v>173.75</v>
      </c>
      <c r="AF2103" s="24">
        <f t="shared" si="1253"/>
        <v>500</v>
      </c>
      <c r="AG2103" s="3">
        <f t="shared" si="1270"/>
        <v>-1</v>
      </c>
      <c r="AH2103" s="14">
        <f t="shared" si="1274"/>
        <v>0</v>
      </c>
      <c r="AI2103" s="14">
        <f t="shared" si="1275"/>
        <v>0</v>
      </c>
      <c r="AJ2103" s="14">
        <f t="shared" si="1276"/>
        <v>0.64999999999999991</v>
      </c>
      <c r="AK2103" s="14">
        <f t="shared" si="1277"/>
        <v>0.87999999999999989</v>
      </c>
      <c r="AL2103" s="24">
        <f t="shared" si="1271"/>
        <v>836.19498057262626</v>
      </c>
      <c r="AM2103" s="14">
        <f t="shared" si="1272"/>
        <v>670.94909563706074</v>
      </c>
      <c r="AN2103" s="138" t="str">
        <f t="shared" si="1273"/>
        <v>modifiée</v>
      </c>
      <c r="AP2103" s="124"/>
    </row>
    <row r="2104" spans="2:42" x14ac:dyDescent="0.25">
      <c r="B2104" s="3">
        <f t="shared" si="1254"/>
        <v>10430</v>
      </c>
      <c r="C2104" s="14">
        <f t="shared" si="1255"/>
        <v>173.83333333333334</v>
      </c>
      <c r="D2104" s="11">
        <f t="shared" si="1256"/>
        <v>1104.5196526594855</v>
      </c>
      <c r="E2104" s="11">
        <f t="shared" si="1241"/>
        <v>1045.3454600838731</v>
      </c>
      <c r="F2104" s="11">
        <f t="shared" si="1257"/>
        <v>555.4718322208081</v>
      </c>
      <c r="G2104" s="11">
        <f t="shared" si="1242"/>
        <v>791.34012930878964</v>
      </c>
      <c r="H2104" s="11">
        <f t="shared" si="1243"/>
        <v>706.52296889329921</v>
      </c>
      <c r="I2104" s="24">
        <f t="shared" si="1258"/>
        <v>555.4718322208081</v>
      </c>
      <c r="J2104" s="12">
        <f t="shared" si="1244"/>
        <v>0.22506097825166257</v>
      </c>
      <c r="K2104" s="24">
        <f t="shared" si="1245"/>
        <v>713.41835418865878</v>
      </c>
      <c r="L2104" s="12">
        <f t="shared" si="1259"/>
        <v>0.18075948813549894</v>
      </c>
      <c r="M2104" s="24">
        <f t="shared" si="1260"/>
        <v>791.34012930878964</v>
      </c>
      <c r="N2104" s="12">
        <f t="shared" si="1246"/>
        <v>0.5732156137679757</v>
      </c>
      <c r="O2104" s="24">
        <f t="shared" si="1247"/>
        <v>840.32585037739045</v>
      </c>
      <c r="P2104" s="12">
        <f t="shared" si="1261"/>
        <v>0.23492488470423534</v>
      </c>
      <c r="Q2104" s="24">
        <f t="shared" si="1262"/>
        <v>706.52296889329921</v>
      </c>
      <c r="R2104" s="12">
        <f t="shared" si="1248"/>
        <v>0.26783673657234497</v>
      </c>
      <c r="S2104" s="24">
        <f t="shared" si="1249"/>
        <v>1079.063098483648</v>
      </c>
      <c r="T2104" s="12">
        <f t="shared" si="1263"/>
        <v>0.15333501763635649</v>
      </c>
      <c r="W2104" s="24">
        <f t="shared" si="1264"/>
        <v>1001.70745196805</v>
      </c>
      <c r="X2104" s="24">
        <f t="shared" si="1265"/>
        <v>650</v>
      </c>
      <c r="Y2104" s="13">
        <f t="shared" si="1250"/>
        <v>0.26644287758216101</v>
      </c>
      <c r="Z2104" s="24">
        <f t="shared" si="1251"/>
        <v>1090.9502028955785</v>
      </c>
      <c r="AA2104" s="24">
        <f t="shared" si="1252"/>
        <v>10572.341355349958</v>
      </c>
      <c r="AB2104" s="24">
        <f t="shared" si="1266"/>
        <v>854.11521043067455</v>
      </c>
      <c r="AC2104" s="24">
        <f t="shared" si="1267"/>
        <v>706.52296889329921</v>
      </c>
      <c r="AD2104" s="123">
        <f t="shared" si="1268"/>
        <v>10430</v>
      </c>
      <c r="AE2104" s="14">
        <f t="shared" si="1269"/>
        <v>173.83333333333334</v>
      </c>
      <c r="AF2104" s="24">
        <f t="shared" si="1253"/>
        <v>500</v>
      </c>
      <c r="AG2104" s="3">
        <f t="shared" si="1270"/>
        <v>-1</v>
      </c>
      <c r="AH2104" s="14">
        <f t="shared" si="1274"/>
        <v>0</v>
      </c>
      <c r="AI2104" s="14">
        <f t="shared" si="1275"/>
        <v>0</v>
      </c>
      <c r="AJ2104" s="14">
        <f t="shared" si="1276"/>
        <v>0.64999999999999991</v>
      </c>
      <c r="AK2104" s="14">
        <f t="shared" si="1277"/>
        <v>0.87999999999999989</v>
      </c>
      <c r="AL2104" s="24">
        <f t="shared" si="1271"/>
        <v>836.39181850665659</v>
      </c>
      <c r="AM2104" s="14">
        <f t="shared" si="1272"/>
        <v>671.07618504526329</v>
      </c>
      <c r="AN2104" s="138" t="str">
        <f t="shared" si="1273"/>
        <v>modifiée</v>
      </c>
      <c r="AP2104" s="124"/>
    </row>
    <row r="2105" spans="2:42" x14ac:dyDescent="0.25">
      <c r="B2105" s="3">
        <f t="shared" si="1254"/>
        <v>10435</v>
      </c>
      <c r="C2105" s="14">
        <f t="shared" si="1255"/>
        <v>173.91666666666666</v>
      </c>
      <c r="D2105" s="11">
        <f t="shared" si="1256"/>
        <v>1104.5914110881831</v>
      </c>
      <c r="E2105" s="11">
        <f t="shared" si="1241"/>
        <v>1045.5662355102452</v>
      </c>
      <c r="F2105" s="11">
        <f t="shared" si="1257"/>
        <v>555.65259170894365</v>
      </c>
      <c r="G2105" s="11">
        <f t="shared" si="1242"/>
        <v>791.57505419349388</v>
      </c>
      <c r="H2105" s="11">
        <f t="shared" si="1243"/>
        <v>706.67630391093553</v>
      </c>
      <c r="I2105" s="24">
        <f t="shared" si="1258"/>
        <v>555.65259170894365</v>
      </c>
      <c r="J2105" s="12">
        <f t="shared" si="1244"/>
        <v>0.22500677271247238</v>
      </c>
      <c r="K2105" s="24">
        <f t="shared" si="1245"/>
        <v>713.59022113333253</v>
      </c>
      <c r="L2105" s="12">
        <f t="shared" si="1259"/>
        <v>0.18068360229144459</v>
      </c>
      <c r="M2105" s="24">
        <f t="shared" si="1260"/>
        <v>791.57505419349388</v>
      </c>
      <c r="N2105" s="12">
        <f t="shared" si="1246"/>
        <v>0.57399796054877905</v>
      </c>
      <c r="O2105" s="24">
        <f t="shared" si="1247"/>
        <v>839.1805044544883</v>
      </c>
      <c r="P2105" s="12">
        <f t="shared" si="1261"/>
        <v>0.23507021427325858</v>
      </c>
      <c r="Q2105" s="24">
        <f t="shared" si="1262"/>
        <v>706.67630391093553</v>
      </c>
      <c r="R2105" s="12">
        <f t="shared" si="1248"/>
        <v>0.26733578585695839</v>
      </c>
      <c r="S2105" s="24">
        <f t="shared" si="1249"/>
        <v>1081.0851152121597</v>
      </c>
      <c r="T2105" s="12">
        <f t="shared" si="1263"/>
        <v>0.15304119687356676</v>
      </c>
      <c r="W2105" s="24">
        <f t="shared" si="1264"/>
        <v>1001.9738948456321</v>
      </c>
      <c r="X2105" s="24">
        <f t="shared" si="1265"/>
        <v>650</v>
      </c>
      <c r="Y2105" s="13">
        <f t="shared" si="1250"/>
        <v>0.26629989849845037</v>
      </c>
      <c r="Z2105" s="24">
        <f t="shared" si="1251"/>
        <v>1089.8085166153264</v>
      </c>
      <c r="AA2105" s="24">
        <f t="shared" si="1252"/>
        <v>10567.224263932038</v>
      </c>
      <c r="AB2105" s="24">
        <f t="shared" si="1266"/>
        <v>854.32509937828377</v>
      </c>
      <c r="AC2105" s="24">
        <f t="shared" si="1267"/>
        <v>706.67630391093553</v>
      </c>
      <c r="AD2105" s="123">
        <f t="shared" si="1268"/>
        <v>10435</v>
      </c>
      <c r="AE2105" s="14">
        <f t="shared" si="1269"/>
        <v>173.91666666666666</v>
      </c>
      <c r="AF2105" s="24">
        <f t="shared" si="1253"/>
        <v>500</v>
      </c>
      <c r="AG2105" s="3">
        <f t="shared" si="1270"/>
        <v>-1</v>
      </c>
      <c r="AH2105" s="14">
        <f t="shared" si="1274"/>
        <v>0</v>
      </c>
      <c r="AI2105" s="14">
        <f t="shared" si="1275"/>
        <v>0</v>
      </c>
      <c r="AJ2105" s="14">
        <f t="shared" si="1276"/>
        <v>0.64999999999999991</v>
      </c>
      <c r="AK2105" s="14">
        <f t="shared" si="1277"/>
        <v>0.87999999999999989</v>
      </c>
      <c r="AL2105" s="24">
        <f t="shared" si="1271"/>
        <v>836.58844654481936</v>
      </c>
      <c r="AM2105" s="14">
        <f t="shared" si="1272"/>
        <v>671.20299824400672</v>
      </c>
      <c r="AN2105" s="138" t="str">
        <f t="shared" si="1273"/>
        <v>modifiée</v>
      </c>
      <c r="AP2105" s="124"/>
    </row>
    <row r="2106" spans="2:42" x14ac:dyDescent="0.25">
      <c r="B2106" s="3">
        <f t="shared" si="1254"/>
        <v>10440</v>
      </c>
      <c r="C2106" s="14">
        <f t="shared" si="1255"/>
        <v>174</v>
      </c>
      <c r="D2106" s="11">
        <f t="shared" si="1256"/>
        <v>1104.6631351662672</v>
      </c>
      <c r="E2106" s="11">
        <f t="shared" si="1241"/>
        <v>1045.7870109366174</v>
      </c>
      <c r="F2106" s="11">
        <f t="shared" si="1257"/>
        <v>555.83327531123507</v>
      </c>
      <c r="G2106" s="11">
        <f t="shared" si="1242"/>
        <v>791.81012440776715</v>
      </c>
      <c r="H2106" s="11">
        <f t="shared" si="1243"/>
        <v>706.8293451078091</v>
      </c>
      <c r="I2106" s="24">
        <f t="shared" si="1258"/>
        <v>555.83327531123507</v>
      </c>
      <c r="J2106" s="12">
        <f t="shared" si="1244"/>
        <v>0.22495257463362628</v>
      </c>
      <c r="K2106" s="24">
        <f t="shared" si="1245"/>
        <v>713.76214723434191</v>
      </c>
      <c r="L2106" s="12">
        <f t="shared" si="1259"/>
        <v>0.18060774952660588</v>
      </c>
      <c r="M2106" s="24">
        <f t="shared" si="1260"/>
        <v>791.81012440776715</v>
      </c>
      <c r="N2106" s="12">
        <f t="shared" si="1246"/>
        <v>0.57477685657225219</v>
      </c>
      <c r="O2106" s="24">
        <f t="shared" si="1247"/>
        <v>838.04330773123513</v>
      </c>
      <c r="P2106" s="12">
        <f t="shared" si="1261"/>
        <v>0.2352138240476134</v>
      </c>
      <c r="Q2106" s="24">
        <f t="shared" si="1262"/>
        <v>706.8293451078091</v>
      </c>
      <c r="R2106" s="12">
        <f t="shared" si="1248"/>
        <v>0.26683277325130988</v>
      </c>
      <c r="S2106" s="24">
        <f t="shared" si="1249"/>
        <v>1083.1230936587526</v>
      </c>
      <c r="T2106" s="12">
        <f t="shared" si="1263"/>
        <v>0.15274641747163148</v>
      </c>
      <c r="W2106" s="24">
        <f t="shared" si="1264"/>
        <v>1002.2401947441306</v>
      </c>
      <c r="X2106" s="24">
        <f t="shared" si="1265"/>
        <v>650</v>
      </c>
      <c r="Y2106" s="13">
        <f t="shared" si="1250"/>
        <v>0.26615752035623408</v>
      </c>
      <c r="Z2106" s="24">
        <f t="shared" si="1251"/>
        <v>1088.6704048121715</v>
      </c>
      <c r="AA2106" s="24">
        <f t="shared" si="1252"/>
        <v>10562.129903697436</v>
      </c>
      <c r="AB2106" s="24">
        <f t="shared" si="1266"/>
        <v>854.53476992596984</v>
      </c>
      <c r="AC2106" s="24">
        <f t="shared" si="1267"/>
        <v>706.8293451078091</v>
      </c>
      <c r="AD2106" s="123">
        <f t="shared" si="1268"/>
        <v>10440</v>
      </c>
      <c r="AE2106" s="14">
        <f t="shared" si="1269"/>
        <v>174</v>
      </c>
      <c r="AF2106" s="24">
        <f t="shared" si="1253"/>
        <v>500</v>
      </c>
      <c r="AG2106" s="3">
        <f t="shared" si="1270"/>
        <v>-1</v>
      </c>
      <c r="AH2106" s="14">
        <f t="shared" si="1274"/>
        <v>0</v>
      </c>
      <c r="AI2106" s="14">
        <f t="shared" si="1275"/>
        <v>0</v>
      </c>
      <c r="AJ2106" s="14">
        <f t="shared" si="1276"/>
        <v>0.64999999999999991</v>
      </c>
      <c r="AK2106" s="14">
        <f t="shared" si="1277"/>
        <v>0.87999999999999989</v>
      </c>
      <c r="AL2106" s="24">
        <f t="shared" si="1271"/>
        <v>836.78486452907919</v>
      </c>
      <c r="AM2106" s="14">
        <f t="shared" si="1272"/>
        <v>671.32953431402791</v>
      </c>
      <c r="AN2106" s="138" t="str">
        <f t="shared" si="1273"/>
        <v>modifiée</v>
      </c>
      <c r="AP2106" s="124"/>
    </row>
    <row r="2107" spans="2:42" x14ac:dyDescent="0.25">
      <c r="B2107" s="3">
        <f t="shared" si="1254"/>
        <v>10445</v>
      </c>
      <c r="C2107" s="14">
        <f t="shared" si="1255"/>
        <v>174.08333333333334</v>
      </c>
      <c r="D2107" s="11">
        <f t="shared" si="1256"/>
        <v>1104.7348249266095</v>
      </c>
      <c r="E2107" s="11">
        <f t="shared" si="1241"/>
        <v>1046.0077863629897</v>
      </c>
      <c r="F2107" s="11">
        <f t="shared" si="1257"/>
        <v>556.01388306076171</v>
      </c>
      <c r="G2107" s="11">
        <f t="shared" si="1242"/>
        <v>792.04533823181475</v>
      </c>
      <c r="H2107" s="11">
        <f t="shared" si="1243"/>
        <v>706.98209152528068</v>
      </c>
      <c r="I2107" s="24">
        <f t="shared" si="1258"/>
        <v>556.01388306076171</v>
      </c>
      <c r="J2107" s="12">
        <f t="shared" si="1244"/>
        <v>0.2248983840406521</v>
      </c>
      <c r="K2107" s="24">
        <f t="shared" si="1245"/>
        <v>713.93413243630835</v>
      </c>
      <c r="L2107" s="12">
        <f t="shared" si="1259"/>
        <v>0.18053192985034572</v>
      </c>
      <c r="M2107" s="24">
        <f t="shared" si="1260"/>
        <v>792.04533823181475</v>
      </c>
      <c r="N2107" s="12">
        <f t="shared" si="1246"/>
        <v>0.57555231851965927</v>
      </c>
      <c r="O2107" s="24">
        <f t="shared" si="1247"/>
        <v>836.91418241193105</v>
      </c>
      <c r="P2107" s="12">
        <f t="shared" si="1261"/>
        <v>0.2353557242965183</v>
      </c>
      <c r="Q2107" s="24">
        <f t="shared" si="1262"/>
        <v>706.98209152528068</v>
      </c>
      <c r="R2107" s="12">
        <f t="shared" si="1248"/>
        <v>0.26632769197699302</v>
      </c>
      <c r="S2107" s="24">
        <f t="shared" si="1249"/>
        <v>1085.1771992169324</v>
      </c>
      <c r="T2107" s="12">
        <f t="shared" si="1263"/>
        <v>0.15245067538651605</v>
      </c>
      <c r="W2107" s="24">
        <f t="shared" si="1264"/>
        <v>1002.5063522644868</v>
      </c>
      <c r="X2107" s="24">
        <f t="shared" si="1265"/>
        <v>650</v>
      </c>
      <c r="Y2107" s="13">
        <f t="shared" si="1250"/>
        <v>0.26601574091021551</v>
      </c>
      <c r="Z2107" s="24">
        <f t="shared" si="1251"/>
        <v>1087.535852462571</v>
      </c>
      <c r="AA2107" s="24">
        <f t="shared" si="1252"/>
        <v>10557.058191383905</v>
      </c>
      <c r="AB2107" s="24">
        <f t="shared" si="1266"/>
        <v>854.74422189488382</v>
      </c>
      <c r="AC2107" s="24">
        <f t="shared" si="1267"/>
        <v>706.98209152528068</v>
      </c>
      <c r="AD2107" s="123">
        <f t="shared" si="1268"/>
        <v>10445</v>
      </c>
      <c r="AE2107" s="14">
        <f t="shared" si="1269"/>
        <v>174.08333333333334</v>
      </c>
      <c r="AF2107" s="24">
        <f t="shared" si="1253"/>
        <v>500</v>
      </c>
      <c r="AG2107" s="3">
        <f t="shared" si="1270"/>
        <v>-1</v>
      </c>
      <c r="AH2107" s="14">
        <f t="shared" si="1274"/>
        <v>0</v>
      </c>
      <c r="AI2107" s="14">
        <f t="shared" si="1275"/>
        <v>0</v>
      </c>
      <c r="AJ2107" s="14">
        <f t="shared" si="1276"/>
        <v>0.64999999999999991</v>
      </c>
      <c r="AK2107" s="14">
        <f t="shared" si="1277"/>
        <v>0.87999999999999989</v>
      </c>
      <c r="AL2107" s="24">
        <f t="shared" si="1271"/>
        <v>836.98107229844936</v>
      </c>
      <c r="AM2107" s="14">
        <f t="shared" si="1272"/>
        <v>671.45579233241199</v>
      </c>
      <c r="AN2107" s="138" t="str">
        <f t="shared" si="1273"/>
        <v>modifiée</v>
      </c>
      <c r="AP2107" s="124"/>
    </row>
    <row r="2108" spans="2:42" x14ac:dyDescent="0.25">
      <c r="B2108" s="3">
        <f t="shared" si="1254"/>
        <v>10450</v>
      </c>
      <c r="C2108" s="14">
        <f t="shared" si="1255"/>
        <v>174.16666666666666</v>
      </c>
      <c r="D2108" s="11">
        <f t="shared" si="1256"/>
        <v>1104.8064804020339</v>
      </c>
      <c r="E2108" s="11">
        <f t="shared" si="1241"/>
        <v>1046.2285617893617</v>
      </c>
      <c r="F2108" s="11">
        <f t="shared" si="1257"/>
        <v>556.19441499061202</v>
      </c>
      <c r="G2108" s="11">
        <f t="shared" si="1242"/>
        <v>792.28069395611124</v>
      </c>
      <c r="H2108" s="11">
        <f t="shared" si="1243"/>
        <v>707.13454220066717</v>
      </c>
      <c r="I2108" s="24">
        <f t="shared" si="1258"/>
        <v>556.19441499061202</v>
      </c>
      <c r="J2108" s="12">
        <f t="shared" si="1244"/>
        <v>0.22484420095903979</v>
      </c>
      <c r="K2108" s="24">
        <f t="shared" si="1245"/>
        <v>714.10617668382997</v>
      </c>
      <c r="L2108" s="12">
        <f t="shared" si="1259"/>
        <v>0.18045614327198845</v>
      </c>
      <c r="M2108" s="24">
        <f t="shared" si="1260"/>
        <v>792.28069395611124</v>
      </c>
      <c r="N2108" s="12">
        <f t="shared" si="1246"/>
        <v>0.57632436302729007</v>
      </c>
      <c r="O2108" s="24">
        <f t="shared" si="1247"/>
        <v>835.79305160549507</v>
      </c>
      <c r="P2108" s="12">
        <f t="shared" si="1261"/>
        <v>0.23549592524202453</v>
      </c>
      <c r="Q2108" s="24">
        <f t="shared" si="1262"/>
        <v>707.13454220066717</v>
      </c>
      <c r="R2108" s="12">
        <f t="shared" si="1248"/>
        <v>0.26582053529779465</v>
      </c>
      <c r="S2108" s="24">
        <f t="shared" si="1249"/>
        <v>1087.247599323832</v>
      </c>
      <c r="T2108" s="12">
        <f t="shared" si="1263"/>
        <v>0.152153966584713</v>
      </c>
      <c r="W2108" s="24">
        <f t="shared" si="1264"/>
        <v>1002.7723680053971</v>
      </c>
      <c r="X2108" s="24">
        <f t="shared" si="1265"/>
        <v>650</v>
      </c>
      <c r="Y2108" s="13">
        <f t="shared" si="1250"/>
        <v>0.26587455792067205</v>
      </c>
      <c r="Z2108" s="24">
        <f t="shared" si="1251"/>
        <v>1086.4048445991159</v>
      </c>
      <c r="AA2108" s="24">
        <f t="shared" si="1252"/>
        <v>10552.00904391706</v>
      </c>
      <c r="AB2108" s="24">
        <f t="shared" si="1266"/>
        <v>854.95345510303218</v>
      </c>
      <c r="AC2108" s="24">
        <f t="shared" si="1267"/>
        <v>707.13454220066717</v>
      </c>
      <c r="AD2108" s="123">
        <f t="shared" si="1268"/>
        <v>10450</v>
      </c>
      <c r="AE2108" s="14">
        <f t="shared" si="1269"/>
        <v>174.16666666666666</v>
      </c>
      <c r="AF2108" s="24">
        <f t="shared" si="1253"/>
        <v>500</v>
      </c>
      <c r="AG2108" s="3">
        <f t="shared" si="1270"/>
        <v>-1</v>
      </c>
      <c r="AH2108" s="14">
        <f t="shared" si="1274"/>
        <v>0</v>
      </c>
      <c r="AI2108" s="14">
        <f t="shared" si="1275"/>
        <v>0</v>
      </c>
      <c r="AJ2108" s="14">
        <f t="shared" si="1276"/>
        <v>0.64999999999999991</v>
      </c>
      <c r="AK2108" s="14">
        <f t="shared" si="1277"/>
        <v>0.87999999999999989</v>
      </c>
      <c r="AL2108" s="24">
        <f t="shared" si="1271"/>
        <v>837.17706968900006</v>
      </c>
      <c r="AM2108" s="14">
        <f t="shared" si="1272"/>
        <v>671.58177137260293</v>
      </c>
      <c r="AN2108" s="138" t="str">
        <f t="shared" si="1273"/>
        <v>modifiée</v>
      </c>
      <c r="AP2108" s="124"/>
    </row>
    <row r="2109" spans="2:42" x14ac:dyDescent="0.25">
      <c r="B2109" s="3">
        <f t="shared" si="1254"/>
        <v>10455</v>
      </c>
      <c r="C2109" s="14">
        <f t="shared" si="1255"/>
        <v>174.25</v>
      </c>
      <c r="D2109" s="11">
        <f t="shared" si="1256"/>
        <v>1104.8781016253176</v>
      </c>
      <c r="E2109" s="11">
        <f t="shared" si="1241"/>
        <v>1046.449337215734</v>
      </c>
      <c r="F2109" s="11">
        <f t="shared" si="1257"/>
        <v>556.37487113388397</v>
      </c>
      <c r="G2109" s="11">
        <f t="shared" si="1242"/>
        <v>792.51618988135328</v>
      </c>
      <c r="H2109" s="11">
        <f t="shared" si="1243"/>
        <v>707.28669616725188</v>
      </c>
      <c r="I2109" s="24">
        <f t="shared" si="1258"/>
        <v>556.37487113388397</v>
      </c>
      <c r="J2109" s="12">
        <f t="shared" si="1244"/>
        <v>0.22479002541424162</v>
      </c>
      <c r="K2109" s="24">
        <f t="shared" si="1245"/>
        <v>714.2782799214815</v>
      </c>
      <c r="L2109" s="12">
        <f t="shared" si="1259"/>
        <v>0.18038038980078955</v>
      </c>
      <c r="M2109" s="24">
        <f t="shared" si="1260"/>
        <v>792.51618988135328</v>
      </c>
      <c r="N2109" s="12">
        <f t="shared" si="1246"/>
        <v>0.57709300668557229</v>
      </c>
      <c r="O2109" s="24">
        <f t="shared" si="1247"/>
        <v>834.67983931335084</v>
      </c>
      <c r="P2109" s="12">
        <f t="shared" si="1261"/>
        <v>0.23563443705878734</v>
      </c>
      <c r="Q2109" s="24">
        <f t="shared" si="1262"/>
        <v>707.28669616725188</v>
      </c>
      <c r="R2109" s="12">
        <f t="shared" si="1248"/>
        <v>0.2653112965212977</v>
      </c>
      <c r="S2109" s="24">
        <f t="shared" si="1249"/>
        <v>1089.3344634886394</v>
      </c>
      <c r="T2109" s="12">
        <f t="shared" si="1263"/>
        <v>0.151856287043931</v>
      </c>
      <c r="W2109" s="24">
        <f t="shared" si="1264"/>
        <v>1003.0382425633178</v>
      </c>
      <c r="X2109" s="24">
        <f t="shared" si="1265"/>
        <v>650</v>
      </c>
      <c r="Y2109" s="13">
        <f t="shared" si="1250"/>
        <v>0.26573396915346309</v>
      </c>
      <c r="Z2109" s="24">
        <f t="shared" si="1251"/>
        <v>1085.2773663104044</v>
      </c>
      <c r="AA2109" s="24">
        <f t="shared" si="1252"/>
        <v>10546.982378410852</v>
      </c>
      <c r="AB2109" s="24">
        <f t="shared" si="1266"/>
        <v>855.16246936528478</v>
      </c>
      <c r="AC2109" s="24">
        <f t="shared" si="1267"/>
        <v>707.28669616725188</v>
      </c>
      <c r="AD2109" s="123">
        <f t="shared" si="1268"/>
        <v>10455</v>
      </c>
      <c r="AE2109" s="14">
        <f t="shared" si="1269"/>
        <v>174.25</v>
      </c>
      <c r="AF2109" s="24">
        <f t="shared" si="1253"/>
        <v>500</v>
      </c>
      <c r="AG2109" s="3">
        <f t="shared" si="1270"/>
        <v>-1</v>
      </c>
      <c r="AH2109" s="14">
        <f t="shared" si="1274"/>
        <v>0</v>
      </c>
      <c r="AI2109" s="14">
        <f t="shared" si="1275"/>
        <v>0</v>
      </c>
      <c r="AJ2109" s="14">
        <f t="shared" si="1276"/>
        <v>0.64999999999999991</v>
      </c>
      <c r="AK2109" s="14">
        <f t="shared" si="1277"/>
        <v>0.87999999999999989</v>
      </c>
      <c r="AL2109" s="24">
        <f t="shared" si="1271"/>
        <v>837.37285653386539</v>
      </c>
      <c r="AM2109" s="14">
        <f t="shared" si="1272"/>
        <v>671.70747050441298</v>
      </c>
      <c r="AN2109" s="138" t="str">
        <f t="shared" si="1273"/>
        <v>modifiée</v>
      </c>
      <c r="AP2109" s="124"/>
    </row>
    <row r="2110" spans="2:42" x14ac:dyDescent="0.25">
      <c r="B2110" s="3">
        <f t="shared" si="1254"/>
        <v>10460</v>
      </c>
      <c r="C2110" s="14">
        <f t="shared" si="1255"/>
        <v>174.33333333333334</v>
      </c>
      <c r="D2110" s="11">
        <f t="shared" si="1256"/>
        <v>1104.9496886291909</v>
      </c>
      <c r="E2110" s="11">
        <f t="shared" si="1241"/>
        <v>1046.6701126421062</v>
      </c>
      <c r="F2110" s="11">
        <f t="shared" si="1257"/>
        <v>556.55525152368477</v>
      </c>
      <c r="G2110" s="11">
        <f t="shared" si="1242"/>
        <v>792.7518243184121</v>
      </c>
      <c r="H2110" s="11">
        <f t="shared" si="1243"/>
        <v>707.43855245429586</v>
      </c>
      <c r="I2110" s="24">
        <f t="shared" si="1258"/>
        <v>556.55525152368477</v>
      </c>
      <c r="J2110" s="12">
        <f t="shared" si="1244"/>
        <v>0.22473585743167168</v>
      </c>
      <c r="K2110" s="24">
        <f t="shared" si="1245"/>
        <v>714.45044209381604</v>
      </c>
      <c r="L2110" s="12">
        <f t="shared" si="1259"/>
        <v>0.1803046694459402</v>
      </c>
      <c r="M2110" s="24">
        <f t="shared" si="1260"/>
        <v>792.7518243184121</v>
      </c>
      <c r="N2110" s="12">
        <f t="shared" si="1246"/>
        <v>0.57785826603820845</v>
      </c>
      <c r="O2110" s="24">
        <f t="shared" si="1247"/>
        <v>833.5744704174956</v>
      </c>
      <c r="P2110" s="12">
        <f t="shared" si="1261"/>
        <v>0.2357712698739397</v>
      </c>
      <c r="Q2110" s="24">
        <f t="shared" si="1262"/>
        <v>707.43855245429586</v>
      </c>
      <c r="R2110" s="12">
        <f t="shared" si="1248"/>
        <v>0.26479996900051078</v>
      </c>
      <c r="S2110" s="24">
        <f t="shared" si="1249"/>
        <v>1091.4379633214598</v>
      </c>
      <c r="T2110" s="12">
        <f t="shared" si="1263"/>
        <v>0.1515576327538401</v>
      </c>
      <c r="W2110" s="24">
        <f t="shared" si="1264"/>
        <v>1003.3039765324712</v>
      </c>
      <c r="X2110" s="24">
        <f t="shared" si="1265"/>
        <v>650</v>
      </c>
      <c r="Y2110" s="13">
        <f t="shared" si="1250"/>
        <v>0.26559397238003551</v>
      </c>
      <c r="Z2110" s="24">
        <f t="shared" si="1251"/>
        <v>1084.1534027408757</v>
      </c>
      <c r="AA2110" s="24">
        <f t="shared" si="1252"/>
        <v>10541.978112167986</v>
      </c>
      <c r="AB2110" s="24">
        <f t="shared" si="1266"/>
        <v>855.37126449338348</v>
      </c>
      <c r="AC2110" s="24">
        <f t="shared" si="1267"/>
        <v>707.43855245429586</v>
      </c>
      <c r="AD2110" s="123">
        <f t="shared" si="1268"/>
        <v>10460</v>
      </c>
      <c r="AE2110" s="14">
        <f t="shared" si="1269"/>
        <v>174.33333333333334</v>
      </c>
      <c r="AF2110" s="24">
        <f t="shared" si="1253"/>
        <v>500</v>
      </c>
      <c r="AG2110" s="3">
        <f t="shared" si="1270"/>
        <v>-1</v>
      </c>
      <c r="AH2110" s="14">
        <f t="shared" si="1274"/>
        <v>0</v>
      </c>
      <c r="AI2110" s="14">
        <f t="shared" si="1275"/>
        <v>0</v>
      </c>
      <c r="AJ2110" s="14">
        <f t="shared" si="1276"/>
        <v>0.64999999999999991</v>
      </c>
      <c r="AK2110" s="14">
        <f t="shared" si="1277"/>
        <v>0.87999999999999989</v>
      </c>
      <c r="AL2110" s="24">
        <f t="shared" si="1271"/>
        <v>837.56843266325245</v>
      </c>
      <c r="AM2110" s="14">
        <f t="shared" si="1272"/>
        <v>671.83288879403369</v>
      </c>
      <c r="AN2110" s="138" t="str">
        <f t="shared" si="1273"/>
        <v>modifiée</v>
      </c>
      <c r="AP2110" s="124"/>
    </row>
    <row r="2111" spans="2:42" x14ac:dyDescent="0.25">
      <c r="B2111" s="3">
        <f t="shared" si="1254"/>
        <v>10465</v>
      </c>
      <c r="C2111" s="14">
        <f t="shared" si="1255"/>
        <v>174.41666666666666</v>
      </c>
      <c r="D2111" s="11">
        <f t="shared" si="1256"/>
        <v>1105.0212414463369</v>
      </c>
      <c r="E2111" s="11">
        <f t="shared" si="1241"/>
        <v>1046.8908880684785</v>
      </c>
      <c r="F2111" s="11">
        <f t="shared" si="1257"/>
        <v>556.73555619313072</v>
      </c>
      <c r="G2111" s="11">
        <f t="shared" si="1242"/>
        <v>792.98759558828601</v>
      </c>
      <c r="H2111" s="11">
        <f t="shared" si="1243"/>
        <v>707.59011008704965</v>
      </c>
      <c r="I2111" s="24">
        <f t="shared" si="1258"/>
        <v>556.73555619313072</v>
      </c>
      <c r="J2111" s="12">
        <f t="shared" si="1244"/>
        <v>0.22468169703670632</v>
      </c>
      <c r="K2111" s="24">
        <f t="shared" si="1245"/>
        <v>714.62266314536282</v>
      </c>
      <c r="L2111" s="12">
        <f t="shared" si="1259"/>
        <v>0.18022898221657324</v>
      </c>
      <c r="M2111" s="24">
        <f t="shared" si="1260"/>
        <v>792.98759558828601</v>
      </c>
      <c r="N2111" s="12">
        <f t="shared" si="1246"/>
        <v>0.57862015758134411</v>
      </c>
      <c r="O2111" s="24">
        <f t="shared" si="1247"/>
        <v>832.47687066874232</v>
      </c>
      <c r="P2111" s="12">
        <f t="shared" si="1261"/>
        <v>0.23590643376697915</v>
      </c>
      <c r="Q2111" s="24">
        <f t="shared" si="1262"/>
        <v>707.59011008704965</v>
      </c>
      <c r="R2111" s="12">
        <f t="shared" si="1248"/>
        <v>0.26428654613552649</v>
      </c>
      <c r="S2111" s="24">
        <f t="shared" si="1249"/>
        <v>1093.5582725626036</v>
      </c>
      <c r="T2111" s="12">
        <f t="shared" si="1263"/>
        <v>0.1512579997168331</v>
      </c>
      <c r="W2111" s="24">
        <f t="shared" si="1264"/>
        <v>1003.5695705048513</v>
      </c>
      <c r="X2111" s="24">
        <f t="shared" si="1265"/>
        <v>650</v>
      </c>
      <c r="Y2111" s="13">
        <f t="shared" si="1250"/>
        <v>0.26545456537742185</v>
      </c>
      <c r="Z2111" s="24">
        <f t="shared" si="1251"/>
        <v>1083.0329390906797</v>
      </c>
      <c r="AA2111" s="24">
        <f t="shared" si="1252"/>
        <v>10536.996162679956</v>
      </c>
      <c r="AB2111" s="24">
        <f t="shared" si="1266"/>
        <v>855.57984029595048</v>
      </c>
      <c r="AC2111" s="24">
        <f t="shared" si="1267"/>
        <v>707.59011008704965</v>
      </c>
      <c r="AD2111" s="123">
        <f t="shared" si="1268"/>
        <v>10465</v>
      </c>
      <c r="AE2111" s="14">
        <f t="shared" si="1269"/>
        <v>174.41666666666666</v>
      </c>
      <c r="AF2111" s="24">
        <f t="shared" si="1253"/>
        <v>500</v>
      </c>
      <c r="AG2111" s="3">
        <f t="shared" si="1270"/>
        <v>-1</v>
      </c>
      <c r="AH2111" s="14">
        <f t="shared" si="1274"/>
        <v>0</v>
      </c>
      <c r="AI2111" s="14">
        <f t="shared" si="1275"/>
        <v>0</v>
      </c>
      <c r="AJ2111" s="14">
        <f t="shared" si="1276"/>
        <v>0.64999999999999991</v>
      </c>
      <c r="AK2111" s="14">
        <f t="shared" si="1277"/>
        <v>0.87999999999999989</v>
      </c>
      <c r="AL2111" s="24">
        <f t="shared" si="1271"/>
        <v>837.76379790444969</v>
      </c>
      <c r="AM2111" s="14">
        <f t="shared" si="1272"/>
        <v>671.95802530404808</v>
      </c>
      <c r="AN2111" s="138" t="str">
        <f t="shared" si="1273"/>
        <v>modifiée</v>
      </c>
      <c r="AP2111" s="124"/>
    </row>
    <row r="2112" spans="2:42" x14ac:dyDescent="0.25">
      <c r="B2112" s="3">
        <f t="shared" si="1254"/>
        <v>10470</v>
      </c>
      <c r="C2112" s="14">
        <f t="shared" si="1255"/>
        <v>174.5</v>
      </c>
      <c r="D2112" s="11">
        <f t="shared" si="1256"/>
        <v>1105.0927601093927</v>
      </c>
      <c r="E2112" s="11">
        <f t="shared" si="1241"/>
        <v>1047.1116634948507</v>
      </c>
      <c r="F2112" s="11">
        <f t="shared" si="1257"/>
        <v>556.91578517534731</v>
      </c>
      <c r="G2112" s="11">
        <f t="shared" si="1242"/>
        <v>793.22350202205303</v>
      </c>
      <c r="H2112" s="11">
        <f t="shared" si="1243"/>
        <v>707.74136808676644</v>
      </c>
      <c r="I2112" s="24">
        <f t="shared" si="1258"/>
        <v>556.91578517534731</v>
      </c>
      <c r="J2112" s="12">
        <f t="shared" si="1244"/>
        <v>0.22462754425468395</v>
      </c>
      <c r="K2112" s="24">
        <f t="shared" si="1245"/>
        <v>714.79494302062915</v>
      </c>
      <c r="L2112" s="12">
        <f t="shared" si="1259"/>
        <v>0.18015332812175766</v>
      </c>
      <c r="M2112" s="24">
        <f t="shared" si="1260"/>
        <v>793.22350202205303</v>
      </c>
      <c r="N2112" s="12">
        <f t="shared" si="1246"/>
        <v>0.57937869776276019</v>
      </c>
      <c r="O2112" s="24">
        <f t="shared" si="1247"/>
        <v>831.3869666751367</v>
      </c>
      <c r="P2112" s="12">
        <f t="shared" si="1261"/>
        <v>0.23603993876963691</v>
      </c>
      <c r="Q2112" s="24">
        <f t="shared" si="1262"/>
        <v>707.74136808676644</v>
      </c>
      <c r="R2112" s="12">
        <f t="shared" si="1248"/>
        <v>0.26377102137520558</v>
      </c>
      <c r="S2112" s="24">
        <f t="shared" si="1249"/>
        <v>1095.6955671123253</v>
      </c>
      <c r="T2112" s="12">
        <f t="shared" si="1263"/>
        <v>0.15095738394878824</v>
      </c>
      <c r="W2112" s="24">
        <f t="shared" si="1264"/>
        <v>1003.8350250702288</v>
      </c>
      <c r="X2112" s="24">
        <f t="shared" si="1265"/>
        <v>650</v>
      </c>
      <c r="Y2112" s="13">
        <f t="shared" si="1250"/>
        <v>0.26531574592825358</v>
      </c>
      <c r="Z2112" s="24">
        <f t="shared" si="1251"/>
        <v>1081.9159606155495</v>
      </c>
      <c r="AA2112" s="24">
        <f t="shared" si="1252"/>
        <v>10532.036447627763</v>
      </c>
      <c r="AB2112" s="24">
        <f t="shared" si="1266"/>
        <v>855.7881965784976</v>
      </c>
      <c r="AC2112" s="24">
        <f t="shared" si="1267"/>
        <v>707.74136808676644</v>
      </c>
      <c r="AD2112" s="123">
        <f t="shared" si="1268"/>
        <v>10470</v>
      </c>
      <c r="AE2112" s="14">
        <f t="shared" si="1269"/>
        <v>174.5</v>
      </c>
      <c r="AF2112" s="24">
        <f t="shared" si="1253"/>
        <v>500</v>
      </c>
      <c r="AG2112" s="3">
        <f t="shared" si="1270"/>
        <v>-1</v>
      </c>
      <c r="AH2112" s="14">
        <f t="shared" si="1274"/>
        <v>0</v>
      </c>
      <c r="AI2112" s="14">
        <f t="shared" si="1275"/>
        <v>0</v>
      </c>
      <c r="AJ2112" s="14">
        <f t="shared" si="1276"/>
        <v>0.64999999999999991</v>
      </c>
      <c r="AK2112" s="14">
        <f t="shared" si="1277"/>
        <v>0.87999999999999989</v>
      </c>
      <c r="AL2112" s="24">
        <f t="shared" si="1271"/>
        <v>837.95895208183595</v>
      </c>
      <c r="AM2112" s="14">
        <f t="shared" si="1272"/>
        <v>672.08287909344313</v>
      </c>
      <c r="AN2112" s="138" t="str">
        <f t="shared" si="1273"/>
        <v>modifiée</v>
      </c>
      <c r="AP2112" s="124"/>
    </row>
    <row r="2113" spans="2:42" x14ac:dyDescent="0.25">
      <c r="B2113" s="3">
        <f t="shared" si="1254"/>
        <v>10475</v>
      </c>
      <c r="C2113" s="14">
        <f t="shared" si="1255"/>
        <v>174.58333333333334</v>
      </c>
      <c r="D2113" s="11">
        <f t="shared" si="1256"/>
        <v>1105.1642446509472</v>
      </c>
      <c r="E2113" s="11">
        <f t="shared" si="1241"/>
        <v>1047.332438921223</v>
      </c>
      <c r="F2113" s="11">
        <f t="shared" si="1257"/>
        <v>557.09593850346903</v>
      </c>
      <c r="G2113" s="11">
        <f t="shared" si="1242"/>
        <v>793.45954196082266</v>
      </c>
      <c r="H2113" s="11">
        <f t="shared" si="1243"/>
        <v>707.89232547071526</v>
      </c>
      <c r="I2113" s="24">
        <f t="shared" si="1258"/>
        <v>557.09593850346903</v>
      </c>
      <c r="J2113" s="12">
        <f t="shared" si="1244"/>
        <v>0.22457339911090476</v>
      </c>
      <c r="K2113" s="24">
        <f t="shared" si="1245"/>
        <v>714.96728166410026</v>
      </c>
      <c r="L2113" s="12">
        <f t="shared" si="1259"/>
        <v>0.18007770717052424</v>
      </c>
      <c r="M2113" s="24">
        <f t="shared" si="1260"/>
        <v>793.45954196082266</v>
      </c>
      <c r="N2113" s="12">
        <f t="shared" si="1246"/>
        <v>0.58013390298109058</v>
      </c>
      <c r="O2113" s="24">
        <f t="shared" si="1247"/>
        <v>830.30468589054783</v>
      </c>
      <c r="P2113" s="12">
        <f t="shared" si="1261"/>
        <v>0.236171794865838</v>
      </c>
      <c r="Q2113" s="24">
        <f t="shared" si="1262"/>
        <v>707.89232547071526</v>
      </c>
      <c r="R2113" s="12">
        <f t="shared" si="1248"/>
        <v>0.26325338821889183</v>
      </c>
      <c r="S2113" s="24">
        <f t="shared" si="1249"/>
        <v>1097.8500250609986</v>
      </c>
      <c r="T2113" s="12">
        <f t="shared" si="1263"/>
        <v>0.15065578147988451</v>
      </c>
      <c r="W2113" s="24">
        <f t="shared" si="1264"/>
        <v>1004.100340816157</v>
      </c>
      <c r="X2113" s="24">
        <f t="shared" si="1265"/>
        <v>650</v>
      </c>
      <c r="Y2113" s="13">
        <f t="shared" si="1250"/>
        <v>0.26517751182076454</v>
      </c>
      <c r="Z2113" s="24">
        <f t="shared" si="1251"/>
        <v>1080.8024526266508</v>
      </c>
      <c r="AA2113" s="24">
        <f t="shared" si="1252"/>
        <v>10527.098884882218</v>
      </c>
      <c r="AB2113" s="24">
        <f t="shared" si="1266"/>
        <v>855.99633314343612</v>
      </c>
      <c r="AC2113" s="24">
        <f t="shared" si="1267"/>
        <v>707.89232547071526</v>
      </c>
      <c r="AD2113" s="123">
        <f t="shared" si="1268"/>
        <v>10475</v>
      </c>
      <c r="AE2113" s="14">
        <f t="shared" si="1269"/>
        <v>174.58333333333334</v>
      </c>
      <c r="AF2113" s="24">
        <f t="shared" si="1253"/>
        <v>500</v>
      </c>
      <c r="AG2113" s="3">
        <f t="shared" si="1270"/>
        <v>-1</v>
      </c>
      <c r="AH2113" s="14">
        <f t="shared" si="1274"/>
        <v>0</v>
      </c>
      <c r="AI2113" s="14">
        <f t="shared" si="1275"/>
        <v>0</v>
      </c>
      <c r="AJ2113" s="14">
        <f t="shared" si="1276"/>
        <v>0.64999999999999991</v>
      </c>
      <c r="AK2113" s="14">
        <f t="shared" si="1277"/>
        <v>0.87999999999999989</v>
      </c>
      <c r="AL2113" s="24">
        <f t="shared" si="1271"/>
        <v>838.15389501688969</v>
      </c>
      <c r="AM2113" s="14">
        <f t="shared" si="1272"/>
        <v>672.2074492176223</v>
      </c>
      <c r="AN2113" s="138" t="str">
        <f t="shared" si="1273"/>
        <v>modifiée</v>
      </c>
      <c r="AP2113" s="124"/>
    </row>
    <row r="2114" spans="2:42" x14ac:dyDescent="0.25">
      <c r="B2114" s="3">
        <f t="shared" si="1254"/>
        <v>10480</v>
      </c>
      <c r="C2114" s="14">
        <f t="shared" si="1255"/>
        <v>174.66666666666666</v>
      </c>
      <c r="D2114" s="11">
        <f t="shared" si="1256"/>
        <v>1105.2356951035445</v>
      </c>
      <c r="E2114" s="11">
        <f t="shared" si="1241"/>
        <v>1047.5532143475953</v>
      </c>
      <c r="F2114" s="11">
        <f t="shared" si="1257"/>
        <v>557.27601621063957</v>
      </c>
      <c r="G2114" s="11">
        <f t="shared" si="1242"/>
        <v>793.69571375568853</v>
      </c>
      <c r="H2114" s="11">
        <f t="shared" si="1243"/>
        <v>708.0429812521952</v>
      </c>
      <c r="I2114" s="24">
        <f t="shared" si="1258"/>
        <v>557.27601621063957</v>
      </c>
      <c r="J2114" s="12">
        <f t="shared" si="1244"/>
        <v>0.22451926163063102</v>
      </c>
      <c r="K2114" s="24">
        <f t="shared" si="1245"/>
        <v>715.13967902023956</v>
      </c>
      <c r="L2114" s="12">
        <f t="shared" si="1259"/>
        <v>0.18000211937179927</v>
      </c>
      <c r="M2114" s="24">
        <f t="shared" si="1260"/>
        <v>793.69571375568853</v>
      </c>
      <c r="N2114" s="12">
        <f t="shared" si="1246"/>
        <v>0.58088578958506898</v>
      </c>
      <c r="O2114" s="24">
        <f t="shared" si="1247"/>
        <v>829.22995660342326</v>
      </c>
      <c r="P2114" s="12">
        <f t="shared" si="1261"/>
        <v>0.23630201199142972</v>
      </c>
      <c r="Q2114" s="24">
        <f t="shared" si="1262"/>
        <v>708.0429812521952</v>
      </c>
      <c r="R2114" s="12">
        <f t="shared" si="1248"/>
        <v>0.26273364021815415</v>
      </c>
      <c r="S2114" s="24">
        <f t="shared" si="1249"/>
        <v>1100.0218267197488</v>
      </c>
      <c r="T2114" s="12">
        <f t="shared" si="1263"/>
        <v>0.15035318835532366</v>
      </c>
      <c r="W2114" s="24">
        <f t="shared" si="1264"/>
        <v>1004.3655183279777</v>
      </c>
      <c r="X2114" s="24">
        <f t="shared" si="1265"/>
        <v>650</v>
      </c>
      <c r="Y2114" s="13">
        <f t="shared" si="1250"/>
        <v>0.26503986084879116</v>
      </c>
      <c r="Z2114" s="24">
        <f t="shared" si="1251"/>
        <v>1079.6924004904383</v>
      </c>
      <c r="AA2114" s="24">
        <f t="shared" si="1252"/>
        <v>10522.183392504088</v>
      </c>
      <c r="AB2114" s="24">
        <f t="shared" si="1266"/>
        <v>856.20424979008646</v>
      </c>
      <c r="AC2114" s="24">
        <f t="shared" si="1267"/>
        <v>708.0429812521952</v>
      </c>
      <c r="AD2114" s="123">
        <f t="shared" si="1268"/>
        <v>10480</v>
      </c>
      <c r="AE2114" s="14">
        <f t="shared" si="1269"/>
        <v>174.66666666666666</v>
      </c>
      <c r="AF2114" s="24">
        <f t="shared" si="1253"/>
        <v>500</v>
      </c>
      <c r="AG2114" s="3">
        <f t="shared" si="1270"/>
        <v>-1</v>
      </c>
      <c r="AH2114" s="14">
        <f t="shared" si="1274"/>
        <v>0</v>
      </c>
      <c r="AI2114" s="14">
        <f t="shared" si="1275"/>
        <v>0</v>
      </c>
      <c r="AJ2114" s="14">
        <f t="shared" si="1276"/>
        <v>0.64999999999999991</v>
      </c>
      <c r="AK2114" s="14">
        <f t="shared" si="1277"/>
        <v>0.87999999999999989</v>
      </c>
      <c r="AL2114" s="24">
        <f t="shared" si="1271"/>
        <v>838.34862652819902</v>
      </c>
      <c r="AM2114" s="14">
        <f t="shared" si="1272"/>
        <v>672.3317347284202</v>
      </c>
      <c r="AN2114" s="138" t="str">
        <f t="shared" si="1273"/>
        <v>modifiée</v>
      </c>
      <c r="AP2114" s="124"/>
    </row>
    <row r="2115" spans="2:42" x14ac:dyDescent="0.25">
      <c r="B2115" s="3">
        <f t="shared" si="1254"/>
        <v>10485</v>
      </c>
      <c r="C2115" s="14">
        <f t="shared" si="1255"/>
        <v>174.75</v>
      </c>
      <c r="D2115" s="11">
        <f t="shared" si="1256"/>
        <v>1105.3071114996806</v>
      </c>
      <c r="E2115" s="11">
        <f t="shared" si="1241"/>
        <v>1047.7739897739675</v>
      </c>
      <c r="F2115" s="11">
        <f t="shared" si="1257"/>
        <v>557.45601833001137</v>
      </c>
      <c r="G2115" s="11">
        <f t="shared" si="1242"/>
        <v>793.93201576768001</v>
      </c>
      <c r="H2115" s="11">
        <f t="shared" si="1243"/>
        <v>708.19333444055053</v>
      </c>
      <c r="I2115" s="24">
        <f t="shared" si="1258"/>
        <v>557.45601833001137</v>
      </c>
      <c r="J2115" s="12">
        <f t="shared" si="1244"/>
        <v>0.22446513183908678</v>
      </c>
      <c r="K2115" s="24">
        <f t="shared" si="1245"/>
        <v>715.31213503348863</v>
      </c>
      <c r="L2115" s="12">
        <f t="shared" si="1259"/>
        <v>0.17992656473449659</v>
      </c>
      <c r="M2115" s="24">
        <f t="shared" si="1260"/>
        <v>793.93201576768001</v>
      </c>
      <c r="N2115" s="12">
        <f t="shared" si="1246"/>
        <v>0.58163437387279615</v>
      </c>
      <c r="O2115" s="24">
        <f t="shared" si="1247"/>
        <v>828.1627079257139</v>
      </c>
      <c r="P2115" s="12">
        <f t="shared" si="1261"/>
        <v>0.23643060003433714</v>
      </c>
      <c r="Q2115" s="24">
        <f t="shared" si="1262"/>
        <v>708.19333444055053</v>
      </c>
      <c r="R2115" s="12">
        <f t="shared" si="1248"/>
        <v>0.26221177097855741</v>
      </c>
      <c r="S2115" s="24">
        <f t="shared" si="1249"/>
        <v>1102.2111546515487</v>
      </c>
      <c r="T2115" s="12">
        <f t="shared" si="1263"/>
        <v>0.15004960063625428</v>
      </c>
      <c r="W2115" s="24">
        <f t="shared" si="1264"/>
        <v>1004.6305581888265</v>
      </c>
      <c r="X2115" s="24">
        <f t="shared" si="1265"/>
        <v>650</v>
      </c>
      <c r="Y2115" s="13">
        <f t="shared" si="1250"/>
        <v>0.26490279081178342</v>
      </c>
      <c r="Z2115" s="24">
        <f t="shared" si="1251"/>
        <v>1078.5857896285252</v>
      </c>
      <c r="AA2115" s="24">
        <f t="shared" si="1252"/>
        <v>10517.289888744705</v>
      </c>
      <c r="AB2115" s="24">
        <f t="shared" si="1266"/>
        <v>856.41194631468852</v>
      </c>
      <c r="AC2115" s="24">
        <f t="shared" si="1267"/>
        <v>708.19333444055053</v>
      </c>
      <c r="AD2115" s="123">
        <f t="shared" si="1268"/>
        <v>10485</v>
      </c>
      <c r="AE2115" s="14">
        <f t="shared" si="1269"/>
        <v>174.75</v>
      </c>
      <c r="AF2115" s="24">
        <f t="shared" si="1253"/>
        <v>500</v>
      </c>
      <c r="AG2115" s="3">
        <f t="shared" si="1270"/>
        <v>-1</v>
      </c>
      <c r="AH2115" s="14">
        <f t="shared" si="1274"/>
        <v>0</v>
      </c>
      <c r="AI2115" s="14">
        <f t="shared" si="1275"/>
        <v>0</v>
      </c>
      <c r="AJ2115" s="14">
        <f t="shared" si="1276"/>
        <v>0.64999999999999991</v>
      </c>
      <c r="AK2115" s="14">
        <f t="shared" si="1277"/>
        <v>0.87999999999999989</v>
      </c>
      <c r="AL2115" s="24">
        <f t="shared" si="1271"/>
        <v>838.54314643147143</v>
      </c>
      <c r="AM2115" s="14">
        <f t="shared" si="1272"/>
        <v>672.45573467411634</v>
      </c>
      <c r="AN2115" s="138" t="str">
        <f t="shared" si="1273"/>
        <v>modifiée</v>
      </c>
      <c r="AP2115" s="124"/>
    </row>
    <row r="2116" spans="2:42" x14ac:dyDescent="0.25">
      <c r="B2116" s="3">
        <f t="shared" si="1254"/>
        <v>10490</v>
      </c>
      <c r="C2116" s="14">
        <f t="shared" si="1255"/>
        <v>174.83333333333334</v>
      </c>
      <c r="D2116" s="11">
        <f t="shared" si="1256"/>
        <v>1105.3784938718056</v>
      </c>
      <c r="E2116" s="11">
        <f t="shared" si="1241"/>
        <v>1047.9947652003398</v>
      </c>
      <c r="F2116" s="11">
        <f t="shared" si="1257"/>
        <v>557.63594489474588</v>
      </c>
      <c r="G2116" s="11">
        <f t="shared" si="1242"/>
        <v>794.1684463677143</v>
      </c>
      <c r="H2116" s="11">
        <f t="shared" si="1243"/>
        <v>708.34338404118682</v>
      </c>
      <c r="I2116" s="24">
        <f t="shared" si="1258"/>
        <v>557.63594489474588</v>
      </c>
      <c r="J2116" s="12">
        <f t="shared" si="1244"/>
        <v>0.22441100976145786</v>
      </c>
      <c r="K2116" s="24">
        <f t="shared" si="1245"/>
        <v>715.48464964826769</v>
      </c>
      <c r="L2116" s="12">
        <f t="shared" si="1259"/>
        <v>0.179851043267441</v>
      </c>
      <c r="M2116" s="24">
        <f t="shared" si="1260"/>
        <v>794.1684463677143</v>
      </c>
      <c r="N2116" s="12">
        <f t="shared" si="1246"/>
        <v>0.58237967209103547</v>
      </c>
      <c r="O2116" s="24">
        <f t="shared" si="1247"/>
        <v>827.1028697819595</v>
      </c>
      <c r="P2116" s="12">
        <f t="shared" si="1261"/>
        <v>0.23655756883428289</v>
      </c>
      <c r="Q2116" s="24">
        <f t="shared" si="1262"/>
        <v>708.34338404118682</v>
      </c>
      <c r="R2116" s="12">
        <f t="shared" si="1248"/>
        <v>0.26168777416146161</v>
      </c>
      <c r="S2116" s="24">
        <f t="shared" si="1249"/>
        <v>1104.4181937027829</v>
      </c>
      <c r="T2116" s="12">
        <f t="shared" si="1263"/>
        <v>0.14974501440051252</v>
      </c>
      <c r="W2116" s="24">
        <f t="shared" si="1264"/>
        <v>1004.8954609796383</v>
      </c>
      <c r="X2116" s="24">
        <f t="shared" si="1265"/>
        <v>650</v>
      </c>
      <c r="Y2116" s="13">
        <f t="shared" si="1250"/>
        <v>0.26476629951480168</v>
      </c>
      <c r="Z2116" s="24">
        <f t="shared" si="1251"/>
        <v>1077.4826055175367</v>
      </c>
      <c r="AA2116" s="24">
        <f t="shared" si="1252"/>
        <v>10512.418292045986</v>
      </c>
      <c r="AB2116" s="24">
        <f t="shared" si="1266"/>
        <v>856.61942251041251</v>
      </c>
      <c r="AC2116" s="24">
        <f t="shared" si="1267"/>
        <v>708.34338404118682</v>
      </c>
      <c r="AD2116" s="123">
        <f t="shared" si="1268"/>
        <v>10490</v>
      </c>
      <c r="AE2116" s="14">
        <f t="shared" si="1269"/>
        <v>174.83333333333334</v>
      </c>
      <c r="AF2116" s="24">
        <f t="shared" si="1253"/>
        <v>500</v>
      </c>
      <c r="AG2116" s="3">
        <f t="shared" si="1270"/>
        <v>-1</v>
      </c>
      <c r="AH2116" s="14">
        <f t="shared" si="1274"/>
        <v>0</v>
      </c>
      <c r="AI2116" s="14">
        <f t="shared" si="1275"/>
        <v>0</v>
      </c>
      <c r="AJ2116" s="14">
        <f t="shared" si="1276"/>
        <v>0.64999999999999991</v>
      </c>
      <c r="AK2116" s="14">
        <f t="shared" si="1277"/>
        <v>0.87999999999999989</v>
      </c>
      <c r="AL2116" s="24">
        <f t="shared" si="1271"/>
        <v>838.73745453954496</v>
      </c>
      <c r="AM2116" s="14">
        <f t="shared" si="1272"/>
        <v>672.57944809945161</v>
      </c>
      <c r="AN2116" s="138" t="str">
        <f t="shared" si="1273"/>
        <v>modifiée</v>
      </c>
      <c r="AP2116" s="124"/>
    </row>
    <row r="2117" spans="2:42" x14ac:dyDescent="0.25">
      <c r="B2117" s="3">
        <f t="shared" si="1254"/>
        <v>10495</v>
      </c>
      <c r="C2117" s="14">
        <f t="shared" si="1255"/>
        <v>174.91666666666666</v>
      </c>
      <c r="D2117" s="11">
        <f t="shared" si="1256"/>
        <v>1105.4498422523234</v>
      </c>
      <c r="E2117" s="11">
        <f t="shared" si="1241"/>
        <v>1048.2155406267118</v>
      </c>
      <c r="F2117" s="11">
        <f t="shared" si="1257"/>
        <v>557.81579593801337</v>
      </c>
      <c r="G2117" s="11">
        <f t="shared" si="1242"/>
        <v>794.40500393654861</v>
      </c>
      <c r="H2117" s="11">
        <f t="shared" si="1243"/>
        <v>708.49312905558736</v>
      </c>
      <c r="I2117" s="24">
        <f t="shared" si="1258"/>
        <v>557.81579593801337</v>
      </c>
      <c r="J2117" s="12">
        <f t="shared" si="1244"/>
        <v>0.22435689542289192</v>
      </c>
      <c r="K2117" s="24">
        <f t="shared" si="1245"/>
        <v>715.6572228089758</v>
      </c>
      <c r="L2117" s="12">
        <f t="shared" si="1259"/>
        <v>0.17977555497940401</v>
      </c>
      <c r="M2117" s="24">
        <f t="shared" si="1260"/>
        <v>794.40500393654861</v>
      </c>
      <c r="N2117" s="12">
        <f t="shared" si="1246"/>
        <v>0.58312170043453149</v>
      </c>
      <c r="O2117" s="24">
        <f t="shared" si="1247"/>
        <v>826.05037289853396</v>
      </c>
      <c r="P2117" s="12">
        <f t="shared" si="1261"/>
        <v>0.23668292818281389</v>
      </c>
      <c r="Q2117" s="24">
        <f t="shared" si="1262"/>
        <v>708.49312905558736</v>
      </c>
      <c r="R2117" s="12">
        <f t="shared" si="1248"/>
        <v>0.26116164348585169</v>
      </c>
      <c r="S2117" s="24">
        <f t="shared" si="1249"/>
        <v>1106.6431310352827</v>
      </c>
      <c r="T2117" s="12">
        <f t="shared" si="1263"/>
        <v>0.14943942574351243</v>
      </c>
      <c r="W2117" s="24">
        <f t="shared" si="1264"/>
        <v>1005.1602272791531</v>
      </c>
      <c r="X2117" s="24">
        <f t="shared" si="1265"/>
        <v>650</v>
      </c>
      <c r="Y2117" s="13">
        <f t="shared" si="1250"/>
        <v>0.26463038476852718</v>
      </c>
      <c r="Z2117" s="24">
        <f t="shared" si="1251"/>
        <v>1076.3828336889674</v>
      </c>
      <c r="AA2117" s="24">
        <f t="shared" si="1252"/>
        <v>10507.568521041023</v>
      </c>
      <c r="AB2117" s="24">
        <f t="shared" si="1266"/>
        <v>856.82667816737023</v>
      </c>
      <c r="AC2117" s="24">
        <f t="shared" si="1267"/>
        <v>708.49312905558736</v>
      </c>
      <c r="AD2117" s="123">
        <f t="shared" si="1268"/>
        <v>10495</v>
      </c>
      <c r="AE2117" s="14">
        <f t="shared" si="1269"/>
        <v>174.91666666666666</v>
      </c>
      <c r="AF2117" s="24">
        <f t="shared" si="1253"/>
        <v>500</v>
      </c>
      <c r="AG2117" s="3">
        <f t="shared" si="1270"/>
        <v>-1</v>
      </c>
      <c r="AH2117" s="14">
        <f t="shared" si="1274"/>
        <v>0</v>
      </c>
      <c r="AI2117" s="14">
        <f t="shared" si="1275"/>
        <v>0</v>
      </c>
      <c r="AJ2117" s="14">
        <f t="shared" si="1276"/>
        <v>0.64999999999999991</v>
      </c>
      <c r="AK2117" s="14">
        <f t="shared" si="1277"/>
        <v>0.87999999999999989</v>
      </c>
      <c r="AL2117" s="24">
        <f t="shared" si="1271"/>
        <v>838.93155066239831</v>
      </c>
      <c r="AM2117" s="14">
        <f t="shared" si="1272"/>
        <v>672.70287404564351</v>
      </c>
      <c r="AN2117" s="138" t="str">
        <f t="shared" si="1273"/>
        <v>modifiée</v>
      </c>
      <c r="AP2117" s="124"/>
    </row>
    <row r="2118" spans="2:42" x14ac:dyDescent="0.25">
      <c r="B2118" s="3">
        <f t="shared" si="1254"/>
        <v>10500</v>
      </c>
      <c r="C2118" s="14">
        <f t="shared" si="1255"/>
        <v>175</v>
      </c>
      <c r="D2118" s="11">
        <f t="shared" si="1256"/>
        <v>1105.521156673592</v>
      </c>
      <c r="E2118" s="11">
        <f t="shared" si="1241"/>
        <v>1048.4363160530841</v>
      </c>
      <c r="F2118" s="11">
        <f t="shared" si="1257"/>
        <v>557.99557149299278</v>
      </c>
      <c r="G2118" s="11">
        <f t="shared" si="1242"/>
        <v>794.64168686473147</v>
      </c>
      <c r="H2118" s="11">
        <f t="shared" si="1243"/>
        <v>708.64256848133084</v>
      </c>
      <c r="I2118" s="24">
        <f t="shared" si="1258"/>
        <v>557.99557149299278</v>
      </c>
      <c r="J2118" s="12">
        <f t="shared" si="1244"/>
        <v>0.22430278884849852</v>
      </c>
      <c r="K2118" s="24">
        <f t="shared" si="1245"/>
        <v>715.82985445999043</v>
      </c>
      <c r="L2118" s="12">
        <f t="shared" si="1259"/>
        <v>0.1797000998790787</v>
      </c>
      <c r="M2118" s="24">
        <f t="shared" si="1260"/>
        <v>794.64168686473147</v>
      </c>
      <c r="N2118" s="12">
        <f t="shared" si="1246"/>
        <v>0.58386047504535066</v>
      </c>
      <c r="O2118" s="24">
        <f t="shared" si="1247"/>
        <v>825.00514879305274</v>
      </c>
      <c r="P2118" s="12">
        <f t="shared" si="1261"/>
        <v>0.2368066878231741</v>
      </c>
      <c r="Q2118" s="24">
        <f t="shared" si="1262"/>
        <v>708.64256848133084</v>
      </c>
      <c r="R2118" s="12">
        <f t="shared" si="1248"/>
        <v>0.26063337273019582</v>
      </c>
      <c r="S2118" s="24">
        <f t="shared" si="1249"/>
        <v>1108.8861561588483</v>
      </c>
      <c r="T2118" s="12">
        <f t="shared" si="1263"/>
        <v>0.14913283077907927</v>
      </c>
      <c r="W2118" s="24">
        <f t="shared" si="1264"/>
        <v>1005.4248576639217</v>
      </c>
      <c r="X2118" s="24">
        <f t="shared" si="1265"/>
        <v>650</v>
      </c>
      <c r="Y2118" s="13">
        <f t="shared" si="1250"/>
        <v>0.26449504438926724</v>
      </c>
      <c r="Z2118" s="24">
        <f t="shared" si="1251"/>
        <v>1075.2864597290595</v>
      </c>
      <c r="AA2118" s="24">
        <f t="shared" si="1252"/>
        <v>10502.74049455444</v>
      </c>
      <c r="AB2118" s="24">
        <f t="shared" si="1266"/>
        <v>857.03371307262626</v>
      </c>
      <c r="AC2118" s="24">
        <f t="shared" si="1267"/>
        <v>708.64256848133084</v>
      </c>
      <c r="AD2118" s="123">
        <f t="shared" si="1268"/>
        <v>10500</v>
      </c>
      <c r="AE2118" s="14">
        <f t="shared" si="1269"/>
        <v>175</v>
      </c>
      <c r="AF2118" s="24">
        <f t="shared" si="1253"/>
        <v>500</v>
      </c>
      <c r="AG2118" s="3">
        <f t="shared" si="1270"/>
        <v>-1</v>
      </c>
      <c r="AH2118" s="14">
        <f t="shared" si="1274"/>
        <v>0</v>
      </c>
      <c r="AI2118" s="14">
        <f t="shared" si="1275"/>
        <v>0</v>
      </c>
      <c r="AJ2118" s="14">
        <f t="shared" si="1276"/>
        <v>0.64999999999999991</v>
      </c>
      <c r="AK2118" s="14">
        <f t="shared" si="1277"/>
        <v>0.87999999999999989</v>
      </c>
      <c r="AL2118" s="24">
        <f t="shared" si="1271"/>
        <v>839.12543460716256</v>
      </c>
      <c r="AM2118" s="14">
        <f t="shared" si="1272"/>
        <v>672.82601155040356</v>
      </c>
      <c r="AN2118" s="138" t="str">
        <f t="shared" si="1273"/>
        <v>modifiée</v>
      </c>
      <c r="AP2118" s="124"/>
    </row>
    <row r="2119" spans="2:42" x14ac:dyDescent="0.25">
      <c r="B2119" s="3">
        <f t="shared" si="1254"/>
        <v>10505</v>
      </c>
      <c r="C2119" s="14">
        <f t="shared" si="1255"/>
        <v>175.08333333333334</v>
      </c>
      <c r="D2119" s="11">
        <f t="shared" si="1256"/>
        <v>1105.5924371679225</v>
      </c>
      <c r="E2119" s="11">
        <f t="shared" si="1241"/>
        <v>1048.6570914794563</v>
      </c>
      <c r="F2119" s="11">
        <f t="shared" si="1257"/>
        <v>558.17527159287181</v>
      </c>
      <c r="G2119" s="11">
        <f t="shared" si="1242"/>
        <v>794.87849355255469</v>
      </c>
      <c r="H2119" s="11">
        <f t="shared" si="1243"/>
        <v>708.79170131210992</v>
      </c>
      <c r="I2119" s="24">
        <f t="shared" si="1258"/>
        <v>558.17527159287181</v>
      </c>
      <c r="J2119" s="12">
        <f t="shared" si="1244"/>
        <v>0.22424869006334855</v>
      </c>
      <c r="K2119" s="24">
        <f t="shared" si="1245"/>
        <v>716.00254454566902</v>
      </c>
      <c r="L2119" s="12">
        <f t="shared" si="1259"/>
        <v>0.1796246779751409</v>
      </c>
      <c r="M2119" s="24">
        <f t="shared" si="1260"/>
        <v>794.87849355255469</v>
      </c>
      <c r="N2119" s="12">
        <f t="shared" si="1246"/>
        <v>0.58459601201224687</v>
      </c>
      <c r="O2119" s="24">
        <f t="shared" si="1247"/>
        <v>823.96712976393178</v>
      </c>
      <c r="P2119" s="12">
        <f t="shared" si="1261"/>
        <v>0.23692885745041706</v>
      </c>
      <c r="Q2119" s="24">
        <f t="shared" si="1262"/>
        <v>708.79170131210992</v>
      </c>
      <c r="R2119" s="12">
        <f t="shared" si="1248"/>
        <v>0.26010295573433273</v>
      </c>
      <c r="S2119" s="24">
        <f t="shared" si="1249"/>
        <v>1111.1474609642601</v>
      </c>
      <c r="T2119" s="12">
        <f t="shared" si="1263"/>
        <v>0.14882522564040093</v>
      </c>
      <c r="W2119" s="24">
        <f t="shared" si="1264"/>
        <v>1005.6893527083109</v>
      </c>
      <c r="X2119" s="24">
        <f t="shared" si="1265"/>
        <v>650</v>
      </c>
      <c r="Y2119" s="13">
        <f t="shared" si="1250"/>
        <v>0.26436027619894864</v>
      </c>
      <c r="Z2119" s="24">
        <f t="shared" si="1251"/>
        <v>1074.1934692786344</v>
      </c>
      <c r="AA2119" s="24">
        <f t="shared" si="1252"/>
        <v>10497.934131602266</v>
      </c>
      <c r="AB2119" s="24">
        <f t="shared" si="1266"/>
        <v>857.24052701021037</v>
      </c>
      <c r="AC2119" s="24">
        <f t="shared" si="1267"/>
        <v>708.79170131210992</v>
      </c>
      <c r="AD2119" s="123">
        <f t="shared" si="1268"/>
        <v>10505</v>
      </c>
      <c r="AE2119" s="14">
        <f t="shared" si="1269"/>
        <v>175.08333333333334</v>
      </c>
      <c r="AF2119" s="24">
        <f t="shared" si="1253"/>
        <v>500</v>
      </c>
      <c r="AG2119" s="3">
        <f t="shared" si="1270"/>
        <v>-1</v>
      </c>
      <c r="AH2119" s="14">
        <f t="shared" si="1274"/>
        <v>0</v>
      </c>
      <c r="AI2119" s="14">
        <f t="shared" si="1275"/>
        <v>0</v>
      </c>
      <c r="AJ2119" s="14">
        <f t="shared" si="1276"/>
        <v>0.64999999999999991</v>
      </c>
      <c r="AK2119" s="14">
        <f t="shared" si="1277"/>
        <v>0.87999999999999989</v>
      </c>
      <c r="AL2119" s="24">
        <f t="shared" si="1271"/>
        <v>839.31910617813332</v>
      </c>
      <c r="AM2119" s="14">
        <f t="shared" si="1272"/>
        <v>672.9488596479556</v>
      </c>
      <c r="AN2119" s="138" t="str">
        <f t="shared" si="1273"/>
        <v>modifiée</v>
      </c>
      <c r="AP2119" s="124"/>
    </row>
    <row r="2120" spans="2:42" x14ac:dyDescent="0.25">
      <c r="B2120" s="3">
        <f t="shared" si="1254"/>
        <v>10510</v>
      </c>
      <c r="C2120" s="14">
        <f t="shared" si="1255"/>
        <v>175.16666666666666</v>
      </c>
      <c r="D2120" s="11">
        <f t="shared" si="1256"/>
        <v>1105.6636837675801</v>
      </c>
      <c r="E2120" s="11">
        <f t="shared" si="1241"/>
        <v>1048.8778669058283</v>
      </c>
      <c r="F2120" s="11">
        <f t="shared" si="1257"/>
        <v>558.35489627084689</v>
      </c>
      <c r="G2120" s="11">
        <f t="shared" si="1242"/>
        <v>795.11542241000507</v>
      </c>
      <c r="H2120" s="11">
        <f t="shared" si="1243"/>
        <v>708.94052653775032</v>
      </c>
      <c r="I2120" s="24">
        <f t="shared" si="1258"/>
        <v>558.35489627084689</v>
      </c>
      <c r="J2120" s="12">
        <f t="shared" si="1244"/>
        <v>0.22419459909247483</v>
      </c>
      <c r="K2120" s="24">
        <f t="shared" si="1245"/>
        <v>716.1752930103479</v>
      </c>
      <c r="L2120" s="12">
        <f t="shared" si="1259"/>
        <v>0.17954928927617242</v>
      </c>
      <c r="M2120" s="24">
        <f t="shared" si="1260"/>
        <v>795.11542241000507</v>
      </c>
      <c r="N2120" s="12">
        <f t="shared" si="1246"/>
        <v>0.58532832737004881</v>
      </c>
      <c r="O2120" s="24">
        <f t="shared" si="1247"/>
        <v>822.9362488801014</v>
      </c>
      <c r="P2120" s="12">
        <f t="shared" si="1261"/>
        <v>0.23704944671115988</v>
      </c>
      <c r="Q2120" s="24">
        <f t="shared" si="1262"/>
        <v>708.94052653775032</v>
      </c>
      <c r="R2120" s="12">
        <f t="shared" si="1248"/>
        <v>0.25957038640139063</v>
      </c>
      <c r="S2120" s="24">
        <f t="shared" si="1249"/>
        <v>1113.4272397567877</v>
      </c>
      <c r="T2120" s="12">
        <f t="shared" si="1263"/>
        <v>0.14851660648083478</v>
      </c>
      <c r="W2120" s="24">
        <f t="shared" si="1264"/>
        <v>1005.9537129845099</v>
      </c>
      <c r="X2120" s="24">
        <f t="shared" si="1265"/>
        <v>650</v>
      </c>
      <c r="Y2120" s="13">
        <f t="shared" si="1250"/>
        <v>0.26422607802513276</v>
      </c>
      <c r="Z2120" s="24">
        <f t="shared" si="1251"/>
        <v>1073.1038480329603</v>
      </c>
      <c r="AA2120" s="24">
        <f t="shared" si="1252"/>
        <v>10493.149351392729</v>
      </c>
      <c r="AB2120" s="24">
        <f t="shared" si="1266"/>
        <v>857.44711976113012</v>
      </c>
      <c r="AC2120" s="24">
        <f t="shared" si="1267"/>
        <v>708.94052653775032</v>
      </c>
      <c r="AD2120" s="123">
        <f t="shared" si="1268"/>
        <v>10510</v>
      </c>
      <c r="AE2120" s="14">
        <f t="shared" si="1269"/>
        <v>175.16666666666666</v>
      </c>
      <c r="AF2120" s="24">
        <f t="shared" si="1253"/>
        <v>500</v>
      </c>
      <c r="AG2120" s="3">
        <f t="shared" si="1270"/>
        <v>-1</v>
      </c>
      <c r="AH2120" s="14">
        <f t="shared" si="1274"/>
        <v>0</v>
      </c>
      <c r="AI2120" s="14">
        <f t="shared" si="1275"/>
        <v>0</v>
      </c>
      <c r="AJ2120" s="14">
        <f t="shared" si="1276"/>
        <v>0.64999999999999991</v>
      </c>
      <c r="AK2120" s="14">
        <f t="shared" si="1277"/>
        <v>0.87999999999999989</v>
      </c>
      <c r="AL2120" s="24">
        <f t="shared" si="1271"/>
        <v>839.51256517678166</v>
      </c>
      <c r="AM2120" s="14">
        <f t="shared" si="1272"/>
        <v>673.07141736905351</v>
      </c>
      <c r="AN2120" s="138" t="str">
        <f t="shared" si="1273"/>
        <v>modifiée</v>
      </c>
      <c r="AP2120" s="124"/>
    </row>
    <row r="2121" spans="2:42" x14ac:dyDescent="0.25">
      <c r="B2121" s="3">
        <f t="shared" si="1254"/>
        <v>10515</v>
      </c>
      <c r="C2121" s="14">
        <f t="shared" si="1255"/>
        <v>175.25</v>
      </c>
      <c r="D2121" s="11">
        <f t="shared" si="1256"/>
        <v>1105.734896504784</v>
      </c>
      <c r="E2121" s="11">
        <f t="shared" si="1241"/>
        <v>1049.0986423322006</v>
      </c>
      <c r="F2121" s="11">
        <f t="shared" si="1257"/>
        <v>558.53444556012312</v>
      </c>
      <c r="G2121" s="11">
        <f t="shared" si="1242"/>
        <v>795.35247185671619</v>
      </c>
      <c r="H2121" s="11">
        <f t="shared" si="1243"/>
        <v>709.08904314423114</v>
      </c>
      <c r="I2121" s="24">
        <f t="shared" si="1258"/>
        <v>558.53444556012312</v>
      </c>
      <c r="J2121" s="12">
        <f t="shared" si="1244"/>
        <v>0.22414051596087162</v>
      </c>
      <c r="K2121" s="24">
        <f t="shared" si="1245"/>
        <v>716.34809979834336</v>
      </c>
      <c r="L2121" s="12">
        <f t="shared" si="1259"/>
        <v>0.17947393379070192</v>
      </c>
      <c r="M2121" s="24">
        <f t="shared" si="1260"/>
        <v>795.35247185671619</v>
      </c>
      <c r="N2121" s="12">
        <f t="shared" si="1246"/>
        <v>0.5860574370990711</v>
      </c>
      <c r="O2121" s="24">
        <f t="shared" si="1247"/>
        <v>821.91243997086963</v>
      </c>
      <c r="P2121" s="12">
        <f t="shared" si="1261"/>
        <v>0.23716846520365911</v>
      </c>
      <c r="Q2121" s="24">
        <f t="shared" si="1262"/>
        <v>709.08904314423114</v>
      </c>
      <c r="R2121" s="12">
        <f t="shared" si="1248"/>
        <v>0.25903565869973438</v>
      </c>
      <c r="S2121" s="24">
        <f t="shared" si="1249"/>
        <v>1115.7256892902042</v>
      </c>
      <c r="T2121" s="12">
        <f t="shared" si="1263"/>
        <v>0.14820696947486853</v>
      </c>
      <c r="W2121" s="24">
        <f t="shared" si="1264"/>
        <v>1006.217939062535</v>
      </c>
      <c r="X2121" s="24">
        <f t="shared" si="1265"/>
        <v>650</v>
      </c>
      <c r="Y2121" s="13">
        <f t="shared" si="1250"/>
        <v>0.26409244770101498</v>
      </c>
      <c r="Z2121" s="24">
        <f t="shared" si="1251"/>
        <v>1072.0175817416389</v>
      </c>
      <c r="AA2121" s="24">
        <f t="shared" si="1252"/>
        <v>10488.386073326357</v>
      </c>
      <c r="AB2121" s="24">
        <f t="shared" si="1266"/>
        <v>857.65349110338309</v>
      </c>
      <c r="AC2121" s="24">
        <f t="shared" si="1267"/>
        <v>709.08904314423114</v>
      </c>
      <c r="AD2121" s="123">
        <f t="shared" si="1268"/>
        <v>10515</v>
      </c>
      <c r="AE2121" s="14">
        <f t="shared" si="1269"/>
        <v>175.25</v>
      </c>
      <c r="AF2121" s="24">
        <f t="shared" si="1253"/>
        <v>500</v>
      </c>
      <c r="AG2121" s="3">
        <f t="shared" si="1270"/>
        <v>-1</v>
      </c>
      <c r="AH2121" s="14">
        <f t="shared" si="1274"/>
        <v>0</v>
      </c>
      <c r="AI2121" s="14">
        <f t="shared" si="1275"/>
        <v>0</v>
      </c>
      <c r="AJ2121" s="14">
        <f t="shared" si="1276"/>
        <v>0.64999999999999991</v>
      </c>
      <c r="AK2121" s="14">
        <f t="shared" si="1277"/>
        <v>0.87999999999999989</v>
      </c>
      <c r="AL2121" s="24">
        <f t="shared" si="1271"/>
        <v>839.70581140176819</v>
      </c>
      <c r="AM2121" s="14">
        <f t="shared" si="1272"/>
        <v>673.19368374100134</v>
      </c>
      <c r="AN2121" s="138" t="str">
        <f t="shared" si="1273"/>
        <v>modifiée</v>
      </c>
      <c r="AP2121" s="124"/>
    </row>
    <row r="2122" spans="2:42" x14ac:dyDescent="0.25">
      <c r="B2122" s="3">
        <f t="shared" si="1254"/>
        <v>10520</v>
      </c>
      <c r="C2122" s="14">
        <f t="shared" si="1255"/>
        <v>175.33333333333334</v>
      </c>
      <c r="D2122" s="11">
        <f t="shared" si="1256"/>
        <v>1105.806075411708</v>
      </c>
      <c r="E2122" s="11">
        <f t="shared" si="1241"/>
        <v>1049.3194177585729</v>
      </c>
      <c r="F2122" s="11">
        <f t="shared" si="1257"/>
        <v>558.71391949391386</v>
      </c>
      <c r="G2122" s="11">
        <f t="shared" si="1242"/>
        <v>795.58964032191989</v>
      </c>
      <c r="H2122" s="11">
        <f t="shared" si="1243"/>
        <v>709.23725011370595</v>
      </c>
      <c r="I2122" s="24">
        <f t="shared" si="1258"/>
        <v>558.71391949391386</v>
      </c>
      <c r="J2122" s="12">
        <f t="shared" si="1244"/>
        <v>0.22408644069349473</v>
      </c>
      <c r="K2122" s="24">
        <f t="shared" si="1245"/>
        <v>716.52096485395168</v>
      </c>
      <c r="L2122" s="12">
        <f t="shared" si="1259"/>
        <v>0.17939861152719552</v>
      </c>
      <c r="M2122" s="24">
        <f t="shared" si="1260"/>
        <v>795.58964032191989</v>
      </c>
      <c r="N2122" s="12">
        <f t="shared" si="1246"/>
        <v>0.58678335712454455</v>
      </c>
      <c r="O2122" s="24">
        <f t="shared" si="1247"/>
        <v>820.89563761593513</v>
      </c>
      <c r="P2122" s="12">
        <f t="shared" si="1261"/>
        <v>0.23728592247775809</v>
      </c>
      <c r="Q2122" s="24">
        <f t="shared" si="1262"/>
        <v>709.23725011370595</v>
      </c>
      <c r="R2122" s="12">
        <f t="shared" si="1248"/>
        <v>0.25849876666494442</v>
      </c>
      <c r="S2122" s="24">
        <f t="shared" si="1249"/>
        <v>1118.0430088013136</v>
      </c>
      <c r="T2122" s="12">
        <f t="shared" si="1263"/>
        <v>0.14789631081903853</v>
      </c>
      <c r="W2122" s="24">
        <f t="shared" si="1264"/>
        <v>1006.4820315102361</v>
      </c>
      <c r="X2122" s="24">
        <f t="shared" si="1265"/>
        <v>650</v>
      </c>
      <c r="Y2122" s="13">
        <f t="shared" si="1250"/>
        <v>0.26395938306542854</v>
      </c>
      <c r="Z2122" s="24">
        <f t="shared" si="1251"/>
        <v>1070.9346562084193</v>
      </c>
      <c r="AA2122" s="24">
        <f t="shared" si="1252"/>
        <v>10483.644216996312</v>
      </c>
      <c r="AB2122" s="24">
        <f t="shared" si="1266"/>
        <v>857.85964081197108</v>
      </c>
      <c r="AC2122" s="24">
        <f t="shared" si="1267"/>
        <v>709.23725011370595</v>
      </c>
      <c r="AD2122" s="123">
        <f t="shared" si="1268"/>
        <v>10520</v>
      </c>
      <c r="AE2122" s="14">
        <f t="shared" si="1269"/>
        <v>175.33333333333334</v>
      </c>
      <c r="AF2122" s="24">
        <f t="shared" si="1253"/>
        <v>500</v>
      </c>
      <c r="AG2122" s="3">
        <f t="shared" si="1270"/>
        <v>-1</v>
      </c>
      <c r="AH2122" s="14">
        <f t="shared" si="1274"/>
        <v>0</v>
      </c>
      <c r="AI2122" s="14">
        <f t="shared" si="1275"/>
        <v>0</v>
      </c>
      <c r="AJ2122" s="14">
        <f t="shared" si="1276"/>
        <v>0.64999999999999991</v>
      </c>
      <c r="AK2122" s="14">
        <f t="shared" si="1277"/>
        <v>0.87999999999999989</v>
      </c>
      <c r="AL2122" s="24">
        <f t="shared" si="1271"/>
        <v>839.89884464895488</v>
      </c>
      <c r="AM2122" s="14">
        <f t="shared" si="1272"/>
        <v>673.31565778767367</v>
      </c>
      <c r="AN2122" s="138" t="str">
        <f t="shared" si="1273"/>
        <v>modifiée</v>
      </c>
      <c r="AP2122" s="124"/>
    </row>
    <row r="2123" spans="2:42" x14ac:dyDescent="0.25">
      <c r="B2123" s="3">
        <f t="shared" si="1254"/>
        <v>10525</v>
      </c>
      <c r="C2123" s="14">
        <f t="shared" si="1255"/>
        <v>175.41666666666666</v>
      </c>
      <c r="D2123" s="11">
        <f t="shared" si="1256"/>
        <v>1105.8772205204789</v>
      </c>
      <c r="E2123" s="11">
        <f t="shared" si="1241"/>
        <v>1049.5401931849451</v>
      </c>
      <c r="F2123" s="11">
        <f t="shared" si="1257"/>
        <v>558.89331810544104</v>
      </c>
      <c r="G2123" s="11">
        <f t="shared" si="1242"/>
        <v>795.82692624439767</v>
      </c>
      <c r="H2123" s="11">
        <f t="shared" si="1243"/>
        <v>709.38514642452503</v>
      </c>
      <c r="I2123" s="24">
        <f t="shared" si="1258"/>
        <v>558.89331810544104</v>
      </c>
      <c r="J2123" s="12">
        <f t="shared" si="1244"/>
        <v>0.22403237331526152</v>
      </c>
      <c r="K2123" s="24">
        <f t="shared" si="1245"/>
        <v>716.69388812144859</v>
      </c>
      <c r="L2123" s="12">
        <f t="shared" si="1259"/>
        <v>0.17932332249408167</v>
      </c>
      <c r="M2123" s="24">
        <f t="shared" si="1260"/>
        <v>795.82692624439767</v>
      </c>
      <c r="N2123" s="12">
        <f t="shared" si="1246"/>
        <v>0.58750610331606912</v>
      </c>
      <c r="O2123" s="24">
        <f t="shared" si="1247"/>
        <v>819.88577713554639</v>
      </c>
      <c r="P2123" s="12">
        <f t="shared" si="1261"/>
        <v>0.23740182803493717</v>
      </c>
      <c r="Q2123" s="24">
        <f t="shared" si="1262"/>
        <v>709.38514642452503</v>
      </c>
      <c r="R2123" s="12">
        <f t="shared" si="1248"/>
        <v>0.25795970440182459</v>
      </c>
      <c r="S2123" s="24">
        <f t="shared" si="1249"/>
        <v>1120.3794000450057</v>
      </c>
      <c r="T2123" s="12">
        <f t="shared" si="1263"/>
        <v>0.14758462673290515</v>
      </c>
      <c r="W2123" s="24">
        <f t="shared" si="1264"/>
        <v>1006.7459908933015</v>
      </c>
      <c r="X2123" s="24">
        <f t="shared" si="1265"/>
        <v>650</v>
      </c>
      <c r="Y2123" s="13">
        <f t="shared" si="1250"/>
        <v>0.26382688196284176</v>
      </c>
      <c r="Z2123" s="24">
        <f t="shared" si="1251"/>
        <v>1069.8550572910904</v>
      </c>
      <c r="AA2123" s="24">
        <f t="shared" si="1252"/>
        <v>10478.923702188395</v>
      </c>
      <c r="AB2123" s="24">
        <f t="shared" si="1266"/>
        <v>858.06556865891321</v>
      </c>
      <c r="AC2123" s="24">
        <f t="shared" si="1267"/>
        <v>709.38514642452503</v>
      </c>
      <c r="AD2123" s="123">
        <f t="shared" si="1268"/>
        <v>10525</v>
      </c>
      <c r="AE2123" s="14">
        <f t="shared" si="1269"/>
        <v>175.41666666666666</v>
      </c>
      <c r="AF2123" s="24">
        <f t="shared" si="1253"/>
        <v>500</v>
      </c>
      <c r="AG2123" s="3">
        <f t="shared" si="1270"/>
        <v>-1</v>
      </c>
      <c r="AH2123" s="14">
        <f t="shared" si="1274"/>
        <v>0</v>
      </c>
      <c r="AI2123" s="14">
        <f t="shared" si="1275"/>
        <v>0</v>
      </c>
      <c r="AJ2123" s="14">
        <f t="shared" si="1276"/>
        <v>0.64999999999999991</v>
      </c>
      <c r="AK2123" s="14">
        <f t="shared" si="1277"/>
        <v>0.87999999999999989</v>
      </c>
      <c r="AL2123" s="24">
        <f t="shared" si="1271"/>
        <v>840.09166471141896</v>
      </c>
      <c r="AM2123" s="14">
        <f t="shared" si="1272"/>
        <v>673.43733852953642</v>
      </c>
      <c r="AN2123" s="138" t="str">
        <f t="shared" si="1273"/>
        <v>modifiée</v>
      </c>
      <c r="AP2123" s="124"/>
    </row>
    <row r="2124" spans="2:42" x14ac:dyDescent="0.25">
      <c r="B2124" s="3">
        <f t="shared" si="1254"/>
        <v>10530</v>
      </c>
      <c r="C2124" s="14">
        <f t="shared" si="1255"/>
        <v>175.5</v>
      </c>
      <c r="D2124" s="11">
        <f t="shared" si="1256"/>
        <v>1105.9483318631787</v>
      </c>
      <c r="E2124" s="11">
        <f t="shared" si="1241"/>
        <v>1049.7609686113174</v>
      </c>
      <c r="F2124" s="11">
        <f t="shared" si="1257"/>
        <v>559.07264142793508</v>
      </c>
      <c r="G2124" s="11">
        <f t="shared" si="1242"/>
        <v>796.06432807243266</v>
      </c>
      <c r="H2124" s="11">
        <f t="shared" si="1243"/>
        <v>709.53273105125788</v>
      </c>
      <c r="I2124" s="24">
        <f t="shared" si="1258"/>
        <v>559.07264142793508</v>
      </c>
      <c r="J2124" s="12">
        <f t="shared" si="1244"/>
        <v>0.22397831385105085</v>
      </c>
      <c r="K2124" s="24">
        <f t="shared" si="1245"/>
        <v>716.86686954509059</v>
      </c>
      <c r="L2124" s="12">
        <f t="shared" si="1259"/>
        <v>0.17924806669969523</v>
      </c>
      <c r="M2124" s="24">
        <f t="shared" si="1260"/>
        <v>796.06432807243266</v>
      </c>
      <c r="N2124" s="12">
        <f t="shared" si="1246"/>
        <v>0.58822569148708859</v>
      </c>
      <c r="O2124" s="24">
        <f t="shared" si="1247"/>
        <v>818.88279458080228</v>
      </c>
      <c r="P2124" s="12">
        <f t="shared" si="1261"/>
        <v>0.23751619132815463</v>
      </c>
      <c r="Q2124" s="24">
        <f t="shared" si="1262"/>
        <v>709.53273105125788</v>
      </c>
      <c r="R2124" s="12">
        <f t="shared" si="1248"/>
        <v>0.25741846608644303</v>
      </c>
      <c r="S2124" s="24">
        <f t="shared" si="1249"/>
        <v>1122.7350673298261</v>
      </c>
      <c r="T2124" s="12">
        <f t="shared" si="1263"/>
        <v>0.14727191345995322</v>
      </c>
      <c r="W2124" s="24">
        <f t="shared" si="1264"/>
        <v>1007.0098177752643</v>
      </c>
      <c r="X2124" s="24">
        <f t="shared" si="1265"/>
        <v>650</v>
      </c>
      <c r="Y2124" s="13">
        <f t="shared" si="1250"/>
        <v>0.26369494224337237</v>
      </c>
      <c r="Z2124" s="24">
        <f t="shared" si="1251"/>
        <v>1068.7787709013264</v>
      </c>
      <c r="AA2124" s="24">
        <f t="shared" si="1252"/>
        <v>10474.224448881812</v>
      </c>
      <c r="AB2124" s="24">
        <f t="shared" si="1266"/>
        <v>858.27127441326115</v>
      </c>
      <c r="AC2124" s="24">
        <f t="shared" si="1267"/>
        <v>709.53273105125788</v>
      </c>
      <c r="AD2124" s="123">
        <f t="shared" si="1268"/>
        <v>10530</v>
      </c>
      <c r="AE2124" s="14">
        <f t="shared" si="1269"/>
        <v>175.5</v>
      </c>
      <c r="AF2124" s="24">
        <f t="shared" si="1253"/>
        <v>500</v>
      </c>
      <c r="AG2124" s="3">
        <f t="shared" si="1270"/>
        <v>-1</v>
      </c>
      <c r="AH2124" s="14">
        <f t="shared" si="1274"/>
        <v>0</v>
      </c>
      <c r="AI2124" s="14">
        <f t="shared" si="1275"/>
        <v>0</v>
      </c>
      <c r="AJ2124" s="14">
        <f t="shared" si="1276"/>
        <v>0.64999999999999991</v>
      </c>
      <c r="AK2124" s="14">
        <f t="shared" si="1277"/>
        <v>0.87999999999999989</v>
      </c>
      <c r="AL2124" s="24">
        <f t="shared" si="1271"/>
        <v>840.28427137946687</v>
      </c>
      <c r="AM2124" s="14">
        <f t="shared" si="1272"/>
        <v>673.55872498366944</v>
      </c>
      <c r="AN2124" s="138" t="str">
        <f t="shared" si="1273"/>
        <v>modifiée</v>
      </c>
      <c r="AP2124" s="124"/>
    </row>
    <row r="2125" spans="2:42" x14ac:dyDescent="0.25">
      <c r="B2125" s="3">
        <f t="shared" si="1254"/>
        <v>10535</v>
      </c>
      <c r="C2125" s="14">
        <f t="shared" si="1255"/>
        <v>175.58333333333334</v>
      </c>
      <c r="D2125" s="11">
        <f t="shared" si="1256"/>
        <v>1106.0194094718443</v>
      </c>
      <c r="E2125" s="11">
        <f t="shared" si="1241"/>
        <v>1049.9817440376896</v>
      </c>
      <c r="F2125" s="11">
        <f t="shared" si="1257"/>
        <v>559.25188949463472</v>
      </c>
      <c r="G2125" s="11">
        <f t="shared" si="1242"/>
        <v>796.30184426376081</v>
      </c>
      <c r="H2125" s="11">
        <f t="shared" si="1243"/>
        <v>709.6800029647178</v>
      </c>
      <c r="I2125" s="24">
        <f t="shared" si="1258"/>
        <v>559.25188949463472</v>
      </c>
      <c r="J2125" s="12">
        <f t="shared" si="1244"/>
        <v>0.22392426232570306</v>
      </c>
      <c r="K2125" s="24">
        <f t="shared" si="1245"/>
        <v>717.0399090691144</v>
      </c>
      <c r="L2125" s="12">
        <f t="shared" si="1259"/>
        <v>0.17917284415231868</v>
      </c>
      <c r="M2125" s="24">
        <f t="shared" si="1260"/>
        <v>796.30184426376081</v>
      </c>
      <c r="N2125" s="12">
        <f t="shared" si="1246"/>
        <v>0.58894213739438361</v>
      </c>
      <c r="O2125" s="24">
        <f t="shared" si="1247"/>
        <v>817.8866267240968</v>
      </c>
      <c r="P2125" s="12">
        <f t="shared" si="1261"/>
        <v>0.23762902176195347</v>
      </c>
      <c r="Q2125" s="24">
        <f t="shared" si="1262"/>
        <v>709.6800029647178</v>
      </c>
      <c r="R2125" s="12">
        <f t="shared" si="1248"/>
        <v>0.25687504596820099</v>
      </c>
      <c r="S2125" s="24">
        <f t="shared" si="1249"/>
        <v>1125.1102175541043</v>
      </c>
      <c r="T2125" s="12">
        <f t="shared" si="1263"/>
        <v>0.14695816726861943</v>
      </c>
      <c r="W2125" s="24">
        <f t="shared" si="1264"/>
        <v>1007.2735127175076</v>
      </c>
      <c r="X2125" s="24">
        <f t="shared" si="1265"/>
        <v>650</v>
      </c>
      <c r="Y2125" s="13">
        <f t="shared" si="1250"/>
        <v>0.2635635617627799</v>
      </c>
      <c r="Z2125" s="24">
        <f t="shared" si="1251"/>
        <v>1067.7057830045499</v>
      </c>
      <c r="AA2125" s="24">
        <f t="shared" si="1252"/>
        <v>10469.546377248989</v>
      </c>
      <c r="AB2125" s="24">
        <f t="shared" si="1266"/>
        <v>858.47675784111266</v>
      </c>
      <c r="AC2125" s="24">
        <f t="shared" si="1267"/>
        <v>709.6800029647178</v>
      </c>
      <c r="AD2125" s="123">
        <f t="shared" si="1268"/>
        <v>10535</v>
      </c>
      <c r="AE2125" s="14">
        <f t="shared" si="1269"/>
        <v>175.58333333333334</v>
      </c>
      <c r="AF2125" s="24">
        <f t="shared" si="1253"/>
        <v>500</v>
      </c>
      <c r="AG2125" s="3">
        <f t="shared" si="1270"/>
        <v>-1</v>
      </c>
      <c r="AH2125" s="14">
        <f t="shared" si="1274"/>
        <v>0</v>
      </c>
      <c r="AI2125" s="14">
        <f t="shared" si="1275"/>
        <v>0</v>
      </c>
      <c r="AJ2125" s="14">
        <f t="shared" si="1276"/>
        <v>0.64999999999999991</v>
      </c>
      <c r="AK2125" s="14">
        <f t="shared" si="1277"/>
        <v>0.87999999999999989</v>
      </c>
      <c r="AL2125" s="24">
        <f t="shared" si="1271"/>
        <v>840.47666444064851</v>
      </c>
      <c r="AM2125" s="14">
        <f t="shared" si="1272"/>
        <v>673.67981616378938</v>
      </c>
      <c r="AN2125" s="138" t="str">
        <f t="shared" si="1273"/>
        <v>modifiée</v>
      </c>
      <c r="AP2125" s="124"/>
    </row>
    <row r="2126" spans="2:42" x14ac:dyDescent="0.25">
      <c r="B2126" s="3">
        <f t="shared" si="1254"/>
        <v>10540</v>
      </c>
      <c r="C2126" s="14">
        <f t="shared" si="1255"/>
        <v>175.66666666666666</v>
      </c>
      <c r="D2126" s="11">
        <f t="shared" si="1256"/>
        <v>1106.0904533784653</v>
      </c>
      <c r="E2126" s="11">
        <f t="shared" si="1241"/>
        <v>1050.2025194640619</v>
      </c>
      <c r="F2126" s="11">
        <f t="shared" si="1257"/>
        <v>559.431062338787</v>
      </c>
      <c r="G2126" s="11">
        <f t="shared" si="1242"/>
        <v>796.53947328552272</v>
      </c>
      <c r="H2126" s="11">
        <f t="shared" si="1243"/>
        <v>709.82696113198642</v>
      </c>
      <c r="I2126" s="24">
        <f t="shared" si="1258"/>
        <v>559.431062338787</v>
      </c>
      <c r="J2126" s="12">
        <f t="shared" si="1244"/>
        <v>0.22387021876401958</v>
      </c>
      <c r="K2126" s="24">
        <f t="shared" si="1245"/>
        <v>717.21300663773809</v>
      </c>
      <c r="L2126" s="12">
        <f t="shared" si="1259"/>
        <v>0.17909765486021237</v>
      </c>
      <c r="M2126" s="24">
        <f t="shared" si="1260"/>
        <v>796.53947328552272</v>
      </c>
      <c r="N2126" s="12">
        <f t="shared" si="1246"/>
        <v>0.58965545673758646</v>
      </c>
      <c r="O2126" s="24">
        <f t="shared" si="1247"/>
        <v>816.8972110497009</v>
      </c>
      <c r="P2126" s="12">
        <f t="shared" si="1261"/>
        <v>0.23774032869254874</v>
      </c>
      <c r="Q2126" s="24">
        <f t="shared" si="1262"/>
        <v>709.82696113198642</v>
      </c>
      <c r="R2126" s="12">
        <f t="shared" si="1248"/>
        <v>0.25632943837193523</v>
      </c>
      <c r="S2126" s="24">
        <f t="shared" si="1249"/>
        <v>1127.5050602426099</v>
      </c>
      <c r="T2126" s="12">
        <f t="shared" si="1263"/>
        <v>0.14664338445332747</v>
      </c>
      <c r="W2126" s="24">
        <f t="shared" si="1264"/>
        <v>1007.5370762792704</v>
      </c>
      <c r="X2126" s="24">
        <f t="shared" si="1265"/>
        <v>650</v>
      </c>
      <c r="Y2126" s="13">
        <f t="shared" si="1250"/>
        <v>0.26343273838247394</v>
      </c>
      <c r="Z2126" s="24">
        <f t="shared" si="1251"/>
        <v>1066.6360796197864</v>
      </c>
      <c r="AA2126" s="24">
        <f t="shared" si="1252"/>
        <v>10464.889407656079</v>
      </c>
      <c r="AB2126" s="24">
        <f t="shared" si="1266"/>
        <v>858.68201870562848</v>
      </c>
      <c r="AC2126" s="24">
        <f t="shared" si="1267"/>
        <v>709.82696113198642</v>
      </c>
      <c r="AD2126" s="123">
        <f t="shared" si="1268"/>
        <v>10540</v>
      </c>
      <c r="AE2126" s="14">
        <f t="shared" si="1269"/>
        <v>175.66666666666666</v>
      </c>
      <c r="AF2126" s="24">
        <f t="shared" si="1253"/>
        <v>500</v>
      </c>
      <c r="AG2126" s="3">
        <f t="shared" si="1270"/>
        <v>-1</v>
      </c>
      <c r="AH2126" s="14">
        <f t="shared" si="1274"/>
        <v>0</v>
      </c>
      <c r="AI2126" s="14">
        <f t="shared" si="1275"/>
        <v>0</v>
      </c>
      <c r="AJ2126" s="14">
        <f t="shared" si="1276"/>
        <v>0.64999999999999991</v>
      </c>
      <c r="AK2126" s="14">
        <f t="shared" si="1277"/>
        <v>0.87999999999999989</v>
      </c>
      <c r="AL2126" s="24">
        <f t="shared" si="1271"/>
        <v>840.66884367977195</v>
      </c>
      <c r="AM2126" s="14">
        <f t="shared" si="1272"/>
        <v>673.8006110802736</v>
      </c>
      <c r="AN2126" s="138" t="str">
        <f t="shared" si="1273"/>
        <v>modifiée</v>
      </c>
      <c r="AP2126" s="124"/>
    </row>
    <row r="2127" spans="2:42" x14ac:dyDescent="0.25">
      <c r="B2127" s="3">
        <f t="shared" si="1254"/>
        <v>10545</v>
      </c>
      <c r="C2127" s="14">
        <f t="shared" si="1255"/>
        <v>175.75</v>
      </c>
      <c r="D2127" s="11">
        <f t="shared" si="1256"/>
        <v>1106.1614636149873</v>
      </c>
      <c r="E2127" s="11">
        <f t="shared" si="1241"/>
        <v>1050.4232948904341</v>
      </c>
      <c r="F2127" s="11">
        <f t="shared" si="1257"/>
        <v>559.61015999364724</v>
      </c>
      <c r="G2127" s="11">
        <f t="shared" si="1242"/>
        <v>796.77721361421527</v>
      </c>
      <c r="H2127" s="11">
        <f t="shared" si="1243"/>
        <v>709.97360451643976</v>
      </c>
      <c r="I2127" s="24">
        <f t="shared" si="1258"/>
        <v>559.61015999364724</v>
      </c>
      <c r="J2127" s="12">
        <f t="shared" si="1244"/>
        <v>0.22381618319076346</v>
      </c>
      <c r="K2127" s="24">
        <f t="shared" si="1245"/>
        <v>717.38616219515984</v>
      </c>
      <c r="L2127" s="12">
        <f t="shared" si="1259"/>
        <v>0.1790224988315279</v>
      </c>
      <c r="M2127" s="24">
        <f t="shared" si="1260"/>
        <v>796.77721361421527</v>
      </c>
      <c r="N2127" s="12">
        <f t="shared" si="1246"/>
        <v>0.59036566515871569</v>
      </c>
      <c r="O2127" s="24">
        <f t="shared" si="1247"/>
        <v>815.914485744481</v>
      </c>
      <c r="P2127" s="12">
        <f t="shared" si="1261"/>
        <v>0.23785012142760686</v>
      </c>
      <c r="Q2127" s="24">
        <f t="shared" si="1262"/>
        <v>709.97360451643976</v>
      </c>
      <c r="R2127" s="12">
        <f t="shared" si="1248"/>
        <v>0.25578163770005025</v>
      </c>
      <c r="S2127" s="24">
        <f t="shared" si="1249"/>
        <v>1129.9198075837735</v>
      </c>
      <c r="T2127" s="12">
        <f t="shared" si="1263"/>
        <v>0.14632756133540376</v>
      </c>
      <c r="W2127" s="24">
        <f t="shared" si="1264"/>
        <v>1007.8005090176529</v>
      </c>
      <c r="X2127" s="24">
        <f t="shared" si="1265"/>
        <v>650</v>
      </c>
      <c r="Y2127" s="13">
        <f t="shared" si="1250"/>
        <v>0.26330246996951723</v>
      </c>
      <c r="Z2127" s="24">
        <f t="shared" si="1251"/>
        <v>1065.5696468195315</v>
      </c>
      <c r="AA2127" s="24">
        <f t="shared" si="1252"/>
        <v>10460.25346066322</v>
      </c>
      <c r="AB2127" s="24">
        <f t="shared" si="1266"/>
        <v>858.88705676704626</v>
      </c>
      <c r="AC2127" s="24">
        <f t="shared" si="1267"/>
        <v>709.97360451643976</v>
      </c>
      <c r="AD2127" s="123">
        <f t="shared" si="1268"/>
        <v>10545</v>
      </c>
      <c r="AE2127" s="14">
        <f t="shared" si="1269"/>
        <v>175.75</v>
      </c>
      <c r="AF2127" s="24">
        <f t="shared" si="1253"/>
        <v>500</v>
      </c>
      <c r="AG2127" s="3">
        <f t="shared" si="1270"/>
        <v>-1</v>
      </c>
      <c r="AH2127" s="14">
        <f t="shared" si="1274"/>
        <v>0</v>
      </c>
      <c r="AI2127" s="14">
        <f t="shared" si="1275"/>
        <v>0</v>
      </c>
      <c r="AJ2127" s="14">
        <f t="shared" si="1276"/>
        <v>0.64999999999999991</v>
      </c>
      <c r="AK2127" s="14">
        <f t="shared" si="1277"/>
        <v>0.87999999999999989</v>
      </c>
      <c r="AL2127" s="24">
        <f t="shared" si="1271"/>
        <v>840.86080887891899</v>
      </c>
      <c r="AM2127" s="14">
        <f t="shared" si="1272"/>
        <v>673.92110874018522</v>
      </c>
      <c r="AN2127" s="138" t="str">
        <f t="shared" si="1273"/>
        <v>modifiée</v>
      </c>
      <c r="AP2127" s="124"/>
    </row>
    <row r="2128" spans="2:42" x14ac:dyDescent="0.25">
      <c r="B2128" s="3">
        <f t="shared" si="1254"/>
        <v>10550</v>
      </c>
      <c r="C2128" s="14">
        <f t="shared" si="1255"/>
        <v>175.83333333333334</v>
      </c>
      <c r="D2128" s="11">
        <f t="shared" si="1256"/>
        <v>1106.2324402133095</v>
      </c>
      <c r="E2128" s="11">
        <f t="shared" si="1241"/>
        <v>1050.6440703168064</v>
      </c>
      <c r="F2128" s="11">
        <f t="shared" si="1257"/>
        <v>559.78918249247874</v>
      </c>
      <c r="G2128" s="11">
        <f t="shared" si="1242"/>
        <v>797.01506373564291</v>
      </c>
      <c r="H2128" s="11">
        <f t="shared" si="1243"/>
        <v>710.11993207777516</v>
      </c>
      <c r="I2128" s="24">
        <f t="shared" si="1258"/>
        <v>559.78918249247874</v>
      </c>
      <c r="J2128" s="12">
        <f t="shared" si="1244"/>
        <v>0.22376215563065902</v>
      </c>
      <c r="K2128" s="24">
        <f t="shared" si="1245"/>
        <v>717.55937568555942</v>
      </c>
      <c r="L2128" s="12">
        <f t="shared" si="1259"/>
        <v>0.17894737607439057</v>
      </c>
      <c r="M2128" s="24">
        <f t="shared" si="1260"/>
        <v>797.01506373564291</v>
      </c>
      <c r="N2128" s="12">
        <f t="shared" si="1246"/>
        <v>0.59107277824172721</v>
      </c>
      <c r="O2128" s="24">
        <f t="shared" si="1247"/>
        <v>814.93838968875536</v>
      </c>
      <c r="P2128" s="12">
        <f t="shared" si="1261"/>
        <v>0.23795840922648423</v>
      </c>
      <c r="Q2128" s="24">
        <f t="shared" si="1262"/>
        <v>710.11993207777516</v>
      </c>
      <c r="R2128" s="12">
        <f t="shared" si="1248"/>
        <v>0.25523163843468283</v>
      </c>
      <c r="S2128" s="24">
        <f t="shared" si="1249"/>
        <v>1132.3546744674659</v>
      </c>
      <c r="T2128" s="12">
        <f t="shared" si="1263"/>
        <v>0.14601069426420671</v>
      </c>
      <c r="W2128" s="24">
        <f t="shared" si="1264"/>
        <v>1008.0638114876224</v>
      </c>
      <c r="X2128" s="24">
        <f t="shared" si="1265"/>
        <v>650</v>
      </c>
      <c r="Y2128" s="13">
        <f t="shared" si="1250"/>
        <v>0.26317275439662702</v>
      </c>
      <c r="Z2128" s="24">
        <f t="shared" si="1251"/>
        <v>1064.5064707296001</v>
      </c>
      <c r="AA2128" s="24">
        <f t="shared" si="1252"/>
        <v>10455.63845702475</v>
      </c>
      <c r="AB2128" s="24">
        <f t="shared" si="1266"/>
        <v>859.09187178269872</v>
      </c>
      <c r="AC2128" s="24">
        <f t="shared" si="1267"/>
        <v>710.11993207777516</v>
      </c>
      <c r="AD2128" s="123">
        <f t="shared" si="1268"/>
        <v>10550</v>
      </c>
      <c r="AE2128" s="14">
        <f t="shared" si="1269"/>
        <v>175.83333333333334</v>
      </c>
      <c r="AF2128" s="24">
        <f t="shared" si="1253"/>
        <v>500</v>
      </c>
      <c r="AG2128" s="3">
        <f t="shared" si="1270"/>
        <v>-1</v>
      </c>
      <c r="AH2128" s="14">
        <f t="shared" si="1274"/>
        <v>0</v>
      </c>
      <c r="AI2128" s="14">
        <f t="shared" si="1275"/>
        <v>0</v>
      </c>
      <c r="AJ2128" s="14">
        <f t="shared" si="1276"/>
        <v>0.64999999999999991</v>
      </c>
      <c r="AK2128" s="14">
        <f t="shared" si="1277"/>
        <v>0.87999999999999989</v>
      </c>
      <c r="AL2128" s="24">
        <f t="shared" si="1271"/>
        <v>841.05255981746041</v>
      </c>
      <c r="AM2128" s="14">
        <f t="shared" si="1272"/>
        <v>674.04130814729854</v>
      </c>
      <c r="AN2128" s="138" t="str">
        <f t="shared" si="1273"/>
        <v>modifiée</v>
      </c>
      <c r="AP2128" s="124"/>
    </row>
    <row r="2129" spans="2:42" x14ac:dyDescent="0.25">
      <c r="B2129" s="3">
        <f t="shared" si="1254"/>
        <v>10555</v>
      </c>
      <c r="C2129" s="14">
        <f t="shared" si="1255"/>
        <v>175.91666666666666</v>
      </c>
      <c r="D2129" s="11">
        <f t="shared" si="1256"/>
        <v>1106.3033832052868</v>
      </c>
      <c r="E2129" s="11">
        <f t="shared" si="1241"/>
        <v>1050.8648457431784</v>
      </c>
      <c r="F2129" s="11">
        <f t="shared" si="1257"/>
        <v>559.96812986855309</v>
      </c>
      <c r="G2129" s="11">
        <f t="shared" si="1242"/>
        <v>797.25302214486942</v>
      </c>
      <c r="H2129" s="11">
        <f t="shared" si="1243"/>
        <v>710.26594277203935</v>
      </c>
      <c r="I2129" s="24">
        <f t="shared" si="1258"/>
        <v>559.96812986855309</v>
      </c>
      <c r="J2129" s="12">
        <f t="shared" si="1244"/>
        <v>0.2237081361083916</v>
      </c>
      <c r="K2129" s="24">
        <f t="shared" si="1245"/>
        <v>717.73264705309805</v>
      </c>
      <c r="L2129" s="12">
        <f t="shared" si="1259"/>
        <v>0.17887228659683693</v>
      </c>
      <c r="M2129" s="24">
        <f t="shared" si="1260"/>
        <v>797.25302214486942</v>
      </c>
      <c r="N2129" s="12">
        <f t="shared" si="1246"/>
        <v>0.59177681151208694</v>
      </c>
      <c r="O2129" s="24">
        <f t="shared" si="1247"/>
        <v>813.96886244728034</v>
      </c>
      <c r="P2129" s="12">
        <f t="shared" si="1261"/>
        <v>0.23806520130008868</v>
      </c>
      <c r="Q2129" s="24">
        <f t="shared" si="1262"/>
        <v>710.26594277203935</v>
      </c>
      <c r="R2129" s="12">
        <f t="shared" si="1248"/>
        <v>0.25467943513989705</v>
      </c>
      <c r="S2129" s="24">
        <f t="shared" si="1249"/>
        <v>1134.8098785233547</v>
      </c>
      <c r="T2129" s="12">
        <f t="shared" si="1263"/>
        <v>0.14569277961810834</v>
      </c>
      <c r="W2129" s="24">
        <f t="shared" si="1264"/>
        <v>1008.326984242019</v>
      </c>
      <c r="X2129" s="24">
        <f t="shared" si="1265"/>
        <v>650</v>
      </c>
      <c r="Y2129" s="13">
        <f t="shared" si="1250"/>
        <v>0.26304358954217122</v>
      </c>
      <c r="Z2129" s="24">
        <f t="shared" si="1251"/>
        <v>1063.4465375289865</v>
      </c>
      <c r="AA2129" s="24">
        <f t="shared" si="1252"/>
        <v>10451.044317689191</v>
      </c>
      <c r="AB2129" s="24">
        <f t="shared" si="1266"/>
        <v>859.2964635070291</v>
      </c>
      <c r="AC2129" s="24">
        <f t="shared" si="1267"/>
        <v>710.26594277203935</v>
      </c>
      <c r="AD2129" s="123">
        <f t="shared" si="1268"/>
        <v>10555</v>
      </c>
      <c r="AE2129" s="14">
        <f t="shared" si="1269"/>
        <v>175.91666666666666</v>
      </c>
      <c r="AF2129" s="24">
        <f t="shared" si="1253"/>
        <v>500</v>
      </c>
      <c r="AG2129" s="3">
        <f t="shared" si="1270"/>
        <v>-1</v>
      </c>
      <c r="AH2129" s="14">
        <f t="shared" si="1274"/>
        <v>0</v>
      </c>
      <c r="AI2129" s="14">
        <f t="shared" si="1275"/>
        <v>0</v>
      </c>
      <c r="AJ2129" s="14">
        <f t="shared" si="1276"/>
        <v>0.64999999999999991</v>
      </c>
      <c r="AK2129" s="14">
        <f t="shared" si="1277"/>
        <v>0.87999999999999989</v>
      </c>
      <c r="AL2129" s="24">
        <f t="shared" si="1271"/>
        <v>841.24409627207297</v>
      </c>
      <c r="AM2129" s="14">
        <f t="shared" si="1272"/>
        <v>674.16120830212685</v>
      </c>
      <c r="AN2129" s="138" t="str">
        <f t="shared" si="1273"/>
        <v>modifiée</v>
      </c>
      <c r="AP2129" s="124"/>
    </row>
    <row r="2130" spans="2:42" x14ac:dyDescent="0.25">
      <c r="B2130" s="3">
        <f t="shared" si="1254"/>
        <v>10560</v>
      </c>
      <c r="C2130" s="14">
        <f t="shared" si="1255"/>
        <v>176</v>
      </c>
      <c r="D2130" s="11">
        <f t="shared" si="1256"/>
        <v>1106.3742926227278</v>
      </c>
      <c r="E2130" s="11">
        <f t="shared" ref="E2130:E2193" si="1278">IF(B2130&lt;=40*60,20+345*CRed_1*LOG(8*C2130+1,10),ThetaG40+(ThetaG120-ThetaG40)/80*(C2130-40))</f>
        <v>1051.0856211695507</v>
      </c>
      <c r="F2130" s="11">
        <f t="shared" si="1257"/>
        <v>560.14700215514995</v>
      </c>
      <c r="G2130" s="11">
        <f t="shared" ref="G2130:G2193" si="1279">M2130</f>
        <v>797.49108734616948</v>
      </c>
      <c r="H2130" s="11">
        <f t="shared" ref="H2130:H2193" si="1280">Q2130</f>
        <v>710.41163555165747</v>
      </c>
      <c r="I2130" s="24">
        <f t="shared" si="1258"/>
        <v>560.14700215514995</v>
      </c>
      <c r="J2130" s="12">
        <f t="shared" ref="J2130:J2193" si="1281">Cp*RhoP/(K2130*RhoA)*dP/1000*MassivSS</f>
        <v>0.22365412464860798</v>
      </c>
      <c r="K2130" s="24">
        <f t="shared" ref="K2130:K2193" si="1282">IF(I2130&lt;600,425+0.773*I2130-1.69/1000*I2130^2+2.22/1000^2*I2130^3,IF(I2130&lt;735,666+13002/(738-I2130),IF(I2130&lt;900,545+17820/(I2130-731),650)))</f>
        <v>717.90597624191855</v>
      </c>
      <c r="L2130" s="12">
        <f t="shared" si="1259"/>
        <v>0.17879723040688233</v>
      </c>
      <c r="M2130" s="24">
        <f t="shared" si="1260"/>
        <v>797.49108734616948</v>
      </c>
      <c r="N2130" s="12">
        <f t="shared" ref="N2130:N2193" si="1283">Cp*RhoP/(O2130*RhoA)*dP/1000*MassivW</f>
        <v>0.59247778043636046</v>
      </c>
      <c r="O2130" s="24">
        <f t="shared" ref="O2130:O2193" si="1284">IF(M2130&lt;600,425+0.773*M2130-1.69/1000*M2130^2+2.22/1000^2*M2130^3,IF(M2130&lt;735,666+13002/(738-M2130),IF(M2130&lt;900,545+17820/(M2130-731),650)))</f>
        <v>813.00584426036767</v>
      </c>
      <c r="P2130" s="12">
        <f t="shared" si="1261"/>
        <v>0.23817050681109059</v>
      </c>
      <c r="Q2130" s="24">
        <f t="shared" si="1262"/>
        <v>710.41163555165747</v>
      </c>
      <c r="R2130" s="12">
        <f t="shared" ref="R2130:R2193" si="1285">Cp*RhoP/(S2130*RhoA)*dP/1000*MassivSI</f>
        <v>0.25412502246391205</v>
      </c>
      <c r="S2130" s="24">
        <f t="shared" ref="S2130:S2193" si="1286">IF(Q2130&lt;600,425+0.773*Q2130-1.69/1000*Q2130^2+2.22/1000^2*Q2130^3,IF(Q2130&lt;735,666+13002/(738-Q2130),IF(Q2130&lt;900,545+17820/(Q2130-731),650)))</f>
        <v>1137.2856401598369</v>
      </c>
      <c r="T2130" s="12">
        <f t="shared" si="1263"/>
        <v>0.14537381380564088</v>
      </c>
      <c r="W2130" s="24">
        <f t="shared" si="1264"/>
        <v>1008.5900278315611</v>
      </c>
      <c r="X2130" s="24">
        <f t="shared" si="1265"/>
        <v>650</v>
      </c>
      <c r="Y2130" s="13">
        <f t="shared" ref="Y2130:Y2193" si="1287">MAX(MassivSSCO/(X2130*RhoA)*DeltaT*(Z2130+AA2130),L2130)</f>
        <v>0.26291497329018448</v>
      </c>
      <c r="Z2130" s="24">
        <f t="shared" ref="Z2130:Z2193" si="1288">AlphaC*(E2130-W2130)</f>
        <v>1062.3898334497399</v>
      </c>
      <c r="AA2130" s="24">
        <f t="shared" ref="AA2130:AA2193" si="1289">Phi*EpsilonF*0.7*Botzman/10^8*EpsilonA*((E2130+273)^4-(W2130+273)^4)</f>
        <v>10446.470963800057</v>
      </c>
      <c r="AB2130" s="24">
        <f t="shared" si="1266"/>
        <v>859.50083169160928</v>
      </c>
      <c r="AC2130" s="24">
        <f t="shared" si="1267"/>
        <v>710.41163555165747</v>
      </c>
      <c r="AD2130" s="123">
        <f t="shared" si="1268"/>
        <v>10560</v>
      </c>
      <c r="AE2130" s="14">
        <f t="shared" si="1269"/>
        <v>176</v>
      </c>
      <c r="AF2130" s="24">
        <f t="shared" ref="AF2130:AF2193" si="1290">IF(AC2130&lt;=450,Thetha0_0,IF(AC2130&gt;=650,Thetha0_2,(IF(AC2130&lt;=550,Thetha0_0+(Thetha0_1-Thetha0_0)/100*(AC2130-450),Thetha0_1+(Thetha0_2-Thetha0_1)/100*(AC2130-550)))))</f>
        <v>500</v>
      </c>
      <c r="AG2130" s="3">
        <f t="shared" si="1270"/>
        <v>-1</v>
      </c>
      <c r="AH2130" s="14">
        <f t="shared" si="1274"/>
        <v>0</v>
      </c>
      <c r="AI2130" s="14">
        <f t="shared" si="1275"/>
        <v>0</v>
      </c>
      <c r="AJ2130" s="14">
        <f t="shared" si="1276"/>
        <v>0.64999999999999991</v>
      </c>
      <c r="AK2130" s="14">
        <f t="shared" si="1277"/>
        <v>0.87999999999999989</v>
      </c>
      <c r="AL2130" s="24">
        <f t="shared" si="1271"/>
        <v>841.43541801675519</v>
      </c>
      <c r="AM2130" s="14">
        <f t="shared" si="1272"/>
        <v>674.28080820194918</v>
      </c>
      <c r="AN2130" s="138" t="str">
        <f t="shared" si="1273"/>
        <v>modifiée</v>
      </c>
      <c r="AP2130" s="124"/>
    </row>
    <row r="2131" spans="2:42" x14ac:dyDescent="0.25">
      <c r="B2131" s="3">
        <f t="shared" ref="B2131:B2194" si="1291">B2130+DeltaT</f>
        <v>10565</v>
      </c>
      <c r="C2131" s="14">
        <f t="shared" ref="C2131:C2194" si="1292">B2131/60</f>
        <v>176.08333333333334</v>
      </c>
      <c r="D2131" s="11">
        <f t="shared" ref="D2131:D2194" si="1293">20+345*LOG(8*C2131+1,10)</f>
        <v>1106.4451684973969</v>
      </c>
      <c r="E2131" s="11">
        <f t="shared" si="1278"/>
        <v>1051.3063965959229</v>
      </c>
      <c r="F2131" s="11">
        <f t="shared" ref="F2131:F2194" si="1294">I2131</f>
        <v>560.32579938555682</v>
      </c>
      <c r="G2131" s="11">
        <f t="shared" si="1279"/>
        <v>797.7292578529806</v>
      </c>
      <c r="H2131" s="11">
        <f t="shared" si="1280"/>
        <v>710.55700936546316</v>
      </c>
      <c r="I2131" s="24">
        <f t="shared" ref="I2131:I2194" si="1295">I2130+IF(Limit=Oui,MAX(0,L2130),L2130)</f>
        <v>560.32579938555682</v>
      </c>
      <c r="J2131" s="12">
        <f t="shared" si="1281"/>
        <v>0.22360012127591608</v>
      </c>
      <c r="K2131" s="24">
        <f t="shared" si="1282"/>
        <v>718.07936319614532</v>
      </c>
      <c r="L2131" s="12">
        <f t="shared" ref="L2131:L2194" si="1296">LambdaP*MassivSS/(dP/1000)/(K2131*RhoA)/(1+J2131/3)*(D2131-I2131)*DeltaT-(EXP(J2131/10)-1)*(D2131-D2130)</f>
        <v>0.17872220751244405</v>
      </c>
      <c r="M2131" s="24">
        <f t="shared" ref="M2131:M2194" si="1297">M2130+IF(Limit=Oui,MAX(0,P2130),P2130)</f>
        <v>797.7292578529806</v>
      </c>
      <c r="N2131" s="12">
        <f t="shared" si="1283"/>
        <v>0.59317570042182211</v>
      </c>
      <c r="O2131" s="24">
        <f t="shared" si="1284"/>
        <v>812.04927603513033</v>
      </c>
      <c r="P2131" s="12">
        <f t="shared" ref="P2131:P2194" si="1298">LambdaP*MassivW/(dP/1000)/(O2131*RhoA)/(1+N2131/3)*(D2131-M2131)*DeltaT-(EXP(N2131/10)-1)*(D2131-D2130)</f>
        <v>0.23827433487375496</v>
      </c>
      <c r="Q2131" s="24">
        <f t="shared" ref="Q2131:Q2194" si="1299">Q2130+IF(Limit=Oui,MAX(0,T2130),T2130)</f>
        <v>710.55700936546316</v>
      </c>
      <c r="R2131" s="12">
        <f t="shared" si="1285"/>
        <v>0.25356839514136109</v>
      </c>
      <c r="S2131" s="24">
        <f t="shared" si="1286"/>
        <v>1139.7821826035629</v>
      </c>
      <c r="T2131" s="12">
        <f t="shared" ref="T2131:T2194" si="1300">LambdaP*MassivSI/(dP/1000)/(S2131*RhoA)/(1+R2131/3)*(D2131-Q2131)*DeltaT-(EXP(R2131/10)-1)*(D2131-D2130)</f>
        <v>0.14505379326649848</v>
      </c>
      <c r="W2131" s="24">
        <f t="shared" ref="W2131:W2194" si="1301">W2130+IF(Limit=Oui,MAX(0,Y2130),Y2130)</f>
        <v>1008.8529428048513</v>
      </c>
      <c r="X2131" s="24">
        <f t="shared" ref="X2131:X2194" si="1302">IF(W2131&lt;600,425+0.773*W2131-1.69/1000*W2131^2+2.22/1000^2*W2131^3,IF(W2131&lt;735,666+13002/(738-W2131),IF(W2131&lt;900,545+17820/(W2131-731),650)))</f>
        <v>650</v>
      </c>
      <c r="Y2131" s="13">
        <f t="shared" si="1287"/>
        <v>0.26278690353035372</v>
      </c>
      <c r="Z2131" s="24">
        <f t="shared" si="1288"/>
        <v>1061.3363447767911</v>
      </c>
      <c r="AA2131" s="24">
        <f t="shared" si="1289"/>
        <v>10441.918316695401</v>
      </c>
      <c r="AB2131" s="24">
        <f t="shared" ref="AB2131:AB2194" si="1303">MAX(M2131,AVERAGE(W2131,AC2131))</f>
        <v>859.70497608515723</v>
      </c>
      <c r="AC2131" s="24">
        <f t="shared" ref="AC2131:AC2194" si="1304">Q2131</f>
        <v>710.55700936546316</v>
      </c>
      <c r="AD2131" s="123">
        <f t="shared" ref="AD2131:AD2194" si="1305">B2131</f>
        <v>10565</v>
      </c>
      <c r="AE2131" s="14">
        <f t="shared" ref="AE2131:AE2194" si="1306">C2131</f>
        <v>176.08333333333334</v>
      </c>
      <c r="AF2131" s="24">
        <f t="shared" si="1290"/>
        <v>500</v>
      </c>
      <c r="AG2131" s="3">
        <f t="shared" ref="AG2131:AG2194" si="1307">IF(C2131&lt;=30,AH2131,IF(C2131&lt;=60,AI2131,IF(C2131&lt;=90,AJ2131,IF(C2131&lt;=120,AK2131,-1))))</f>
        <v>-1</v>
      </c>
      <c r="AH2131" s="14">
        <f t="shared" si="1274"/>
        <v>0</v>
      </c>
      <c r="AI2131" s="14">
        <f t="shared" si="1275"/>
        <v>0</v>
      </c>
      <c r="AJ2131" s="14">
        <f t="shared" si="1276"/>
        <v>0.64999999999999991</v>
      </c>
      <c r="AK2131" s="14">
        <f t="shared" si="1277"/>
        <v>0.87999999999999989</v>
      </c>
      <c r="AL2131" s="24">
        <f t="shared" ref="AL2131:AL2194" si="1308">MAX(M2131,AVERAGE(W2131,AM2131))</f>
        <v>841.62652482284568</v>
      </c>
      <c r="AM2131" s="14">
        <f t="shared" ref="AM2131:AM2194" si="1309">IF(W2131&gt;=AF2131,(1+(W2131-AF2131)*AG2131/10000)*AC2131,AC2131)</f>
        <v>674.40010684084007</v>
      </c>
      <c r="AN2131" s="138" t="str">
        <f t="shared" ref="AN2131:AN2194" si="1310">IF(AM2131=AC2131,"","modifiée")</f>
        <v>modifiée</v>
      </c>
      <c r="AP2131" s="124"/>
    </row>
    <row r="2132" spans="2:42" x14ac:dyDescent="0.25">
      <c r="B2132" s="3">
        <f t="shared" si="1291"/>
        <v>10570</v>
      </c>
      <c r="C2132" s="14">
        <f t="shared" si="1292"/>
        <v>176.16666666666666</v>
      </c>
      <c r="D2132" s="11">
        <f t="shared" si="1293"/>
        <v>1106.516010861013</v>
      </c>
      <c r="E2132" s="11">
        <f t="shared" si="1278"/>
        <v>1051.527172022295</v>
      </c>
      <c r="F2132" s="11">
        <f t="shared" si="1294"/>
        <v>560.50452159306928</v>
      </c>
      <c r="G2132" s="11">
        <f t="shared" si="1279"/>
        <v>797.96753218785432</v>
      </c>
      <c r="H2132" s="11">
        <f t="shared" si="1280"/>
        <v>710.70206315872963</v>
      </c>
      <c r="I2132" s="24">
        <f t="shared" si="1295"/>
        <v>560.50452159306928</v>
      </c>
      <c r="J2132" s="12">
        <f t="shared" si="1281"/>
        <v>0.22354612601488488</v>
      </c>
      <c r="K2132" s="24">
        <f t="shared" si="1282"/>
        <v>718.25280785988457</v>
      </c>
      <c r="L2132" s="12">
        <f t="shared" si="1296"/>
        <v>0.17864721792140748</v>
      </c>
      <c r="M2132" s="24">
        <f t="shared" si="1297"/>
        <v>797.96753218785432</v>
      </c>
      <c r="N2132" s="12">
        <f t="shared" si="1283"/>
        <v>0.59387058681607852</v>
      </c>
      <c r="O2132" s="24">
        <f t="shared" si="1284"/>
        <v>811.09909933685685</v>
      </c>
      <c r="P2132" s="12">
        <f t="shared" si="1298"/>
        <v>0.23837669455416621</v>
      </c>
      <c r="Q2132" s="24">
        <f t="shared" si="1299"/>
        <v>710.70206315872963</v>
      </c>
      <c r="R2132" s="12">
        <f t="shared" si="1285"/>
        <v>0.25300954799558351</v>
      </c>
      <c r="S2132" s="24">
        <f t="shared" si="1286"/>
        <v>1142.2997319395558</v>
      </c>
      <c r="T2132" s="12">
        <f t="shared" si="1300"/>
        <v>0.14473271447272032</v>
      </c>
      <c r="W2132" s="24">
        <f t="shared" si="1301"/>
        <v>1009.1157297083817</v>
      </c>
      <c r="X2132" s="24">
        <f t="shared" si="1302"/>
        <v>650</v>
      </c>
      <c r="Y2132" s="13">
        <f t="shared" si="1287"/>
        <v>0.26265937815803286</v>
      </c>
      <c r="Z2132" s="24">
        <f t="shared" si="1288"/>
        <v>1060.2860578478328</v>
      </c>
      <c r="AA2132" s="24">
        <f t="shared" si="1289"/>
        <v>10437.386297908595</v>
      </c>
      <c r="AB2132" s="24">
        <f t="shared" si="1303"/>
        <v>859.90889643355558</v>
      </c>
      <c r="AC2132" s="24">
        <f t="shared" si="1304"/>
        <v>710.70206315872963</v>
      </c>
      <c r="AD2132" s="123">
        <f t="shared" si="1305"/>
        <v>10570</v>
      </c>
      <c r="AE2132" s="14">
        <f t="shared" si="1306"/>
        <v>176.16666666666666</v>
      </c>
      <c r="AF2132" s="24">
        <f t="shared" si="1290"/>
        <v>500</v>
      </c>
      <c r="AG2132" s="3">
        <f t="shared" si="1307"/>
        <v>-1</v>
      </c>
      <c r="AH2132" s="14">
        <f t="shared" si="1274"/>
        <v>0</v>
      </c>
      <c r="AI2132" s="14">
        <f t="shared" si="1275"/>
        <v>0</v>
      </c>
      <c r="AJ2132" s="14">
        <f t="shared" si="1276"/>
        <v>0.64999999999999991</v>
      </c>
      <c r="AK2132" s="14">
        <f t="shared" si="1277"/>
        <v>0.87999999999999989</v>
      </c>
      <c r="AL2132" s="24">
        <f t="shared" si="1308"/>
        <v>841.81741645904026</v>
      </c>
      <c r="AM2132" s="14">
        <f t="shared" si="1309"/>
        <v>674.51910320969876</v>
      </c>
      <c r="AN2132" s="138" t="str">
        <f t="shared" si="1310"/>
        <v>modifiée</v>
      </c>
      <c r="AP2132" s="124"/>
    </row>
    <row r="2133" spans="2:42" x14ac:dyDescent="0.25">
      <c r="B2133" s="3">
        <f t="shared" si="1291"/>
        <v>10575</v>
      </c>
      <c r="C2133" s="14">
        <f t="shared" si="1292"/>
        <v>176.25</v>
      </c>
      <c r="D2133" s="11">
        <f t="shared" si="1293"/>
        <v>1106.5868197452501</v>
      </c>
      <c r="E2133" s="11">
        <f t="shared" si="1278"/>
        <v>1051.7479474486672</v>
      </c>
      <c r="F2133" s="11">
        <f t="shared" si="1294"/>
        <v>560.68316881099065</v>
      </c>
      <c r="G2133" s="11">
        <f t="shared" si="1279"/>
        <v>798.20590888240849</v>
      </c>
      <c r="H2133" s="11">
        <f t="shared" si="1280"/>
        <v>710.84679587320238</v>
      </c>
      <c r="I2133" s="24">
        <f t="shared" si="1295"/>
        <v>560.68316881099065</v>
      </c>
      <c r="J2133" s="12">
        <f t="shared" si="1281"/>
        <v>0.22349213889004449</v>
      </c>
      <c r="K2133" s="24">
        <f t="shared" si="1282"/>
        <v>718.42631017722533</v>
      </c>
      <c r="L2133" s="12">
        <f t="shared" si="1296"/>
        <v>0.17857226164158577</v>
      </c>
      <c r="M2133" s="24">
        <f t="shared" si="1297"/>
        <v>798.20590888240849</v>
      </c>
      <c r="N2133" s="12">
        <f t="shared" si="1283"/>
        <v>0.59456245490671356</v>
      </c>
      <c r="O2133" s="24">
        <f t="shared" si="1284"/>
        <v>810.15525638050667</v>
      </c>
      <c r="P2133" s="12">
        <f t="shared" si="1298"/>
        <v>0.23847759487016854</v>
      </c>
      <c r="Q2133" s="24">
        <f t="shared" si="1299"/>
        <v>710.84679587320238</v>
      </c>
      <c r="R2133" s="12">
        <f t="shared" si="1285"/>
        <v>0.25244847594094655</v>
      </c>
      <c r="S2133" s="24">
        <f t="shared" si="1286"/>
        <v>1144.8385171519508</v>
      </c>
      <c r="T2133" s="12">
        <f t="shared" si="1300"/>
        <v>0.14441057392976966</v>
      </c>
      <c r="W2133" s="24">
        <f t="shared" si="1301"/>
        <v>1009.3783890865396</v>
      </c>
      <c r="X2133" s="24">
        <f t="shared" si="1302"/>
        <v>650</v>
      </c>
      <c r="Y2133" s="13">
        <f t="shared" si="1287"/>
        <v>0.26253239507423759</v>
      </c>
      <c r="Z2133" s="24">
        <f t="shared" si="1288"/>
        <v>1059.2389590531893</v>
      </c>
      <c r="AA2133" s="24">
        <f t="shared" si="1289"/>
        <v>10432.874829168202</v>
      </c>
      <c r="AB2133" s="24">
        <f t="shared" si="1303"/>
        <v>860.11259247987095</v>
      </c>
      <c r="AC2133" s="24">
        <f t="shared" si="1304"/>
        <v>710.84679587320238</v>
      </c>
      <c r="AD2133" s="123">
        <f t="shared" si="1305"/>
        <v>10575</v>
      </c>
      <c r="AE2133" s="14">
        <f t="shared" si="1306"/>
        <v>176.25</v>
      </c>
      <c r="AF2133" s="24">
        <f t="shared" si="1290"/>
        <v>500</v>
      </c>
      <c r="AG2133" s="3">
        <f t="shared" si="1307"/>
        <v>-1</v>
      </c>
      <c r="AH2133" s="14">
        <f t="shared" si="1274"/>
        <v>0</v>
      </c>
      <c r="AI2133" s="14">
        <f t="shared" si="1275"/>
        <v>0</v>
      </c>
      <c r="AJ2133" s="14">
        <f t="shared" si="1276"/>
        <v>0.64999999999999991</v>
      </c>
      <c r="AK2133" s="14">
        <f t="shared" si="1277"/>
        <v>0.87999999999999989</v>
      </c>
      <c r="AL2133" s="24">
        <f t="shared" si="1308"/>
        <v>842.00809269140996</v>
      </c>
      <c r="AM2133" s="14">
        <f t="shared" si="1309"/>
        <v>674.63779629628038</v>
      </c>
      <c r="AN2133" s="138" t="str">
        <f t="shared" si="1310"/>
        <v>modifiée</v>
      </c>
      <c r="AP2133" s="124"/>
    </row>
    <row r="2134" spans="2:42" x14ac:dyDescent="0.25">
      <c r="B2134" s="3">
        <f t="shared" si="1291"/>
        <v>10580</v>
      </c>
      <c r="C2134" s="14">
        <f t="shared" si="1292"/>
        <v>176.33333333333334</v>
      </c>
      <c r="D2134" s="11">
        <f t="shared" si="1293"/>
        <v>1106.6575951817367</v>
      </c>
      <c r="E2134" s="11">
        <f t="shared" si="1278"/>
        <v>1051.9687228750395</v>
      </c>
      <c r="F2134" s="11">
        <f t="shared" si="1294"/>
        <v>560.86174107263219</v>
      </c>
      <c r="G2134" s="11">
        <f t="shared" si="1279"/>
        <v>798.44438647727861</v>
      </c>
      <c r="H2134" s="11">
        <f t="shared" si="1280"/>
        <v>710.99120644713219</v>
      </c>
      <c r="I2134" s="24">
        <f t="shared" si="1295"/>
        <v>560.86174107263219</v>
      </c>
      <c r="J2134" s="12">
        <f t="shared" si="1281"/>
        <v>0.22343815992588614</v>
      </c>
      <c r="K2134" s="24">
        <f t="shared" si="1282"/>
        <v>718.59987009223869</v>
      </c>
      <c r="L2134" s="12">
        <f t="shared" si="1296"/>
        <v>0.17849733868075002</v>
      </c>
      <c r="M2134" s="24">
        <f t="shared" si="1297"/>
        <v>798.44438647727861</v>
      </c>
      <c r="N2134" s="12">
        <f t="shared" si="1283"/>
        <v>0.59525131992094549</v>
      </c>
      <c r="O2134" s="24">
        <f t="shared" si="1284"/>
        <v>809.21769002233259</v>
      </c>
      <c r="P2134" s="12">
        <f t="shared" si="1298"/>
        <v>0.23857704479150549</v>
      </c>
      <c r="Q2134" s="24">
        <f t="shared" si="1299"/>
        <v>710.99120644713219</v>
      </c>
      <c r="R2134" s="12">
        <f t="shared" si="1285"/>
        <v>0.25188517398520277</v>
      </c>
      <c r="S2134" s="24">
        <f t="shared" si="1286"/>
        <v>1147.3987701653352</v>
      </c>
      <c r="T2134" s="12">
        <f t="shared" si="1300"/>
        <v>0.14408736817771375</v>
      </c>
      <c r="W2134" s="24">
        <f t="shared" si="1301"/>
        <v>1009.6409214816139</v>
      </c>
      <c r="X2134" s="24">
        <f t="shared" si="1302"/>
        <v>650</v>
      </c>
      <c r="Y2134" s="13">
        <f t="shared" si="1287"/>
        <v>0.26240595218564916</v>
      </c>
      <c r="Z2134" s="24">
        <f t="shared" si="1288"/>
        <v>1058.1950348356399</v>
      </c>
      <c r="AA2134" s="24">
        <f t="shared" si="1289"/>
        <v>10428.383832398349</v>
      </c>
      <c r="AB2134" s="24">
        <f t="shared" si="1303"/>
        <v>860.31606396437303</v>
      </c>
      <c r="AC2134" s="24">
        <f t="shared" si="1304"/>
        <v>710.99120644713219</v>
      </c>
      <c r="AD2134" s="123">
        <f t="shared" si="1305"/>
        <v>10580</v>
      </c>
      <c r="AE2134" s="14">
        <f t="shared" si="1306"/>
        <v>176.33333333333334</v>
      </c>
      <c r="AF2134" s="24">
        <f t="shared" si="1290"/>
        <v>500</v>
      </c>
      <c r="AG2134" s="3">
        <f t="shared" si="1307"/>
        <v>-1</v>
      </c>
      <c r="AH2134" s="14">
        <f t="shared" si="1274"/>
        <v>0</v>
      </c>
      <c r="AI2134" s="14">
        <f t="shared" si="1275"/>
        <v>0</v>
      </c>
      <c r="AJ2134" s="14">
        <f t="shared" si="1276"/>
        <v>0.64999999999999991</v>
      </c>
      <c r="AK2134" s="14">
        <f t="shared" si="1277"/>
        <v>0.87999999999999989</v>
      </c>
      <c r="AL2134" s="24">
        <f t="shared" si="1308"/>
        <v>842.19855328342101</v>
      </c>
      <c r="AM2134" s="14">
        <f t="shared" si="1309"/>
        <v>674.75618508522814</v>
      </c>
      <c r="AN2134" s="138" t="str">
        <f t="shared" si="1310"/>
        <v>modifiée</v>
      </c>
      <c r="AP2134" s="124"/>
    </row>
    <row r="2135" spans="2:42" x14ac:dyDescent="0.25">
      <c r="B2135" s="3">
        <f t="shared" si="1291"/>
        <v>10585</v>
      </c>
      <c r="C2135" s="14">
        <f t="shared" si="1292"/>
        <v>176.41666666666666</v>
      </c>
      <c r="D2135" s="11">
        <f t="shared" si="1293"/>
        <v>1106.7283372020579</v>
      </c>
      <c r="E2135" s="11">
        <f t="shared" si="1278"/>
        <v>1052.1894983014117</v>
      </c>
      <c r="F2135" s="11">
        <f t="shared" si="1294"/>
        <v>561.04023841131288</v>
      </c>
      <c r="G2135" s="11">
        <f t="shared" si="1279"/>
        <v>798.68296352207017</v>
      </c>
      <c r="H2135" s="11">
        <f t="shared" si="1280"/>
        <v>711.13529381530986</v>
      </c>
      <c r="I2135" s="24">
        <f t="shared" si="1295"/>
        <v>561.04023841131288</v>
      </c>
      <c r="J2135" s="12">
        <f t="shared" si="1281"/>
        <v>0.22338418914686201</v>
      </c>
      <c r="K2135" s="24">
        <f t="shared" si="1282"/>
        <v>718.77348754897844</v>
      </c>
      <c r="L2135" s="12">
        <f t="shared" si="1296"/>
        <v>0.17842244904657389</v>
      </c>
      <c r="M2135" s="24">
        <f t="shared" si="1297"/>
        <v>798.68296352207017</v>
      </c>
      <c r="N2135" s="12">
        <f t="shared" si="1283"/>
        <v>0.59593719702530557</v>
      </c>
      <c r="O2135" s="24">
        <f t="shared" si="1284"/>
        <v>808.28634375161823</v>
      </c>
      <c r="P2135" s="12">
        <f t="shared" si="1298"/>
        <v>0.23867505323973118</v>
      </c>
      <c r="Q2135" s="24">
        <f t="shared" si="1299"/>
        <v>711.13529381530986</v>
      </c>
      <c r="R2135" s="12">
        <f t="shared" si="1285"/>
        <v>0.25131963723187711</v>
      </c>
      <c r="S2135" s="24">
        <f t="shared" si="1286"/>
        <v>1149.9807258867279</v>
      </c>
      <c r="T2135" s="12">
        <f t="shared" si="1300"/>
        <v>0.14376309379232433</v>
      </c>
      <c r="W2135" s="24">
        <f t="shared" si="1301"/>
        <v>1009.9033274337995</v>
      </c>
      <c r="X2135" s="24">
        <f t="shared" si="1302"/>
        <v>650</v>
      </c>
      <c r="Y2135" s="13">
        <f t="shared" si="1287"/>
        <v>0.2622800474046163</v>
      </c>
      <c r="Z2135" s="24">
        <f t="shared" si="1288"/>
        <v>1057.1542716903054</v>
      </c>
      <c r="AA2135" s="24">
        <f t="shared" si="1289"/>
        <v>10423.913229718901</v>
      </c>
      <c r="AB2135" s="24">
        <f t="shared" si="1303"/>
        <v>860.51931062455469</v>
      </c>
      <c r="AC2135" s="24">
        <f t="shared" si="1304"/>
        <v>711.13529381530986</v>
      </c>
      <c r="AD2135" s="123">
        <f t="shared" si="1305"/>
        <v>10585</v>
      </c>
      <c r="AE2135" s="14">
        <f t="shared" si="1306"/>
        <v>176.41666666666666</v>
      </c>
      <c r="AF2135" s="24">
        <f t="shared" si="1290"/>
        <v>500</v>
      </c>
      <c r="AG2135" s="3">
        <f t="shared" si="1307"/>
        <v>-1</v>
      </c>
      <c r="AH2135" s="14">
        <f t="shared" si="1274"/>
        <v>0</v>
      </c>
      <c r="AI2135" s="14">
        <f t="shared" si="1275"/>
        <v>0</v>
      </c>
      <c r="AJ2135" s="14">
        <f t="shared" si="1276"/>
        <v>0.64999999999999991</v>
      </c>
      <c r="AK2135" s="14">
        <f t="shared" si="1277"/>
        <v>0.87999999999999989</v>
      </c>
      <c r="AL2135" s="24">
        <f t="shared" si="1308"/>
        <v>842.3887979959527</v>
      </c>
      <c r="AM2135" s="14">
        <f t="shared" si="1309"/>
        <v>674.874268558106</v>
      </c>
      <c r="AN2135" s="138" t="str">
        <f t="shared" si="1310"/>
        <v>modifiée</v>
      </c>
      <c r="AP2135" s="124"/>
    </row>
    <row r="2136" spans="2:42" x14ac:dyDescent="0.25">
      <c r="B2136" s="3">
        <f t="shared" si="1291"/>
        <v>10590</v>
      </c>
      <c r="C2136" s="14">
        <f t="shared" si="1292"/>
        <v>176.5</v>
      </c>
      <c r="D2136" s="11">
        <f t="shared" si="1293"/>
        <v>1106.7990458377526</v>
      </c>
      <c r="E2136" s="11">
        <f t="shared" si="1278"/>
        <v>1052.410273727784</v>
      </c>
      <c r="F2136" s="11">
        <f t="shared" si="1294"/>
        <v>561.21866086035948</v>
      </c>
      <c r="G2136" s="11">
        <f t="shared" si="1279"/>
        <v>798.92163857530988</v>
      </c>
      <c r="H2136" s="11">
        <f t="shared" si="1280"/>
        <v>711.27905690910222</v>
      </c>
      <c r="I2136" s="24">
        <f t="shared" si="1295"/>
        <v>561.21866086035948</v>
      </c>
      <c r="J2136" s="12">
        <f t="shared" si="1281"/>
        <v>0.22333022657738505</v>
      </c>
      <c r="K2136" s="24">
        <f t="shared" si="1282"/>
        <v>718.94716249148155</v>
      </c>
      <c r="L2136" s="12">
        <f t="shared" si="1296"/>
        <v>0.1783475927467249</v>
      </c>
      <c r="M2136" s="24">
        <f t="shared" si="1297"/>
        <v>798.92163857530988</v>
      </c>
      <c r="N2136" s="12">
        <f t="shared" si="1283"/>
        <v>0.59662010132532783</v>
      </c>
      <c r="O2136" s="24">
        <f t="shared" si="1284"/>
        <v>807.36116168254114</v>
      </c>
      <c r="P2136" s="12">
        <f t="shared" si="1298"/>
        <v>0.23877162908852692</v>
      </c>
      <c r="Q2136" s="24">
        <f t="shared" si="1299"/>
        <v>711.27905690910222</v>
      </c>
      <c r="R2136" s="12">
        <f t="shared" si="1285"/>
        <v>0.25075186088268658</v>
      </c>
      <c r="S2136" s="24">
        <f t="shared" si="1286"/>
        <v>1152.5846222481946</v>
      </c>
      <c r="T2136" s="12">
        <f t="shared" si="1300"/>
        <v>0.1434377473863632</v>
      </c>
      <c r="W2136" s="24">
        <f t="shared" si="1301"/>
        <v>1010.1656074812041</v>
      </c>
      <c r="X2136" s="24">
        <f t="shared" si="1302"/>
        <v>650</v>
      </c>
      <c r="Y2136" s="13">
        <f t="shared" si="1287"/>
        <v>0.26215467864915215</v>
      </c>
      <c r="Z2136" s="24">
        <f t="shared" si="1288"/>
        <v>1056.1166561644968</v>
      </c>
      <c r="AA2136" s="24">
        <f t="shared" si="1289"/>
        <v>10419.462943445487</v>
      </c>
      <c r="AB2136" s="24">
        <f t="shared" si="1303"/>
        <v>860.72233219515317</v>
      </c>
      <c r="AC2136" s="24">
        <f t="shared" si="1304"/>
        <v>711.27905690910222</v>
      </c>
      <c r="AD2136" s="123">
        <f t="shared" si="1305"/>
        <v>10590</v>
      </c>
      <c r="AE2136" s="14">
        <f t="shared" si="1306"/>
        <v>176.5</v>
      </c>
      <c r="AF2136" s="24">
        <f t="shared" si="1290"/>
        <v>500</v>
      </c>
      <c r="AG2136" s="3">
        <f t="shared" si="1307"/>
        <v>-1</v>
      </c>
      <c r="AH2136" s="14">
        <f t="shared" si="1274"/>
        <v>0</v>
      </c>
      <c r="AI2136" s="14">
        <f t="shared" si="1275"/>
        <v>0</v>
      </c>
      <c r="AJ2136" s="14">
        <f t="shared" si="1276"/>
        <v>0.64999999999999991</v>
      </c>
      <c r="AK2136" s="14">
        <f t="shared" si="1277"/>
        <v>0.87999999999999989</v>
      </c>
      <c r="AL2136" s="24">
        <f t="shared" si="1308"/>
        <v>842.57882658731864</v>
      </c>
      <c r="AM2136" s="14">
        <f t="shared" si="1309"/>
        <v>674.99204569343317</v>
      </c>
      <c r="AN2136" s="138" t="str">
        <f t="shared" si="1310"/>
        <v>modifiée</v>
      </c>
      <c r="AP2136" s="124"/>
    </row>
    <row r="2137" spans="2:42" x14ac:dyDescent="0.25">
      <c r="B2137" s="3">
        <f t="shared" si="1291"/>
        <v>10595</v>
      </c>
      <c r="C2137" s="14">
        <f t="shared" si="1292"/>
        <v>176.58333333333334</v>
      </c>
      <c r="D2137" s="11">
        <f t="shared" si="1293"/>
        <v>1106.8697211203162</v>
      </c>
      <c r="E2137" s="11">
        <f t="shared" si="1278"/>
        <v>1052.6310491541562</v>
      </c>
      <c r="F2137" s="11">
        <f t="shared" si="1294"/>
        <v>561.3970084531062</v>
      </c>
      <c r="G2137" s="11">
        <f t="shared" si="1279"/>
        <v>799.16041020439843</v>
      </c>
      <c r="H2137" s="11">
        <f t="shared" si="1280"/>
        <v>711.42249465648854</v>
      </c>
      <c r="I2137" s="24">
        <f t="shared" si="1295"/>
        <v>561.3970084531062</v>
      </c>
      <c r="J2137" s="12">
        <f t="shared" si="1281"/>
        <v>0.22327627224182967</v>
      </c>
      <c r="K2137" s="24">
        <f t="shared" si="1282"/>
        <v>719.12089486376715</v>
      </c>
      <c r="L2137" s="12">
        <f t="shared" si="1296"/>
        <v>0.17827276978876286</v>
      </c>
      <c r="M2137" s="24">
        <f t="shared" si="1297"/>
        <v>799.16041020439843</v>
      </c>
      <c r="N2137" s="12">
        <f t="shared" si="1283"/>
        <v>0.59730004786525814</v>
      </c>
      <c r="O2137" s="24">
        <f t="shared" si="1284"/>
        <v>806.44208854614646</v>
      </c>
      <c r="P2137" s="12">
        <f t="shared" si="1298"/>
        <v>0.23886678116349794</v>
      </c>
      <c r="Q2137" s="24">
        <f t="shared" si="1299"/>
        <v>711.42249465648854</v>
      </c>
      <c r="R2137" s="12">
        <f t="shared" si="1285"/>
        <v>0.25018184023999507</v>
      </c>
      <c r="S2137" s="24">
        <f t="shared" si="1286"/>
        <v>1155.2107002500993</v>
      </c>
      <c r="T2137" s="12">
        <f t="shared" si="1300"/>
        <v>0.14311132561067019</v>
      </c>
      <c r="W2137" s="24">
        <f t="shared" si="1301"/>
        <v>1010.4277621598533</v>
      </c>
      <c r="X2137" s="24">
        <f t="shared" si="1302"/>
        <v>650</v>
      </c>
      <c r="Y2137" s="13">
        <f t="shared" si="1287"/>
        <v>0.26202984384294176</v>
      </c>
      <c r="Z2137" s="24">
        <f t="shared" si="1288"/>
        <v>1055.0821748575743</v>
      </c>
      <c r="AA2137" s="24">
        <f t="shared" si="1289"/>
        <v>10415.032896089977</v>
      </c>
      <c r="AB2137" s="24">
        <f t="shared" si="1303"/>
        <v>860.92512840817085</v>
      </c>
      <c r="AC2137" s="24">
        <f t="shared" si="1304"/>
        <v>711.42249465648854</v>
      </c>
      <c r="AD2137" s="123">
        <f t="shared" si="1305"/>
        <v>10595</v>
      </c>
      <c r="AE2137" s="14">
        <f t="shared" si="1306"/>
        <v>176.58333333333334</v>
      </c>
      <c r="AF2137" s="24">
        <f t="shared" si="1290"/>
        <v>500</v>
      </c>
      <c r="AG2137" s="3">
        <f t="shared" si="1307"/>
        <v>-1</v>
      </c>
      <c r="AH2137" s="14">
        <f t="shared" si="1274"/>
        <v>0</v>
      </c>
      <c r="AI2137" s="14">
        <f t="shared" si="1275"/>
        <v>0</v>
      </c>
      <c r="AJ2137" s="14">
        <f t="shared" si="1276"/>
        <v>0.64999999999999991</v>
      </c>
      <c r="AK2137" s="14">
        <f t="shared" si="1277"/>
        <v>0.87999999999999989</v>
      </c>
      <c r="AL2137" s="24">
        <f t="shared" si="1308"/>
        <v>842.76863881328632</v>
      </c>
      <c r="AM2137" s="14">
        <f t="shared" si="1309"/>
        <v>675.10951546671936</v>
      </c>
      <c r="AN2137" s="138" t="str">
        <f t="shared" si="1310"/>
        <v>modifiée</v>
      </c>
      <c r="AP2137" s="124"/>
    </row>
    <row r="2138" spans="2:42" x14ac:dyDescent="0.25">
      <c r="B2138" s="3">
        <f t="shared" si="1291"/>
        <v>10600</v>
      </c>
      <c r="C2138" s="14">
        <f t="shared" si="1292"/>
        <v>176.66666666666666</v>
      </c>
      <c r="D2138" s="11">
        <f t="shared" si="1293"/>
        <v>1106.9403630811987</v>
      </c>
      <c r="E2138" s="11">
        <f t="shared" si="1278"/>
        <v>1052.8518245805285</v>
      </c>
      <c r="F2138" s="11">
        <f t="shared" si="1294"/>
        <v>561.575281222895</v>
      </c>
      <c r="G2138" s="11">
        <f t="shared" si="1279"/>
        <v>799.39927698556198</v>
      </c>
      <c r="H2138" s="11">
        <f t="shared" si="1280"/>
        <v>711.56560598209921</v>
      </c>
      <c r="I2138" s="24">
        <f t="shared" si="1295"/>
        <v>561.575281222895</v>
      </c>
      <c r="J2138" s="12">
        <f t="shared" si="1281"/>
        <v>0.22322232616453067</v>
      </c>
      <c r="K2138" s="24">
        <f t="shared" si="1282"/>
        <v>719.2946846098389</v>
      </c>
      <c r="L2138" s="12">
        <f t="shared" si="1296"/>
        <v>0.17819798018022651</v>
      </c>
      <c r="M2138" s="24">
        <f t="shared" si="1297"/>
        <v>799.39927698556198</v>
      </c>
      <c r="N2138" s="12">
        <f t="shared" si="1283"/>
        <v>0.59797705162777726</v>
      </c>
      <c r="O2138" s="24">
        <f t="shared" si="1284"/>
        <v>805.52906968244019</v>
      </c>
      <c r="P2138" s="12">
        <f t="shared" si="1298"/>
        <v>0.2389605182424879</v>
      </c>
      <c r="Q2138" s="24">
        <f t="shared" si="1299"/>
        <v>711.56560598209921</v>
      </c>
      <c r="R2138" s="12">
        <f t="shared" si="1285"/>
        <v>0.24960957070929649</v>
      </c>
      <c r="S2138" s="24">
        <f t="shared" si="1286"/>
        <v>1157.8592040050298</v>
      </c>
      <c r="T2138" s="12">
        <f t="shared" si="1300"/>
        <v>0.14278382515548096</v>
      </c>
      <c r="W2138" s="24">
        <f t="shared" si="1301"/>
        <v>1010.6897920036962</v>
      </c>
      <c r="X2138" s="24">
        <f t="shared" si="1302"/>
        <v>650</v>
      </c>
      <c r="Y2138" s="13">
        <f t="shared" si="1287"/>
        <v>0.26190554091533896</v>
      </c>
      <c r="Z2138" s="24">
        <f t="shared" si="1288"/>
        <v>1054.0508144208075</v>
      </c>
      <c r="AA2138" s="24">
        <f t="shared" si="1289"/>
        <v>10410.623010360472</v>
      </c>
      <c r="AB2138" s="24">
        <f t="shared" si="1303"/>
        <v>861.12769899289765</v>
      </c>
      <c r="AC2138" s="24">
        <f t="shared" si="1304"/>
        <v>711.56560598209921</v>
      </c>
      <c r="AD2138" s="123">
        <f t="shared" si="1305"/>
        <v>10600</v>
      </c>
      <c r="AE2138" s="14">
        <f t="shared" si="1306"/>
        <v>176.66666666666666</v>
      </c>
      <c r="AF2138" s="24">
        <f t="shared" si="1290"/>
        <v>500</v>
      </c>
      <c r="AG2138" s="3">
        <f t="shared" si="1307"/>
        <v>-1</v>
      </c>
      <c r="AH2138" s="14">
        <f t="shared" si="1274"/>
        <v>0</v>
      </c>
      <c r="AI2138" s="14">
        <f t="shared" si="1275"/>
        <v>0</v>
      </c>
      <c r="AJ2138" s="14">
        <f t="shared" si="1276"/>
        <v>0.64999999999999991</v>
      </c>
      <c r="AK2138" s="14">
        <f t="shared" si="1277"/>
        <v>0.87999999999999989</v>
      </c>
      <c r="AL2138" s="24">
        <f t="shared" si="1308"/>
        <v>842.95823442709866</v>
      </c>
      <c r="AM2138" s="14">
        <f t="shared" si="1309"/>
        <v>675.22667685050101</v>
      </c>
      <c r="AN2138" s="138" t="str">
        <f t="shared" si="1310"/>
        <v>modifiée</v>
      </c>
      <c r="AP2138" s="124"/>
    </row>
    <row r="2139" spans="2:42" x14ac:dyDescent="0.25">
      <c r="B2139" s="3">
        <f t="shared" si="1291"/>
        <v>10605</v>
      </c>
      <c r="C2139" s="14">
        <f t="shared" si="1292"/>
        <v>176.75</v>
      </c>
      <c r="D2139" s="11">
        <f t="shared" si="1293"/>
        <v>1107.0109717518067</v>
      </c>
      <c r="E2139" s="11">
        <f t="shared" si="1278"/>
        <v>1053.0726000069008</v>
      </c>
      <c r="F2139" s="11">
        <f t="shared" si="1294"/>
        <v>561.75347920307524</v>
      </c>
      <c r="G2139" s="11">
        <f t="shared" si="1279"/>
        <v>799.63823750380448</v>
      </c>
      <c r="H2139" s="11">
        <f t="shared" si="1280"/>
        <v>711.70838980725466</v>
      </c>
      <c r="I2139" s="24">
        <f t="shared" si="1295"/>
        <v>561.75347920307524</v>
      </c>
      <c r="J2139" s="12">
        <f t="shared" si="1281"/>
        <v>0.22316838836978392</v>
      </c>
      <c r="K2139" s="24">
        <f t="shared" si="1282"/>
        <v>719.46853167368295</v>
      </c>
      <c r="L2139" s="12">
        <f t="shared" si="1296"/>
        <v>0.17812322392856228</v>
      </c>
      <c r="M2139" s="24">
        <f t="shared" si="1297"/>
        <v>799.63823750380448</v>
      </c>
      <c r="N2139" s="12">
        <f t="shared" si="1283"/>
        <v>0.59865112753373917</v>
      </c>
      <c r="O2139" s="24">
        <f t="shared" si="1284"/>
        <v>804.6220510325935</v>
      </c>
      <c r="P2139" s="12">
        <f t="shared" si="1298"/>
        <v>0.23905284905546798</v>
      </c>
      <c r="Q2139" s="24">
        <f t="shared" si="1299"/>
        <v>711.70838980725466</v>
      </c>
      <c r="R2139" s="12">
        <f t="shared" si="1285"/>
        <v>0.24903504780173491</v>
      </c>
      <c r="S2139" s="24">
        <f t="shared" si="1286"/>
        <v>1160.5303807823702</v>
      </c>
      <c r="T2139" s="12">
        <f t="shared" si="1300"/>
        <v>0.14245524275158838</v>
      </c>
      <c r="W2139" s="24">
        <f t="shared" si="1301"/>
        <v>1010.9516975446115</v>
      </c>
      <c r="X2139" s="24">
        <f t="shared" si="1302"/>
        <v>650</v>
      </c>
      <c r="Y2139" s="13">
        <f t="shared" si="1287"/>
        <v>0.26178176780136886</v>
      </c>
      <c r="Z2139" s="24">
        <f t="shared" si="1288"/>
        <v>1053.0225615572306</v>
      </c>
      <c r="AA2139" s="24">
        <f t="shared" si="1289"/>
        <v>10406.233209161559</v>
      </c>
      <c r="AB2139" s="24">
        <f t="shared" si="1303"/>
        <v>861.3300436759331</v>
      </c>
      <c r="AC2139" s="24">
        <f t="shared" si="1304"/>
        <v>711.70838980725466</v>
      </c>
      <c r="AD2139" s="123">
        <f t="shared" si="1305"/>
        <v>10605</v>
      </c>
      <c r="AE2139" s="14">
        <f t="shared" si="1306"/>
        <v>176.75</v>
      </c>
      <c r="AF2139" s="24">
        <f t="shared" si="1290"/>
        <v>500</v>
      </c>
      <c r="AG2139" s="3">
        <f t="shared" si="1307"/>
        <v>-1</v>
      </c>
      <c r="AH2139" s="14">
        <f t="shared" si="1274"/>
        <v>0</v>
      </c>
      <c r="AI2139" s="14">
        <f t="shared" si="1275"/>
        <v>0</v>
      </c>
      <c r="AJ2139" s="14">
        <f t="shared" si="1276"/>
        <v>0.64999999999999991</v>
      </c>
      <c r="AK2139" s="14">
        <f t="shared" si="1277"/>
        <v>0.87999999999999989</v>
      </c>
      <c r="AL2139" s="24">
        <f t="shared" si="1308"/>
        <v>843.14761317949524</v>
      </c>
      <c r="AM2139" s="14">
        <f t="shared" si="1309"/>
        <v>675.34352881437883</v>
      </c>
      <c r="AN2139" s="138" t="str">
        <f t="shared" si="1310"/>
        <v>modifiée</v>
      </c>
      <c r="AP2139" s="124"/>
    </row>
    <row r="2140" spans="2:42" x14ac:dyDescent="0.25">
      <c r="B2140" s="3">
        <f t="shared" si="1291"/>
        <v>10610</v>
      </c>
      <c r="C2140" s="14">
        <f t="shared" si="1292"/>
        <v>176.83333333333334</v>
      </c>
      <c r="D2140" s="11">
        <f t="shared" si="1293"/>
        <v>1107.0815471635008</v>
      </c>
      <c r="E2140" s="11">
        <f t="shared" si="1278"/>
        <v>1053.293375433273</v>
      </c>
      <c r="F2140" s="11">
        <f t="shared" si="1294"/>
        <v>561.93160242700378</v>
      </c>
      <c r="G2140" s="11">
        <f t="shared" si="1279"/>
        <v>799.87729035285997</v>
      </c>
      <c r="H2140" s="11">
        <f t="shared" si="1280"/>
        <v>711.85084505000623</v>
      </c>
      <c r="I2140" s="24">
        <f t="shared" si="1295"/>
        <v>561.93160242700378</v>
      </c>
      <c r="J2140" s="12">
        <f t="shared" si="1281"/>
        <v>0.22311445888184611</v>
      </c>
      <c r="K2140" s="24">
        <f t="shared" si="1282"/>
        <v>719.64243599926965</v>
      </c>
      <c r="L2140" s="12">
        <f t="shared" si="1296"/>
        <v>0.17804850104120584</v>
      </c>
      <c r="M2140" s="24">
        <f t="shared" si="1297"/>
        <v>799.87729035285997</v>
      </c>
      <c r="N2140" s="12">
        <f t="shared" si="1283"/>
        <v>0.59932229044192353</v>
      </c>
      <c r="O2140" s="24">
        <f t="shared" si="1284"/>
        <v>803.7209791312597</v>
      </c>
      <c r="P2140" s="12">
        <f t="shared" si="1298"/>
        <v>0.23914378228484831</v>
      </c>
      <c r="Q2140" s="24">
        <f t="shared" si="1299"/>
        <v>711.85084505000623</v>
      </c>
      <c r="R2140" s="12">
        <f t="shared" si="1285"/>
        <v>0.248458267136654</v>
      </c>
      <c r="S2140" s="24">
        <f t="shared" si="1286"/>
        <v>1163.2244810535683</v>
      </c>
      <c r="T2140" s="12">
        <f t="shared" si="1300"/>
        <v>0.14212557517169297</v>
      </c>
      <c r="W2140" s="24">
        <f t="shared" si="1301"/>
        <v>1011.2134793124129</v>
      </c>
      <c r="X2140" s="24">
        <f t="shared" si="1302"/>
        <v>650</v>
      </c>
      <c r="Y2140" s="13">
        <f t="shared" si="1287"/>
        <v>0.26165852244172766</v>
      </c>
      <c r="Z2140" s="24">
        <f t="shared" si="1288"/>
        <v>1051.9974030215026</v>
      </c>
      <c r="AA2140" s="24">
        <f t="shared" si="1289"/>
        <v>10401.863415594455</v>
      </c>
      <c r="AB2140" s="24">
        <f t="shared" si="1303"/>
        <v>861.53216218120951</v>
      </c>
      <c r="AC2140" s="24">
        <f t="shared" si="1304"/>
        <v>711.85084505000623</v>
      </c>
      <c r="AD2140" s="123">
        <f t="shared" si="1305"/>
        <v>10610</v>
      </c>
      <c r="AE2140" s="14">
        <f t="shared" si="1306"/>
        <v>176.83333333333334</v>
      </c>
      <c r="AF2140" s="24">
        <f t="shared" si="1290"/>
        <v>500</v>
      </c>
      <c r="AG2140" s="3">
        <f t="shared" si="1307"/>
        <v>-1</v>
      </c>
      <c r="AH2140" s="14">
        <f t="shared" si="1274"/>
        <v>0</v>
      </c>
      <c r="AI2140" s="14">
        <f t="shared" si="1275"/>
        <v>0</v>
      </c>
      <c r="AJ2140" s="14">
        <f t="shared" si="1276"/>
        <v>0.64999999999999991</v>
      </c>
      <c r="AK2140" s="14">
        <f t="shared" si="1277"/>
        <v>0.87999999999999989</v>
      </c>
      <c r="AL2140" s="24">
        <f t="shared" si="1308"/>
        <v>843.33677481873474</v>
      </c>
      <c r="AM2140" s="14">
        <f t="shared" si="1309"/>
        <v>675.46007032505668</v>
      </c>
      <c r="AN2140" s="138" t="str">
        <f t="shared" si="1310"/>
        <v>modifiée</v>
      </c>
      <c r="AP2140" s="124"/>
    </row>
    <row r="2141" spans="2:42" x14ac:dyDescent="0.25">
      <c r="B2141" s="3">
        <f t="shared" si="1291"/>
        <v>10615</v>
      </c>
      <c r="C2141" s="14">
        <f t="shared" si="1292"/>
        <v>176.91666666666666</v>
      </c>
      <c r="D2141" s="11">
        <f t="shared" si="1293"/>
        <v>1107.1520893475988</v>
      </c>
      <c r="E2141" s="11">
        <f t="shared" si="1278"/>
        <v>1053.514150859645</v>
      </c>
      <c r="F2141" s="11">
        <f t="shared" si="1294"/>
        <v>562.10965092804497</v>
      </c>
      <c r="G2141" s="11">
        <f t="shared" si="1279"/>
        <v>800.1164341351448</v>
      </c>
      <c r="H2141" s="11">
        <f t="shared" si="1280"/>
        <v>711.99297062517792</v>
      </c>
      <c r="I2141" s="24">
        <f t="shared" si="1295"/>
        <v>562.10965092804497</v>
      </c>
      <c r="J2141" s="12">
        <f t="shared" si="1281"/>
        <v>0.22306053772493484</v>
      </c>
      <c r="K2141" s="24">
        <f t="shared" si="1282"/>
        <v>719.8163975305531</v>
      </c>
      <c r="L2141" s="12">
        <f t="shared" si="1296"/>
        <v>0.17797381152547492</v>
      </c>
      <c r="M2141" s="24">
        <f t="shared" si="1297"/>
        <v>800.1164341351448</v>
      </c>
      <c r="N2141" s="12">
        <f t="shared" si="1283"/>
        <v>0.5999905551488034</v>
      </c>
      <c r="O2141" s="24">
        <f t="shared" si="1284"/>
        <v>802.82580109900027</v>
      </c>
      <c r="P2141" s="12">
        <f t="shared" si="1298"/>
        <v>0.23923332656527857</v>
      </c>
      <c r="Q2141" s="24">
        <f t="shared" si="1299"/>
        <v>711.99297062517792</v>
      </c>
      <c r="R2141" s="12">
        <f t="shared" si="1285"/>
        <v>0.2478792244441809</v>
      </c>
      <c r="S2141" s="24">
        <f t="shared" si="1286"/>
        <v>1165.9417585380779</v>
      </c>
      <c r="T2141" s="12">
        <f t="shared" si="1300"/>
        <v>0.14179481923156398</v>
      </c>
      <c r="W2141" s="24">
        <f t="shared" si="1301"/>
        <v>1011.4751378348546</v>
      </c>
      <c r="X2141" s="24">
        <f t="shared" si="1302"/>
        <v>650</v>
      </c>
      <c r="Y2141" s="13">
        <f t="shared" si="1287"/>
        <v>0.26153580278277833</v>
      </c>
      <c r="Z2141" s="24">
        <f t="shared" si="1288"/>
        <v>1050.9753256197598</v>
      </c>
      <c r="AA2141" s="24">
        <f t="shared" si="1289"/>
        <v>10397.513552956956</v>
      </c>
      <c r="AB2141" s="24">
        <f t="shared" si="1303"/>
        <v>861.73405423001623</v>
      </c>
      <c r="AC2141" s="24">
        <f t="shared" si="1304"/>
        <v>711.99297062517792</v>
      </c>
      <c r="AD2141" s="123">
        <f t="shared" si="1305"/>
        <v>10615</v>
      </c>
      <c r="AE2141" s="14">
        <f t="shared" si="1306"/>
        <v>176.91666666666666</v>
      </c>
      <c r="AF2141" s="24">
        <f t="shared" si="1290"/>
        <v>500</v>
      </c>
      <c r="AG2141" s="3">
        <f t="shared" si="1307"/>
        <v>-1</v>
      </c>
      <c r="AH2141" s="14">
        <f t="shared" si="1274"/>
        <v>0</v>
      </c>
      <c r="AI2141" s="14">
        <f t="shared" si="1275"/>
        <v>0</v>
      </c>
      <c r="AJ2141" s="14">
        <f t="shared" si="1276"/>
        <v>0.64999999999999991</v>
      </c>
      <c r="AK2141" s="14">
        <f t="shared" si="1277"/>
        <v>0.87999999999999989</v>
      </c>
      <c r="AL2141" s="24">
        <f t="shared" si="1308"/>
        <v>843.52571909061828</v>
      </c>
      <c r="AM2141" s="14">
        <f t="shared" si="1309"/>
        <v>675.57630034638191</v>
      </c>
      <c r="AN2141" s="138" t="str">
        <f t="shared" si="1310"/>
        <v>modifiée</v>
      </c>
      <c r="AP2141" s="124"/>
    </row>
    <row r="2142" spans="2:42" x14ac:dyDescent="0.25">
      <c r="B2142" s="3">
        <f t="shared" si="1291"/>
        <v>10620</v>
      </c>
      <c r="C2142" s="14">
        <f t="shared" si="1292"/>
        <v>177</v>
      </c>
      <c r="D2142" s="11">
        <f t="shared" si="1293"/>
        <v>1107.2225983353737</v>
      </c>
      <c r="E2142" s="11">
        <f t="shared" si="1278"/>
        <v>1053.7349262860173</v>
      </c>
      <c r="F2142" s="11">
        <f t="shared" si="1294"/>
        <v>562.28762473957045</v>
      </c>
      <c r="G2142" s="11">
        <f t="shared" si="1279"/>
        <v>800.35566746171003</v>
      </c>
      <c r="H2142" s="11">
        <f t="shared" si="1280"/>
        <v>712.13476544440948</v>
      </c>
      <c r="I2142" s="24">
        <f t="shared" si="1295"/>
        <v>562.28762473957045</v>
      </c>
      <c r="J2142" s="12">
        <f t="shared" si="1281"/>
        <v>0.22300662492322831</v>
      </c>
      <c r="K2142" s="24">
        <f t="shared" si="1282"/>
        <v>719.99041621147148</v>
      </c>
      <c r="L2142" s="12">
        <f t="shared" si="1296"/>
        <v>0.17789915538867199</v>
      </c>
      <c r="M2142" s="24">
        <f t="shared" si="1297"/>
        <v>800.35566746171003</v>
      </c>
      <c r="N2142" s="12">
        <f t="shared" si="1283"/>
        <v>0.60065593638832648</v>
      </c>
      <c r="O2142" s="24">
        <f t="shared" si="1284"/>
        <v>801.93646463482014</v>
      </c>
      <c r="P2142" s="12">
        <f t="shared" si="1298"/>
        <v>0.23932149048402529</v>
      </c>
      <c r="Q2142" s="24">
        <f t="shared" si="1299"/>
        <v>712.13476544440948</v>
      </c>
      <c r="R2142" s="12">
        <f t="shared" si="1285"/>
        <v>0.24729791556784267</v>
      </c>
      <c r="S2142" s="24">
        <f t="shared" si="1286"/>
        <v>1168.6824702500037</v>
      </c>
      <c r="T2142" s="12">
        <f t="shared" si="1300"/>
        <v>0.14146297179145259</v>
      </c>
      <c r="W2142" s="24">
        <f t="shared" si="1301"/>
        <v>1011.7366736376374</v>
      </c>
      <c r="X2142" s="24">
        <f t="shared" si="1302"/>
        <v>650</v>
      </c>
      <c r="Y2142" s="13">
        <f t="shared" si="1287"/>
        <v>0.26141360677656428</v>
      </c>
      <c r="Z2142" s="24">
        <f t="shared" si="1288"/>
        <v>1049.9563162094973</v>
      </c>
      <c r="AA2142" s="24">
        <f t="shared" si="1289"/>
        <v>10393.18354474415</v>
      </c>
      <c r="AB2142" s="24">
        <f t="shared" si="1303"/>
        <v>861.93571954102345</v>
      </c>
      <c r="AC2142" s="24">
        <f t="shared" si="1304"/>
        <v>712.13476544440948</v>
      </c>
      <c r="AD2142" s="123">
        <f t="shared" si="1305"/>
        <v>10620</v>
      </c>
      <c r="AE2142" s="14">
        <f t="shared" si="1306"/>
        <v>177</v>
      </c>
      <c r="AF2142" s="24">
        <f t="shared" si="1290"/>
        <v>500</v>
      </c>
      <c r="AG2142" s="3">
        <f t="shared" si="1307"/>
        <v>-1</v>
      </c>
      <c r="AH2142" s="14">
        <f t="shared" si="1274"/>
        <v>0</v>
      </c>
      <c r="AI2142" s="14">
        <f t="shared" si="1275"/>
        <v>0</v>
      </c>
      <c r="AJ2142" s="14">
        <f t="shared" si="1276"/>
        <v>0.64999999999999991</v>
      </c>
      <c r="AK2142" s="14">
        <f t="shared" si="1277"/>
        <v>0.87999999999999989</v>
      </c>
      <c r="AL2142" s="24">
        <f t="shared" si="1308"/>
        <v>843.71444573851136</v>
      </c>
      <c r="AM2142" s="14">
        <f t="shared" si="1309"/>
        <v>675.69221783938542</v>
      </c>
      <c r="AN2142" s="138" t="str">
        <f t="shared" si="1310"/>
        <v>modifiée</v>
      </c>
      <c r="AP2142" s="124"/>
    </row>
    <row r="2143" spans="2:42" x14ac:dyDescent="0.25">
      <c r="B2143" s="3">
        <f t="shared" si="1291"/>
        <v>10625</v>
      </c>
      <c r="C2143" s="14">
        <f t="shared" si="1292"/>
        <v>177.08333333333334</v>
      </c>
      <c r="D2143" s="11">
        <f t="shared" si="1293"/>
        <v>1107.2930741580544</v>
      </c>
      <c r="E2143" s="11">
        <f t="shared" si="1278"/>
        <v>1053.9557017123896</v>
      </c>
      <c r="F2143" s="11">
        <f t="shared" si="1294"/>
        <v>562.46552389495912</v>
      </c>
      <c r="G2143" s="11">
        <f t="shared" si="1279"/>
        <v>800.59498895219406</v>
      </c>
      <c r="H2143" s="11">
        <f t="shared" si="1280"/>
        <v>712.27622841620098</v>
      </c>
      <c r="I2143" s="24">
        <f t="shared" si="1295"/>
        <v>562.46552389495912</v>
      </c>
      <c r="J2143" s="12">
        <f t="shared" si="1281"/>
        <v>0.22295272050086543</v>
      </c>
      <c r="K2143" s="24">
        <f t="shared" si="1282"/>
        <v>720.16449198594739</v>
      </c>
      <c r="L2143" s="12">
        <f t="shared" si="1296"/>
        <v>0.17782453263802753</v>
      </c>
      <c r="M2143" s="24">
        <f t="shared" si="1297"/>
        <v>800.59498895219406</v>
      </c>
      <c r="N2143" s="12">
        <f t="shared" si="1283"/>
        <v>0.60131844883171115</v>
      </c>
      <c r="O2143" s="24">
        <f t="shared" si="1284"/>
        <v>801.05291800880741</v>
      </c>
      <c r="P2143" s="12">
        <f t="shared" si="1298"/>
        <v>0.23940828258092045</v>
      </c>
      <c r="Q2143" s="24">
        <f t="shared" si="1299"/>
        <v>712.27622841620098</v>
      </c>
      <c r="R2143" s="12">
        <f t="shared" si="1285"/>
        <v>0.24671433646721436</v>
      </c>
      <c r="S2143" s="24">
        <f t="shared" si="1286"/>
        <v>1171.4468765454571</v>
      </c>
      <c r="T2143" s="12">
        <f t="shared" si="1300"/>
        <v>0.14113002975734842</v>
      </c>
      <c r="W2143" s="24">
        <f t="shared" si="1301"/>
        <v>1011.998087244414</v>
      </c>
      <c r="X2143" s="24">
        <f t="shared" si="1302"/>
        <v>650</v>
      </c>
      <c r="Y2143" s="13">
        <f t="shared" si="1287"/>
        <v>0.26129193238079768</v>
      </c>
      <c r="Z2143" s="24">
        <f t="shared" si="1288"/>
        <v>1048.9403616993882</v>
      </c>
      <c r="AA2143" s="24">
        <f t="shared" si="1289"/>
        <v>10388.873314648101</v>
      </c>
      <c r="AB2143" s="24">
        <f t="shared" si="1303"/>
        <v>862.1371578303075</v>
      </c>
      <c r="AC2143" s="24">
        <f t="shared" si="1304"/>
        <v>712.27622841620098</v>
      </c>
      <c r="AD2143" s="123">
        <f t="shared" si="1305"/>
        <v>10625</v>
      </c>
      <c r="AE2143" s="14">
        <f t="shared" si="1306"/>
        <v>177.08333333333334</v>
      </c>
      <c r="AF2143" s="24">
        <f t="shared" si="1290"/>
        <v>500</v>
      </c>
      <c r="AG2143" s="3">
        <f t="shared" si="1307"/>
        <v>-1</v>
      </c>
      <c r="AH2143" s="14">
        <f t="shared" si="1274"/>
        <v>0</v>
      </c>
      <c r="AI2143" s="14">
        <f t="shared" si="1275"/>
        <v>0</v>
      </c>
      <c r="AJ2143" s="14">
        <f t="shared" si="1276"/>
        <v>0.64999999999999991</v>
      </c>
      <c r="AK2143" s="14">
        <f t="shared" si="1277"/>
        <v>0.87999999999999989</v>
      </c>
      <c r="AL2143" s="24">
        <f t="shared" si="1308"/>
        <v>843.90295450336953</v>
      </c>
      <c r="AM2143" s="14">
        <f t="shared" si="1309"/>
        <v>675.80782176232492</v>
      </c>
      <c r="AN2143" s="138" t="str">
        <f t="shared" si="1310"/>
        <v>modifiée</v>
      </c>
      <c r="AP2143" s="124"/>
    </row>
    <row r="2144" spans="2:42" x14ac:dyDescent="0.25">
      <c r="B2144" s="3">
        <f t="shared" si="1291"/>
        <v>10630</v>
      </c>
      <c r="C2144" s="14">
        <f t="shared" si="1292"/>
        <v>177.16666666666666</v>
      </c>
      <c r="D2144" s="11">
        <f t="shared" si="1293"/>
        <v>1107.3635168468259</v>
      </c>
      <c r="E2144" s="11">
        <f t="shared" si="1278"/>
        <v>1054.1764771387616</v>
      </c>
      <c r="F2144" s="11">
        <f t="shared" si="1294"/>
        <v>562.64334842759718</v>
      </c>
      <c r="G2144" s="11">
        <f t="shared" si="1279"/>
        <v>800.834397234775</v>
      </c>
      <c r="H2144" s="11">
        <f t="shared" si="1280"/>
        <v>712.41735844595837</v>
      </c>
      <c r="I2144" s="24">
        <f t="shared" si="1295"/>
        <v>562.64334842759718</v>
      </c>
      <c r="J2144" s="12">
        <f t="shared" si="1281"/>
        <v>0.22289882448194584</v>
      </c>
      <c r="K2144" s="24">
        <f t="shared" si="1282"/>
        <v>720.33862479788797</v>
      </c>
      <c r="L2144" s="12">
        <f t="shared" si="1296"/>
        <v>0.17774994328071089</v>
      </c>
      <c r="M2144" s="24">
        <f t="shared" si="1297"/>
        <v>800.834397234775</v>
      </c>
      <c r="N2144" s="12">
        <f t="shared" si="1283"/>
        <v>0.6019781070872533</v>
      </c>
      <c r="O2144" s="24">
        <f t="shared" si="1284"/>
        <v>800.1751100548812</v>
      </c>
      <c r="P2144" s="12">
        <f t="shared" si="1298"/>
        <v>0.23949371134849634</v>
      </c>
      <c r="Q2144" s="24">
        <f t="shared" si="1299"/>
        <v>712.41735844595837</v>
      </c>
      <c r="R2144" s="12">
        <f t="shared" si="1285"/>
        <v>0.24612848322060157</v>
      </c>
      <c r="S2144" s="24">
        <f t="shared" si="1286"/>
        <v>1174.2352411706249</v>
      </c>
      <c r="T2144" s="12">
        <f t="shared" si="1300"/>
        <v>0.14079599008233087</v>
      </c>
      <c r="W2144" s="24">
        <f t="shared" si="1301"/>
        <v>1012.2593791767948</v>
      </c>
      <c r="X2144" s="24">
        <f t="shared" si="1302"/>
        <v>650</v>
      </c>
      <c r="Y2144" s="13">
        <f t="shared" si="1287"/>
        <v>0.26117077755885615</v>
      </c>
      <c r="Z2144" s="24">
        <f t="shared" si="1288"/>
        <v>1047.9274490491689</v>
      </c>
      <c r="AA2144" s="24">
        <f t="shared" si="1289"/>
        <v>10384.582786557796</v>
      </c>
      <c r="AB2144" s="24">
        <f t="shared" si="1303"/>
        <v>862.33836881137654</v>
      </c>
      <c r="AC2144" s="24">
        <f t="shared" si="1304"/>
        <v>712.41735844595837</v>
      </c>
      <c r="AD2144" s="123">
        <f t="shared" si="1305"/>
        <v>10630</v>
      </c>
      <c r="AE2144" s="14">
        <f t="shared" si="1306"/>
        <v>177.16666666666666</v>
      </c>
      <c r="AF2144" s="24">
        <f t="shared" si="1290"/>
        <v>500</v>
      </c>
      <c r="AG2144" s="3">
        <f t="shared" si="1307"/>
        <v>-1</v>
      </c>
      <c r="AH2144" s="14">
        <f t="shared" si="1274"/>
        <v>0</v>
      </c>
      <c r="AI2144" s="14">
        <f t="shared" si="1275"/>
        <v>0</v>
      </c>
      <c r="AJ2144" s="14">
        <f t="shared" si="1276"/>
        <v>0.64999999999999991</v>
      </c>
      <c r="AK2144" s="14">
        <f t="shared" si="1277"/>
        <v>0.87999999999999989</v>
      </c>
      <c r="AL2144" s="24">
        <f t="shared" si="1308"/>
        <v>844.09124512376161</v>
      </c>
      <c r="AM2144" s="14">
        <f t="shared" si="1309"/>
        <v>675.92311107072851</v>
      </c>
      <c r="AN2144" s="138" t="str">
        <f t="shared" si="1310"/>
        <v>modifiée</v>
      </c>
      <c r="AP2144" s="124"/>
    </row>
    <row r="2145" spans="2:42" x14ac:dyDescent="0.25">
      <c r="B2145" s="3">
        <f t="shared" si="1291"/>
        <v>10635</v>
      </c>
      <c r="C2145" s="14">
        <f t="shared" si="1292"/>
        <v>177.25</v>
      </c>
      <c r="D2145" s="11">
        <f t="shared" si="1293"/>
        <v>1107.4339264328285</v>
      </c>
      <c r="E2145" s="11">
        <f t="shared" si="1278"/>
        <v>1054.3972525651338</v>
      </c>
      <c r="F2145" s="11">
        <f t="shared" si="1294"/>
        <v>562.82109837087785</v>
      </c>
      <c r="G2145" s="11">
        <f t="shared" si="1279"/>
        <v>801.07389094612347</v>
      </c>
      <c r="H2145" s="11">
        <f t="shared" si="1280"/>
        <v>712.5581544360407</v>
      </c>
      <c r="I2145" s="24">
        <f t="shared" si="1295"/>
        <v>562.82109837087785</v>
      </c>
      <c r="J2145" s="12">
        <f t="shared" si="1281"/>
        <v>0.22284493689052984</v>
      </c>
      <c r="K2145" s="24">
        <f t="shared" si="1282"/>
        <v>720.51281459118491</v>
      </c>
      <c r="L2145" s="12">
        <f t="shared" si="1296"/>
        <v>0.17767538732385027</v>
      </c>
      <c r="M2145" s="24">
        <f t="shared" si="1297"/>
        <v>801.07389094612347</v>
      </c>
      <c r="N2145" s="12">
        <f t="shared" si="1283"/>
        <v>0.60263492570014909</v>
      </c>
      <c r="O2145" s="24">
        <f t="shared" si="1284"/>
        <v>799.30299016363972</v>
      </c>
      <c r="P2145" s="12">
        <f t="shared" si="1298"/>
        <v>0.23957778523215237</v>
      </c>
      <c r="Q2145" s="24">
        <f t="shared" si="1299"/>
        <v>712.5581544360407</v>
      </c>
      <c r="R2145" s="12">
        <f t="shared" si="1285"/>
        <v>0.24554035202775398</v>
      </c>
      <c r="S2145" s="24">
        <f t="shared" si="1286"/>
        <v>1177.0478313105759</v>
      </c>
      <c r="T2145" s="12">
        <f t="shared" si="1300"/>
        <v>0.14046084976795054</v>
      </c>
      <c r="W2145" s="24">
        <f t="shared" si="1301"/>
        <v>1012.5205499543537</v>
      </c>
      <c r="X2145" s="24">
        <f t="shared" si="1302"/>
        <v>650</v>
      </c>
      <c r="Y2145" s="13">
        <f t="shared" si="1287"/>
        <v>0.26105014027980383</v>
      </c>
      <c r="Z2145" s="24">
        <f t="shared" si="1288"/>
        <v>1046.9175652695044</v>
      </c>
      <c r="AA2145" s="24">
        <f t="shared" si="1289"/>
        <v>10380.311884560229</v>
      </c>
      <c r="AB2145" s="24">
        <f t="shared" si="1303"/>
        <v>862.53935219519713</v>
      </c>
      <c r="AC2145" s="24">
        <f t="shared" si="1304"/>
        <v>712.5581544360407</v>
      </c>
      <c r="AD2145" s="123">
        <f t="shared" si="1305"/>
        <v>10635</v>
      </c>
      <c r="AE2145" s="14">
        <f t="shared" si="1306"/>
        <v>177.25</v>
      </c>
      <c r="AF2145" s="24">
        <f t="shared" si="1290"/>
        <v>500</v>
      </c>
      <c r="AG2145" s="3">
        <f t="shared" si="1307"/>
        <v>-1</v>
      </c>
      <c r="AH2145" s="14">
        <f t="shared" si="1274"/>
        <v>0</v>
      </c>
      <c r="AI2145" s="14">
        <f t="shared" si="1275"/>
        <v>0</v>
      </c>
      <c r="AJ2145" s="14">
        <f t="shared" si="1276"/>
        <v>0.64999999999999991</v>
      </c>
      <c r="AK2145" s="14">
        <f t="shared" si="1277"/>
        <v>0.87999999999999989</v>
      </c>
      <c r="AL2145" s="24">
        <f t="shared" si="1308"/>
        <v>844.27931733589617</v>
      </c>
      <c r="AM2145" s="14">
        <f t="shared" si="1309"/>
        <v>676.03808471743878</v>
      </c>
      <c r="AN2145" s="138" t="str">
        <f t="shared" si="1310"/>
        <v>modifiée</v>
      </c>
      <c r="AP2145" s="124"/>
    </row>
    <row r="2146" spans="2:42" x14ac:dyDescent="0.25">
      <c r="B2146" s="3">
        <f t="shared" si="1291"/>
        <v>10640</v>
      </c>
      <c r="C2146" s="14">
        <f t="shared" si="1292"/>
        <v>177.33333333333334</v>
      </c>
      <c r="D2146" s="11">
        <f t="shared" si="1293"/>
        <v>1107.5043029471597</v>
      </c>
      <c r="E2146" s="11">
        <f t="shared" si="1278"/>
        <v>1054.6180279915061</v>
      </c>
      <c r="F2146" s="11">
        <f t="shared" si="1294"/>
        <v>562.99877375820165</v>
      </c>
      <c r="G2146" s="11">
        <f t="shared" si="1279"/>
        <v>801.31346873135567</v>
      </c>
      <c r="H2146" s="11">
        <f t="shared" si="1280"/>
        <v>712.69861528580861</v>
      </c>
      <c r="I2146" s="24">
        <f t="shared" si="1295"/>
        <v>562.99877375820165</v>
      </c>
      <c r="J2146" s="12">
        <f t="shared" si="1281"/>
        <v>0.22279105775063848</v>
      </c>
      <c r="K2146" s="24">
        <f t="shared" si="1282"/>
        <v>720.68706130971498</v>
      </c>
      <c r="L2146" s="12">
        <f t="shared" si="1296"/>
        <v>0.17760086477448214</v>
      </c>
      <c r="M2146" s="24">
        <f t="shared" si="1297"/>
        <v>801.31346873135567</v>
      </c>
      <c r="N2146" s="12">
        <f t="shared" si="1283"/>
        <v>0.60328891915232941</v>
      </c>
      <c r="O2146" s="24">
        <f t="shared" si="1284"/>
        <v>798.43650827531042</v>
      </c>
      <c r="P2146" s="12">
        <f t="shared" si="1298"/>
        <v>0.23966051263013013</v>
      </c>
      <c r="Q2146" s="24">
        <f t="shared" si="1299"/>
        <v>712.69861528580861</v>
      </c>
      <c r="R2146" s="12">
        <f t="shared" si="1285"/>
        <v>0.24494993921261182</v>
      </c>
      <c r="S2146" s="24">
        <f t="shared" si="1286"/>
        <v>1179.8849176388067</v>
      </c>
      <c r="T2146" s="12">
        <f t="shared" si="1300"/>
        <v>0.14012460586555264</v>
      </c>
      <c r="W2146" s="24">
        <f t="shared" si="1301"/>
        <v>1012.7816000946335</v>
      </c>
      <c r="X2146" s="24">
        <f t="shared" si="1302"/>
        <v>650</v>
      </c>
      <c r="Y2146" s="13">
        <f t="shared" si="1287"/>
        <v>0.26093001851836134</v>
      </c>
      <c r="Z2146" s="24">
        <f t="shared" si="1288"/>
        <v>1045.9106974218143</v>
      </c>
      <c r="AA2146" s="24">
        <f t="shared" si="1289"/>
        <v>10376.06053293924</v>
      </c>
      <c r="AB2146" s="24">
        <f t="shared" si="1303"/>
        <v>862.74010769022107</v>
      </c>
      <c r="AC2146" s="24">
        <f t="shared" si="1304"/>
        <v>712.69861528580861</v>
      </c>
      <c r="AD2146" s="123">
        <f t="shared" si="1305"/>
        <v>10640</v>
      </c>
      <c r="AE2146" s="14">
        <f t="shared" si="1306"/>
        <v>177.33333333333334</v>
      </c>
      <c r="AF2146" s="24">
        <f t="shared" si="1290"/>
        <v>500</v>
      </c>
      <c r="AG2146" s="3">
        <f t="shared" si="1307"/>
        <v>-1</v>
      </c>
      <c r="AH2146" s="14">
        <f t="shared" si="1274"/>
        <v>0</v>
      </c>
      <c r="AI2146" s="14">
        <f t="shared" si="1275"/>
        <v>0</v>
      </c>
      <c r="AJ2146" s="14">
        <f t="shared" si="1276"/>
        <v>0.64999999999999991</v>
      </c>
      <c r="AK2146" s="14">
        <f t="shared" si="1277"/>
        <v>0.87999999999999989</v>
      </c>
      <c r="AL2146" s="24">
        <f t="shared" si="1308"/>
        <v>844.46717087364675</v>
      </c>
      <c r="AM2146" s="14">
        <f t="shared" si="1309"/>
        <v>676.15274165265998</v>
      </c>
      <c r="AN2146" s="138" t="str">
        <f t="shared" si="1310"/>
        <v>modifiée</v>
      </c>
      <c r="AP2146" s="124"/>
    </row>
    <row r="2147" spans="2:42" x14ac:dyDescent="0.25">
      <c r="B2147" s="3">
        <f t="shared" si="1291"/>
        <v>10645</v>
      </c>
      <c r="C2147" s="14">
        <f t="shared" si="1292"/>
        <v>177.41666666666666</v>
      </c>
      <c r="D2147" s="11">
        <f t="shared" si="1293"/>
        <v>1107.5746464208728</v>
      </c>
      <c r="E2147" s="11">
        <f t="shared" si="1278"/>
        <v>1054.8388034178784</v>
      </c>
      <c r="F2147" s="11">
        <f t="shared" si="1294"/>
        <v>563.17637462297614</v>
      </c>
      <c r="G2147" s="11">
        <f t="shared" si="1279"/>
        <v>801.55312924398584</v>
      </c>
      <c r="H2147" s="11">
        <f t="shared" si="1280"/>
        <v>712.83873989167421</v>
      </c>
      <c r="I2147" s="24">
        <f t="shared" si="1295"/>
        <v>563.17637462297614</v>
      </c>
      <c r="J2147" s="12">
        <f t="shared" si="1281"/>
        <v>0.22273718708625317</v>
      </c>
      <c r="K2147" s="24">
        <f t="shared" si="1282"/>
        <v>720.86136489734008</v>
      </c>
      <c r="L2147" s="12">
        <f t="shared" si="1296"/>
        <v>0.17752637563961235</v>
      </c>
      <c r="M2147" s="24">
        <f t="shared" si="1297"/>
        <v>801.55312924398584</v>
      </c>
      <c r="N2147" s="12">
        <f t="shared" si="1283"/>
        <v>0.60394010186230662</v>
      </c>
      <c r="O2147" s="24">
        <f t="shared" si="1284"/>
        <v>797.57561487280213</v>
      </c>
      <c r="P2147" s="12">
        <f t="shared" si="1298"/>
        <v>0.23974190189380085</v>
      </c>
      <c r="Q2147" s="24">
        <f t="shared" si="1299"/>
        <v>712.83873989167421</v>
      </c>
      <c r="R2147" s="12">
        <f t="shared" si="1285"/>
        <v>0.24435724122608535</v>
      </c>
      <c r="S2147" s="24">
        <f t="shared" si="1286"/>
        <v>1182.7467743675395</v>
      </c>
      <c r="T2147" s="12">
        <f t="shared" si="1300"/>
        <v>0.13978725547774423</v>
      </c>
      <c r="W2147" s="24">
        <f t="shared" si="1301"/>
        <v>1013.0425301131519</v>
      </c>
      <c r="X2147" s="24">
        <f t="shared" si="1302"/>
        <v>650</v>
      </c>
      <c r="Y2147" s="13">
        <f t="shared" si="1287"/>
        <v>0.26081041025493451</v>
      </c>
      <c r="Z2147" s="24">
        <f t="shared" si="1288"/>
        <v>1044.9068326181618</v>
      </c>
      <c r="AA2147" s="24">
        <f t="shared" si="1289"/>
        <v>10371.828656176887</v>
      </c>
      <c r="AB2147" s="24">
        <f t="shared" si="1303"/>
        <v>862.94063500241305</v>
      </c>
      <c r="AC2147" s="24">
        <f t="shared" si="1304"/>
        <v>712.83873989167421</v>
      </c>
      <c r="AD2147" s="123">
        <f t="shared" si="1305"/>
        <v>10645</v>
      </c>
      <c r="AE2147" s="14">
        <f t="shared" si="1306"/>
        <v>177.41666666666666</v>
      </c>
      <c r="AF2147" s="24">
        <f t="shared" si="1290"/>
        <v>500</v>
      </c>
      <c r="AG2147" s="3">
        <f t="shared" si="1307"/>
        <v>-1</v>
      </c>
      <c r="AH2147" s="14">
        <f t="shared" si="1274"/>
        <v>0</v>
      </c>
      <c r="AI2147" s="14">
        <f t="shared" si="1275"/>
        <v>0</v>
      </c>
      <c r="AJ2147" s="14">
        <f t="shared" si="1276"/>
        <v>0.64999999999999991</v>
      </c>
      <c r="AK2147" s="14">
        <f t="shared" si="1277"/>
        <v>0.87999999999999989</v>
      </c>
      <c r="AL2147" s="24">
        <f t="shared" si="1308"/>
        <v>844.65480546857827</v>
      </c>
      <c r="AM2147" s="14">
        <f t="shared" si="1309"/>
        <v>676.26708082400467</v>
      </c>
      <c r="AN2147" s="138" t="str">
        <f t="shared" si="1310"/>
        <v>modifiée</v>
      </c>
      <c r="AP2147" s="124"/>
    </row>
    <row r="2148" spans="2:42" x14ac:dyDescent="0.25">
      <c r="B2148" s="3">
        <f t="shared" si="1291"/>
        <v>10650</v>
      </c>
      <c r="C2148" s="14">
        <f t="shared" si="1292"/>
        <v>177.5</v>
      </c>
      <c r="D2148" s="11">
        <f t="shared" si="1293"/>
        <v>1107.6449568849769</v>
      </c>
      <c r="E2148" s="11">
        <f t="shared" si="1278"/>
        <v>1055.0595788442506</v>
      </c>
      <c r="F2148" s="11">
        <f t="shared" si="1294"/>
        <v>563.3539009986157</v>
      </c>
      <c r="G2148" s="11">
        <f t="shared" si="1279"/>
        <v>801.79287114587964</v>
      </c>
      <c r="H2148" s="11">
        <f t="shared" si="1280"/>
        <v>712.97852714715191</v>
      </c>
      <c r="I2148" s="24">
        <f t="shared" si="1295"/>
        <v>563.3539009986157</v>
      </c>
      <c r="J2148" s="12">
        <f t="shared" si="1281"/>
        <v>0.22268332492131593</v>
      </c>
      <c r="K2148" s="24">
        <f t="shared" si="1282"/>
        <v>721.03572529790767</v>
      </c>
      <c r="L2148" s="12">
        <f t="shared" si="1296"/>
        <v>0.1774519199261958</v>
      </c>
      <c r="M2148" s="24">
        <f t="shared" si="1297"/>
        <v>801.79287114587964</v>
      </c>
      <c r="N2148" s="12">
        <f t="shared" si="1283"/>
        <v>0.60458848818503341</v>
      </c>
      <c r="O2148" s="24">
        <f t="shared" si="1284"/>
        <v>796.72026097485355</v>
      </c>
      <c r="P2148" s="12">
        <f t="shared" si="1298"/>
        <v>0.23982196132773156</v>
      </c>
      <c r="Q2148" s="24">
        <f t="shared" si="1299"/>
        <v>712.97852714715191</v>
      </c>
      <c r="R2148" s="12">
        <f t="shared" si="1285"/>
        <v>0.24376225464886769</v>
      </c>
      <c r="S2148" s="24">
        <f t="shared" si="1286"/>
        <v>1185.6336792987802</v>
      </c>
      <c r="T2148" s="12">
        <f t="shared" si="1300"/>
        <v>0.13944879575979197</v>
      </c>
      <c r="W2148" s="24">
        <f t="shared" si="1301"/>
        <v>1013.3033405234069</v>
      </c>
      <c r="X2148" s="24">
        <f t="shared" si="1302"/>
        <v>650</v>
      </c>
      <c r="Y2148" s="13">
        <f t="shared" si="1287"/>
        <v>0.26069131347558872</v>
      </c>
      <c r="Z2148" s="24">
        <f t="shared" si="1288"/>
        <v>1043.9059580210937</v>
      </c>
      <c r="AA2148" s="24">
        <f t="shared" si="1289"/>
        <v>10367.616178952496</v>
      </c>
      <c r="AB2148" s="24">
        <f t="shared" si="1303"/>
        <v>863.14093383527938</v>
      </c>
      <c r="AC2148" s="24">
        <f t="shared" si="1304"/>
        <v>712.97852714715191</v>
      </c>
      <c r="AD2148" s="123">
        <f t="shared" si="1305"/>
        <v>10650</v>
      </c>
      <c r="AE2148" s="14">
        <f t="shared" si="1306"/>
        <v>177.5</v>
      </c>
      <c r="AF2148" s="24">
        <f t="shared" si="1290"/>
        <v>500</v>
      </c>
      <c r="AG2148" s="3">
        <f t="shared" si="1307"/>
        <v>-1</v>
      </c>
      <c r="AH2148" s="14">
        <f t="shared" si="1274"/>
        <v>0</v>
      </c>
      <c r="AI2148" s="14">
        <f t="shared" si="1275"/>
        <v>0</v>
      </c>
      <c r="AJ2148" s="14">
        <f t="shared" si="1276"/>
        <v>0.64999999999999991</v>
      </c>
      <c r="AK2148" s="14">
        <f t="shared" si="1277"/>
        <v>0.87999999999999989</v>
      </c>
      <c r="AL2148" s="24">
        <f t="shared" si="1308"/>
        <v>844.84222084997486</v>
      </c>
      <c r="AM2148" s="14">
        <f t="shared" si="1309"/>
        <v>676.38110117654276</v>
      </c>
      <c r="AN2148" s="138" t="str">
        <f t="shared" si="1310"/>
        <v>modifiée</v>
      </c>
      <c r="AP2148" s="124"/>
    </row>
    <row r="2149" spans="2:42" x14ac:dyDescent="0.25">
      <c r="B2149" s="3">
        <f t="shared" si="1291"/>
        <v>10655</v>
      </c>
      <c r="C2149" s="14">
        <f t="shared" si="1292"/>
        <v>177.58333333333334</v>
      </c>
      <c r="D2149" s="11">
        <f t="shared" si="1293"/>
        <v>1107.7152343704383</v>
      </c>
      <c r="E2149" s="11">
        <f t="shared" si="1278"/>
        <v>1055.2803542706229</v>
      </c>
      <c r="F2149" s="11">
        <f t="shared" si="1294"/>
        <v>563.53135291854187</v>
      </c>
      <c r="G2149" s="11">
        <f t="shared" si="1279"/>
        <v>802.03269310720736</v>
      </c>
      <c r="H2149" s="11">
        <f t="shared" si="1280"/>
        <v>713.1179759429117</v>
      </c>
      <c r="I2149" s="24">
        <f t="shared" si="1295"/>
        <v>563.53135291854187</v>
      </c>
      <c r="J2149" s="12">
        <f t="shared" si="1281"/>
        <v>0.22262947127972932</v>
      </c>
      <c r="K2149" s="24">
        <f t="shared" si="1282"/>
        <v>721.21014245525021</v>
      </c>
      <c r="L2149" s="12">
        <f t="shared" si="1296"/>
        <v>0.17737749764109093</v>
      </c>
      <c r="M2149" s="24">
        <f t="shared" si="1297"/>
        <v>802.03269310720736</v>
      </c>
      <c r="N2149" s="12">
        <f t="shared" si="1283"/>
        <v>0.60523409241177473</v>
      </c>
      <c r="O2149" s="24">
        <f t="shared" si="1284"/>
        <v>795.87039812927901</v>
      </c>
      <c r="P2149" s="12">
        <f t="shared" si="1298"/>
        <v>0.23990069918968548</v>
      </c>
      <c r="Q2149" s="24">
        <f t="shared" si="1299"/>
        <v>713.1179759429117</v>
      </c>
      <c r="R2149" s="12">
        <f t="shared" si="1285"/>
        <v>0.24316497619427671</v>
      </c>
      <c r="S2149" s="24">
        <f t="shared" si="1286"/>
        <v>1188.5459138761678</v>
      </c>
      <c r="T2149" s="12">
        <f t="shared" si="1300"/>
        <v>0.13910922392101141</v>
      </c>
      <c r="W2149" s="24">
        <f t="shared" si="1301"/>
        <v>1013.5640318368825</v>
      </c>
      <c r="X2149" s="24">
        <f t="shared" si="1302"/>
        <v>650</v>
      </c>
      <c r="Y2149" s="13">
        <f t="shared" si="1287"/>
        <v>0.26057272617206878</v>
      </c>
      <c r="Z2149" s="24">
        <f t="shared" si="1288"/>
        <v>1042.9080608435102</v>
      </c>
      <c r="AA2149" s="24">
        <f t="shared" si="1289"/>
        <v>10363.423026143642</v>
      </c>
      <c r="AB2149" s="24">
        <f t="shared" si="1303"/>
        <v>863.34100388989714</v>
      </c>
      <c r="AC2149" s="24">
        <f t="shared" si="1304"/>
        <v>713.1179759429117</v>
      </c>
      <c r="AD2149" s="123">
        <f t="shared" si="1305"/>
        <v>10655</v>
      </c>
      <c r="AE2149" s="14">
        <f t="shared" si="1306"/>
        <v>177.58333333333334</v>
      </c>
      <c r="AF2149" s="24">
        <f t="shared" si="1290"/>
        <v>500</v>
      </c>
      <c r="AG2149" s="3">
        <f t="shared" si="1307"/>
        <v>-1</v>
      </c>
      <c r="AH2149" s="14">
        <f t="shared" si="1274"/>
        <v>0</v>
      </c>
      <c r="AI2149" s="14">
        <f t="shared" si="1275"/>
        <v>0</v>
      </c>
      <c r="AJ2149" s="14">
        <f t="shared" si="1276"/>
        <v>0.64999999999999991</v>
      </c>
      <c r="AK2149" s="14">
        <f t="shared" si="1277"/>
        <v>0.87999999999999989</v>
      </c>
      <c r="AL2149" s="24">
        <f t="shared" si="1308"/>
        <v>845.02941674486715</v>
      </c>
      <c r="AM2149" s="14">
        <f t="shared" si="1309"/>
        <v>676.49480165285183</v>
      </c>
      <c r="AN2149" s="138" t="str">
        <f t="shared" si="1310"/>
        <v>modifiée</v>
      </c>
      <c r="AP2149" s="124"/>
    </row>
    <row r="2150" spans="2:42" x14ac:dyDescent="0.25">
      <c r="B2150" s="3">
        <f t="shared" si="1291"/>
        <v>10660</v>
      </c>
      <c r="C2150" s="14">
        <f t="shared" si="1292"/>
        <v>177.66666666666666</v>
      </c>
      <c r="D2150" s="11">
        <f t="shared" si="1293"/>
        <v>1107.7854789081791</v>
      </c>
      <c r="E2150" s="11">
        <f t="shared" si="1278"/>
        <v>1055.5011296969951</v>
      </c>
      <c r="F2150" s="11">
        <f t="shared" si="1294"/>
        <v>563.70873041618302</v>
      </c>
      <c r="G2150" s="11">
        <f t="shared" si="1279"/>
        <v>802.27259380639703</v>
      </c>
      <c r="H2150" s="11">
        <f t="shared" si="1280"/>
        <v>713.25708516683267</v>
      </c>
      <c r="I2150" s="24">
        <f t="shared" si="1295"/>
        <v>563.70873041618302</v>
      </c>
      <c r="J2150" s="12">
        <f t="shared" si="1281"/>
        <v>0.22257562618535656</v>
      </c>
      <c r="K2150" s="24">
        <f t="shared" si="1282"/>
        <v>721.38461631318637</v>
      </c>
      <c r="L2150" s="12">
        <f t="shared" si="1296"/>
        <v>0.17730310879114597</v>
      </c>
      <c r="M2150" s="24">
        <f t="shared" si="1297"/>
        <v>802.27259380639703</v>
      </c>
      <c r="N2150" s="12">
        <f t="shared" si="1283"/>
        <v>0.60587692876998989</v>
      </c>
      <c r="O2150" s="24">
        <f t="shared" si="1284"/>
        <v>795.02597840631097</v>
      </c>
      <c r="P2150" s="12">
        <f t="shared" si="1298"/>
        <v>0.23997812369099109</v>
      </c>
      <c r="Q2150" s="24">
        <f t="shared" si="1299"/>
        <v>713.25708516683267</v>
      </c>
      <c r="R2150" s="12">
        <f t="shared" si="1285"/>
        <v>0.24256540271113342</v>
      </c>
      <c r="S2150" s="24">
        <f t="shared" si="1286"/>
        <v>1191.4837632375918</v>
      </c>
      <c r="T2150" s="12">
        <f t="shared" si="1300"/>
        <v>0.13876853722632329</v>
      </c>
      <c r="W2150" s="24">
        <f t="shared" si="1301"/>
        <v>1013.8246045630545</v>
      </c>
      <c r="X2150" s="24">
        <f t="shared" si="1302"/>
        <v>650</v>
      </c>
      <c r="Y2150" s="13">
        <f t="shared" si="1287"/>
        <v>0.26045464634178445</v>
      </c>
      <c r="Z2150" s="24">
        <f t="shared" si="1288"/>
        <v>1041.9131283485144</v>
      </c>
      <c r="AA2150" s="24">
        <f t="shared" si="1289"/>
        <v>10359.249122825679</v>
      </c>
      <c r="AB2150" s="24">
        <f t="shared" si="1303"/>
        <v>863.54084486494367</v>
      </c>
      <c r="AC2150" s="24">
        <f t="shared" si="1304"/>
        <v>713.25708516683267</v>
      </c>
      <c r="AD2150" s="123">
        <f t="shared" si="1305"/>
        <v>10660</v>
      </c>
      <c r="AE2150" s="14">
        <f t="shared" si="1306"/>
        <v>177.66666666666666</v>
      </c>
      <c r="AF2150" s="24">
        <f t="shared" si="1290"/>
        <v>500</v>
      </c>
      <c r="AG2150" s="3">
        <f t="shared" si="1307"/>
        <v>-1</v>
      </c>
      <c r="AH2150" s="14">
        <f t="shared" ref="AH2150:AH2213" si="1311">IF(AC2150&lt;=450,AthetaR30_0,IF(AC2150&gt;=650,AthetaR30_2,(IF(AC2150&lt;=550,AthetaR30_0+(AthetaR30_1-AthetaR30_0)/100*(AC2150-450),AthetaR30_1+(AthetaR30_2-AthetaR30_1)/100*(AC2150-550)))))</f>
        <v>0</v>
      </c>
      <c r="AI2150" s="14">
        <f t="shared" ref="AI2150:AI2213" si="1312">IF(AC2150&lt;=450,AthetaR60_0,IF(AC2150&gt;=650,AthetaR60_2,(IF(AC2150&lt;=550,AthetaR60_0+(AthetaR60_1-AthetaR60_0)/100*(AC2150-450),AthetaR60_1+(AthetaR60_2-AthetaR60_1)/100*(AC2150-550)))))</f>
        <v>0</v>
      </c>
      <c r="AJ2150" s="14">
        <f t="shared" ref="AJ2150:AJ2213" si="1313">IF(AC2150&lt;=450,AthetaR90_0,IF(AC2150&gt;=650,AthetaR90_2,(IF(AC2150&lt;=550,AthetaR90_0+(AthetaR90_1-AthetaR90_0)/100*(AC2150-450),AthetaR90_1+(AthetaR90_2-AthetaR90_1)/100*(AC2150-550)))))</f>
        <v>0.64999999999999991</v>
      </c>
      <c r="AK2150" s="14">
        <f t="shared" ref="AK2150:AK2213" si="1314">IF(AC2150&lt;=450,AthetaR120_0,IF(AC2150&gt;=650,AthetaR120_2,(IF(AC2150&lt;=550,AthetaR120_0+(AthetaR120_1-AthetaR120_0)/100*(AC2150-450),AthetaR120_1+(AthetaR120_2-AthetaR120_1)/100*(AC2150-550)))))</f>
        <v>0.87999999999999989</v>
      </c>
      <c r="AL2150" s="24">
        <f t="shared" si="1308"/>
        <v>845.21639287806136</v>
      </c>
      <c r="AM2150" s="14">
        <f t="shared" si="1309"/>
        <v>676.60818119306816</v>
      </c>
      <c r="AN2150" s="138" t="str">
        <f t="shared" si="1310"/>
        <v>modifiée</v>
      </c>
      <c r="AP2150" s="124"/>
    </row>
    <row r="2151" spans="2:42" x14ac:dyDescent="0.25">
      <c r="B2151" s="3">
        <f t="shared" si="1291"/>
        <v>10665</v>
      </c>
      <c r="C2151" s="14">
        <f t="shared" si="1292"/>
        <v>177.75</v>
      </c>
      <c r="D2151" s="11">
        <f t="shared" si="1293"/>
        <v>1107.8556905290779</v>
      </c>
      <c r="E2151" s="11">
        <f t="shared" si="1278"/>
        <v>1055.7219051233674</v>
      </c>
      <c r="F2151" s="11">
        <f t="shared" si="1294"/>
        <v>563.88603352497421</v>
      </c>
      <c r="G2151" s="11">
        <f t="shared" si="1279"/>
        <v>802.51257193008803</v>
      </c>
      <c r="H2151" s="11">
        <f t="shared" si="1280"/>
        <v>713.39585370405894</v>
      </c>
      <c r="I2151" s="24">
        <f t="shared" si="1295"/>
        <v>563.88603352497421</v>
      </c>
      <c r="J2151" s="12">
        <f t="shared" si="1281"/>
        <v>0.22252178966202102</v>
      </c>
      <c r="K2151" s="24">
        <f t="shared" si="1282"/>
        <v>721.55914681552076</v>
      </c>
      <c r="L2151" s="12">
        <f t="shared" si="1296"/>
        <v>0.17722875338312286</v>
      </c>
      <c r="M2151" s="24">
        <f t="shared" si="1297"/>
        <v>802.51257193008803</v>
      </c>
      <c r="N2151" s="12">
        <f t="shared" si="1283"/>
        <v>0.60651701142322689</v>
      </c>
      <c r="O2151" s="24">
        <f t="shared" si="1284"/>
        <v>794.18695439203543</v>
      </c>
      <c r="P2151" s="12">
        <f t="shared" si="1298"/>
        <v>0.24005424299646388</v>
      </c>
      <c r="Q2151" s="24">
        <f t="shared" si="1299"/>
        <v>713.39585370405894</v>
      </c>
      <c r="R2151" s="12">
        <f t="shared" si="1285"/>
        <v>0.24196353118666886</v>
      </c>
      <c r="S2151" s="24">
        <f t="shared" si="1286"/>
        <v>1194.4475162686272</v>
      </c>
      <c r="T2151" s="12">
        <f t="shared" si="1300"/>
        <v>0.1384267329976504</v>
      </c>
      <c r="W2151" s="24">
        <f t="shared" si="1301"/>
        <v>1014.0850592093964</v>
      </c>
      <c r="X2151" s="24">
        <f t="shared" si="1302"/>
        <v>650</v>
      </c>
      <c r="Y2151" s="13">
        <f t="shared" si="1287"/>
        <v>0.26033707198781536</v>
      </c>
      <c r="Z2151" s="24">
        <f t="shared" si="1288"/>
        <v>1040.921147849275</v>
      </c>
      <c r="AA2151" s="24">
        <f t="shared" si="1289"/>
        <v>10355.094394272091</v>
      </c>
      <c r="AB2151" s="24">
        <f t="shared" si="1303"/>
        <v>863.74045645672766</v>
      </c>
      <c r="AC2151" s="24">
        <f t="shared" si="1304"/>
        <v>713.39585370405894</v>
      </c>
      <c r="AD2151" s="123">
        <f t="shared" si="1305"/>
        <v>10665</v>
      </c>
      <c r="AE2151" s="14">
        <f t="shared" si="1306"/>
        <v>177.75</v>
      </c>
      <c r="AF2151" s="24">
        <f t="shared" si="1290"/>
        <v>500</v>
      </c>
      <c r="AG2151" s="3">
        <f t="shared" si="1307"/>
        <v>-1</v>
      </c>
      <c r="AH2151" s="14">
        <f t="shared" si="1311"/>
        <v>0</v>
      </c>
      <c r="AI2151" s="14">
        <f t="shared" si="1312"/>
        <v>0</v>
      </c>
      <c r="AJ2151" s="14">
        <f t="shared" si="1313"/>
        <v>0.64999999999999991</v>
      </c>
      <c r="AK2151" s="14">
        <f t="shared" si="1314"/>
        <v>0.87999999999999989</v>
      </c>
      <c r="AL2151" s="24">
        <f t="shared" si="1308"/>
        <v>845.4031489721682</v>
      </c>
      <c r="AM2151" s="14">
        <f t="shared" si="1309"/>
        <v>676.72123873494002</v>
      </c>
      <c r="AN2151" s="138" t="str">
        <f t="shared" si="1310"/>
        <v>modifiée</v>
      </c>
      <c r="AP2151" s="124"/>
    </row>
    <row r="2152" spans="2:42" x14ac:dyDescent="0.25">
      <c r="B2152" s="3">
        <f t="shared" si="1291"/>
        <v>10670</v>
      </c>
      <c r="C2152" s="14">
        <f t="shared" si="1292"/>
        <v>177.83333333333334</v>
      </c>
      <c r="D2152" s="11">
        <f t="shared" si="1293"/>
        <v>1107.9258692639705</v>
      </c>
      <c r="E2152" s="11">
        <f t="shared" si="1278"/>
        <v>1055.9426805497396</v>
      </c>
      <c r="F2152" s="11">
        <f t="shared" si="1294"/>
        <v>564.06326227835734</v>
      </c>
      <c r="G2152" s="11">
        <f t="shared" si="1279"/>
        <v>802.75262617308454</v>
      </c>
      <c r="H2152" s="11">
        <f t="shared" si="1280"/>
        <v>713.53428043705662</v>
      </c>
      <c r="I2152" s="24">
        <f t="shared" si="1295"/>
        <v>564.06326227835734</v>
      </c>
      <c r="J2152" s="12">
        <f t="shared" si="1281"/>
        <v>0.22246796173350664</v>
      </c>
      <c r="K2152" s="24">
        <f t="shared" si="1282"/>
        <v>721.73373390604388</v>
      </c>
      <c r="L2152" s="12">
        <f t="shared" si="1296"/>
        <v>0.17715443142372275</v>
      </c>
      <c r="M2152" s="24">
        <f t="shared" si="1297"/>
        <v>802.75262617308454</v>
      </c>
      <c r="N2152" s="12">
        <f t="shared" si="1283"/>
        <v>0.60715435447102806</v>
      </c>
      <c r="O2152" s="24">
        <f t="shared" si="1284"/>
        <v>793.35327918192002</v>
      </c>
      <c r="P2152" s="12">
        <f t="shared" si="1298"/>
        <v>0.24012906522461436</v>
      </c>
      <c r="Q2152" s="24">
        <f t="shared" si="1299"/>
        <v>713.53428043705662</v>
      </c>
      <c r="R2152" s="12">
        <f t="shared" si="1285"/>
        <v>0.24135935874946454</v>
      </c>
      <c r="S2152" s="24">
        <f t="shared" si="1286"/>
        <v>1197.4374656567747</v>
      </c>
      <c r="T2152" s="12">
        <f t="shared" si="1300"/>
        <v>0.13808380861544692</v>
      </c>
      <c r="W2152" s="24">
        <f t="shared" si="1301"/>
        <v>1014.3453962813842</v>
      </c>
      <c r="X2152" s="24">
        <f t="shared" si="1302"/>
        <v>650</v>
      </c>
      <c r="Y2152" s="13">
        <f t="shared" si="1287"/>
        <v>0.26022000111891264</v>
      </c>
      <c r="Z2152" s="24">
        <f t="shared" si="1288"/>
        <v>1039.9321067088863</v>
      </c>
      <c r="AA2152" s="24">
        <f t="shared" si="1289"/>
        <v>10350.958765954696</v>
      </c>
      <c r="AB2152" s="24">
        <f t="shared" si="1303"/>
        <v>863.9398383592204</v>
      </c>
      <c r="AC2152" s="24">
        <f t="shared" si="1304"/>
        <v>713.53428043705662</v>
      </c>
      <c r="AD2152" s="123">
        <f t="shared" si="1305"/>
        <v>10670</v>
      </c>
      <c r="AE2152" s="14">
        <f t="shared" si="1306"/>
        <v>177.83333333333334</v>
      </c>
      <c r="AF2152" s="24">
        <f t="shared" si="1290"/>
        <v>500</v>
      </c>
      <c r="AG2152" s="3">
        <f t="shared" si="1307"/>
        <v>-1</v>
      </c>
      <c r="AH2152" s="14">
        <f t="shared" si="1311"/>
        <v>0</v>
      </c>
      <c r="AI2152" s="14">
        <f t="shared" si="1312"/>
        <v>0</v>
      </c>
      <c r="AJ2152" s="14">
        <f t="shared" si="1313"/>
        <v>0.64999999999999991</v>
      </c>
      <c r="AK2152" s="14">
        <f t="shared" si="1314"/>
        <v>0.87999999999999989</v>
      </c>
      <c r="AL2152" s="24">
        <f t="shared" si="1308"/>
        <v>845.58968474763287</v>
      </c>
      <c r="AM2152" s="14">
        <f t="shared" si="1309"/>
        <v>676.83397321388168</v>
      </c>
      <c r="AN2152" s="138" t="str">
        <f t="shared" si="1310"/>
        <v>modifiée</v>
      </c>
      <c r="AP2152" s="124"/>
    </row>
    <row r="2153" spans="2:42" x14ac:dyDescent="0.25">
      <c r="B2153" s="3">
        <f t="shared" si="1291"/>
        <v>10675</v>
      </c>
      <c r="C2153" s="14">
        <f t="shared" si="1292"/>
        <v>177.91666666666666</v>
      </c>
      <c r="D2153" s="11">
        <f t="shared" si="1293"/>
        <v>1107.9960151436492</v>
      </c>
      <c r="E2153" s="11">
        <f t="shared" si="1278"/>
        <v>1056.1634559761117</v>
      </c>
      <c r="F2153" s="11">
        <f t="shared" si="1294"/>
        <v>564.24041670978102</v>
      </c>
      <c r="G2153" s="11">
        <f t="shared" si="1279"/>
        <v>802.9927552383092</v>
      </c>
      <c r="H2153" s="11">
        <f t="shared" si="1280"/>
        <v>713.67236424567204</v>
      </c>
      <c r="I2153" s="24">
        <f t="shared" si="1295"/>
        <v>564.24041670978102</v>
      </c>
      <c r="J2153" s="12">
        <f t="shared" si="1281"/>
        <v>0.22241414242355795</v>
      </c>
      <c r="K2153" s="24">
        <f t="shared" si="1282"/>
        <v>721.90837752853258</v>
      </c>
      <c r="L2153" s="12">
        <f t="shared" si="1296"/>
        <v>0.17708014291960161</v>
      </c>
      <c r="M2153" s="24">
        <f t="shared" si="1297"/>
        <v>802.9927552383092</v>
      </c>
      <c r="N2153" s="12">
        <f t="shared" si="1283"/>
        <v>0.6077889719488454</v>
      </c>
      <c r="O2153" s="24">
        <f t="shared" si="1284"/>
        <v>792.52490637443361</v>
      </c>
      <c r="P2153" s="12">
        <f t="shared" si="1298"/>
        <v>0.24020259844783001</v>
      </c>
      <c r="Q2153" s="24">
        <f t="shared" si="1299"/>
        <v>713.67236424567204</v>
      </c>
      <c r="R2153" s="12">
        <f t="shared" si="1285"/>
        <v>0.24075288267242598</v>
      </c>
      <c r="S2153" s="24">
        <f t="shared" si="1286"/>
        <v>1200.4539079465176</v>
      </c>
      <c r="T2153" s="12">
        <f t="shared" si="1300"/>
        <v>0.13773976152023826</v>
      </c>
      <c r="W2153" s="24">
        <f t="shared" si="1301"/>
        <v>1014.6056162825031</v>
      </c>
      <c r="X2153" s="24">
        <f t="shared" si="1302"/>
        <v>650</v>
      </c>
      <c r="Y2153" s="13">
        <f t="shared" si="1287"/>
        <v>0.26010343174948963</v>
      </c>
      <c r="Z2153" s="24">
        <f t="shared" si="1288"/>
        <v>1038.9459923402142</v>
      </c>
      <c r="AA2153" s="24">
        <f t="shared" si="1289"/>
        <v>10346.842163543401</v>
      </c>
      <c r="AB2153" s="24">
        <f t="shared" si="1303"/>
        <v>864.13899026408762</v>
      </c>
      <c r="AC2153" s="24">
        <f t="shared" si="1304"/>
        <v>713.67236424567204</v>
      </c>
      <c r="AD2153" s="123">
        <f t="shared" si="1305"/>
        <v>10675</v>
      </c>
      <c r="AE2153" s="14">
        <f t="shared" si="1306"/>
        <v>177.91666666666666</v>
      </c>
      <c r="AF2153" s="24">
        <f t="shared" si="1290"/>
        <v>500</v>
      </c>
      <c r="AG2153" s="3">
        <f t="shared" si="1307"/>
        <v>-1</v>
      </c>
      <c r="AH2153" s="14">
        <f t="shared" si="1311"/>
        <v>0</v>
      </c>
      <c r="AI2153" s="14">
        <f t="shared" si="1312"/>
        <v>0</v>
      </c>
      <c r="AJ2153" s="14">
        <f t="shared" si="1313"/>
        <v>0.64999999999999991</v>
      </c>
      <c r="AK2153" s="14">
        <f t="shared" si="1314"/>
        <v>0.87999999999999989</v>
      </c>
      <c r="AL2153" s="24">
        <f t="shared" si="1308"/>
        <v>845.77599992276578</v>
      </c>
      <c r="AM2153" s="14">
        <f t="shared" si="1309"/>
        <v>676.94638356302858</v>
      </c>
      <c r="AN2153" s="138" t="str">
        <f t="shared" si="1310"/>
        <v>modifiée</v>
      </c>
      <c r="AP2153" s="124"/>
    </row>
    <row r="2154" spans="2:42" x14ac:dyDescent="0.25">
      <c r="B2154" s="3">
        <f t="shared" si="1291"/>
        <v>10680</v>
      </c>
      <c r="C2154" s="14">
        <f t="shared" si="1292"/>
        <v>178</v>
      </c>
      <c r="D2154" s="11">
        <f t="shared" si="1293"/>
        <v>1108.0661281988625</v>
      </c>
      <c r="E2154" s="11">
        <f t="shared" si="1278"/>
        <v>1056.3842314024839</v>
      </c>
      <c r="F2154" s="11">
        <f t="shared" si="1294"/>
        <v>564.41749685270065</v>
      </c>
      <c r="G2154" s="11">
        <f t="shared" si="1279"/>
        <v>803.23295783675701</v>
      </c>
      <c r="H2154" s="11">
        <f t="shared" si="1280"/>
        <v>713.81010400719231</v>
      </c>
      <c r="I2154" s="24">
        <f t="shared" si="1295"/>
        <v>564.41749685270065</v>
      </c>
      <c r="J2154" s="12">
        <f t="shared" si="1281"/>
        <v>0.2223603317558793</v>
      </c>
      <c r="K2154" s="24">
        <f t="shared" si="1282"/>
        <v>722.08307762675076</v>
      </c>
      <c r="L2154" s="12">
        <f t="shared" si="1296"/>
        <v>0.17700588787736457</v>
      </c>
      <c r="M2154" s="24">
        <f t="shared" si="1297"/>
        <v>803.23295783675701</v>
      </c>
      <c r="N2154" s="12">
        <f t="shared" si="1283"/>
        <v>0.60842087782796739</v>
      </c>
      <c r="O2154" s="24">
        <f t="shared" si="1284"/>
        <v>791.70179006475598</v>
      </c>
      <c r="P2154" s="12">
        <f t="shared" si="1298"/>
        <v>0.24027485069250415</v>
      </c>
      <c r="Q2154" s="24">
        <f t="shared" si="1299"/>
        <v>713.81010400719231</v>
      </c>
      <c r="R2154" s="12">
        <f t="shared" si="1285"/>
        <v>0.2401441003757834</v>
      </c>
      <c r="S2154" s="24">
        <f t="shared" si="1286"/>
        <v>1203.4971435952368</v>
      </c>
      <c r="T2154" s="12">
        <f t="shared" si="1300"/>
        <v>0.13739458921415584</v>
      </c>
      <c r="W2154" s="24">
        <f t="shared" si="1301"/>
        <v>1014.8657197142526</v>
      </c>
      <c r="X2154" s="24">
        <f t="shared" si="1302"/>
        <v>650</v>
      </c>
      <c r="Y2154" s="13">
        <f t="shared" si="1287"/>
        <v>0.25998736189962968</v>
      </c>
      <c r="Z2154" s="24">
        <f t="shared" si="1288"/>
        <v>1037.9627922057834</v>
      </c>
      <c r="AA2154" s="24">
        <f t="shared" si="1289"/>
        <v>10342.744512906651</v>
      </c>
      <c r="AB2154" s="24">
        <f t="shared" si="1303"/>
        <v>864.33791186072244</v>
      </c>
      <c r="AC2154" s="24">
        <f t="shared" si="1304"/>
        <v>713.81010400719231</v>
      </c>
      <c r="AD2154" s="123">
        <f t="shared" si="1305"/>
        <v>10680</v>
      </c>
      <c r="AE2154" s="14">
        <f t="shared" si="1306"/>
        <v>178</v>
      </c>
      <c r="AF2154" s="24">
        <f t="shared" si="1290"/>
        <v>500</v>
      </c>
      <c r="AG2154" s="3">
        <f t="shared" si="1307"/>
        <v>-1</v>
      </c>
      <c r="AH2154" s="14">
        <f t="shared" si="1311"/>
        <v>0</v>
      </c>
      <c r="AI2154" s="14">
        <f t="shared" si="1312"/>
        <v>0</v>
      </c>
      <c r="AJ2154" s="14">
        <f t="shared" si="1313"/>
        <v>0.64999999999999991</v>
      </c>
      <c r="AK2154" s="14">
        <f t="shared" si="1314"/>
        <v>0.87999999999999989</v>
      </c>
      <c r="AL2154" s="24">
        <f t="shared" si="1308"/>
        <v>845.96209421377398</v>
      </c>
      <c r="AM2154" s="14">
        <f t="shared" si="1309"/>
        <v>677.0584687132955</v>
      </c>
      <c r="AN2154" s="138" t="str">
        <f t="shared" si="1310"/>
        <v>modifiée</v>
      </c>
      <c r="AP2154" s="124"/>
    </row>
    <row r="2155" spans="2:42" x14ac:dyDescent="0.25">
      <c r="B2155" s="3">
        <f t="shared" si="1291"/>
        <v>10685</v>
      </c>
      <c r="C2155" s="14">
        <f t="shared" si="1292"/>
        <v>178.08333333333334</v>
      </c>
      <c r="D2155" s="11">
        <f t="shared" si="1293"/>
        <v>1108.1362084603161</v>
      </c>
      <c r="E2155" s="11">
        <f t="shared" si="1278"/>
        <v>1056.6050068288562</v>
      </c>
      <c r="F2155" s="11">
        <f t="shared" si="1294"/>
        <v>564.59450274057804</v>
      </c>
      <c r="G2155" s="11">
        <f t="shared" si="1279"/>
        <v>803.47323268744947</v>
      </c>
      <c r="H2155" s="11">
        <f t="shared" si="1280"/>
        <v>713.94749859640649</v>
      </c>
      <c r="I2155" s="24">
        <f t="shared" si="1295"/>
        <v>564.59450274057804</v>
      </c>
      <c r="J2155" s="12">
        <f t="shared" si="1281"/>
        <v>0.2223065297541359</v>
      </c>
      <c r="K2155" s="24">
        <f t="shared" si="1282"/>
        <v>722.25783414444879</v>
      </c>
      <c r="L2155" s="12">
        <f t="shared" si="1296"/>
        <v>0.17693166630355128</v>
      </c>
      <c r="M2155" s="24">
        <f t="shared" si="1297"/>
        <v>803.47323268744947</v>
      </c>
      <c r="N2155" s="12">
        <f t="shared" si="1283"/>
        <v>0.60905008601545674</v>
      </c>
      <c r="O2155" s="24">
        <f t="shared" si="1284"/>
        <v>790.88388483857398</v>
      </c>
      <c r="P2155" s="12">
        <f t="shared" si="1298"/>
        <v>0.24034582993913969</v>
      </c>
      <c r="Q2155" s="24">
        <f t="shared" si="1299"/>
        <v>713.94749859640649</v>
      </c>
      <c r="R2155" s="12">
        <f t="shared" si="1285"/>
        <v>0.23953300943012901</v>
      </c>
      <c r="S2155" s="24">
        <f t="shared" si="1286"/>
        <v>1206.5674770299552</v>
      </c>
      <c r="T2155" s="12">
        <f t="shared" si="1300"/>
        <v>0.137048289262485</v>
      </c>
      <c r="W2155" s="24">
        <f t="shared" si="1301"/>
        <v>1015.1257070761523</v>
      </c>
      <c r="X2155" s="24">
        <f t="shared" si="1302"/>
        <v>650</v>
      </c>
      <c r="Y2155" s="13">
        <f t="shared" si="1287"/>
        <v>0.2598717895950774</v>
      </c>
      <c r="Z2155" s="24">
        <f t="shared" si="1288"/>
        <v>1036.982493817598</v>
      </c>
      <c r="AA2155" s="24">
        <f t="shared" si="1289"/>
        <v>10338.665740111235</v>
      </c>
      <c r="AB2155" s="24">
        <f t="shared" si="1303"/>
        <v>864.53660283627937</v>
      </c>
      <c r="AC2155" s="24">
        <f t="shared" si="1304"/>
        <v>713.94749859640649</v>
      </c>
      <c r="AD2155" s="123">
        <f t="shared" si="1305"/>
        <v>10685</v>
      </c>
      <c r="AE2155" s="14">
        <f t="shared" si="1306"/>
        <v>178.08333333333334</v>
      </c>
      <c r="AF2155" s="24">
        <f t="shared" si="1290"/>
        <v>500</v>
      </c>
      <c r="AG2155" s="3">
        <f t="shared" si="1307"/>
        <v>-1</v>
      </c>
      <c r="AH2155" s="14">
        <f t="shared" si="1311"/>
        <v>0</v>
      </c>
      <c r="AI2155" s="14">
        <f t="shared" si="1312"/>
        <v>0</v>
      </c>
      <c r="AJ2155" s="14">
        <f t="shared" si="1313"/>
        <v>0.64999999999999991</v>
      </c>
      <c r="AK2155" s="14">
        <f t="shared" si="1314"/>
        <v>0.87999999999999989</v>
      </c>
      <c r="AL2155" s="24">
        <f t="shared" si="1308"/>
        <v>846.14796733479318</v>
      </c>
      <c r="AM2155" s="14">
        <f t="shared" si="1309"/>
        <v>677.17022759343411</v>
      </c>
      <c r="AN2155" s="138" t="str">
        <f t="shared" si="1310"/>
        <v>modifiée</v>
      </c>
      <c r="AP2155" s="124"/>
    </row>
    <row r="2156" spans="2:42" x14ac:dyDescent="0.25">
      <c r="B2156" s="3">
        <f t="shared" si="1291"/>
        <v>10690</v>
      </c>
      <c r="C2156" s="14">
        <f t="shared" si="1292"/>
        <v>178.16666666666666</v>
      </c>
      <c r="D2156" s="11">
        <f t="shared" si="1293"/>
        <v>1108.2062559586732</v>
      </c>
      <c r="E2156" s="11">
        <f t="shared" si="1278"/>
        <v>1056.8257822552282</v>
      </c>
      <c r="F2156" s="11">
        <f t="shared" si="1294"/>
        <v>564.77143440688155</v>
      </c>
      <c r="G2156" s="11">
        <f t="shared" si="1279"/>
        <v>803.71357851738856</v>
      </c>
      <c r="H2156" s="11">
        <f t="shared" si="1280"/>
        <v>714.08454688566894</v>
      </c>
      <c r="I2156" s="24">
        <f t="shared" si="1295"/>
        <v>564.77143440688155</v>
      </c>
      <c r="J2156" s="12">
        <f t="shared" si="1281"/>
        <v>0.22225273644195317</v>
      </c>
      <c r="K2156" s="24">
        <f t="shared" si="1282"/>
        <v>722.43264702536339</v>
      </c>
      <c r="L2156" s="12">
        <f t="shared" si="1296"/>
        <v>0.17685747820462086</v>
      </c>
      <c r="M2156" s="24">
        <f t="shared" si="1297"/>
        <v>803.71357851738856</v>
      </c>
      <c r="N2156" s="12">
        <f t="shared" si="1283"/>
        <v>0.6096766103540967</v>
      </c>
      <c r="O2156" s="24">
        <f t="shared" si="1284"/>
        <v>790.07114576596678</v>
      </c>
      <c r="P2156" s="12">
        <f t="shared" si="1298"/>
        <v>0.24041554412245564</v>
      </c>
      <c r="Q2156" s="24">
        <f t="shared" si="1299"/>
        <v>714.08454688566894</v>
      </c>
      <c r="R2156" s="12">
        <f t="shared" si="1285"/>
        <v>0.23891960755948155</v>
      </c>
      <c r="S2156" s="24">
        <f t="shared" si="1286"/>
        <v>1209.6652167049556</v>
      </c>
      <c r="T2156" s="12">
        <f t="shared" si="1300"/>
        <v>0.13670085929523146</v>
      </c>
      <c r="W2156" s="24">
        <f t="shared" si="1301"/>
        <v>1015.3855788657473</v>
      </c>
      <c r="X2156" s="24">
        <f t="shared" si="1302"/>
        <v>650</v>
      </c>
      <c r="Y2156" s="13">
        <f t="shared" si="1287"/>
        <v>0.25975671286723917</v>
      </c>
      <c r="Z2156" s="24">
        <f t="shared" si="1288"/>
        <v>1036.0050847370217</v>
      </c>
      <c r="AA2156" s="24">
        <f t="shared" si="1289"/>
        <v>10334.605771422417</v>
      </c>
      <c r="AB2156" s="24">
        <f t="shared" si="1303"/>
        <v>864.73506287570808</v>
      </c>
      <c r="AC2156" s="24">
        <f t="shared" si="1304"/>
        <v>714.08454688566894</v>
      </c>
      <c r="AD2156" s="123">
        <f t="shared" si="1305"/>
        <v>10690</v>
      </c>
      <c r="AE2156" s="14">
        <f t="shared" si="1306"/>
        <v>178.16666666666666</v>
      </c>
      <c r="AF2156" s="24">
        <f t="shared" si="1290"/>
        <v>500</v>
      </c>
      <c r="AG2156" s="3">
        <f t="shared" si="1307"/>
        <v>-1</v>
      </c>
      <c r="AH2156" s="14">
        <f t="shared" si="1311"/>
        <v>0</v>
      </c>
      <c r="AI2156" s="14">
        <f t="shared" si="1312"/>
        <v>0</v>
      </c>
      <c r="AJ2156" s="14">
        <f t="shared" si="1313"/>
        <v>0.64999999999999991</v>
      </c>
      <c r="AK2156" s="14">
        <f t="shared" si="1314"/>
        <v>0.87999999999999989</v>
      </c>
      <c r="AL2156" s="24">
        <f t="shared" si="1308"/>
        <v>846.33361899792044</v>
      </c>
      <c r="AM2156" s="14">
        <f t="shared" si="1309"/>
        <v>677.28165913009343</v>
      </c>
      <c r="AN2156" s="138" t="str">
        <f t="shared" si="1310"/>
        <v>modifiée</v>
      </c>
      <c r="AP2156" s="124"/>
    </row>
    <row r="2157" spans="2:42" x14ac:dyDescent="0.25">
      <c r="B2157" s="3">
        <f t="shared" si="1291"/>
        <v>10695</v>
      </c>
      <c r="C2157" s="14">
        <f t="shared" si="1292"/>
        <v>178.25</v>
      </c>
      <c r="D2157" s="11">
        <f t="shared" si="1293"/>
        <v>1108.2762707245531</v>
      </c>
      <c r="E2157" s="11">
        <f t="shared" si="1278"/>
        <v>1057.0465576816005</v>
      </c>
      <c r="F2157" s="11">
        <f t="shared" si="1294"/>
        <v>564.94829188508618</v>
      </c>
      <c r="G2157" s="11">
        <f t="shared" si="1279"/>
        <v>803.95399406151103</v>
      </c>
      <c r="H2157" s="11">
        <f t="shared" si="1280"/>
        <v>714.22124774496422</v>
      </c>
      <c r="I2157" s="24">
        <f t="shared" si="1295"/>
        <v>564.94829188508618</v>
      </c>
      <c r="J2157" s="12">
        <f t="shared" si="1281"/>
        <v>0.22219895184291641</v>
      </c>
      <c r="K2157" s="24">
        <f t="shared" si="1282"/>
        <v>722.6075162132197</v>
      </c>
      <c r="L2157" s="12">
        <f t="shared" si="1296"/>
        <v>0.17678332358702242</v>
      </c>
      <c r="M2157" s="24">
        <f t="shared" si="1297"/>
        <v>803.95399406151103</v>
      </c>
      <c r="N2157" s="12">
        <f t="shared" si="1283"/>
        <v>0.6103004646223481</v>
      </c>
      <c r="O2157" s="24">
        <f t="shared" si="1284"/>
        <v>789.26352839537617</v>
      </c>
      <c r="P2157" s="12">
        <f t="shared" si="1298"/>
        <v>0.24048400113173737</v>
      </c>
      <c r="Q2157" s="24">
        <f t="shared" si="1299"/>
        <v>714.22124774496422</v>
      </c>
      <c r="R2157" s="12">
        <f t="shared" si="1285"/>
        <v>0.23830389264438256</v>
      </c>
      <c r="S2157" s="24">
        <f t="shared" si="1286"/>
        <v>1212.7906751602782</v>
      </c>
      <c r="T2157" s="12">
        <f t="shared" si="1300"/>
        <v>0.13635229700880172</v>
      </c>
      <c r="W2157" s="24">
        <f t="shared" si="1301"/>
        <v>1015.6453355786145</v>
      </c>
      <c r="X2157" s="24">
        <f t="shared" si="1302"/>
        <v>650</v>
      </c>
      <c r="Y2157" s="13">
        <f t="shared" si="1287"/>
        <v>0.25964212975319045</v>
      </c>
      <c r="Z2157" s="24">
        <f t="shared" si="1288"/>
        <v>1035.0305525746478</v>
      </c>
      <c r="AA2157" s="24">
        <f t="shared" si="1289"/>
        <v>10330.564533304387</v>
      </c>
      <c r="AB2157" s="24">
        <f t="shared" si="1303"/>
        <v>864.93329166178933</v>
      </c>
      <c r="AC2157" s="24">
        <f t="shared" si="1304"/>
        <v>714.22124774496422</v>
      </c>
      <c r="AD2157" s="123">
        <f t="shared" si="1305"/>
        <v>10695</v>
      </c>
      <c r="AE2157" s="14">
        <f t="shared" si="1306"/>
        <v>178.25</v>
      </c>
      <c r="AF2157" s="24">
        <f t="shared" si="1290"/>
        <v>500</v>
      </c>
      <c r="AG2157" s="3">
        <f t="shared" si="1307"/>
        <v>-1</v>
      </c>
      <c r="AH2157" s="14">
        <f t="shared" si="1311"/>
        <v>0</v>
      </c>
      <c r="AI2157" s="14">
        <f t="shared" si="1312"/>
        <v>0</v>
      </c>
      <c r="AJ2157" s="14">
        <f t="shared" si="1313"/>
        <v>0.64999999999999991</v>
      </c>
      <c r="AK2157" s="14">
        <f t="shared" si="1314"/>
        <v>0.87999999999999989</v>
      </c>
      <c r="AL2157" s="24">
        <f t="shared" si="1308"/>
        <v>846.51904891324784</v>
      </c>
      <c r="AM2157" s="14">
        <f t="shared" si="1309"/>
        <v>677.39276224788125</v>
      </c>
      <c r="AN2157" s="138" t="str">
        <f t="shared" si="1310"/>
        <v>modifiée</v>
      </c>
      <c r="AP2157" s="124"/>
    </row>
    <row r="2158" spans="2:42" x14ac:dyDescent="0.25">
      <c r="B2158" s="3">
        <f t="shared" si="1291"/>
        <v>10700</v>
      </c>
      <c r="C2158" s="14">
        <f t="shared" si="1292"/>
        <v>178.33333333333334</v>
      </c>
      <c r="D2158" s="11">
        <f t="shared" si="1293"/>
        <v>1108.3462527885329</v>
      </c>
      <c r="E2158" s="11">
        <f t="shared" si="1278"/>
        <v>1057.2673331079727</v>
      </c>
      <c r="F2158" s="11">
        <f t="shared" si="1294"/>
        <v>565.12507520867325</v>
      </c>
      <c r="G2158" s="11">
        <f t="shared" si="1279"/>
        <v>804.19447806264282</v>
      </c>
      <c r="H2158" s="11">
        <f t="shared" si="1280"/>
        <v>714.357600041973</v>
      </c>
      <c r="I2158" s="24">
        <f t="shared" si="1295"/>
        <v>565.12507520867325</v>
      </c>
      <c r="J2158" s="12">
        <f t="shared" si="1281"/>
        <v>0.22214517598057165</v>
      </c>
      <c r="K2158" s="24">
        <f t="shared" si="1282"/>
        <v>722.78244165172919</v>
      </c>
      <c r="L2158" s="12">
        <f t="shared" si="1296"/>
        <v>0.17670920245710947</v>
      </c>
      <c r="M2158" s="24">
        <f t="shared" si="1297"/>
        <v>804.19447806264282</v>
      </c>
      <c r="N2158" s="12">
        <f t="shared" si="1283"/>
        <v>0.61092166253431646</v>
      </c>
      <c r="O2158" s="24">
        <f t="shared" si="1284"/>
        <v>788.46098874766096</v>
      </c>
      <c r="P2158" s="12">
        <f t="shared" si="1298"/>
        <v>0.24055120881074962</v>
      </c>
      <c r="Q2158" s="24">
        <f t="shared" si="1299"/>
        <v>714.357600041973</v>
      </c>
      <c r="R2158" s="12">
        <f t="shared" si="1285"/>
        <v>0.23768586272502518</v>
      </c>
      <c r="S2158" s="24">
        <f t="shared" si="1286"/>
        <v>1215.9441690810918</v>
      </c>
      <c r="T2158" s="12">
        <f t="shared" si="1300"/>
        <v>0.13600260016753488</v>
      </c>
      <c r="W2158" s="24">
        <f t="shared" si="1301"/>
        <v>1015.9049777083677</v>
      </c>
      <c r="X2158" s="24">
        <f t="shared" si="1302"/>
        <v>650</v>
      </c>
      <c r="Y2158" s="13">
        <f t="shared" si="1287"/>
        <v>0.25952803829565696</v>
      </c>
      <c r="Z2158" s="24">
        <f t="shared" si="1288"/>
        <v>1034.0588849901251</v>
      </c>
      <c r="AA2158" s="24">
        <f t="shared" si="1289"/>
        <v>10326.541952419617</v>
      </c>
      <c r="AB2158" s="24">
        <f t="shared" si="1303"/>
        <v>865.13128887517041</v>
      </c>
      <c r="AC2158" s="24">
        <f t="shared" si="1304"/>
        <v>714.357600041973</v>
      </c>
      <c r="AD2158" s="123">
        <f t="shared" si="1305"/>
        <v>10700</v>
      </c>
      <c r="AE2158" s="14">
        <f t="shared" si="1306"/>
        <v>178.33333333333334</v>
      </c>
      <c r="AF2158" s="24">
        <f t="shared" si="1290"/>
        <v>500</v>
      </c>
      <c r="AG2158" s="3">
        <f t="shared" si="1307"/>
        <v>-1</v>
      </c>
      <c r="AH2158" s="14">
        <f t="shared" si="1311"/>
        <v>0</v>
      </c>
      <c r="AI2158" s="14">
        <f t="shared" si="1312"/>
        <v>0</v>
      </c>
      <c r="AJ2158" s="14">
        <f t="shared" si="1313"/>
        <v>0.64999999999999991</v>
      </c>
      <c r="AK2158" s="14">
        <f t="shared" si="1314"/>
        <v>0.87999999999999989</v>
      </c>
      <c r="AL2158" s="24">
        <f t="shared" si="1308"/>
        <v>846.70425678889751</v>
      </c>
      <c r="AM2158" s="14">
        <f t="shared" si="1309"/>
        <v>677.50353586942731</v>
      </c>
      <c r="AN2158" s="138" t="str">
        <f t="shared" si="1310"/>
        <v>modifiée</v>
      </c>
      <c r="AP2158" s="124"/>
    </row>
    <row r="2159" spans="2:42" x14ac:dyDescent="0.25">
      <c r="B2159" s="3">
        <f t="shared" si="1291"/>
        <v>10705</v>
      </c>
      <c r="C2159" s="14">
        <f t="shared" si="1292"/>
        <v>178.41666666666666</v>
      </c>
      <c r="D2159" s="11">
        <f t="shared" si="1293"/>
        <v>1108.4162021811462</v>
      </c>
      <c r="E2159" s="11">
        <f t="shared" si="1278"/>
        <v>1057.488108534345</v>
      </c>
      <c r="F2159" s="11">
        <f t="shared" si="1294"/>
        <v>565.30178441113037</v>
      </c>
      <c r="G2159" s="11">
        <f t="shared" si="1279"/>
        <v>804.43502927145357</v>
      </c>
      <c r="H2159" s="11">
        <f t="shared" si="1280"/>
        <v>714.49360264214056</v>
      </c>
      <c r="I2159" s="24">
        <f t="shared" si="1295"/>
        <v>565.30178441113037</v>
      </c>
      <c r="J2159" s="12">
        <f t="shared" si="1281"/>
        <v>0.22209140887842488</v>
      </c>
      <c r="K2159" s="24">
        <f t="shared" si="1282"/>
        <v>722.95742328459119</v>
      </c>
      <c r="L2159" s="12">
        <f t="shared" si="1296"/>
        <v>0.17663511482120056</v>
      </c>
      <c r="M2159" s="24">
        <f t="shared" si="1297"/>
        <v>804.43502927145357</v>
      </c>
      <c r="N2159" s="12">
        <f t="shared" si="1283"/>
        <v>0.61154021773972578</v>
      </c>
      <c r="O2159" s="24">
        <f t="shared" si="1284"/>
        <v>787.66348331023505</v>
      </c>
      <c r="P2159" s="12">
        <f t="shared" si="1298"/>
        <v>0.24061717495806412</v>
      </c>
      <c r="Q2159" s="24">
        <f t="shared" si="1299"/>
        <v>714.49360264214056</v>
      </c>
      <c r="R2159" s="12">
        <f t="shared" si="1285"/>
        <v>0.23706551600440884</v>
      </c>
      <c r="S2159" s="24">
        <f t="shared" si="1286"/>
        <v>1219.1260193579915</v>
      </c>
      <c r="T2159" s="12">
        <f t="shared" si="1300"/>
        <v>0.13565176660541181</v>
      </c>
      <c r="W2159" s="24">
        <f t="shared" si="1301"/>
        <v>1016.1645057466634</v>
      </c>
      <c r="X2159" s="24">
        <f t="shared" si="1302"/>
        <v>650</v>
      </c>
      <c r="Y2159" s="13">
        <f t="shared" si="1287"/>
        <v>0.25941443654302709</v>
      </c>
      <c r="Z2159" s="24">
        <f t="shared" si="1288"/>
        <v>1033.0900696920394</v>
      </c>
      <c r="AA2159" s="24">
        <f t="shared" si="1289"/>
        <v>10322.537955629523</v>
      </c>
      <c r="AB2159" s="24">
        <f t="shared" si="1303"/>
        <v>865.32905419440203</v>
      </c>
      <c r="AC2159" s="24">
        <f t="shared" si="1304"/>
        <v>714.49360264214056</v>
      </c>
      <c r="AD2159" s="123">
        <f t="shared" si="1305"/>
        <v>10705</v>
      </c>
      <c r="AE2159" s="14">
        <f t="shared" si="1306"/>
        <v>178.41666666666666</v>
      </c>
      <c r="AF2159" s="24">
        <f t="shared" si="1290"/>
        <v>500</v>
      </c>
      <c r="AG2159" s="3">
        <f t="shared" si="1307"/>
        <v>-1</v>
      </c>
      <c r="AH2159" s="14">
        <f t="shared" si="1311"/>
        <v>0</v>
      </c>
      <c r="AI2159" s="14">
        <f t="shared" si="1312"/>
        <v>0</v>
      </c>
      <c r="AJ2159" s="14">
        <f t="shared" si="1313"/>
        <v>0.64999999999999991</v>
      </c>
      <c r="AK2159" s="14">
        <f t="shared" si="1314"/>
        <v>0.87999999999999989</v>
      </c>
      <c r="AL2159" s="24">
        <f t="shared" si="1308"/>
        <v>846.88924233105536</v>
      </c>
      <c r="AM2159" s="14">
        <f t="shared" si="1309"/>
        <v>677.61397891544721</v>
      </c>
      <c r="AN2159" s="138" t="str">
        <f t="shared" si="1310"/>
        <v>modifiée</v>
      </c>
      <c r="AP2159" s="124"/>
    </row>
    <row r="2160" spans="2:42" x14ac:dyDescent="0.25">
      <c r="B2160" s="3">
        <f t="shared" si="1291"/>
        <v>10710</v>
      </c>
      <c r="C2160" s="14">
        <f t="shared" si="1292"/>
        <v>178.5</v>
      </c>
      <c r="D2160" s="11">
        <f t="shared" si="1293"/>
        <v>1108.4861189328847</v>
      </c>
      <c r="E2160" s="11">
        <f t="shared" si="1278"/>
        <v>1057.7088839607172</v>
      </c>
      <c r="F2160" s="11">
        <f t="shared" si="1294"/>
        <v>565.47841952595161</v>
      </c>
      <c r="G2160" s="11">
        <f t="shared" si="1279"/>
        <v>804.67564644641163</v>
      </c>
      <c r="H2160" s="11">
        <f t="shared" si="1280"/>
        <v>714.62925440874596</v>
      </c>
      <c r="I2160" s="24">
        <f t="shared" si="1295"/>
        <v>565.47841952595161</v>
      </c>
      <c r="J2160" s="12">
        <f t="shared" si="1281"/>
        <v>0.22203765055994243</v>
      </c>
      <c r="K2160" s="24">
        <f t="shared" si="1282"/>
        <v>723.13246105549263</v>
      </c>
      <c r="L2160" s="12">
        <f t="shared" si="1296"/>
        <v>0.17656106068553909</v>
      </c>
      <c r="M2160" s="24">
        <f t="shared" si="1297"/>
        <v>804.67564644641163</v>
      </c>
      <c r="N2160" s="12">
        <f t="shared" si="1283"/>
        <v>0.61215614382390571</v>
      </c>
      <c r="O2160" s="24">
        <f t="shared" si="1284"/>
        <v>786.87096903128599</v>
      </c>
      <c r="P2160" s="12">
        <f t="shared" si="1298"/>
        <v>0.24068190732710518</v>
      </c>
      <c r="Q2160" s="24">
        <f t="shared" si="1299"/>
        <v>714.62925440874596</v>
      </c>
      <c r="R2160" s="12">
        <f t="shared" si="1285"/>
        <v>0.23644285085152877</v>
      </c>
      <c r="S2160" s="24">
        <f t="shared" si="1286"/>
        <v>1222.3365511481884</v>
      </c>
      <c r="T2160" s="12">
        <f t="shared" si="1300"/>
        <v>0.13529979422767779</v>
      </c>
      <c r="W2160" s="24">
        <f t="shared" si="1301"/>
        <v>1016.4239201832064</v>
      </c>
      <c r="X2160" s="24">
        <f t="shared" si="1302"/>
        <v>650</v>
      </c>
      <c r="Y2160" s="13">
        <f t="shared" si="1287"/>
        <v>0.25930132254934335</v>
      </c>
      <c r="Z2160" s="24">
        <f t="shared" si="1288"/>
        <v>1032.1240944377705</v>
      </c>
      <c r="AA2160" s="24">
        <f t="shared" si="1289"/>
        <v>10318.552469994231</v>
      </c>
      <c r="AB2160" s="24">
        <f t="shared" si="1303"/>
        <v>865.52658729597624</v>
      </c>
      <c r="AC2160" s="24">
        <f t="shared" si="1304"/>
        <v>714.62925440874596</v>
      </c>
      <c r="AD2160" s="123">
        <f t="shared" si="1305"/>
        <v>10710</v>
      </c>
      <c r="AE2160" s="14">
        <f t="shared" si="1306"/>
        <v>178.5</v>
      </c>
      <c r="AF2160" s="24">
        <f t="shared" si="1290"/>
        <v>500</v>
      </c>
      <c r="AG2160" s="3">
        <f t="shared" si="1307"/>
        <v>-1</v>
      </c>
      <c r="AH2160" s="14">
        <f t="shared" si="1311"/>
        <v>0</v>
      </c>
      <c r="AI2160" s="14">
        <f t="shared" si="1312"/>
        <v>0</v>
      </c>
      <c r="AJ2160" s="14">
        <f t="shared" si="1313"/>
        <v>0.64999999999999991</v>
      </c>
      <c r="AK2160" s="14">
        <f t="shared" si="1314"/>
        <v>0.87999999999999989</v>
      </c>
      <c r="AL2160" s="24">
        <f t="shared" si="1308"/>
        <v>847.07400524400782</v>
      </c>
      <c r="AM2160" s="14">
        <f t="shared" si="1309"/>
        <v>677.72409030480935</v>
      </c>
      <c r="AN2160" s="138" t="str">
        <f t="shared" si="1310"/>
        <v>modifiée</v>
      </c>
      <c r="AP2160" s="124"/>
    </row>
    <row r="2161" spans="2:42" x14ac:dyDescent="0.25">
      <c r="B2161" s="3">
        <f t="shared" si="1291"/>
        <v>10715</v>
      </c>
      <c r="C2161" s="14">
        <f t="shared" si="1292"/>
        <v>178.58333333333334</v>
      </c>
      <c r="D2161" s="11">
        <f t="shared" si="1293"/>
        <v>1108.5560030741967</v>
      </c>
      <c r="E2161" s="11">
        <f t="shared" si="1278"/>
        <v>1057.9296593870895</v>
      </c>
      <c r="F2161" s="11">
        <f t="shared" si="1294"/>
        <v>565.65498058663718</v>
      </c>
      <c r="G2161" s="11">
        <f t="shared" si="1279"/>
        <v>804.91632835373878</v>
      </c>
      <c r="H2161" s="11">
        <f t="shared" si="1280"/>
        <v>714.76455420297361</v>
      </c>
      <c r="I2161" s="24">
        <f t="shared" si="1295"/>
        <v>565.65498058663718</v>
      </c>
      <c r="J2161" s="12">
        <f t="shared" si="1281"/>
        <v>0.22198390104855042</v>
      </c>
      <c r="K2161" s="24">
        <f t="shared" si="1282"/>
        <v>723.30755490810895</v>
      </c>
      <c r="L2161" s="12">
        <f t="shared" si="1296"/>
        <v>0.1764870400563284</v>
      </c>
      <c r="M2161" s="24">
        <f t="shared" si="1297"/>
        <v>804.91632835373878</v>
      </c>
      <c r="N2161" s="12">
        <f t="shared" si="1283"/>
        <v>0.61276945430778473</v>
      </c>
      <c r="O2161" s="24">
        <f t="shared" si="1284"/>
        <v>786.08340331407499</v>
      </c>
      <c r="P2161" s="12">
        <f t="shared" si="1298"/>
        <v>0.24074541362641158</v>
      </c>
      <c r="Q2161" s="24">
        <f t="shared" si="1299"/>
        <v>714.76455420297361</v>
      </c>
      <c r="R2161" s="12">
        <f t="shared" si="1285"/>
        <v>0.23581786580459083</v>
      </c>
      <c r="S2161" s="24">
        <f t="shared" si="1286"/>
        <v>1225.5760939376496</v>
      </c>
      <c r="T2161" s="12">
        <f t="shared" si="1300"/>
        <v>0.13494668101256502</v>
      </c>
      <c r="W2161" s="24">
        <f t="shared" si="1301"/>
        <v>1016.6832215057558</v>
      </c>
      <c r="X2161" s="24">
        <f t="shared" si="1302"/>
        <v>650</v>
      </c>
      <c r="Y2161" s="13">
        <f t="shared" si="1287"/>
        <v>0.25918869437430403</v>
      </c>
      <c r="Z2161" s="24">
        <f t="shared" si="1288"/>
        <v>1031.1609470333424</v>
      </c>
      <c r="AA2161" s="24">
        <f t="shared" si="1289"/>
        <v>10314.585422772789</v>
      </c>
      <c r="AB2161" s="24">
        <f t="shared" si="1303"/>
        <v>865.72388785436465</v>
      </c>
      <c r="AC2161" s="24">
        <f t="shared" si="1304"/>
        <v>714.76455420297361</v>
      </c>
      <c r="AD2161" s="123">
        <f t="shared" si="1305"/>
        <v>10715</v>
      </c>
      <c r="AE2161" s="14">
        <f t="shared" si="1306"/>
        <v>178.58333333333334</v>
      </c>
      <c r="AF2161" s="24">
        <f t="shared" si="1290"/>
        <v>500</v>
      </c>
      <c r="AG2161" s="3">
        <f t="shared" si="1307"/>
        <v>-1</v>
      </c>
      <c r="AH2161" s="14">
        <f t="shared" si="1311"/>
        <v>0</v>
      </c>
      <c r="AI2161" s="14">
        <f t="shared" si="1312"/>
        <v>0</v>
      </c>
      <c r="AJ2161" s="14">
        <f t="shared" si="1313"/>
        <v>0.64999999999999991</v>
      </c>
      <c r="AK2161" s="14">
        <f t="shared" si="1314"/>
        <v>0.87999999999999989</v>
      </c>
      <c r="AL2161" s="24">
        <f t="shared" si="1308"/>
        <v>847.25854523017881</v>
      </c>
      <c r="AM2161" s="14">
        <f t="shared" si="1309"/>
        <v>677.83386895460183</v>
      </c>
      <c r="AN2161" s="138" t="str">
        <f t="shared" si="1310"/>
        <v>modifiée</v>
      </c>
      <c r="AP2161" s="124"/>
    </row>
    <row r="2162" spans="2:42" x14ac:dyDescent="0.25">
      <c r="B2162" s="3">
        <f t="shared" si="1291"/>
        <v>10720</v>
      </c>
      <c r="C2162" s="14">
        <f t="shared" si="1292"/>
        <v>178.66666666666666</v>
      </c>
      <c r="D2162" s="11">
        <f t="shared" si="1293"/>
        <v>1108.6258546354882</v>
      </c>
      <c r="E2162" s="11">
        <f t="shared" si="1278"/>
        <v>1058.1504348134617</v>
      </c>
      <c r="F2162" s="11">
        <f t="shared" si="1294"/>
        <v>565.83146762669355</v>
      </c>
      <c r="G2162" s="11">
        <f t="shared" si="1279"/>
        <v>805.1570737673652</v>
      </c>
      <c r="H2162" s="11">
        <f t="shared" si="1280"/>
        <v>714.89950088398621</v>
      </c>
      <c r="I2162" s="24">
        <f t="shared" si="1295"/>
        <v>565.83146762669355</v>
      </c>
      <c r="J2162" s="12">
        <f t="shared" si="1281"/>
        <v>0.22193016036763558</v>
      </c>
      <c r="K2162" s="24">
        <f t="shared" si="1282"/>
        <v>723.48270478610334</v>
      </c>
      <c r="L2162" s="12">
        <f t="shared" si="1296"/>
        <v>0.17641305293971193</v>
      </c>
      <c r="M2162" s="24">
        <f t="shared" si="1297"/>
        <v>805.1570737673652</v>
      </c>
      <c r="N2162" s="12">
        <f t="shared" si="1283"/>
        <v>0.61338016264789141</v>
      </c>
      <c r="O2162" s="24">
        <f t="shared" si="1284"/>
        <v>785.30074401131731</v>
      </c>
      <c r="P2162" s="12">
        <f t="shared" si="1298"/>
        <v>0.24080770151974348</v>
      </c>
      <c r="Q2162" s="24">
        <f t="shared" si="1299"/>
        <v>714.89950088398621</v>
      </c>
      <c r="R2162" s="12">
        <f t="shared" si="1285"/>
        <v>0.23519055957425719</v>
      </c>
      <c r="S2162" s="24">
        <f t="shared" si="1286"/>
        <v>1228.844981604173</v>
      </c>
      <c r="T2162" s="12">
        <f t="shared" si="1300"/>
        <v>0.13459242501297633</v>
      </c>
      <c r="W2162" s="24">
        <f t="shared" si="1301"/>
        <v>1016.9424102001301</v>
      </c>
      <c r="X2162" s="24">
        <f t="shared" si="1302"/>
        <v>650</v>
      </c>
      <c r="Y2162" s="13">
        <f t="shared" si="1287"/>
        <v>0.25907655008325425</v>
      </c>
      <c r="Z2162" s="24">
        <f t="shared" si="1288"/>
        <v>1030.2006153332911</v>
      </c>
      <c r="AA2162" s="24">
        <f t="shared" si="1289"/>
        <v>10310.63674142293</v>
      </c>
      <c r="AB2162" s="24">
        <f t="shared" si="1303"/>
        <v>865.92095554205821</v>
      </c>
      <c r="AC2162" s="24">
        <f t="shared" si="1304"/>
        <v>714.89950088398621</v>
      </c>
      <c r="AD2162" s="123">
        <f t="shared" si="1305"/>
        <v>10720</v>
      </c>
      <c r="AE2162" s="14">
        <f t="shared" si="1306"/>
        <v>178.66666666666666</v>
      </c>
      <c r="AF2162" s="24">
        <f t="shared" si="1290"/>
        <v>500</v>
      </c>
      <c r="AG2162" s="3">
        <f t="shared" si="1307"/>
        <v>-1</v>
      </c>
      <c r="AH2162" s="14">
        <f t="shared" si="1311"/>
        <v>0</v>
      </c>
      <c r="AI2162" s="14">
        <f t="shared" si="1312"/>
        <v>0</v>
      </c>
      <c r="AJ2162" s="14">
        <f t="shared" si="1313"/>
        <v>0.64999999999999991</v>
      </c>
      <c r="AK2162" s="14">
        <f t="shared" si="1314"/>
        <v>0.87999999999999989</v>
      </c>
      <c r="AL2162" s="24">
        <f t="shared" si="1308"/>
        <v>847.44286199016619</v>
      </c>
      <c r="AM2162" s="14">
        <f t="shared" si="1309"/>
        <v>677.9433137802024</v>
      </c>
      <c r="AN2162" s="138" t="str">
        <f t="shared" si="1310"/>
        <v>modifiée</v>
      </c>
      <c r="AP2162" s="124"/>
    </row>
    <row r="2163" spans="2:42" x14ac:dyDescent="0.25">
      <c r="B2163" s="3">
        <f t="shared" si="1291"/>
        <v>10725</v>
      </c>
      <c r="C2163" s="14">
        <f t="shared" si="1292"/>
        <v>178.75</v>
      </c>
      <c r="D2163" s="11">
        <f t="shared" si="1293"/>
        <v>1108.6956736471227</v>
      </c>
      <c r="E2163" s="11">
        <f t="shared" si="1278"/>
        <v>1058.371210239834</v>
      </c>
      <c r="F2163" s="11">
        <f t="shared" si="1294"/>
        <v>566.00788067963322</v>
      </c>
      <c r="G2163" s="11">
        <f t="shared" si="1279"/>
        <v>805.39788146888498</v>
      </c>
      <c r="H2163" s="11">
        <f t="shared" si="1280"/>
        <v>715.03409330899922</v>
      </c>
      <c r="I2163" s="24">
        <f t="shared" si="1295"/>
        <v>566.00788067963322</v>
      </c>
      <c r="J2163" s="12">
        <f t="shared" si="1281"/>
        <v>0.22187642854054446</v>
      </c>
      <c r="K2163" s="24">
        <f t="shared" si="1282"/>
        <v>723.65791063312679</v>
      </c>
      <c r="L2163" s="12">
        <f t="shared" si="1296"/>
        <v>0.1763390993417632</v>
      </c>
      <c r="M2163" s="24">
        <f t="shared" si="1297"/>
        <v>805.39788146888498</v>
      </c>
      <c r="N2163" s="12">
        <f t="shared" si="1283"/>
        <v>0.61398828223636681</v>
      </c>
      <c r="O2163" s="24">
        <f t="shared" si="1284"/>
        <v>784.52294941963851</v>
      </c>
      <c r="P2163" s="12">
        <f t="shared" si="1298"/>
        <v>0.24086877862621994</v>
      </c>
      <c r="Q2163" s="24">
        <f t="shared" si="1299"/>
        <v>715.03409330899922</v>
      </c>
      <c r="R2163" s="12">
        <f t="shared" si="1285"/>
        <v>0.23456093104692144</v>
      </c>
      <c r="S2163" s="24">
        <f t="shared" si="1286"/>
        <v>1232.1435524814201</v>
      </c>
      <c r="T2163" s="12">
        <f t="shared" si="1300"/>
        <v>0.13423702435820056</v>
      </c>
      <c r="W2163" s="24">
        <f t="shared" si="1301"/>
        <v>1017.2014867502133</v>
      </c>
      <c r="X2163" s="24">
        <f t="shared" si="1302"/>
        <v>650</v>
      </c>
      <c r="Y2163" s="13">
        <f t="shared" si="1287"/>
        <v>0.25896488774719251</v>
      </c>
      <c r="Z2163" s="24">
        <f t="shared" si="1288"/>
        <v>1029.2430872405162</v>
      </c>
      <c r="AA2163" s="24">
        <f t="shared" si="1289"/>
        <v>10306.70635360149</v>
      </c>
      <c r="AB2163" s="24">
        <f t="shared" si="1303"/>
        <v>866.11779002960634</v>
      </c>
      <c r="AC2163" s="24">
        <f t="shared" si="1304"/>
        <v>715.03409330899922</v>
      </c>
      <c r="AD2163" s="123">
        <f t="shared" si="1305"/>
        <v>10725</v>
      </c>
      <c r="AE2163" s="14">
        <f t="shared" si="1306"/>
        <v>178.75</v>
      </c>
      <c r="AF2163" s="24">
        <f t="shared" si="1290"/>
        <v>500</v>
      </c>
      <c r="AG2163" s="3">
        <f t="shared" si="1307"/>
        <v>-1</v>
      </c>
      <c r="AH2163" s="14">
        <f t="shared" si="1311"/>
        <v>0</v>
      </c>
      <c r="AI2163" s="14">
        <f t="shared" si="1312"/>
        <v>0</v>
      </c>
      <c r="AJ2163" s="14">
        <f t="shared" si="1313"/>
        <v>0.64999999999999991</v>
      </c>
      <c r="AK2163" s="14">
        <f t="shared" si="1314"/>
        <v>0.87999999999999989</v>
      </c>
      <c r="AL2163" s="24">
        <f t="shared" si="1308"/>
        <v>847.62695522278102</v>
      </c>
      <c r="AM2163" s="14">
        <f t="shared" si="1309"/>
        <v>678.05242369534869</v>
      </c>
      <c r="AN2163" s="138" t="str">
        <f t="shared" si="1310"/>
        <v>modifiée</v>
      </c>
      <c r="AP2163" s="124"/>
    </row>
    <row r="2164" spans="2:42" x14ac:dyDescent="0.25">
      <c r="B2164" s="3">
        <f t="shared" si="1291"/>
        <v>10730</v>
      </c>
      <c r="C2164" s="14">
        <f t="shared" si="1292"/>
        <v>178.83333333333334</v>
      </c>
      <c r="D2164" s="11">
        <f t="shared" si="1293"/>
        <v>1108.7654601394215</v>
      </c>
      <c r="E2164" s="11">
        <f t="shared" si="1278"/>
        <v>1058.5919856662063</v>
      </c>
      <c r="F2164" s="11">
        <f t="shared" si="1294"/>
        <v>566.18421977897503</v>
      </c>
      <c r="G2164" s="11">
        <f t="shared" si="1279"/>
        <v>805.63875024751121</v>
      </c>
      <c r="H2164" s="11">
        <f t="shared" si="1280"/>
        <v>715.1683303333574</v>
      </c>
      <c r="I2164" s="24">
        <f t="shared" si="1295"/>
        <v>566.18421977897503</v>
      </c>
      <c r="J2164" s="12">
        <f t="shared" si="1281"/>
        <v>0.22182270559058359</v>
      </c>
      <c r="K2164" s="24">
        <f t="shared" si="1282"/>
        <v>723.83317239281996</v>
      </c>
      <c r="L2164" s="12">
        <f t="shared" si="1296"/>
        <v>0.17626517926851101</v>
      </c>
      <c r="M2164" s="24">
        <f t="shared" si="1297"/>
        <v>805.63875024751121</v>
      </c>
      <c r="N2164" s="12">
        <f t="shared" si="1283"/>
        <v>0.61459382640098248</v>
      </c>
      <c r="O2164" s="24">
        <f t="shared" si="1284"/>
        <v>783.74997827410971</v>
      </c>
      <c r="P2164" s="12">
        <f t="shared" si="1298"/>
        <v>0.24092865252055984</v>
      </c>
      <c r="Q2164" s="24">
        <f t="shared" si="1299"/>
        <v>715.1683303333574</v>
      </c>
      <c r="R2164" s="12">
        <f t="shared" si="1285"/>
        <v>0.23392897928801043</v>
      </c>
      <c r="S2164" s="24">
        <f t="shared" si="1286"/>
        <v>1235.4721494239257</v>
      </c>
      <c r="T2164" s="12">
        <f t="shared" si="1300"/>
        <v>0.13388047725568511</v>
      </c>
      <c r="W2164" s="24">
        <f t="shared" si="1301"/>
        <v>1017.4604516379605</v>
      </c>
      <c r="X2164" s="24">
        <f t="shared" si="1302"/>
        <v>650</v>
      </c>
      <c r="Y2164" s="13">
        <f t="shared" si="1287"/>
        <v>0.25885370544276581</v>
      </c>
      <c r="Z2164" s="24">
        <f t="shared" si="1288"/>
        <v>1028.2883507061429</v>
      </c>
      <c r="AA2164" s="24">
        <f t="shared" si="1289"/>
        <v>10302.794187164338</v>
      </c>
      <c r="AB2164" s="24">
        <f t="shared" si="1303"/>
        <v>866.31439098565897</v>
      </c>
      <c r="AC2164" s="24">
        <f t="shared" si="1304"/>
        <v>715.1683303333574</v>
      </c>
      <c r="AD2164" s="123">
        <f t="shared" si="1305"/>
        <v>10730</v>
      </c>
      <c r="AE2164" s="14">
        <f t="shared" si="1306"/>
        <v>178.83333333333334</v>
      </c>
      <c r="AF2164" s="24">
        <f t="shared" si="1290"/>
        <v>500</v>
      </c>
      <c r="AG2164" s="3">
        <f t="shared" si="1307"/>
        <v>-1</v>
      </c>
      <c r="AH2164" s="14">
        <f t="shared" si="1311"/>
        <v>0</v>
      </c>
      <c r="AI2164" s="14">
        <f t="shared" si="1312"/>
        <v>0</v>
      </c>
      <c r="AJ2164" s="14">
        <f t="shared" si="1313"/>
        <v>0.64999999999999991</v>
      </c>
      <c r="AK2164" s="14">
        <f t="shared" si="1314"/>
        <v>0.87999999999999989</v>
      </c>
      <c r="AL2164" s="24">
        <f t="shared" si="1308"/>
        <v>847.81082462508562</v>
      </c>
      <c r="AM2164" s="14">
        <f t="shared" si="1309"/>
        <v>678.1611976122108</v>
      </c>
      <c r="AN2164" s="138" t="str">
        <f t="shared" si="1310"/>
        <v>modifiée</v>
      </c>
      <c r="AP2164" s="124"/>
    </row>
    <row r="2165" spans="2:42" x14ac:dyDescent="0.25">
      <c r="B2165" s="3">
        <f t="shared" si="1291"/>
        <v>10735</v>
      </c>
      <c r="C2165" s="14">
        <f t="shared" si="1292"/>
        <v>178.91666666666666</v>
      </c>
      <c r="D2165" s="11">
        <f t="shared" si="1293"/>
        <v>1108.8352141426628</v>
      </c>
      <c r="E2165" s="11">
        <f t="shared" si="1278"/>
        <v>1058.8127610925783</v>
      </c>
      <c r="F2165" s="11">
        <f t="shared" si="1294"/>
        <v>566.36048495824355</v>
      </c>
      <c r="G2165" s="11">
        <f t="shared" si="1279"/>
        <v>805.87967890003176</v>
      </c>
      <c r="H2165" s="11">
        <f t="shared" si="1280"/>
        <v>715.30221081061313</v>
      </c>
      <c r="I2165" s="24">
        <f t="shared" si="1295"/>
        <v>566.36048495824355</v>
      </c>
      <c r="J2165" s="12">
        <f t="shared" si="1281"/>
        <v>0.22176899154101987</v>
      </c>
      <c r="K2165" s="24">
        <f t="shared" si="1282"/>
        <v>724.00849000881135</v>
      </c>
      <c r="L2165" s="12">
        <f t="shared" si="1296"/>
        <v>0.17619129272593953</v>
      </c>
      <c r="M2165" s="24">
        <f t="shared" si="1297"/>
        <v>805.87967890003176</v>
      </c>
      <c r="N2165" s="12">
        <f t="shared" si="1283"/>
        <v>0.61519680840516811</v>
      </c>
      <c r="O2165" s="24">
        <f t="shared" si="1284"/>
        <v>782.9817897428569</v>
      </c>
      <c r="P2165" s="12">
        <f t="shared" si="1298"/>
        <v>0.24098733073325138</v>
      </c>
      <c r="Q2165" s="24">
        <f t="shared" si="1299"/>
        <v>715.30221081061313</v>
      </c>
      <c r="R2165" s="12">
        <f t="shared" si="1285"/>
        <v>0.23329470354531334</v>
      </c>
      <c r="S2165" s="24">
        <f t="shared" si="1286"/>
        <v>1238.8311198730989</v>
      </c>
      <c r="T2165" s="12">
        <f t="shared" si="1300"/>
        <v>0.13352278199280052</v>
      </c>
      <c r="W2165" s="24">
        <f t="shared" si="1301"/>
        <v>1017.7193053434033</v>
      </c>
      <c r="X2165" s="24">
        <f t="shared" si="1302"/>
        <v>650</v>
      </c>
      <c r="Y2165" s="13">
        <f t="shared" si="1287"/>
        <v>0.25874300125225608</v>
      </c>
      <c r="Z2165" s="24">
        <f t="shared" si="1288"/>
        <v>1027.3363937293739</v>
      </c>
      <c r="AA2165" s="24">
        <f t="shared" si="1289"/>
        <v>10298.900170165929</v>
      </c>
      <c r="AB2165" s="24">
        <f t="shared" si="1303"/>
        <v>866.51075807700818</v>
      </c>
      <c r="AC2165" s="24">
        <f t="shared" si="1304"/>
        <v>715.30221081061313</v>
      </c>
      <c r="AD2165" s="123">
        <f t="shared" si="1305"/>
        <v>10735</v>
      </c>
      <c r="AE2165" s="14">
        <f t="shared" si="1306"/>
        <v>178.91666666666666</v>
      </c>
      <c r="AF2165" s="24">
        <f t="shared" si="1290"/>
        <v>500</v>
      </c>
      <c r="AG2165" s="3">
        <f t="shared" si="1307"/>
        <v>-1</v>
      </c>
      <c r="AH2165" s="14">
        <f t="shared" si="1311"/>
        <v>0</v>
      </c>
      <c r="AI2165" s="14">
        <f t="shared" si="1312"/>
        <v>0</v>
      </c>
      <c r="AJ2165" s="14">
        <f t="shared" si="1313"/>
        <v>0.64999999999999991</v>
      </c>
      <c r="AK2165" s="14">
        <f t="shared" si="1314"/>
        <v>0.87999999999999989</v>
      </c>
      <c r="AL2165" s="24">
        <f t="shared" si="1308"/>
        <v>847.99446989243461</v>
      </c>
      <c r="AM2165" s="14">
        <f t="shared" si="1309"/>
        <v>678.269634441466</v>
      </c>
      <c r="AN2165" s="138" t="str">
        <f t="shared" si="1310"/>
        <v>modifiée</v>
      </c>
      <c r="AP2165" s="124"/>
    </row>
    <row r="2166" spans="2:42" x14ac:dyDescent="0.25">
      <c r="B2166" s="3">
        <f t="shared" si="1291"/>
        <v>10740</v>
      </c>
      <c r="C2166" s="14">
        <f t="shared" si="1292"/>
        <v>179</v>
      </c>
      <c r="D2166" s="11">
        <f t="shared" si="1293"/>
        <v>1108.9049356870839</v>
      </c>
      <c r="E2166" s="11">
        <f t="shared" si="1278"/>
        <v>1059.0335365189505</v>
      </c>
      <c r="F2166" s="11">
        <f t="shared" si="1294"/>
        <v>566.53667625096944</v>
      </c>
      <c r="G2166" s="11">
        <f t="shared" si="1279"/>
        <v>806.12066623076498</v>
      </c>
      <c r="H2166" s="11">
        <f t="shared" si="1280"/>
        <v>715.43573359260597</v>
      </c>
      <c r="I2166" s="24">
        <f t="shared" si="1295"/>
        <v>566.53667625096944</v>
      </c>
      <c r="J2166" s="12">
        <f t="shared" si="1281"/>
        <v>0.2217152864150799</v>
      </c>
      <c r="K2166" s="24">
        <f t="shared" si="1282"/>
        <v>724.18386342471888</v>
      </c>
      <c r="L2166" s="12">
        <f t="shared" si="1296"/>
        <v>0.17611743971993293</v>
      </c>
      <c r="M2166" s="24">
        <f t="shared" si="1297"/>
        <v>806.12066623076498</v>
      </c>
      <c r="N2166" s="12">
        <f t="shared" si="1283"/>
        <v>0.61579724144804626</v>
      </c>
      <c r="O2166" s="24">
        <f t="shared" si="1284"/>
        <v>782.21834342174645</v>
      </c>
      <c r="P2166" s="12">
        <f t="shared" si="1298"/>
        <v>0.24104482075056788</v>
      </c>
      <c r="Q2166" s="24">
        <f t="shared" si="1299"/>
        <v>715.43573359260597</v>
      </c>
      <c r="R2166" s="12">
        <f t="shared" si="1285"/>
        <v>0.23265810325234046</v>
      </c>
      <c r="S2166" s="24">
        <f t="shared" si="1286"/>
        <v>1242.2208159242175</v>
      </c>
      <c r="T2166" s="12">
        <f t="shared" si="1300"/>
        <v>0.13316393693856812</v>
      </c>
      <c r="W2166" s="24">
        <f t="shared" si="1301"/>
        <v>1017.9780483446556</v>
      </c>
      <c r="X2166" s="24">
        <f t="shared" si="1302"/>
        <v>650</v>
      </c>
      <c r="Y2166" s="13">
        <f t="shared" si="1287"/>
        <v>0.25863277326359868</v>
      </c>
      <c r="Z2166" s="24">
        <f t="shared" si="1288"/>
        <v>1026.3872043573742</v>
      </c>
      <c r="AA2166" s="24">
        <f t="shared" si="1289"/>
        <v>10295.024230860232</v>
      </c>
      <c r="AB2166" s="24">
        <f t="shared" si="1303"/>
        <v>866.70689096863077</v>
      </c>
      <c r="AC2166" s="24">
        <f t="shared" si="1304"/>
        <v>715.43573359260597</v>
      </c>
      <c r="AD2166" s="123">
        <f t="shared" si="1305"/>
        <v>10740</v>
      </c>
      <c r="AE2166" s="14">
        <f t="shared" si="1306"/>
        <v>179</v>
      </c>
      <c r="AF2166" s="24">
        <f t="shared" si="1290"/>
        <v>500</v>
      </c>
      <c r="AG2166" s="3">
        <f t="shared" si="1307"/>
        <v>-1</v>
      </c>
      <c r="AH2166" s="14">
        <f t="shared" si="1311"/>
        <v>0</v>
      </c>
      <c r="AI2166" s="14">
        <f t="shared" si="1312"/>
        <v>0</v>
      </c>
      <c r="AJ2166" s="14">
        <f t="shared" si="1313"/>
        <v>0.64999999999999991</v>
      </c>
      <c r="AK2166" s="14">
        <f t="shared" si="1314"/>
        <v>0.87999999999999989</v>
      </c>
      <c r="AL2166" s="24">
        <f t="shared" si="1308"/>
        <v>848.1778907185145</v>
      </c>
      <c r="AM2166" s="14">
        <f t="shared" si="1309"/>
        <v>678.37773309237343</v>
      </c>
      <c r="AN2166" s="138" t="str">
        <f t="shared" si="1310"/>
        <v>modifiée</v>
      </c>
      <c r="AP2166" s="124"/>
    </row>
    <row r="2167" spans="2:42" x14ac:dyDescent="0.25">
      <c r="B2167" s="3">
        <f t="shared" si="1291"/>
        <v>10745</v>
      </c>
      <c r="C2167" s="14">
        <f t="shared" si="1292"/>
        <v>179.08333333333334</v>
      </c>
      <c r="D2167" s="11">
        <f t="shared" si="1293"/>
        <v>1108.974624802878</v>
      </c>
      <c r="E2167" s="11">
        <f t="shared" si="1278"/>
        <v>1059.2543119453228</v>
      </c>
      <c r="F2167" s="11">
        <f t="shared" si="1294"/>
        <v>566.71279369068941</v>
      </c>
      <c r="G2167" s="11">
        <f t="shared" si="1279"/>
        <v>806.3617110515155</v>
      </c>
      <c r="H2167" s="11">
        <f t="shared" si="1280"/>
        <v>715.56889752954453</v>
      </c>
      <c r="I2167" s="24">
        <f t="shared" si="1295"/>
        <v>566.71279369068941</v>
      </c>
      <c r="J2167" s="12">
        <f t="shared" si="1281"/>
        <v>0.22166159023595047</v>
      </c>
      <c r="K2167" s="24">
        <f t="shared" si="1282"/>
        <v>724.35929258414933</v>
      </c>
      <c r="L2167" s="12">
        <f t="shared" si="1296"/>
        <v>0.1760436202563915</v>
      </c>
      <c r="M2167" s="24">
        <f t="shared" si="1297"/>
        <v>806.3617110515155</v>
      </c>
      <c r="N2167" s="12">
        <f t="shared" si="1283"/>
        <v>0.61639513866447471</v>
      </c>
      <c r="O2167" s="24">
        <f t="shared" si="1284"/>
        <v>781.45959932914297</v>
      </c>
      <c r="P2167" s="12">
        <f t="shared" si="1298"/>
        <v>0.24110113001507136</v>
      </c>
      <c r="Q2167" s="24">
        <f t="shared" si="1299"/>
        <v>715.56889752954453</v>
      </c>
      <c r="R2167" s="12">
        <f t="shared" si="1285"/>
        <v>0.23201917803170613</v>
      </c>
      <c r="S2167" s="24">
        <f t="shared" si="1286"/>
        <v>1245.6415943944457</v>
      </c>
      <c r="T2167" s="12">
        <f t="shared" si="1300"/>
        <v>0.13280394054558689</v>
      </c>
      <c r="W2167" s="24">
        <f t="shared" si="1301"/>
        <v>1018.2366811179191</v>
      </c>
      <c r="X2167" s="24">
        <f t="shared" si="1302"/>
        <v>650</v>
      </c>
      <c r="Y2167" s="13">
        <f t="shared" si="1287"/>
        <v>0.25852301957036183</v>
      </c>
      <c r="Z2167" s="24">
        <f t="shared" si="1288"/>
        <v>1025.4407706850911</v>
      </c>
      <c r="AA2167" s="24">
        <f t="shared" si="1289"/>
        <v>10291.1662977</v>
      </c>
      <c r="AB2167" s="24">
        <f t="shared" si="1303"/>
        <v>866.90278932373189</v>
      </c>
      <c r="AC2167" s="24">
        <f t="shared" si="1304"/>
        <v>715.56889752954453</v>
      </c>
      <c r="AD2167" s="123">
        <f t="shared" si="1305"/>
        <v>10745</v>
      </c>
      <c r="AE2167" s="14">
        <f t="shared" si="1306"/>
        <v>179.08333333333334</v>
      </c>
      <c r="AF2167" s="24">
        <f t="shared" si="1290"/>
        <v>500</v>
      </c>
      <c r="AG2167" s="3">
        <f t="shared" si="1307"/>
        <v>-1</v>
      </c>
      <c r="AH2167" s="14">
        <f t="shared" si="1311"/>
        <v>0</v>
      </c>
      <c r="AI2167" s="14">
        <f t="shared" si="1312"/>
        <v>0</v>
      </c>
      <c r="AJ2167" s="14">
        <f t="shared" si="1313"/>
        <v>0.64999999999999991</v>
      </c>
      <c r="AK2167" s="14">
        <f t="shared" si="1314"/>
        <v>0.87999999999999989</v>
      </c>
      <c r="AL2167" s="24">
        <f t="shared" si="1308"/>
        <v>848.36108679538586</v>
      </c>
      <c r="AM2167" s="14">
        <f t="shared" si="1309"/>
        <v>678.48549247285257</v>
      </c>
      <c r="AN2167" s="138" t="str">
        <f t="shared" si="1310"/>
        <v>modifiée</v>
      </c>
      <c r="AP2167" s="124"/>
    </row>
    <row r="2168" spans="2:42" x14ac:dyDescent="0.25">
      <c r="B2168" s="3">
        <f t="shared" si="1291"/>
        <v>10750</v>
      </c>
      <c r="C2168" s="14">
        <f t="shared" si="1292"/>
        <v>179.16666666666666</v>
      </c>
      <c r="D2168" s="11">
        <f t="shared" si="1293"/>
        <v>1109.044281520198</v>
      </c>
      <c r="E2168" s="11">
        <f t="shared" si="1278"/>
        <v>1059.4750873716948</v>
      </c>
      <c r="F2168" s="11">
        <f t="shared" si="1294"/>
        <v>566.88883731094575</v>
      </c>
      <c r="G2168" s="11">
        <f t="shared" si="1279"/>
        <v>806.60281218153057</v>
      </c>
      <c r="H2168" s="11">
        <f t="shared" si="1280"/>
        <v>715.70170147009014</v>
      </c>
      <c r="I2168" s="24">
        <f t="shared" si="1295"/>
        <v>566.88883731094575</v>
      </c>
      <c r="J2168" s="12">
        <f t="shared" si="1281"/>
        <v>0.22160790302677821</v>
      </c>
      <c r="K2168" s="24">
        <f t="shared" si="1282"/>
        <v>724.53477743069891</v>
      </c>
      <c r="L2168" s="12">
        <f t="shared" si="1296"/>
        <v>0.17596983434107519</v>
      </c>
      <c r="M2168" s="24">
        <f t="shared" si="1297"/>
        <v>806.60281218153057</v>
      </c>
      <c r="N2168" s="12">
        <f t="shared" si="1283"/>
        <v>0.61699051312509712</v>
      </c>
      <c r="O2168" s="24">
        <f t="shared" si="1284"/>
        <v>780.70551790073955</v>
      </c>
      <c r="P2168" s="12">
        <f t="shared" si="1298"/>
        <v>0.24115626592534412</v>
      </c>
      <c r="Q2168" s="24">
        <f t="shared" si="1299"/>
        <v>715.70170147009014</v>
      </c>
      <c r="R2168" s="12">
        <f t="shared" si="1285"/>
        <v>0.2313779276985381</v>
      </c>
      <c r="S2168" s="24">
        <f t="shared" si="1286"/>
        <v>1249.0938168918919</v>
      </c>
      <c r="T2168" s="12">
        <f t="shared" si="1300"/>
        <v>0.13244279135169279</v>
      </c>
      <c r="W2168" s="24">
        <f t="shared" si="1301"/>
        <v>1018.4952041374895</v>
      </c>
      <c r="X2168" s="24">
        <f t="shared" si="1302"/>
        <v>650</v>
      </c>
      <c r="Y2168" s="13">
        <f t="shared" si="1287"/>
        <v>0.25841373827174441</v>
      </c>
      <c r="Z2168" s="24">
        <f t="shared" si="1288"/>
        <v>1024.4970808551329</v>
      </c>
      <c r="AA2168" s="24">
        <f t="shared" si="1289"/>
        <v>10287.326299336806</v>
      </c>
      <c r="AB2168" s="24">
        <f t="shared" si="1303"/>
        <v>867.09845280378977</v>
      </c>
      <c r="AC2168" s="24">
        <f t="shared" si="1304"/>
        <v>715.70170147009014</v>
      </c>
      <c r="AD2168" s="123">
        <f t="shared" si="1305"/>
        <v>10750</v>
      </c>
      <c r="AE2168" s="14">
        <f t="shared" si="1306"/>
        <v>179.16666666666666</v>
      </c>
      <c r="AF2168" s="24">
        <f t="shared" si="1290"/>
        <v>500</v>
      </c>
      <c r="AG2168" s="3">
        <f t="shared" si="1307"/>
        <v>-1</v>
      </c>
      <c r="AH2168" s="14">
        <f t="shared" si="1311"/>
        <v>0</v>
      </c>
      <c r="AI2168" s="14">
        <f t="shared" si="1312"/>
        <v>0</v>
      </c>
      <c r="AJ2168" s="14">
        <f t="shared" si="1313"/>
        <v>0.64999999999999991</v>
      </c>
      <c r="AK2168" s="14">
        <f t="shared" si="1314"/>
        <v>0.87999999999999989</v>
      </c>
      <c r="AL2168" s="24">
        <f t="shared" si="1308"/>
        <v>848.54405781352568</v>
      </c>
      <c r="AM2168" s="14">
        <f t="shared" si="1309"/>
        <v>678.59291148956186</v>
      </c>
      <c r="AN2168" s="138" t="str">
        <f t="shared" si="1310"/>
        <v>modifiée</v>
      </c>
      <c r="AP2168" s="124"/>
    </row>
    <row r="2169" spans="2:42" x14ac:dyDescent="0.25">
      <c r="B2169" s="3">
        <f t="shared" si="1291"/>
        <v>10755</v>
      </c>
      <c r="C2169" s="14">
        <f t="shared" si="1292"/>
        <v>179.25</v>
      </c>
      <c r="D2169" s="11">
        <f t="shared" si="1293"/>
        <v>1109.1139058691538</v>
      </c>
      <c r="E2169" s="11">
        <f t="shared" si="1278"/>
        <v>1059.6958627980671</v>
      </c>
      <c r="F2169" s="11">
        <f t="shared" si="1294"/>
        <v>567.06480714528686</v>
      </c>
      <c r="G2169" s="11">
        <f t="shared" si="1279"/>
        <v>806.84396844745595</v>
      </c>
      <c r="H2169" s="11">
        <f t="shared" si="1280"/>
        <v>715.83414426144179</v>
      </c>
      <c r="I2169" s="24">
        <f t="shared" si="1295"/>
        <v>567.06480714528686</v>
      </c>
      <c r="J2169" s="12">
        <f t="shared" si="1281"/>
        <v>0.22155422481066986</v>
      </c>
      <c r="K2169" s="24">
        <f t="shared" si="1282"/>
        <v>724.71031790795314</v>
      </c>
      <c r="L2169" s="12">
        <f t="shared" si="1296"/>
        <v>0.17589608197975029</v>
      </c>
      <c r="M2169" s="24">
        <f t="shared" si="1297"/>
        <v>806.84396844745595</v>
      </c>
      <c r="N2169" s="12">
        <f t="shared" si="1283"/>
        <v>0.61758337783639861</v>
      </c>
      <c r="O2169" s="24">
        <f t="shared" si="1284"/>
        <v>779.95605998446058</v>
      </c>
      <c r="P2169" s="12">
        <f t="shared" si="1298"/>
        <v>0.24121023583658341</v>
      </c>
      <c r="Q2169" s="24">
        <f t="shared" si="1299"/>
        <v>715.83414426144179</v>
      </c>
      <c r="R2169" s="12">
        <f t="shared" si="1285"/>
        <v>0.2307343522639147</v>
      </c>
      <c r="S2169" s="24">
        <f t="shared" si="1286"/>
        <v>1252.5778498856967</v>
      </c>
      <c r="T2169" s="12">
        <f t="shared" si="1300"/>
        <v>0.13208048798195748</v>
      </c>
      <c r="W2169" s="24">
        <f t="shared" si="1301"/>
        <v>1018.7536178757613</v>
      </c>
      <c r="X2169" s="24">
        <f t="shared" si="1302"/>
        <v>650</v>
      </c>
      <c r="Y2169" s="13">
        <f t="shared" si="1287"/>
        <v>0.2583049274725881</v>
      </c>
      <c r="Z2169" s="24">
        <f t="shared" si="1288"/>
        <v>1023.5561230576451</v>
      </c>
      <c r="AA2169" s="24">
        <f t="shared" si="1289"/>
        <v>10283.5041646217</v>
      </c>
      <c r="AB2169" s="24">
        <f t="shared" si="1303"/>
        <v>867.29388106860154</v>
      </c>
      <c r="AC2169" s="24">
        <f t="shared" si="1304"/>
        <v>715.83414426144179</v>
      </c>
      <c r="AD2169" s="123">
        <f t="shared" si="1305"/>
        <v>10755</v>
      </c>
      <c r="AE2169" s="14">
        <f t="shared" si="1306"/>
        <v>179.25</v>
      </c>
      <c r="AF2169" s="24">
        <f t="shared" si="1290"/>
        <v>500</v>
      </c>
      <c r="AG2169" s="3">
        <f t="shared" si="1307"/>
        <v>-1</v>
      </c>
      <c r="AH2169" s="14">
        <f t="shared" si="1311"/>
        <v>0</v>
      </c>
      <c r="AI2169" s="14">
        <f t="shared" si="1312"/>
        <v>0</v>
      </c>
      <c r="AJ2169" s="14">
        <f t="shared" si="1313"/>
        <v>0.64999999999999991</v>
      </c>
      <c r="AK2169" s="14">
        <f t="shared" si="1314"/>
        <v>0.87999999999999989</v>
      </c>
      <c r="AL2169" s="24">
        <f t="shared" si="1308"/>
        <v>848.72680346187042</v>
      </c>
      <c r="AM2169" s="14">
        <f t="shared" si="1309"/>
        <v>678.69998904797956</v>
      </c>
      <c r="AN2169" s="138" t="str">
        <f t="shared" si="1310"/>
        <v>modifiée</v>
      </c>
      <c r="AP2169" s="124"/>
    </row>
    <row r="2170" spans="2:42" x14ac:dyDescent="0.25">
      <c r="B2170" s="3">
        <f t="shared" si="1291"/>
        <v>10760</v>
      </c>
      <c r="C2170" s="14">
        <f t="shared" si="1292"/>
        <v>179.33333333333334</v>
      </c>
      <c r="D2170" s="11">
        <f t="shared" si="1293"/>
        <v>1109.1834978798133</v>
      </c>
      <c r="E2170" s="11">
        <f t="shared" si="1278"/>
        <v>1059.9166382244393</v>
      </c>
      <c r="F2170" s="11">
        <f t="shared" si="1294"/>
        <v>567.24070322726664</v>
      </c>
      <c r="G2170" s="11">
        <f t="shared" si="1279"/>
        <v>807.0851786832925</v>
      </c>
      <c r="H2170" s="11">
        <f t="shared" si="1280"/>
        <v>715.96622474942376</v>
      </c>
      <c r="I2170" s="24">
        <f t="shared" si="1295"/>
        <v>567.24070322726664</v>
      </c>
      <c r="J2170" s="12">
        <f t="shared" si="1281"/>
        <v>0.22150055561069176</v>
      </c>
      <c r="K2170" s="24">
        <f t="shared" si="1282"/>
        <v>724.88591395948765</v>
      </c>
      <c r="L2170" s="12">
        <f t="shared" si="1296"/>
        <v>0.17582236317810848</v>
      </c>
      <c r="M2170" s="24">
        <f t="shared" si="1297"/>
        <v>807.0851786832925</v>
      </c>
      <c r="N2170" s="12">
        <f t="shared" si="1283"/>
        <v>0.618173745740771</v>
      </c>
      <c r="O2170" s="24">
        <f t="shared" si="1284"/>
        <v>779.21118683543398</v>
      </c>
      <c r="P2170" s="12">
        <f t="shared" si="1298"/>
        <v>0.24126304706055007</v>
      </c>
      <c r="Q2170" s="24">
        <f t="shared" si="1299"/>
        <v>715.96622474942376</v>
      </c>
      <c r="R2170" s="12">
        <f t="shared" si="1285"/>
        <v>0.23008845193832264</v>
      </c>
      <c r="S2170" s="24">
        <f t="shared" si="1286"/>
        <v>1256.094064777209</v>
      </c>
      <c r="T2170" s="12">
        <f t="shared" si="1300"/>
        <v>0.13171702915046471</v>
      </c>
      <c r="W2170" s="24">
        <f t="shared" si="1301"/>
        <v>1019.0119228032339</v>
      </c>
      <c r="X2170" s="24">
        <f t="shared" si="1302"/>
        <v>650</v>
      </c>
      <c r="Y2170" s="13">
        <f t="shared" si="1287"/>
        <v>0.25819658528335793</v>
      </c>
      <c r="Z2170" s="24">
        <f t="shared" si="1288"/>
        <v>1022.6178855301356</v>
      </c>
      <c r="AA2170" s="24">
        <f t="shared" si="1289"/>
        <v>10279.699822604518</v>
      </c>
      <c r="AB2170" s="24">
        <f t="shared" si="1303"/>
        <v>867.48907377632884</v>
      </c>
      <c r="AC2170" s="24">
        <f t="shared" si="1304"/>
        <v>715.96622474942376</v>
      </c>
      <c r="AD2170" s="123">
        <f t="shared" si="1305"/>
        <v>10760</v>
      </c>
      <c r="AE2170" s="14">
        <f t="shared" si="1306"/>
        <v>179.33333333333334</v>
      </c>
      <c r="AF2170" s="24">
        <f t="shared" si="1290"/>
        <v>500</v>
      </c>
      <c r="AG2170" s="3">
        <f t="shared" si="1307"/>
        <v>-1</v>
      </c>
      <c r="AH2170" s="14">
        <f t="shared" si="1311"/>
        <v>0</v>
      </c>
      <c r="AI2170" s="14">
        <f t="shared" si="1312"/>
        <v>0</v>
      </c>
      <c r="AJ2170" s="14">
        <f t="shared" si="1313"/>
        <v>0.64999999999999991</v>
      </c>
      <c r="AK2170" s="14">
        <f t="shared" si="1314"/>
        <v>0.87999999999999989</v>
      </c>
      <c r="AL2170" s="24">
        <f t="shared" si="1308"/>
        <v>848.90932342786027</v>
      </c>
      <c r="AM2170" s="14">
        <f t="shared" si="1309"/>
        <v>678.80672405248663</v>
      </c>
      <c r="AN2170" s="138" t="str">
        <f t="shared" si="1310"/>
        <v>modifiée</v>
      </c>
      <c r="AP2170" s="124"/>
    </row>
    <row r="2171" spans="2:42" x14ac:dyDescent="0.25">
      <c r="B2171" s="3">
        <f t="shared" si="1291"/>
        <v>10765</v>
      </c>
      <c r="C2171" s="14">
        <f t="shared" si="1292"/>
        <v>179.41666666666666</v>
      </c>
      <c r="D2171" s="11">
        <f t="shared" si="1293"/>
        <v>1109.2530575822032</v>
      </c>
      <c r="E2171" s="11">
        <f t="shared" si="1278"/>
        <v>1060.1374136508116</v>
      </c>
      <c r="F2171" s="11">
        <f t="shared" si="1294"/>
        <v>567.41652559044473</v>
      </c>
      <c r="G2171" s="11">
        <f t="shared" si="1279"/>
        <v>807.32644173035305</v>
      </c>
      <c r="H2171" s="11">
        <f t="shared" si="1280"/>
        <v>716.09794177857418</v>
      </c>
      <c r="I2171" s="24">
        <f t="shared" si="1295"/>
        <v>567.41652559044473</v>
      </c>
      <c r="J2171" s="12">
        <f t="shared" si="1281"/>
        <v>0.22144689544987067</v>
      </c>
      <c r="K2171" s="24">
        <f t="shared" si="1282"/>
        <v>725.0615655288675</v>
      </c>
      <c r="L2171" s="12">
        <f t="shared" si="1296"/>
        <v>0.17574867794177224</v>
      </c>
      <c r="M2171" s="24">
        <f t="shared" si="1297"/>
        <v>807.32644173035305</v>
      </c>
      <c r="N2171" s="12">
        <f t="shared" si="1283"/>
        <v>0.61876162971658366</v>
      </c>
      <c r="O2171" s="24">
        <f t="shared" si="1284"/>
        <v>778.47086011103079</v>
      </c>
      <c r="P2171" s="12">
        <f t="shared" si="1298"/>
        <v>0.24131470686576509</v>
      </c>
      <c r="Q2171" s="24">
        <f t="shared" si="1299"/>
        <v>716.09794177857418</v>
      </c>
      <c r="R2171" s="12">
        <f t="shared" si="1285"/>
        <v>0.22944022713514384</v>
      </c>
      <c r="S2171" s="24">
        <f t="shared" si="1286"/>
        <v>1259.6428379722192</v>
      </c>
      <c r="T2171" s="12">
        <f t="shared" si="1300"/>
        <v>0.13135241366219899</v>
      </c>
      <c r="W2171" s="24">
        <f t="shared" si="1301"/>
        <v>1019.2701193885173</v>
      </c>
      <c r="X2171" s="24">
        <f t="shared" si="1302"/>
        <v>650</v>
      </c>
      <c r="Y2171" s="13">
        <f t="shared" si="1287"/>
        <v>0.25808870982014881</v>
      </c>
      <c r="Z2171" s="24">
        <f t="shared" si="1288"/>
        <v>1021.6823565573577</v>
      </c>
      <c r="AA2171" s="24">
        <f t="shared" si="1289"/>
        <v>10275.913202534297</v>
      </c>
      <c r="AB2171" s="24">
        <f t="shared" si="1303"/>
        <v>867.68403058354579</v>
      </c>
      <c r="AC2171" s="24">
        <f t="shared" si="1304"/>
        <v>716.09794177857418</v>
      </c>
      <c r="AD2171" s="123">
        <f t="shared" si="1305"/>
        <v>10765</v>
      </c>
      <c r="AE2171" s="14">
        <f t="shared" si="1306"/>
        <v>179.41666666666666</v>
      </c>
      <c r="AF2171" s="24">
        <f t="shared" si="1290"/>
        <v>500</v>
      </c>
      <c r="AG2171" s="3">
        <f t="shared" si="1307"/>
        <v>-1</v>
      </c>
      <c r="AH2171" s="14">
        <f t="shared" si="1311"/>
        <v>0</v>
      </c>
      <c r="AI2171" s="14">
        <f t="shared" si="1312"/>
        <v>0</v>
      </c>
      <c r="AJ2171" s="14">
        <f t="shared" si="1313"/>
        <v>0.64999999999999991</v>
      </c>
      <c r="AK2171" s="14">
        <f t="shared" si="1314"/>
        <v>0.87999999999999989</v>
      </c>
      <c r="AL2171" s="24">
        <f t="shared" si="1308"/>
        <v>849.09161739748413</v>
      </c>
      <c r="AM2171" s="14">
        <f t="shared" si="1309"/>
        <v>678.91311540645097</v>
      </c>
      <c r="AN2171" s="138" t="str">
        <f t="shared" si="1310"/>
        <v>modifiée</v>
      </c>
      <c r="AP2171" s="124"/>
    </row>
    <row r="2172" spans="2:42" x14ac:dyDescent="0.25">
      <c r="B2172" s="3">
        <f t="shared" si="1291"/>
        <v>10770</v>
      </c>
      <c r="C2172" s="14">
        <f t="shared" si="1292"/>
        <v>179.5</v>
      </c>
      <c r="D2172" s="11">
        <f t="shared" si="1293"/>
        <v>1109.3225850063077</v>
      </c>
      <c r="E2172" s="11">
        <f t="shared" si="1278"/>
        <v>1060.3581890771839</v>
      </c>
      <c r="F2172" s="11">
        <f t="shared" si="1294"/>
        <v>567.59227426838652</v>
      </c>
      <c r="G2172" s="11">
        <f t="shared" si="1279"/>
        <v>807.5677564372188</v>
      </c>
      <c r="H2172" s="11">
        <f t="shared" si="1280"/>
        <v>716.22929419223635</v>
      </c>
      <c r="I2172" s="24">
        <f t="shared" si="1295"/>
        <v>567.59227426838652</v>
      </c>
      <c r="J2172" s="12">
        <f t="shared" si="1281"/>
        <v>0.2213932443511927</v>
      </c>
      <c r="K2172" s="24">
        <f t="shared" si="1282"/>
        <v>725.23727255964786</v>
      </c>
      <c r="L2172" s="12">
        <f t="shared" si="1296"/>
        <v>0.17567502627632492</v>
      </c>
      <c r="M2172" s="24">
        <f t="shared" si="1297"/>
        <v>807.5677564372188</v>
      </c>
      <c r="N2172" s="12">
        <f t="shared" si="1283"/>
        <v>0.61934704257826034</v>
      </c>
      <c r="O2172" s="24">
        <f t="shared" si="1284"/>
        <v>777.73504186597643</v>
      </c>
      <c r="P2172" s="12">
        <f t="shared" si="1298"/>
        <v>0.24136522247777789</v>
      </c>
      <c r="Q2172" s="24">
        <f t="shared" si="1299"/>
        <v>716.22929419223635</v>
      </c>
      <c r="R2172" s="12">
        <f t="shared" si="1285"/>
        <v>0.22878967847416143</v>
      </c>
      <c r="S2172" s="24">
        <f t="shared" si="1286"/>
        <v>1263.2245509543086</v>
      </c>
      <c r="T2172" s="12">
        <f t="shared" si="1300"/>
        <v>0.13098664041497621</v>
      </c>
      <c r="W2172" s="24">
        <f t="shared" si="1301"/>
        <v>1019.5282080983375</v>
      </c>
      <c r="X2172" s="24">
        <f t="shared" si="1302"/>
        <v>650</v>
      </c>
      <c r="Y2172" s="13">
        <f t="shared" si="1287"/>
        <v>0.25798129920467333</v>
      </c>
      <c r="Z2172" s="24">
        <f t="shared" si="1288"/>
        <v>1020.7495244711595</v>
      </c>
      <c r="AA2172" s="24">
        <f t="shared" si="1289"/>
        <v>10272.144233858886</v>
      </c>
      <c r="AB2172" s="24">
        <f t="shared" si="1303"/>
        <v>867.87875114528697</v>
      </c>
      <c r="AC2172" s="24">
        <f t="shared" si="1304"/>
        <v>716.22929419223635</v>
      </c>
      <c r="AD2172" s="123">
        <f t="shared" si="1305"/>
        <v>10770</v>
      </c>
      <c r="AE2172" s="14">
        <f t="shared" si="1306"/>
        <v>179.5</v>
      </c>
      <c r="AF2172" s="24">
        <f t="shared" si="1290"/>
        <v>500</v>
      </c>
      <c r="AG2172" s="3">
        <f t="shared" si="1307"/>
        <v>-1</v>
      </c>
      <c r="AH2172" s="14">
        <f t="shared" si="1311"/>
        <v>0</v>
      </c>
      <c r="AI2172" s="14">
        <f t="shared" si="1312"/>
        <v>0</v>
      </c>
      <c r="AJ2172" s="14">
        <f t="shared" si="1313"/>
        <v>0.64999999999999991</v>
      </c>
      <c r="AK2172" s="14">
        <f t="shared" si="1314"/>
        <v>0.87999999999999989</v>
      </c>
      <c r="AL2172" s="24">
        <f t="shared" si="1308"/>
        <v>849.27368505532536</v>
      </c>
      <c r="AM2172" s="14">
        <f t="shared" si="1309"/>
        <v>679.01916201231336</v>
      </c>
      <c r="AN2172" s="138" t="str">
        <f t="shared" si="1310"/>
        <v>modifiée</v>
      </c>
      <c r="AP2172" s="124"/>
    </row>
    <row r="2173" spans="2:42" x14ac:dyDescent="0.25">
      <c r="B2173" s="3">
        <f t="shared" si="1291"/>
        <v>10775</v>
      </c>
      <c r="C2173" s="14">
        <f t="shared" si="1292"/>
        <v>179.58333333333334</v>
      </c>
      <c r="D2173" s="11">
        <f t="shared" si="1293"/>
        <v>1109.3920801820695</v>
      </c>
      <c r="E2173" s="11">
        <f t="shared" si="1278"/>
        <v>1060.5789645035561</v>
      </c>
      <c r="F2173" s="11">
        <f t="shared" si="1294"/>
        <v>567.7679492946628</v>
      </c>
      <c r="G2173" s="11">
        <f t="shared" si="1279"/>
        <v>807.80912165969653</v>
      </c>
      <c r="H2173" s="11">
        <f t="shared" si="1280"/>
        <v>716.36028083265137</v>
      </c>
      <c r="I2173" s="24">
        <f t="shared" si="1295"/>
        <v>567.7679492946628</v>
      </c>
      <c r="J2173" s="12">
        <f t="shared" si="1281"/>
        <v>0.221339602337604</v>
      </c>
      <c r="K2173" s="24">
        <f t="shared" si="1282"/>
        <v>725.41303499537469</v>
      </c>
      <c r="L2173" s="12">
        <f t="shared" si="1296"/>
        <v>0.1756014081872907</v>
      </c>
      <c r="M2173" s="24">
        <f t="shared" si="1297"/>
        <v>807.80912165969653</v>
      </c>
      <c r="N2173" s="12">
        <f t="shared" si="1283"/>
        <v>0.61992999707636409</v>
      </c>
      <c r="O2173" s="24">
        <f t="shared" si="1284"/>
        <v>777.00369454752604</v>
      </c>
      <c r="P2173" s="12">
        <f t="shared" si="1298"/>
        <v>0.24141460107929308</v>
      </c>
      <c r="Q2173" s="24">
        <f t="shared" si="1299"/>
        <v>716.36028083265137</v>
      </c>
      <c r="R2173" s="12">
        <f t="shared" si="1285"/>
        <v>0.22813680678509116</v>
      </c>
      <c r="S2173" s="24">
        <f t="shared" si="1286"/>
        <v>1266.839590359298</v>
      </c>
      <c r="T2173" s="12">
        <f t="shared" si="1300"/>
        <v>0.13061970840134229</v>
      </c>
      <c r="W2173" s="24">
        <f t="shared" si="1301"/>
        <v>1019.7861893975421</v>
      </c>
      <c r="X2173" s="24">
        <f t="shared" si="1302"/>
        <v>650</v>
      </c>
      <c r="Y2173" s="13">
        <f t="shared" si="1287"/>
        <v>0.25787435156426974</v>
      </c>
      <c r="Z2173" s="24">
        <f t="shared" si="1288"/>
        <v>1019.8193776503501</v>
      </c>
      <c r="AA2173" s="24">
        <f t="shared" si="1289"/>
        <v>10268.392846225433</v>
      </c>
      <c r="AB2173" s="24">
        <f t="shared" si="1303"/>
        <v>868.07323511509674</v>
      </c>
      <c r="AC2173" s="24">
        <f t="shared" si="1304"/>
        <v>716.36028083265137</v>
      </c>
      <c r="AD2173" s="123">
        <f t="shared" si="1305"/>
        <v>10775</v>
      </c>
      <c r="AE2173" s="14">
        <f t="shared" si="1306"/>
        <v>179.58333333333334</v>
      </c>
      <c r="AF2173" s="24">
        <f t="shared" si="1290"/>
        <v>500</v>
      </c>
      <c r="AG2173" s="3">
        <f t="shared" si="1307"/>
        <v>-1</v>
      </c>
      <c r="AH2173" s="14">
        <f t="shared" si="1311"/>
        <v>0</v>
      </c>
      <c r="AI2173" s="14">
        <f t="shared" si="1312"/>
        <v>0</v>
      </c>
      <c r="AJ2173" s="14">
        <f t="shared" si="1313"/>
        <v>0.64999999999999991</v>
      </c>
      <c r="AK2173" s="14">
        <f t="shared" si="1314"/>
        <v>0.87999999999999989</v>
      </c>
      <c r="AL2173" s="24">
        <f t="shared" si="1308"/>
        <v>849.45552608460889</v>
      </c>
      <c r="AM2173" s="14">
        <f t="shared" si="1309"/>
        <v>679.12486277167568</v>
      </c>
      <c r="AN2173" s="138" t="str">
        <f t="shared" si="1310"/>
        <v>modifiée</v>
      </c>
      <c r="AP2173" s="124"/>
    </row>
    <row r="2174" spans="2:42" x14ac:dyDescent="0.25">
      <c r="B2174" s="3">
        <f t="shared" si="1291"/>
        <v>10780</v>
      </c>
      <c r="C2174" s="14">
        <f t="shared" si="1292"/>
        <v>179.66666666666666</v>
      </c>
      <c r="D2174" s="11">
        <f t="shared" si="1293"/>
        <v>1109.4615431393902</v>
      </c>
      <c r="E2174" s="11">
        <f t="shared" si="1278"/>
        <v>1060.7997399299284</v>
      </c>
      <c r="F2174" s="11">
        <f t="shared" si="1294"/>
        <v>567.94355070285008</v>
      </c>
      <c r="G2174" s="11">
        <f t="shared" si="1279"/>
        <v>808.05053626077586</v>
      </c>
      <c r="H2174" s="11">
        <f t="shared" si="1280"/>
        <v>716.49090054105272</v>
      </c>
      <c r="I2174" s="24">
        <f t="shared" si="1295"/>
        <v>567.94355070285008</v>
      </c>
      <c r="J2174" s="12">
        <f t="shared" si="1281"/>
        <v>0.22128596943201068</v>
      </c>
      <c r="K2174" s="24">
        <f t="shared" si="1282"/>
        <v>725.5888527795837</v>
      </c>
      <c r="L2174" s="12">
        <f t="shared" si="1296"/>
        <v>0.1755278236801249</v>
      </c>
      <c r="M2174" s="24">
        <f t="shared" si="1297"/>
        <v>808.05053626077586</v>
      </c>
      <c r="N2174" s="12">
        <f t="shared" si="1283"/>
        <v>0.6205105058976873</v>
      </c>
      <c r="O2174" s="24">
        <f t="shared" si="1284"/>
        <v>776.27678099070715</v>
      </c>
      <c r="P2174" s="12">
        <f t="shared" si="1298"/>
        <v>0.2414628498103262</v>
      </c>
      <c r="Q2174" s="24">
        <f t="shared" si="1299"/>
        <v>716.49090054105272</v>
      </c>
      <c r="R2174" s="12">
        <f t="shared" si="1285"/>
        <v>0.22748161311113471</v>
      </c>
      <c r="S2174" s="24">
        <f t="shared" si="1286"/>
        <v>1270.4883480508281</v>
      </c>
      <c r="T2174" s="12">
        <f t="shared" si="1300"/>
        <v>0.1302516167104999</v>
      </c>
      <c r="W2174" s="24">
        <f t="shared" si="1301"/>
        <v>1020.0440637491064</v>
      </c>
      <c r="X2174" s="24">
        <f t="shared" si="1302"/>
        <v>650</v>
      </c>
      <c r="Y2174" s="13">
        <f t="shared" si="1287"/>
        <v>0.25776786503188809</v>
      </c>
      <c r="Z2174" s="24">
        <f t="shared" si="1288"/>
        <v>1018.8919045205495</v>
      </c>
      <c r="AA2174" s="24">
        <f t="shared" si="1289"/>
        <v>10264.658969479928</v>
      </c>
      <c r="AB2174" s="24">
        <f t="shared" si="1303"/>
        <v>868.26748214507961</v>
      </c>
      <c r="AC2174" s="24">
        <f t="shared" si="1304"/>
        <v>716.49090054105272</v>
      </c>
      <c r="AD2174" s="123">
        <f t="shared" si="1305"/>
        <v>10780</v>
      </c>
      <c r="AE2174" s="14">
        <f t="shared" si="1306"/>
        <v>179.66666666666666</v>
      </c>
      <c r="AF2174" s="24">
        <f t="shared" si="1290"/>
        <v>500</v>
      </c>
      <c r="AG2174" s="3">
        <f t="shared" si="1307"/>
        <v>-1</v>
      </c>
      <c r="AH2174" s="14">
        <f t="shared" si="1311"/>
        <v>0</v>
      </c>
      <c r="AI2174" s="14">
        <f t="shared" si="1312"/>
        <v>0</v>
      </c>
      <c r="AJ2174" s="14">
        <f t="shared" si="1313"/>
        <v>0.64999999999999991</v>
      </c>
      <c r="AK2174" s="14">
        <f t="shared" si="1314"/>
        <v>0.87999999999999989</v>
      </c>
      <c r="AL2174" s="24">
        <f t="shared" si="1308"/>
        <v>849.63714016724828</v>
      </c>
      <c r="AM2174" s="14">
        <f t="shared" si="1309"/>
        <v>679.23021658539017</v>
      </c>
      <c r="AN2174" s="138" t="str">
        <f t="shared" si="1310"/>
        <v>modifiée</v>
      </c>
      <c r="AP2174" s="124"/>
    </row>
    <row r="2175" spans="2:42" x14ac:dyDescent="0.25">
      <c r="B2175" s="3">
        <f t="shared" si="1291"/>
        <v>10785</v>
      </c>
      <c r="C2175" s="14">
        <f t="shared" si="1292"/>
        <v>179.75</v>
      </c>
      <c r="D2175" s="11">
        <f t="shared" si="1293"/>
        <v>1109.5309739081285</v>
      </c>
      <c r="E2175" s="11">
        <f t="shared" si="1278"/>
        <v>1061.0205153563006</v>
      </c>
      <c r="F2175" s="11">
        <f t="shared" si="1294"/>
        <v>568.11907852653019</v>
      </c>
      <c r="G2175" s="11">
        <f t="shared" si="1279"/>
        <v>808.29199911058618</v>
      </c>
      <c r="H2175" s="11">
        <f t="shared" si="1280"/>
        <v>716.62115215776328</v>
      </c>
      <c r="I2175" s="24">
        <f t="shared" si="1295"/>
        <v>568.11907852653019</v>
      </c>
      <c r="J2175" s="12">
        <f t="shared" si="1281"/>
        <v>0.22123234565727842</v>
      </c>
      <c r="K2175" s="24">
        <f t="shared" si="1282"/>
        <v>725.76472585580177</v>
      </c>
      <c r="L2175" s="12">
        <f t="shared" si="1296"/>
        <v>0.17545427276025896</v>
      </c>
      <c r="M2175" s="24">
        <f t="shared" si="1297"/>
        <v>808.29199911058618</v>
      </c>
      <c r="N2175" s="12">
        <f t="shared" si="1283"/>
        <v>0.62108858166534719</v>
      </c>
      <c r="O2175" s="24">
        <f t="shared" si="1284"/>
        <v>775.55426441362818</v>
      </c>
      <c r="P2175" s="12">
        <f t="shared" si="1298"/>
        <v>0.24150997576852154</v>
      </c>
      <c r="Q2175" s="24">
        <f t="shared" si="1299"/>
        <v>716.62115215776328</v>
      </c>
      <c r="R2175" s="12">
        <f t="shared" si="1285"/>
        <v>0.22682409871255219</v>
      </c>
      <c r="S2175" s="24">
        <f t="shared" si="1286"/>
        <v>1274.1712211970957</v>
      </c>
      <c r="T2175" s="12">
        <f t="shared" si="1300"/>
        <v>0.12988236453030941</v>
      </c>
      <c r="W2175" s="24">
        <f t="shared" si="1301"/>
        <v>1020.3018316141382</v>
      </c>
      <c r="X2175" s="24">
        <f t="shared" si="1302"/>
        <v>650</v>
      </c>
      <c r="Y2175" s="13">
        <f t="shared" si="1287"/>
        <v>0.2576618377460948</v>
      </c>
      <c r="Z2175" s="24">
        <f t="shared" si="1288"/>
        <v>1017.9670935540599</v>
      </c>
      <c r="AA2175" s="24">
        <f t="shared" si="1289"/>
        <v>10260.942533667527</v>
      </c>
      <c r="AB2175" s="24">
        <f t="shared" si="1303"/>
        <v>868.46149188595075</v>
      </c>
      <c r="AC2175" s="24">
        <f t="shared" si="1304"/>
        <v>716.62115215776328</v>
      </c>
      <c r="AD2175" s="123">
        <f t="shared" si="1305"/>
        <v>10785</v>
      </c>
      <c r="AE2175" s="14">
        <f t="shared" si="1306"/>
        <v>179.75</v>
      </c>
      <c r="AF2175" s="24">
        <f t="shared" si="1290"/>
        <v>500</v>
      </c>
      <c r="AG2175" s="3">
        <f t="shared" si="1307"/>
        <v>-1</v>
      </c>
      <c r="AH2175" s="14">
        <f t="shared" si="1311"/>
        <v>0</v>
      </c>
      <c r="AI2175" s="14">
        <f t="shared" si="1312"/>
        <v>0</v>
      </c>
      <c r="AJ2175" s="14">
        <f t="shared" si="1313"/>
        <v>0.64999999999999991</v>
      </c>
      <c r="AK2175" s="14">
        <f t="shared" si="1314"/>
        <v>0.87999999999999989</v>
      </c>
      <c r="AL2175" s="24">
        <f t="shared" si="1308"/>
        <v>849.8185269838948</v>
      </c>
      <c r="AM2175" s="14">
        <f t="shared" si="1309"/>
        <v>679.33522235365149</v>
      </c>
      <c r="AN2175" s="138" t="str">
        <f t="shared" si="1310"/>
        <v>modifiée</v>
      </c>
      <c r="AP2175" s="124"/>
    </row>
    <row r="2176" spans="2:42" x14ac:dyDescent="0.25">
      <c r="B2176" s="3">
        <f t="shared" si="1291"/>
        <v>10790</v>
      </c>
      <c r="C2176" s="14">
        <f t="shared" si="1292"/>
        <v>179.83333333333334</v>
      </c>
      <c r="D2176" s="11">
        <f t="shared" si="1293"/>
        <v>1109.6003725181033</v>
      </c>
      <c r="E2176" s="11">
        <f t="shared" si="1278"/>
        <v>1061.2412907826729</v>
      </c>
      <c r="F2176" s="11">
        <f t="shared" si="1294"/>
        <v>568.29453279929044</v>
      </c>
      <c r="G2176" s="11">
        <f t="shared" si="1279"/>
        <v>808.53350908635468</v>
      </c>
      <c r="H2176" s="11">
        <f t="shared" si="1280"/>
        <v>716.75103452229359</v>
      </c>
      <c r="I2176" s="24">
        <f t="shared" si="1295"/>
        <v>568.29453279929044</v>
      </c>
      <c r="J2176" s="12">
        <f t="shared" si="1281"/>
        <v>0.22117873103623267</v>
      </c>
      <c r="K2176" s="24">
        <f t="shared" si="1282"/>
        <v>725.94065416754688</v>
      </c>
      <c r="L2176" s="12">
        <f t="shared" si="1296"/>
        <v>0.17538075543301998</v>
      </c>
      <c r="M2176" s="24">
        <f t="shared" si="1297"/>
        <v>808.53350908635468</v>
      </c>
      <c r="N2176" s="12">
        <f t="shared" si="1283"/>
        <v>0.62166423693888928</v>
      </c>
      <c r="O2176" s="24">
        <f t="shared" si="1284"/>
        <v>774.8361084128486</v>
      </c>
      <c r="P2176" s="12">
        <f t="shared" si="1298"/>
        <v>0.24155598600910752</v>
      </c>
      <c r="Q2176" s="24">
        <f t="shared" si="1299"/>
        <v>716.75103452229359</v>
      </c>
      <c r="R2176" s="12">
        <f t="shared" si="1285"/>
        <v>0.22616426507025736</v>
      </c>
      <c r="S2176" s="24">
        <f t="shared" si="1286"/>
        <v>1277.8886123487373</v>
      </c>
      <c r="T2176" s="12">
        <f t="shared" si="1300"/>
        <v>0.12951195114917941</v>
      </c>
      <c r="W2176" s="24">
        <f t="shared" si="1301"/>
        <v>1020.5594934518844</v>
      </c>
      <c r="X2176" s="24">
        <f t="shared" si="1302"/>
        <v>650</v>
      </c>
      <c r="Y2176" s="13">
        <f t="shared" si="1287"/>
        <v>0.25755626785106006</v>
      </c>
      <c r="Z2176" s="24">
        <f t="shared" si="1288"/>
        <v>1017.0449332697132</v>
      </c>
      <c r="AA2176" s="24">
        <f t="shared" si="1289"/>
        <v>10257.243469032157</v>
      </c>
      <c r="AB2176" s="24">
        <f t="shared" si="1303"/>
        <v>868.65526398708903</v>
      </c>
      <c r="AC2176" s="24">
        <f t="shared" si="1304"/>
        <v>716.75103452229359</v>
      </c>
      <c r="AD2176" s="123">
        <f t="shared" si="1305"/>
        <v>10790</v>
      </c>
      <c r="AE2176" s="14">
        <f t="shared" si="1306"/>
        <v>179.83333333333334</v>
      </c>
      <c r="AF2176" s="24">
        <f t="shared" si="1290"/>
        <v>500</v>
      </c>
      <c r="AG2176" s="3">
        <f t="shared" si="1307"/>
        <v>-1</v>
      </c>
      <c r="AH2176" s="14">
        <f t="shared" si="1311"/>
        <v>0</v>
      </c>
      <c r="AI2176" s="14">
        <f t="shared" si="1312"/>
        <v>0</v>
      </c>
      <c r="AJ2176" s="14">
        <f t="shared" si="1313"/>
        <v>0.64999999999999991</v>
      </c>
      <c r="AK2176" s="14">
        <f t="shared" si="1314"/>
        <v>0.87999999999999989</v>
      </c>
      <c r="AL2176" s="24">
        <f t="shared" si="1308"/>
        <v>849.99968621398693</v>
      </c>
      <c r="AM2176" s="14">
        <f t="shared" si="1309"/>
        <v>679.43987897608963</v>
      </c>
      <c r="AN2176" s="138" t="str">
        <f t="shared" si="1310"/>
        <v>modifiée</v>
      </c>
      <c r="AP2176" s="124"/>
    </row>
    <row r="2177" spans="2:42" x14ac:dyDescent="0.25">
      <c r="B2177" s="3">
        <f t="shared" si="1291"/>
        <v>10795</v>
      </c>
      <c r="C2177" s="14">
        <f t="shared" si="1292"/>
        <v>179.91666666666666</v>
      </c>
      <c r="D2177" s="11">
        <f t="shared" si="1293"/>
        <v>1109.6697389990909</v>
      </c>
      <c r="E2177" s="11">
        <f t="shared" si="1278"/>
        <v>1061.4620662090449</v>
      </c>
      <c r="F2177" s="11">
        <f t="shared" si="1294"/>
        <v>568.46991355472346</v>
      </c>
      <c r="G2177" s="11">
        <f t="shared" si="1279"/>
        <v>808.77506507236376</v>
      </c>
      <c r="H2177" s="11">
        <f t="shared" si="1280"/>
        <v>716.88054647344279</v>
      </c>
      <c r="I2177" s="24">
        <f t="shared" si="1295"/>
        <v>568.46991355472346</v>
      </c>
      <c r="J2177" s="12">
        <f t="shared" si="1281"/>
        <v>0.22112512559165892</v>
      </c>
      <c r="K2177" s="24">
        <f t="shared" si="1282"/>
        <v>726.11663765832702</v>
      </c>
      <c r="L2177" s="12">
        <f t="shared" si="1296"/>
        <v>0.17530727170372723</v>
      </c>
      <c r="M2177" s="24">
        <f t="shared" si="1297"/>
        <v>808.77506507236376</v>
      </c>
      <c r="N2177" s="12">
        <f t="shared" si="1283"/>
        <v>0.62223748421439462</v>
      </c>
      <c r="O2177" s="24">
        <f t="shared" si="1284"/>
        <v>774.12227695881518</v>
      </c>
      <c r="P2177" s="12">
        <f t="shared" si="1298"/>
        <v>0.24160088754536133</v>
      </c>
      <c r="Q2177" s="24">
        <f t="shared" si="1299"/>
        <v>716.88054647344279</v>
      </c>
      <c r="R2177" s="12">
        <f t="shared" si="1285"/>
        <v>0.22550211388943026</v>
      </c>
      <c r="S2177" s="24">
        <f t="shared" si="1286"/>
        <v>1281.640929517911</v>
      </c>
      <c r="T2177" s="12">
        <f t="shared" si="1300"/>
        <v>0.12914037595815395</v>
      </c>
      <c r="W2177" s="24">
        <f t="shared" si="1301"/>
        <v>1020.8170497197355</v>
      </c>
      <c r="X2177" s="24">
        <f t="shared" si="1302"/>
        <v>650</v>
      </c>
      <c r="Y2177" s="13">
        <f t="shared" si="1287"/>
        <v>0.25745115349656306</v>
      </c>
      <c r="Z2177" s="24">
        <f t="shared" si="1288"/>
        <v>1016.1254122327364</v>
      </c>
      <c r="AA2177" s="24">
        <f t="shared" si="1289"/>
        <v>10253.561706016882</v>
      </c>
      <c r="AB2177" s="24">
        <f t="shared" si="1303"/>
        <v>868.84879809658912</v>
      </c>
      <c r="AC2177" s="24">
        <f t="shared" si="1304"/>
        <v>716.88054647344279</v>
      </c>
      <c r="AD2177" s="123">
        <f t="shared" si="1305"/>
        <v>10795</v>
      </c>
      <c r="AE2177" s="14">
        <f t="shared" si="1306"/>
        <v>179.91666666666666</v>
      </c>
      <c r="AF2177" s="24">
        <f t="shared" si="1290"/>
        <v>500</v>
      </c>
      <c r="AG2177" s="3">
        <f t="shared" si="1307"/>
        <v>-1</v>
      </c>
      <c r="AH2177" s="14">
        <f t="shared" si="1311"/>
        <v>0</v>
      </c>
      <c r="AI2177" s="14">
        <f t="shared" si="1312"/>
        <v>0</v>
      </c>
      <c r="AJ2177" s="14">
        <f t="shared" si="1313"/>
        <v>0.64999999999999991</v>
      </c>
      <c r="AK2177" s="14">
        <f t="shared" si="1314"/>
        <v>0.87999999999999989</v>
      </c>
      <c r="AL2177" s="24">
        <f t="shared" si="1308"/>
        <v>850.18061753580059</v>
      </c>
      <c r="AM2177" s="14">
        <f t="shared" si="1309"/>
        <v>679.54418535186585</v>
      </c>
      <c r="AN2177" s="138" t="str">
        <f t="shared" si="1310"/>
        <v>modifiée</v>
      </c>
      <c r="AP2177" s="124"/>
    </row>
    <row r="2178" spans="2:42" x14ac:dyDescent="0.25">
      <c r="B2178" s="3">
        <f t="shared" si="1291"/>
        <v>10800</v>
      </c>
      <c r="C2178" s="14">
        <f t="shared" si="1292"/>
        <v>180</v>
      </c>
      <c r="D2178" s="11">
        <f t="shared" si="1293"/>
        <v>1109.7390733808261</v>
      </c>
      <c r="E2178" s="11">
        <f t="shared" si="1278"/>
        <v>1061.6828416354172</v>
      </c>
      <c r="F2178" s="11">
        <f t="shared" si="1294"/>
        <v>568.64522082642713</v>
      </c>
      <c r="G2178" s="11">
        <f t="shared" si="1279"/>
        <v>809.01666595990912</v>
      </c>
      <c r="H2178" s="11">
        <f t="shared" si="1280"/>
        <v>717.00968684940096</v>
      </c>
      <c r="I2178" s="24">
        <f t="shared" si="1295"/>
        <v>568.64522082642713</v>
      </c>
      <c r="J2178" s="12">
        <f t="shared" si="1281"/>
        <v>0.22107152934630214</v>
      </c>
      <c r="K2178" s="24">
        <f t="shared" si="1282"/>
        <v>726.29267627164199</v>
      </c>
      <c r="L2178" s="12">
        <f t="shared" si="1296"/>
        <v>0.17523382157763054</v>
      </c>
      <c r="M2178" s="24">
        <f t="shared" si="1297"/>
        <v>809.01666595990912</v>
      </c>
      <c r="N2178" s="12">
        <f t="shared" si="1283"/>
        <v>0.62280833592459461</v>
      </c>
      <c r="O2178" s="24">
        <f t="shared" si="1284"/>
        <v>773.41273439135773</v>
      </c>
      <c r="P2178" s="12">
        <f t="shared" si="1298"/>
        <v>0.24164468734862496</v>
      </c>
      <c r="Q2178" s="24">
        <f t="shared" si="1299"/>
        <v>717.00968684940096</v>
      </c>
      <c r="R2178" s="12">
        <f t="shared" si="1285"/>
        <v>0.22483764710315024</v>
      </c>
      <c r="S2178" s="24">
        <f t="shared" si="1286"/>
        <v>1285.4285862585589</v>
      </c>
      <c r="T2178" s="12">
        <f t="shared" si="1300"/>
        <v>0.12876763845285799</v>
      </c>
      <c r="W2178" s="24">
        <f t="shared" si="1301"/>
        <v>1021.0745008732321</v>
      </c>
      <c r="X2178" s="24">
        <f t="shared" si="1302"/>
        <v>650</v>
      </c>
      <c r="Y2178" s="13">
        <f t="shared" si="1287"/>
        <v>0.25734649283798311</v>
      </c>
      <c r="Z2178" s="24">
        <f t="shared" si="1288"/>
        <v>1015.2085190546273</v>
      </c>
      <c r="AA2178" s="24">
        <f t="shared" si="1289"/>
        <v>10249.897175263628</v>
      </c>
      <c r="AB2178" s="24">
        <f t="shared" si="1303"/>
        <v>869.04209386131652</v>
      </c>
      <c r="AC2178" s="24">
        <f t="shared" si="1304"/>
        <v>717.00968684940096</v>
      </c>
      <c r="AD2178" s="123">
        <f t="shared" si="1305"/>
        <v>10800</v>
      </c>
      <c r="AE2178" s="14">
        <f t="shared" si="1306"/>
        <v>180</v>
      </c>
      <c r="AF2178" s="24">
        <f t="shared" si="1290"/>
        <v>500</v>
      </c>
      <c r="AG2178" s="3">
        <f t="shared" si="1307"/>
        <v>-1</v>
      </c>
      <c r="AH2178" s="14">
        <f t="shared" si="1311"/>
        <v>0</v>
      </c>
      <c r="AI2178" s="14">
        <f t="shared" si="1312"/>
        <v>0</v>
      </c>
      <c r="AJ2178" s="14">
        <f t="shared" si="1313"/>
        <v>0.64999999999999991</v>
      </c>
      <c r="AK2178" s="14">
        <f t="shared" si="1314"/>
        <v>0.87999999999999989</v>
      </c>
      <c r="AL2178" s="24">
        <f t="shared" si="1308"/>
        <v>850.36132062650029</v>
      </c>
      <c r="AM2178" s="14">
        <f t="shared" si="1309"/>
        <v>679.64814037976851</v>
      </c>
      <c r="AN2178" s="138" t="str">
        <f t="shared" si="1310"/>
        <v>modifiée</v>
      </c>
      <c r="AP2178" s="124"/>
    </row>
    <row r="2179" spans="2:42" x14ac:dyDescent="0.25">
      <c r="B2179" s="3">
        <f t="shared" si="1291"/>
        <v>10805</v>
      </c>
      <c r="C2179" s="14">
        <f t="shared" si="1292"/>
        <v>180.08333333333334</v>
      </c>
      <c r="D2179" s="11">
        <f t="shared" si="1293"/>
        <v>1109.8083756930039</v>
      </c>
      <c r="E2179" s="11">
        <f t="shared" si="1278"/>
        <v>1061.9036170617894</v>
      </c>
      <c r="F2179" s="11">
        <f t="shared" si="1294"/>
        <v>568.82045464800478</v>
      </c>
      <c r="G2179" s="11">
        <f t="shared" si="1279"/>
        <v>809.25831064725776</v>
      </c>
      <c r="H2179" s="11">
        <f t="shared" si="1280"/>
        <v>717.13845448785378</v>
      </c>
      <c r="I2179" s="24">
        <f t="shared" si="1295"/>
        <v>568.82045464800478</v>
      </c>
      <c r="J2179" s="12">
        <f t="shared" si="1281"/>
        <v>0.22101794232286709</v>
      </c>
      <c r="K2179" s="24">
        <f t="shared" si="1282"/>
        <v>726.46876995098341</v>
      </c>
      <c r="L2179" s="12">
        <f t="shared" si="1296"/>
        <v>0.17516040505988625</v>
      </c>
      <c r="M2179" s="24">
        <f t="shared" si="1297"/>
        <v>809.25831064725776</v>
      </c>
      <c r="N2179" s="12">
        <f t="shared" si="1283"/>
        <v>0.6233768044389888</v>
      </c>
      <c r="O2179" s="24">
        <f t="shared" si="1284"/>
        <v>772.70744541524846</v>
      </c>
      <c r="P2179" s="12">
        <f t="shared" si="1298"/>
        <v>0.24168739234842393</v>
      </c>
      <c r="Q2179" s="24">
        <f t="shared" si="1299"/>
        <v>717.13845448785378</v>
      </c>
      <c r="R2179" s="12">
        <f t="shared" si="1285"/>
        <v>0.22417086687604557</v>
      </c>
      <c r="S2179" s="24">
        <f t="shared" si="1286"/>
        <v>1289.2520017478973</v>
      </c>
      <c r="T2179" s="12">
        <f t="shared" si="1300"/>
        <v>0.12839373823549524</v>
      </c>
      <c r="W2179" s="24">
        <f t="shared" si="1301"/>
        <v>1021.3318473660701</v>
      </c>
      <c r="X2179" s="24">
        <f t="shared" si="1302"/>
        <v>650</v>
      </c>
      <c r="Y2179" s="13">
        <f t="shared" si="1287"/>
        <v>0.25724228403629407</v>
      </c>
      <c r="Z2179" s="24">
        <f t="shared" si="1288"/>
        <v>1014.2942423929838</v>
      </c>
      <c r="AA2179" s="24">
        <f t="shared" si="1289"/>
        <v>10246.249807613125</v>
      </c>
      <c r="AB2179" s="24">
        <f t="shared" si="1303"/>
        <v>869.23515092696198</v>
      </c>
      <c r="AC2179" s="24">
        <f t="shared" si="1304"/>
        <v>717.13845448785378</v>
      </c>
      <c r="AD2179" s="123">
        <f t="shared" si="1305"/>
        <v>10805</v>
      </c>
      <c r="AE2179" s="14">
        <f t="shared" si="1306"/>
        <v>180.08333333333334</v>
      </c>
      <c r="AF2179" s="24">
        <f t="shared" si="1290"/>
        <v>500</v>
      </c>
      <c r="AG2179" s="3">
        <f t="shared" si="1307"/>
        <v>-1</v>
      </c>
      <c r="AH2179" s="14">
        <f t="shared" si="1311"/>
        <v>0</v>
      </c>
      <c r="AI2179" s="14">
        <f t="shared" si="1312"/>
        <v>0</v>
      </c>
      <c r="AJ2179" s="14">
        <f t="shared" si="1313"/>
        <v>0.64999999999999991</v>
      </c>
      <c r="AK2179" s="14">
        <f t="shared" si="1314"/>
        <v>0.87999999999999989</v>
      </c>
      <c r="AL2179" s="24">
        <f t="shared" si="1308"/>
        <v>850.54179516219187</v>
      </c>
      <c r="AM2179" s="14">
        <f t="shared" si="1309"/>
        <v>679.75174295831368</v>
      </c>
      <c r="AN2179" s="138" t="str">
        <f t="shared" si="1310"/>
        <v>modifiée</v>
      </c>
      <c r="AP2179" s="124"/>
    </row>
    <row r="2180" spans="2:42" x14ac:dyDescent="0.25">
      <c r="B2180" s="3">
        <f t="shared" si="1291"/>
        <v>10810</v>
      </c>
      <c r="C2180" s="14">
        <f t="shared" si="1292"/>
        <v>180.16666666666666</v>
      </c>
      <c r="D2180" s="11">
        <f t="shared" si="1293"/>
        <v>1109.8776459652761</v>
      </c>
      <c r="E2180" s="11">
        <f t="shared" si="1278"/>
        <v>1062.1243924881614</v>
      </c>
      <c r="F2180" s="11">
        <f t="shared" si="1294"/>
        <v>568.99561505306463</v>
      </c>
      <c r="G2180" s="11">
        <f t="shared" si="1279"/>
        <v>809.49999803960623</v>
      </c>
      <c r="H2180" s="11">
        <f t="shared" si="1280"/>
        <v>717.26684822608922</v>
      </c>
      <c r="I2180" s="24">
        <f t="shared" si="1295"/>
        <v>568.99561505306463</v>
      </c>
      <c r="J2180" s="12">
        <f t="shared" si="1281"/>
        <v>0.22096436454401819</v>
      </c>
      <c r="K2180" s="24">
        <f t="shared" si="1282"/>
        <v>726.64491863983369</v>
      </c>
      <c r="L2180" s="12">
        <f t="shared" si="1296"/>
        <v>0.17508702215567268</v>
      </c>
      <c r="M2180" s="24">
        <f t="shared" si="1297"/>
        <v>809.49999803960623</v>
      </c>
      <c r="N2180" s="12">
        <f t="shared" si="1283"/>
        <v>0.62394290206397018</v>
      </c>
      <c r="O2180" s="24">
        <f t="shared" si="1284"/>
        <v>772.0063750958202</v>
      </c>
      <c r="P2180" s="12">
        <f t="shared" si="1298"/>
        <v>0.24172900943299294</v>
      </c>
      <c r="Q2180" s="24">
        <f t="shared" si="1299"/>
        <v>717.26684822608922</v>
      </c>
      <c r="R2180" s="12">
        <f t="shared" si="1285"/>
        <v>0.22350177560795931</v>
      </c>
      <c r="S2180" s="24">
        <f t="shared" si="1286"/>
        <v>1293.1116008691383</v>
      </c>
      <c r="T2180" s="12">
        <f t="shared" si="1300"/>
        <v>0.12801867501700542</v>
      </c>
      <c r="W2180" s="24">
        <f t="shared" si="1301"/>
        <v>1021.5890896501063</v>
      </c>
      <c r="X2180" s="24">
        <f t="shared" si="1302"/>
        <v>650</v>
      </c>
      <c r="Y2180" s="13">
        <f t="shared" si="1287"/>
        <v>0.25713852525806508</v>
      </c>
      <c r="Z2180" s="24">
        <f t="shared" si="1288"/>
        <v>1013.3825709513786</v>
      </c>
      <c r="AA2180" s="24">
        <f t="shared" si="1289"/>
        <v>10242.619534105052</v>
      </c>
      <c r="AB2180" s="24">
        <f t="shared" si="1303"/>
        <v>869.42796893809782</v>
      </c>
      <c r="AC2180" s="24">
        <f t="shared" si="1304"/>
        <v>717.26684822608922</v>
      </c>
      <c r="AD2180" s="123">
        <f t="shared" si="1305"/>
        <v>10810</v>
      </c>
      <c r="AE2180" s="14">
        <f t="shared" si="1306"/>
        <v>180.16666666666666</v>
      </c>
      <c r="AF2180" s="24">
        <f t="shared" si="1290"/>
        <v>500</v>
      </c>
      <c r="AG2180" s="3">
        <f t="shared" si="1307"/>
        <v>-1</v>
      </c>
      <c r="AH2180" s="14">
        <f t="shared" si="1311"/>
        <v>0</v>
      </c>
      <c r="AI2180" s="14">
        <f t="shared" si="1312"/>
        <v>0</v>
      </c>
      <c r="AJ2180" s="14">
        <f t="shared" si="1313"/>
        <v>0.64999999999999991</v>
      </c>
      <c r="AK2180" s="14">
        <f t="shared" si="1314"/>
        <v>0.87999999999999989</v>
      </c>
      <c r="AL2180" s="24">
        <f t="shared" si="1308"/>
        <v>850.72204081797543</v>
      </c>
      <c r="AM2180" s="14">
        <f t="shared" si="1309"/>
        <v>679.85499198584455</v>
      </c>
      <c r="AN2180" s="138" t="str">
        <f t="shared" si="1310"/>
        <v>modifiée</v>
      </c>
      <c r="AP2180" s="124"/>
    </row>
    <row r="2181" spans="2:42" x14ac:dyDescent="0.25">
      <c r="B2181" s="3">
        <f t="shared" si="1291"/>
        <v>10815</v>
      </c>
      <c r="C2181" s="14">
        <f t="shared" si="1292"/>
        <v>180.25</v>
      </c>
      <c r="D2181" s="11">
        <f t="shared" si="1293"/>
        <v>1109.9468842272554</v>
      </c>
      <c r="E2181" s="11">
        <f t="shared" si="1278"/>
        <v>1062.3451679145337</v>
      </c>
      <c r="F2181" s="11">
        <f t="shared" si="1294"/>
        <v>569.17070207522033</v>
      </c>
      <c r="G2181" s="11">
        <f t="shared" si="1279"/>
        <v>809.74172704903924</v>
      </c>
      <c r="H2181" s="11">
        <f t="shared" si="1280"/>
        <v>717.39486690110618</v>
      </c>
      <c r="I2181" s="24">
        <f t="shared" si="1295"/>
        <v>569.17070207522033</v>
      </c>
      <c r="J2181" s="12">
        <f t="shared" si="1281"/>
        <v>0.22091079603237945</v>
      </c>
      <c r="K2181" s="24">
        <f t="shared" si="1282"/>
        <v>726.82112228166773</v>
      </c>
      <c r="L2181" s="12">
        <f t="shared" si="1296"/>
        <v>0.17501367287002392</v>
      </c>
      <c r="M2181" s="24">
        <f t="shared" si="1297"/>
        <v>809.74172704903924</v>
      </c>
      <c r="N2181" s="12">
        <f t="shared" si="1283"/>
        <v>0.62450664104295428</v>
      </c>
      <c r="O2181" s="24">
        <f t="shared" si="1284"/>
        <v>771.30948885464443</v>
      </c>
      <c r="P2181" s="12">
        <f t="shared" si="1298"/>
        <v>0.24176954544898979</v>
      </c>
      <c r="Q2181" s="24">
        <f t="shared" si="1299"/>
        <v>717.39486690110618</v>
      </c>
      <c r="R2181" s="12">
        <f t="shared" si="1285"/>
        <v>0.22283037593763175</v>
      </c>
      <c r="S2181" s="24">
        <f t="shared" si="1286"/>
        <v>1297.0078142954587</v>
      </c>
      <c r="T2181" s="12">
        <f t="shared" si="1300"/>
        <v>0.1276424486189513</v>
      </c>
      <c r="W2181" s="24">
        <f t="shared" si="1301"/>
        <v>1021.8462281753643</v>
      </c>
      <c r="X2181" s="24">
        <f t="shared" si="1302"/>
        <v>650</v>
      </c>
      <c r="Y2181" s="13">
        <f t="shared" si="1287"/>
        <v>0.2570352146754537</v>
      </c>
      <c r="Z2181" s="24">
        <f t="shared" si="1288"/>
        <v>1012.4734934792343</v>
      </c>
      <c r="AA2181" s="24">
        <f t="shared" si="1289"/>
        <v>10239.006285977866</v>
      </c>
      <c r="AB2181" s="24">
        <f t="shared" si="1303"/>
        <v>869.62054753823531</v>
      </c>
      <c r="AC2181" s="24">
        <f t="shared" si="1304"/>
        <v>717.39486690110618</v>
      </c>
      <c r="AD2181" s="123">
        <f t="shared" si="1305"/>
        <v>10815</v>
      </c>
      <c r="AE2181" s="14">
        <f t="shared" si="1306"/>
        <v>180.25</v>
      </c>
      <c r="AF2181" s="24">
        <f t="shared" si="1290"/>
        <v>500</v>
      </c>
      <c r="AG2181" s="3">
        <f t="shared" si="1307"/>
        <v>-1</v>
      </c>
      <c r="AH2181" s="14">
        <f t="shared" si="1311"/>
        <v>0</v>
      </c>
      <c r="AI2181" s="14">
        <f t="shared" si="1312"/>
        <v>0</v>
      </c>
      <c r="AJ2181" s="14">
        <f t="shared" si="1313"/>
        <v>0.64999999999999991</v>
      </c>
      <c r="AK2181" s="14">
        <f t="shared" si="1314"/>
        <v>0.87999999999999989</v>
      </c>
      <c r="AL2181" s="24">
        <f t="shared" si="1308"/>
        <v>850.90205726799968</v>
      </c>
      <c r="AM2181" s="14">
        <f t="shared" si="1309"/>
        <v>679.95788636063514</v>
      </c>
      <c r="AN2181" s="138" t="str">
        <f t="shared" si="1310"/>
        <v>modifiée</v>
      </c>
      <c r="AP2181" s="124"/>
    </row>
    <row r="2182" spans="2:42" x14ac:dyDescent="0.25">
      <c r="B2182" s="3">
        <f t="shared" si="1291"/>
        <v>10820</v>
      </c>
      <c r="C2182" s="14">
        <f t="shared" si="1292"/>
        <v>180.33333333333334</v>
      </c>
      <c r="D2182" s="11">
        <f t="shared" si="1293"/>
        <v>1110.016090508512</v>
      </c>
      <c r="E2182" s="11">
        <f t="shared" si="1278"/>
        <v>1062.565943340906</v>
      </c>
      <c r="F2182" s="11">
        <f t="shared" si="1294"/>
        <v>569.34571574809036</v>
      </c>
      <c r="G2182" s="11">
        <f t="shared" si="1279"/>
        <v>809.9834965944882</v>
      </c>
      <c r="H2182" s="11">
        <f t="shared" si="1280"/>
        <v>717.52250934972517</v>
      </c>
      <c r="I2182" s="24">
        <f t="shared" si="1295"/>
        <v>569.34571574809036</v>
      </c>
      <c r="J2182" s="12">
        <f t="shared" si="1281"/>
        <v>0.22085723681053479</v>
      </c>
      <c r="K2182" s="24">
        <f t="shared" si="1282"/>
        <v>726.99738081995179</v>
      </c>
      <c r="L2182" s="12">
        <f t="shared" si="1296"/>
        <v>0.17494035720799664</v>
      </c>
      <c r="M2182" s="24">
        <f t="shared" si="1297"/>
        <v>809.9834965944882</v>
      </c>
      <c r="N2182" s="12">
        <f t="shared" si="1283"/>
        <v>0.62506803355651386</v>
      </c>
      <c r="O2182" s="24">
        <f t="shared" si="1284"/>
        <v>770.61675246526818</v>
      </c>
      <c r="P2182" s="12">
        <f t="shared" si="1298"/>
        <v>0.24180900720216908</v>
      </c>
      <c r="Q2182" s="24">
        <f t="shared" si="1299"/>
        <v>717.52250934972517</v>
      </c>
      <c r="R2182" s="12">
        <f t="shared" si="1285"/>
        <v>0.22215667074639689</v>
      </c>
      <c r="S2182" s="24">
        <f t="shared" si="1286"/>
        <v>1300.9410785752452</v>
      </c>
      <c r="T2182" s="12">
        <f t="shared" si="1300"/>
        <v>0.12726505897575777</v>
      </c>
      <c r="W2182" s="24">
        <f t="shared" si="1301"/>
        <v>1022.1032633900397</v>
      </c>
      <c r="X2182" s="24">
        <f t="shared" si="1302"/>
        <v>650</v>
      </c>
      <c r="Y2182" s="13">
        <f t="shared" si="1287"/>
        <v>0.25693235046619939</v>
      </c>
      <c r="Z2182" s="24">
        <f t="shared" si="1288"/>
        <v>1011.5669987716558</v>
      </c>
      <c r="AA2182" s="24">
        <f t="shared" si="1289"/>
        <v>10235.409994668687</v>
      </c>
      <c r="AB2182" s="24">
        <f t="shared" si="1303"/>
        <v>869.81288636988245</v>
      </c>
      <c r="AC2182" s="24">
        <f t="shared" si="1304"/>
        <v>717.52250934972517</v>
      </c>
      <c r="AD2182" s="123">
        <f t="shared" si="1305"/>
        <v>10820</v>
      </c>
      <c r="AE2182" s="14">
        <f t="shared" si="1306"/>
        <v>180.33333333333334</v>
      </c>
      <c r="AF2182" s="24">
        <f t="shared" si="1290"/>
        <v>500</v>
      </c>
      <c r="AG2182" s="3">
        <f t="shared" si="1307"/>
        <v>-1</v>
      </c>
      <c r="AH2182" s="14">
        <f t="shared" si="1311"/>
        <v>0</v>
      </c>
      <c r="AI2182" s="14">
        <f t="shared" si="1312"/>
        <v>0</v>
      </c>
      <c r="AJ2182" s="14">
        <f t="shared" si="1313"/>
        <v>0.64999999999999991</v>
      </c>
      <c r="AK2182" s="14">
        <f t="shared" si="1314"/>
        <v>0.87999999999999989</v>
      </c>
      <c r="AL2182" s="24">
        <f t="shared" si="1308"/>
        <v>851.08184418551741</v>
      </c>
      <c r="AM2182" s="14">
        <f t="shared" si="1309"/>
        <v>680.06042498099498</v>
      </c>
      <c r="AN2182" s="138" t="str">
        <f t="shared" si="1310"/>
        <v>modifiée</v>
      </c>
      <c r="AP2182" s="124"/>
    </row>
    <row r="2183" spans="2:42" x14ac:dyDescent="0.25">
      <c r="B2183" s="3">
        <f t="shared" si="1291"/>
        <v>10825</v>
      </c>
      <c r="C2183" s="14">
        <f t="shared" si="1292"/>
        <v>180.41666666666666</v>
      </c>
      <c r="D2183" s="11">
        <f t="shared" si="1293"/>
        <v>1110.0852648385755</v>
      </c>
      <c r="E2183" s="11">
        <f t="shared" si="1278"/>
        <v>1062.7867187672782</v>
      </c>
      <c r="F2183" s="11">
        <f t="shared" si="1294"/>
        <v>569.52065610529837</v>
      </c>
      <c r="G2183" s="11">
        <f t="shared" si="1279"/>
        <v>810.22530560169037</v>
      </c>
      <c r="H2183" s="11">
        <f t="shared" si="1280"/>
        <v>717.64977440870098</v>
      </c>
      <c r="I2183" s="24">
        <f t="shared" si="1295"/>
        <v>569.52065610529837</v>
      </c>
      <c r="J2183" s="12">
        <f t="shared" si="1281"/>
        <v>0.22080368690102761</v>
      </c>
      <c r="K2183" s="24">
        <f t="shared" si="1282"/>
        <v>727.1736941981444</v>
      </c>
      <c r="L2183" s="12">
        <f t="shared" si="1296"/>
        <v>0.17486707517454844</v>
      </c>
      <c r="M2183" s="24">
        <f t="shared" si="1297"/>
        <v>810.22530560169037</v>
      </c>
      <c r="N2183" s="12">
        <f t="shared" si="1283"/>
        <v>0.62562709172251862</v>
      </c>
      <c r="O2183" s="24">
        <f t="shared" si="1284"/>
        <v>769.92813204900767</v>
      </c>
      <c r="P2183" s="12">
        <f t="shared" si="1298"/>
        <v>0.24184740145722688</v>
      </c>
      <c r="Q2183" s="24">
        <f t="shared" si="1299"/>
        <v>717.64977440870098</v>
      </c>
      <c r="R2183" s="12">
        <f t="shared" si="1285"/>
        <v>0.22148066316189285</v>
      </c>
      <c r="S2183" s="24">
        <f t="shared" si="1286"/>
        <v>1304.9118362186196</v>
      </c>
      <c r="T2183" s="12">
        <f t="shared" si="1300"/>
        <v>0.12688650613667637</v>
      </c>
      <c r="W2183" s="24">
        <f t="shared" si="1301"/>
        <v>1022.3601957405059</v>
      </c>
      <c r="X2183" s="24">
        <f t="shared" si="1302"/>
        <v>650</v>
      </c>
      <c r="Y2183" s="13">
        <f t="shared" si="1287"/>
        <v>0.25682993081362099</v>
      </c>
      <c r="Z2183" s="24">
        <f t="shared" si="1288"/>
        <v>1010.6630756693079</v>
      </c>
      <c r="AA2183" s="24">
        <f t="shared" si="1289"/>
        <v>10231.830591813306</v>
      </c>
      <c r="AB2183" s="24">
        <f t="shared" si="1303"/>
        <v>870.00498507460338</v>
      </c>
      <c r="AC2183" s="24">
        <f t="shared" si="1304"/>
        <v>717.64977440870098</v>
      </c>
      <c r="AD2183" s="123">
        <f t="shared" si="1305"/>
        <v>10825</v>
      </c>
      <c r="AE2183" s="14">
        <f t="shared" si="1306"/>
        <v>180.41666666666666</v>
      </c>
      <c r="AF2183" s="24">
        <f t="shared" si="1290"/>
        <v>500</v>
      </c>
      <c r="AG2183" s="3">
        <f t="shared" si="1307"/>
        <v>-1</v>
      </c>
      <c r="AH2183" s="14">
        <f t="shared" si="1311"/>
        <v>0</v>
      </c>
      <c r="AI2183" s="14">
        <f t="shared" si="1312"/>
        <v>0</v>
      </c>
      <c r="AJ2183" s="14">
        <f t="shared" si="1313"/>
        <v>0.64999999999999991</v>
      </c>
      <c r="AK2183" s="14">
        <f t="shared" si="1314"/>
        <v>0.87999999999999989</v>
      </c>
      <c r="AL2183" s="24">
        <f t="shared" si="1308"/>
        <v>851.26140124294056</v>
      </c>
      <c r="AM2183" s="14">
        <f t="shared" si="1309"/>
        <v>680.16260674537511</v>
      </c>
      <c r="AN2183" s="138" t="str">
        <f t="shared" si="1310"/>
        <v>modifiée</v>
      </c>
      <c r="AP2183" s="124"/>
    </row>
    <row r="2184" spans="2:42" x14ac:dyDescent="0.25">
      <c r="B2184" s="3">
        <f t="shared" si="1291"/>
        <v>10830</v>
      </c>
      <c r="C2184" s="14">
        <f t="shared" si="1292"/>
        <v>180.5</v>
      </c>
      <c r="D2184" s="11">
        <f t="shared" si="1293"/>
        <v>1110.1544072469355</v>
      </c>
      <c r="E2184" s="11">
        <f t="shared" si="1278"/>
        <v>1063.0074941936505</v>
      </c>
      <c r="F2184" s="11">
        <f t="shared" si="1294"/>
        <v>569.69552318047295</v>
      </c>
      <c r="G2184" s="11">
        <f t="shared" si="1279"/>
        <v>810.46715300314759</v>
      </c>
      <c r="H2184" s="11">
        <f t="shared" si="1280"/>
        <v>717.77666091483763</v>
      </c>
      <c r="I2184" s="24">
        <f t="shared" si="1295"/>
        <v>569.69552318047295</v>
      </c>
      <c r="J2184" s="12">
        <f t="shared" si="1281"/>
        <v>0.22075014632636067</v>
      </c>
      <c r="K2184" s="24">
        <f t="shared" si="1282"/>
        <v>727.35006235969695</v>
      </c>
      <c r="L2184" s="12">
        <f t="shared" si="1296"/>
        <v>0.17479382677457903</v>
      </c>
      <c r="M2184" s="24">
        <f t="shared" si="1297"/>
        <v>810.46715300314759</v>
      </c>
      <c r="N2184" s="12">
        <f t="shared" si="1283"/>
        <v>0.626183827596279</v>
      </c>
      <c r="O2184" s="24">
        <f t="shared" si="1284"/>
        <v>769.24359407080021</v>
      </c>
      <c r="P2184" s="12">
        <f t="shared" si="1298"/>
        <v>0.2418847349381138</v>
      </c>
      <c r="Q2184" s="24">
        <f t="shared" si="1299"/>
        <v>717.77666091483763</v>
      </c>
      <c r="R2184" s="12">
        <f t="shared" si="1285"/>
        <v>0.22080235656178418</v>
      </c>
      <c r="S2184" s="24">
        <f t="shared" si="1286"/>
        <v>1308.9205357852809</v>
      </c>
      <c r="T2184" s="12">
        <f t="shared" si="1300"/>
        <v>0.12650679026792644</v>
      </c>
      <c r="W2184" s="24">
        <f t="shared" si="1301"/>
        <v>1022.6170256713195</v>
      </c>
      <c r="X2184" s="24">
        <f t="shared" si="1302"/>
        <v>650</v>
      </c>
      <c r="Y2184" s="13">
        <f t="shared" si="1287"/>
        <v>0.25672795390661346</v>
      </c>
      <c r="Z2184" s="24">
        <f t="shared" si="1288"/>
        <v>1009.7617130582734</v>
      </c>
      <c r="AA2184" s="24">
        <f t="shared" si="1289"/>
        <v>10228.268009246185</v>
      </c>
      <c r="AB2184" s="24">
        <f t="shared" si="1303"/>
        <v>870.19684329307859</v>
      </c>
      <c r="AC2184" s="24">
        <f t="shared" si="1304"/>
        <v>717.77666091483763</v>
      </c>
      <c r="AD2184" s="123">
        <f t="shared" si="1305"/>
        <v>10830</v>
      </c>
      <c r="AE2184" s="14">
        <f t="shared" si="1306"/>
        <v>180.5</v>
      </c>
      <c r="AF2184" s="24">
        <f t="shared" si="1290"/>
        <v>500</v>
      </c>
      <c r="AG2184" s="3">
        <f t="shared" si="1307"/>
        <v>-1</v>
      </c>
      <c r="AH2184" s="14">
        <f t="shared" si="1311"/>
        <v>0</v>
      </c>
      <c r="AI2184" s="14">
        <f t="shared" si="1312"/>
        <v>0</v>
      </c>
      <c r="AJ2184" s="14">
        <f t="shared" si="1313"/>
        <v>0.64999999999999991</v>
      </c>
      <c r="AK2184" s="14">
        <f t="shared" si="1314"/>
        <v>0.87999999999999989</v>
      </c>
      <c r="AL2184" s="24">
        <f t="shared" si="1308"/>
        <v>851.44072811189835</v>
      </c>
      <c r="AM2184" s="14">
        <f t="shared" si="1309"/>
        <v>680.26443055247728</v>
      </c>
      <c r="AN2184" s="138" t="str">
        <f t="shared" si="1310"/>
        <v>modifiée</v>
      </c>
      <c r="AP2184" s="124"/>
    </row>
    <row r="2185" spans="2:42" x14ac:dyDescent="0.25">
      <c r="B2185" s="3">
        <f t="shared" si="1291"/>
        <v>10835</v>
      </c>
      <c r="C2185" s="14">
        <f t="shared" si="1292"/>
        <v>180.58333333333334</v>
      </c>
      <c r="D2185" s="11">
        <f t="shared" si="1293"/>
        <v>1110.2235177630394</v>
      </c>
      <c r="E2185" s="11">
        <f t="shared" si="1278"/>
        <v>1063.2282696200227</v>
      </c>
      <c r="F2185" s="11">
        <f t="shared" si="1294"/>
        <v>569.87031700724754</v>
      </c>
      <c r="G2185" s="11">
        <f t="shared" si="1279"/>
        <v>810.70903773808573</v>
      </c>
      <c r="H2185" s="11">
        <f t="shared" si="1280"/>
        <v>717.9031677051056</v>
      </c>
      <c r="I2185" s="24">
        <f t="shared" si="1295"/>
        <v>569.87031700724754</v>
      </c>
      <c r="J2185" s="12">
        <f t="shared" si="1281"/>
        <v>0.22069661510899669</v>
      </c>
      <c r="K2185" s="24">
        <f t="shared" si="1282"/>
        <v>727.52648524805272</v>
      </c>
      <c r="L2185" s="12">
        <f t="shared" si="1296"/>
        <v>0.17472061201297517</v>
      </c>
      <c r="M2185" s="24">
        <f t="shared" si="1297"/>
        <v>810.70903773808573</v>
      </c>
      <c r="N2185" s="12">
        <f t="shared" si="1283"/>
        <v>0.62673825317069454</v>
      </c>
      <c r="O2185" s="24">
        <f t="shared" si="1284"/>
        <v>768.563105335111</v>
      </c>
      <c r="P2185" s="12">
        <f t="shared" si="1298"/>
        <v>0.24192101432836124</v>
      </c>
      <c r="Q2185" s="24">
        <f t="shared" si="1299"/>
        <v>717.9031677051056</v>
      </c>
      <c r="R2185" s="12">
        <f t="shared" si="1285"/>
        <v>0.22012175457749353</v>
      </c>
      <c r="S2185" s="24">
        <f t="shared" si="1286"/>
        <v>1312.9676319736798</v>
      </c>
      <c r="T2185" s="12">
        <f t="shared" si="1300"/>
        <v>0.12612591165485387</v>
      </c>
      <c r="W2185" s="24">
        <f t="shared" si="1301"/>
        <v>1022.8737536252262</v>
      </c>
      <c r="X2185" s="24">
        <f t="shared" si="1302"/>
        <v>650</v>
      </c>
      <c r="Y2185" s="13">
        <f t="shared" si="1287"/>
        <v>0.25662641793964169</v>
      </c>
      <c r="Z2185" s="24">
        <f t="shared" si="1288"/>
        <v>1008.8628998699136</v>
      </c>
      <c r="AA2185" s="24">
        <f t="shared" si="1289"/>
        <v>10224.722179000326</v>
      </c>
      <c r="AB2185" s="24">
        <f t="shared" si="1303"/>
        <v>870.38846066516589</v>
      </c>
      <c r="AC2185" s="24">
        <f t="shared" si="1304"/>
        <v>717.9031677051056</v>
      </c>
      <c r="AD2185" s="123">
        <f t="shared" si="1305"/>
        <v>10835</v>
      </c>
      <c r="AE2185" s="14">
        <f t="shared" si="1306"/>
        <v>180.58333333333334</v>
      </c>
      <c r="AF2185" s="24">
        <f t="shared" si="1290"/>
        <v>500</v>
      </c>
      <c r="AG2185" s="3">
        <f t="shared" si="1307"/>
        <v>-1</v>
      </c>
      <c r="AH2185" s="14">
        <f t="shared" si="1311"/>
        <v>0</v>
      </c>
      <c r="AI2185" s="14">
        <f t="shared" si="1312"/>
        <v>0</v>
      </c>
      <c r="AJ2185" s="14">
        <f t="shared" si="1313"/>
        <v>0.64999999999999991</v>
      </c>
      <c r="AK2185" s="14">
        <f t="shared" si="1314"/>
        <v>0.87999999999999989</v>
      </c>
      <c r="AL2185" s="24">
        <f t="shared" si="1308"/>
        <v>851.61982446329546</v>
      </c>
      <c r="AM2185" s="14">
        <f t="shared" si="1309"/>
        <v>680.36589530136473</v>
      </c>
      <c r="AN2185" s="138" t="str">
        <f t="shared" si="1310"/>
        <v>modifiée</v>
      </c>
      <c r="AP2185" s="124"/>
    </row>
    <row r="2186" spans="2:42" x14ac:dyDescent="0.25">
      <c r="B2186" s="3">
        <f t="shared" si="1291"/>
        <v>10840</v>
      </c>
      <c r="C2186" s="14">
        <f t="shared" si="1292"/>
        <v>180.66666666666666</v>
      </c>
      <c r="D2186" s="11">
        <f t="shared" si="1293"/>
        <v>1110.2925964162944</v>
      </c>
      <c r="E2186" s="11">
        <f t="shared" si="1278"/>
        <v>1063.449045046395</v>
      </c>
      <c r="F2186" s="11">
        <f t="shared" si="1294"/>
        <v>570.04503761926048</v>
      </c>
      <c r="G2186" s="11">
        <f t="shared" si="1279"/>
        <v>810.95095875241407</v>
      </c>
      <c r="H2186" s="11">
        <f t="shared" si="1280"/>
        <v>718.02929361676047</v>
      </c>
      <c r="I2186" s="24">
        <f t="shared" si="1295"/>
        <v>570.04503761926048</v>
      </c>
      <c r="J2186" s="12">
        <f t="shared" si="1281"/>
        <v>0.22064309327135787</v>
      </c>
      <c r="K2186" s="24">
        <f t="shared" si="1282"/>
        <v>727.70296280664786</v>
      </c>
      <c r="L2186" s="12">
        <f t="shared" si="1296"/>
        <v>0.17464743089452534</v>
      </c>
      <c r="M2186" s="24">
        <f t="shared" si="1297"/>
        <v>810.95095875241407</v>
      </c>
      <c r="N2186" s="12">
        <f t="shared" si="1283"/>
        <v>0.62729038037640716</v>
      </c>
      <c r="O2186" s="24">
        <f t="shared" si="1284"/>
        <v>767.88663298189579</v>
      </c>
      <c r="P2186" s="12">
        <f t="shared" si="1298"/>
        <v>0.24195624627103077</v>
      </c>
      <c r="Q2186" s="24">
        <f t="shared" si="1299"/>
        <v>718.02929361676047</v>
      </c>
      <c r="R2186" s="12">
        <f t="shared" si="1285"/>
        <v>0.21943886109794719</v>
      </c>
      <c r="S2186" s="24">
        <f t="shared" si="1286"/>
        <v>1317.0535857115183</v>
      </c>
      <c r="T2186" s="12">
        <f t="shared" si="1300"/>
        <v>0.12574387070397541</v>
      </c>
      <c r="W2186" s="24">
        <f t="shared" si="1301"/>
        <v>1023.1303800431658</v>
      </c>
      <c r="X2186" s="24">
        <f t="shared" si="1302"/>
        <v>650</v>
      </c>
      <c r="Y2186" s="13">
        <f t="shared" si="1287"/>
        <v>0.25652532111273668</v>
      </c>
      <c r="Z2186" s="24">
        <f t="shared" si="1288"/>
        <v>1007.9666250807293</v>
      </c>
      <c r="AA2186" s="24">
        <f t="shared" si="1289"/>
        <v>10221.193033307241</v>
      </c>
      <c r="AB2186" s="24">
        <f t="shared" si="1303"/>
        <v>870.57983682996314</v>
      </c>
      <c r="AC2186" s="24">
        <f t="shared" si="1304"/>
        <v>718.02929361676047</v>
      </c>
      <c r="AD2186" s="123">
        <f t="shared" si="1305"/>
        <v>10840</v>
      </c>
      <c r="AE2186" s="14">
        <f t="shared" si="1306"/>
        <v>180.66666666666666</v>
      </c>
      <c r="AF2186" s="24">
        <f t="shared" si="1290"/>
        <v>500</v>
      </c>
      <c r="AG2186" s="3">
        <f t="shared" si="1307"/>
        <v>-1</v>
      </c>
      <c r="AH2186" s="14">
        <f t="shared" si="1311"/>
        <v>0</v>
      </c>
      <c r="AI2186" s="14">
        <f t="shared" si="1312"/>
        <v>0</v>
      </c>
      <c r="AJ2186" s="14">
        <f t="shared" si="1313"/>
        <v>0.64999999999999991</v>
      </c>
      <c r="AK2186" s="14">
        <f t="shared" si="1314"/>
        <v>0.87999999999999989</v>
      </c>
      <c r="AL2186" s="24">
        <f t="shared" si="1308"/>
        <v>851.79868996737002</v>
      </c>
      <c r="AM2186" s="14">
        <f t="shared" si="1309"/>
        <v>680.46699989157423</v>
      </c>
      <c r="AN2186" s="138" t="str">
        <f t="shared" si="1310"/>
        <v>modifiée</v>
      </c>
      <c r="AP2186" s="124"/>
    </row>
    <row r="2187" spans="2:42" x14ac:dyDescent="0.25">
      <c r="B2187" s="3">
        <f t="shared" si="1291"/>
        <v>10845</v>
      </c>
      <c r="C2187" s="14">
        <f t="shared" si="1292"/>
        <v>180.75</v>
      </c>
      <c r="D2187" s="11">
        <f t="shared" si="1293"/>
        <v>1110.3616432360677</v>
      </c>
      <c r="E2187" s="11">
        <f t="shared" si="1278"/>
        <v>1063.6698204727672</v>
      </c>
      <c r="F2187" s="11">
        <f t="shared" si="1294"/>
        <v>570.21968505015502</v>
      </c>
      <c r="G2187" s="11">
        <f t="shared" si="1279"/>
        <v>811.19291499868507</v>
      </c>
      <c r="H2187" s="11">
        <f t="shared" si="1280"/>
        <v>718.15503748746448</v>
      </c>
      <c r="I2187" s="24">
        <f t="shared" si="1295"/>
        <v>570.21968505015502</v>
      </c>
      <c r="J2187" s="12">
        <f t="shared" si="1281"/>
        <v>0.22058958083582578</v>
      </c>
      <c r="K2187" s="24">
        <f t="shared" si="1282"/>
        <v>727.87949497891168</v>
      </c>
      <c r="L2187" s="12">
        <f t="shared" si="1296"/>
        <v>0.17457428342397008</v>
      </c>
      <c r="M2187" s="24">
        <f t="shared" si="1297"/>
        <v>811.19291499868507</v>
      </c>
      <c r="N2187" s="12">
        <f t="shared" si="1283"/>
        <v>0.62784022108195892</v>
      </c>
      <c r="O2187" s="24">
        <f t="shared" si="1284"/>
        <v>767.21414448261669</v>
      </c>
      <c r="P2187" s="12">
        <f t="shared" si="1298"/>
        <v>0.24199043736905712</v>
      </c>
      <c r="Q2187" s="24">
        <f t="shared" si="1299"/>
        <v>718.15503748746448</v>
      </c>
      <c r="R2187" s="12">
        <f t="shared" si="1285"/>
        <v>0.21875368027332531</v>
      </c>
      <c r="S2187" s="24">
        <f t="shared" si="1286"/>
        <v>1321.1788642476395</v>
      </c>
      <c r="T2187" s="12">
        <f t="shared" si="1300"/>
        <v>0.12536066794516915</v>
      </c>
      <c r="W2187" s="24">
        <f t="shared" si="1301"/>
        <v>1023.3869053642785</v>
      </c>
      <c r="X2187" s="24">
        <f t="shared" si="1302"/>
        <v>650</v>
      </c>
      <c r="Y2187" s="13">
        <f t="shared" si="1287"/>
        <v>0.25642466163149175</v>
      </c>
      <c r="Z2187" s="24">
        <f t="shared" si="1288"/>
        <v>1007.0728777122184</v>
      </c>
      <c r="AA2187" s="24">
        <f t="shared" si="1289"/>
        <v>10217.680504596936</v>
      </c>
      <c r="AB2187" s="24">
        <f t="shared" si="1303"/>
        <v>870.77097142587149</v>
      </c>
      <c r="AC2187" s="24">
        <f t="shared" si="1304"/>
        <v>718.15503748746448</v>
      </c>
      <c r="AD2187" s="123">
        <f t="shared" si="1305"/>
        <v>10845</v>
      </c>
      <c r="AE2187" s="14">
        <f t="shared" si="1306"/>
        <v>180.75</v>
      </c>
      <c r="AF2187" s="24">
        <f t="shared" si="1290"/>
        <v>500</v>
      </c>
      <c r="AG2187" s="3">
        <f t="shared" si="1307"/>
        <v>-1</v>
      </c>
      <c r="AH2187" s="14">
        <f t="shared" si="1311"/>
        <v>0</v>
      </c>
      <c r="AI2187" s="14">
        <f t="shared" si="1312"/>
        <v>0</v>
      </c>
      <c r="AJ2187" s="14">
        <f t="shared" si="1313"/>
        <v>0.64999999999999991</v>
      </c>
      <c r="AK2187" s="14">
        <f t="shared" si="1314"/>
        <v>0.87999999999999989</v>
      </c>
      <c r="AL2187" s="24">
        <f t="shared" si="1308"/>
        <v>851.97732429375492</v>
      </c>
      <c r="AM2187" s="14">
        <f t="shared" si="1309"/>
        <v>680.56774322323133</v>
      </c>
      <c r="AN2187" s="138" t="str">
        <f t="shared" si="1310"/>
        <v>modifiée</v>
      </c>
      <c r="AP2187" s="124"/>
    </row>
    <row r="2188" spans="2:42" x14ac:dyDescent="0.25">
      <c r="B2188" s="3">
        <f t="shared" si="1291"/>
        <v>10850</v>
      </c>
      <c r="C2188" s="14">
        <f t="shared" si="1292"/>
        <v>180.83333333333334</v>
      </c>
      <c r="D2188" s="11">
        <f t="shared" si="1293"/>
        <v>1110.4306582516856</v>
      </c>
      <c r="E2188" s="11">
        <f t="shared" si="1278"/>
        <v>1063.8905958991395</v>
      </c>
      <c r="F2188" s="11">
        <f t="shared" si="1294"/>
        <v>570.39425933357904</v>
      </c>
      <c r="G2188" s="11">
        <f t="shared" si="1279"/>
        <v>811.43490543605412</v>
      </c>
      <c r="H2188" s="11">
        <f t="shared" si="1280"/>
        <v>718.28039815540967</v>
      </c>
      <c r="I2188" s="24">
        <f t="shared" si="1295"/>
        <v>570.39425933357904</v>
      </c>
      <c r="J2188" s="12">
        <f t="shared" si="1281"/>
        <v>0.22053607782474166</v>
      </c>
      <c r="K2188" s="24">
        <f t="shared" si="1282"/>
        <v>728.05608170826622</v>
      </c>
      <c r="L2188" s="12">
        <f t="shared" si="1296"/>
        <v>0.17450116960601222</v>
      </c>
      <c r="M2188" s="24">
        <f t="shared" si="1297"/>
        <v>811.43490543605412</v>
      </c>
      <c r="N2188" s="12">
        <f t="shared" si="1283"/>
        <v>0.62838778709395238</v>
      </c>
      <c r="O2188" s="24">
        <f t="shared" si="1284"/>
        <v>766.54560763631321</v>
      </c>
      <c r="P2188" s="12">
        <f t="shared" si="1298"/>
        <v>0.24202359418547575</v>
      </c>
      <c r="Q2188" s="24">
        <f t="shared" si="1299"/>
        <v>718.28039815540967</v>
      </c>
      <c r="R2188" s="12">
        <f t="shared" si="1285"/>
        <v>0.21806621651882183</v>
      </c>
      <c r="S2188" s="24">
        <f t="shared" si="1286"/>
        <v>1325.343941245286</v>
      </c>
      <c r="T2188" s="12">
        <f t="shared" si="1300"/>
        <v>0.12497630403383909</v>
      </c>
      <c r="W2188" s="24">
        <f t="shared" si="1301"/>
        <v>1023.64333002591</v>
      </c>
      <c r="X2188" s="24">
        <f t="shared" si="1302"/>
        <v>650</v>
      </c>
      <c r="Y2188" s="13">
        <f t="shared" si="1287"/>
        <v>0.25632443770705043</v>
      </c>
      <c r="Z2188" s="24">
        <f t="shared" si="1288"/>
        <v>1006.181646830737</v>
      </c>
      <c r="AA2188" s="24">
        <f t="shared" si="1289"/>
        <v>10214.184525497509</v>
      </c>
      <c r="AB2188" s="24">
        <f t="shared" si="1303"/>
        <v>870.9618640906599</v>
      </c>
      <c r="AC2188" s="24">
        <f t="shared" si="1304"/>
        <v>718.28039815540967</v>
      </c>
      <c r="AD2188" s="123">
        <f t="shared" si="1305"/>
        <v>10850</v>
      </c>
      <c r="AE2188" s="14">
        <f t="shared" si="1306"/>
        <v>180.83333333333334</v>
      </c>
      <c r="AF2188" s="24">
        <f t="shared" si="1290"/>
        <v>500</v>
      </c>
      <c r="AG2188" s="3">
        <f t="shared" si="1307"/>
        <v>-1</v>
      </c>
      <c r="AH2188" s="14">
        <f t="shared" si="1311"/>
        <v>0</v>
      </c>
      <c r="AI2188" s="14">
        <f t="shared" si="1312"/>
        <v>0</v>
      </c>
      <c r="AJ2188" s="14">
        <f t="shared" si="1313"/>
        <v>0.64999999999999991</v>
      </c>
      <c r="AK2188" s="14">
        <f t="shared" si="1314"/>
        <v>0.87999999999999989</v>
      </c>
      <c r="AL2188" s="24">
        <f t="shared" si="1308"/>
        <v>852.155727111538</v>
      </c>
      <c r="AM2188" s="14">
        <f t="shared" si="1309"/>
        <v>680.66812419716609</v>
      </c>
      <c r="AN2188" s="138" t="str">
        <f t="shared" si="1310"/>
        <v>modifiée</v>
      </c>
      <c r="AP2188" s="124"/>
    </row>
    <row r="2189" spans="2:42" x14ac:dyDescent="0.25">
      <c r="B2189" s="3">
        <f t="shared" si="1291"/>
        <v>10855</v>
      </c>
      <c r="C2189" s="14">
        <f t="shared" si="1292"/>
        <v>180.91666666666666</v>
      </c>
      <c r="D2189" s="11">
        <f t="shared" si="1293"/>
        <v>1110.4996414924328</v>
      </c>
      <c r="E2189" s="11">
        <f t="shared" si="1278"/>
        <v>1064.1113713255115</v>
      </c>
      <c r="F2189" s="11">
        <f t="shared" si="1294"/>
        <v>570.5687605031851</v>
      </c>
      <c r="G2189" s="11">
        <f t="shared" si="1279"/>
        <v>811.67692903023965</v>
      </c>
      <c r="H2189" s="11">
        <f t="shared" si="1280"/>
        <v>718.40537445944346</v>
      </c>
      <c r="I2189" s="24">
        <f t="shared" si="1295"/>
        <v>570.5687605031851</v>
      </c>
      <c r="J2189" s="12">
        <f t="shared" si="1281"/>
        <v>0.22048258426040623</v>
      </c>
      <c r="K2189" s="24">
        <f t="shared" si="1282"/>
        <v>728.23272293812681</v>
      </c>
      <c r="L2189" s="12">
        <f t="shared" si="1296"/>
        <v>0.17442808944531185</v>
      </c>
      <c r="M2189" s="24">
        <f t="shared" si="1297"/>
        <v>811.67692903023965</v>
      </c>
      <c r="N2189" s="12">
        <f t="shared" si="1283"/>
        <v>0.62893309015721743</v>
      </c>
      <c r="O2189" s="24">
        <f t="shared" si="1284"/>
        <v>765.88099056572469</v>
      </c>
      <c r="P2189" s="12">
        <f t="shared" si="1298"/>
        <v>0.24205572324360577</v>
      </c>
      <c r="Q2189" s="24">
        <f t="shared" si="1299"/>
        <v>718.40537445944346</v>
      </c>
      <c r="R2189" s="12">
        <f t="shared" si="1285"/>
        <v>0.21737647451840908</v>
      </c>
      <c r="S2189" s="24">
        <f t="shared" si="1286"/>
        <v>1329.5492968767758</v>
      </c>
      <c r="T2189" s="12">
        <f t="shared" si="1300"/>
        <v>0.1245907797530747</v>
      </c>
      <c r="W2189" s="24">
        <f t="shared" si="1301"/>
        <v>1023.899654463617</v>
      </c>
      <c r="X2189" s="24">
        <f t="shared" si="1302"/>
        <v>650</v>
      </c>
      <c r="Y2189" s="13">
        <f t="shared" si="1287"/>
        <v>0.25622464755611185</v>
      </c>
      <c r="Z2189" s="24">
        <f t="shared" si="1288"/>
        <v>1005.2929215473625</v>
      </c>
      <c r="AA2189" s="24">
        <f t="shared" si="1289"/>
        <v>10210.705028835526</v>
      </c>
      <c r="AB2189" s="24">
        <f t="shared" si="1303"/>
        <v>871.15251446153025</v>
      </c>
      <c r="AC2189" s="24">
        <f t="shared" si="1304"/>
        <v>718.40537445944346</v>
      </c>
      <c r="AD2189" s="123">
        <f t="shared" si="1305"/>
        <v>10855</v>
      </c>
      <c r="AE2189" s="14">
        <f t="shared" si="1306"/>
        <v>180.91666666666666</v>
      </c>
      <c r="AF2189" s="24">
        <f t="shared" si="1290"/>
        <v>500</v>
      </c>
      <c r="AG2189" s="3">
        <f t="shared" si="1307"/>
        <v>-1</v>
      </c>
      <c r="AH2189" s="14">
        <f t="shared" si="1311"/>
        <v>0</v>
      </c>
      <c r="AI2189" s="14">
        <f t="shared" si="1312"/>
        <v>0</v>
      </c>
      <c r="AJ2189" s="14">
        <f t="shared" si="1313"/>
        <v>0.64999999999999991</v>
      </c>
      <c r="AK2189" s="14">
        <f t="shared" si="1314"/>
        <v>0.87999999999999989</v>
      </c>
      <c r="AL2189" s="24">
        <f t="shared" si="1308"/>
        <v>852.33389808932486</v>
      </c>
      <c r="AM2189" s="14">
        <f t="shared" si="1309"/>
        <v>680.7681417150327</v>
      </c>
      <c r="AN2189" s="138" t="str">
        <f t="shared" si="1310"/>
        <v>modifiée</v>
      </c>
      <c r="AP2189" s="124"/>
    </row>
    <row r="2190" spans="2:42" x14ac:dyDescent="0.25">
      <c r="B2190" s="3">
        <f t="shared" si="1291"/>
        <v>10860</v>
      </c>
      <c r="C2190" s="14">
        <f t="shared" si="1292"/>
        <v>181</v>
      </c>
      <c r="D2190" s="11">
        <f t="shared" si="1293"/>
        <v>1110.5685929875551</v>
      </c>
      <c r="E2190" s="11">
        <f t="shared" si="1278"/>
        <v>1064.3321467518838</v>
      </c>
      <c r="F2190" s="11">
        <f t="shared" si="1294"/>
        <v>570.74318859263042</v>
      </c>
      <c r="G2190" s="11">
        <f t="shared" si="1279"/>
        <v>811.9189847534833</v>
      </c>
      <c r="H2190" s="11">
        <f t="shared" si="1280"/>
        <v>718.52996523919649</v>
      </c>
      <c r="I2190" s="24">
        <f t="shared" si="1295"/>
        <v>570.74318859263042</v>
      </c>
      <c r="J2190" s="12">
        <f t="shared" si="1281"/>
        <v>0.22042910016507997</v>
      </c>
      <c r="K2190" s="24">
        <f t="shared" si="1282"/>
        <v>728.4094186119022</v>
      </c>
      <c r="L2190" s="12">
        <f t="shared" si="1296"/>
        <v>0.17435504294642601</v>
      </c>
      <c r="M2190" s="24">
        <f t="shared" si="1297"/>
        <v>811.9189847534833</v>
      </c>
      <c r="N2190" s="12">
        <f t="shared" si="1283"/>
        <v>0.62947614195497958</v>
      </c>
      <c r="O2190" s="24">
        <f t="shared" si="1284"/>
        <v>765.22026171346533</v>
      </c>
      <c r="P2190" s="12">
        <f t="shared" si="1298"/>
        <v>0.2420868310270736</v>
      </c>
      <c r="Q2190" s="24">
        <f t="shared" si="1299"/>
        <v>718.52996523919649</v>
      </c>
      <c r="R2190" s="12">
        <f t="shared" si="1285"/>
        <v>0.21668445922860691</v>
      </c>
      <c r="S2190" s="24">
        <f t="shared" si="1286"/>
        <v>1333.795417919604</v>
      </c>
      <c r="T2190" s="12">
        <f t="shared" si="1300"/>
        <v>0.12420409601576855</v>
      </c>
      <c r="W2190" s="24">
        <f t="shared" si="1301"/>
        <v>1024.1558791111731</v>
      </c>
      <c r="X2190" s="24">
        <f t="shared" si="1302"/>
        <v>650</v>
      </c>
      <c r="Y2190" s="13">
        <f t="shared" si="1287"/>
        <v>0.25612528940092072</v>
      </c>
      <c r="Z2190" s="24">
        <f t="shared" si="1288"/>
        <v>1004.4066910177662</v>
      </c>
      <c r="AA2190" s="24">
        <f t="shared" si="1289"/>
        <v>10207.241947635723</v>
      </c>
      <c r="AB2190" s="24">
        <f t="shared" si="1303"/>
        <v>871.34292217518487</v>
      </c>
      <c r="AC2190" s="24">
        <f t="shared" si="1304"/>
        <v>718.52996523919649</v>
      </c>
      <c r="AD2190" s="123">
        <f t="shared" si="1305"/>
        <v>10860</v>
      </c>
      <c r="AE2190" s="14">
        <f t="shared" si="1306"/>
        <v>181</v>
      </c>
      <c r="AF2190" s="24">
        <f t="shared" si="1290"/>
        <v>500</v>
      </c>
      <c r="AG2190" s="3">
        <f t="shared" si="1307"/>
        <v>-1</v>
      </c>
      <c r="AH2190" s="14">
        <f t="shared" si="1311"/>
        <v>0</v>
      </c>
      <c r="AI2190" s="14">
        <f t="shared" si="1312"/>
        <v>0</v>
      </c>
      <c r="AJ2190" s="14">
        <f t="shared" si="1313"/>
        <v>0.64999999999999991</v>
      </c>
      <c r="AK2190" s="14">
        <f t="shared" si="1314"/>
        <v>0.87999999999999989</v>
      </c>
      <c r="AL2190" s="24">
        <f t="shared" si="1308"/>
        <v>852.51183689530126</v>
      </c>
      <c r="AM2190" s="14">
        <f t="shared" si="1309"/>
        <v>680.86779467942927</v>
      </c>
      <c r="AN2190" s="138" t="str">
        <f t="shared" si="1310"/>
        <v>modifiée</v>
      </c>
      <c r="AP2190" s="124"/>
    </row>
    <row r="2191" spans="2:42" x14ac:dyDescent="0.25">
      <c r="B2191" s="3">
        <f t="shared" si="1291"/>
        <v>10865</v>
      </c>
      <c r="C2191" s="14">
        <f t="shared" si="1292"/>
        <v>181.08333333333334</v>
      </c>
      <c r="D2191" s="11">
        <f t="shared" si="1293"/>
        <v>1110.6375127662573</v>
      </c>
      <c r="E2191" s="11">
        <f t="shared" si="1278"/>
        <v>1064.552922178256</v>
      </c>
      <c r="F2191" s="11">
        <f t="shared" si="1294"/>
        <v>570.91754363557686</v>
      </c>
      <c r="G2191" s="11">
        <f t="shared" si="1279"/>
        <v>812.16107158451041</v>
      </c>
      <c r="H2191" s="11">
        <f t="shared" si="1280"/>
        <v>718.65416933521226</v>
      </c>
      <c r="I2191" s="24">
        <f t="shared" si="1295"/>
        <v>570.91754363557686</v>
      </c>
      <c r="J2191" s="12">
        <f t="shared" si="1281"/>
        <v>0.22037562556098225</v>
      </c>
      <c r="K2191" s="24">
        <f t="shared" si="1282"/>
        <v>728.5861686729952</v>
      </c>
      <c r="L2191" s="12">
        <f t="shared" si="1296"/>
        <v>0.17428203011389937</v>
      </c>
      <c r="M2191" s="24">
        <f t="shared" si="1297"/>
        <v>812.16107158451041</v>
      </c>
      <c r="N2191" s="12">
        <f t="shared" si="1283"/>
        <v>0.63001695410903358</v>
      </c>
      <c r="O2191" s="24">
        <f t="shared" si="1284"/>
        <v>764.56338983825026</v>
      </c>
      <c r="P2191" s="12">
        <f t="shared" si="1298"/>
        <v>0.24211692398027629</v>
      </c>
      <c r="Q2191" s="24">
        <f t="shared" si="1299"/>
        <v>718.65416933521226</v>
      </c>
      <c r="R2191" s="12">
        <f t="shared" si="1285"/>
        <v>0.21599017588225553</v>
      </c>
      <c r="S2191" s="24">
        <f t="shared" si="1286"/>
        <v>1338.0827978539869</v>
      </c>
      <c r="T2191" s="12">
        <f t="shared" si="1300"/>
        <v>0.12381625386689388</v>
      </c>
      <c r="W2191" s="24">
        <f t="shared" si="1301"/>
        <v>1024.412004400574</v>
      </c>
      <c r="X2191" s="24">
        <f t="shared" si="1302"/>
        <v>650</v>
      </c>
      <c r="Y2191" s="13">
        <f t="shared" si="1287"/>
        <v>0.25602636146926</v>
      </c>
      <c r="Z2191" s="24">
        <f t="shared" si="1288"/>
        <v>1003.5229444420509</v>
      </c>
      <c r="AA2191" s="24">
        <f t="shared" si="1289"/>
        <v>10203.795215120821</v>
      </c>
      <c r="AB2191" s="24">
        <f t="shared" si="1303"/>
        <v>871.53308686789319</v>
      </c>
      <c r="AC2191" s="24">
        <f t="shared" si="1304"/>
        <v>718.65416933521226</v>
      </c>
      <c r="AD2191" s="123">
        <f t="shared" si="1305"/>
        <v>10865</v>
      </c>
      <c r="AE2191" s="14">
        <f t="shared" si="1306"/>
        <v>181.08333333333334</v>
      </c>
      <c r="AF2191" s="24">
        <f t="shared" si="1290"/>
        <v>500</v>
      </c>
      <c r="AG2191" s="3">
        <f t="shared" si="1307"/>
        <v>-1</v>
      </c>
      <c r="AH2191" s="14">
        <f t="shared" si="1311"/>
        <v>0</v>
      </c>
      <c r="AI2191" s="14">
        <f t="shared" si="1312"/>
        <v>0</v>
      </c>
      <c r="AJ2191" s="14">
        <f t="shared" si="1313"/>
        <v>0.64999999999999991</v>
      </c>
      <c r="AK2191" s="14">
        <f t="shared" si="1314"/>
        <v>0.87999999999999989</v>
      </c>
      <c r="AL2191" s="24">
        <f t="shared" si="1308"/>
        <v>852.68954319729778</v>
      </c>
      <c r="AM2191" s="14">
        <f t="shared" si="1309"/>
        <v>680.96708199402144</v>
      </c>
      <c r="AN2191" s="138" t="str">
        <f t="shared" si="1310"/>
        <v>modifiée</v>
      </c>
      <c r="AP2191" s="124"/>
    </row>
    <row r="2192" spans="2:42" x14ac:dyDescent="0.25">
      <c r="B2192" s="3">
        <f t="shared" si="1291"/>
        <v>10870</v>
      </c>
      <c r="C2192" s="14">
        <f t="shared" si="1292"/>
        <v>181.16666666666666</v>
      </c>
      <c r="D2192" s="11">
        <f t="shared" si="1293"/>
        <v>1110.7064008577038</v>
      </c>
      <c r="E2192" s="11">
        <f t="shared" si="1278"/>
        <v>1064.7736976046281</v>
      </c>
      <c r="F2192" s="11">
        <f t="shared" si="1294"/>
        <v>571.09182566569075</v>
      </c>
      <c r="G2192" s="11">
        <f t="shared" si="1279"/>
        <v>812.40318850849064</v>
      </c>
      <c r="H2192" s="11">
        <f t="shared" si="1280"/>
        <v>718.77798558907921</v>
      </c>
      <c r="I2192" s="24">
        <f t="shared" si="1295"/>
        <v>571.09182566569075</v>
      </c>
      <c r="J2192" s="12">
        <f t="shared" si="1281"/>
        <v>0.22032216047029252</v>
      </c>
      <c r="K2192" s="24">
        <f t="shared" si="1282"/>
        <v>728.76297306480149</v>
      </c>
      <c r="L2192" s="12">
        <f t="shared" si="1296"/>
        <v>0.17420905095220915</v>
      </c>
      <c r="M2192" s="24">
        <f t="shared" si="1297"/>
        <v>812.40318850849064</v>
      </c>
      <c r="N2192" s="12">
        <f t="shared" si="1283"/>
        <v>0.63055553817991916</v>
      </c>
      <c r="O2192" s="24">
        <f t="shared" si="1284"/>
        <v>763.91034401117236</v>
      </c>
      <c r="P2192" s="12">
        <f t="shared" si="1298"/>
        <v>0.24214600850841908</v>
      </c>
      <c r="Q2192" s="24">
        <f t="shared" si="1299"/>
        <v>718.77798558907921</v>
      </c>
      <c r="R2192" s="12">
        <f t="shared" si="1285"/>
        <v>0.21529362999228999</v>
      </c>
      <c r="S2192" s="24">
        <f t="shared" si="1286"/>
        <v>1342.4119369618747</v>
      </c>
      <c r="T2192" s="12">
        <f t="shared" si="1300"/>
        <v>0.12342725448564744</v>
      </c>
      <c r="W2192" s="24">
        <f t="shared" si="1301"/>
        <v>1024.6680307620434</v>
      </c>
      <c r="X2192" s="24">
        <f t="shared" si="1302"/>
        <v>650</v>
      </c>
      <c r="Y2192" s="13">
        <f t="shared" si="1287"/>
        <v>0.25592786199444556</v>
      </c>
      <c r="Z2192" s="24">
        <f t="shared" si="1288"/>
        <v>1002.6416710646174</v>
      </c>
      <c r="AA2192" s="24">
        <f t="shared" si="1289"/>
        <v>10200.364764711452</v>
      </c>
      <c r="AB2192" s="24">
        <f t="shared" si="1303"/>
        <v>871.72300817556129</v>
      </c>
      <c r="AC2192" s="24">
        <f t="shared" si="1304"/>
        <v>718.77798558907921</v>
      </c>
      <c r="AD2192" s="123">
        <f t="shared" si="1305"/>
        <v>10870</v>
      </c>
      <c r="AE2192" s="14">
        <f t="shared" si="1306"/>
        <v>181.16666666666666</v>
      </c>
      <c r="AF2192" s="24">
        <f t="shared" si="1290"/>
        <v>500</v>
      </c>
      <c r="AG2192" s="3">
        <f t="shared" si="1307"/>
        <v>-1</v>
      </c>
      <c r="AH2192" s="14">
        <f t="shared" si="1311"/>
        <v>0</v>
      </c>
      <c r="AI2192" s="14">
        <f t="shared" si="1312"/>
        <v>0</v>
      </c>
      <c r="AJ2192" s="14">
        <f t="shared" si="1313"/>
        <v>0.64999999999999991</v>
      </c>
      <c r="AK2192" s="14">
        <f t="shared" si="1314"/>
        <v>0.87999999999999989</v>
      </c>
      <c r="AL2192" s="24">
        <f t="shared" si="1308"/>
        <v>852.86701666285478</v>
      </c>
      <c r="AM2192" s="14">
        <f t="shared" si="1309"/>
        <v>681.06600256366619</v>
      </c>
      <c r="AN2192" s="138" t="str">
        <f t="shared" si="1310"/>
        <v>modifiée</v>
      </c>
      <c r="AP2192" s="124"/>
    </row>
    <row r="2193" spans="2:42" x14ac:dyDescent="0.25">
      <c r="B2193" s="3">
        <f t="shared" si="1291"/>
        <v>10875</v>
      </c>
      <c r="C2193" s="14">
        <f t="shared" si="1292"/>
        <v>181.25</v>
      </c>
      <c r="D2193" s="11">
        <f t="shared" si="1293"/>
        <v>1110.7752572910188</v>
      </c>
      <c r="E2193" s="11">
        <f t="shared" si="1278"/>
        <v>1064.9944730310003</v>
      </c>
      <c r="F2193" s="11">
        <f t="shared" si="1294"/>
        <v>571.26603471664293</v>
      </c>
      <c r="G2193" s="11">
        <f t="shared" si="1279"/>
        <v>812.64533451699901</v>
      </c>
      <c r="H2193" s="11">
        <f t="shared" si="1280"/>
        <v>718.9014128435648</v>
      </c>
      <c r="I2193" s="24">
        <f t="shared" si="1295"/>
        <v>571.26603471664293</v>
      </c>
      <c r="J2193" s="12">
        <f t="shared" si="1281"/>
        <v>0.22026870491514924</v>
      </c>
      <c r="K2193" s="24">
        <f t="shared" si="1282"/>
        <v>728.9398317307116</v>
      </c>
      <c r="L2193" s="12">
        <f t="shared" si="1296"/>
        <v>0.1741361054657849</v>
      </c>
      <c r="M2193" s="24">
        <f t="shared" si="1297"/>
        <v>812.64533451699901</v>
      </c>
      <c r="N2193" s="12">
        <f t="shared" si="1283"/>
        <v>0.63109190566710383</v>
      </c>
      <c r="O2193" s="24">
        <f t="shared" si="1284"/>
        <v>763.26109361202725</v>
      </c>
      <c r="P2193" s="12">
        <f t="shared" si="1298"/>
        <v>0.24217409097777437</v>
      </c>
      <c r="Q2193" s="24">
        <f t="shared" si="1299"/>
        <v>718.9014128435648</v>
      </c>
      <c r="R2193" s="12">
        <f t="shared" si="1285"/>
        <v>0.21459482735551516</v>
      </c>
      <c r="S2193" s="24">
        <f t="shared" si="1286"/>
        <v>1346.783342427454</v>
      </c>
      <c r="T2193" s="12">
        <f t="shared" si="1300"/>
        <v>0.12303709918767675</v>
      </c>
      <c r="W2193" s="24">
        <f t="shared" si="1301"/>
        <v>1024.9239586240378</v>
      </c>
      <c r="X2193" s="24">
        <f t="shared" si="1302"/>
        <v>650</v>
      </c>
      <c r="Y2193" s="13">
        <f t="shared" si="1287"/>
        <v>0.25582978921533028</v>
      </c>
      <c r="Z2193" s="24">
        <f t="shared" si="1288"/>
        <v>1001.7628601740626</v>
      </c>
      <c r="AA2193" s="24">
        <f t="shared" si="1289"/>
        <v>10196.950530026428</v>
      </c>
      <c r="AB2193" s="24">
        <f t="shared" si="1303"/>
        <v>871.91268573380125</v>
      </c>
      <c r="AC2193" s="24">
        <f t="shared" si="1304"/>
        <v>718.9014128435648</v>
      </c>
      <c r="AD2193" s="123">
        <f t="shared" si="1305"/>
        <v>10875</v>
      </c>
      <c r="AE2193" s="14">
        <f t="shared" si="1306"/>
        <v>181.25</v>
      </c>
      <c r="AF2193" s="24">
        <f t="shared" si="1290"/>
        <v>500</v>
      </c>
      <c r="AG2193" s="3">
        <f t="shared" si="1307"/>
        <v>-1</v>
      </c>
      <c r="AH2193" s="14">
        <f t="shared" si="1311"/>
        <v>0</v>
      </c>
      <c r="AI2193" s="14">
        <f t="shared" si="1312"/>
        <v>0</v>
      </c>
      <c r="AJ2193" s="14">
        <f t="shared" si="1313"/>
        <v>0.64999999999999991</v>
      </c>
      <c r="AK2193" s="14">
        <f t="shared" si="1314"/>
        <v>0.87999999999999989</v>
      </c>
      <c r="AL2193" s="24">
        <f t="shared" si="1308"/>
        <v>853.04425695928842</v>
      </c>
      <c r="AM2193" s="14">
        <f t="shared" si="1309"/>
        <v>681.16455529453901</v>
      </c>
      <c r="AN2193" s="138" t="str">
        <f t="shared" si="1310"/>
        <v>modifiée</v>
      </c>
      <c r="AP2193" s="124"/>
    </row>
    <row r="2194" spans="2:42" x14ac:dyDescent="0.25">
      <c r="B2194" s="3">
        <f t="shared" si="1291"/>
        <v>10880</v>
      </c>
      <c r="C2194" s="14">
        <f t="shared" si="1292"/>
        <v>181.33333333333334</v>
      </c>
      <c r="D2194" s="11">
        <f t="shared" si="1293"/>
        <v>1110.8440820952867</v>
      </c>
      <c r="E2194" s="11">
        <f t="shared" ref="E2194:E2257" si="1315">IF(B2194&lt;=40*60,20+345*CRed_1*LOG(8*C2194+1,10),ThetaG40+(ThetaG120-ThetaG40)/80*(C2194-40))</f>
        <v>1065.2152484573726</v>
      </c>
      <c r="F2194" s="11">
        <f t="shared" si="1294"/>
        <v>571.44017082210871</v>
      </c>
      <c r="G2194" s="11">
        <f t="shared" ref="G2194:G2257" si="1316">M2194</f>
        <v>812.88750860797677</v>
      </c>
      <c r="H2194" s="11">
        <f t="shared" ref="H2194:H2257" si="1317">Q2194</f>
        <v>719.02444994275243</v>
      </c>
      <c r="I2194" s="24">
        <f t="shared" si="1295"/>
        <v>571.44017082210871</v>
      </c>
      <c r="J2194" s="12">
        <f t="shared" ref="J2194:J2257" si="1318">Cp*RhoP/(K2194*RhoA)*dP/1000*MassivSS</f>
        <v>0.22021525891765051</v>
      </c>
      <c r="K2194" s="24">
        <f t="shared" ref="K2194:K2257" si="1319">IF(I2194&lt;600,425+0.773*I2194-1.69/1000*I2194^2+2.22/1000^2*I2194^3,IF(I2194&lt;735,666+13002/(738-I2194),IF(I2194&lt;900,545+17820/(I2194-731),650)))</f>
        <v>729.11674461410985</v>
      </c>
      <c r="L2194" s="12">
        <f t="shared" si="1296"/>
        <v>0.17406319365898382</v>
      </c>
      <c r="M2194" s="24">
        <f t="shared" si="1297"/>
        <v>812.88750860797677</v>
      </c>
      <c r="N2194" s="12">
        <f t="shared" ref="N2194:N2257" si="1320">Cp*RhoP/(O2194*RhoA)*dP/1000*MassivW</f>
        <v>0.6316260680091641</v>
      </c>
      <c r="O2194" s="24">
        <f t="shared" ref="O2194:O2257" si="1321">IF(M2194&lt;600,425+0.773*M2194-1.69/1000*M2194^2+2.22/1000^2*M2194^3,IF(M2194&lt;735,666+13002/(738-M2194),IF(M2194&lt;900,545+17820/(M2194-731),650)))</f>
        <v>762.61560832568944</v>
      </c>
      <c r="P2194" s="12">
        <f t="shared" si="1298"/>
        <v>0.2422011777158084</v>
      </c>
      <c r="Q2194" s="24">
        <f t="shared" si="1299"/>
        <v>719.02444994275243</v>
      </c>
      <c r="R2194" s="12">
        <f t="shared" ref="R2194:R2257" si="1322">Cp*RhoP/(S2194*RhoA)*dP/1000*MassivSI</f>
        <v>0.21389377405637552</v>
      </c>
      <c r="S2194" s="24">
        <f t="shared" ref="S2194:S2257" si="1323">IF(Q2194&lt;600,425+0.773*Q2194-1.69/1000*Q2194^2+2.22/1000^2*Q2194^3,IF(Q2194&lt;735,666+13002/(738-Q2194),IF(Q2194&lt;900,545+17820/(Q2194-731),650)))</f>
        <v>1351.197528439181</v>
      </c>
      <c r="T2194" s="12">
        <f t="shared" si="1300"/>
        <v>0.12264578942727013</v>
      </c>
      <c r="W2194" s="24">
        <f t="shared" si="1301"/>
        <v>1025.1797884132532</v>
      </c>
      <c r="X2194" s="24">
        <f t="shared" si="1302"/>
        <v>650</v>
      </c>
      <c r="Y2194" s="13">
        <f t="shared" ref="Y2194:Y2257" si="1324">MAX(MassivSSCO/(X2194*RhoA)*DeltaT*(Z2194+AA2194),L2194)</f>
        <v>0.25573214137628575</v>
      </c>
      <c r="Z2194" s="24">
        <f t="shared" ref="Z2194:Z2257" si="1325">AlphaC*(E2194-W2194)</f>
        <v>1000.8865011029854</v>
      </c>
      <c r="AA2194" s="24">
        <f t="shared" ref="AA2194:AA2257" si="1326">Phi*EpsilonF*0.7*Botzman/10^8*EpsilonA*((E2194+273)^4-(W2194+273)^4)</f>
        <v>10193.552444882131</v>
      </c>
      <c r="AB2194" s="24">
        <f t="shared" si="1303"/>
        <v>872.10211917800279</v>
      </c>
      <c r="AC2194" s="24">
        <f t="shared" si="1304"/>
        <v>719.02444994275243</v>
      </c>
      <c r="AD2194" s="123">
        <f t="shared" si="1305"/>
        <v>10880</v>
      </c>
      <c r="AE2194" s="14">
        <f t="shared" si="1306"/>
        <v>181.33333333333334</v>
      </c>
      <c r="AF2194" s="24">
        <f t="shared" ref="AF2194:AF2257" si="1327">IF(AC2194&lt;=450,Thetha0_0,IF(AC2194&gt;=650,Thetha0_2,(IF(AC2194&lt;=550,Thetha0_0+(Thetha0_1-Thetha0_0)/100*(AC2194-450),Thetha0_1+(Thetha0_2-Thetha0_1)/100*(AC2194-550)))))</f>
        <v>500</v>
      </c>
      <c r="AG2194" s="3">
        <f t="shared" si="1307"/>
        <v>-1</v>
      </c>
      <c r="AH2194" s="14">
        <f t="shared" si="1311"/>
        <v>0</v>
      </c>
      <c r="AI2194" s="14">
        <f t="shared" si="1312"/>
        <v>0</v>
      </c>
      <c r="AJ2194" s="14">
        <f t="shared" si="1313"/>
        <v>0.64999999999999991</v>
      </c>
      <c r="AK2194" s="14">
        <f t="shared" si="1314"/>
        <v>0.87999999999999989</v>
      </c>
      <c r="AL2194" s="24">
        <f t="shared" si="1308"/>
        <v>853.22126375375819</v>
      </c>
      <c r="AM2194" s="14">
        <f t="shared" si="1309"/>
        <v>681.26273909426334</v>
      </c>
      <c r="AN2194" s="138" t="str">
        <f t="shared" si="1310"/>
        <v>modifiée</v>
      </c>
      <c r="AP2194" s="124"/>
    </row>
    <row r="2195" spans="2:42" x14ac:dyDescent="0.25">
      <c r="B2195" s="3">
        <f t="shared" ref="B2195:B2258" si="1328">B2194+DeltaT</f>
        <v>10885</v>
      </c>
      <c r="C2195" s="14">
        <f t="shared" ref="C2195:C2258" si="1329">B2195/60</f>
        <v>181.41666666666666</v>
      </c>
      <c r="D2195" s="11">
        <f t="shared" ref="D2195:D2258" si="1330">20+345*LOG(8*C2195+1,10)</f>
        <v>1110.9128752995516</v>
      </c>
      <c r="E2195" s="11">
        <f t="shared" si="1315"/>
        <v>1065.4360238837448</v>
      </c>
      <c r="F2195" s="11">
        <f t="shared" ref="F2195:F2258" si="1331">I2195</f>
        <v>571.61423401576769</v>
      </c>
      <c r="G2195" s="11">
        <f t="shared" si="1316"/>
        <v>813.12970978569263</v>
      </c>
      <c r="H2195" s="11">
        <f t="shared" si="1317"/>
        <v>719.14709573217965</v>
      </c>
      <c r="I2195" s="24">
        <f t="shared" ref="I2195:I2258" si="1332">I2194+IF(Limit=Oui,MAX(0,L2194),L2194)</f>
        <v>571.61423401576769</v>
      </c>
      <c r="J2195" s="12">
        <f t="shared" si="1318"/>
        <v>0.22016182249985372</v>
      </c>
      <c r="K2195" s="24">
        <f t="shared" si="1319"/>
        <v>729.29371165837483</v>
      </c>
      <c r="L2195" s="12">
        <f t="shared" ref="L2195:L2258" si="1333">LambdaP*MassivSS/(dP/1000)/(K2195*RhoA)/(1+J2195/3)*(D2195-I2195)*DeltaT-(EXP(J2195/10)-1)*(D2195-D2194)</f>
        <v>0.17399031553613087</v>
      </c>
      <c r="M2195" s="24">
        <f t="shared" ref="M2195:M2258" si="1334">M2194+IF(Limit=Oui,MAX(0,P2194),P2194)</f>
        <v>813.12970978569263</v>
      </c>
      <c r="N2195" s="12">
        <f t="shared" si="1320"/>
        <v>0.63215803658397351</v>
      </c>
      <c r="O2195" s="24">
        <f t="shared" si="1321"/>
        <v>761.97385813853589</v>
      </c>
      <c r="P2195" s="12">
        <f t="shared" ref="P2195:P2258" si="1335">LambdaP*MassivW/(dP/1000)/(O2195*RhoA)/(1+N2195/3)*(D2195-M2195)*DeltaT-(EXP(N2195/10)-1)*(D2195-D2194)</f>
        <v>0.2422272750114996</v>
      </c>
      <c r="Q2195" s="24">
        <f t="shared" ref="Q2195:Q2258" si="1336">Q2194+IF(Limit=Oui,MAX(0,T2194),T2194)</f>
        <v>719.14709573217965</v>
      </c>
      <c r="R2195" s="12">
        <f t="shared" si="1322"/>
        <v>0.21319047647072675</v>
      </c>
      <c r="S2195" s="24">
        <f t="shared" si="1323"/>
        <v>1355.6550162933177</v>
      </c>
      <c r="T2195" s="12">
        <f t="shared" ref="T2195:T2258" si="1337">LambdaP*MassivSI/(dP/1000)/(S2195*RhoA)/(1+R2195/3)*(D2195-Q2195)*DeltaT-(EXP(R2195/10)-1)*(D2195-D2194)</f>
        <v>0.12225332679962075</v>
      </c>
      <c r="W2195" s="24">
        <f t="shared" ref="W2195:W2258" si="1338">W2194+IF(Limit=Oui,MAX(0,Y2194),Y2194)</f>
        <v>1025.4355205546294</v>
      </c>
      <c r="X2195" s="24">
        <f t="shared" ref="X2195:X2258" si="1339">IF(W2195&lt;600,425+0.773*W2195-1.69/1000*W2195^2+2.22/1000^2*W2195^3,IF(W2195&lt;735,666+13002/(738-W2195),IF(W2195&lt;900,545+17820/(W2195-731),650)))</f>
        <v>650</v>
      </c>
      <c r="Y2195" s="13">
        <f t="shared" si="1324"/>
        <v>0.25563491672720212</v>
      </c>
      <c r="Z2195" s="24">
        <f t="shared" si="1325"/>
        <v>1000.0125832278854</v>
      </c>
      <c r="AA2195" s="24">
        <f t="shared" si="1326"/>
        <v>10190.170443292614</v>
      </c>
      <c r="AB2195" s="24">
        <f t="shared" ref="AB2195:AB2258" si="1340">MAX(M2195,AVERAGE(W2195,AC2195))</f>
        <v>872.29130814340454</v>
      </c>
      <c r="AC2195" s="24">
        <f t="shared" ref="AC2195:AC2258" si="1341">Q2195</f>
        <v>719.14709573217965</v>
      </c>
      <c r="AD2195" s="123">
        <f t="shared" ref="AD2195:AD2258" si="1342">B2195</f>
        <v>10885</v>
      </c>
      <c r="AE2195" s="14">
        <f t="shared" ref="AE2195:AE2258" si="1343">C2195</f>
        <v>181.41666666666666</v>
      </c>
      <c r="AF2195" s="24">
        <f t="shared" si="1327"/>
        <v>500</v>
      </c>
      <c r="AG2195" s="3">
        <f t="shared" ref="AG2195:AG2258" si="1344">IF(C2195&lt;=30,AH2195,IF(C2195&lt;=60,AI2195,IF(C2195&lt;=90,AJ2195,IF(C2195&lt;=120,AK2195,-1))))</f>
        <v>-1</v>
      </c>
      <c r="AH2195" s="14">
        <f t="shared" si="1311"/>
        <v>0</v>
      </c>
      <c r="AI2195" s="14">
        <f t="shared" si="1312"/>
        <v>0</v>
      </c>
      <c r="AJ2195" s="14">
        <f t="shared" si="1313"/>
        <v>0.64999999999999991</v>
      </c>
      <c r="AK2195" s="14">
        <f t="shared" si="1314"/>
        <v>0.87999999999999989</v>
      </c>
      <c r="AL2195" s="24">
        <f t="shared" ref="AL2195:AL2258" si="1345">MAX(M2195,AVERAGE(W2195,AM2195))</f>
        <v>853.39803671333516</v>
      </c>
      <c r="AM2195" s="14">
        <f t="shared" ref="AM2195:AM2258" si="1346">IF(W2195&gt;=AF2195,(1+(W2195-AF2195)*AG2195/10000)*AC2195,AC2195)</f>
        <v>681.3605528720409</v>
      </c>
      <c r="AN2195" s="138" t="str">
        <f t="shared" ref="AN2195:AN2258" si="1347">IF(AM2195=AC2195,"","modifiée")</f>
        <v>modifiée</v>
      </c>
      <c r="AP2195" s="124"/>
    </row>
    <row r="2196" spans="2:42" x14ac:dyDescent="0.25">
      <c r="B2196" s="3">
        <f t="shared" si="1328"/>
        <v>10890</v>
      </c>
      <c r="C2196" s="14">
        <f t="shared" si="1329"/>
        <v>181.5</v>
      </c>
      <c r="D2196" s="11">
        <f t="shared" si="1330"/>
        <v>1110.9816369328173</v>
      </c>
      <c r="E2196" s="11">
        <f t="shared" si="1315"/>
        <v>1065.6567993101171</v>
      </c>
      <c r="F2196" s="11">
        <f t="shared" si="1331"/>
        <v>571.78822433130381</v>
      </c>
      <c r="G2196" s="11">
        <f t="shared" si="1316"/>
        <v>813.37193706070411</v>
      </c>
      <c r="H2196" s="11">
        <f t="shared" si="1317"/>
        <v>719.26934905897929</v>
      </c>
      <c r="I2196" s="24">
        <f t="shared" si="1332"/>
        <v>571.78822433130381</v>
      </c>
      <c r="J2196" s="12">
        <f t="shared" si="1318"/>
        <v>0.22010839568377585</v>
      </c>
      <c r="K2196" s="24">
        <f t="shared" si="1319"/>
        <v>729.47073280687982</v>
      </c>
      <c r="L2196" s="12">
        <f t="shared" si="1333"/>
        <v>0.17391747110149378</v>
      </c>
      <c r="M2196" s="24">
        <f t="shared" si="1334"/>
        <v>813.37193706070411</v>
      </c>
      <c r="N2196" s="12">
        <f t="shared" si="1320"/>
        <v>0.63268782270889212</v>
      </c>
      <c r="O2196" s="24">
        <f t="shared" si="1321"/>
        <v>761.33581333491679</v>
      </c>
      <c r="P2196" s="12">
        <f t="shared" si="1335"/>
        <v>0.24225238911546482</v>
      </c>
      <c r="Q2196" s="24">
        <f t="shared" si="1336"/>
        <v>719.26934905897929</v>
      </c>
      <c r="R2196" s="12">
        <f t="shared" si="1322"/>
        <v>0.21248494126959966</v>
      </c>
      <c r="S2196" s="24">
        <f t="shared" si="1323"/>
        <v>1360.1563344990436</v>
      </c>
      <c r="T2196" s="12">
        <f t="shared" si="1337"/>
        <v>0.12185971304303211</v>
      </c>
      <c r="W2196" s="24">
        <f t="shared" si="1338"/>
        <v>1025.6911554713565</v>
      </c>
      <c r="X2196" s="24">
        <f t="shared" si="1339"/>
        <v>650</v>
      </c>
      <c r="Y2196" s="13">
        <f t="shared" si="1324"/>
        <v>0.25553811352348471</v>
      </c>
      <c r="Z2196" s="24">
        <f t="shared" si="1325"/>
        <v>999.14109596901426</v>
      </c>
      <c r="AA2196" s="24">
        <f t="shared" si="1326"/>
        <v>10186.804459469598</v>
      </c>
      <c r="AB2196" s="24">
        <f t="shared" si="1340"/>
        <v>872.48025226516791</v>
      </c>
      <c r="AC2196" s="24">
        <f t="shared" si="1341"/>
        <v>719.26934905897929</v>
      </c>
      <c r="AD2196" s="123">
        <f t="shared" si="1342"/>
        <v>10890</v>
      </c>
      <c r="AE2196" s="14">
        <f t="shared" si="1343"/>
        <v>181.5</v>
      </c>
      <c r="AF2196" s="24">
        <f t="shared" si="1327"/>
        <v>500</v>
      </c>
      <c r="AG2196" s="3">
        <f t="shared" si="1344"/>
        <v>-1</v>
      </c>
      <c r="AH2196" s="14">
        <f t="shared" si="1311"/>
        <v>0</v>
      </c>
      <c r="AI2196" s="14">
        <f t="shared" si="1312"/>
        <v>0</v>
      </c>
      <c r="AJ2196" s="14">
        <f t="shared" si="1313"/>
        <v>0.64999999999999991</v>
      </c>
      <c r="AK2196" s="14">
        <f t="shared" si="1314"/>
        <v>0.87999999999999989</v>
      </c>
      <c r="AL2196" s="24">
        <f t="shared" si="1345"/>
        <v>853.5745755050707</v>
      </c>
      <c r="AM2196" s="14">
        <f t="shared" si="1346"/>
        <v>681.45799553878476</v>
      </c>
      <c r="AN2196" s="138" t="str">
        <f t="shared" si="1347"/>
        <v>modifiée</v>
      </c>
      <c r="AP2196" s="124"/>
    </row>
    <row r="2197" spans="2:42" x14ac:dyDescent="0.25">
      <c r="B2197" s="3">
        <f t="shared" si="1328"/>
        <v>10895</v>
      </c>
      <c r="C2197" s="14">
        <f t="shared" si="1329"/>
        <v>181.58333333333334</v>
      </c>
      <c r="D2197" s="11">
        <f t="shared" si="1330"/>
        <v>1111.0503670240485</v>
      </c>
      <c r="E2197" s="11">
        <f t="shared" si="1315"/>
        <v>1065.8775747364894</v>
      </c>
      <c r="F2197" s="11">
        <f t="shared" si="1331"/>
        <v>571.96214180240531</v>
      </c>
      <c r="G2197" s="11">
        <f t="shared" si="1316"/>
        <v>813.61418944981961</v>
      </c>
      <c r="H2197" s="11">
        <f t="shared" si="1317"/>
        <v>719.39120877202231</v>
      </c>
      <c r="I2197" s="24">
        <f t="shared" si="1332"/>
        <v>571.96214180240531</v>
      </c>
      <c r="J2197" s="12">
        <f t="shared" si="1318"/>
        <v>0.22005497849139299</v>
      </c>
      <c r="K2197" s="24">
        <f t="shared" si="1319"/>
        <v>729.64780800299286</v>
      </c>
      <c r="L2197" s="12">
        <f t="shared" si="1333"/>
        <v>0.17384466035926305</v>
      </c>
      <c r="M2197" s="24">
        <f t="shared" si="1334"/>
        <v>813.61418944981961</v>
      </c>
      <c r="N2197" s="12">
        <f t="shared" si="1320"/>
        <v>0.633215437640961</v>
      </c>
      <c r="O2197" s="24">
        <f t="shared" si="1321"/>
        <v>760.7014444936724</v>
      </c>
      <c r="P2197" s="12">
        <f t="shared" si="1335"/>
        <v>0.24227652624010221</v>
      </c>
      <c r="Q2197" s="24">
        <f t="shared" si="1336"/>
        <v>719.39120877202231</v>
      </c>
      <c r="R2197" s="12">
        <f t="shared" si="1322"/>
        <v>0.21177717542295876</v>
      </c>
      <c r="S2197" s="24">
        <f t="shared" si="1323"/>
        <v>1364.7020188851347</v>
      </c>
      <c r="T2197" s="12">
        <f t="shared" si="1337"/>
        <v>0.12146495004113701</v>
      </c>
      <c r="W2197" s="24">
        <f t="shared" si="1338"/>
        <v>1025.94669358488</v>
      </c>
      <c r="X2197" s="24">
        <f t="shared" si="1339"/>
        <v>650</v>
      </c>
      <c r="Y2197" s="13">
        <f t="shared" si="1324"/>
        <v>0.25544173002604192</v>
      </c>
      <c r="Z2197" s="24">
        <f t="shared" si="1325"/>
        <v>998.27202879023389</v>
      </c>
      <c r="AA2197" s="24">
        <f t="shared" si="1326"/>
        <v>10183.454427822095</v>
      </c>
      <c r="AB2197" s="24">
        <f t="shared" si="1340"/>
        <v>872.66895117845115</v>
      </c>
      <c r="AC2197" s="24">
        <f t="shared" si="1341"/>
        <v>719.39120877202231</v>
      </c>
      <c r="AD2197" s="123">
        <f t="shared" si="1342"/>
        <v>10895</v>
      </c>
      <c r="AE2197" s="14">
        <f t="shared" si="1343"/>
        <v>181.58333333333334</v>
      </c>
      <c r="AF2197" s="24">
        <f t="shared" si="1327"/>
        <v>500</v>
      </c>
      <c r="AG2197" s="3">
        <f t="shared" si="1344"/>
        <v>-1</v>
      </c>
      <c r="AH2197" s="14">
        <f t="shared" si="1311"/>
        <v>0</v>
      </c>
      <c r="AI2197" s="14">
        <f t="shared" si="1312"/>
        <v>0</v>
      </c>
      <c r="AJ2197" s="14">
        <f t="shared" si="1313"/>
        <v>0.64999999999999991</v>
      </c>
      <c r="AK2197" s="14">
        <f t="shared" si="1314"/>
        <v>0.87999999999999989</v>
      </c>
      <c r="AL2197" s="24">
        <f t="shared" si="1345"/>
        <v>853.75087979606747</v>
      </c>
      <c r="AM2197" s="14">
        <f t="shared" si="1346"/>
        <v>681.55506600725482</v>
      </c>
      <c r="AN2197" s="138" t="str">
        <f t="shared" si="1347"/>
        <v>modifiée</v>
      </c>
      <c r="AP2197" s="124"/>
    </row>
    <row r="2198" spans="2:42" x14ac:dyDescent="0.25">
      <c r="B2198" s="3">
        <f t="shared" si="1328"/>
        <v>10900</v>
      </c>
      <c r="C2198" s="14">
        <f t="shared" si="1329"/>
        <v>181.66666666666666</v>
      </c>
      <c r="D2198" s="11">
        <f t="shared" si="1330"/>
        <v>1111.1190656021693</v>
      </c>
      <c r="E2198" s="11">
        <f t="shared" si="1315"/>
        <v>1066.0983501628616</v>
      </c>
      <c r="F2198" s="11">
        <f t="shared" si="1331"/>
        <v>572.13598646276455</v>
      </c>
      <c r="G2198" s="11">
        <f t="shared" si="1316"/>
        <v>813.85646597605967</v>
      </c>
      <c r="H2198" s="11">
        <f t="shared" si="1317"/>
        <v>719.51267372206348</v>
      </c>
      <c r="I2198" s="24">
        <f t="shared" si="1332"/>
        <v>572.13598646276455</v>
      </c>
      <c r="J2198" s="12">
        <f t="shared" si="1318"/>
        <v>0.22000157094464096</v>
      </c>
      <c r="K2198" s="24">
        <f t="shared" si="1319"/>
        <v>729.82493719007607</v>
      </c>
      <c r="L2198" s="12">
        <f t="shared" si="1333"/>
        <v>0.17377188331360735</v>
      </c>
      <c r="M2198" s="24">
        <f t="shared" si="1334"/>
        <v>813.85646597605967</v>
      </c>
      <c r="N2198" s="12">
        <f t="shared" si="1320"/>
        <v>0.6337408925770972</v>
      </c>
      <c r="O2198" s="24">
        <f t="shared" si="1321"/>
        <v>760.07072248469854</v>
      </c>
      <c r="P2198" s="12">
        <f t="shared" si="1335"/>
        <v>0.24229969255995362</v>
      </c>
      <c r="Q2198" s="24">
        <f t="shared" si="1336"/>
        <v>719.51267372206348</v>
      </c>
      <c r="R2198" s="12">
        <f t="shared" si="1322"/>
        <v>0.21106718620345061</v>
      </c>
      <c r="S2198" s="24">
        <f t="shared" si="1323"/>
        <v>1369.2926127082576</v>
      </c>
      <c r="T2198" s="12">
        <f t="shared" si="1337"/>
        <v>0.12106903982519251</v>
      </c>
      <c r="W2198" s="24">
        <f t="shared" si="1338"/>
        <v>1026.2021353149059</v>
      </c>
      <c r="X2198" s="24">
        <f t="shared" si="1339"/>
        <v>650</v>
      </c>
      <c r="Y2198" s="13">
        <f t="shared" si="1324"/>
        <v>0.25534576450128982</v>
      </c>
      <c r="Z2198" s="24">
        <f t="shared" si="1325"/>
        <v>997.40537119889154</v>
      </c>
      <c r="AA2198" s="24">
        <f t="shared" si="1326"/>
        <v>10180.120282956714</v>
      </c>
      <c r="AB2198" s="24">
        <f t="shared" si="1340"/>
        <v>872.85740451848471</v>
      </c>
      <c r="AC2198" s="24">
        <f t="shared" si="1341"/>
        <v>719.51267372206348</v>
      </c>
      <c r="AD2198" s="123">
        <f t="shared" si="1342"/>
        <v>10900</v>
      </c>
      <c r="AE2198" s="14">
        <f t="shared" si="1343"/>
        <v>181.66666666666666</v>
      </c>
      <c r="AF2198" s="24">
        <f t="shared" si="1327"/>
        <v>500</v>
      </c>
      <c r="AG2198" s="3">
        <f t="shared" si="1344"/>
        <v>-1</v>
      </c>
      <c r="AH2198" s="14">
        <f t="shared" si="1311"/>
        <v>0</v>
      </c>
      <c r="AI2198" s="14">
        <f t="shared" si="1312"/>
        <v>0</v>
      </c>
      <c r="AJ2198" s="14">
        <f t="shared" si="1313"/>
        <v>0.64999999999999991</v>
      </c>
      <c r="AK2198" s="14">
        <f t="shared" si="1314"/>
        <v>0.87999999999999989</v>
      </c>
      <c r="AL2198" s="24">
        <f t="shared" si="1345"/>
        <v>853.92694925355033</v>
      </c>
      <c r="AM2198" s="14">
        <f t="shared" si="1346"/>
        <v>681.65176319219472</v>
      </c>
      <c r="AN2198" s="138" t="str">
        <f t="shared" si="1347"/>
        <v>modifiée</v>
      </c>
      <c r="AP2198" s="124"/>
    </row>
    <row r="2199" spans="2:42" x14ac:dyDescent="0.25">
      <c r="B2199" s="3">
        <f t="shared" si="1328"/>
        <v>10905</v>
      </c>
      <c r="C2199" s="14">
        <f t="shared" si="1329"/>
        <v>181.75</v>
      </c>
      <c r="D2199" s="11">
        <f t="shared" si="1330"/>
        <v>1111.1877326960646</v>
      </c>
      <c r="E2199" s="11">
        <f t="shared" si="1315"/>
        <v>1066.3191255892339</v>
      </c>
      <c r="F2199" s="11">
        <f t="shared" si="1331"/>
        <v>572.30975834607818</v>
      </c>
      <c r="G2199" s="11">
        <f t="shared" si="1316"/>
        <v>814.09876566861965</v>
      </c>
      <c r="H2199" s="11">
        <f t="shared" si="1317"/>
        <v>719.6337427618887</v>
      </c>
      <c r="I2199" s="24">
        <f t="shared" si="1332"/>
        <v>572.30975834607818</v>
      </c>
      <c r="J2199" s="12">
        <f t="shared" si="1318"/>
        <v>0.2199481730654145</v>
      </c>
      <c r="K2199" s="24">
        <f t="shared" si="1319"/>
        <v>730.00212031148772</v>
      </c>
      <c r="L2199" s="12">
        <f t="shared" si="1333"/>
        <v>0.17369913996861808</v>
      </c>
      <c r="M2199" s="24">
        <f t="shared" si="1334"/>
        <v>814.09876566861965</v>
      </c>
      <c r="N2199" s="12">
        <f t="shared" si="1320"/>
        <v>0.63426419865429351</v>
      </c>
      <c r="O2199" s="24">
        <f t="shared" si="1321"/>
        <v>759.44361846555466</v>
      </c>
      <c r="P2199" s="12">
        <f t="shared" si="1335"/>
        <v>0.24232189421174355</v>
      </c>
      <c r="Q2199" s="24">
        <f t="shared" si="1336"/>
        <v>719.6337427618887</v>
      </c>
      <c r="R2199" s="12">
        <f t="shared" si="1322"/>
        <v>0.2103549811901444</v>
      </c>
      <c r="S2199" s="24">
        <f t="shared" si="1323"/>
        <v>1373.9286667628676</v>
      </c>
      <c r="T2199" s="12">
        <f t="shared" si="1337"/>
        <v>0.12067198457627536</v>
      </c>
      <c r="W2199" s="24">
        <f t="shared" si="1338"/>
        <v>1026.4574810794072</v>
      </c>
      <c r="X2199" s="24">
        <f t="shared" si="1339"/>
        <v>650</v>
      </c>
      <c r="Y2199" s="13">
        <f t="shared" si="1324"/>
        <v>0.25525021522113367</v>
      </c>
      <c r="Z2199" s="24">
        <f t="shared" si="1325"/>
        <v>996.54111274566617</v>
      </c>
      <c r="AA2199" s="24">
        <f t="shared" si="1326"/>
        <v>10176.801959677019</v>
      </c>
      <c r="AB2199" s="24">
        <f t="shared" si="1340"/>
        <v>873.04561192064796</v>
      </c>
      <c r="AC2199" s="24">
        <f t="shared" si="1341"/>
        <v>719.6337427618887</v>
      </c>
      <c r="AD2199" s="123">
        <f t="shared" si="1342"/>
        <v>10905</v>
      </c>
      <c r="AE2199" s="14">
        <f t="shared" si="1343"/>
        <v>181.75</v>
      </c>
      <c r="AF2199" s="24">
        <f t="shared" si="1327"/>
        <v>500</v>
      </c>
      <c r="AG2199" s="3">
        <f t="shared" si="1344"/>
        <v>-1</v>
      </c>
      <c r="AH2199" s="14">
        <f t="shared" si="1311"/>
        <v>0</v>
      </c>
      <c r="AI2199" s="14">
        <f t="shared" si="1312"/>
        <v>0</v>
      </c>
      <c r="AJ2199" s="14">
        <f t="shared" si="1313"/>
        <v>0.64999999999999991</v>
      </c>
      <c r="AK2199" s="14">
        <f t="shared" si="1314"/>
        <v>0.87999999999999989</v>
      </c>
      <c r="AL2199" s="24">
        <f t="shared" si="1345"/>
        <v>854.10278354493948</v>
      </c>
      <c r="AM2199" s="14">
        <f t="shared" si="1346"/>
        <v>681.74808601047164</v>
      </c>
      <c r="AN2199" s="138" t="str">
        <f t="shared" si="1347"/>
        <v>modifiée</v>
      </c>
      <c r="AP2199" s="124"/>
    </row>
    <row r="2200" spans="2:42" x14ac:dyDescent="0.25">
      <c r="B2200" s="3">
        <f t="shared" si="1328"/>
        <v>10910</v>
      </c>
      <c r="C2200" s="14">
        <f t="shared" si="1329"/>
        <v>181.83333333333334</v>
      </c>
      <c r="D2200" s="11">
        <f t="shared" si="1330"/>
        <v>1111.2563683345788</v>
      </c>
      <c r="E2200" s="11">
        <f t="shared" si="1315"/>
        <v>1066.5399010156061</v>
      </c>
      <c r="F2200" s="11">
        <f t="shared" si="1331"/>
        <v>572.48345748604675</v>
      </c>
      <c r="G2200" s="11">
        <f t="shared" si="1316"/>
        <v>814.34108756283138</v>
      </c>
      <c r="H2200" s="11">
        <f t="shared" si="1317"/>
        <v>719.75441474646493</v>
      </c>
      <c r="I2200" s="24">
        <f t="shared" si="1332"/>
        <v>572.48345748604675</v>
      </c>
      <c r="J2200" s="12">
        <f t="shared" si="1318"/>
        <v>0.21989478487556813</v>
      </c>
      <c r="K2200" s="24">
        <f t="shared" si="1319"/>
        <v>730.17935731058037</v>
      </c>
      <c r="L2200" s="12">
        <f t="shared" si="1333"/>
        <v>0.17362643032836012</v>
      </c>
      <c r="M2200" s="24">
        <f t="shared" si="1334"/>
        <v>814.34108756283138</v>
      </c>
      <c r="N2200" s="12">
        <f t="shared" si="1320"/>
        <v>0.63478536694981991</v>
      </c>
      <c r="O2200" s="24">
        <f t="shared" si="1321"/>
        <v>758.82010387811874</v>
      </c>
      <c r="P2200" s="12">
        <f t="shared" si="1335"/>
        <v>0.24234313729472792</v>
      </c>
      <c r="Q2200" s="24">
        <f t="shared" si="1336"/>
        <v>719.75441474646493</v>
      </c>
      <c r="R2200" s="12">
        <f t="shared" si="1322"/>
        <v>0.20964056827225877</v>
      </c>
      <c r="S2200" s="24">
        <f t="shared" si="1323"/>
        <v>1378.6107394927699</v>
      </c>
      <c r="T2200" s="12">
        <f t="shared" si="1337"/>
        <v>0.12027378662758059</v>
      </c>
      <c r="W2200" s="24">
        <f t="shared" si="1338"/>
        <v>1026.7127312946284</v>
      </c>
      <c r="X2200" s="24">
        <f t="shared" si="1339"/>
        <v>650</v>
      </c>
      <c r="Y2200" s="13">
        <f t="shared" si="1324"/>
        <v>0.25515508046297219</v>
      </c>
      <c r="Z2200" s="24">
        <f t="shared" si="1325"/>
        <v>995.67924302444339</v>
      </c>
      <c r="AA2200" s="24">
        <f t="shared" si="1326"/>
        <v>10173.499392983844</v>
      </c>
      <c r="AB2200" s="24">
        <f t="shared" si="1340"/>
        <v>873.2335730205466</v>
      </c>
      <c r="AC2200" s="24">
        <f t="shared" si="1341"/>
        <v>719.75441474646493</v>
      </c>
      <c r="AD2200" s="123">
        <f t="shared" si="1342"/>
        <v>10910</v>
      </c>
      <c r="AE2200" s="14">
        <f t="shared" si="1343"/>
        <v>181.83333333333334</v>
      </c>
      <c r="AF2200" s="24">
        <f t="shared" si="1327"/>
        <v>500</v>
      </c>
      <c r="AG2200" s="3">
        <f t="shared" si="1344"/>
        <v>-1</v>
      </c>
      <c r="AH2200" s="14">
        <f t="shared" si="1311"/>
        <v>0</v>
      </c>
      <c r="AI2200" s="14">
        <f t="shared" si="1312"/>
        <v>0</v>
      </c>
      <c r="AJ2200" s="14">
        <f t="shared" si="1313"/>
        <v>0.64999999999999991</v>
      </c>
      <c r="AK2200" s="14">
        <f t="shared" si="1314"/>
        <v>0.87999999999999989</v>
      </c>
      <c r="AL2200" s="24">
        <f t="shared" si="1345"/>
        <v>854.27838233792272</v>
      </c>
      <c r="AM2200" s="14">
        <f t="shared" si="1346"/>
        <v>681.84403338121717</v>
      </c>
      <c r="AN2200" s="138" t="str">
        <f t="shared" si="1347"/>
        <v>modifiée</v>
      </c>
      <c r="AP2200" s="124"/>
    </row>
    <row r="2201" spans="2:42" x14ac:dyDescent="0.25">
      <c r="B2201" s="3">
        <f t="shared" si="1328"/>
        <v>10915</v>
      </c>
      <c r="C2201" s="14">
        <f t="shared" si="1329"/>
        <v>181.91666666666666</v>
      </c>
      <c r="D2201" s="11">
        <f t="shared" si="1330"/>
        <v>1111.3249725465175</v>
      </c>
      <c r="E2201" s="11">
        <f t="shared" si="1315"/>
        <v>1066.7606764419781</v>
      </c>
      <c r="F2201" s="11">
        <f t="shared" si="1331"/>
        <v>572.65708391637509</v>
      </c>
      <c r="G2201" s="11">
        <f t="shared" si="1316"/>
        <v>814.58343070012609</v>
      </c>
      <c r="H2201" s="11">
        <f t="shared" si="1317"/>
        <v>719.87468853309247</v>
      </c>
      <c r="I2201" s="24">
        <f t="shared" si="1332"/>
        <v>572.65708391637509</v>
      </c>
      <c r="J2201" s="12">
        <f t="shared" si="1318"/>
        <v>0.21984140639691524</v>
      </c>
      <c r="K2201" s="24">
        <f t="shared" si="1319"/>
        <v>730.35664813070275</v>
      </c>
      <c r="L2201" s="12">
        <f t="shared" si="1333"/>
        <v>0.17355375439681117</v>
      </c>
      <c r="M2201" s="24">
        <f t="shared" si="1334"/>
        <v>814.58343070012609</v>
      </c>
      <c r="N2201" s="12">
        <f t="shared" si="1320"/>
        <v>0.635304408481428</v>
      </c>
      <c r="O2201" s="24">
        <f t="shared" si="1321"/>
        <v>758.20015044528577</v>
      </c>
      <c r="P2201" s="12">
        <f t="shared" si="1335"/>
        <v>0.24236342787071735</v>
      </c>
      <c r="Q2201" s="24">
        <f t="shared" si="1336"/>
        <v>719.87468853309247</v>
      </c>
      <c r="R2201" s="12">
        <f t="shared" si="1322"/>
        <v>0.20892395565287447</v>
      </c>
      <c r="S2201" s="24">
        <f t="shared" si="1323"/>
        <v>1383.3393971043492</v>
      </c>
      <c r="T2201" s="12">
        <f t="shared" si="1337"/>
        <v>0.11987444846661871</v>
      </c>
      <c r="W2201" s="24">
        <f t="shared" si="1338"/>
        <v>1026.9678863750914</v>
      </c>
      <c r="X2201" s="24">
        <f t="shared" si="1339"/>
        <v>650</v>
      </c>
      <c r="Y2201" s="13">
        <f t="shared" si="1324"/>
        <v>0.25506035850968428</v>
      </c>
      <c r="Z2201" s="24">
        <f t="shared" si="1325"/>
        <v>994.81975167216774</v>
      </c>
      <c r="AA2201" s="24">
        <f t="shared" si="1326"/>
        <v>10170.212518074844</v>
      </c>
      <c r="AB2201" s="24">
        <f t="shared" si="1340"/>
        <v>873.42128745409195</v>
      </c>
      <c r="AC2201" s="24">
        <f t="shared" si="1341"/>
        <v>719.87468853309247</v>
      </c>
      <c r="AD2201" s="123">
        <f t="shared" si="1342"/>
        <v>10915</v>
      </c>
      <c r="AE2201" s="14">
        <f t="shared" si="1343"/>
        <v>181.91666666666666</v>
      </c>
      <c r="AF2201" s="24">
        <f t="shared" si="1327"/>
        <v>500</v>
      </c>
      <c r="AG2201" s="3">
        <f t="shared" si="1344"/>
        <v>-1</v>
      </c>
      <c r="AH2201" s="14">
        <f t="shared" si="1311"/>
        <v>0</v>
      </c>
      <c r="AI2201" s="14">
        <f t="shared" si="1312"/>
        <v>0</v>
      </c>
      <c r="AJ2201" s="14">
        <f t="shared" si="1313"/>
        <v>0.64999999999999991</v>
      </c>
      <c r="AK2201" s="14">
        <f t="shared" si="1314"/>
        <v>0.87999999999999989</v>
      </c>
      <c r="AL2201" s="24">
        <f t="shared" si="1345"/>
        <v>854.45374530053141</v>
      </c>
      <c r="AM2201" s="14">
        <f t="shared" si="1346"/>
        <v>681.93960422597138</v>
      </c>
      <c r="AN2201" s="138" t="str">
        <f t="shared" si="1347"/>
        <v>modifiée</v>
      </c>
      <c r="AP2201" s="124"/>
    </row>
    <row r="2202" spans="2:42" x14ac:dyDescent="0.25">
      <c r="B2202" s="3">
        <f t="shared" si="1328"/>
        <v>10920</v>
      </c>
      <c r="C2202" s="14">
        <f t="shared" si="1329"/>
        <v>182</v>
      </c>
      <c r="D2202" s="11">
        <f t="shared" si="1330"/>
        <v>1111.3935453606464</v>
      </c>
      <c r="E2202" s="11">
        <f t="shared" si="1315"/>
        <v>1066.9814518683504</v>
      </c>
      <c r="F2202" s="11">
        <f t="shared" si="1331"/>
        <v>572.83063767077192</v>
      </c>
      <c r="G2202" s="11">
        <f t="shared" si="1316"/>
        <v>814.8257941279968</v>
      </c>
      <c r="H2202" s="11">
        <f t="shared" si="1317"/>
        <v>719.99456298155906</v>
      </c>
      <c r="I2202" s="24">
        <f t="shared" si="1332"/>
        <v>572.83063767077192</v>
      </c>
      <c r="J2202" s="12">
        <f t="shared" si="1318"/>
        <v>0.21978803765122887</v>
      </c>
      <c r="K2202" s="24">
        <f t="shared" si="1319"/>
        <v>730.53399271519879</v>
      </c>
      <c r="L2202" s="12">
        <f t="shared" si="1333"/>
        <v>0.1734811121779172</v>
      </c>
      <c r="M2202" s="24">
        <f t="shared" si="1334"/>
        <v>814.8257941279968</v>
      </c>
      <c r="N2202" s="12">
        <f t="shared" si="1320"/>
        <v>0.63582133420755882</v>
      </c>
      <c r="O2202" s="24">
        <f t="shared" si="1321"/>
        <v>757.58373016770906</v>
      </c>
      <c r="P2202" s="12">
        <f t="shared" si="1335"/>
        <v>0.24238277196444152</v>
      </c>
      <c r="Q2202" s="24">
        <f t="shared" si="1336"/>
        <v>719.99456298155906</v>
      </c>
      <c r="R2202" s="12">
        <f t="shared" si="1322"/>
        <v>0.20820515185263264</v>
      </c>
      <c r="S2202" s="24">
        <f t="shared" si="1323"/>
        <v>1388.1152136814849</v>
      </c>
      <c r="T2202" s="12">
        <f t="shared" si="1337"/>
        <v>0.11947397273752498</v>
      </c>
      <c r="W2202" s="24">
        <f t="shared" si="1338"/>
        <v>1027.222946733601</v>
      </c>
      <c r="X2202" s="24">
        <f t="shared" si="1339"/>
        <v>650</v>
      </c>
      <c r="Y2202" s="13">
        <f t="shared" si="1324"/>
        <v>0.25496604764963199</v>
      </c>
      <c r="Z2202" s="24">
        <f t="shared" si="1325"/>
        <v>993.96262836873461</v>
      </c>
      <c r="AA2202" s="24">
        <f t="shared" si="1326"/>
        <v>10166.941270344754</v>
      </c>
      <c r="AB2202" s="24">
        <f t="shared" si="1340"/>
        <v>873.60875485758004</v>
      </c>
      <c r="AC2202" s="24">
        <f t="shared" si="1341"/>
        <v>719.99456298155906</v>
      </c>
      <c r="AD2202" s="123">
        <f t="shared" si="1342"/>
        <v>10920</v>
      </c>
      <c r="AE2202" s="14">
        <f t="shared" si="1343"/>
        <v>182</v>
      </c>
      <c r="AF2202" s="24">
        <f t="shared" si="1327"/>
        <v>500</v>
      </c>
      <c r="AG2202" s="3">
        <f t="shared" si="1344"/>
        <v>-1</v>
      </c>
      <c r="AH2202" s="14">
        <f t="shared" si="1311"/>
        <v>0</v>
      </c>
      <c r="AI2202" s="14">
        <f t="shared" si="1312"/>
        <v>0</v>
      </c>
      <c r="AJ2202" s="14">
        <f t="shared" si="1313"/>
        <v>0.64999999999999991</v>
      </c>
      <c r="AK2202" s="14">
        <f t="shared" si="1314"/>
        <v>0.87999999999999989</v>
      </c>
      <c r="AL2202" s="24">
        <f t="shared" si="1345"/>
        <v>854.6288721012146</v>
      </c>
      <c r="AM2202" s="14">
        <f t="shared" si="1346"/>
        <v>682.03479746882817</v>
      </c>
      <c r="AN2202" s="138" t="str">
        <f t="shared" si="1347"/>
        <v>modifiée</v>
      </c>
      <c r="AP2202" s="124"/>
    </row>
    <row r="2203" spans="2:42" x14ac:dyDescent="0.25">
      <c r="B2203" s="3">
        <f t="shared" si="1328"/>
        <v>10925</v>
      </c>
      <c r="C2203" s="14">
        <f t="shared" si="1329"/>
        <v>182.08333333333334</v>
      </c>
      <c r="D2203" s="11">
        <f t="shared" si="1330"/>
        <v>1111.462086805692</v>
      </c>
      <c r="E2203" s="11">
        <f t="shared" si="1315"/>
        <v>1067.2022272947227</v>
      </c>
      <c r="F2203" s="11">
        <f t="shared" si="1331"/>
        <v>573.00411878294983</v>
      </c>
      <c r="G2203" s="11">
        <f t="shared" si="1316"/>
        <v>815.06817689996126</v>
      </c>
      <c r="H2203" s="11">
        <f t="shared" si="1317"/>
        <v>720.11403695429658</v>
      </c>
      <c r="I2203" s="24">
        <f t="shared" si="1332"/>
        <v>573.00411878294983</v>
      </c>
      <c r="J2203" s="12">
        <f t="shared" si="1318"/>
        <v>0.21973467866024127</v>
      </c>
      <c r="K2203" s="24">
        <f t="shared" si="1319"/>
        <v>730.71139100740777</v>
      </c>
      <c r="L2203" s="12">
        <f t="shared" si="1333"/>
        <v>0.17340850367555793</v>
      </c>
      <c r="M2203" s="24">
        <f t="shared" si="1334"/>
        <v>815.06817689996126</v>
      </c>
      <c r="N2203" s="12">
        <f t="shared" si="1320"/>
        <v>0.63633615502755125</v>
      </c>
      <c r="O2203" s="24">
        <f t="shared" si="1321"/>
        <v>756.97081532058553</v>
      </c>
      <c r="P2203" s="12">
        <f t="shared" si="1335"/>
        <v>0.24240117556364657</v>
      </c>
      <c r="Q2203" s="24">
        <f t="shared" si="1336"/>
        <v>720.11403695429658</v>
      </c>
      <c r="R2203" s="12">
        <f t="shared" si="1322"/>
        <v>0.20748416571341441</v>
      </c>
      <c r="S2203" s="24">
        <f t="shared" si="1323"/>
        <v>1392.9387713021888</v>
      </c>
      <c r="T2203" s="12">
        <f t="shared" si="1337"/>
        <v>0.11907236224328352</v>
      </c>
      <c r="W2203" s="24">
        <f t="shared" si="1338"/>
        <v>1027.4779127812506</v>
      </c>
      <c r="X2203" s="24">
        <f t="shared" si="1339"/>
        <v>650</v>
      </c>
      <c r="Y2203" s="13">
        <f t="shared" si="1324"/>
        <v>0.25487214617664322</v>
      </c>
      <c r="Z2203" s="24">
        <f t="shared" si="1325"/>
        <v>993.10786283680272</v>
      </c>
      <c r="AA2203" s="24">
        <f t="shared" si="1326"/>
        <v>10163.685585384803</v>
      </c>
      <c r="AB2203" s="24">
        <f t="shared" si="1340"/>
        <v>873.79597486777357</v>
      </c>
      <c r="AC2203" s="24">
        <f t="shared" si="1341"/>
        <v>720.11403695429658</v>
      </c>
      <c r="AD2203" s="123">
        <f t="shared" si="1342"/>
        <v>10925</v>
      </c>
      <c r="AE2203" s="14">
        <f t="shared" si="1343"/>
        <v>182.08333333333334</v>
      </c>
      <c r="AF2203" s="24">
        <f t="shared" si="1327"/>
        <v>500</v>
      </c>
      <c r="AG2203" s="3">
        <f t="shared" si="1344"/>
        <v>-1</v>
      </c>
      <c r="AH2203" s="14">
        <f t="shared" si="1311"/>
        <v>0</v>
      </c>
      <c r="AI2203" s="14">
        <f t="shared" si="1312"/>
        <v>0</v>
      </c>
      <c r="AJ2203" s="14">
        <f t="shared" si="1313"/>
        <v>0.64999999999999991</v>
      </c>
      <c r="AK2203" s="14">
        <f t="shared" si="1314"/>
        <v>0.87999999999999989</v>
      </c>
      <c r="AL2203" s="24">
        <f t="shared" si="1345"/>
        <v>854.80376240891701</v>
      </c>
      <c r="AM2203" s="14">
        <f t="shared" si="1346"/>
        <v>682.12961203658335</v>
      </c>
      <c r="AN2203" s="138" t="str">
        <f t="shared" si="1347"/>
        <v>modifiée</v>
      </c>
      <c r="AP2203" s="124"/>
    </row>
    <row r="2204" spans="2:42" x14ac:dyDescent="0.25">
      <c r="B2204" s="3">
        <f t="shared" si="1328"/>
        <v>10930</v>
      </c>
      <c r="C2204" s="14">
        <f t="shared" si="1329"/>
        <v>182.16666666666666</v>
      </c>
      <c r="D2204" s="11">
        <f t="shared" si="1330"/>
        <v>1111.5305969103408</v>
      </c>
      <c r="E2204" s="11">
        <f t="shared" si="1315"/>
        <v>1067.4230027210947</v>
      </c>
      <c r="F2204" s="11">
        <f t="shared" si="1331"/>
        <v>573.17752728662538</v>
      </c>
      <c r="G2204" s="11">
        <f t="shared" si="1316"/>
        <v>815.31057807552486</v>
      </c>
      <c r="H2204" s="11">
        <f t="shared" si="1317"/>
        <v>720.23310931653987</v>
      </c>
      <c r="I2204" s="24">
        <f t="shared" si="1332"/>
        <v>573.17752728662538</v>
      </c>
      <c r="J2204" s="12">
        <f t="shared" si="1318"/>
        <v>0.21968132944564389</v>
      </c>
      <c r="K2204" s="24">
        <f t="shared" si="1319"/>
        <v>730.88884295066555</v>
      </c>
      <c r="L2204" s="12">
        <f t="shared" si="1333"/>
        <v>0.17333592889358626</v>
      </c>
      <c r="M2204" s="24">
        <f t="shared" si="1334"/>
        <v>815.31057807552486</v>
      </c>
      <c r="N2204" s="12">
        <f t="shared" si="1320"/>
        <v>0.63684888178185428</v>
      </c>
      <c r="O2204" s="24">
        <f t="shared" si="1321"/>
        <v>756.36137845048302</v>
      </c>
      <c r="P2204" s="12">
        <f t="shared" si="1335"/>
        <v>0.24241864461941393</v>
      </c>
      <c r="Q2204" s="24">
        <f t="shared" si="1336"/>
        <v>720.23310931653987</v>
      </c>
      <c r="R2204" s="12">
        <f t="shared" si="1322"/>
        <v>0.20676100640200026</v>
      </c>
      <c r="S2204" s="24">
        <f t="shared" si="1323"/>
        <v>1397.810660156988</v>
      </c>
      <c r="T2204" s="12">
        <f t="shared" si="1337"/>
        <v>0.118669619948023</v>
      </c>
      <c r="W2204" s="24">
        <f t="shared" si="1338"/>
        <v>1027.7327849274272</v>
      </c>
      <c r="X2204" s="24">
        <f t="shared" si="1339"/>
        <v>650</v>
      </c>
      <c r="Y2204" s="13">
        <f t="shared" si="1324"/>
        <v>0.25477865239000802</v>
      </c>
      <c r="Z2204" s="24">
        <f t="shared" si="1325"/>
        <v>992.25544484168609</v>
      </c>
      <c r="AA2204" s="24">
        <f t="shared" si="1326"/>
        <v>10160.44539898266</v>
      </c>
      <c r="AB2204" s="24">
        <f t="shared" si="1340"/>
        <v>873.98294712198356</v>
      </c>
      <c r="AC2204" s="24">
        <f t="shared" si="1341"/>
        <v>720.23310931653987</v>
      </c>
      <c r="AD2204" s="123">
        <f t="shared" si="1342"/>
        <v>10930</v>
      </c>
      <c r="AE2204" s="14">
        <f t="shared" si="1343"/>
        <v>182.16666666666666</v>
      </c>
      <c r="AF2204" s="24">
        <f t="shared" si="1327"/>
        <v>500</v>
      </c>
      <c r="AG2204" s="3">
        <f t="shared" si="1344"/>
        <v>-1</v>
      </c>
      <c r="AH2204" s="14">
        <f t="shared" si="1311"/>
        <v>0</v>
      </c>
      <c r="AI2204" s="14">
        <f t="shared" si="1312"/>
        <v>0</v>
      </c>
      <c r="AJ2204" s="14">
        <f t="shared" si="1313"/>
        <v>0.64999999999999991</v>
      </c>
      <c r="AK2204" s="14">
        <f t="shared" si="1314"/>
        <v>0.87999999999999989</v>
      </c>
      <c r="AL2204" s="24">
        <f t="shared" si="1345"/>
        <v>854.97841589315567</v>
      </c>
      <c r="AM2204" s="14">
        <f t="shared" si="1346"/>
        <v>682.22404685888409</v>
      </c>
      <c r="AN2204" s="138" t="str">
        <f t="shared" si="1347"/>
        <v>modifiée</v>
      </c>
      <c r="AP2204" s="124"/>
    </row>
    <row r="2205" spans="2:42" x14ac:dyDescent="0.25">
      <c r="B2205" s="3">
        <f t="shared" si="1328"/>
        <v>10935</v>
      </c>
      <c r="C2205" s="14">
        <f t="shared" si="1329"/>
        <v>182.25</v>
      </c>
      <c r="D2205" s="11">
        <f t="shared" si="1330"/>
        <v>1111.5990757032407</v>
      </c>
      <c r="E2205" s="11">
        <f t="shared" si="1315"/>
        <v>1067.6437781474669</v>
      </c>
      <c r="F2205" s="11">
        <f t="shared" si="1331"/>
        <v>573.35086321551898</v>
      </c>
      <c r="G2205" s="11">
        <f t="shared" si="1316"/>
        <v>815.55299672014428</v>
      </c>
      <c r="H2205" s="11">
        <f t="shared" si="1317"/>
        <v>720.3517789364879</v>
      </c>
      <c r="I2205" s="24">
        <f t="shared" si="1332"/>
        <v>573.35086321551898</v>
      </c>
      <c r="J2205" s="12">
        <f t="shared" si="1318"/>
        <v>0.21962799002908753</v>
      </c>
      <c r="K2205" s="24">
        <f t="shared" si="1319"/>
        <v>731.0663484883039</v>
      </c>
      <c r="L2205" s="12">
        <f t="shared" si="1333"/>
        <v>0.17326338783576345</v>
      </c>
      <c r="M2205" s="24">
        <f t="shared" si="1334"/>
        <v>815.55299672014428</v>
      </c>
      <c r="N2205" s="12">
        <f t="shared" si="1320"/>
        <v>0.6373595252522416</v>
      </c>
      <c r="O2205" s="24">
        <f t="shared" si="1321"/>
        <v>755.75539237220778</v>
      </c>
      <c r="P2205" s="12">
        <f t="shared" si="1335"/>
        <v>0.24243518504616893</v>
      </c>
      <c r="Q2205" s="24">
        <f t="shared" si="1336"/>
        <v>720.3517789364879</v>
      </c>
      <c r="R2205" s="12">
        <f t="shared" si="1322"/>
        <v>0.20603568341370729</v>
      </c>
      <c r="S2205" s="24">
        <f t="shared" si="1323"/>
        <v>1402.7314786690758</v>
      </c>
      <c r="T2205" s="12">
        <f t="shared" si="1337"/>
        <v>0.11826574897921156</v>
      </c>
      <c r="W2205" s="24">
        <f t="shared" si="1338"/>
        <v>1027.9875635798173</v>
      </c>
      <c r="X2205" s="24">
        <f t="shared" si="1339"/>
        <v>650</v>
      </c>
      <c r="Y2205" s="13">
        <f t="shared" si="1324"/>
        <v>0.25468556459448283</v>
      </c>
      <c r="Z2205" s="24">
        <f t="shared" si="1325"/>
        <v>991.40536419124032</v>
      </c>
      <c r="AA2205" s="24">
        <f t="shared" si="1326"/>
        <v>10157.220647122751</v>
      </c>
      <c r="AB2205" s="24">
        <f t="shared" si="1340"/>
        <v>874.16967125815268</v>
      </c>
      <c r="AC2205" s="24">
        <f t="shared" si="1341"/>
        <v>720.3517789364879</v>
      </c>
      <c r="AD2205" s="123">
        <f t="shared" si="1342"/>
        <v>10935</v>
      </c>
      <c r="AE2205" s="14">
        <f t="shared" si="1343"/>
        <v>182.25</v>
      </c>
      <c r="AF2205" s="24">
        <f t="shared" si="1327"/>
        <v>500</v>
      </c>
      <c r="AG2205" s="3">
        <f t="shared" si="1344"/>
        <v>-1</v>
      </c>
      <c r="AH2205" s="14">
        <f t="shared" si="1311"/>
        <v>0</v>
      </c>
      <c r="AI2205" s="14">
        <f t="shared" si="1312"/>
        <v>0</v>
      </c>
      <c r="AJ2205" s="14">
        <f t="shared" si="1313"/>
        <v>0.64999999999999991</v>
      </c>
      <c r="AK2205" s="14">
        <f t="shared" si="1314"/>
        <v>0.87999999999999989</v>
      </c>
      <c r="AL2205" s="24">
        <f t="shared" si="1345"/>
        <v>855.15283222409948</v>
      </c>
      <c r="AM2205" s="14">
        <f t="shared" si="1346"/>
        <v>682.31810086838163</v>
      </c>
      <c r="AN2205" s="138" t="str">
        <f t="shared" si="1347"/>
        <v>modifiée</v>
      </c>
      <c r="AP2205" s="124"/>
    </row>
    <row r="2206" spans="2:42" x14ac:dyDescent="0.25">
      <c r="B2206" s="3">
        <f t="shared" si="1328"/>
        <v>10940</v>
      </c>
      <c r="C2206" s="14">
        <f t="shared" si="1329"/>
        <v>182.33333333333334</v>
      </c>
      <c r="D2206" s="11">
        <f t="shared" si="1330"/>
        <v>1111.6675232129996</v>
      </c>
      <c r="E2206" s="11">
        <f t="shared" si="1315"/>
        <v>1067.8645535738392</v>
      </c>
      <c r="F2206" s="11">
        <f t="shared" si="1331"/>
        <v>573.52412660335472</v>
      </c>
      <c r="G2206" s="11">
        <f t="shared" si="1316"/>
        <v>815.79543190519041</v>
      </c>
      <c r="H2206" s="11">
        <f t="shared" si="1317"/>
        <v>720.47004468546709</v>
      </c>
      <c r="I2206" s="24">
        <f t="shared" si="1332"/>
        <v>573.52412660335472</v>
      </c>
      <c r="J2206" s="12">
        <f t="shared" si="1318"/>
        <v>0.21957466043218229</v>
      </c>
      <c r="K2206" s="24">
        <f t="shared" si="1319"/>
        <v>731.24390756365051</v>
      </c>
      <c r="L2206" s="12">
        <f t="shared" si="1333"/>
        <v>0.17319088050583478</v>
      </c>
      <c r="M2206" s="24">
        <f t="shared" si="1334"/>
        <v>815.79543190519041</v>
      </c>
      <c r="N2206" s="12">
        <f t="shared" si="1320"/>
        <v>0.63786809616202744</v>
      </c>
      <c r="O2206" s="24">
        <f t="shared" si="1321"/>
        <v>755.15283016571584</v>
      </c>
      <c r="P2206" s="12">
        <f t="shared" si="1335"/>
        <v>0.24245080272210395</v>
      </c>
      <c r="Q2206" s="24">
        <f t="shared" si="1336"/>
        <v>720.47004468546709</v>
      </c>
      <c r="R2206" s="12">
        <f t="shared" si="1322"/>
        <v>0.20530820657600285</v>
      </c>
      <c r="S2206" s="24">
        <f t="shared" si="1323"/>
        <v>1407.7018336162507</v>
      </c>
      <c r="T2206" s="12">
        <f t="shared" si="1337"/>
        <v>0.11786075262998286</v>
      </c>
      <c r="W2206" s="24">
        <f t="shared" si="1338"/>
        <v>1028.2422491444117</v>
      </c>
      <c r="X2206" s="24">
        <f t="shared" si="1339"/>
        <v>650</v>
      </c>
      <c r="Y2206" s="13">
        <f t="shared" si="1324"/>
        <v>0.25459288110026945</v>
      </c>
      <c r="Z2206" s="24">
        <f t="shared" si="1325"/>
        <v>990.55761073568647</v>
      </c>
      <c r="AA2206" s="24">
        <f t="shared" si="1326"/>
        <v>10154.011265985491</v>
      </c>
      <c r="AB2206" s="24">
        <f t="shared" si="1340"/>
        <v>874.35614691493947</v>
      </c>
      <c r="AC2206" s="24">
        <f t="shared" si="1341"/>
        <v>720.47004468546709</v>
      </c>
      <c r="AD2206" s="123">
        <f t="shared" si="1342"/>
        <v>10940</v>
      </c>
      <c r="AE2206" s="14">
        <f t="shared" si="1343"/>
        <v>182.33333333333334</v>
      </c>
      <c r="AF2206" s="24">
        <f t="shared" si="1327"/>
        <v>500</v>
      </c>
      <c r="AG2206" s="3">
        <f t="shared" si="1344"/>
        <v>-1</v>
      </c>
      <c r="AH2206" s="14">
        <f t="shared" si="1311"/>
        <v>0</v>
      </c>
      <c r="AI2206" s="14">
        <f t="shared" si="1312"/>
        <v>0</v>
      </c>
      <c r="AJ2206" s="14">
        <f t="shared" si="1313"/>
        <v>0.64999999999999991</v>
      </c>
      <c r="AK2206" s="14">
        <f t="shared" si="1314"/>
        <v>0.87999999999999989</v>
      </c>
      <c r="AL2206" s="24">
        <f t="shared" si="1345"/>
        <v>855.32701107264813</v>
      </c>
      <c r="AM2206" s="14">
        <f t="shared" si="1346"/>
        <v>682.41177300088452</v>
      </c>
      <c r="AN2206" s="138" t="str">
        <f t="shared" si="1347"/>
        <v>modifiée</v>
      </c>
      <c r="AP2206" s="124"/>
    </row>
    <row r="2207" spans="2:42" x14ac:dyDescent="0.25">
      <c r="B2207" s="3">
        <f t="shared" si="1328"/>
        <v>10945</v>
      </c>
      <c r="C2207" s="14">
        <f t="shared" si="1329"/>
        <v>182.41666666666666</v>
      </c>
      <c r="D2207" s="11">
        <f t="shared" si="1330"/>
        <v>1111.7359394681869</v>
      </c>
      <c r="E2207" s="11">
        <f t="shared" si="1315"/>
        <v>1068.0853290002115</v>
      </c>
      <c r="F2207" s="11">
        <f t="shared" si="1331"/>
        <v>573.6973174838605</v>
      </c>
      <c r="G2207" s="11">
        <f t="shared" si="1316"/>
        <v>816.03788270791256</v>
      </c>
      <c r="H2207" s="11">
        <f t="shared" si="1317"/>
        <v>720.5879054380971</v>
      </c>
      <c r="I2207" s="24">
        <f t="shared" si="1332"/>
        <v>573.6973174838605</v>
      </c>
      <c r="J2207" s="12">
        <f t="shared" si="1318"/>
        <v>0.21952134067649745</v>
      </c>
      <c r="K2207" s="24">
        <f t="shared" si="1319"/>
        <v>731.42152012002953</v>
      </c>
      <c r="L2207" s="12">
        <f t="shared" si="1333"/>
        <v>0.17311840690746383</v>
      </c>
      <c r="M2207" s="24">
        <f t="shared" si="1334"/>
        <v>816.03788270791256</v>
      </c>
      <c r="N2207" s="12">
        <f t="shared" si="1320"/>
        <v>0.63837460517628497</v>
      </c>
      <c r="O2207" s="24">
        <f t="shared" si="1321"/>
        <v>754.55366517306175</v>
      </c>
      <c r="P2207" s="12">
        <f t="shared" si="1335"/>
        <v>0.24246550348918577</v>
      </c>
      <c r="Q2207" s="24">
        <f t="shared" si="1336"/>
        <v>720.5879054380971</v>
      </c>
      <c r="R2207" s="12">
        <f t="shared" si="1322"/>
        <v>0.2045785860520902</v>
      </c>
      <c r="S2207" s="24">
        <f t="shared" si="1323"/>
        <v>1412.7223402546842</v>
      </c>
      <c r="T2207" s="12">
        <f t="shared" si="1337"/>
        <v>0.11745463436132578</v>
      </c>
      <c r="W2207" s="24">
        <f t="shared" si="1338"/>
        <v>1028.496842025512</v>
      </c>
      <c r="X2207" s="24">
        <f t="shared" si="1339"/>
        <v>650</v>
      </c>
      <c r="Y2207" s="13">
        <f t="shared" si="1324"/>
        <v>0.25450060022301702</v>
      </c>
      <c r="Z2207" s="24">
        <f t="shared" si="1325"/>
        <v>989.71217436748589</v>
      </c>
      <c r="AA2207" s="24">
        <f t="shared" si="1326"/>
        <v>10150.817191947512</v>
      </c>
      <c r="AB2207" s="24">
        <f t="shared" si="1340"/>
        <v>874.54237373180456</v>
      </c>
      <c r="AC2207" s="24">
        <f t="shared" si="1341"/>
        <v>720.5879054380971</v>
      </c>
      <c r="AD2207" s="123">
        <f t="shared" si="1342"/>
        <v>10945</v>
      </c>
      <c r="AE2207" s="14">
        <f t="shared" si="1343"/>
        <v>182.41666666666666</v>
      </c>
      <c r="AF2207" s="24">
        <f t="shared" si="1327"/>
        <v>500</v>
      </c>
      <c r="AG2207" s="3">
        <f t="shared" si="1344"/>
        <v>-1</v>
      </c>
      <c r="AH2207" s="14">
        <f t="shared" si="1311"/>
        <v>0</v>
      </c>
      <c r="AI2207" s="14">
        <f t="shared" si="1312"/>
        <v>0</v>
      </c>
      <c r="AJ2207" s="14">
        <f t="shared" si="1313"/>
        <v>0.64999999999999991</v>
      </c>
      <c r="AK2207" s="14">
        <f t="shared" si="1314"/>
        <v>0.87999999999999989</v>
      </c>
      <c r="AL2207" s="24">
        <f t="shared" si="1345"/>
        <v>855.50095211051394</v>
      </c>
      <c r="AM2207" s="14">
        <f t="shared" si="1346"/>
        <v>682.50506219551585</v>
      </c>
      <c r="AN2207" s="138" t="str">
        <f t="shared" si="1347"/>
        <v>modifiée</v>
      </c>
      <c r="AP2207" s="124"/>
    </row>
    <row r="2208" spans="2:42" x14ac:dyDescent="0.25">
      <c r="B2208" s="3">
        <f t="shared" si="1328"/>
        <v>10950</v>
      </c>
      <c r="C2208" s="14">
        <f t="shared" si="1329"/>
        <v>182.5</v>
      </c>
      <c r="D2208" s="11">
        <f t="shared" si="1330"/>
        <v>1111.8043244973323</v>
      </c>
      <c r="E2208" s="11">
        <f t="shared" si="1315"/>
        <v>1068.3061044265837</v>
      </c>
      <c r="F2208" s="11">
        <f t="shared" si="1331"/>
        <v>573.87043589076802</v>
      </c>
      <c r="G2208" s="11">
        <f t="shared" si="1316"/>
        <v>816.2803482114017</v>
      </c>
      <c r="H2208" s="11">
        <f t="shared" si="1317"/>
        <v>720.70536007245846</v>
      </c>
      <c r="I2208" s="24">
        <f t="shared" si="1332"/>
        <v>573.87043589076802</v>
      </c>
      <c r="J2208" s="12">
        <f t="shared" si="1318"/>
        <v>0.21946803078356145</v>
      </c>
      <c r="K2208" s="24">
        <f t="shared" si="1319"/>
        <v>731.59918610076249</v>
      </c>
      <c r="L2208" s="12">
        <f t="shared" si="1333"/>
        <v>0.17304596704427808</v>
      </c>
      <c r="M2208" s="24">
        <f t="shared" si="1334"/>
        <v>816.2803482114017</v>
      </c>
      <c r="N2208" s="12">
        <f t="shared" si="1320"/>
        <v>0.63887906290206675</v>
      </c>
      <c r="O2208" s="24">
        <f t="shared" si="1321"/>
        <v>753.95787099538984</v>
      </c>
      <c r="P2208" s="12">
        <f t="shared" si="1335"/>
        <v>0.24247929315348996</v>
      </c>
      <c r="Q2208" s="24">
        <f t="shared" si="1336"/>
        <v>720.70536007245846</v>
      </c>
      <c r="R2208" s="12">
        <f t="shared" si="1322"/>
        <v>0.20384683234446807</v>
      </c>
      <c r="S2208" s="24">
        <f t="shared" si="1323"/>
        <v>1417.7936224445152</v>
      </c>
      <c r="T2208" s="12">
        <f t="shared" si="1337"/>
        <v>0.11704739780437551</v>
      </c>
      <c r="W2208" s="24">
        <f t="shared" si="1338"/>
        <v>1028.7513426257351</v>
      </c>
      <c r="X2208" s="24">
        <f t="shared" si="1339"/>
        <v>650</v>
      </c>
      <c r="Y2208" s="13">
        <f t="shared" si="1324"/>
        <v>0.25440872028381223</v>
      </c>
      <c r="Z2208" s="24">
        <f t="shared" si="1325"/>
        <v>988.86904502121524</v>
      </c>
      <c r="AA2208" s="24">
        <f t="shared" si="1326"/>
        <v>10147.63836158135</v>
      </c>
      <c r="AB2208" s="24">
        <f t="shared" si="1340"/>
        <v>874.72835134909678</v>
      </c>
      <c r="AC2208" s="24">
        <f t="shared" si="1341"/>
        <v>720.70536007245846</v>
      </c>
      <c r="AD2208" s="123">
        <f t="shared" si="1342"/>
        <v>10950</v>
      </c>
      <c r="AE2208" s="14">
        <f t="shared" si="1343"/>
        <v>182.5</v>
      </c>
      <c r="AF2208" s="24">
        <f t="shared" si="1327"/>
        <v>500</v>
      </c>
      <c r="AG2208" s="3">
        <f t="shared" si="1344"/>
        <v>-1</v>
      </c>
      <c r="AH2208" s="14">
        <f t="shared" si="1311"/>
        <v>0</v>
      </c>
      <c r="AI2208" s="14">
        <f t="shared" si="1312"/>
        <v>0</v>
      </c>
      <c r="AJ2208" s="14">
        <f t="shared" si="1313"/>
        <v>0.64999999999999991</v>
      </c>
      <c r="AK2208" s="14">
        <f t="shared" si="1314"/>
        <v>0.87999999999999989</v>
      </c>
      <c r="AL2208" s="24">
        <f t="shared" si="1345"/>
        <v>855.67465501030301</v>
      </c>
      <c r="AM2208" s="14">
        <f t="shared" si="1346"/>
        <v>682.59796739487081</v>
      </c>
      <c r="AN2208" s="138" t="str">
        <f t="shared" si="1347"/>
        <v>modifiée</v>
      </c>
      <c r="AP2208" s="124"/>
    </row>
    <row r="2209" spans="2:42" x14ac:dyDescent="0.25">
      <c r="B2209" s="3">
        <f t="shared" si="1328"/>
        <v>10955</v>
      </c>
      <c r="C2209" s="14">
        <f t="shared" si="1329"/>
        <v>182.58333333333334</v>
      </c>
      <c r="D2209" s="11">
        <f t="shared" si="1330"/>
        <v>1111.8726783289267</v>
      </c>
      <c r="E2209" s="11">
        <f t="shared" si="1315"/>
        <v>1068.526879852956</v>
      </c>
      <c r="F2209" s="11">
        <f t="shared" si="1331"/>
        <v>574.04348185781225</v>
      </c>
      <c r="G2209" s="11">
        <f t="shared" si="1316"/>
        <v>816.52282750455515</v>
      </c>
      <c r="H2209" s="11">
        <f t="shared" si="1317"/>
        <v>720.82240747026287</v>
      </c>
      <c r="I2209" s="24">
        <f t="shared" si="1332"/>
        <v>574.04348185781225</v>
      </c>
      <c r="J2209" s="12">
        <f t="shared" si="1318"/>
        <v>0.21941473077486212</v>
      </c>
      <c r="K2209" s="24">
        <f t="shared" si="1319"/>
        <v>731.77690544916675</v>
      </c>
      <c r="L2209" s="12">
        <f t="shared" si="1333"/>
        <v>0.17297356091985391</v>
      </c>
      <c r="M2209" s="24">
        <f t="shared" si="1334"/>
        <v>816.52282750455515</v>
      </c>
      <c r="N2209" s="12">
        <f t="shared" si="1320"/>
        <v>0.63938147988862759</v>
      </c>
      <c r="O2209" s="24">
        <f t="shared" si="1321"/>
        <v>753.36542148996261</v>
      </c>
      <c r="P2209" s="12">
        <f t="shared" si="1335"/>
        <v>0.24249217748535604</v>
      </c>
      <c r="Q2209" s="24">
        <f t="shared" si="1336"/>
        <v>720.82240747026287</v>
      </c>
      <c r="R2209" s="12">
        <f t="shared" si="1322"/>
        <v>0.2031129562984571</v>
      </c>
      <c r="S2209" s="24">
        <f t="shared" si="1323"/>
        <v>1422.9163127773281</v>
      </c>
      <c r="T2209" s="12">
        <f t="shared" si="1337"/>
        <v>0.11663904676264114</v>
      </c>
      <c r="W2209" s="24">
        <f t="shared" si="1338"/>
        <v>1029.005751346019</v>
      </c>
      <c r="X2209" s="24">
        <f t="shared" si="1339"/>
        <v>650</v>
      </c>
      <c r="Y2209" s="13">
        <f t="shared" si="1324"/>
        <v>0.25431723960917518</v>
      </c>
      <c r="Z2209" s="24">
        <f t="shared" si="1325"/>
        <v>988.02821267342438</v>
      </c>
      <c r="AA2209" s="24">
        <f t="shared" si="1326"/>
        <v>10144.474711655421</v>
      </c>
      <c r="AB2209" s="24">
        <f t="shared" si="1340"/>
        <v>874.91407940814088</v>
      </c>
      <c r="AC2209" s="24">
        <f t="shared" si="1341"/>
        <v>720.82240747026287</v>
      </c>
      <c r="AD2209" s="123">
        <f t="shared" si="1342"/>
        <v>10955</v>
      </c>
      <c r="AE2209" s="14">
        <f t="shared" si="1343"/>
        <v>182.58333333333334</v>
      </c>
      <c r="AF2209" s="24">
        <f t="shared" si="1327"/>
        <v>500</v>
      </c>
      <c r="AG2209" s="3">
        <f t="shared" si="1344"/>
        <v>-1</v>
      </c>
      <c r="AH2209" s="14">
        <f t="shared" si="1311"/>
        <v>0</v>
      </c>
      <c r="AI2209" s="14">
        <f t="shared" si="1312"/>
        <v>0</v>
      </c>
      <c r="AJ2209" s="14">
        <f t="shared" si="1313"/>
        <v>0.64999999999999991</v>
      </c>
      <c r="AK2209" s="14">
        <f t="shared" si="1314"/>
        <v>0.87999999999999989</v>
      </c>
      <c r="AL2209" s="24">
        <f t="shared" si="1345"/>
        <v>855.84811944559829</v>
      </c>
      <c r="AM2209" s="14">
        <f t="shared" si="1346"/>
        <v>682.69048754517758</v>
      </c>
      <c r="AN2209" s="138" t="str">
        <f t="shared" si="1347"/>
        <v>modifiée</v>
      </c>
      <c r="AP2209" s="124"/>
    </row>
    <row r="2210" spans="2:42" x14ac:dyDescent="0.25">
      <c r="B2210" s="3">
        <f t="shared" si="1328"/>
        <v>10960</v>
      </c>
      <c r="C2210" s="14">
        <f t="shared" si="1329"/>
        <v>182.66666666666666</v>
      </c>
      <c r="D2210" s="11">
        <f t="shared" si="1330"/>
        <v>1111.9410009914225</v>
      </c>
      <c r="E2210" s="11">
        <f t="shared" si="1315"/>
        <v>1068.7476552793282</v>
      </c>
      <c r="F2210" s="11">
        <f t="shared" si="1331"/>
        <v>574.21645541873215</v>
      </c>
      <c r="G2210" s="11">
        <f t="shared" si="1316"/>
        <v>816.76531968204051</v>
      </c>
      <c r="H2210" s="11">
        <f t="shared" si="1317"/>
        <v>720.93904651702553</v>
      </c>
      <c r="I2210" s="24">
        <f t="shared" si="1332"/>
        <v>574.21645541873215</v>
      </c>
      <c r="J2210" s="12">
        <f t="shared" si="1318"/>
        <v>0.21936144067184637</v>
      </c>
      <c r="K2210" s="24">
        <f t="shared" si="1319"/>
        <v>731.95467810855689</v>
      </c>
      <c r="L2210" s="12">
        <f t="shared" si="1333"/>
        <v>0.17290118853768657</v>
      </c>
      <c r="M2210" s="24">
        <f t="shared" si="1334"/>
        <v>816.76531968204051</v>
      </c>
      <c r="N2210" s="12">
        <f t="shared" si="1320"/>
        <v>0.63988186662764845</v>
      </c>
      <c r="O2210" s="24">
        <f t="shared" si="1321"/>
        <v>752.77629076722906</v>
      </c>
      <c r="P2210" s="12">
        <f t="shared" si="1335"/>
        <v>0.24250416221949833</v>
      </c>
      <c r="Q2210" s="24">
        <f t="shared" si="1336"/>
        <v>720.93904651702553</v>
      </c>
      <c r="R2210" s="12">
        <f t="shared" si="1322"/>
        <v>0.20237696910569344</v>
      </c>
      <c r="S2210" s="24">
        <f t="shared" si="1323"/>
        <v>1428.0910527055246</v>
      </c>
      <c r="T2210" s="12">
        <f t="shared" si="1337"/>
        <v>0.11622958521421391</v>
      </c>
      <c r="W2210" s="24">
        <f t="shared" si="1338"/>
        <v>1029.2600685856282</v>
      </c>
      <c r="X2210" s="24">
        <f t="shared" si="1339"/>
        <v>650</v>
      </c>
      <c r="Y2210" s="13">
        <f t="shared" si="1324"/>
        <v>0.25422615653104952</v>
      </c>
      <c r="Z2210" s="24">
        <f t="shared" si="1325"/>
        <v>987.18966734249989</v>
      </c>
      <c r="AA2210" s="24">
        <f t="shared" si="1326"/>
        <v>10141.326179133704</v>
      </c>
      <c r="AB2210" s="24">
        <f t="shared" si="1340"/>
        <v>875.09955755132682</v>
      </c>
      <c r="AC2210" s="24">
        <f t="shared" si="1341"/>
        <v>720.93904651702553</v>
      </c>
      <c r="AD2210" s="123">
        <f t="shared" si="1342"/>
        <v>10960</v>
      </c>
      <c r="AE2210" s="14">
        <f t="shared" si="1343"/>
        <v>182.66666666666666</v>
      </c>
      <c r="AF2210" s="24">
        <f t="shared" si="1327"/>
        <v>500</v>
      </c>
      <c r="AG2210" s="3">
        <f t="shared" si="1344"/>
        <v>-1</v>
      </c>
      <c r="AH2210" s="14">
        <f t="shared" si="1311"/>
        <v>0</v>
      </c>
      <c r="AI2210" s="14">
        <f t="shared" si="1312"/>
        <v>0</v>
      </c>
      <c r="AJ2210" s="14">
        <f t="shared" si="1313"/>
        <v>0.64999999999999991</v>
      </c>
      <c r="AK2210" s="14">
        <f t="shared" si="1314"/>
        <v>0.87999999999999989</v>
      </c>
      <c r="AL2210" s="24">
        <f t="shared" si="1345"/>
        <v>856.02134509104394</v>
      </c>
      <c r="AM2210" s="14">
        <f t="shared" si="1346"/>
        <v>682.78262159645965</v>
      </c>
      <c r="AN2210" s="138" t="str">
        <f t="shared" si="1347"/>
        <v>modifiée</v>
      </c>
      <c r="AP2210" s="124"/>
    </row>
    <row r="2211" spans="2:42" x14ac:dyDescent="0.25">
      <c r="B2211" s="3">
        <f t="shared" si="1328"/>
        <v>10965</v>
      </c>
      <c r="C2211" s="14">
        <f t="shared" si="1329"/>
        <v>182.75</v>
      </c>
      <c r="D2211" s="11">
        <f t="shared" si="1330"/>
        <v>1112.0092925132321</v>
      </c>
      <c r="E2211" s="11">
        <f t="shared" si="1315"/>
        <v>1068.9684307057005</v>
      </c>
      <c r="F2211" s="11">
        <f t="shared" si="1331"/>
        <v>574.38935660726986</v>
      </c>
      <c r="G2211" s="11">
        <f t="shared" si="1316"/>
        <v>817.00782384425997</v>
      </c>
      <c r="H2211" s="11">
        <f t="shared" si="1317"/>
        <v>721.05527610223976</v>
      </c>
      <c r="I2211" s="24">
        <f t="shared" si="1332"/>
        <v>574.38935660726986</v>
      </c>
      <c r="J2211" s="12">
        <f t="shared" si="1318"/>
        <v>0.21930816049592039</v>
      </c>
      <c r="K2211" s="24">
        <f t="shared" si="1319"/>
        <v>732.13250402224526</v>
      </c>
      <c r="L2211" s="12">
        <f t="shared" si="1333"/>
        <v>0.1728288499012704</v>
      </c>
      <c r="M2211" s="24">
        <f t="shared" si="1334"/>
        <v>817.00782384425997</v>
      </c>
      <c r="N2211" s="12">
        <f t="shared" si="1320"/>
        <v>0.64038023355346196</v>
      </c>
      <c r="O2211" s="24">
        <f t="shared" si="1321"/>
        <v>752.19045318793144</v>
      </c>
      <c r="P2211" s="12">
        <f t="shared" si="1335"/>
        <v>0.24251525305544386</v>
      </c>
      <c r="Q2211" s="24">
        <f t="shared" si="1336"/>
        <v>721.05527610223976</v>
      </c>
      <c r="R2211" s="12">
        <f t="shared" si="1322"/>
        <v>0.20163888230758684</v>
      </c>
      <c r="S2211" s="24">
        <f t="shared" si="1323"/>
        <v>1433.3184926736167</v>
      </c>
      <c r="T2211" s="12">
        <f t="shared" si="1337"/>
        <v>0.11581901731406954</v>
      </c>
      <c r="W2211" s="24">
        <f t="shared" si="1338"/>
        <v>1029.5142947421593</v>
      </c>
      <c r="X2211" s="24">
        <f t="shared" si="1339"/>
        <v>650</v>
      </c>
      <c r="Y2211" s="13">
        <f t="shared" si="1324"/>
        <v>0.25413546938679893</v>
      </c>
      <c r="Z2211" s="24">
        <f t="shared" si="1325"/>
        <v>986.3533990885287</v>
      </c>
      <c r="AA2211" s="24">
        <f t="shared" si="1326"/>
        <v>10138.192701175738</v>
      </c>
      <c r="AB2211" s="24">
        <f t="shared" si="1340"/>
        <v>875.28478542219955</v>
      </c>
      <c r="AC2211" s="24">
        <f t="shared" si="1341"/>
        <v>721.05527610223976</v>
      </c>
      <c r="AD2211" s="123">
        <f t="shared" si="1342"/>
        <v>10965</v>
      </c>
      <c r="AE2211" s="14">
        <f t="shared" si="1343"/>
        <v>182.75</v>
      </c>
      <c r="AF2211" s="24">
        <f t="shared" si="1327"/>
        <v>500</v>
      </c>
      <c r="AG2211" s="3">
        <f t="shared" si="1344"/>
        <v>-1</v>
      </c>
      <c r="AH2211" s="14">
        <f t="shared" si="1311"/>
        <v>0</v>
      </c>
      <c r="AI2211" s="14">
        <f t="shared" si="1312"/>
        <v>0</v>
      </c>
      <c r="AJ2211" s="14">
        <f t="shared" si="1313"/>
        <v>0.64999999999999991</v>
      </c>
      <c r="AK2211" s="14">
        <f t="shared" si="1314"/>
        <v>0.87999999999999989</v>
      </c>
      <c r="AL2211" s="24">
        <f t="shared" si="1345"/>
        <v>856.19433162243001</v>
      </c>
      <c r="AM2211" s="14">
        <f t="shared" si="1346"/>
        <v>682.87436850270069</v>
      </c>
      <c r="AN2211" s="138" t="str">
        <f t="shared" si="1347"/>
        <v>modifiée</v>
      </c>
      <c r="AP2211" s="124"/>
    </row>
    <row r="2212" spans="2:42" x14ac:dyDescent="0.25">
      <c r="B2212" s="3">
        <f t="shared" si="1328"/>
        <v>10970</v>
      </c>
      <c r="C2212" s="14">
        <f t="shared" si="1329"/>
        <v>182.83333333333334</v>
      </c>
      <c r="D2212" s="11">
        <f t="shared" si="1330"/>
        <v>1112.0775529227301</v>
      </c>
      <c r="E2212" s="11">
        <f t="shared" si="1315"/>
        <v>1069.1892061320727</v>
      </c>
      <c r="F2212" s="11">
        <f t="shared" si="1331"/>
        <v>574.56218545717115</v>
      </c>
      <c r="G2212" s="11">
        <f t="shared" si="1316"/>
        <v>817.25033909731542</v>
      </c>
      <c r="H2212" s="11">
        <f t="shared" si="1317"/>
        <v>721.1710951195538</v>
      </c>
      <c r="I2212" s="24">
        <f t="shared" si="1332"/>
        <v>574.56218545717115</v>
      </c>
      <c r="J2212" s="12">
        <f t="shared" si="1318"/>
        <v>0.21925489026844955</v>
      </c>
      <c r="K2212" s="24">
        <f t="shared" si="1319"/>
        <v>732.31038313354031</v>
      </c>
      <c r="L2212" s="12">
        <f t="shared" si="1333"/>
        <v>0.1727565450139987</v>
      </c>
      <c r="M2212" s="24">
        <f t="shared" si="1334"/>
        <v>817.25033909731542</v>
      </c>
      <c r="N2212" s="12">
        <f t="shared" si="1320"/>
        <v>0.6408765910432811</v>
      </c>
      <c r="O2212" s="24">
        <f t="shared" si="1321"/>
        <v>751.60788336024825</v>
      </c>
      <c r="P2212" s="12">
        <f t="shared" si="1335"/>
        <v>0.24252545565743305</v>
      </c>
      <c r="Q2212" s="24">
        <f t="shared" si="1336"/>
        <v>721.1710951195538</v>
      </c>
      <c r="R2212" s="12">
        <f t="shared" si="1322"/>
        <v>0.20089870779874103</v>
      </c>
      <c r="S2212" s="24">
        <f t="shared" si="1323"/>
        <v>1438.5992922514674</v>
      </c>
      <c r="T2212" s="12">
        <f t="shared" si="1337"/>
        <v>0.11540734739619536</v>
      </c>
      <c r="W2212" s="24">
        <f t="shared" si="1338"/>
        <v>1029.768430211546</v>
      </c>
      <c r="X2212" s="24">
        <f t="shared" si="1339"/>
        <v>650</v>
      </c>
      <c r="Y2212" s="13">
        <f t="shared" si="1324"/>
        <v>0.25404517651919634</v>
      </c>
      <c r="Z2212" s="24">
        <f t="shared" si="1325"/>
        <v>985.51939801316735</v>
      </c>
      <c r="AA2212" s="24">
        <f t="shared" si="1326"/>
        <v>10135.074215136279</v>
      </c>
      <c r="AB2212" s="24">
        <f t="shared" si="1340"/>
        <v>875.46976266554998</v>
      </c>
      <c r="AC2212" s="24">
        <f t="shared" si="1341"/>
        <v>721.1710951195538</v>
      </c>
      <c r="AD2212" s="123">
        <f t="shared" si="1342"/>
        <v>10970</v>
      </c>
      <c r="AE2212" s="14">
        <f t="shared" si="1343"/>
        <v>182.83333333333334</v>
      </c>
      <c r="AF2212" s="24">
        <f t="shared" si="1327"/>
        <v>500</v>
      </c>
      <c r="AG2212" s="3">
        <f t="shared" si="1344"/>
        <v>-1</v>
      </c>
      <c r="AH2212" s="14">
        <f t="shared" si="1311"/>
        <v>0</v>
      </c>
      <c r="AI2212" s="14">
        <f t="shared" si="1312"/>
        <v>0</v>
      </c>
      <c r="AJ2212" s="14">
        <f t="shared" si="1313"/>
        <v>0.64999999999999991</v>
      </c>
      <c r="AK2212" s="14">
        <f t="shared" si="1314"/>
        <v>0.87999999999999989</v>
      </c>
      <c r="AL2212" s="24">
        <f t="shared" si="1345"/>
        <v>856.36707871677856</v>
      </c>
      <c r="AM2212" s="14">
        <f t="shared" si="1346"/>
        <v>682.96572722201108</v>
      </c>
      <c r="AN2212" s="138" t="str">
        <f t="shared" si="1347"/>
        <v>modifiée</v>
      </c>
      <c r="AP2212" s="124"/>
    </row>
    <row r="2213" spans="2:42" x14ac:dyDescent="0.25">
      <c r="B2213" s="3">
        <f t="shared" si="1328"/>
        <v>10975</v>
      </c>
      <c r="C2213" s="14">
        <f t="shared" si="1329"/>
        <v>182.91666666666666</v>
      </c>
      <c r="D2213" s="11">
        <f t="shared" si="1330"/>
        <v>1112.1457822482519</v>
      </c>
      <c r="E2213" s="11">
        <f t="shared" si="1315"/>
        <v>1069.4099815584448</v>
      </c>
      <c r="F2213" s="11">
        <f t="shared" si="1331"/>
        <v>574.73494200218511</v>
      </c>
      <c r="G2213" s="11">
        <f t="shared" si="1316"/>
        <v>817.49286455297283</v>
      </c>
      <c r="H2213" s="11">
        <f t="shared" si="1317"/>
        <v>721.28650246694997</v>
      </c>
      <c r="I2213" s="24">
        <f t="shared" si="1332"/>
        <v>574.73494200218511</v>
      </c>
      <c r="J2213" s="12">
        <f t="shared" si="1318"/>
        <v>0.21920163001075843</v>
      </c>
      <c r="K2213" s="24">
        <f t="shared" si="1319"/>
        <v>732.48831538574893</v>
      </c>
      <c r="L2213" s="12">
        <f t="shared" si="1333"/>
        <v>0.17268427387923413</v>
      </c>
      <c r="M2213" s="24">
        <f t="shared" si="1334"/>
        <v>817.49286455297283</v>
      </c>
      <c r="N2213" s="12">
        <f t="shared" si="1320"/>
        <v>0.64137094941742767</v>
      </c>
      <c r="O2213" s="24">
        <f t="shared" si="1321"/>
        <v>751.02855613697568</v>
      </c>
      <c r="P2213" s="12">
        <f t="shared" si="1335"/>
        <v>0.24253477565482839</v>
      </c>
      <c r="Q2213" s="24">
        <f t="shared" si="1336"/>
        <v>721.28650246694997</v>
      </c>
      <c r="R2213" s="12">
        <f t="shared" si="1322"/>
        <v>0.20015645783033217</v>
      </c>
      <c r="S2213" s="24">
        <f t="shared" si="1323"/>
        <v>1443.9341202695159</v>
      </c>
      <c r="T2213" s="12">
        <f t="shared" si="1337"/>
        <v>0.11499457997586417</v>
      </c>
      <c r="W2213" s="24">
        <f t="shared" si="1338"/>
        <v>1030.0224753880652</v>
      </c>
      <c r="X2213" s="24">
        <f t="shared" si="1339"/>
        <v>650</v>
      </c>
      <c r="Y2213" s="13">
        <f t="shared" si="1324"/>
        <v>0.25395527627641845</v>
      </c>
      <c r="Z2213" s="24">
        <f t="shared" si="1325"/>
        <v>984.68765425948845</v>
      </c>
      <c r="AA2213" s="24">
        <f t="shared" si="1326"/>
        <v>10131.970658565211</v>
      </c>
      <c r="AB2213" s="24">
        <f t="shared" si="1340"/>
        <v>875.6544889275076</v>
      </c>
      <c r="AC2213" s="24">
        <f t="shared" si="1341"/>
        <v>721.28650246694997</v>
      </c>
      <c r="AD2213" s="123">
        <f t="shared" si="1342"/>
        <v>10975</v>
      </c>
      <c r="AE2213" s="14">
        <f t="shared" si="1343"/>
        <v>182.91666666666666</v>
      </c>
      <c r="AF2213" s="24">
        <f t="shared" si="1327"/>
        <v>500</v>
      </c>
      <c r="AG2213" s="3">
        <f t="shared" si="1344"/>
        <v>-1</v>
      </c>
      <c r="AH2213" s="14">
        <f t="shared" si="1311"/>
        <v>0</v>
      </c>
      <c r="AI2213" s="14">
        <f t="shared" si="1312"/>
        <v>0</v>
      </c>
      <c r="AJ2213" s="14">
        <f t="shared" si="1313"/>
        <v>0.64999999999999991</v>
      </c>
      <c r="AK2213" s="14">
        <f t="shared" si="1314"/>
        <v>0.87999999999999989</v>
      </c>
      <c r="AL2213" s="24">
        <f t="shared" si="1345"/>
        <v>856.53958605243088</v>
      </c>
      <c r="AM2213" s="14">
        <f t="shared" si="1346"/>
        <v>683.05669671679664</v>
      </c>
      <c r="AN2213" s="138" t="str">
        <f t="shared" si="1347"/>
        <v>modifiée</v>
      </c>
      <c r="AP2213" s="124"/>
    </row>
    <row r="2214" spans="2:42" x14ac:dyDescent="0.25">
      <c r="B2214" s="3">
        <f t="shared" si="1328"/>
        <v>10980</v>
      </c>
      <c r="C2214" s="14">
        <f t="shared" si="1329"/>
        <v>183</v>
      </c>
      <c r="D2214" s="11">
        <f t="shared" si="1330"/>
        <v>1112.2139805180941</v>
      </c>
      <c r="E2214" s="11">
        <f t="shared" si="1315"/>
        <v>1069.630756984817</v>
      </c>
      <c r="F2214" s="11">
        <f t="shared" si="1331"/>
        <v>574.90762627606432</v>
      </c>
      <c r="G2214" s="11">
        <f t="shared" si="1316"/>
        <v>817.73539932862764</v>
      </c>
      <c r="H2214" s="11">
        <f t="shared" si="1317"/>
        <v>721.40149704692578</v>
      </c>
      <c r="I2214" s="24">
        <f t="shared" si="1332"/>
        <v>574.90762627606432</v>
      </c>
      <c r="J2214" s="12">
        <f t="shared" si="1318"/>
        <v>0.21914837974413057</v>
      </c>
      <c r="K2214" s="24">
        <f t="shared" si="1319"/>
        <v>732.66630072217527</v>
      </c>
      <c r="L2214" s="12">
        <f t="shared" si="1333"/>
        <v>0.17261203650028836</v>
      </c>
      <c r="M2214" s="24">
        <f t="shared" si="1334"/>
        <v>817.73539932862764</v>
      </c>
      <c r="N2214" s="12">
        <f t="shared" si="1320"/>
        <v>0.64186331893956317</v>
      </c>
      <c r="O2214" s="24">
        <f t="shared" si="1321"/>
        <v>750.45244661274512</v>
      </c>
      <c r="P2214" s="12">
        <f t="shared" si="1335"/>
        <v>0.24254321864225278</v>
      </c>
      <c r="Q2214" s="24">
        <f t="shared" si="1336"/>
        <v>721.40149704692578</v>
      </c>
      <c r="R2214" s="12">
        <f t="shared" si="1322"/>
        <v>0.19941214501344628</v>
      </c>
      <c r="S2214" s="24">
        <f t="shared" si="1323"/>
        <v>1449.3236549559967</v>
      </c>
      <c r="T2214" s="12">
        <f t="shared" si="1337"/>
        <v>0.11458071975181398</v>
      </c>
      <c r="W2214" s="24">
        <f t="shared" si="1338"/>
        <v>1030.2764306643417</v>
      </c>
      <c r="X2214" s="24">
        <f t="shared" si="1339"/>
        <v>650</v>
      </c>
      <c r="Y2214" s="13">
        <f t="shared" si="1324"/>
        <v>0.25386576701204289</v>
      </c>
      <c r="Z2214" s="24">
        <f t="shared" si="1325"/>
        <v>983.85815801188414</v>
      </c>
      <c r="AA2214" s="24">
        <f t="shared" si="1326"/>
        <v>10128.881969207519</v>
      </c>
      <c r="AB2214" s="24">
        <f t="shared" si="1340"/>
        <v>875.83896385563366</v>
      </c>
      <c r="AC2214" s="24">
        <f t="shared" si="1341"/>
        <v>721.40149704692578</v>
      </c>
      <c r="AD2214" s="123">
        <f t="shared" si="1342"/>
        <v>10980</v>
      </c>
      <c r="AE2214" s="14">
        <f t="shared" si="1343"/>
        <v>183</v>
      </c>
      <c r="AF2214" s="24">
        <f t="shared" si="1327"/>
        <v>500</v>
      </c>
      <c r="AG2214" s="3">
        <f t="shared" si="1344"/>
        <v>-1</v>
      </c>
      <c r="AH2214" s="14">
        <f t="shared" ref="AH2214:AH2277" si="1348">IF(AC2214&lt;=450,AthetaR30_0,IF(AC2214&gt;=650,AthetaR30_2,(IF(AC2214&lt;=550,AthetaR30_0+(AthetaR30_1-AthetaR30_0)/100*(AC2214-450),AthetaR30_1+(AthetaR30_2-AthetaR30_1)/100*(AC2214-550)))))</f>
        <v>0</v>
      </c>
      <c r="AI2214" s="14">
        <f t="shared" ref="AI2214:AI2277" si="1349">IF(AC2214&lt;=450,AthetaR60_0,IF(AC2214&gt;=650,AthetaR60_2,(IF(AC2214&lt;=550,AthetaR60_0+(AthetaR60_1-AthetaR60_0)/100*(AC2214-450),AthetaR60_1+(AthetaR60_2-AthetaR60_1)/100*(AC2214-550)))))</f>
        <v>0</v>
      </c>
      <c r="AJ2214" s="14">
        <f t="shared" ref="AJ2214:AJ2277" si="1350">IF(AC2214&lt;=450,AthetaR90_0,IF(AC2214&gt;=650,AthetaR90_2,(IF(AC2214&lt;=550,AthetaR90_0+(AthetaR90_1-AthetaR90_0)/100*(AC2214-450),AthetaR90_1+(AthetaR90_2-AthetaR90_1)/100*(AC2214-550)))))</f>
        <v>0.64999999999999991</v>
      </c>
      <c r="AK2214" s="14">
        <f t="shared" ref="AK2214:AK2277" si="1351">IF(AC2214&lt;=450,AthetaR120_0,IF(AC2214&gt;=650,AthetaR120_2,(IF(AC2214&lt;=550,AthetaR120_0+(AthetaR120_1-AthetaR120_0)/100*(AC2214-450),AthetaR120_1+(AthetaR120_2-AthetaR120_1)/100*(AC2214-550)))))</f>
        <v>0.87999999999999989</v>
      </c>
      <c r="AL2214" s="24">
        <f t="shared" si="1345"/>
        <v>856.7118533091359</v>
      </c>
      <c r="AM2214" s="14">
        <f t="shared" si="1346"/>
        <v>683.14727595393015</v>
      </c>
      <c r="AN2214" s="138" t="str">
        <f t="shared" si="1347"/>
        <v>modifiée</v>
      </c>
      <c r="AP2214" s="124"/>
    </row>
    <row r="2215" spans="2:42" x14ac:dyDescent="0.25">
      <c r="B2215" s="3">
        <f t="shared" si="1328"/>
        <v>10985</v>
      </c>
      <c r="C2215" s="14">
        <f t="shared" si="1329"/>
        <v>183.08333333333334</v>
      </c>
      <c r="D2215" s="11">
        <f t="shared" si="1330"/>
        <v>1112.282147760515</v>
      </c>
      <c r="E2215" s="11">
        <f t="shared" si="1315"/>
        <v>1069.8515324111893</v>
      </c>
      <c r="F2215" s="11">
        <f t="shared" si="1331"/>
        <v>575.08023831256457</v>
      </c>
      <c r="G2215" s="11">
        <f t="shared" si="1316"/>
        <v>817.97794254726989</v>
      </c>
      <c r="H2215" s="11">
        <f t="shared" si="1317"/>
        <v>721.51607776667765</v>
      </c>
      <c r="I2215" s="24">
        <f t="shared" si="1332"/>
        <v>575.08023831256457</v>
      </c>
      <c r="J2215" s="12">
        <f t="shared" si="1318"/>
        <v>0.21909513948980908</v>
      </c>
      <c r="K2215" s="24">
        <f t="shared" si="1319"/>
        <v>732.84433908612118</v>
      </c>
      <c r="L2215" s="12">
        <f t="shared" si="1333"/>
        <v>0.17253983288041286</v>
      </c>
      <c r="M2215" s="24">
        <f t="shared" si="1334"/>
        <v>817.97794254726989</v>
      </c>
      <c r="N2215" s="12">
        <f t="shared" si="1320"/>
        <v>0.64235370981692197</v>
      </c>
      <c r="O2215" s="24">
        <f t="shared" si="1321"/>
        <v>749.87953012127605</v>
      </c>
      <c r="P2215" s="12">
        <f t="shared" si="1335"/>
        <v>0.2425507901797582</v>
      </c>
      <c r="Q2215" s="24">
        <f t="shared" si="1336"/>
        <v>721.51607776667765</v>
      </c>
      <c r="R2215" s="12">
        <f t="shared" si="1322"/>
        <v>0.1986657823223677</v>
      </c>
      <c r="S2215" s="24">
        <f t="shared" si="1323"/>
        <v>1454.7685840762085</v>
      </c>
      <c r="T2215" s="12">
        <f t="shared" si="1337"/>
        <v>0.11416577160842326</v>
      </c>
      <c r="W2215" s="24">
        <f t="shared" si="1338"/>
        <v>1030.5302964313537</v>
      </c>
      <c r="X2215" s="24">
        <f t="shared" si="1339"/>
        <v>650</v>
      </c>
      <c r="Y2215" s="13">
        <f t="shared" si="1324"/>
        <v>0.25377664708503406</v>
      </c>
      <c r="Z2215" s="24">
        <f t="shared" si="1325"/>
        <v>983.0308994958898</v>
      </c>
      <c r="AA2215" s="24">
        <f t="shared" si="1326"/>
        <v>10125.808085002844</v>
      </c>
      <c r="AB2215" s="24">
        <f t="shared" si="1340"/>
        <v>876.02318709901567</v>
      </c>
      <c r="AC2215" s="24">
        <f t="shared" si="1341"/>
        <v>721.51607776667765</v>
      </c>
      <c r="AD2215" s="123">
        <f t="shared" si="1342"/>
        <v>10985</v>
      </c>
      <c r="AE2215" s="14">
        <f t="shared" si="1343"/>
        <v>183.08333333333334</v>
      </c>
      <c r="AF2215" s="24">
        <f t="shared" si="1327"/>
        <v>500</v>
      </c>
      <c r="AG2215" s="3">
        <f t="shared" si="1344"/>
        <v>-1</v>
      </c>
      <c r="AH2215" s="14">
        <f t="shared" si="1348"/>
        <v>0</v>
      </c>
      <c r="AI2215" s="14">
        <f t="shared" si="1349"/>
        <v>0</v>
      </c>
      <c r="AJ2215" s="14">
        <f t="shared" si="1350"/>
        <v>0.64999999999999991</v>
      </c>
      <c r="AK2215" s="14">
        <f t="shared" si="1351"/>
        <v>0.87999999999999989</v>
      </c>
      <c r="AL2215" s="24">
        <f t="shared" si="1345"/>
        <v>856.88388016813849</v>
      </c>
      <c r="AM2215" s="14">
        <f t="shared" si="1346"/>
        <v>683.23746390492329</v>
      </c>
      <c r="AN2215" s="138" t="str">
        <f t="shared" si="1347"/>
        <v>modifiée</v>
      </c>
      <c r="AP2215" s="124"/>
    </row>
    <row r="2216" spans="2:42" x14ac:dyDescent="0.25">
      <c r="B2216" s="3">
        <f t="shared" si="1328"/>
        <v>10990</v>
      </c>
      <c r="C2216" s="14">
        <f t="shared" si="1329"/>
        <v>183.16666666666666</v>
      </c>
      <c r="D2216" s="11">
        <f t="shared" si="1330"/>
        <v>1112.350284003734</v>
      </c>
      <c r="E2216" s="11">
        <f t="shared" si="1315"/>
        <v>1070.0723078375613</v>
      </c>
      <c r="F2216" s="11">
        <f t="shared" si="1331"/>
        <v>575.25277814544495</v>
      </c>
      <c r="G2216" s="11">
        <f t="shared" si="1316"/>
        <v>818.22049333744962</v>
      </c>
      <c r="H2216" s="11">
        <f t="shared" si="1317"/>
        <v>721.63024353828609</v>
      </c>
      <c r="I2216" s="24">
        <f t="shared" si="1332"/>
        <v>575.25277814544495</v>
      </c>
      <c r="J2216" s="12">
        <f t="shared" si="1318"/>
        <v>0.21904190926899569</v>
      </c>
      <c r="K2216" s="24">
        <f t="shared" si="1319"/>
        <v>733.02243042088696</v>
      </c>
      <c r="L2216" s="12">
        <f t="shared" si="1333"/>
        <v>0.17246766302281785</v>
      </c>
      <c r="M2216" s="24">
        <f t="shared" si="1334"/>
        <v>818.22049333744962</v>
      </c>
      <c r="N2216" s="12">
        <f t="shared" si="1320"/>
        <v>0.64284213220054376</v>
      </c>
      <c r="O2216" s="24">
        <f t="shared" si="1321"/>
        <v>749.30978223266561</v>
      </c>
      <c r="P2216" s="12">
        <f t="shared" si="1335"/>
        <v>0.24255749579308303</v>
      </c>
      <c r="Q2216" s="24">
        <f t="shared" si="1336"/>
        <v>721.63024353828609</v>
      </c>
      <c r="R2216" s="12">
        <f t="shared" si="1322"/>
        <v>0.19791738309782483</v>
      </c>
      <c r="S2216" s="24">
        <f t="shared" si="1323"/>
        <v>1460.2696050738127</v>
      </c>
      <c r="T2216" s="12">
        <f t="shared" si="1337"/>
        <v>0.1137497406179022</v>
      </c>
      <c r="W2216" s="24">
        <f t="shared" si="1338"/>
        <v>1030.7840730784387</v>
      </c>
      <c r="X2216" s="24">
        <f t="shared" si="1339"/>
        <v>650</v>
      </c>
      <c r="Y2216" s="13">
        <f t="shared" si="1324"/>
        <v>0.25368791485973902</v>
      </c>
      <c r="Z2216" s="24">
        <f t="shared" si="1325"/>
        <v>982.2058689780647</v>
      </c>
      <c r="AA2216" s="24">
        <f t="shared" si="1326"/>
        <v>10122.74894408543</v>
      </c>
      <c r="AB2216" s="24">
        <f t="shared" si="1340"/>
        <v>876.20715830836241</v>
      </c>
      <c r="AC2216" s="24">
        <f t="shared" si="1341"/>
        <v>721.63024353828609</v>
      </c>
      <c r="AD2216" s="123">
        <f t="shared" si="1342"/>
        <v>10990</v>
      </c>
      <c r="AE2216" s="14">
        <f t="shared" si="1343"/>
        <v>183.16666666666666</v>
      </c>
      <c r="AF2216" s="24">
        <f t="shared" si="1327"/>
        <v>500</v>
      </c>
      <c r="AG2216" s="3">
        <f t="shared" si="1344"/>
        <v>-1</v>
      </c>
      <c r="AH2216" s="14">
        <f t="shared" si="1348"/>
        <v>0</v>
      </c>
      <c r="AI2216" s="14">
        <f t="shared" si="1349"/>
        <v>0</v>
      </c>
      <c r="AJ2216" s="14">
        <f t="shared" si="1350"/>
        <v>0.64999999999999991</v>
      </c>
      <c r="AK2216" s="14">
        <f t="shared" si="1351"/>
        <v>0.87999999999999989</v>
      </c>
      <c r="AL2216" s="24">
        <f t="shared" si="1345"/>
        <v>857.05566631227055</v>
      </c>
      <c r="AM2216" s="14">
        <f t="shared" si="1346"/>
        <v>683.32725954610237</v>
      </c>
      <c r="AN2216" s="138" t="str">
        <f t="shared" si="1347"/>
        <v>modifiée</v>
      </c>
      <c r="AP2216" s="124"/>
    </row>
    <row r="2217" spans="2:42" x14ac:dyDescent="0.25">
      <c r="B2217" s="3">
        <f t="shared" si="1328"/>
        <v>10995</v>
      </c>
      <c r="C2217" s="14">
        <f t="shared" si="1329"/>
        <v>183.25</v>
      </c>
      <c r="D2217" s="11">
        <f t="shared" si="1330"/>
        <v>1112.4183892759324</v>
      </c>
      <c r="E2217" s="11">
        <f t="shared" si="1315"/>
        <v>1070.2930832639336</v>
      </c>
      <c r="F2217" s="11">
        <f t="shared" si="1331"/>
        <v>575.42524580846782</v>
      </c>
      <c r="G2217" s="11">
        <f t="shared" si="1316"/>
        <v>818.46305083324273</v>
      </c>
      <c r="H2217" s="11">
        <f t="shared" si="1317"/>
        <v>721.74399327890399</v>
      </c>
      <c r="I2217" s="24">
        <f t="shared" si="1332"/>
        <v>575.42524580846782</v>
      </c>
      <c r="J2217" s="12">
        <f t="shared" si="1318"/>
        <v>0.21898868910285185</v>
      </c>
      <c r="K2217" s="24">
        <f t="shared" si="1319"/>
        <v>733.20057466977028</v>
      </c>
      <c r="L2217" s="12">
        <f t="shared" si="1333"/>
        <v>0.17239552693064369</v>
      </c>
      <c r="M2217" s="24">
        <f t="shared" si="1334"/>
        <v>818.46305083324273</v>
      </c>
      <c r="N2217" s="12">
        <f t="shared" si="1320"/>
        <v>0.64332859618550986</v>
      </c>
      <c r="O2217" s="24">
        <f t="shared" si="1321"/>
        <v>748.74317875071222</v>
      </c>
      <c r="P2217" s="12">
        <f t="shared" si="1335"/>
        <v>0.2425633409737602</v>
      </c>
      <c r="Q2217" s="24">
        <f t="shared" si="1336"/>
        <v>721.74399327890399</v>
      </c>
      <c r="R2217" s="12">
        <f t="shared" si="1322"/>
        <v>0.19716696105017778</v>
      </c>
      <c r="S2217" s="24">
        <f t="shared" si="1323"/>
        <v>1465.8274252142642</v>
      </c>
      <c r="T2217" s="12">
        <f t="shared" si="1337"/>
        <v>0.11333263204241943</v>
      </c>
      <c r="W2217" s="24">
        <f t="shared" si="1338"/>
        <v>1031.0377609932984</v>
      </c>
      <c r="X2217" s="24">
        <f t="shared" si="1339"/>
        <v>650</v>
      </c>
      <c r="Y2217" s="13">
        <f t="shared" si="1324"/>
        <v>0.25359956870588407</v>
      </c>
      <c r="Z2217" s="24">
        <f t="shared" si="1325"/>
        <v>981.38305676587834</v>
      </c>
      <c r="AA2217" s="24">
        <f t="shared" si="1326"/>
        <v>10119.704484784072</v>
      </c>
      <c r="AB2217" s="24">
        <f t="shared" si="1340"/>
        <v>876.39087713610115</v>
      </c>
      <c r="AC2217" s="24">
        <f t="shared" si="1341"/>
        <v>721.74399327890399</v>
      </c>
      <c r="AD2217" s="123">
        <f t="shared" si="1342"/>
        <v>10995</v>
      </c>
      <c r="AE2217" s="14">
        <f t="shared" si="1343"/>
        <v>183.25</v>
      </c>
      <c r="AF2217" s="24">
        <f t="shared" si="1327"/>
        <v>500</v>
      </c>
      <c r="AG2217" s="3">
        <f t="shared" si="1344"/>
        <v>-1</v>
      </c>
      <c r="AH2217" s="14">
        <f t="shared" si="1348"/>
        <v>0</v>
      </c>
      <c r="AI2217" s="14">
        <f t="shared" si="1349"/>
        <v>0</v>
      </c>
      <c r="AJ2217" s="14">
        <f t="shared" si="1350"/>
        <v>0.64999999999999991</v>
      </c>
      <c r="AK2217" s="14">
        <f t="shared" si="1351"/>
        <v>0.87999999999999989</v>
      </c>
      <c r="AL2217" s="24">
        <f t="shared" si="1345"/>
        <v>857.22721142604166</v>
      </c>
      <c r="AM2217" s="14">
        <f t="shared" si="1346"/>
        <v>683.41666185878489</v>
      </c>
      <c r="AN2217" s="138" t="str">
        <f t="shared" si="1347"/>
        <v>modifiée</v>
      </c>
      <c r="AP2217" s="124"/>
    </row>
    <row r="2218" spans="2:42" x14ac:dyDescent="0.25">
      <c r="B2218" s="3">
        <f t="shared" si="1328"/>
        <v>11000</v>
      </c>
      <c r="C2218" s="14">
        <f t="shared" si="1329"/>
        <v>183.33333333333334</v>
      </c>
      <c r="D2218" s="11">
        <f t="shared" si="1330"/>
        <v>1112.4864636052528</v>
      </c>
      <c r="E2218" s="11">
        <f t="shared" si="1315"/>
        <v>1070.5138586903058</v>
      </c>
      <c r="F2218" s="11">
        <f t="shared" si="1331"/>
        <v>575.59764133539852</v>
      </c>
      <c r="G2218" s="11">
        <f t="shared" si="1316"/>
        <v>818.70561417421652</v>
      </c>
      <c r="H2218" s="11">
        <f t="shared" si="1317"/>
        <v>721.85732591094643</v>
      </c>
      <c r="I2218" s="24">
        <f t="shared" si="1332"/>
        <v>575.59764133539852</v>
      </c>
      <c r="J2218" s="12">
        <f t="shared" si="1318"/>
        <v>0.21893547901249769</v>
      </c>
      <c r="K2218" s="24">
        <f t="shared" si="1319"/>
        <v>733.37877177606788</v>
      </c>
      <c r="L2218" s="12">
        <f t="shared" si="1333"/>
        <v>0.17232342460699998</v>
      </c>
      <c r="M2218" s="24">
        <f t="shared" si="1334"/>
        <v>818.70561417421652</v>
      </c>
      <c r="N2218" s="12">
        <f t="shared" si="1320"/>
        <v>0.64381311181117828</v>
      </c>
      <c r="O2218" s="24">
        <f t="shared" si="1321"/>
        <v>748.1796957102739</v>
      </c>
      <c r="P2218" s="12">
        <f t="shared" si="1335"/>
        <v>0.24256833117943408</v>
      </c>
      <c r="Q2218" s="24">
        <f t="shared" si="1336"/>
        <v>721.85732591094643</v>
      </c>
      <c r="R2218" s="12">
        <f t="shared" si="1322"/>
        <v>0.19641453026255715</v>
      </c>
      <c r="S2218" s="24">
        <f t="shared" si="1323"/>
        <v>1471.4427617303331</v>
      </c>
      <c r="T2218" s="12">
        <f t="shared" si="1337"/>
        <v>0.1129144513362775</v>
      </c>
      <c r="W2218" s="24">
        <f t="shared" si="1338"/>
        <v>1031.2913605620042</v>
      </c>
      <c r="X2218" s="24">
        <f t="shared" si="1339"/>
        <v>650</v>
      </c>
      <c r="Y2218" s="13">
        <f t="shared" si="1324"/>
        <v>0.25351160699855951</v>
      </c>
      <c r="Z2218" s="24">
        <f t="shared" si="1325"/>
        <v>980.56245320753987</v>
      </c>
      <c r="AA2218" s="24">
        <f t="shared" si="1326"/>
        <v>10116.674645621641</v>
      </c>
      <c r="AB2218" s="24">
        <f t="shared" si="1340"/>
        <v>876.57434323647533</v>
      </c>
      <c r="AC2218" s="24">
        <f t="shared" si="1341"/>
        <v>721.85732591094643</v>
      </c>
      <c r="AD2218" s="123">
        <f t="shared" si="1342"/>
        <v>11000</v>
      </c>
      <c r="AE2218" s="14">
        <f t="shared" si="1343"/>
        <v>183.33333333333334</v>
      </c>
      <c r="AF2218" s="24">
        <f t="shared" si="1327"/>
        <v>500</v>
      </c>
      <c r="AG2218" s="3">
        <f t="shared" si="1344"/>
        <v>-1</v>
      </c>
      <c r="AH2218" s="14">
        <f t="shared" si="1348"/>
        <v>0</v>
      </c>
      <c r="AI2218" s="14">
        <f t="shared" si="1349"/>
        <v>0</v>
      </c>
      <c r="AJ2218" s="14">
        <f t="shared" si="1350"/>
        <v>0.64999999999999991</v>
      </c>
      <c r="AK2218" s="14">
        <f t="shared" si="1351"/>
        <v>0.87999999999999989</v>
      </c>
      <c r="AL2218" s="24">
        <f t="shared" si="1345"/>
        <v>857.39851519573153</v>
      </c>
      <c r="AM2218" s="14">
        <f t="shared" si="1346"/>
        <v>683.50566982945872</v>
      </c>
      <c r="AN2218" s="138" t="str">
        <f t="shared" si="1347"/>
        <v>modifiée</v>
      </c>
      <c r="AP2218" s="124"/>
    </row>
    <row r="2219" spans="2:42" x14ac:dyDescent="0.25">
      <c r="B2219" s="3">
        <f t="shared" si="1328"/>
        <v>11005</v>
      </c>
      <c r="C2219" s="14">
        <f t="shared" si="1329"/>
        <v>183.41666666666666</v>
      </c>
      <c r="D2219" s="11">
        <f t="shared" si="1330"/>
        <v>1112.5545070197993</v>
      </c>
      <c r="E2219" s="11">
        <f t="shared" si="1315"/>
        <v>1070.7346341166781</v>
      </c>
      <c r="F2219" s="11">
        <f t="shared" si="1331"/>
        <v>575.76996476000556</v>
      </c>
      <c r="G2219" s="11">
        <f t="shared" si="1316"/>
        <v>818.94818250539595</v>
      </c>
      <c r="H2219" s="11">
        <f t="shared" si="1317"/>
        <v>721.97024036228265</v>
      </c>
      <c r="I2219" s="24">
        <f t="shared" si="1332"/>
        <v>575.76996476000556</v>
      </c>
      <c r="J2219" s="12">
        <f t="shared" si="1318"/>
        <v>0.21888227901901269</v>
      </c>
      <c r="K2219" s="24">
        <f t="shared" si="1319"/>
        <v>733.55702168307437</v>
      </c>
      <c r="L2219" s="12">
        <f t="shared" si="1333"/>
        <v>0.17225135605493125</v>
      </c>
      <c r="M2219" s="24">
        <f t="shared" si="1334"/>
        <v>818.94818250539595</v>
      </c>
      <c r="N2219" s="12">
        <f t="shared" si="1320"/>
        <v>0.64429568906142221</v>
      </c>
      <c r="O2219" s="24">
        <f t="shared" si="1321"/>
        <v>747.61930937466138</v>
      </c>
      <c r="P2219" s="12">
        <f t="shared" si="1335"/>
        <v>0.2425724718339517</v>
      </c>
      <c r="Q2219" s="24">
        <f t="shared" si="1336"/>
        <v>721.97024036228265</v>
      </c>
      <c r="R2219" s="12">
        <f t="shared" si="1322"/>
        <v>0.19566010519394655</v>
      </c>
      <c r="S2219" s="24">
        <f t="shared" si="1323"/>
        <v>1477.1163419697723</v>
      </c>
      <c r="T2219" s="12">
        <f t="shared" si="1337"/>
        <v>0.11249520414800271</v>
      </c>
      <c r="W2219" s="24">
        <f t="shared" si="1338"/>
        <v>1031.5448721690027</v>
      </c>
      <c r="X2219" s="24">
        <f t="shared" si="1339"/>
        <v>650</v>
      </c>
      <c r="Y2219" s="13">
        <f t="shared" si="1324"/>
        <v>0.25342402811821857</v>
      </c>
      <c r="Z2219" s="24">
        <f t="shared" si="1325"/>
        <v>979.74404869188447</v>
      </c>
      <c r="AA2219" s="24">
        <f t="shared" si="1326"/>
        <v>10113.65936531513</v>
      </c>
      <c r="AB2219" s="24">
        <f t="shared" si="1340"/>
        <v>876.75755626564273</v>
      </c>
      <c r="AC2219" s="24">
        <f t="shared" si="1341"/>
        <v>721.97024036228265</v>
      </c>
      <c r="AD2219" s="123">
        <f t="shared" si="1342"/>
        <v>11005</v>
      </c>
      <c r="AE2219" s="14">
        <f t="shared" si="1343"/>
        <v>183.41666666666666</v>
      </c>
      <c r="AF2219" s="24">
        <f t="shared" si="1327"/>
        <v>500</v>
      </c>
      <c r="AG2219" s="3">
        <f t="shared" si="1344"/>
        <v>-1</v>
      </c>
      <c r="AH2219" s="14">
        <f t="shared" si="1348"/>
        <v>0</v>
      </c>
      <c r="AI2219" s="14">
        <f t="shared" si="1349"/>
        <v>0</v>
      </c>
      <c r="AJ2219" s="14">
        <f t="shared" si="1350"/>
        <v>0.64999999999999991</v>
      </c>
      <c r="AK2219" s="14">
        <f t="shared" si="1351"/>
        <v>0.87999999999999989</v>
      </c>
      <c r="AL2219" s="24">
        <f t="shared" si="1345"/>
        <v>857.56957730948307</v>
      </c>
      <c r="AM2219" s="14">
        <f t="shared" si="1346"/>
        <v>683.59428244996332</v>
      </c>
      <c r="AN2219" s="138" t="str">
        <f t="shared" si="1347"/>
        <v>modifiée</v>
      </c>
      <c r="AP2219" s="124"/>
    </row>
    <row r="2220" spans="2:42" x14ac:dyDescent="0.25">
      <c r="B2220" s="3">
        <f t="shared" si="1328"/>
        <v>11010</v>
      </c>
      <c r="C2220" s="14">
        <f t="shared" si="1329"/>
        <v>183.5</v>
      </c>
      <c r="D2220" s="11">
        <f t="shared" si="1330"/>
        <v>1112.6225195476384</v>
      </c>
      <c r="E2220" s="11">
        <f t="shared" si="1315"/>
        <v>1070.9554095430503</v>
      </c>
      <c r="F2220" s="11">
        <f t="shared" si="1331"/>
        <v>575.94221611606054</v>
      </c>
      <c r="G2220" s="11">
        <f t="shared" si="1316"/>
        <v>819.19075497722986</v>
      </c>
      <c r="H2220" s="11">
        <f t="shared" si="1317"/>
        <v>722.08273556643064</v>
      </c>
      <c r="I2220" s="24">
        <f t="shared" si="1332"/>
        <v>575.94221611606054</v>
      </c>
      <c r="J2220" s="12">
        <f t="shared" si="1318"/>
        <v>0.21882908914343546</v>
      </c>
      <c r="K2220" s="24">
        <f t="shared" si="1319"/>
        <v>733.73532433408332</v>
      </c>
      <c r="L2220" s="12">
        <f t="shared" si="1333"/>
        <v>0.17217932127742655</v>
      </c>
      <c r="M2220" s="24">
        <f t="shared" si="1334"/>
        <v>819.19075497722986</v>
      </c>
      <c r="N2220" s="12">
        <f t="shared" si="1320"/>
        <v>0.64477633786486777</v>
      </c>
      <c r="O2220" s="24">
        <f t="shared" si="1321"/>
        <v>747.06199623306293</v>
      </c>
      <c r="P2220" s="12">
        <f t="shared" si="1335"/>
        <v>0.2425757683275894</v>
      </c>
      <c r="Q2220" s="24">
        <f t="shared" si="1336"/>
        <v>722.08273556643064</v>
      </c>
      <c r="R2220" s="12">
        <f t="shared" si="1322"/>
        <v>0.19490370068220186</v>
      </c>
      <c r="S2220" s="24">
        <f t="shared" si="1323"/>
        <v>1482.8489035451912</v>
      </c>
      <c r="T2220" s="12">
        <f t="shared" si="1337"/>
        <v>0.11207489632245356</v>
      </c>
      <c r="W2220" s="24">
        <f t="shared" si="1338"/>
        <v>1031.7982961971209</v>
      </c>
      <c r="X2220" s="24">
        <f t="shared" si="1339"/>
        <v>650</v>
      </c>
      <c r="Y2220" s="13">
        <f t="shared" si="1324"/>
        <v>0.25333683045066557</v>
      </c>
      <c r="Z2220" s="24">
        <f t="shared" si="1325"/>
        <v>978.92783364823686</v>
      </c>
      <c r="AA2220" s="24">
        <f t="shared" si="1326"/>
        <v>10110.658582775286</v>
      </c>
      <c r="AB2220" s="24">
        <f t="shared" si="1340"/>
        <v>876.94051588177581</v>
      </c>
      <c r="AC2220" s="24">
        <f t="shared" si="1341"/>
        <v>722.08273556643064</v>
      </c>
      <c r="AD2220" s="123">
        <f t="shared" si="1342"/>
        <v>11010</v>
      </c>
      <c r="AE2220" s="14">
        <f t="shared" si="1343"/>
        <v>183.5</v>
      </c>
      <c r="AF2220" s="24">
        <f t="shared" si="1327"/>
        <v>500</v>
      </c>
      <c r="AG2220" s="3">
        <f t="shared" si="1344"/>
        <v>-1</v>
      </c>
      <c r="AH2220" s="14">
        <f t="shared" si="1348"/>
        <v>0</v>
      </c>
      <c r="AI2220" s="14">
        <f t="shared" si="1349"/>
        <v>0</v>
      </c>
      <c r="AJ2220" s="14">
        <f t="shared" si="1350"/>
        <v>0.64999999999999991</v>
      </c>
      <c r="AK2220" s="14">
        <f t="shared" si="1351"/>
        <v>0.87999999999999989</v>
      </c>
      <c r="AL2220" s="24">
        <f t="shared" si="1345"/>
        <v>857.74039745739651</v>
      </c>
      <c r="AM2220" s="14">
        <f t="shared" si="1346"/>
        <v>683.68249871767216</v>
      </c>
      <c r="AN2220" s="138" t="str">
        <f t="shared" si="1347"/>
        <v>modifiée</v>
      </c>
      <c r="AP2220" s="124"/>
    </row>
    <row r="2221" spans="2:42" x14ac:dyDescent="0.25">
      <c r="B2221" s="3">
        <f t="shared" si="1328"/>
        <v>11015</v>
      </c>
      <c r="C2221" s="14">
        <f t="shared" si="1329"/>
        <v>183.58333333333334</v>
      </c>
      <c r="D2221" s="11">
        <f t="shared" si="1330"/>
        <v>1112.6905012167979</v>
      </c>
      <c r="E2221" s="11">
        <f t="shared" si="1315"/>
        <v>1071.1761849694226</v>
      </c>
      <c r="F2221" s="11">
        <f t="shared" si="1331"/>
        <v>576.11439543733798</v>
      </c>
      <c r="G2221" s="11">
        <f t="shared" si="1316"/>
        <v>819.43333074555744</v>
      </c>
      <c r="H2221" s="11">
        <f t="shared" si="1317"/>
        <v>722.19481046275314</v>
      </c>
      <c r="I2221" s="24">
        <f t="shared" si="1332"/>
        <v>576.11439543733798</v>
      </c>
      <c r="J2221" s="12">
        <f t="shared" si="1318"/>
        <v>0.2187759094067637</v>
      </c>
      <c r="K2221" s="24">
        <f t="shared" si="1319"/>
        <v>733.91367967238671</v>
      </c>
      <c r="L2221" s="12">
        <f t="shared" si="1333"/>
        <v>0.172107320277435</v>
      </c>
      <c r="M2221" s="24">
        <f t="shared" si="1334"/>
        <v>819.43333074555744</v>
      </c>
      <c r="N2221" s="12">
        <f t="shared" si="1320"/>
        <v>0.64525506809513478</v>
      </c>
      <c r="O2221" s="24">
        <f t="shared" si="1321"/>
        <v>746.50773299800437</v>
      </c>
      <c r="P2221" s="12">
        <f t="shared" si="1335"/>
        <v>0.24257822601729329</v>
      </c>
      <c r="Q2221" s="24">
        <f t="shared" si="1336"/>
        <v>722.19481046275314</v>
      </c>
      <c r="R2221" s="12">
        <f t="shared" si="1322"/>
        <v>0.19414533194701367</v>
      </c>
      <c r="S2221" s="24">
        <f t="shared" si="1323"/>
        <v>1488.641194486102</v>
      </c>
      <c r="T2221" s="12">
        <f t="shared" si="1337"/>
        <v>0.11165353390291491</v>
      </c>
      <c r="W2221" s="24">
        <f t="shared" si="1338"/>
        <v>1032.0516330275716</v>
      </c>
      <c r="X2221" s="24">
        <f t="shared" si="1339"/>
        <v>650</v>
      </c>
      <c r="Y2221" s="13">
        <f t="shared" si="1324"/>
        <v>0.25325001238705247</v>
      </c>
      <c r="Z2221" s="24">
        <f t="shared" si="1325"/>
        <v>978.11379854627489</v>
      </c>
      <c r="AA2221" s="24">
        <f t="shared" si="1326"/>
        <v>10107.67223710659</v>
      </c>
      <c r="AB2221" s="24">
        <f t="shared" si="1340"/>
        <v>877.12322174516237</v>
      </c>
      <c r="AC2221" s="24">
        <f t="shared" si="1341"/>
        <v>722.19481046275314</v>
      </c>
      <c r="AD2221" s="123">
        <f t="shared" si="1342"/>
        <v>11015</v>
      </c>
      <c r="AE2221" s="14">
        <f t="shared" si="1343"/>
        <v>183.58333333333334</v>
      </c>
      <c r="AF2221" s="24">
        <f t="shared" si="1327"/>
        <v>500</v>
      </c>
      <c r="AG2221" s="3">
        <f t="shared" si="1344"/>
        <v>-1</v>
      </c>
      <c r="AH2221" s="14">
        <f t="shared" si="1348"/>
        <v>0</v>
      </c>
      <c r="AI2221" s="14">
        <f t="shared" si="1349"/>
        <v>0</v>
      </c>
      <c r="AJ2221" s="14">
        <f t="shared" si="1350"/>
        <v>0.64999999999999991</v>
      </c>
      <c r="AK2221" s="14">
        <f t="shared" si="1351"/>
        <v>0.87999999999999989</v>
      </c>
      <c r="AL2221" s="24">
        <f t="shared" si="1345"/>
        <v>857.91097533162508</v>
      </c>
      <c r="AM2221" s="14">
        <f t="shared" si="1346"/>
        <v>683.77031763567857</v>
      </c>
      <c r="AN2221" s="138" t="str">
        <f t="shared" si="1347"/>
        <v>modifiée</v>
      </c>
      <c r="AP2221" s="124"/>
    </row>
    <row r="2222" spans="2:42" x14ac:dyDescent="0.25">
      <c r="B2222" s="3">
        <f t="shared" si="1328"/>
        <v>11020</v>
      </c>
      <c r="C2222" s="14">
        <f t="shared" si="1329"/>
        <v>183.66666666666666</v>
      </c>
      <c r="D2222" s="11">
        <f t="shared" si="1330"/>
        <v>1112.7584520552668</v>
      </c>
      <c r="E2222" s="11">
        <f t="shared" si="1315"/>
        <v>1071.3969603957948</v>
      </c>
      <c r="F2222" s="11">
        <f t="shared" si="1331"/>
        <v>576.28650275761538</v>
      </c>
      <c r="G2222" s="11">
        <f t="shared" si="1316"/>
        <v>819.6759089715747</v>
      </c>
      <c r="H2222" s="11">
        <f t="shared" si="1317"/>
        <v>722.30646399665602</v>
      </c>
      <c r="I2222" s="24">
        <f t="shared" si="1332"/>
        <v>576.28650275761538</v>
      </c>
      <c r="J2222" s="12">
        <f t="shared" si="1318"/>
        <v>0.21872273982995399</v>
      </c>
      <c r="K2222" s="24">
        <f t="shared" si="1319"/>
        <v>734.09208764127629</v>
      </c>
      <c r="L2222" s="12">
        <f t="shared" si="1333"/>
        <v>0.17203535305786535</v>
      </c>
      <c r="M2222" s="24">
        <f t="shared" si="1334"/>
        <v>819.6759089715747</v>
      </c>
      <c r="N2222" s="12">
        <f t="shared" si="1320"/>
        <v>0.6457318895710763</v>
      </c>
      <c r="O2222" s="24">
        <f t="shared" si="1321"/>
        <v>745.95649660283993</v>
      </c>
      <c r="P2222" s="12">
        <f t="shared" si="1335"/>
        <v>0.24257985022687434</v>
      </c>
      <c r="Q2222" s="24">
        <f t="shared" si="1336"/>
        <v>722.30646399665602</v>
      </c>
      <c r="R2222" s="12">
        <f t="shared" si="1322"/>
        <v>0.1933850145928025</v>
      </c>
      <c r="S2222" s="24">
        <f t="shared" si="1323"/>
        <v>1494.4939733932197</v>
      </c>
      <c r="T2222" s="12">
        <f t="shared" si="1337"/>
        <v>0.11123112313315468</v>
      </c>
      <c r="W2222" s="24">
        <f t="shared" si="1338"/>
        <v>1032.3048830399587</v>
      </c>
      <c r="X2222" s="24">
        <f t="shared" si="1339"/>
        <v>650</v>
      </c>
      <c r="Y2222" s="13">
        <f t="shared" si="1324"/>
        <v>0.25316357232386905</v>
      </c>
      <c r="Z2222" s="24">
        <f t="shared" si="1325"/>
        <v>977.30193389590454</v>
      </c>
      <c r="AA2222" s="24">
        <f t="shared" si="1326"/>
        <v>10104.700267606955</v>
      </c>
      <c r="AB2222" s="24">
        <f t="shared" si="1340"/>
        <v>877.30567351830734</v>
      </c>
      <c r="AC2222" s="24">
        <f t="shared" si="1341"/>
        <v>722.30646399665602</v>
      </c>
      <c r="AD2222" s="123">
        <f t="shared" si="1342"/>
        <v>11020</v>
      </c>
      <c r="AE2222" s="14">
        <f t="shared" si="1343"/>
        <v>183.66666666666666</v>
      </c>
      <c r="AF2222" s="24">
        <f t="shared" si="1327"/>
        <v>500</v>
      </c>
      <c r="AG2222" s="3">
        <f t="shared" si="1344"/>
        <v>-1</v>
      </c>
      <c r="AH2222" s="14">
        <f t="shared" si="1348"/>
        <v>0</v>
      </c>
      <c r="AI2222" s="14">
        <f t="shared" si="1349"/>
        <v>0</v>
      </c>
      <c r="AJ2222" s="14">
        <f t="shared" si="1350"/>
        <v>0.64999999999999991</v>
      </c>
      <c r="AK2222" s="14">
        <f t="shared" si="1351"/>
        <v>0.87999999999999989</v>
      </c>
      <c r="AL2222" s="24">
        <f t="shared" si="1345"/>
        <v>858.08131062646999</v>
      </c>
      <c r="AM2222" s="14">
        <f t="shared" si="1346"/>
        <v>683.85773821298142</v>
      </c>
      <c r="AN2222" s="138" t="str">
        <f t="shared" si="1347"/>
        <v>modifiée</v>
      </c>
      <c r="AP2222" s="124"/>
    </row>
    <row r="2223" spans="2:42" x14ac:dyDescent="0.25">
      <c r="B2223" s="3">
        <f t="shared" si="1328"/>
        <v>11025</v>
      </c>
      <c r="C2223" s="14">
        <f t="shared" si="1329"/>
        <v>183.75</v>
      </c>
      <c r="D2223" s="11">
        <f t="shared" si="1330"/>
        <v>1112.8263720909979</v>
      </c>
      <c r="E2223" s="11">
        <f t="shared" si="1315"/>
        <v>1071.6177358221671</v>
      </c>
      <c r="F2223" s="11">
        <f t="shared" si="1331"/>
        <v>576.4585381106732</v>
      </c>
      <c r="G2223" s="11">
        <f t="shared" si="1316"/>
        <v>819.91848882180159</v>
      </c>
      <c r="H2223" s="11">
        <f t="shared" si="1317"/>
        <v>722.41769511978919</v>
      </c>
      <c r="I2223" s="24">
        <f t="shared" si="1332"/>
        <v>576.4585381106732</v>
      </c>
      <c r="J2223" s="12">
        <f t="shared" si="1318"/>
        <v>0.21866958043392237</v>
      </c>
      <c r="K2223" s="24">
        <f t="shared" si="1319"/>
        <v>734.27054818404201</v>
      </c>
      <c r="L2223" s="12">
        <f t="shared" si="1333"/>
        <v>0.17196341962152176</v>
      </c>
      <c r="M2223" s="24">
        <f t="shared" si="1334"/>
        <v>819.91848882180159</v>
      </c>
      <c r="N2223" s="12">
        <f t="shared" si="1320"/>
        <v>0.64620681205702102</v>
      </c>
      <c r="O2223" s="24">
        <f t="shared" si="1321"/>
        <v>745.40826419927623</v>
      </c>
      <c r="P2223" s="12">
        <f t="shared" si="1335"/>
        <v>0.24258064624700756</v>
      </c>
      <c r="Q2223" s="24">
        <f t="shared" si="1336"/>
        <v>722.41769511978919</v>
      </c>
      <c r="R2223" s="12">
        <f t="shared" si="1322"/>
        <v>0.1926227646115439</v>
      </c>
      <c r="S2223" s="24">
        <f t="shared" si="1323"/>
        <v>1500.408009595054</v>
      </c>
      <c r="T2223" s="12">
        <f t="shared" si="1337"/>
        <v>0.11080767045939745</v>
      </c>
      <c r="W2223" s="24">
        <f t="shared" si="1338"/>
        <v>1032.5580466122826</v>
      </c>
      <c r="X2223" s="24">
        <f t="shared" si="1339"/>
        <v>650</v>
      </c>
      <c r="Y2223" s="13">
        <f t="shared" si="1324"/>
        <v>0.2530775086629356</v>
      </c>
      <c r="Z2223" s="24">
        <f t="shared" si="1325"/>
        <v>976.49223024711205</v>
      </c>
      <c r="AA2223" s="24">
        <f t="shared" si="1326"/>
        <v>10101.742613767548</v>
      </c>
      <c r="AB2223" s="24">
        <f t="shared" si="1340"/>
        <v>877.48787086603591</v>
      </c>
      <c r="AC2223" s="24">
        <f t="shared" si="1341"/>
        <v>722.41769511978919</v>
      </c>
      <c r="AD2223" s="123">
        <f t="shared" si="1342"/>
        <v>11025</v>
      </c>
      <c r="AE2223" s="14">
        <f t="shared" si="1343"/>
        <v>183.75</v>
      </c>
      <c r="AF2223" s="24">
        <f t="shared" si="1327"/>
        <v>500</v>
      </c>
      <c r="AG2223" s="3">
        <f t="shared" si="1344"/>
        <v>-1</v>
      </c>
      <c r="AH2223" s="14">
        <f t="shared" si="1348"/>
        <v>0</v>
      </c>
      <c r="AI2223" s="14">
        <f t="shared" si="1349"/>
        <v>0</v>
      </c>
      <c r="AJ2223" s="14">
        <f t="shared" si="1350"/>
        <v>0.64999999999999991</v>
      </c>
      <c r="AK2223" s="14">
        <f t="shared" si="1351"/>
        <v>0.87999999999999989</v>
      </c>
      <c r="AL2223" s="24">
        <f t="shared" si="1345"/>
        <v>858.25140303847877</v>
      </c>
      <c r="AM2223" s="14">
        <f t="shared" si="1346"/>
        <v>683.94475946467492</v>
      </c>
      <c r="AN2223" s="138" t="str">
        <f t="shared" si="1347"/>
        <v>modifiée</v>
      </c>
      <c r="AP2223" s="124"/>
    </row>
    <row r="2224" spans="2:42" x14ac:dyDescent="0.25">
      <c r="B2224" s="3">
        <f t="shared" si="1328"/>
        <v>11030</v>
      </c>
      <c r="C2224" s="14">
        <f t="shared" si="1329"/>
        <v>183.83333333333334</v>
      </c>
      <c r="D2224" s="11">
        <f t="shared" si="1330"/>
        <v>1112.8942613519041</v>
      </c>
      <c r="E2224" s="11">
        <f t="shared" si="1315"/>
        <v>1071.8385112485394</v>
      </c>
      <c r="F2224" s="11">
        <f t="shared" si="1331"/>
        <v>576.63050153029474</v>
      </c>
      <c r="G2224" s="11">
        <f t="shared" si="1316"/>
        <v>820.16106946804859</v>
      </c>
      <c r="H2224" s="11">
        <f t="shared" si="1317"/>
        <v>722.52850279024858</v>
      </c>
      <c r="I2224" s="24">
        <f t="shared" si="1332"/>
        <v>576.63050153029474</v>
      </c>
      <c r="J2224" s="12">
        <f t="shared" si="1318"/>
        <v>0.21861643123954369</v>
      </c>
      <c r="K2224" s="24">
        <f t="shared" si="1319"/>
        <v>734.44906124397403</v>
      </c>
      <c r="L2224" s="12">
        <f t="shared" si="1333"/>
        <v>0.17189151997122801</v>
      </c>
      <c r="M2224" s="24">
        <f t="shared" si="1334"/>
        <v>820.16106946804859</v>
      </c>
      <c r="N2224" s="12">
        <f t="shared" si="1320"/>
        <v>0.64667984526301536</v>
      </c>
      <c r="O2224" s="24">
        <f t="shared" si="1321"/>
        <v>744.86301315492756</v>
      </c>
      <c r="P2224" s="12">
        <f t="shared" si="1335"/>
        <v>0.24258061933580305</v>
      </c>
      <c r="Q2224" s="24">
        <f t="shared" si="1336"/>
        <v>722.52850279024858</v>
      </c>
      <c r="R2224" s="12">
        <f t="shared" si="1322"/>
        <v>0.19185859838552816</v>
      </c>
      <c r="S2224" s="24">
        <f t="shared" si="1323"/>
        <v>1506.3840833067575</v>
      </c>
      <c r="T2224" s="12">
        <f t="shared" si="1337"/>
        <v>0.11038318253244322</v>
      </c>
      <c r="W2224" s="24">
        <f t="shared" si="1338"/>
        <v>1032.8111241209456</v>
      </c>
      <c r="X2224" s="24">
        <f t="shared" si="1339"/>
        <v>650</v>
      </c>
      <c r="Y2224" s="13">
        <f t="shared" si="1324"/>
        <v>0.25299181981139385</v>
      </c>
      <c r="Z2224" s="24">
        <f t="shared" si="1325"/>
        <v>975.68467818984459</v>
      </c>
      <c r="AA2224" s="24">
        <f t="shared" si="1326"/>
        <v>10098.799215272516</v>
      </c>
      <c r="AB2224" s="24">
        <f t="shared" si="1340"/>
        <v>877.66981345559702</v>
      </c>
      <c r="AC2224" s="24">
        <f t="shared" si="1341"/>
        <v>722.52850279024858</v>
      </c>
      <c r="AD2224" s="123">
        <f t="shared" si="1342"/>
        <v>11030</v>
      </c>
      <c r="AE2224" s="14">
        <f t="shared" si="1343"/>
        <v>183.83333333333334</v>
      </c>
      <c r="AF2224" s="24">
        <f t="shared" si="1327"/>
        <v>500</v>
      </c>
      <c r="AG2224" s="3">
        <f t="shared" si="1344"/>
        <v>-1</v>
      </c>
      <c r="AH2224" s="14">
        <f t="shared" si="1348"/>
        <v>0</v>
      </c>
      <c r="AI2224" s="14">
        <f t="shared" si="1349"/>
        <v>0</v>
      </c>
      <c r="AJ2224" s="14">
        <f t="shared" si="1350"/>
        <v>0.64999999999999991</v>
      </c>
      <c r="AK2224" s="14">
        <f t="shared" si="1351"/>
        <v>0.87999999999999989</v>
      </c>
      <c r="AL2224" s="24">
        <f t="shared" si="1345"/>
        <v>858.4212522665423</v>
      </c>
      <c r="AM2224" s="14">
        <f t="shared" si="1346"/>
        <v>684.03138041213901</v>
      </c>
      <c r="AN2224" s="138" t="str">
        <f t="shared" si="1347"/>
        <v>modifiée</v>
      </c>
      <c r="AP2224" s="124"/>
    </row>
    <row r="2225" spans="2:42" x14ac:dyDescent="0.25">
      <c r="B2225" s="3">
        <f t="shared" si="1328"/>
        <v>11035</v>
      </c>
      <c r="C2225" s="14">
        <f t="shared" si="1329"/>
        <v>183.91666666666666</v>
      </c>
      <c r="D2225" s="11">
        <f t="shared" si="1330"/>
        <v>1112.9621198658613</v>
      </c>
      <c r="E2225" s="11">
        <f t="shared" si="1315"/>
        <v>1072.0592866749114</v>
      </c>
      <c r="F2225" s="11">
        <f t="shared" si="1331"/>
        <v>576.80239305026601</v>
      </c>
      <c r="G2225" s="11">
        <f t="shared" si="1316"/>
        <v>820.40365008738445</v>
      </c>
      <c r="H2225" s="11">
        <f t="shared" si="1317"/>
        <v>722.63888597278105</v>
      </c>
      <c r="I2225" s="24">
        <f t="shared" si="1332"/>
        <v>576.80239305026601</v>
      </c>
      <c r="J2225" s="12">
        <f t="shared" si="1318"/>
        <v>0.21856329226765212</v>
      </c>
      <c r="K2225" s="24">
        <f t="shared" si="1319"/>
        <v>734.62762676436091</v>
      </c>
      <c r="L2225" s="12">
        <f t="shared" si="1333"/>
        <v>0.17181965410970848</v>
      </c>
      <c r="M2225" s="24">
        <f t="shared" si="1334"/>
        <v>820.40365008738445</v>
      </c>
      <c r="N2225" s="12">
        <f t="shared" si="1320"/>
        <v>0.64715099884506733</v>
      </c>
      <c r="O2225" s="24">
        <f t="shared" si="1321"/>
        <v>744.32072105090197</v>
      </c>
      <c r="P2225" s="12">
        <f t="shared" si="1335"/>
        <v>0.24257977471863656</v>
      </c>
      <c r="Q2225" s="24">
        <f t="shared" si="1336"/>
        <v>722.63888597278105</v>
      </c>
      <c r="R2225" s="12">
        <f t="shared" si="1322"/>
        <v>0.19109253269004156</v>
      </c>
      <c r="S2225" s="24">
        <f t="shared" si="1323"/>
        <v>1512.4229857913469</v>
      </c>
      <c r="T2225" s="12">
        <f t="shared" si="1337"/>
        <v>0.10995766620953905</v>
      </c>
      <c r="W2225" s="24">
        <f t="shared" si="1338"/>
        <v>1033.0641159407569</v>
      </c>
      <c r="X2225" s="24">
        <f t="shared" si="1339"/>
        <v>650</v>
      </c>
      <c r="Y2225" s="13">
        <f t="shared" si="1324"/>
        <v>0.25290650418170202</v>
      </c>
      <c r="Z2225" s="24">
        <f t="shared" si="1325"/>
        <v>974.87926835386247</v>
      </c>
      <c r="AA2225" s="24">
        <f t="shared" si="1326"/>
        <v>10095.870011998923</v>
      </c>
      <c r="AB2225" s="24">
        <f t="shared" si="1340"/>
        <v>877.85150095676897</v>
      </c>
      <c r="AC2225" s="24">
        <f t="shared" si="1341"/>
        <v>722.63888597278105</v>
      </c>
      <c r="AD2225" s="123">
        <f t="shared" si="1342"/>
        <v>11035</v>
      </c>
      <c r="AE2225" s="14">
        <f t="shared" si="1343"/>
        <v>183.91666666666666</v>
      </c>
      <c r="AF2225" s="24">
        <f t="shared" si="1327"/>
        <v>500</v>
      </c>
      <c r="AG2225" s="3">
        <f t="shared" si="1344"/>
        <v>-1</v>
      </c>
      <c r="AH2225" s="14">
        <f t="shared" si="1348"/>
        <v>0</v>
      </c>
      <c r="AI2225" s="14">
        <f t="shared" si="1349"/>
        <v>0</v>
      </c>
      <c r="AJ2225" s="14">
        <f t="shared" si="1350"/>
        <v>0.64999999999999991</v>
      </c>
      <c r="AK2225" s="14">
        <f t="shared" si="1351"/>
        <v>0.87999999999999989</v>
      </c>
      <c r="AL2225" s="24">
        <f t="shared" si="1345"/>
        <v>858.59085801199421</v>
      </c>
      <c r="AM2225" s="14">
        <f t="shared" si="1346"/>
        <v>684.11760008323165</v>
      </c>
      <c r="AN2225" s="138" t="str">
        <f t="shared" si="1347"/>
        <v>modifiée</v>
      </c>
      <c r="AP2225" s="124"/>
    </row>
    <row r="2226" spans="2:42" x14ac:dyDescent="0.25">
      <c r="B2226" s="3">
        <f t="shared" si="1328"/>
        <v>11040</v>
      </c>
      <c r="C2226" s="14">
        <f t="shared" si="1329"/>
        <v>184</v>
      </c>
      <c r="D2226" s="11">
        <f t="shared" si="1330"/>
        <v>1113.0299476607076</v>
      </c>
      <c r="E2226" s="11">
        <f t="shared" si="1315"/>
        <v>1072.2800621012836</v>
      </c>
      <c r="F2226" s="11">
        <f t="shared" si="1331"/>
        <v>576.97421270437576</v>
      </c>
      <c r="G2226" s="11">
        <f t="shared" si="1316"/>
        <v>820.64622986210304</v>
      </c>
      <c r="H2226" s="11">
        <f t="shared" si="1317"/>
        <v>722.74884363899059</v>
      </c>
      <c r="I2226" s="24">
        <f t="shared" si="1332"/>
        <v>576.97421270437576</v>
      </c>
      <c r="J2226" s="12">
        <f t="shared" si="1318"/>
        <v>0.21851016353904062</v>
      </c>
      <c r="K2226" s="24">
        <f t="shared" si="1319"/>
        <v>734.80624468849192</v>
      </c>
      <c r="L2226" s="12">
        <f t="shared" si="1333"/>
        <v>0.17174782203964264</v>
      </c>
      <c r="M2226" s="24">
        <f t="shared" si="1334"/>
        <v>820.64622986210304</v>
      </c>
      <c r="N2226" s="12">
        <f t="shared" si="1320"/>
        <v>0.6476202824053896</v>
      </c>
      <c r="O2226" s="24">
        <f t="shared" si="1321"/>
        <v>743.78136567941942</v>
      </c>
      <c r="P2226" s="12">
        <f t="shared" si="1335"/>
        <v>0.24257811758850986</v>
      </c>
      <c r="Q2226" s="24">
        <f t="shared" si="1336"/>
        <v>722.74884363899059</v>
      </c>
      <c r="R2226" s="12">
        <f t="shared" si="1322"/>
        <v>0.19032458469597449</v>
      </c>
      <c r="S2226" s="24">
        <f t="shared" si="1323"/>
        <v>1518.5255195232589</v>
      </c>
      <c r="T2226" s="12">
        <f t="shared" si="1337"/>
        <v>0.10953112855637855</v>
      </c>
      <c r="W2226" s="24">
        <f t="shared" si="1338"/>
        <v>1033.3170224449386</v>
      </c>
      <c r="X2226" s="24">
        <f t="shared" si="1339"/>
        <v>650</v>
      </c>
      <c r="Y2226" s="13">
        <f t="shared" si="1324"/>
        <v>0.25282156019162388</v>
      </c>
      <c r="Z2226" s="24">
        <f t="shared" si="1325"/>
        <v>974.07599140862544</v>
      </c>
      <c r="AA2226" s="24">
        <f t="shared" si="1326"/>
        <v>10092.954944016377</v>
      </c>
      <c r="AB2226" s="24">
        <f t="shared" si="1340"/>
        <v>878.03293304196461</v>
      </c>
      <c r="AC2226" s="24">
        <f t="shared" si="1341"/>
        <v>722.74884363899059</v>
      </c>
      <c r="AD2226" s="123">
        <f t="shared" si="1342"/>
        <v>11040</v>
      </c>
      <c r="AE2226" s="14">
        <f t="shared" si="1343"/>
        <v>184</v>
      </c>
      <c r="AF2226" s="24">
        <f t="shared" si="1327"/>
        <v>500</v>
      </c>
      <c r="AG2226" s="3">
        <f t="shared" si="1344"/>
        <v>-1</v>
      </c>
      <c r="AH2226" s="14">
        <f t="shared" si="1348"/>
        <v>0</v>
      </c>
      <c r="AI2226" s="14">
        <f t="shared" si="1349"/>
        <v>0</v>
      </c>
      <c r="AJ2226" s="14">
        <f t="shared" si="1350"/>
        <v>0.64999999999999991</v>
      </c>
      <c r="AK2226" s="14">
        <f t="shared" si="1351"/>
        <v>0.87999999999999989</v>
      </c>
      <c r="AL2226" s="24">
        <f t="shared" si="1345"/>
        <v>858.76021997871112</v>
      </c>
      <c r="AM2226" s="14">
        <f t="shared" si="1346"/>
        <v>684.20341751248361</v>
      </c>
      <c r="AN2226" s="138" t="str">
        <f t="shared" si="1347"/>
        <v>modifiée</v>
      </c>
      <c r="AP2226" s="124"/>
    </row>
    <row r="2227" spans="2:42" x14ac:dyDescent="0.25">
      <c r="B2227" s="3">
        <f t="shared" si="1328"/>
        <v>11045</v>
      </c>
      <c r="C2227" s="14">
        <f t="shared" si="1329"/>
        <v>184.08333333333334</v>
      </c>
      <c r="D2227" s="11">
        <f t="shared" si="1330"/>
        <v>1113.0977447642429</v>
      </c>
      <c r="E2227" s="11">
        <f t="shared" si="1315"/>
        <v>1072.5008375276559</v>
      </c>
      <c r="F2227" s="11">
        <f t="shared" si="1331"/>
        <v>577.14596052641537</v>
      </c>
      <c r="G2227" s="11">
        <f t="shared" si="1316"/>
        <v>820.88880797969159</v>
      </c>
      <c r="H2227" s="11">
        <f t="shared" si="1317"/>
        <v>722.85837476754693</v>
      </c>
      <c r="I2227" s="24">
        <f t="shared" si="1332"/>
        <v>577.14596052641537</v>
      </c>
      <c r="J2227" s="12">
        <f t="shared" si="1318"/>
        <v>0.21845704507446156</v>
      </c>
      <c r="K2227" s="24">
        <f t="shared" si="1319"/>
        <v>734.98491495965504</v>
      </c>
      <c r="L2227" s="12">
        <f t="shared" si="1333"/>
        <v>0.17167602376368532</v>
      </c>
      <c r="M2227" s="24">
        <f t="shared" si="1334"/>
        <v>820.88880797969159</v>
      </c>
      <c r="N2227" s="12">
        <f t="shared" si="1320"/>
        <v>0.64808770549264538</v>
      </c>
      <c r="O2227" s="24">
        <f t="shared" si="1321"/>
        <v>743.24492504145837</v>
      </c>
      <c r="P2227" s="12">
        <f t="shared" si="1335"/>
        <v>0.24257565310630252</v>
      </c>
      <c r="Q2227" s="24">
        <f t="shared" si="1336"/>
        <v>722.85837476754693</v>
      </c>
      <c r="R2227" s="12">
        <f t="shared" si="1322"/>
        <v>0.18955477197234774</v>
      </c>
      <c r="S2227" s="24">
        <f t="shared" si="1323"/>
        <v>1524.6924983543245</v>
      </c>
      <c r="T2227" s="12">
        <f t="shared" si="1337"/>
        <v>0.1091035768490374</v>
      </c>
      <c r="W2227" s="24">
        <f t="shared" si="1338"/>
        <v>1033.5698440051303</v>
      </c>
      <c r="X2227" s="24">
        <f t="shared" si="1339"/>
        <v>650</v>
      </c>
      <c r="Y2227" s="13">
        <f t="shared" si="1324"/>
        <v>0.2527369862642237</v>
      </c>
      <c r="Z2227" s="24">
        <f t="shared" si="1325"/>
        <v>973.27483806313921</v>
      </c>
      <c r="AA2227" s="24">
        <f t="shared" si="1326"/>
        <v>10090.053951586955</v>
      </c>
      <c r="AB2227" s="24">
        <f t="shared" si="1340"/>
        <v>878.21410938633858</v>
      </c>
      <c r="AC2227" s="24">
        <f t="shared" si="1341"/>
        <v>722.85837476754693</v>
      </c>
      <c r="AD2227" s="123">
        <f t="shared" si="1342"/>
        <v>11045</v>
      </c>
      <c r="AE2227" s="14">
        <f t="shared" si="1343"/>
        <v>184.08333333333334</v>
      </c>
      <c r="AF2227" s="24">
        <f t="shared" si="1327"/>
        <v>500</v>
      </c>
      <c r="AG2227" s="3">
        <f t="shared" si="1344"/>
        <v>-1</v>
      </c>
      <c r="AH2227" s="14">
        <f t="shared" si="1348"/>
        <v>0</v>
      </c>
      <c r="AI2227" s="14">
        <f t="shared" si="1349"/>
        <v>0</v>
      </c>
      <c r="AJ2227" s="14">
        <f t="shared" si="1350"/>
        <v>0.64999999999999991</v>
      </c>
      <c r="AK2227" s="14">
        <f t="shared" si="1351"/>
        <v>0.87999999999999989</v>
      </c>
      <c r="AL2227" s="24">
        <f t="shared" si="1345"/>
        <v>858.92933787321249</v>
      </c>
      <c r="AM2227" s="14">
        <f t="shared" si="1346"/>
        <v>684.28883174129476</v>
      </c>
      <c r="AN2227" s="138" t="str">
        <f t="shared" si="1347"/>
        <v>modifiée</v>
      </c>
      <c r="AP2227" s="124"/>
    </row>
    <row r="2228" spans="2:42" x14ac:dyDescent="0.25">
      <c r="B2228" s="3">
        <f t="shared" si="1328"/>
        <v>11050</v>
      </c>
      <c r="C2228" s="14">
        <f t="shared" si="1329"/>
        <v>184.16666666666666</v>
      </c>
      <c r="D2228" s="11">
        <f t="shared" si="1330"/>
        <v>1113.1655112042297</v>
      </c>
      <c r="E2228" s="11">
        <f t="shared" si="1315"/>
        <v>1072.7216129540279</v>
      </c>
      <c r="F2228" s="11">
        <f t="shared" si="1331"/>
        <v>577.31763655017903</v>
      </c>
      <c r="G2228" s="11">
        <f t="shared" si="1316"/>
        <v>821.13138363279791</v>
      </c>
      <c r="H2228" s="11">
        <f t="shared" si="1317"/>
        <v>722.967478344396</v>
      </c>
      <c r="I2228" s="24">
        <f t="shared" si="1332"/>
        <v>577.31763655017903</v>
      </c>
      <c r="J2228" s="12">
        <f t="shared" si="1318"/>
        <v>0.21840393689462612</v>
      </c>
      <c r="K2228" s="24">
        <f t="shared" si="1319"/>
        <v>735.16363752113921</v>
      </c>
      <c r="L2228" s="12">
        <f t="shared" si="1333"/>
        <v>0.17160425928440179</v>
      </c>
      <c r="M2228" s="24">
        <f t="shared" si="1334"/>
        <v>821.13138363279791</v>
      </c>
      <c r="N2228" s="12">
        <f t="shared" si="1320"/>
        <v>0.64855327760219372</v>
      </c>
      <c r="O2228" s="24">
        <f t="shared" si="1321"/>
        <v>742.71137734443346</v>
      </c>
      <c r="P2228" s="12">
        <f t="shared" si="1335"/>
        <v>0.24257238640076781</v>
      </c>
      <c r="Q2228" s="24">
        <f t="shared" si="1336"/>
        <v>722.967478344396</v>
      </c>
      <c r="R2228" s="12">
        <f t="shared" si="1322"/>
        <v>0.18878311248875618</v>
      </c>
      <c r="S2228" s="24">
        <f t="shared" si="1323"/>
        <v>1530.924747682167</v>
      </c>
      <c r="T2228" s="12">
        <f t="shared" si="1337"/>
        <v>0.10867501857580311</v>
      </c>
      <c r="W2228" s="24">
        <f t="shared" si="1338"/>
        <v>1033.8225809913945</v>
      </c>
      <c r="X2228" s="24">
        <f t="shared" si="1339"/>
        <v>650</v>
      </c>
      <c r="Y2228" s="13">
        <f t="shared" si="1324"/>
        <v>0.25265278082785386</v>
      </c>
      <c r="Z2228" s="24">
        <f t="shared" si="1325"/>
        <v>972.4757990658361</v>
      </c>
      <c r="AA2228" s="24">
        <f t="shared" si="1326"/>
        <v>10087.16697516481</v>
      </c>
      <c r="AB2228" s="24">
        <f t="shared" si="1340"/>
        <v>878.39502966789519</v>
      </c>
      <c r="AC2228" s="24">
        <f t="shared" si="1341"/>
        <v>722.967478344396</v>
      </c>
      <c r="AD2228" s="123">
        <f t="shared" si="1342"/>
        <v>11050</v>
      </c>
      <c r="AE2228" s="14">
        <f t="shared" si="1343"/>
        <v>184.16666666666666</v>
      </c>
      <c r="AF2228" s="24">
        <f t="shared" si="1327"/>
        <v>500</v>
      </c>
      <c r="AG2228" s="3">
        <f t="shared" si="1344"/>
        <v>-1</v>
      </c>
      <c r="AH2228" s="14">
        <f t="shared" si="1348"/>
        <v>0</v>
      </c>
      <c r="AI2228" s="14">
        <f t="shared" si="1349"/>
        <v>0</v>
      </c>
      <c r="AJ2228" s="14">
        <f t="shared" si="1350"/>
        <v>0.64999999999999991</v>
      </c>
      <c r="AK2228" s="14">
        <f t="shared" si="1351"/>
        <v>0.87999999999999989</v>
      </c>
      <c r="AL2228" s="24">
        <f t="shared" si="1345"/>
        <v>859.09821140476299</v>
      </c>
      <c r="AM2228" s="14">
        <f t="shared" si="1346"/>
        <v>684.3738418181315</v>
      </c>
      <c r="AN2228" s="138" t="str">
        <f t="shared" si="1347"/>
        <v>modifiée</v>
      </c>
      <c r="AP2228" s="124"/>
    </row>
    <row r="2229" spans="2:42" x14ac:dyDescent="0.25">
      <c r="B2229" s="3">
        <f t="shared" si="1328"/>
        <v>11055</v>
      </c>
      <c r="C2229" s="14">
        <f t="shared" si="1329"/>
        <v>184.25</v>
      </c>
      <c r="D2229" s="11">
        <f t="shared" si="1330"/>
        <v>1113.2332470083925</v>
      </c>
      <c r="E2229" s="11">
        <f t="shared" si="1315"/>
        <v>1072.9423883804002</v>
      </c>
      <c r="F2229" s="11">
        <f t="shared" si="1331"/>
        <v>577.48924080946347</v>
      </c>
      <c r="G2229" s="11">
        <f t="shared" si="1316"/>
        <v>821.37395601919866</v>
      </c>
      <c r="H2229" s="11">
        <f t="shared" si="1317"/>
        <v>723.07615336297181</v>
      </c>
      <c r="I2229" s="24">
        <f t="shared" si="1332"/>
        <v>577.48924080946347</v>
      </c>
      <c r="J2229" s="12">
        <f t="shared" si="1318"/>
        <v>0.21835083902020455</v>
      </c>
      <c r="K2229" s="24">
        <f t="shared" si="1319"/>
        <v>735.34241231623287</v>
      </c>
      <c r="L2229" s="12">
        <f t="shared" si="1333"/>
        <v>0.17153252860434268</v>
      </c>
      <c r="M2229" s="24">
        <f t="shared" si="1334"/>
        <v>821.37395601919866</v>
      </c>
      <c r="N2229" s="12">
        <f t="shared" si="1320"/>
        <v>0.64901700817633479</v>
      </c>
      <c r="O2229" s="24">
        <f t="shared" si="1321"/>
        <v>742.18070099990302</v>
      </c>
      <c r="P2229" s="12">
        <f t="shared" si="1335"/>
        <v>0.24256832256895042</v>
      </c>
      <c r="Q2229" s="24">
        <f t="shared" si="1336"/>
        <v>723.07615336297181</v>
      </c>
      <c r="R2229" s="12">
        <f t="shared" si="1322"/>
        <v>0.18800962461772971</v>
      </c>
      <c r="S2229" s="24">
        <f t="shared" si="1323"/>
        <v>1537.2231046210422</v>
      </c>
      <c r="T2229" s="12">
        <f t="shared" si="1337"/>
        <v>0.1082454614390933</v>
      </c>
      <c r="W2229" s="24">
        <f t="shared" si="1338"/>
        <v>1034.0752337722224</v>
      </c>
      <c r="X2229" s="24">
        <f t="shared" si="1339"/>
        <v>650</v>
      </c>
      <c r="Y2229" s="13">
        <f t="shared" si="1324"/>
        <v>0.25256894231615318</v>
      </c>
      <c r="Z2229" s="24">
        <f t="shared" si="1325"/>
        <v>971.67886520444426</v>
      </c>
      <c r="AA2229" s="24">
        <f t="shared" si="1326"/>
        <v>10084.293955396186</v>
      </c>
      <c r="AB2229" s="24">
        <f t="shared" si="1340"/>
        <v>878.57569356759711</v>
      </c>
      <c r="AC2229" s="24">
        <f t="shared" si="1341"/>
        <v>723.07615336297181</v>
      </c>
      <c r="AD2229" s="123">
        <f t="shared" si="1342"/>
        <v>11055</v>
      </c>
      <c r="AE2229" s="14">
        <f t="shared" si="1343"/>
        <v>184.25</v>
      </c>
      <c r="AF2229" s="24">
        <f t="shared" si="1327"/>
        <v>500</v>
      </c>
      <c r="AG2229" s="3">
        <f t="shared" si="1344"/>
        <v>-1</v>
      </c>
      <c r="AH2229" s="14">
        <f t="shared" si="1348"/>
        <v>0</v>
      </c>
      <c r="AI2229" s="14">
        <f t="shared" si="1349"/>
        <v>0</v>
      </c>
      <c r="AJ2229" s="14">
        <f t="shared" si="1350"/>
        <v>0.64999999999999991</v>
      </c>
      <c r="AK2229" s="14">
        <f t="shared" si="1351"/>
        <v>0.87999999999999989</v>
      </c>
      <c r="AL2229" s="24">
        <f t="shared" si="1345"/>
        <v>859.2668402854747</v>
      </c>
      <c r="AM2229" s="14">
        <f t="shared" si="1346"/>
        <v>684.45844679872698</v>
      </c>
      <c r="AN2229" s="138" t="str">
        <f t="shared" si="1347"/>
        <v>modifiée</v>
      </c>
      <c r="AP2229" s="124"/>
    </row>
    <row r="2230" spans="2:42" x14ac:dyDescent="0.25">
      <c r="B2230" s="3">
        <f t="shared" si="1328"/>
        <v>11060</v>
      </c>
      <c r="C2230" s="14">
        <f t="shared" si="1329"/>
        <v>184.33333333333334</v>
      </c>
      <c r="D2230" s="11">
        <f t="shared" si="1330"/>
        <v>1113.3009522044188</v>
      </c>
      <c r="E2230" s="11">
        <f t="shared" si="1315"/>
        <v>1073.1631638067724</v>
      </c>
      <c r="F2230" s="11">
        <f t="shared" si="1331"/>
        <v>577.66077333806777</v>
      </c>
      <c r="G2230" s="11">
        <f t="shared" si="1316"/>
        <v>821.61652434176756</v>
      </c>
      <c r="H2230" s="11">
        <f t="shared" si="1317"/>
        <v>723.18439882441089</v>
      </c>
      <c r="I2230" s="24">
        <f t="shared" si="1332"/>
        <v>577.66077333806777</v>
      </c>
      <c r="J2230" s="12">
        <f t="shared" si="1318"/>
        <v>0.21829775147182645</v>
      </c>
      <c r="K2230" s="24">
        <f t="shared" si="1319"/>
        <v>735.52123928822459</v>
      </c>
      <c r="L2230" s="12">
        <f t="shared" si="1333"/>
        <v>0.17146083172597473</v>
      </c>
      <c r="M2230" s="24">
        <f t="shared" si="1334"/>
        <v>821.61652434176756</v>
      </c>
      <c r="N2230" s="12">
        <f t="shared" si="1320"/>
        <v>0.64947890660455765</v>
      </c>
      <c r="O2230" s="24">
        <f t="shared" si="1321"/>
        <v>741.65287462130448</v>
      </c>
      <c r="P2230" s="12">
        <f t="shared" si="1335"/>
        <v>0.24256346667616516</v>
      </c>
      <c r="Q2230" s="24">
        <f t="shared" si="1336"/>
        <v>723.18439882441089</v>
      </c>
      <c r="R2230" s="12">
        <f t="shared" si="1322"/>
        <v>0.18723432713700128</v>
      </c>
      <c r="S2230" s="24">
        <f t="shared" si="1323"/>
        <v>1543.5884181752081</v>
      </c>
      <c r="T2230" s="12">
        <f t="shared" si="1337"/>
        <v>0.10781491335721043</v>
      </c>
      <c r="W2230" s="24">
        <f t="shared" si="1338"/>
        <v>1034.3278027145386</v>
      </c>
      <c r="X2230" s="24">
        <f t="shared" si="1339"/>
        <v>650</v>
      </c>
      <c r="Y2230" s="13">
        <f t="shared" si="1324"/>
        <v>0.25248546916803305</v>
      </c>
      <c r="Z2230" s="24">
        <f t="shared" si="1325"/>
        <v>970.88402730584562</v>
      </c>
      <c r="AA2230" s="24">
        <f t="shared" si="1326"/>
        <v>10081.43483311899</v>
      </c>
      <c r="AB2230" s="24">
        <f t="shared" si="1340"/>
        <v>878.75610076947476</v>
      </c>
      <c r="AC2230" s="24">
        <f t="shared" si="1341"/>
        <v>723.18439882441089</v>
      </c>
      <c r="AD2230" s="123">
        <f t="shared" si="1342"/>
        <v>11060</v>
      </c>
      <c r="AE2230" s="14">
        <f t="shared" si="1343"/>
        <v>184.33333333333334</v>
      </c>
      <c r="AF2230" s="24">
        <f t="shared" si="1327"/>
        <v>500</v>
      </c>
      <c r="AG2230" s="3">
        <f t="shared" si="1344"/>
        <v>-1</v>
      </c>
      <c r="AH2230" s="14">
        <f t="shared" si="1348"/>
        <v>0</v>
      </c>
      <c r="AI2230" s="14">
        <f t="shared" si="1349"/>
        <v>0</v>
      </c>
      <c r="AJ2230" s="14">
        <f t="shared" si="1350"/>
        <v>0.64999999999999991</v>
      </c>
      <c r="AK2230" s="14">
        <f t="shared" si="1351"/>
        <v>0.87999999999999989</v>
      </c>
      <c r="AL2230" s="24">
        <f t="shared" si="1345"/>
        <v>859.43522423041065</v>
      </c>
      <c r="AM2230" s="14">
        <f t="shared" si="1346"/>
        <v>684.54264574628269</v>
      </c>
      <c r="AN2230" s="138" t="str">
        <f t="shared" si="1347"/>
        <v>modifiée</v>
      </c>
      <c r="AP2230" s="124"/>
    </row>
    <row r="2231" spans="2:42" x14ac:dyDescent="0.25">
      <c r="B2231" s="3">
        <f t="shared" si="1328"/>
        <v>11065</v>
      </c>
      <c r="C2231" s="14">
        <f t="shared" si="1329"/>
        <v>184.41666666666666</v>
      </c>
      <c r="D2231" s="11">
        <f t="shared" si="1330"/>
        <v>1113.3686268199581</v>
      </c>
      <c r="E2231" s="11">
        <f t="shared" si="1315"/>
        <v>1073.3839392331447</v>
      </c>
      <c r="F2231" s="11">
        <f t="shared" si="1331"/>
        <v>577.83223416979376</v>
      </c>
      <c r="G2231" s="11">
        <f t="shared" si="1316"/>
        <v>821.85908780844375</v>
      </c>
      <c r="H2231" s="11">
        <f t="shared" si="1317"/>
        <v>723.29221373776807</v>
      </c>
      <c r="I2231" s="24">
        <f t="shared" si="1332"/>
        <v>577.83223416979376</v>
      </c>
      <c r="J2231" s="12">
        <f t="shared" si="1318"/>
        <v>0.21824467427008004</v>
      </c>
      <c r="K2231" s="24">
        <f t="shared" si="1319"/>
        <v>735.70011838040421</v>
      </c>
      <c r="L2231" s="12">
        <f t="shared" si="1333"/>
        <v>0.17138916865173962</v>
      </c>
      <c r="M2231" s="24">
        <f t="shared" si="1334"/>
        <v>821.85908780844375</v>
      </c>
      <c r="N2231" s="12">
        <f t="shared" si="1320"/>
        <v>0.6499389822237871</v>
      </c>
      <c r="O2231" s="24">
        <f t="shared" si="1321"/>
        <v>741.12787702171875</v>
      </c>
      <c r="P2231" s="12">
        <f t="shared" si="1335"/>
        <v>0.24255782375636925</v>
      </c>
      <c r="Q2231" s="24">
        <f t="shared" si="1336"/>
        <v>723.29221373776807</v>
      </c>
      <c r="R2231" s="12">
        <f t="shared" si="1322"/>
        <v>0.18645723923168536</v>
      </c>
      <c r="S2231" s="24">
        <f t="shared" si="1323"/>
        <v>1550.021549414801</v>
      </c>
      <c r="T2231" s="12">
        <f t="shared" si="1337"/>
        <v>0.10738338246617257</v>
      </c>
      <c r="W2231" s="24">
        <f t="shared" si="1338"/>
        <v>1034.5802881837067</v>
      </c>
      <c r="X2231" s="24">
        <f t="shared" si="1339"/>
        <v>650</v>
      </c>
      <c r="Y2231" s="13">
        <f t="shared" si="1324"/>
        <v>0.25240235982767262</v>
      </c>
      <c r="Z2231" s="24">
        <f t="shared" si="1325"/>
        <v>970.09127623595077</v>
      </c>
      <c r="AA2231" s="24">
        <f t="shared" si="1326"/>
        <v>10078.589549362681</v>
      </c>
      <c r="AB2231" s="24">
        <f t="shared" si="1340"/>
        <v>878.93625096073742</v>
      </c>
      <c r="AC2231" s="24">
        <f t="shared" si="1341"/>
        <v>723.29221373776807</v>
      </c>
      <c r="AD2231" s="123">
        <f t="shared" si="1342"/>
        <v>11065</v>
      </c>
      <c r="AE2231" s="14">
        <f t="shared" si="1343"/>
        <v>184.41666666666666</v>
      </c>
      <c r="AF2231" s="24">
        <f t="shared" si="1327"/>
        <v>500</v>
      </c>
      <c r="AG2231" s="3">
        <f t="shared" si="1344"/>
        <v>-1</v>
      </c>
      <c r="AH2231" s="14">
        <f t="shared" si="1348"/>
        <v>0</v>
      </c>
      <c r="AI2231" s="14">
        <f t="shared" si="1349"/>
        <v>0</v>
      </c>
      <c r="AJ2231" s="14">
        <f t="shared" si="1350"/>
        <v>0.64999999999999991</v>
      </c>
      <c r="AK2231" s="14">
        <f t="shared" si="1351"/>
        <v>0.87999999999999989</v>
      </c>
      <c r="AL2231" s="24">
        <f t="shared" si="1345"/>
        <v>859.603362957689</v>
      </c>
      <c r="AM2231" s="14">
        <f t="shared" si="1346"/>
        <v>684.62643773167133</v>
      </c>
      <c r="AN2231" s="138" t="str">
        <f t="shared" si="1347"/>
        <v>modifiée</v>
      </c>
      <c r="AP2231" s="124"/>
    </row>
    <row r="2232" spans="2:42" x14ac:dyDescent="0.25">
      <c r="B2232" s="3">
        <f t="shared" si="1328"/>
        <v>11070</v>
      </c>
      <c r="C2232" s="14">
        <f t="shared" si="1329"/>
        <v>184.5</v>
      </c>
      <c r="D2232" s="11">
        <f t="shared" si="1330"/>
        <v>1113.4362708826227</v>
      </c>
      <c r="E2232" s="11">
        <f t="shared" si="1315"/>
        <v>1073.604714659517</v>
      </c>
      <c r="F2232" s="11">
        <f t="shared" si="1331"/>
        <v>578.00362333844555</v>
      </c>
      <c r="G2232" s="11">
        <f t="shared" si="1316"/>
        <v>822.10164563220007</v>
      </c>
      <c r="H2232" s="11">
        <f t="shared" si="1317"/>
        <v>723.39959712023426</v>
      </c>
      <c r="I2232" s="24">
        <f t="shared" si="1332"/>
        <v>578.00362333844555</v>
      </c>
      <c r="J2232" s="12">
        <f t="shared" si="1318"/>
        <v>0.21819160743551297</v>
      </c>
      <c r="K2232" s="24">
        <f t="shared" si="1319"/>
        <v>735.87904953606107</v>
      </c>
      <c r="L2232" s="12">
        <f t="shared" si="1333"/>
        <v>0.17131753938401545</v>
      </c>
      <c r="M2232" s="24">
        <f t="shared" si="1334"/>
        <v>822.10164563220007</v>
      </c>
      <c r="N2232" s="12">
        <f t="shared" si="1320"/>
        <v>0.65039724431863044</v>
      </c>
      <c r="O2232" s="24">
        <f t="shared" si="1321"/>
        <v>740.60568721166419</v>
      </c>
      <c r="P2232" s="12">
        <f t="shared" si="1335"/>
        <v>0.24255139881222945</v>
      </c>
      <c r="Q2232" s="24">
        <f t="shared" si="1336"/>
        <v>723.39959712023426</v>
      </c>
      <c r="R2232" s="12">
        <f t="shared" si="1322"/>
        <v>0.1856783804963604</v>
      </c>
      <c r="S2232" s="24">
        <f t="shared" si="1323"/>
        <v>1556.5233716542907</v>
      </c>
      <c r="T2232" s="12">
        <f t="shared" si="1337"/>
        <v>0.10695087712141707</v>
      </c>
      <c r="W2232" s="24">
        <f t="shared" si="1338"/>
        <v>1034.8326905435345</v>
      </c>
      <c r="X2232" s="24">
        <f t="shared" si="1339"/>
        <v>650</v>
      </c>
      <c r="Y2232" s="13">
        <f t="shared" si="1324"/>
        <v>0.2523196127445072</v>
      </c>
      <c r="Z2232" s="24">
        <f t="shared" si="1325"/>
        <v>969.30060289956259</v>
      </c>
      <c r="AA2232" s="24">
        <f t="shared" si="1326"/>
        <v>10075.758045347924</v>
      </c>
      <c r="AB2232" s="24">
        <f t="shared" si="1340"/>
        <v>879.1161438318843</v>
      </c>
      <c r="AC2232" s="24">
        <f t="shared" si="1341"/>
        <v>723.39959712023426</v>
      </c>
      <c r="AD2232" s="123">
        <f t="shared" si="1342"/>
        <v>11070</v>
      </c>
      <c r="AE2232" s="14">
        <f t="shared" si="1343"/>
        <v>184.5</v>
      </c>
      <c r="AF2232" s="24">
        <f t="shared" si="1327"/>
        <v>500</v>
      </c>
      <c r="AG2232" s="3">
        <f t="shared" si="1344"/>
        <v>-1</v>
      </c>
      <c r="AH2232" s="14">
        <f t="shared" si="1348"/>
        <v>0</v>
      </c>
      <c r="AI2232" s="14">
        <f t="shared" si="1349"/>
        <v>0</v>
      </c>
      <c r="AJ2232" s="14">
        <f t="shared" si="1350"/>
        <v>0.64999999999999991</v>
      </c>
      <c r="AK2232" s="14">
        <f t="shared" si="1351"/>
        <v>0.87999999999999989</v>
      </c>
      <c r="AL2232" s="24">
        <f t="shared" si="1345"/>
        <v>859.77125618858827</v>
      </c>
      <c r="AM2232" s="14">
        <f t="shared" si="1346"/>
        <v>684.70982183364197</v>
      </c>
      <c r="AN2232" s="138" t="str">
        <f t="shared" si="1347"/>
        <v>modifiée</v>
      </c>
      <c r="AP2232" s="124"/>
    </row>
    <row r="2233" spans="2:42" x14ac:dyDescent="0.25">
      <c r="B2233" s="3">
        <f t="shared" si="1328"/>
        <v>11075</v>
      </c>
      <c r="C2233" s="14">
        <f t="shared" si="1329"/>
        <v>184.58333333333334</v>
      </c>
      <c r="D2233" s="11">
        <f t="shared" si="1330"/>
        <v>1113.5038844199869</v>
      </c>
      <c r="E2233" s="11">
        <f t="shared" si="1315"/>
        <v>1073.8254900858892</v>
      </c>
      <c r="F2233" s="11">
        <f t="shared" si="1331"/>
        <v>578.17494087782961</v>
      </c>
      <c r="G2233" s="11">
        <f t="shared" si="1316"/>
        <v>822.3441970310123</v>
      </c>
      <c r="H2233" s="11">
        <f t="shared" si="1317"/>
        <v>723.50654799735571</v>
      </c>
      <c r="I2233" s="24">
        <f t="shared" si="1332"/>
        <v>578.17494087782961</v>
      </c>
      <c r="J2233" s="12">
        <f t="shared" si="1318"/>
        <v>0.21813855098863166</v>
      </c>
      <c r="K2233" s="24">
        <f t="shared" si="1319"/>
        <v>736.05803269848616</v>
      </c>
      <c r="L2233" s="12">
        <f t="shared" si="1333"/>
        <v>0.17124594392514564</v>
      </c>
      <c r="M2233" s="24">
        <f t="shared" si="1334"/>
        <v>822.3441970310123</v>
      </c>
      <c r="N2233" s="12">
        <f t="shared" si="1320"/>
        <v>0.65085370212162685</v>
      </c>
      <c r="O2233" s="24">
        <f t="shared" si="1321"/>
        <v>740.08628439691608</v>
      </c>
      <c r="P2233" s="12">
        <f t="shared" si="1335"/>
        <v>0.24254419681540182</v>
      </c>
      <c r="Q2233" s="24">
        <f t="shared" si="1336"/>
        <v>723.50654799735571</v>
      </c>
      <c r="R2233" s="12">
        <f t="shared" si="1322"/>
        <v>0.18489777093705467</v>
      </c>
      <c r="S2233" s="24">
        <f t="shared" si="1323"/>
        <v>1563.0947706335123</v>
      </c>
      <c r="T2233" s="12">
        <f t="shared" si="1337"/>
        <v>0.10651740589952489</v>
      </c>
      <c r="W2233" s="24">
        <f t="shared" si="1338"/>
        <v>1035.0850101562789</v>
      </c>
      <c r="X2233" s="24">
        <f t="shared" si="1339"/>
        <v>650</v>
      </c>
      <c r="Y2233" s="13">
        <f t="shared" si="1324"/>
        <v>0.25223722637322499</v>
      </c>
      <c r="Z2233" s="24">
        <f t="shared" si="1325"/>
        <v>968.51199824025684</v>
      </c>
      <c r="AA2233" s="24">
        <f t="shared" si="1326"/>
        <v>10072.940262486532</v>
      </c>
      <c r="AB2233" s="24">
        <f t="shared" si="1340"/>
        <v>879.29577907681733</v>
      </c>
      <c r="AC2233" s="24">
        <f t="shared" si="1341"/>
        <v>723.50654799735571</v>
      </c>
      <c r="AD2233" s="123">
        <f t="shared" si="1342"/>
        <v>11075</v>
      </c>
      <c r="AE2233" s="14">
        <f t="shared" si="1343"/>
        <v>184.58333333333334</v>
      </c>
      <c r="AF2233" s="24">
        <f t="shared" si="1327"/>
        <v>500</v>
      </c>
      <c r="AG2233" s="3">
        <f t="shared" si="1344"/>
        <v>-1</v>
      </c>
      <c r="AH2233" s="14">
        <f t="shared" si="1348"/>
        <v>0</v>
      </c>
      <c r="AI2233" s="14">
        <f t="shared" si="1349"/>
        <v>0</v>
      </c>
      <c r="AJ2233" s="14">
        <f t="shared" si="1350"/>
        <v>0.64999999999999991</v>
      </c>
      <c r="AK2233" s="14">
        <f t="shared" si="1351"/>
        <v>0.87999999999999989</v>
      </c>
      <c r="AL2233" s="24">
        <f t="shared" si="1345"/>
        <v>859.9389036476523</v>
      </c>
      <c r="AM2233" s="14">
        <f t="shared" si="1346"/>
        <v>684.79279713902577</v>
      </c>
      <c r="AN2233" s="138" t="str">
        <f t="shared" si="1347"/>
        <v>modifiée</v>
      </c>
      <c r="AP2233" s="124"/>
    </row>
    <row r="2234" spans="2:42" x14ac:dyDescent="0.25">
      <c r="B2234" s="3">
        <f t="shared" si="1328"/>
        <v>11080</v>
      </c>
      <c r="C2234" s="14">
        <f t="shared" si="1329"/>
        <v>184.66666666666666</v>
      </c>
      <c r="D2234" s="11">
        <f t="shared" si="1330"/>
        <v>1113.5714674595883</v>
      </c>
      <c r="E2234" s="11">
        <f t="shared" si="1315"/>
        <v>1074.0462655122615</v>
      </c>
      <c r="F2234" s="11">
        <f t="shared" si="1331"/>
        <v>578.34618682175471</v>
      </c>
      <c r="G2234" s="11">
        <f t="shared" si="1316"/>
        <v>822.5867412278277</v>
      </c>
      <c r="H2234" s="11">
        <f t="shared" si="1317"/>
        <v>723.61306540325529</v>
      </c>
      <c r="I2234" s="24">
        <f t="shared" si="1332"/>
        <v>578.34618682175471</v>
      </c>
      <c r="J2234" s="12">
        <f t="shared" si="1318"/>
        <v>0.21808550494990186</v>
      </c>
      <c r="K2234" s="24">
        <f t="shared" si="1319"/>
        <v>736.23706781097053</v>
      </c>
      <c r="L2234" s="12">
        <f t="shared" si="1333"/>
        <v>0.17117438227739504</v>
      </c>
      <c r="M2234" s="24">
        <f t="shared" si="1334"/>
        <v>822.5867412278277</v>
      </c>
      <c r="N2234" s="12">
        <f t="shared" si="1320"/>
        <v>0.65130836481349463</v>
      </c>
      <c r="O2234" s="24">
        <f t="shared" si="1321"/>
        <v>739.56964797635555</v>
      </c>
      <c r="P2234" s="12">
        <f t="shared" si="1335"/>
        <v>0.24253622270658373</v>
      </c>
      <c r="Q2234" s="24">
        <f t="shared" si="1336"/>
        <v>723.61306540325529</v>
      </c>
      <c r="R2234" s="12">
        <f t="shared" si="1322"/>
        <v>0.18411543097312805</v>
      </c>
      <c r="S2234" s="24">
        <f t="shared" si="1323"/>
        <v>1569.7366447013615</v>
      </c>
      <c r="T2234" s="12">
        <f t="shared" si="1337"/>
        <v>0.10608297759983601</v>
      </c>
      <c r="W2234" s="24">
        <f t="shared" si="1338"/>
        <v>1035.3372473826521</v>
      </c>
      <c r="X2234" s="24">
        <f t="shared" si="1339"/>
        <v>650</v>
      </c>
      <c r="Y2234" s="13">
        <f t="shared" si="1324"/>
        <v>0.25215519917375462</v>
      </c>
      <c r="Z2234" s="24">
        <f t="shared" si="1325"/>
        <v>967.7254532402344</v>
      </c>
      <c r="AA2234" s="24">
        <f t="shared" si="1326"/>
        <v>10070.136142381109</v>
      </c>
      <c r="AB2234" s="24">
        <f t="shared" si="1340"/>
        <v>879.47515639295375</v>
      </c>
      <c r="AC2234" s="24">
        <f t="shared" si="1341"/>
        <v>723.61306540325529</v>
      </c>
      <c r="AD2234" s="123">
        <f t="shared" si="1342"/>
        <v>11080</v>
      </c>
      <c r="AE2234" s="14">
        <f t="shared" si="1343"/>
        <v>184.66666666666666</v>
      </c>
      <c r="AF2234" s="24">
        <f t="shared" si="1327"/>
        <v>500</v>
      </c>
      <c r="AG2234" s="3">
        <f t="shared" si="1344"/>
        <v>-1</v>
      </c>
      <c r="AH2234" s="14">
        <f t="shared" si="1348"/>
        <v>0</v>
      </c>
      <c r="AI2234" s="14">
        <f t="shared" si="1349"/>
        <v>0</v>
      </c>
      <c r="AJ2234" s="14">
        <f t="shared" si="1350"/>
        <v>0.64999999999999991</v>
      </c>
      <c r="AK2234" s="14">
        <f t="shared" si="1351"/>
        <v>0.87999999999999989</v>
      </c>
      <c r="AL2234" s="24">
        <f t="shared" si="1345"/>
        <v>860.10630506279858</v>
      </c>
      <c r="AM2234" s="14">
        <f t="shared" si="1346"/>
        <v>684.87536274294507</v>
      </c>
      <c r="AN2234" s="138" t="str">
        <f t="shared" si="1347"/>
        <v>modifiée</v>
      </c>
      <c r="AP2234" s="124"/>
    </row>
    <row r="2235" spans="2:42" x14ac:dyDescent="0.25">
      <c r="B2235" s="3">
        <f t="shared" si="1328"/>
        <v>11085</v>
      </c>
      <c r="C2235" s="14">
        <f t="shared" si="1329"/>
        <v>184.75</v>
      </c>
      <c r="D2235" s="11">
        <f t="shared" si="1330"/>
        <v>1113.6390200289279</v>
      </c>
      <c r="E2235" s="11">
        <f t="shared" si="1315"/>
        <v>1074.2670409386337</v>
      </c>
      <c r="F2235" s="11">
        <f t="shared" si="1331"/>
        <v>578.51736120403211</v>
      </c>
      <c r="G2235" s="11">
        <f t="shared" si="1316"/>
        <v>822.82927745053428</v>
      </c>
      <c r="H2235" s="11">
        <f t="shared" si="1317"/>
        <v>723.71914838085513</v>
      </c>
      <c r="I2235" s="24">
        <f t="shared" si="1332"/>
        <v>578.51736120403211</v>
      </c>
      <c r="J2235" s="12">
        <f t="shared" si="1318"/>
        <v>0.21803246933974796</v>
      </c>
      <c r="K2235" s="24">
        <f t="shared" si="1319"/>
        <v>736.41615481680742</v>
      </c>
      <c r="L2235" s="12">
        <f t="shared" si="1333"/>
        <v>0.17110285444298412</v>
      </c>
      <c r="M2235" s="24">
        <f t="shared" si="1334"/>
        <v>822.82927745053428</v>
      </c>
      <c r="N2235" s="12">
        <f t="shared" si="1320"/>
        <v>0.651761241523381</v>
      </c>
      <c r="O2235" s="24">
        <f t="shared" si="1321"/>
        <v>739.05575753984465</v>
      </c>
      <c r="P2235" s="12">
        <f t="shared" si="1335"/>
        <v>0.24252748139580704</v>
      </c>
      <c r="Q2235" s="24">
        <f t="shared" si="1336"/>
        <v>723.71914838085513</v>
      </c>
      <c r="R2235" s="12">
        <f t="shared" si="1322"/>
        <v>0.18333138143905195</v>
      </c>
      <c r="S2235" s="24">
        <f t="shared" si="1323"/>
        <v>1576.4499050021327</v>
      </c>
      <c r="T2235" s="12">
        <f t="shared" si="1337"/>
        <v>0.10564760124608948</v>
      </c>
      <c r="W2235" s="24">
        <f t="shared" si="1338"/>
        <v>1035.5894025818259</v>
      </c>
      <c r="X2235" s="24">
        <f t="shared" si="1339"/>
        <v>650</v>
      </c>
      <c r="Y2235" s="13">
        <f t="shared" si="1324"/>
        <v>0.25207352961125595</v>
      </c>
      <c r="Z2235" s="24">
        <f t="shared" si="1325"/>
        <v>966.94095892019618</v>
      </c>
      <c r="AA2235" s="24">
        <f t="shared" si="1326"/>
        <v>10067.345626824734</v>
      </c>
      <c r="AB2235" s="24">
        <f t="shared" si="1340"/>
        <v>879.65427548134051</v>
      </c>
      <c r="AC2235" s="24">
        <f t="shared" si="1341"/>
        <v>723.71914838085513</v>
      </c>
      <c r="AD2235" s="123">
        <f t="shared" si="1342"/>
        <v>11085</v>
      </c>
      <c r="AE2235" s="14">
        <f t="shared" si="1343"/>
        <v>184.75</v>
      </c>
      <c r="AF2235" s="24">
        <f t="shared" si="1327"/>
        <v>500</v>
      </c>
      <c r="AG2235" s="3">
        <f t="shared" si="1344"/>
        <v>-1</v>
      </c>
      <c r="AH2235" s="14">
        <f t="shared" si="1348"/>
        <v>0</v>
      </c>
      <c r="AI2235" s="14">
        <f t="shared" si="1349"/>
        <v>0</v>
      </c>
      <c r="AJ2235" s="14">
        <f t="shared" si="1350"/>
        <v>0.64999999999999991</v>
      </c>
      <c r="AK2235" s="14">
        <f t="shared" si="1351"/>
        <v>0.87999999999999989</v>
      </c>
      <c r="AL2235" s="24">
        <f t="shared" si="1345"/>
        <v>860.27346016542401</v>
      </c>
      <c r="AM2235" s="14">
        <f t="shared" si="1346"/>
        <v>684.95751774902214</v>
      </c>
      <c r="AN2235" s="138" t="str">
        <f t="shared" si="1347"/>
        <v>modifiée</v>
      </c>
      <c r="AP2235" s="124"/>
    </row>
    <row r="2236" spans="2:42" x14ac:dyDescent="0.25">
      <c r="B2236" s="3">
        <f t="shared" si="1328"/>
        <v>11090</v>
      </c>
      <c r="C2236" s="14">
        <f t="shared" si="1329"/>
        <v>184.83333333333334</v>
      </c>
      <c r="D2236" s="11">
        <f t="shared" si="1330"/>
        <v>1113.7065421554678</v>
      </c>
      <c r="E2236" s="11">
        <f t="shared" si="1315"/>
        <v>1074.487816365006</v>
      </c>
      <c r="F2236" s="11">
        <f t="shared" si="1331"/>
        <v>578.68846405847512</v>
      </c>
      <c r="G2236" s="11">
        <f t="shared" si="1316"/>
        <v>823.07180493193005</v>
      </c>
      <c r="H2236" s="11">
        <f t="shared" si="1317"/>
        <v>723.82479598210125</v>
      </c>
      <c r="I2236" s="24">
        <f t="shared" si="1332"/>
        <v>578.68846405847512</v>
      </c>
      <c r="J2236" s="12">
        <f t="shared" si="1318"/>
        <v>0.21797944417855378</v>
      </c>
      <c r="K2236" s="24">
        <f t="shared" si="1319"/>
        <v>736.59529365929006</v>
      </c>
      <c r="L2236" s="12">
        <f t="shared" si="1333"/>
        <v>0.17103136042412473</v>
      </c>
      <c r="M2236" s="24">
        <f t="shared" si="1334"/>
        <v>823.07180493193005</v>
      </c>
      <c r="N2236" s="12">
        <f t="shared" si="1320"/>
        <v>0.6522123413291101</v>
      </c>
      <c r="O2236" s="24">
        <f t="shared" si="1321"/>
        <v>738.54459286612848</v>
      </c>
      <c r="P2236" s="12">
        <f t="shared" si="1335"/>
        <v>0.24251797776273085</v>
      </c>
      <c r="Q2236" s="24">
        <f t="shared" si="1336"/>
        <v>723.82479598210125</v>
      </c>
      <c r="R2236" s="12">
        <f t="shared" si="1322"/>
        <v>0.18254564358607792</v>
      </c>
      <c r="S2236" s="24">
        <f t="shared" si="1323"/>
        <v>1583.2354756645923</v>
      </c>
      <c r="T2236" s="12">
        <f t="shared" si="1337"/>
        <v>0.10521128608801351</v>
      </c>
      <c r="W2236" s="24">
        <f t="shared" si="1338"/>
        <v>1035.841476111437</v>
      </c>
      <c r="X2236" s="24">
        <f t="shared" si="1339"/>
        <v>650</v>
      </c>
      <c r="Y2236" s="13">
        <f t="shared" si="1324"/>
        <v>0.25199221615611794</v>
      </c>
      <c r="Z2236" s="24">
        <f t="shared" si="1325"/>
        <v>966.15850633922378</v>
      </c>
      <c r="AA2236" s="24">
        <f t="shared" si="1326"/>
        <v>10064.568657801012</v>
      </c>
      <c r="AB2236" s="24">
        <f t="shared" si="1340"/>
        <v>879.83313604676914</v>
      </c>
      <c r="AC2236" s="24">
        <f t="shared" si="1341"/>
        <v>723.82479598210125</v>
      </c>
      <c r="AD2236" s="123">
        <f t="shared" si="1342"/>
        <v>11090</v>
      </c>
      <c r="AE2236" s="14">
        <f t="shared" si="1343"/>
        <v>184.83333333333334</v>
      </c>
      <c r="AF2236" s="24">
        <f t="shared" si="1327"/>
        <v>500</v>
      </c>
      <c r="AG2236" s="3">
        <f t="shared" si="1344"/>
        <v>-1</v>
      </c>
      <c r="AH2236" s="14">
        <f t="shared" si="1348"/>
        <v>0</v>
      </c>
      <c r="AI2236" s="14">
        <f t="shared" si="1349"/>
        <v>0</v>
      </c>
      <c r="AJ2236" s="14">
        <f t="shared" si="1350"/>
        <v>0.64999999999999991</v>
      </c>
      <c r="AK2236" s="14">
        <f t="shared" si="1351"/>
        <v>0.87999999999999989</v>
      </c>
      <c r="AL2236" s="24">
        <f t="shared" si="1345"/>
        <v>860.44036869051365</v>
      </c>
      <c r="AM2236" s="14">
        <f t="shared" si="1346"/>
        <v>685.03926126959038</v>
      </c>
      <c r="AN2236" s="138" t="str">
        <f t="shared" si="1347"/>
        <v>modifiée</v>
      </c>
      <c r="AP2236" s="124"/>
    </row>
    <row r="2237" spans="2:42" x14ac:dyDescent="0.25">
      <c r="B2237" s="3">
        <f t="shared" si="1328"/>
        <v>11095</v>
      </c>
      <c r="C2237" s="14">
        <f t="shared" si="1329"/>
        <v>184.91666666666666</v>
      </c>
      <c r="D2237" s="11">
        <f t="shared" si="1330"/>
        <v>1113.7740338666345</v>
      </c>
      <c r="E2237" s="11">
        <f t="shared" si="1315"/>
        <v>1074.708591791378</v>
      </c>
      <c r="F2237" s="11">
        <f t="shared" si="1331"/>
        <v>578.8594954188992</v>
      </c>
      <c r="G2237" s="11">
        <f t="shared" si="1316"/>
        <v>823.31432290969281</v>
      </c>
      <c r="H2237" s="11">
        <f t="shared" si="1317"/>
        <v>723.93000726818923</v>
      </c>
      <c r="I2237" s="24">
        <f t="shared" si="1332"/>
        <v>578.8594954188992</v>
      </c>
      <c r="J2237" s="12">
        <f t="shared" si="1318"/>
        <v>0.21792642948666191</v>
      </c>
      <c r="K2237" s="24">
        <f t="shared" si="1319"/>
        <v>736.77448428171397</v>
      </c>
      <c r="L2237" s="12">
        <f t="shared" si="1333"/>
        <v>0.1709599002229148</v>
      </c>
      <c r="M2237" s="24">
        <f t="shared" si="1334"/>
        <v>823.31432290969281</v>
      </c>
      <c r="N2237" s="12">
        <f t="shared" si="1320"/>
        <v>0.65266167325743307</v>
      </c>
      <c r="O2237" s="24">
        <f t="shared" si="1321"/>
        <v>738.03613392076272</v>
      </c>
      <c r="P2237" s="12">
        <f t="shared" si="1335"/>
        <v>0.24250771665650803</v>
      </c>
      <c r="Q2237" s="24">
        <f t="shared" si="1336"/>
        <v>723.93000726818923</v>
      </c>
      <c r="R2237" s="12">
        <f t="shared" si="1322"/>
        <v>0.18175823908379957</v>
      </c>
      <c r="S2237" s="24">
        <f t="shared" si="1323"/>
        <v>1590.0942939937595</v>
      </c>
      <c r="T2237" s="12">
        <f t="shared" si="1337"/>
        <v>0.10477404160275279</v>
      </c>
      <c r="W2237" s="24">
        <f t="shared" si="1338"/>
        <v>1036.0934683275932</v>
      </c>
      <c r="X2237" s="24">
        <f t="shared" si="1339"/>
        <v>650</v>
      </c>
      <c r="Y2237" s="13">
        <f t="shared" si="1324"/>
        <v>0.25191125728393982</v>
      </c>
      <c r="Z2237" s="24">
        <f t="shared" si="1325"/>
        <v>965.3780865946203</v>
      </c>
      <c r="AA2237" s="24">
        <f t="shared" si="1326"/>
        <v>10061.805177483398</v>
      </c>
      <c r="AB2237" s="24">
        <f t="shared" si="1340"/>
        <v>880.01173779789121</v>
      </c>
      <c r="AC2237" s="24">
        <f t="shared" si="1341"/>
        <v>723.93000726818923</v>
      </c>
      <c r="AD2237" s="123">
        <f t="shared" si="1342"/>
        <v>11095</v>
      </c>
      <c r="AE2237" s="14">
        <f t="shared" si="1343"/>
        <v>184.91666666666666</v>
      </c>
      <c r="AF2237" s="24">
        <f t="shared" si="1327"/>
        <v>500</v>
      </c>
      <c r="AG2237" s="3">
        <f t="shared" si="1344"/>
        <v>-1</v>
      </c>
      <c r="AH2237" s="14">
        <f t="shared" si="1348"/>
        <v>0</v>
      </c>
      <c r="AI2237" s="14">
        <f t="shared" si="1349"/>
        <v>0</v>
      </c>
      <c r="AJ2237" s="14">
        <f t="shared" si="1350"/>
        <v>0.64999999999999991</v>
      </c>
      <c r="AK2237" s="14">
        <f t="shared" si="1351"/>
        <v>0.87999999999999989</v>
      </c>
      <c r="AL2237" s="24">
        <f t="shared" si="1345"/>
        <v>860.60703037675012</v>
      </c>
      <c r="AM2237" s="14">
        <f t="shared" si="1346"/>
        <v>685.12059242590692</v>
      </c>
      <c r="AN2237" s="138" t="str">
        <f t="shared" si="1347"/>
        <v>modifiée</v>
      </c>
      <c r="AP2237" s="124"/>
    </row>
    <row r="2238" spans="2:42" x14ac:dyDescent="0.25">
      <c r="B2238" s="3">
        <f t="shared" si="1328"/>
        <v>11100</v>
      </c>
      <c r="C2238" s="14">
        <f t="shared" si="1329"/>
        <v>185</v>
      </c>
      <c r="D2238" s="11">
        <f t="shared" si="1330"/>
        <v>1113.8414951898169</v>
      </c>
      <c r="E2238" s="11">
        <f t="shared" si="1315"/>
        <v>1074.9293672177503</v>
      </c>
      <c r="F2238" s="11">
        <f t="shared" si="1331"/>
        <v>579.0304553191221</v>
      </c>
      <c r="G2238" s="11">
        <f t="shared" si="1316"/>
        <v>823.55683062634932</v>
      </c>
      <c r="H2238" s="11">
        <f t="shared" si="1317"/>
        <v>724.03478130979204</v>
      </c>
      <c r="I2238" s="24">
        <f t="shared" si="1332"/>
        <v>579.0304553191221</v>
      </c>
      <c r="J2238" s="12">
        <f t="shared" si="1318"/>
        <v>0.21787342528437414</v>
      </c>
      <c r="K2238" s="24">
        <f t="shared" si="1319"/>
        <v>736.95372662737577</v>
      </c>
      <c r="L2238" s="12">
        <f t="shared" si="1333"/>
        <v>0.17088847384144348</v>
      </c>
      <c r="M2238" s="24">
        <f t="shared" si="1334"/>
        <v>823.55683062634932</v>
      </c>
      <c r="N2238" s="12">
        <f t="shared" si="1320"/>
        <v>0.65310924628427702</v>
      </c>
      <c r="O2238" s="24">
        <f t="shared" si="1321"/>
        <v>737.53036085406916</v>
      </c>
      <c r="P2238" s="12">
        <f t="shared" si="1335"/>
        <v>0.24249670289629041</v>
      </c>
      <c r="Q2238" s="24">
        <f t="shared" si="1336"/>
        <v>724.03478130979204</v>
      </c>
      <c r="R2238" s="12">
        <f t="shared" si="1322"/>
        <v>0.18096919002159506</v>
      </c>
      <c r="S2238" s="24">
        <f t="shared" si="1323"/>
        <v>1597.0273106655075</v>
      </c>
      <c r="T2238" s="12">
        <f t="shared" si="1337"/>
        <v>0.10433587749641771</v>
      </c>
      <c r="W2238" s="24">
        <f t="shared" si="1338"/>
        <v>1036.345379584877</v>
      </c>
      <c r="X2238" s="24">
        <f t="shared" si="1339"/>
        <v>650</v>
      </c>
      <c r="Y2238" s="13">
        <f t="shared" si="1324"/>
        <v>0.25183065147553629</v>
      </c>
      <c r="Z2238" s="24">
        <f t="shared" si="1325"/>
        <v>964.59969082183079</v>
      </c>
      <c r="AA2238" s="24">
        <f t="shared" si="1326"/>
        <v>10059.055128235517</v>
      </c>
      <c r="AB2238" s="24">
        <f t="shared" si="1340"/>
        <v>880.19008044733459</v>
      </c>
      <c r="AC2238" s="24">
        <f t="shared" si="1341"/>
        <v>724.03478130979204</v>
      </c>
      <c r="AD2238" s="123">
        <f t="shared" si="1342"/>
        <v>11100</v>
      </c>
      <c r="AE2238" s="14">
        <f t="shared" si="1343"/>
        <v>185</v>
      </c>
      <c r="AF2238" s="24">
        <f t="shared" si="1327"/>
        <v>500</v>
      </c>
      <c r="AG2238" s="3">
        <f t="shared" si="1344"/>
        <v>-1</v>
      </c>
      <c r="AH2238" s="14">
        <f t="shared" si="1348"/>
        <v>0</v>
      </c>
      <c r="AI2238" s="14">
        <f t="shared" si="1349"/>
        <v>0</v>
      </c>
      <c r="AJ2238" s="14">
        <f t="shared" si="1350"/>
        <v>0.64999999999999991</v>
      </c>
      <c r="AK2238" s="14">
        <f t="shared" si="1351"/>
        <v>0.87999999999999989</v>
      </c>
      <c r="AL2238" s="24">
        <f t="shared" si="1345"/>
        <v>860.77344496662181</v>
      </c>
      <c r="AM2238" s="14">
        <f t="shared" si="1346"/>
        <v>685.2015103483667</v>
      </c>
      <c r="AN2238" s="138" t="str">
        <f t="shared" si="1347"/>
        <v>modifiée</v>
      </c>
      <c r="AP2238" s="124"/>
    </row>
    <row r="2239" spans="2:42" x14ac:dyDescent="0.25">
      <c r="B2239" s="3">
        <f t="shared" si="1328"/>
        <v>11105</v>
      </c>
      <c r="C2239" s="14">
        <f t="shared" si="1329"/>
        <v>185.08333333333334</v>
      </c>
      <c r="D2239" s="11">
        <f t="shared" si="1330"/>
        <v>1113.9089261523666</v>
      </c>
      <c r="E2239" s="11">
        <f t="shared" si="1315"/>
        <v>1075.1501426441225</v>
      </c>
      <c r="F2239" s="11">
        <f t="shared" si="1331"/>
        <v>579.20134379296348</v>
      </c>
      <c r="G2239" s="11">
        <f t="shared" si="1316"/>
        <v>823.79932732924567</v>
      </c>
      <c r="H2239" s="11">
        <f t="shared" si="1317"/>
        <v>724.13911718728843</v>
      </c>
      <c r="I2239" s="24">
        <f t="shared" si="1332"/>
        <v>579.20134379296348</v>
      </c>
      <c r="J2239" s="12">
        <f t="shared" si="1318"/>
        <v>0.21782043159195111</v>
      </c>
      <c r="K2239" s="24">
        <f t="shared" si="1319"/>
        <v>737.13302063957417</v>
      </c>
      <c r="L2239" s="12">
        <f t="shared" si="1333"/>
        <v>0.17081708128175124</v>
      </c>
      <c r="M2239" s="24">
        <f t="shared" si="1334"/>
        <v>823.79932732924567</v>
      </c>
      <c r="N2239" s="12">
        <f t="shared" si="1320"/>
        <v>0.65355506933499474</v>
      </c>
      <c r="O2239" s="24">
        <f t="shared" si="1321"/>
        <v>737.02725399911424</v>
      </c>
      <c r="P2239" s="12">
        <f t="shared" si="1335"/>
        <v>0.24248494127129072</v>
      </c>
      <c r="Q2239" s="24">
        <f t="shared" si="1336"/>
        <v>724.13911718728843</v>
      </c>
      <c r="R2239" s="12">
        <f t="shared" si="1322"/>
        <v>0.18017851890995898</v>
      </c>
      <c r="S2239" s="24">
        <f t="shared" si="1323"/>
        <v>1604.0354899239246</v>
      </c>
      <c r="T2239" s="12">
        <f t="shared" si="1337"/>
        <v>0.10389680370546328</v>
      </c>
      <c r="W2239" s="24">
        <f t="shared" si="1338"/>
        <v>1036.5972102363526</v>
      </c>
      <c r="X2239" s="24">
        <f t="shared" si="1339"/>
        <v>650</v>
      </c>
      <c r="Y2239" s="13">
        <f t="shared" si="1324"/>
        <v>0.25175039721691467</v>
      </c>
      <c r="Z2239" s="24">
        <f t="shared" si="1325"/>
        <v>963.82331019424896</v>
      </c>
      <c r="AA2239" s="24">
        <f t="shared" si="1326"/>
        <v>10056.318452610332</v>
      </c>
      <c r="AB2239" s="24">
        <f t="shared" si="1340"/>
        <v>880.36816371182044</v>
      </c>
      <c r="AC2239" s="24">
        <f t="shared" si="1341"/>
        <v>724.13911718728843</v>
      </c>
      <c r="AD2239" s="123">
        <f t="shared" si="1342"/>
        <v>11105</v>
      </c>
      <c r="AE2239" s="14">
        <f t="shared" si="1343"/>
        <v>185.08333333333334</v>
      </c>
      <c r="AF2239" s="24">
        <f t="shared" si="1327"/>
        <v>500</v>
      </c>
      <c r="AG2239" s="3">
        <f t="shared" si="1344"/>
        <v>-1</v>
      </c>
      <c r="AH2239" s="14">
        <f t="shared" si="1348"/>
        <v>0</v>
      </c>
      <c r="AI2239" s="14">
        <f t="shared" si="1349"/>
        <v>0</v>
      </c>
      <c r="AJ2239" s="14">
        <f t="shared" si="1350"/>
        <v>0.64999999999999991</v>
      </c>
      <c r="AK2239" s="14">
        <f t="shared" si="1351"/>
        <v>0.87999999999999989</v>
      </c>
      <c r="AL2239" s="24">
        <f t="shared" si="1345"/>
        <v>860.93961220653478</v>
      </c>
      <c r="AM2239" s="14">
        <f t="shared" si="1346"/>
        <v>685.28201417671698</v>
      </c>
      <c r="AN2239" s="138" t="str">
        <f t="shared" si="1347"/>
        <v>modifiée</v>
      </c>
      <c r="AP2239" s="124"/>
    </row>
    <row r="2240" spans="2:42" x14ac:dyDescent="0.25">
      <c r="B2240" s="3">
        <f t="shared" si="1328"/>
        <v>11110</v>
      </c>
      <c r="C2240" s="14">
        <f t="shared" si="1329"/>
        <v>185.16666666666666</v>
      </c>
      <c r="D2240" s="11">
        <f t="shared" si="1330"/>
        <v>1113.9763267815988</v>
      </c>
      <c r="E2240" s="11">
        <f t="shared" si="1315"/>
        <v>1075.3709180704946</v>
      </c>
      <c r="F2240" s="11">
        <f t="shared" si="1331"/>
        <v>579.3721608742452</v>
      </c>
      <c r="G2240" s="11">
        <f t="shared" si="1316"/>
        <v>824.04181227051697</v>
      </c>
      <c r="H2240" s="11">
        <f t="shared" si="1317"/>
        <v>724.24301399099386</v>
      </c>
      <c r="I2240" s="24">
        <f t="shared" si="1332"/>
        <v>579.3721608742452</v>
      </c>
      <c r="J2240" s="12">
        <f t="shared" si="1318"/>
        <v>0.21776744842961274</v>
      </c>
      <c r="K2240" s="24">
        <f t="shared" si="1319"/>
        <v>737.31236626160899</v>
      </c>
      <c r="L2240" s="12">
        <f t="shared" si="1333"/>
        <v>0.1707457225458002</v>
      </c>
      <c r="M2240" s="24">
        <f t="shared" si="1334"/>
        <v>824.04181227051697</v>
      </c>
      <c r="N2240" s="12">
        <f t="shared" si="1320"/>
        <v>0.65399915128461494</v>
      </c>
      <c r="O2240" s="24">
        <f t="shared" si="1321"/>
        <v>736.52679386971477</v>
      </c>
      <c r="P2240" s="12">
        <f t="shared" si="1335"/>
        <v>0.24247243654087514</v>
      </c>
      <c r="Q2240" s="24">
        <f t="shared" si="1336"/>
        <v>724.24301399099386</v>
      </c>
      <c r="R2240" s="12">
        <f t="shared" si="1322"/>
        <v>0.17938624868170508</v>
      </c>
      <c r="S2240" s="24">
        <f t="shared" si="1323"/>
        <v>1611.1198097815986</v>
      </c>
      <c r="T2240" s="12">
        <f t="shared" si="1337"/>
        <v>0.10345683039801806</v>
      </c>
      <c r="W2240" s="24">
        <f t="shared" si="1338"/>
        <v>1036.8489606335695</v>
      </c>
      <c r="X2240" s="24">
        <f t="shared" si="1339"/>
        <v>650</v>
      </c>
      <c r="Y2240" s="13">
        <f t="shared" si="1324"/>
        <v>0.25167049299927374</v>
      </c>
      <c r="Z2240" s="24">
        <f t="shared" si="1325"/>
        <v>963.04893592312624</v>
      </c>
      <c r="AA2240" s="24">
        <f t="shared" si="1326"/>
        <v>10053.595093350214</v>
      </c>
      <c r="AB2240" s="24">
        <f t="shared" si="1340"/>
        <v>880.54598731228168</v>
      </c>
      <c r="AC2240" s="24">
        <f t="shared" si="1341"/>
        <v>724.24301399099386</v>
      </c>
      <c r="AD2240" s="123">
        <f t="shared" si="1342"/>
        <v>11110</v>
      </c>
      <c r="AE2240" s="14">
        <f t="shared" si="1343"/>
        <v>185.16666666666666</v>
      </c>
      <c r="AF2240" s="24">
        <f t="shared" si="1327"/>
        <v>500</v>
      </c>
      <c r="AG2240" s="3">
        <f t="shared" si="1344"/>
        <v>-1</v>
      </c>
      <c r="AH2240" s="14">
        <f t="shared" si="1348"/>
        <v>0</v>
      </c>
      <c r="AI2240" s="14">
        <f t="shared" si="1349"/>
        <v>0</v>
      </c>
      <c r="AJ2240" s="14">
        <f t="shared" si="1350"/>
        <v>0.64999999999999991</v>
      </c>
      <c r="AK2240" s="14">
        <f t="shared" si="1351"/>
        <v>0.87999999999999989</v>
      </c>
      <c r="AL2240" s="24">
        <f t="shared" si="1345"/>
        <v>861.1055318469223</v>
      </c>
      <c r="AM2240" s="14">
        <f t="shared" si="1346"/>
        <v>685.36210306027499</v>
      </c>
      <c r="AN2240" s="138" t="str">
        <f t="shared" si="1347"/>
        <v>modifiée</v>
      </c>
      <c r="AP2240" s="124"/>
    </row>
    <row r="2241" spans="2:42" x14ac:dyDescent="0.25">
      <c r="B2241" s="3">
        <f t="shared" si="1328"/>
        <v>11115</v>
      </c>
      <c r="C2241" s="14">
        <f t="shared" si="1329"/>
        <v>185.25</v>
      </c>
      <c r="D2241" s="11">
        <f t="shared" si="1330"/>
        <v>1114.0436971047918</v>
      </c>
      <c r="E2241" s="11">
        <f t="shared" si="1315"/>
        <v>1075.5916934968668</v>
      </c>
      <c r="F2241" s="11">
        <f t="shared" si="1331"/>
        <v>579.542906596791</v>
      </c>
      <c r="G2241" s="11">
        <f t="shared" si="1316"/>
        <v>824.28428470705785</v>
      </c>
      <c r="H2241" s="11">
        <f t="shared" si="1317"/>
        <v>724.3464708213919</v>
      </c>
      <c r="I2241" s="24">
        <f t="shared" si="1332"/>
        <v>579.542906596791</v>
      </c>
      <c r="J2241" s="12">
        <f t="shared" si="1318"/>
        <v>0.21771447581753764</v>
      </c>
      <c r="K2241" s="24">
        <f t="shared" si="1319"/>
        <v>737.491763436783</v>
      </c>
      <c r="L2241" s="12">
        <f t="shared" si="1333"/>
        <v>0.17067439763552386</v>
      </c>
      <c r="M2241" s="24">
        <f t="shared" si="1334"/>
        <v>824.28428470705785</v>
      </c>
      <c r="N2241" s="12">
        <f t="shared" si="1320"/>
        <v>0.65444150095809073</v>
      </c>
      <c r="O2241" s="24">
        <f t="shared" si="1321"/>
        <v>736.02896115846772</v>
      </c>
      <c r="P2241" s="12">
        <f t="shared" si="1335"/>
        <v>0.24245919343489902</v>
      </c>
      <c r="Q2241" s="24">
        <f t="shared" si="1336"/>
        <v>724.3464708213919</v>
      </c>
      <c r="R2241" s="12">
        <f t="shared" si="1322"/>
        <v>0.17859240269305088</v>
      </c>
      <c r="S2241" s="24">
        <f t="shared" si="1323"/>
        <v>1618.2812622227452</v>
      </c>
      <c r="T2241" s="12">
        <f t="shared" si="1337"/>
        <v>0.10301596797522562</v>
      </c>
      <c r="W2241" s="24">
        <f t="shared" si="1338"/>
        <v>1037.1006311265687</v>
      </c>
      <c r="X2241" s="24">
        <f t="shared" si="1339"/>
        <v>650</v>
      </c>
      <c r="Y2241" s="13">
        <f t="shared" si="1324"/>
        <v>0.2515909373189969</v>
      </c>
      <c r="Z2241" s="24">
        <f t="shared" si="1325"/>
        <v>962.27655925745239</v>
      </c>
      <c r="AA2241" s="24">
        <f t="shared" si="1326"/>
        <v>10050.884993386737</v>
      </c>
      <c r="AB2241" s="24">
        <f t="shared" si="1340"/>
        <v>880.72355097398031</v>
      </c>
      <c r="AC2241" s="24">
        <f t="shared" si="1341"/>
        <v>724.3464708213919</v>
      </c>
      <c r="AD2241" s="123">
        <f t="shared" si="1342"/>
        <v>11115</v>
      </c>
      <c r="AE2241" s="14">
        <f t="shared" si="1343"/>
        <v>185.25</v>
      </c>
      <c r="AF2241" s="24">
        <f t="shared" si="1327"/>
        <v>500</v>
      </c>
      <c r="AG2241" s="3">
        <f t="shared" si="1344"/>
        <v>-1</v>
      </c>
      <c r="AH2241" s="14">
        <f t="shared" si="1348"/>
        <v>0</v>
      </c>
      <c r="AI2241" s="14">
        <f t="shared" si="1349"/>
        <v>0</v>
      </c>
      <c r="AJ2241" s="14">
        <f t="shared" si="1350"/>
        <v>0.64999999999999991</v>
      </c>
      <c r="AK2241" s="14">
        <f t="shared" si="1351"/>
        <v>0.87999999999999989</v>
      </c>
      <c r="AL2241" s="24">
        <f t="shared" si="1345"/>
        <v>861.27120364235668</v>
      </c>
      <c r="AM2241" s="14">
        <f t="shared" si="1346"/>
        <v>685.44177615814465</v>
      </c>
      <c r="AN2241" s="138" t="str">
        <f t="shared" si="1347"/>
        <v>modifiée</v>
      </c>
      <c r="AP2241" s="124"/>
    </row>
    <row r="2242" spans="2:42" x14ac:dyDescent="0.25">
      <c r="B2242" s="3">
        <f t="shared" si="1328"/>
        <v>11120</v>
      </c>
      <c r="C2242" s="14">
        <f t="shared" si="1329"/>
        <v>185.33333333333334</v>
      </c>
      <c r="D2242" s="11">
        <f t="shared" si="1330"/>
        <v>1114.1110371491866</v>
      </c>
      <c r="E2242" s="11">
        <f t="shared" si="1315"/>
        <v>1075.8124689232391</v>
      </c>
      <c r="F2242" s="11">
        <f t="shared" si="1331"/>
        <v>579.71358099442648</v>
      </c>
      <c r="G2242" s="11">
        <f t="shared" si="1316"/>
        <v>824.52674390049276</v>
      </c>
      <c r="H2242" s="11">
        <f t="shared" si="1317"/>
        <v>724.44948678936714</v>
      </c>
      <c r="I2242" s="24">
        <f t="shared" si="1332"/>
        <v>579.71358099442648</v>
      </c>
      <c r="J2242" s="12">
        <f t="shared" si="1318"/>
        <v>0.21766151377586368</v>
      </c>
      <c r="K2242" s="24">
        <f t="shared" si="1319"/>
        <v>737.67121210840037</v>
      </c>
      <c r="L2242" s="12">
        <f t="shared" si="1333"/>
        <v>0.17060310655281224</v>
      </c>
      <c r="M2242" s="24">
        <f t="shared" si="1334"/>
        <v>824.52674390049276</v>
      </c>
      <c r="N2242" s="12">
        <f t="shared" si="1320"/>
        <v>0.65488212713055138</v>
      </c>
      <c r="O2242" s="24">
        <f t="shared" si="1321"/>
        <v>735.53373673480485</v>
      </c>
      <c r="P2242" s="12">
        <f t="shared" si="1335"/>
        <v>0.24244521665384255</v>
      </c>
      <c r="Q2242" s="24">
        <f t="shared" si="1336"/>
        <v>724.44948678936714</v>
      </c>
      <c r="R2242" s="12">
        <f t="shared" si="1322"/>
        <v>0.17779700472457521</v>
      </c>
      <c r="S2242" s="24">
        <f t="shared" si="1323"/>
        <v>1625.5208534092681</v>
      </c>
      <c r="T2242" s="12">
        <f t="shared" si="1337"/>
        <v>0.10257422707247363</v>
      </c>
      <c r="W2242" s="24">
        <f t="shared" si="1338"/>
        <v>1037.3522220638877</v>
      </c>
      <c r="X2242" s="24">
        <f t="shared" si="1339"/>
        <v>650</v>
      </c>
      <c r="Y2242" s="13">
        <f t="shared" si="1324"/>
        <v>0.25151172867763888</v>
      </c>
      <c r="Z2242" s="24">
        <f t="shared" si="1325"/>
        <v>961.50617148378501</v>
      </c>
      <c r="AA2242" s="24">
        <f t="shared" si="1326"/>
        <v>10048.188095840285</v>
      </c>
      <c r="AB2242" s="24">
        <f t="shared" si="1340"/>
        <v>880.90085442662735</v>
      </c>
      <c r="AC2242" s="24">
        <f t="shared" si="1341"/>
        <v>724.44948678936714</v>
      </c>
      <c r="AD2242" s="123">
        <f t="shared" si="1342"/>
        <v>11120</v>
      </c>
      <c r="AE2242" s="14">
        <f t="shared" si="1343"/>
        <v>185.33333333333334</v>
      </c>
      <c r="AF2242" s="24">
        <f t="shared" si="1327"/>
        <v>500</v>
      </c>
      <c r="AG2242" s="3">
        <f t="shared" si="1344"/>
        <v>-1</v>
      </c>
      <c r="AH2242" s="14">
        <f t="shared" si="1348"/>
        <v>0</v>
      </c>
      <c r="AI2242" s="14">
        <f t="shared" si="1349"/>
        <v>0</v>
      </c>
      <c r="AJ2242" s="14">
        <f t="shared" si="1350"/>
        <v>0.64999999999999991</v>
      </c>
      <c r="AK2242" s="14">
        <f t="shared" si="1351"/>
        <v>0.87999999999999989</v>
      </c>
      <c r="AL2242" s="24">
        <f t="shared" si="1345"/>
        <v>861.43662735166197</v>
      </c>
      <c r="AM2242" s="14">
        <f t="shared" si="1346"/>
        <v>685.52103263943627</v>
      </c>
      <c r="AN2242" s="138" t="str">
        <f t="shared" si="1347"/>
        <v>modifiée</v>
      </c>
      <c r="AP2242" s="124"/>
    </row>
    <row r="2243" spans="2:42" x14ac:dyDescent="0.25">
      <c r="B2243" s="3">
        <f t="shared" si="1328"/>
        <v>11125</v>
      </c>
      <c r="C2243" s="14">
        <f t="shared" si="1329"/>
        <v>185.41666666666666</v>
      </c>
      <c r="D2243" s="11">
        <f t="shared" si="1330"/>
        <v>1114.1783469419881</v>
      </c>
      <c r="E2243" s="11">
        <f t="shared" si="1315"/>
        <v>1076.0332443496113</v>
      </c>
      <c r="F2243" s="11">
        <f t="shared" si="1331"/>
        <v>579.88418410097927</v>
      </c>
      <c r="G2243" s="11">
        <f t="shared" si="1316"/>
        <v>824.76918911714665</v>
      </c>
      <c r="H2243" s="11">
        <f t="shared" si="1317"/>
        <v>724.55206101643967</v>
      </c>
      <c r="I2243" s="24">
        <f t="shared" si="1332"/>
        <v>579.88418410097927</v>
      </c>
      <c r="J2243" s="12">
        <f t="shared" si="1318"/>
        <v>0.21760856232468778</v>
      </c>
      <c r="K2243" s="24">
        <f t="shared" si="1319"/>
        <v>737.85071221976796</v>
      </c>
      <c r="L2243" s="12">
        <f t="shared" si="1333"/>
        <v>0.17053184929947723</v>
      </c>
      <c r="M2243" s="24">
        <f t="shared" si="1334"/>
        <v>824.76918911714665</v>
      </c>
      <c r="N2243" s="12">
        <f t="shared" si="1320"/>
        <v>0.65532103852755053</v>
      </c>
      <c r="O2243" s="24">
        <f t="shared" si="1321"/>
        <v>735.04110164307087</v>
      </c>
      <c r="P2243" s="12">
        <f t="shared" si="1335"/>
        <v>0.24243051086888587</v>
      </c>
      <c r="Q2243" s="24">
        <f t="shared" si="1336"/>
        <v>724.55206101643967</v>
      </c>
      <c r="R2243" s="12">
        <f t="shared" si="1322"/>
        <v>0.17700007898204087</v>
      </c>
      <c r="S2243" s="24">
        <f t="shared" si="1323"/>
        <v>1632.8396038898243</v>
      </c>
      <c r="T2243" s="12">
        <f t="shared" si="1337"/>
        <v>0.10213161856054442</v>
      </c>
      <c r="W2243" s="24">
        <f t="shared" si="1338"/>
        <v>1037.6037337925652</v>
      </c>
      <c r="X2243" s="24">
        <f t="shared" si="1339"/>
        <v>650</v>
      </c>
      <c r="Y2243" s="13">
        <f t="shared" si="1324"/>
        <v>0.25143286558191613</v>
      </c>
      <c r="Z2243" s="24">
        <f t="shared" si="1325"/>
        <v>960.73776392615287</v>
      </c>
      <c r="AA2243" s="24">
        <f t="shared" si="1326"/>
        <v>10045.504344019717</v>
      </c>
      <c r="AB2243" s="24">
        <f t="shared" si="1340"/>
        <v>881.07789740450244</v>
      </c>
      <c r="AC2243" s="24">
        <f t="shared" si="1341"/>
        <v>724.55206101643967</v>
      </c>
      <c r="AD2243" s="123">
        <f t="shared" si="1342"/>
        <v>11125</v>
      </c>
      <c r="AE2243" s="14">
        <f t="shared" si="1343"/>
        <v>185.41666666666666</v>
      </c>
      <c r="AF2243" s="24">
        <f t="shared" si="1327"/>
        <v>500</v>
      </c>
      <c r="AG2243" s="3">
        <f t="shared" si="1344"/>
        <v>-1</v>
      </c>
      <c r="AH2243" s="14">
        <f t="shared" si="1348"/>
        <v>0</v>
      </c>
      <c r="AI2243" s="14">
        <f t="shared" si="1349"/>
        <v>0</v>
      </c>
      <c r="AJ2243" s="14">
        <f t="shared" si="1350"/>
        <v>0.64999999999999991</v>
      </c>
      <c r="AK2243" s="14">
        <f t="shared" si="1351"/>
        <v>0.87999999999999989</v>
      </c>
      <c r="AL2243" s="24">
        <f t="shared" si="1345"/>
        <v>861.60180273802553</v>
      </c>
      <c r="AM2243" s="14">
        <f t="shared" si="1346"/>
        <v>685.59987168348596</v>
      </c>
      <c r="AN2243" s="138" t="str">
        <f t="shared" si="1347"/>
        <v>modifiée</v>
      </c>
      <c r="AP2243" s="124"/>
    </row>
    <row r="2244" spans="2:42" x14ac:dyDescent="0.25">
      <c r="B2244" s="3">
        <f t="shared" si="1328"/>
        <v>11130</v>
      </c>
      <c r="C2244" s="14">
        <f t="shared" si="1329"/>
        <v>185.5</v>
      </c>
      <c r="D2244" s="11">
        <f t="shared" si="1330"/>
        <v>1114.2456265103647</v>
      </c>
      <c r="E2244" s="11">
        <f t="shared" si="1315"/>
        <v>1076.2540197759836</v>
      </c>
      <c r="F2244" s="11">
        <f t="shared" si="1331"/>
        <v>580.05471595027871</v>
      </c>
      <c r="G2244" s="11">
        <f t="shared" si="1316"/>
        <v>825.01161962801552</v>
      </c>
      <c r="H2244" s="11">
        <f t="shared" si="1317"/>
        <v>724.65419263500019</v>
      </c>
      <c r="I2244" s="24">
        <f t="shared" si="1332"/>
        <v>580.05471595027871</v>
      </c>
      <c r="J2244" s="12">
        <f t="shared" si="1318"/>
        <v>0.21755562148406571</v>
      </c>
      <c r="K2244" s="24">
        <f t="shared" si="1319"/>
        <v>738.03026371419514</v>
      </c>
      <c r="L2244" s="12">
        <f t="shared" si="1333"/>
        <v>0.17046062587730257</v>
      </c>
      <c r="M2244" s="24">
        <f t="shared" si="1334"/>
        <v>825.01161962801552</v>
      </c>
      <c r="N2244" s="12">
        <f t="shared" si="1320"/>
        <v>0.65575824382531644</v>
      </c>
      <c r="O2244" s="24">
        <f t="shared" si="1321"/>
        <v>734.5510371006269</v>
      </c>
      <c r="P2244" s="12">
        <f t="shared" si="1335"/>
        <v>0.24241508072224255</v>
      </c>
      <c r="Q2244" s="24">
        <f t="shared" si="1336"/>
        <v>724.65419263500019</v>
      </c>
      <c r="R2244" s="12">
        <f t="shared" si="1322"/>
        <v>0.17620165009708866</v>
      </c>
      <c r="S2244" s="24">
        <f t="shared" si="1323"/>
        <v>1640.2385488118562</v>
      </c>
      <c r="T2244" s="12">
        <f t="shared" si="1337"/>
        <v>0.10168815354677524</v>
      </c>
      <c r="W2244" s="24">
        <f t="shared" si="1338"/>
        <v>1037.855166658147</v>
      </c>
      <c r="X2244" s="24">
        <f t="shared" si="1339"/>
        <v>650</v>
      </c>
      <c r="Y2244" s="13">
        <f t="shared" si="1324"/>
        <v>0.25135434654370309</v>
      </c>
      <c r="Z2244" s="24">
        <f t="shared" si="1325"/>
        <v>959.9713279459138</v>
      </c>
      <c r="AA2244" s="24">
        <f t="shared" si="1326"/>
        <v>10042.833681422346</v>
      </c>
      <c r="AB2244" s="24">
        <f t="shared" si="1340"/>
        <v>881.25467964657355</v>
      </c>
      <c r="AC2244" s="24">
        <f t="shared" si="1341"/>
        <v>724.65419263500019</v>
      </c>
      <c r="AD2244" s="123">
        <f t="shared" si="1342"/>
        <v>11130</v>
      </c>
      <c r="AE2244" s="14">
        <f t="shared" si="1343"/>
        <v>185.5</v>
      </c>
      <c r="AF2244" s="24">
        <f t="shared" si="1327"/>
        <v>500</v>
      </c>
      <c r="AG2244" s="3">
        <f t="shared" si="1344"/>
        <v>-1</v>
      </c>
      <c r="AH2244" s="14">
        <f t="shared" si="1348"/>
        <v>0</v>
      </c>
      <c r="AI2244" s="14">
        <f t="shared" si="1349"/>
        <v>0</v>
      </c>
      <c r="AJ2244" s="14">
        <f t="shared" si="1350"/>
        <v>0.64999999999999991</v>
      </c>
      <c r="AK2244" s="14">
        <f t="shared" si="1351"/>
        <v>0.87999999999999989</v>
      </c>
      <c r="AL2244" s="24">
        <f t="shared" si="1345"/>
        <v>861.7667295691125</v>
      </c>
      <c r="AM2244" s="14">
        <f t="shared" si="1346"/>
        <v>685.67829248007797</v>
      </c>
      <c r="AN2244" s="138" t="str">
        <f t="shared" si="1347"/>
        <v>modifiée</v>
      </c>
      <c r="AP2244" s="124"/>
    </row>
    <row r="2245" spans="2:42" x14ac:dyDescent="0.25">
      <c r="B2245" s="3">
        <f t="shared" si="1328"/>
        <v>11135</v>
      </c>
      <c r="C2245" s="14">
        <f t="shared" si="1329"/>
        <v>185.58333333333334</v>
      </c>
      <c r="D2245" s="11">
        <f t="shared" si="1330"/>
        <v>1114.3128758814471</v>
      </c>
      <c r="E2245" s="11">
        <f t="shared" si="1315"/>
        <v>1076.4747952023558</v>
      </c>
      <c r="F2245" s="11">
        <f t="shared" si="1331"/>
        <v>580.22517657615606</v>
      </c>
      <c r="G2245" s="11">
        <f t="shared" si="1316"/>
        <v>825.25403470873778</v>
      </c>
      <c r="H2245" s="11">
        <f t="shared" si="1317"/>
        <v>724.75588078854696</v>
      </c>
      <c r="I2245" s="24">
        <f t="shared" si="1332"/>
        <v>580.22517657615606</v>
      </c>
      <c r="J2245" s="12">
        <f t="shared" si="1318"/>
        <v>0.21750269127401234</v>
      </c>
      <c r="K2245" s="24">
        <f t="shared" si="1319"/>
        <v>738.20986653499403</v>
      </c>
      <c r="L2245" s="12">
        <f t="shared" si="1333"/>
        <v>0.17038943628803341</v>
      </c>
      <c r="M2245" s="24">
        <f t="shared" si="1334"/>
        <v>825.25403470873778</v>
      </c>
      <c r="N2245" s="12">
        <f t="shared" si="1320"/>
        <v>0.65619375165100258</v>
      </c>
      <c r="O2245" s="24">
        <f t="shared" si="1321"/>
        <v>734.0635244959758</v>
      </c>
      <c r="P2245" s="12">
        <f t="shared" si="1335"/>
        <v>0.24239893082730862</v>
      </c>
      <c r="Q2245" s="24">
        <f t="shared" si="1336"/>
        <v>724.75588078854696</v>
      </c>
      <c r="R2245" s="12">
        <f t="shared" si="1322"/>
        <v>0.17540174312778972</v>
      </c>
      <c r="S2245" s="24">
        <f t="shared" si="1323"/>
        <v>1647.7187381367223</v>
      </c>
      <c r="T2245" s="12">
        <f t="shared" si="1337"/>
        <v>0.10124384337610146</v>
      </c>
      <c r="W2245" s="24">
        <f t="shared" si="1338"/>
        <v>1038.1065210046906</v>
      </c>
      <c r="X2245" s="24">
        <f t="shared" si="1339"/>
        <v>650</v>
      </c>
      <c r="Y2245" s="13">
        <f t="shared" si="1324"/>
        <v>0.25127617008001768</v>
      </c>
      <c r="Z2245" s="24">
        <f t="shared" si="1325"/>
        <v>959.20685494162967</v>
      </c>
      <c r="AA2245" s="24">
        <f t="shared" si="1326"/>
        <v>10040.176051733441</v>
      </c>
      <c r="AB2245" s="24">
        <f t="shared" si="1340"/>
        <v>881.43120089661875</v>
      </c>
      <c r="AC2245" s="24">
        <f t="shared" si="1341"/>
        <v>724.75588078854696</v>
      </c>
      <c r="AD2245" s="123">
        <f t="shared" si="1342"/>
        <v>11135</v>
      </c>
      <c r="AE2245" s="14">
        <f t="shared" si="1343"/>
        <v>185.58333333333334</v>
      </c>
      <c r="AF2245" s="24">
        <f t="shared" si="1327"/>
        <v>500</v>
      </c>
      <c r="AG2245" s="3">
        <f t="shared" si="1344"/>
        <v>-1</v>
      </c>
      <c r="AH2245" s="14">
        <f t="shared" si="1348"/>
        <v>0</v>
      </c>
      <c r="AI2245" s="14">
        <f t="shared" si="1349"/>
        <v>0</v>
      </c>
      <c r="AJ2245" s="14">
        <f t="shared" si="1350"/>
        <v>0.64999999999999991</v>
      </c>
      <c r="AK2245" s="14">
        <f t="shared" si="1351"/>
        <v>0.87999999999999989</v>
      </c>
      <c r="AL2245" s="24">
        <f t="shared" si="1345"/>
        <v>861.93140761717802</v>
      </c>
      <c r="AM2245" s="14">
        <f t="shared" si="1346"/>
        <v>685.7562942296654</v>
      </c>
      <c r="AN2245" s="138" t="str">
        <f t="shared" si="1347"/>
        <v>modifiée</v>
      </c>
      <c r="AP2245" s="124"/>
    </row>
    <row r="2246" spans="2:42" x14ac:dyDescent="0.25">
      <c r="B2246" s="3">
        <f t="shared" si="1328"/>
        <v>11140</v>
      </c>
      <c r="C2246" s="14">
        <f t="shared" si="1329"/>
        <v>185.66666666666666</v>
      </c>
      <c r="D2246" s="11">
        <f t="shared" si="1330"/>
        <v>1114.3800950823309</v>
      </c>
      <c r="E2246" s="11">
        <f t="shared" si="1315"/>
        <v>1076.6955706287281</v>
      </c>
      <c r="F2246" s="11">
        <f t="shared" si="1331"/>
        <v>580.39556601244408</v>
      </c>
      <c r="G2246" s="11">
        <f t="shared" si="1316"/>
        <v>825.49643363956511</v>
      </c>
      <c r="H2246" s="11">
        <f t="shared" si="1317"/>
        <v>724.85712463192306</v>
      </c>
      <c r="I2246" s="24">
        <f t="shared" si="1332"/>
        <v>580.39556601244408</v>
      </c>
      <c r="J2246" s="12">
        <f t="shared" si="1318"/>
        <v>0.21744977171450169</v>
      </c>
      <c r="K2246" s="24">
        <f t="shared" si="1319"/>
        <v>738.38952062547855</v>
      </c>
      <c r="L2246" s="12">
        <f t="shared" si="1333"/>
        <v>0.17031828053332759</v>
      </c>
      <c r="M2246" s="24">
        <f t="shared" si="1334"/>
        <v>825.49643363956511</v>
      </c>
      <c r="N2246" s="12">
        <f t="shared" si="1320"/>
        <v>0.6566275705829363</v>
      </c>
      <c r="O2246" s="24">
        <f t="shared" si="1321"/>
        <v>733.57854538691151</v>
      </c>
      <c r="P2246" s="12">
        <f t="shared" si="1335"/>
        <v>0.24238206576868848</v>
      </c>
      <c r="Q2246" s="24">
        <f t="shared" si="1336"/>
        <v>724.85712463192306</v>
      </c>
      <c r="R2246" s="12">
        <f t="shared" si="1322"/>
        <v>0.17460038355906227</v>
      </c>
      <c r="S2246" s="24">
        <f t="shared" si="1323"/>
        <v>1655.2812368578707</v>
      </c>
      <c r="T2246" s="12">
        <f t="shared" si="1337"/>
        <v>0.10079869963200536</v>
      </c>
      <c r="W2246" s="24">
        <f t="shared" si="1338"/>
        <v>1038.3577971747707</v>
      </c>
      <c r="X2246" s="24">
        <f t="shared" si="1339"/>
        <v>650</v>
      </c>
      <c r="Y2246" s="13">
        <f t="shared" si="1324"/>
        <v>0.25119833471301722</v>
      </c>
      <c r="Z2246" s="24">
        <f t="shared" si="1325"/>
        <v>958.44433634893562</v>
      </c>
      <c r="AA2246" s="24">
        <f t="shared" si="1326"/>
        <v>10037.531398826159</v>
      </c>
      <c r="AB2246" s="24">
        <f t="shared" si="1340"/>
        <v>881.60746090334692</v>
      </c>
      <c r="AC2246" s="24">
        <f t="shared" si="1341"/>
        <v>724.85712463192306</v>
      </c>
      <c r="AD2246" s="123">
        <f t="shared" si="1342"/>
        <v>11140</v>
      </c>
      <c r="AE2246" s="14">
        <f t="shared" si="1343"/>
        <v>185.66666666666666</v>
      </c>
      <c r="AF2246" s="24">
        <f t="shared" si="1327"/>
        <v>500</v>
      </c>
      <c r="AG2246" s="3">
        <f t="shared" si="1344"/>
        <v>-1</v>
      </c>
      <c r="AH2246" s="14">
        <f t="shared" si="1348"/>
        <v>0</v>
      </c>
      <c r="AI2246" s="14">
        <f t="shared" si="1349"/>
        <v>0</v>
      </c>
      <c r="AJ2246" s="14">
        <f t="shared" si="1350"/>
        <v>0.64999999999999991</v>
      </c>
      <c r="AK2246" s="14">
        <f t="shared" si="1351"/>
        <v>0.87999999999999989</v>
      </c>
      <c r="AL2246" s="24">
        <f t="shared" si="1345"/>
        <v>862.09583665918285</v>
      </c>
      <c r="AM2246" s="14">
        <f t="shared" si="1346"/>
        <v>685.83387614359503</v>
      </c>
      <c r="AN2246" s="138" t="str">
        <f t="shared" si="1347"/>
        <v>modifiée</v>
      </c>
      <c r="AP2246" s="124"/>
    </row>
    <row r="2247" spans="2:42" x14ac:dyDescent="0.25">
      <c r="B2247" s="3">
        <f t="shared" si="1328"/>
        <v>11145</v>
      </c>
      <c r="C2247" s="14">
        <f t="shared" si="1329"/>
        <v>185.75</v>
      </c>
      <c r="D2247" s="11">
        <f t="shared" si="1330"/>
        <v>1114.4472841400741</v>
      </c>
      <c r="E2247" s="11">
        <f t="shared" si="1315"/>
        <v>1076.9163460551003</v>
      </c>
      <c r="F2247" s="11">
        <f t="shared" si="1331"/>
        <v>580.56588429297744</v>
      </c>
      <c r="G2247" s="11">
        <f t="shared" si="1316"/>
        <v>825.73881570533376</v>
      </c>
      <c r="H2247" s="11">
        <f t="shared" si="1317"/>
        <v>724.95792333155509</v>
      </c>
      <c r="I2247" s="24">
        <f t="shared" si="1332"/>
        <v>580.56588429297744</v>
      </c>
      <c r="J2247" s="12">
        <f t="shared" si="1318"/>
        <v>0.21739686282546652</v>
      </c>
      <c r="K2247" s="24">
        <f t="shared" si="1319"/>
        <v>738.56922592896694</v>
      </c>
      <c r="L2247" s="12">
        <f t="shared" si="1333"/>
        <v>0.17024715861483411</v>
      </c>
      <c r="M2247" s="24">
        <f t="shared" si="1334"/>
        <v>825.73881570533376</v>
      </c>
      <c r="N2247" s="12">
        <f t="shared" si="1320"/>
        <v>0.65705970915086875</v>
      </c>
      <c r="O2247" s="24">
        <f t="shared" si="1321"/>
        <v>733.09608149869177</v>
      </c>
      <c r="P2247" s="12">
        <f t="shared" si="1335"/>
        <v>0.24236449010261882</v>
      </c>
      <c r="Q2247" s="24">
        <f t="shared" si="1336"/>
        <v>724.95792333155509</v>
      </c>
      <c r="R2247" s="12">
        <f t="shared" si="1322"/>
        <v>0.1737975973029422</v>
      </c>
      <c r="S2247" s="24">
        <f t="shared" si="1323"/>
        <v>1662.9271252221765</v>
      </c>
      <c r="T2247" s="12">
        <f t="shared" si="1337"/>
        <v>0.10035273413749821</v>
      </c>
      <c r="W2247" s="24">
        <f t="shared" si="1338"/>
        <v>1038.6089955094837</v>
      </c>
      <c r="X2247" s="24">
        <f t="shared" si="1339"/>
        <v>650</v>
      </c>
      <c r="Y2247" s="13">
        <f t="shared" si="1324"/>
        <v>0.25112083896998494</v>
      </c>
      <c r="Z2247" s="24">
        <f t="shared" si="1325"/>
        <v>957.68376364041501</v>
      </c>
      <c r="AA2247" s="24">
        <f t="shared" si="1326"/>
        <v>10034.899666761099</v>
      </c>
      <c r="AB2247" s="24">
        <f t="shared" si="1340"/>
        <v>881.78345942051942</v>
      </c>
      <c r="AC2247" s="24">
        <f t="shared" si="1341"/>
        <v>724.95792333155509</v>
      </c>
      <c r="AD2247" s="123">
        <f t="shared" si="1342"/>
        <v>11145</v>
      </c>
      <c r="AE2247" s="14">
        <f t="shared" si="1343"/>
        <v>185.75</v>
      </c>
      <c r="AF2247" s="24">
        <f t="shared" si="1327"/>
        <v>500</v>
      </c>
      <c r="AG2247" s="3">
        <f t="shared" si="1344"/>
        <v>-1</v>
      </c>
      <c r="AH2247" s="14">
        <f t="shared" si="1348"/>
        <v>0</v>
      </c>
      <c r="AI2247" s="14">
        <f t="shared" si="1349"/>
        <v>0</v>
      </c>
      <c r="AJ2247" s="14">
        <f t="shared" si="1350"/>
        <v>0.64999999999999991</v>
      </c>
      <c r="AK2247" s="14">
        <f t="shared" si="1351"/>
        <v>0.87999999999999989</v>
      </c>
      <c r="AL2247" s="24">
        <f t="shared" si="1345"/>
        <v>862.26001647690691</v>
      </c>
      <c r="AM2247" s="14">
        <f t="shared" si="1346"/>
        <v>685.91103744433008</v>
      </c>
      <c r="AN2247" s="138" t="str">
        <f t="shared" si="1347"/>
        <v>modifiée</v>
      </c>
      <c r="AP2247" s="124"/>
    </row>
    <row r="2248" spans="2:42" x14ac:dyDescent="0.25">
      <c r="B2248" s="3">
        <f t="shared" si="1328"/>
        <v>11150</v>
      </c>
      <c r="C2248" s="14">
        <f t="shared" si="1329"/>
        <v>185.83333333333334</v>
      </c>
      <c r="D2248" s="11">
        <f t="shared" si="1330"/>
        <v>1114.514443081699</v>
      </c>
      <c r="E2248" s="11">
        <f t="shared" si="1315"/>
        <v>1077.1371214814726</v>
      </c>
      <c r="F2248" s="11">
        <f t="shared" si="1331"/>
        <v>580.73613145159231</v>
      </c>
      <c r="G2248" s="11">
        <f t="shared" si="1316"/>
        <v>825.98118019543642</v>
      </c>
      <c r="H2248" s="11">
        <f t="shared" si="1317"/>
        <v>725.05827606569255</v>
      </c>
      <c r="I2248" s="24">
        <f t="shared" si="1332"/>
        <v>580.73613145159231</v>
      </c>
      <c r="J2248" s="12">
        <f t="shared" si="1318"/>
        <v>0.21734396462679886</v>
      </c>
      <c r="K2248" s="24">
        <f t="shared" si="1319"/>
        <v>738.74898238877995</v>
      </c>
      <c r="L2248" s="12">
        <f t="shared" si="1333"/>
        <v>0.17017607053412478</v>
      </c>
      <c r="M2248" s="24">
        <f t="shared" si="1334"/>
        <v>825.98118019543642</v>
      </c>
      <c r="N2248" s="12">
        <f t="shared" si="1320"/>
        <v>0.65749017583622438</v>
      </c>
      <c r="O2248" s="24">
        <f t="shared" si="1321"/>
        <v>732.61611472223217</v>
      </c>
      <c r="P2248" s="12">
        <f t="shared" si="1335"/>
        <v>0.24234620835693096</v>
      </c>
      <c r="Q2248" s="24">
        <f t="shared" si="1336"/>
        <v>725.05827606569255</v>
      </c>
      <c r="R2248" s="12">
        <f t="shared" si="1322"/>
        <v>0.17299341069870994</v>
      </c>
      <c r="S2248" s="24">
        <f t="shared" si="1323"/>
        <v>1670.6574989544297</v>
      </c>
      <c r="T2248" s="12">
        <f t="shared" si="1337"/>
        <v>9.9905958955913532E-2</v>
      </c>
      <c r="W2248" s="24">
        <f t="shared" si="1338"/>
        <v>1038.8601163484536</v>
      </c>
      <c r="X2248" s="24">
        <f t="shared" si="1339"/>
        <v>650</v>
      </c>
      <c r="Y2248" s="13">
        <f t="shared" si="1324"/>
        <v>0.25104368138332644</v>
      </c>
      <c r="Z2248" s="24">
        <f t="shared" si="1325"/>
        <v>956.92512832547436</v>
      </c>
      <c r="AA2248" s="24">
        <f t="shared" si="1326"/>
        <v>10032.280799786262</v>
      </c>
      <c r="AB2248" s="24">
        <f t="shared" si="1340"/>
        <v>881.95919620707309</v>
      </c>
      <c r="AC2248" s="24">
        <f t="shared" si="1341"/>
        <v>725.05827606569255</v>
      </c>
      <c r="AD2248" s="123">
        <f t="shared" si="1342"/>
        <v>11150</v>
      </c>
      <c r="AE2248" s="14">
        <f t="shared" si="1343"/>
        <v>185.83333333333334</v>
      </c>
      <c r="AF2248" s="24">
        <f t="shared" si="1327"/>
        <v>500</v>
      </c>
      <c r="AG2248" s="3">
        <f t="shared" si="1344"/>
        <v>-1</v>
      </c>
      <c r="AH2248" s="14">
        <f t="shared" si="1348"/>
        <v>0</v>
      </c>
      <c r="AI2248" s="14">
        <f t="shared" si="1349"/>
        <v>0</v>
      </c>
      <c r="AJ2248" s="14">
        <f t="shared" si="1350"/>
        <v>0.64999999999999991</v>
      </c>
      <c r="AK2248" s="14">
        <f t="shared" si="1351"/>
        <v>0.87999999999999989</v>
      </c>
      <c r="AL2248" s="24">
        <f t="shared" si="1345"/>
        <v>862.42394685706472</v>
      </c>
      <c r="AM2248" s="14">
        <f t="shared" si="1346"/>
        <v>685.9877773656757</v>
      </c>
      <c r="AN2248" s="138" t="str">
        <f t="shared" si="1347"/>
        <v>modifiée</v>
      </c>
      <c r="AP2248" s="124"/>
    </row>
    <row r="2249" spans="2:42" x14ac:dyDescent="0.25">
      <c r="B2249" s="3">
        <f t="shared" si="1328"/>
        <v>11155</v>
      </c>
      <c r="C2249" s="14">
        <f t="shared" si="1329"/>
        <v>185.91666666666666</v>
      </c>
      <c r="D2249" s="11">
        <f t="shared" si="1330"/>
        <v>1114.5815719341913</v>
      </c>
      <c r="E2249" s="11">
        <f t="shared" si="1315"/>
        <v>1077.3578969078446</v>
      </c>
      <c r="F2249" s="11">
        <f t="shared" si="1331"/>
        <v>580.90630752212644</v>
      </c>
      <c r="G2249" s="11">
        <f t="shared" si="1316"/>
        <v>826.22352640379336</v>
      </c>
      <c r="H2249" s="11">
        <f t="shared" si="1317"/>
        <v>725.15818202464845</v>
      </c>
      <c r="I2249" s="24">
        <f t="shared" si="1332"/>
        <v>580.90630752212644</v>
      </c>
      <c r="J2249" s="12">
        <f t="shared" si="1318"/>
        <v>0.21729107713834964</v>
      </c>
      <c r="K2249" s="24">
        <f t="shared" si="1319"/>
        <v>738.92878994824127</v>
      </c>
      <c r="L2249" s="12">
        <f t="shared" si="1333"/>
        <v>0.1701050162927383</v>
      </c>
      <c r="M2249" s="24">
        <f t="shared" si="1334"/>
        <v>826.22352640379336</v>
      </c>
      <c r="N2249" s="12">
        <f t="shared" si="1320"/>
        <v>0.65791897907234986</v>
      </c>
      <c r="O2249" s="24">
        <f t="shared" si="1321"/>
        <v>732.13862711232377</v>
      </c>
      <c r="P2249" s="12">
        <f t="shared" si="1335"/>
        <v>0.24232722503136611</v>
      </c>
      <c r="Q2249" s="24">
        <f t="shared" si="1336"/>
        <v>725.15818202464845</v>
      </c>
      <c r="R2249" s="12">
        <f t="shared" si="1322"/>
        <v>0.1721878505128632</v>
      </c>
      <c r="S2249" s="24">
        <f t="shared" si="1323"/>
        <v>1678.4734694850765</v>
      </c>
      <c r="T2249" s="12">
        <f t="shared" si="1337"/>
        <v>9.9458386391717377E-2</v>
      </c>
      <c r="W2249" s="24">
        <f t="shared" si="1338"/>
        <v>1039.111160029837</v>
      </c>
      <c r="X2249" s="24">
        <f t="shared" si="1339"/>
        <v>650</v>
      </c>
      <c r="Y2249" s="13">
        <f t="shared" si="1324"/>
        <v>0.25096686049055139</v>
      </c>
      <c r="Z2249" s="24">
        <f t="shared" si="1325"/>
        <v>956.1684219501899</v>
      </c>
      <c r="AA2249" s="24">
        <f t="shared" si="1326"/>
        <v>10029.674742336403</v>
      </c>
      <c r="AB2249" s="24">
        <f t="shared" si="1340"/>
        <v>882.1346710272428</v>
      </c>
      <c r="AC2249" s="24">
        <f t="shared" si="1341"/>
        <v>725.15818202464845</v>
      </c>
      <c r="AD2249" s="123">
        <f t="shared" si="1342"/>
        <v>11155</v>
      </c>
      <c r="AE2249" s="14">
        <f t="shared" si="1343"/>
        <v>185.91666666666666</v>
      </c>
      <c r="AF2249" s="24">
        <f t="shared" si="1327"/>
        <v>500</v>
      </c>
      <c r="AG2249" s="3">
        <f t="shared" si="1344"/>
        <v>-1</v>
      </c>
      <c r="AH2249" s="14">
        <f t="shared" si="1348"/>
        <v>0</v>
      </c>
      <c r="AI2249" s="14">
        <f t="shared" si="1349"/>
        <v>0</v>
      </c>
      <c r="AJ2249" s="14">
        <f t="shared" si="1350"/>
        <v>0.64999999999999991</v>
      </c>
      <c r="AK2249" s="14">
        <f t="shared" si="1351"/>
        <v>0.87999999999999989</v>
      </c>
      <c r="AL2249" s="24">
        <f t="shared" si="1345"/>
        <v>862.58762759142087</v>
      </c>
      <c r="AM2249" s="14">
        <f t="shared" si="1346"/>
        <v>686.06409515300481</v>
      </c>
      <c r="AN2249" s="138" t="str">
        <f t="shared" si="1347"/>
        <v>modifiée</v>
      </c>
      <c r="AP2249" s="124"/>
    </row>
    <row r="2250" spans="2:42" x14ac:dyDescent="0.25">
      <c r="B2250" s="3">
        <f t="shared" si="1328"/>
        <v>11160</v>
      </c>
      <c r="C2250" s="14">
        <f t="shared" si="1329"/>
        <v>186</v>
      </c>
      <c r="D2250" s="11">
        <f t="shared" si="1330"/>
        <v>1114.6486707245008</v>
      </c>
      <c r="E2250" s="11">
        <f t="shared" si="1315"/>
        <v>1077.5786723342169</v>
      </c>
      <c r="F2250" s="11">
        <f t="shared" si="1331"/>
        <v>581.07641253841916</v>
      </c>
      <c r="G2250" s="11">
        <f t="shared" si="1316"/>
        <v>826.46585362882468</v>
      </c>
      <c r="H2250" s="11">
        <f t="shared" si="1317"/>
        <v>725.25764041104014</v>
      </c>
      <c r="I2250" s="24">
        <f t="shared" si="1332"/>
        <v>581.07641253841916</v>
      </c>
      <c r="J2250" s="12">
        <f t="shared" si="1318"/>
        <v>0.21723820037992889</v>
      </c>
      <c r="K2250" s="24">
        <f t="shared" si="1319"/>
        <v>739.10864855067814</v>
      </c>
      <c r="L2250" s="12">
        <f t="shared" si="1333"/>
        <v>0.17003399589214591</v>
      </c>
      <c r="M2250" s="24">
        <f t="shared" si="1334"/>
        <v>826.46585362882468</v>
      </c>
      <c r="N2250" s="12">
        <f t="shared" si="1320"/>
        <v>0.65834612724476338</v>
      </c>
      <c r="O2250" s="24">
        <f t="shared" si="1321"/>
        <v>731.66360088587192</v>
      </c>
      <c r="P2250" s="12">
        <f t="shared" si="1335"/>
        <v>0.24230754459764364</v>
      </c>
      <c r="Q2250" s="24">
        <f t="shared" si="1336"/>
        <v>725.25764041104014</v>
      </c>
      <c r="R2250" s="12">
        <f t="shared" si="1322"/>
        <v>0.17138094393894329</v>
      </c>
      <c r="S2250" s="24">
        <f t="shared" si="1323"/>
        <v>1686.3761641811693</v>
      </c>
      <c r="T2250" s="12">
        <f t="shared" si="1337"/>
        <v>9.9010028991184107E-2</v>
      </c>
      <c r="W2250" s="24">
        <f t="shared" si="1338"/>
        <v>1039.3621268903275</v>
      </c>
      <c r="X2250" s="24">
        <f t="shared" si="1339"/>
        <v>650</v>
      </c>
      <c r="Y2250" s="13">
        <f t="shared" si="1324"/>
        <v>0.25089037483427856</v>
      </c>
      <c r="Z2250" s="24">
        <f t="shared" si="1325"/>
        <v>955.41363609723362</v>
      </c>
      <c r="AA2250" s="24">
        <f t="shared" si="1326"/>
        <v>10027.081439033331</v>
      </c>
      <c r="AB2250" s="24">
        <f t="shared" si="1340"/>
        <v>882.30988365068379</v>
      </c>
      <c r="AC2250" s="24">
        <f t="shared" si="1341"/>
        <v>725.25764041104014</v>
      </c>
      <c r="AD2250" s="123">
        <f t="shared" si="1342"/>
        <v>11160</v>
      </c>
      <c r="AE2250" s="14">
        <f t="shared" si="1343"/>
        <v>186</v>
      </c>
      <c r="AF2250" s="24">
        <f t="shared" si="1327"/>
        <v>500</v>
      </c>
      <c r="AG2250" s="3">
        <f t="shared" si="1344"/>
        <v>-1</v>
      </c>
      <c r="AH2250" s="14">
        <f t="shared" si="1348"/>
        <v>0</v>
      </c>
      <c r="AI2250" s="14">
        <f t="shared" si="1349"/>
        <v>0</v>
      </c>
      <c r="AJ2250" s="14">
        <f t="shared" si="1350"/>
        <v>0.64999999999999991</v>
      </c>
      <c r="AK2250" s="14">
        <f t="shared" si="1351"/>
        <v>0.87999999999999989</v>
      </c>
      <c r="AL2250" s="24">
        <f t="shared" si="1345"/>
        <v>862.75105847690588</v>
      </c>
      <c r="AM2250" s="14">
        <f t="shared" si="1346"/>
        <v>686.13999006348433</v>
      </c>
      <c r="AN2250" s="138" t="str">
        <f t="shared" si="1347"/>
        <v>modifiée</v>
      </c>
      <c r="AP2250" s="124"/>
    </row>
    <row r="2251" spans="2:42" x14ac:dyDescent="0.25">
      <c r="B2251" s="3">
        <f t="shared" si="1328"/>
        <v>11165</v>
      </c>
      <c r="C2251" s="14">
        <f t="shared" si="1329"/>
        <v>186.08333333333334</v>
      </c>
      <c r="D2251" s="11">
        <f t="shared" si="1330"/>
        <v>1114.7157394795404</v>
      </c>
      <c r="E2251" s="11">
        <f t="shared" si="1315"/>
        <v>1077.7994477605891</v>
      </c>
      <c r="F2251" s="11">
        <f t="shared" si="1331"/>
        <v>581.2464465343113</v>
      </c>
      <c r="G2251" s="11">
        <f t="shared" si="1316"/>
        <v>826.70816117342235</v>
      </c>
      <c r="H2251" s="11">
        <f t="shared" si="1317"/>
        <v>725.35665044003133</v>
      </c>
      <c r="I2251" s="24">
        <f t="shared" si="1332"/>
        <v>581.2464465343113</v>
      </c>
      <c r="J2251" s="12">
        <f t="shared" si="1318"/>
        <v>0.21718533437130558</v>
      </c>
      <c r="K2251" s="24">
        <f t="shared" si="1319"/>
        <v>739.28855813942164</v>
      </c>
      <c r="L2251" s="12">
        <f t="shared" si="1333"/>
        <v>0.16996300933380076</v>
      </c>
      <c r="M2251" s="24">
        <f t="shared" si="1334"/>
        <v>826.70816117342235</v>
      </c>
      <c r="N2251" s="12">
        <f t="shared" si="1320"/>
        <v>0.65877162869140271</v>
      </c>
      <c r="O2251" s="24">
        <f t="shared" si="1321"/>
        <v>731.19101842015664</v>
      </c>
      <c r="P2251" s="12">
        <f t="shared" si="1335"/>
        <v>0.2422871714997894</v>
      </c>
      <c r="Q2251" s="24">
        <f t="shared" si="1336"/>
        <v>725.35665044003133</v>
      </c>
      <c r="R2251" s="12">
        <f t="shared" si="1322"/>
        <v>0.17057271859720086</v>
      </c>
      <c r="S2251" s="24">
        <f t="shared" si="1323"/>
        <v>1694.3667265806594</v>
      </c>
      <c r="T2251" s="12">
        <f t="shared" si="1337"/>
        <v>9.8560899543059438E-2</v>
      </c>
      <c r="W2251" s="24">
        <f t="shared" si="1338"/>
        <v>1039.6130172651617</v>
      </c>
      <c r="X2251" s="24">
        <f t="shared" si="1339"/>
        <v>650</v>
      </c>
      <c r="Y2251" s="13">
        <f t="shared" si="1324"/>
        <v>0.25081422296221062</v>
      </c>
      <c r="Z2251" s="24">
        <f t="shared" si="1325"/>
        <v>954.66076238568576</v>
      </c>
      <c r="AA2251" s="24">
        <f t="shared" si="1326"/>
        <v>10024.500834684988</v>
      </c>
      <c r="AB2251" s="24">
        <f t="shared" si="1340"/>
        <v>882.48483385259647</v>
      </c>
      <c r="AC2251" s="24">
        <f t="shared" si="1341"/>
        <v>725.35665044003133</v>
      </c>
      <c r="AD2251" s="123">
        <f t="shared" si="1342"/>
        <v>11165</v>
      </c>
      <c r="AE2251" s="14">
        <f t="shared" si="1343"/>
        <v>186.08333333333334</v>
      </c>
      <c r="AF2251" s="24">
        <f t="shared" si="1327"/>
        <v>500</v>
      </c>
      <c r="AG2251" s="3">
        <f t="shared" si="1344"/>
        <v>-1</v>
      </c>
      <c r="AH2251" s="14">
        <f t="shared" si="1348"/>
        <v>0</v>
      </c>
      <c r="AI2251" s="14">
        <f t="shared" si="1349"/>
        <v>0</v>
      </c>
      <c r="AJ2251" s="14">
        <f t="shared" si="1350"/>
        <v>0.64999999999999991</v>
      </c>
      <c r="AK2251" s="14">
        <f t="shared" si="1351"/>
        <v>0.87999999999999989</v>
      </c>
      <c r="AL2251" s="24">
        <f t="shared" si="1345"/>
        <v>862.91423931573172</v>
      </c>
      <c r="AM2251" s="14">
        <f t="shared" si="1346"/>
        <v>686.21546136630172</v>
      </c>
      <c r="AN2251" s="138" t="str">
        <f t="shared" si="1347"/>
        <v>modifiée</v>
      </c>
      <c r="AP2251" s="124"/>
    </row>
    <row r="2252" spans="2:42" x14ac:dyDescent="0.25">
      <c r="B2252" s="3">
        <f t="shared" si="1328"/>
        <v>11170</v>
      </c>
      <c r="C2252" s="14">
        <f t="shared" si="1329"/>
        <v>186.16666666666666</v>
      </c>
      <c r="D2252" s="11">
        <f t="shared" si="1330"/>
        <v>1114.7827782261872</v>
      </c>
      <c r="E2252" s="11">
        <f t="shared" si="1315"/>
        <v>1078.0202231869612</v>
      </c>
      <c r="F2252" s="11">
        <f t="shared" si="1331"/>
        <v>581.41640954364516</v>
      </c>
      <c r="G2252" s="11">
        <f t="shared" si="1316"/>
        <v>826.95044834492217</v>
      </c>
      <c r="H2252" s="11">
        <f t="shared" si="1317"/>
        <v>725.45521133957436</v>
      </c>
      <c r="I2252" s="24">
        <f t="shared" si="1332"/>
        <v>581.41640954364516</v>
      </c>
      <c r="J2252" s="12">
        <f t="shared" si="1318"/>
        <v>0.21713247913220765</v>
      </c>
      <c r="K2252" s="24">
        <f t="shared" si="1319"/>
        <v>739.46851865780627</v>
      </c>
      <c r="L2252" s="12">
        <f t="shared" si="1333"/>
        <v>0.16989205661907872</v>
      </c>
      <c r="M2252" s="24">
        <f t="shared" si="1334"/>
        <v>826.95044834492217</v>
      </c>
      <c r="N2252" s="12">
        <f t="shared" si="1320"/>
        <v>0.65919549170287439</v>
      </c>
      <c r="O2252" s="24">
        <f t="shared" si="1321"/>
        <v>730.7208622511148</v>
      </c>
      <c r="P2252" s="12">
        <f t="shared" si="1335"/>
        <v>0.24226611015412616</v>
      </c>
      <c r="Q2252" s="24">
        <f t="shared" si="1336"/>
        <v>725.45521133957436</v>
      </c>
      <c r="R2252" s="12">
        <f t="shared" si="1322"/>
        <v>0.16976320253410657</v>
      </c>
      <c r="S2252" s="24">
        <f t="shared" si="1323"/>
        <v>1702.4463166300045</v>
      </c>
      <c r="T2252" s="12">
        <f t="shared" si="1337"/>
        <v>9.8111011079061533E-2</v>
      </c>
      <c r="W2252" s="24">
        <f t="shared" si="1338"/>
        <v>1039.8638314881239</v>
      </c>
      <c r="X2252" s="24">
        <f t="shared" si="1339"/>
        <v>650</v>
      </c>
      <c r="Y2252" s="13">
        <f t="shared" si="1324"/>
        <v>0.25073840342713366</v>
      </c>
      <c r="Z2252" s="24">
        <f t="shared" si="1325"/>
        <v>953.90979247093242</v>
      </c>
      <c r="AA2252" s="24">
        <f t="shared" si="1326"/>
        <v>10021.932874285529</v>
      </c>
      <c r="AB2252" s="24">
        <f t="shared" si="1340"/>
        <v>882.65952141384912</v>
      </c>
      <c r="AC2252" s="24">
        <f t="shared" si="1341"/>
        <v>725.45521133957436</v>
      </c>
      <c r="AD2252" s="123">
        <f t="shared" si="1342"/>
        <v>11170</v>
      </c>
      <c r="AE2252" s="14">
        <f t="shared" si="1343"/>
        <v>186.16666666666666</v>
      </c>
      <c r="AF2252" s="24">
        <f t="shared" si="1327"/>
        <v>500</v>
      </c>
      <c r="AG2252" s="3">
        <f t="shared" si="1344"/>
        <v>-1</v>
      </c>
      <c r="AH2252" s="14">
        <f t="shared" si="1348"/>
        <v>0</v>
      </c>
      <c r="AI2252" s="14">
        <f t="shared" si="1349"/>
        <v>0</v>
      </c>
      <c r="AJ2252" s="14">
        <f t="shared" si="1350"/>
        <v>0.64999999999999991</v>
      </c>
      <c r="AK2252" s="14">
        <f t="shared" si="1351"/>
        <v>0.87999999999999989</v>
      </c>
      <c r="AL2252" s="24">
        <f t="shared" si="1345"/>
        <v>863.07716991550865</v>
      </c>
      <c r="AM2252" s="14">
        <f t="shared" si="1346"/>
        <v>686.29050834289342</v>
      </c>
      <c r="AN2252" s="138" t="str">
        <f t="shared" si="1347"/>
        <v>modifiée</v>
      </c>
      <c r="AP2252" s="124"/>
    </row>
    <row r="2253" spans="2:42" x14ac:dyDescent="0.25">
      <c r="B2253" s="3">
        <f t="shared" si="1328"/>
        <v>11175</v>
      </c>
      <c r="C2253" s="14">
        <f t="shared" si="1329"/>
        <v>186.25</v>
      </c>
      <c r="D2253" s="11">
        <f t="shared" si="1330"/>
        <v>1114.8497869912831</v>
      </c>
      <c r="E2253" s="11">
        <f t="shared" si="1315"/>
        <v>1078.2409986133334</v>
      </c>
      <c r="F2253" s="11">
        <f t="shared" si="1331"/>
        <v>581.58630160026428</v>
      </c>
      <c r="G2253" s="11">
        <f t="shared" si="1316"/>
        <v>827.19271445507627</v>
      </c>
      <c r="H2253" s="11">
        <f t="shared" si="1317"/>
        <v>725.55332235065339</v>
      </c>
      <c r="I2253" s="24">
        <f t="shared" si="1332"/>
        <v>581.58630160026428</v>
      </c>
      <c r="J2253" s="12">
        <f t="shared" si="1318"/>
        <v>0.21707963468232233</v>
      </c>
      <c r="K2253" s="24">
        <f t="shared" si="1319"/>
        <v>739.64853004917052</v>
      </c>
      <c r="L2253" s="12">
        <f t="shared" si="1333"/>
        <v>0.16982113774930344</v>
      </c>
      <c r="M2253" s="24">
        <f t="shared" si="1334"/>
        <v>827.19271445507627</v>
      </c>
      <c r="N2253" s="12">
        <f t="shared" si="1320"/>
        <v>0.6596177245227014</v>
      </c>
      <c r="O2253" s="24">
        <f t="shared" si="1321"/>
        <v>730.25311507164361</v>
      </c>
      <c r="P2253" s="12">
        <f t="shared" si="1335"/>
        <v>0.2422443649495237</v>
      </c>
      <c r="Q2253" s="24">
        <f t="shared" si="1336"/>
        <v>725.55332235065339</v>
      </c>
      <c r="R2253" s="12">
        <f t="shared" si="1322"/>
        <v>0.1689524242216971</v>
      </c>
      <c r="S2253" s="24">
        <f t="shared" si="1323"/>
        <v>1710.6161109251946</v>
      </c>
      <c r="T2253" s="12">
        <f t="shared" si="1337"/>
        <v>9.766037687436635E-2</v>
      </c>
      <c r="W2253" s="24">
        <f t="shared" si="1338"/>
        <v>1040.1145698915509</v>
      </c>
      <c r="X2253" s="24">
        <f t="shared" si="1339"/>
        <v>650</v>
      </c>
      <c r="Y2253" s="13">
        <f t="shared" si="1324"/>
        <v>0.25066291478691177</v>
      </c>
      <c r="Z2253" s="24">
        <f t="shared" si="1325"/>
        <v>953.16071804456328</v>
      </c>
      <c r="AA2253" s="24">
        <f t="shared" si="1326"/>
        <v>10019.377503015197</v>
      </c>
      <c r="AB2253" s="24">
        <f t="shared" si="1340"/>
        <v>882.83394612110214</v>
      </c>
      <c r="AC2253" s="24">
        <f t="shared" si="1341"/>
        <v>725.55332235065339</v>
      </c>
      <c r="AD2253" s="123">
        <f t="shared" si="1342"/>
        <v>11175</v>
      </c>
      <c r="AE2253" s="14">
        <f t="shared" si="1343"/>
        <v>186.25</v>
      </c>
      <c r="AF2253" s="24">
        <f t="shared" si="1327"/>
        <v>500</v>
      </c>
      <c r="AG2253" s="3">
        <f t="shared" si="1344"/>
        <v>-1</v>
      </c>
      <c r="AH2253" s="14">
        <f t="shared" si="1348"/>
        <v>0</v>
      </c>
      <c r="AI2253" s="14">
        <f t="shared" si="1349"/>
        <v>0</v>
      </c>
      <c r="AJ2253" s="14">
        <f t="shared" si="1350"/>
        <v>0.64999999999999991</v>
      </c>
      <c r="AK2253" s="14">
        <f t="shared" si="1351"/>
        <v>0.87999999999999989</v>
      </c>
      <c r="AL2253" s="24">
        <f t="shared" si="1345"/>
        <v>863.23985008936165</v>
      </c>
      <c r="AM2253" s="14">
        <f t="shared" si="1346"/>
        <v>686.36513028717252</v>
      </c>
      <c r="AN2253" s="138" t="str">
        <f t="shared" si="1347"/>
        <v>modifiée</v>
      </c>
      <c r="AP2253" s="124"/>
    </row>
    <row r="2254" spans="2:42" x14ac:dyDescent="0.25">
      <c r="B2254" s="3">
        <f t="shared" si="1328"/>
        <v>11180</v>
      </c>
      <c r="C2254" s="14">
        <f t="shared" si="1329"/>
        <v>186.33333333333334</v>
      </c>
      <c r="D2254" s="11">
        <f t="shared" si="1330"/>
        <v>1114.9167658016324</v>
      </c>
      <c r="E2254" s="11">
        <f t="shared" si="1315"/>
        <v>1078.4617740397057</v>
      </c>
      <c r="F2254" s="11">
        <f t="shared" si="1331"/>
        <v>581.75612273801357</v>
      </c>
      <c r="G2254" s="11">
        <f t="shared" si="1316"/>
        <v>827.43495882002583</v>
      </c>
      <c r="H2254" s="11">
        <f t="shared" si="1317"/>
        <v>725.65098272752778</v>
      </c>
      <c r="I2254" s="24">
        <f t="shared" si="1332"/>
        <v>581.75612273801357</v>
      </c>
      <c r="J2254" s="12">
        <f t="shared" si="1318"/>
        <v>0.21702680104129562</v>
      </c>
      <c r="K2254" s="24">
        <f t="shared" si="1319"/>
        <v>739.82859225685684</v>
      </c>
      <c r="L2254" s="12">
        <f t="shared" si="1333"/>
        <v>0.16975025272578576</v>
      </c>
      <c r="M2254" s="24">
        <f t="shared" si="1334"/>
        <v>827.43495882002583</v>
      </c>
      <c r="N2254" s="12">
        <f t="shared" si="1320"/>
        <v>0.66003833534757128</v>
      </c>
      <c r="O2254" s="24">
        <f t="shared" si="1321"/>
        <v>729.78775972992344</v>
      </c>
      <c r="P2254" s="12">
        <f t="shared" si="1335"/>
        <v>0.24222194024769467</v>
      </c>
      <c r="Q2254" s="24">
        <f t="shared" si="1336"/>
        <v>725.65098272752778</v>
      </c>
      <c r="R2254" s="12">
        <f t="shared" si="1322"/>
        <v>0.16814041255675879</v>
      </c>
      <c r="S2254" s="24">
        <f t="shared" si="1323"/>
        <v>1718.877302956193</v>
      </c>
      <c r="T2254" s="12">
        <f t="shared" si="1337"/>
        <v>9.7209010448022937E-2</v>
      </c>
      <c r="W2254" s="24">
        <f t="shared" si="1338"/>
        <v>1040.3652328063379</v>
      </c>
      <c r="X2254" s="24">
        <f t="shared" si="1339"/>
        <v>650</v>
      </c>
      <c r="Y2254" s="13">
        <f t="shared" si="1324"/>
        <v>0.2505877556044645</v>
      </c>
      <c r="Z2254" s="24">
        <f t="shared" si="1325"/>
        <v>952.4135308341954</v>
      </c>
      <c r="AA2254" s="24">
        <f t="shared" si="1326"/>
        <v>10016.834666239498</v>
      </c>
      <c r="AB2254" s="24">
        <f t="shared" si="1340"/>
        <v>883.00810776693288</v>
      </c>
      <c r="AC2254" s="24">
        <f t="shared" si="1341"/>
        <v>725.65098272752778</v>
      </c>
      <c r="AD2254" s="123">
        <f t="shared" si="1342"/>
        <v>11180</v>
      </c>
      <c r="AE2254" s="14">
        <f t="shared" si="1343"/>
        <v>186.33333333333334</v>
      </c>
      <c r="AF2254" s="24">
        <f t="shared" si="1327"/>
        <v>500</v>
      </c>
      <c r="AG2254" s="3">
        <f t="shared" si="1344"/>
        <v>-1</v>
      </c>
      <c r="AH2254" s="14">
        <f t="shared" si="1348"/>
        <v>0</v>
      </c>
      <c r="AI2254" s="14">
        <f t="shared" si="1349"/>
        <v>0</v>
      </c>
      <c r="AJ2254" s="14">
        <f t="shared" si="1350"/>
        <v>0.64999999999999991</v>
      </c>
      <c r="AK2254" s="14">
        <f t="shared" si="1351"/>
        <v>0.87999999999999989</v>
      </c>
      <c r="AL2254" s="24">
        <f t="shared" si="1345"/>
        <v>863.40227965604743</v>
      </c>
      <c r="AM2254" s="14">
        <f t="shared" si="1346"/>
        <v>686.43932650575698</v>
      </c>
      <c r="AN2254" s="138" t="str">
        <f t="shared" si="1347"/>
        <v>modifiée</v>
      </c>
      <c r="AP2254" s="124"/>
    </row>
    <row r="2255" spans="2:42" x14ac:dyDescent="0.25">
      <c r="B2255" s="3">
        <f t="shared" si="1328"/>
        <v>11185</v>
      </c>
      <c r="C2255" s="14">
        <f t="shared" si="1329"/>
        <v>186.41666666666666</v>
      </c>
      <c r="D2255" s="11">
        <f t="shared" si="1330"/>
        <v>1114.983714684005</v>
      </c>
      <c r="E2255" s="11">
        <f t="shared" si="1315"/>
        <v>1078.6825494660779</v>
      </c>
      <c r="F2255" s="11">
        <f t="shared" si="1331"/>
        <v>581.92587299073932</v>
      </c>
      <c r="G2255" s="11">
        <f t="shared" si="1316"/>
        <v>827.67718076027347</v>
      </c>
      <c r="H2255" s="11">
        <f t="shared" si="1317"/>
        <v>725.74819173797584</v>
      </c>
      <c r="I2255" s="24">
        <f t="shared" si="1332"/>
        <v>581.92587299073932</v>
      </c>
      <c r="J2255" s="12">
        <f t="shared" si="1318"/>
        <v>0.21697397822873257</v>
      </c>
      <c r="K2255" s="24">
        <f t="shared" si="1319"/>
        <v>740.00870522421155</v>
      </c>
      <c r="L2255" s="12">
        <f t="shared" si="1333"/>
        <v>0.16967940154974467</v>
      </c>
      <c r="M2255" s="24">
        <f t="shared" si="1334"/>
        <v>827.67718076027347</v>
      </c>
      <c r="N2255" s="12">
        <f t="shared" si="1320"/>
        <v>0.66045733232758275</v>
      </c>
      <c r="O2255" s="24">
        <f t="shared" si="1321"/>
        <v>729.32477922776354</v>
      </c>
      <c r="P2255" s="12">
        <f t="shared" si="1335"/>
        <v>0.24219884038311973</v>
      </c>
      <c r="Q2255" s="24">
        <f t="shared" si="1336"/>
        <v>725.74819173797584</v>
      </c>
      <c r="R2255" s="12">
        <f t="shared" si="1322"/>
        <v>0.16732719685984407</v>
      </c>
      <c r="S2255" s="24">
        <f t="shared" si="1323"/>
        <v>1727.2311033548531</v>
      </c>
      <c r="T2255" s="12">
        <f t="shared" si="1337"/>
        <v>9.6756925563192112E-2</v>
      </c>
      <c r="W2255" s="24">
        <f t="shared" si="1338"/>
        <v>1040.6158205619424</v>
      </c>
      <c r="X2255" s="24">
        <f t="shared" si="1339"/>
        <v>650</v>
      </c>
      <c r="Y2255" s="13">
        <f t="shared" si="1324"/>
        <v>0.25051292444777151</v>
      </c>
      <c r="Z2255" s="24">
        <f t="shared" si="1325"/>
        <v>951.6682226033879</v>
      </c>
      <c r="AA2255" s="24">
        <f t="shared" si="1326"/>
        <v>10014.304309509504</v>
      </c>
      <c r="AB2255" s="24">
        <f t="shared" si="1340"/>
        <v>883.18200614995908</v>
      </c>
      <c r="AC2255" s="24">
        <f t="shared" si="1341"/>
        <v>725.74819173797584</v>
      </c>
      <c r="AD2255" s="123">
        <f t="shared" si="1342"/>
        <v>11185</v>
      </c>
      <c r="AE2255" s="14">
        <f t="shared" si="1343"/>
        <v>186.41666666666666</v>
      </c>
      <c r="AF2255" s="24">
        <f t="shared" si="1327"/>
        <v>500</v>
      </c>
      <c r="AG2255" s="3">
        <f t="shared" si="1344"/>
        <v>-1</v>
      </c>
      <c r="AH2255" s="14">
        <f t="shared" si="1348"/>
        <v>0</v>
      </c>
      <c r="AI2255" s="14">
        <f t="shared" si="1349"/>
        <v>0</v>
      </c>
      <c r="AJ2255" s="14">
        <f t="shared" si="1350"/>
        <v>0.64999999999999991</v>
      </c>
      <c r="AK2255" s="14">
        <f t="shared" si="1351"/>
        <v>0.87999999999999989</v>
      </c>
      <c r="AL2255" s="24">
        <f t="shared" si="1345"/>
        <v>863.56445844007055</v>
      </c>
      <c r="AM2255" s="14">
        <f t="shared" si="1346"/>
        <v>686.51309631819868</v>
      </c>
      <c r="AN2255" s="138" t="str">
        <f t="shared" si="1347"/>
        <v>modifiée</v>
      </c>
      <c r="AP2255" s="124"/>
    </row>
    <row r="2256" spans="2:42" x14ac:dyDescent="0.25">
      <c r="B2256" s="3">
        <f t="shared" si="1328"/>
        <v>11190</v>
      </c>
      <c r="C2256" s="14">
        <f t="shared" si="1329"/>
        <v>186.5</v>
      </c>
      <c r="D2256" s="11">
        <f t="shared" si="1330"/>
        <v>1115.0506336651338</v>
      </c>
      <c r="E2256" s="11">
        <f t="shared" si="1315"/>
        <v>1078.9033248924502</v>
      </c>
      <c r="F2256" s="11">
        <f t="shared" si="1331"/>
        <v>582.09555239228905</v>
      </c>
      <c r="G2256" s="11">
        <f t="shared" si="1316"/>
        <v>827.91937960065661</v>
      </c>
      <c r="H2256" s="11">
        <f t="shared" si="1317"/>
        <v>725.84494866353907</v>
      </c>
      <c r="I2256" s="24">
        <f t="shared" si="1332"/>
        <v>582.09555239228905</v>
      </c>
      <c r="J2256" s="12">
        <f t="shared" si="1318"/>
        <v>0.21692116626419752</v>
      </c>
      <c r="K2256" s="24">
        <f t="shared" si="1319"/>
        <v>740.18886889458531</v>
      </c>
      <c r="L2256" s="12">
        <f t="shared" si="1333"/>
        <v>0.1696085842223865</v>
      </c>
      <c r="M2256" s="24">
        <f t="shared" si="1334"/>
        <v>827.91937960065661</v>
      </c>
      <c r="N2256" s="12">
        <f t="shared" si="1320"/>
        <v>0.66087472356649413</v>
      </c>
      <c r="O2256" s="24">
        <f t="shared" si="1321"/>
        <v>728.86415671896521</v>
      </c>
      <c r="P2256" s="12">
        <f t="shared" si="1335"/>
        <v>0.2421750696634653</v>
      </c>
      <c r="Q2256" s="24">
        <f t="shared" si="1336"/>
        <v>725.84494866353907</v>
      </c>
      <c r="R2256" s="12">
        <f t="shared" si="1322"/>
        <v>0.16651280687411682</v>
      </c>
      <c r="S2256" s="24">
        <f t="shared" si="1323"/>
        <v>1735.6787401463719</v>
      </c>
      <c r="T2256" s="12">
        <f t="shared" si="1337"/>
        <v>9.6304136227421802E-2</v>
      </c>
      <c r="W2256" s="24">
        <f t="shared" si="1338"/>
        <v>1040.8663334863902</v>
      </c>
      <c r="X2256" s="24">
        <f t="shared" si="1339"/>
        <v>650</v>
      </c>
      <c r="Y2256" s="13">
        <f t="shared" si="1324"/>
        <v>0.2504384198898556</v>
      </c>
      <c r="Z2256" s="24">
        <f t="shared" si="1325"/>
        <v>950.92478515149992</v>
      </c>
      <c r="AA2256" s="24">
        <f t="shared" si="1326"/>
        <v>10011.786378561243</v>
      </c>
      <c r="AB2256" s="24">
        <f t="shared" si="1340"/>
        <v>883.35564107496464</v>
      </c>
      <c r="AC2256" s="24">
        <f t="shared" si="1341"/>
        <v>725.84494866353907</v>
      </c>
      <c r="AD2256" s="123">
        <f t="shared" si="1342"/>
        <v>11190</v>
      </c>
      <c r="AE2256" s="14">
        <f t="shared" si="1343"/>
        <v>186.5</v>
      </c>
      <c r="AF2256" s="24">
        <f t="shared" si="1327"/>
        <v>500</v>
      </c>
      <c r="AG2256" s="3">
        <f t="shared" si="1344"/>
        <v>-1</v>
      </c>
      <c r="AH2256" s="14">
        <f t="shared" si="1348"/>
        <v>0</v>
      </c>
      <c r="AI2256" s="14">
        <f t="shared" si="1349"/>
        <v>0</v>
      </c>
      <c r="AJ2256" s="14">
        <f t="shared" si="1350"/>
        <v>0.64999999999999991</v>
      </c>
      <c r="AK2256" s="14">
        <f t="shared" si="1351"/>
        <v>0.87999999999999989</v>
      </c>
      <c r="AL2256" s="24">
        <f t="shared" si="1345"/>
        <v>863.7263862718014</v>
      </c>
      <c r="AM2256" s="14">
        <f t="shared" si="1346"/>
        <v>686.58643905721249</v>
      </c>
      <c r="AN2256" s="138" t="str">
        <f t="shared" si="1347"/>
        <v>modifiée</v>
      </c>
      <c r="AP2256" s="124"/>
    </row>
    <row r="2257" spans="2:42" x14ac:dyDescent="0.25">
      <c r="B2257" s="3">
        <f t="shared" si="1328"/>
        <v>11195</v>
      </c>
      <c r="C2257" s="14">
        <f t="shared" si="1329"/>
        <v>186.58333333333334</v>
      </c>
      <c r="D2257" s="11">
        <f t="shared" si="1330"/>
        <v>1115.1175227717163</v>
      </c>
      <c r="E2257" s="11">
        <f t="shared" si="1315"/>
        <v>1079.1241003188225</v>
      </c>
      <c r="F2257" s="11">
        <f t="shared" si="1331"/>
        <v>582.26516097651142</v>
      </c>
      <c r="G2257" s="11">
        <f t="shared" si="1316"/>
        <v>828.16155467032013</v>
      </c>
      <c r="H2257" s="11">
        <f t="shared" si="1317"/>
        <v>725.94125279976652</v>
      </c>
      <c r="I2257" s="24">
        <f t="shared" si="1332"/>
        <v>582.26516097651142</v>
      </c>
      <c r="J2257" s="12">
        <f t="shared" si="1318"/>
        <v>0.21686836516721342</v>
      </c>
      <c r="K2257" s="24">
        <f t="shared" si="1319"/>
        <v>740.36908321133433</v>
      </c>
      <c r="L2257" s="12">
        <f t="shared" si="1333"/>
        <v>0.1695378007448457</v>
      </c>
      <c r="M2257" s="24">
        <f t="shared" si="1334"/>
        <v>828.16155467032013</v>
      </c>
      <c r="N2257" s="12">
        <f t="shared" si="1320"/>
        <v>0.66129051712196885</v>
      </c>
      <c r="O2257" s="24">
        <f t="shared" si="1321"/>
        <v>728.40587550770692</v>
      </c>
      <c r="P2257" s="12">
        <f t="shared" si="1335"/>
        <v>0.24215063236956869</v>
      </c>
      <c r="Q2257" s="24">
        <f t="shared" si="1336"/>
        <v>725.94125279976652</v>
      </c>
      <c r="R2257" s="12">
        <f t="shared" si="1322"/>
        <v>0.16569727276402432</v>
      </c>
      <c r="S2257" s="24">
        <f t="shared" si="1323"/>
        <v>1744.2214590043195</v>
      </c>
      <c r="T2257" s="12">
        <f t="shared" si="1337"/>
        <v>9.5850656692726105E-2</v>
      </c>
      <c r="W2257" s="24">
        <f t="shared" si="1338"/>
        <v>1041.1167719062801</v>
      </c>
      <c r="X2257" s="24">
        <f t="shared" si="1339"/>
        <v>650</v>
      </c>
      <c r="Y2257" s="13">
        <f t="shared" si="1324"/>
        <v>0.25036424050877243</v>
      </c>
      <c r="Z2257" s="24">
        <f t="shared" si="1325"/>
        <v>950.18321031355981</v>
      </c>
      <c r="AA2257" s="24">
        <f t="shared" si="1326"/>
        <v>10009.280819315378</v>
      </c>
      <c r="AB2257" s="24">
        <f t="shared" si="1340"/>
        <v>883.52901235302329</v>
      </c>
      <c r="AC2257" s="24">
        <f t="shared" si="1341"/>
        <v>725.94125279976652</v>
      </c>
      <c r="AD2257" s="123">
        <f t="shared" si="1342"/>
        <v>11195</v>
      </c>
      <c r="AE2257" s="14">
        <f t="shared" si="1343"/>
        <v>186.58333333333334</v>
      </c>
      <c r="AF2257" s="24">
        <f t="shared" si="1327"/>
        <v>500</v>
      </c>
      <c r="AG2257" s="3">
        <f t="shared" si="1344"/>
        <v>-1</v>
      </c>
      <c r="AH2257" s="14">
        <f t="shared" si="1348"/>
        <v>0</v>
      </c>
      <c r="AI2257" s="14">
        <f t="shared" si="1349"/>
        <v>0</v>
      </c>
      <c r="AJ2257" s="14">
        <f t="shared" si="1350"/>
        <v>0.64999999999999991</v>
      </c>
      <c r="AK2257" s="14">
        <f t="shared" si="1351"/>
        <v>0.87999999999999989</v>
      </c>
      <c r="AL2257" s="24">
        <f t="shared" si="1345"/>
        <v>863.88806298759278</v>
      </c>
      <c r="AM2257" s="14">
        <f t="shared" si="1346"/>
        <v>686.65935406890549</v>
      </c>
      <c r="AN2257" s="138" t="str">
        <f t="shared" si="1347"/>
        <v>modifiée</v>
      </c>
      <c r="AP2257" s="124"/>
    </row>
    <row r="2258" spans="2:42" x14ac:dyDescent="0.25">
      <c r="B2258" s="3">
        <f t="shared" si="1328"/>
        <v>11200</v>
      </c>
      <c r="C2258" s="14">
        <f t="shared" si="1329"/>
        <v>186.66666666666666</v>
      </c>
      <c r="D2258" s="11">
        <f t="shared" si="1330"/>
        <v>1115.1843820304143</v>
      </c>
      <c r="E2258" s="11">
        <f t="shared" ref="E2258:E2321" si="1352">IF(B2258&lt;=40*60,20+345*CRed_1*LOG(8*C2258+1,10),ThetaG40+(ThetaG120-ThetaG40)/80*(C2258-40))</f>
        <v>1079.3448757451947</v>
      </c>
      <c r="F2258" s="11">
        <f t="shared" si="1331"/>
        <v>582.43469877725624</v>
      </c>
      <c r="G2258" s="11">
        <f t="shared" ref="G2258:G2321" si="1353">M2258</f>
        <v>828.40370530268967</v>
      </c>
      <c r="H2258" s="11">
        <f t="shared" ref="H2258:H2321" si="1354">Q2258</f>
        <v>726.03710345645925</v>
      </c>
      <c r="I2258" s="24">
        <f t="shared" si="1332"/>
        <v>582.43469877725624</v>
      </c>
      <c r="J2258" s="12">
        <f t="shared" ref="J2258:J2321" si="1355">Cp*RhoP/(K2258*RhoA)*dP/1000*MassivSS</f>
        <v>0.21681557495726259</v>
      </c>
      <c r="K2258" s="24">
        <f t="shared" ref="K2258:K2321" si="1356">IF(I2258&lt;600,425+0.773*I2258-1.69/1000*I2258^2+2.22/1000^2*I2258^3,IF(I2258&lt;735,666+13002/(738-I2258),IF(I2258&lt;900,545+17820/(I2258-731),650)))</f>
        <v>740.54934811781766</v>
      </c>
      <c r="L2258" s="12">
        <f t="shared" si="1333"/>
        <v>0.1694670511182147</v>
      </c>
      <c r="M2258" s="24">
        <f t="shared" si="1334"/>
        <v>828.40370530268967</v>
      </c>
      <c r="N2258" s="12">
        <f t="shared" ref="N2258:N2321" si="1357">Cp*RhoP/(O2258*RhoA)*dP/1000*MassivW</f>
        <v>0.66170472100582134</v>
      </c>
      <c r="O2258" s="24">
        <f t="shared" ref="O2258:O2321" si="1358">IF(M2258&lt;600,425+0.773*M2258-1.69/1000*M2258^2+2.22/1000^2*M2258^3,IF(M2258&lt;735,666+13002/(738-M2258),IF(M2258&lt;900,545+17820/(M2258-731),650)))</f>
        <v>727.9499190469495</v>
      </c>
      <c r="P2258" s="12">
        <f t="shared" si="1335"/>
        <v>0.24212553275569973</v>
      </c>
      <c r="Q2258" s="24">
        <f t="shared" si="1336"/>
        <v>726.03710345645925</v>
      </c>
      <c r="R2258" s="12">
        <f t="shared" ref="R2258:R2321" si="1359">Cp*RhoP/(S2258*RhoA)*dP/1000*MassivSI</f>
        <v>0.16488062511379495</v>
      </c>
      <c r="S2258" s="24">
        <f t="shared" ref="S2258:S2321" si="1360">IF(Q2258&lt;600,425+0.773*Q2258-1.69/1000*Q2258^2+2.22/1000^2*Q2258^3,IF(Q2258&lt;735,666+13002/(738-Q2258),IF(Q2258&lt;900,545+17820/(Q2258-731),650)))</f>
        <v>1752.8605235092753</v>
      </c>
      <c r="T2258" s="12">
        <f t="shared" si="1337"/>
        <v>9.5396501455644447E-2</v>
      </c>
      <c r="W2258" s="24">
        <f t="shared" si="1338"/>
        <v>1041.3671361467889</v>
      </c>
      <c r="X2258" s="24">
        <f t="shared" si="1339"/>
        <v>650</v>
      </c>
      <c r="Y2258" s="13">
        <f t="shared" ref="Y2258:Y2321" si="1361">MAX(MassivSSCO/(X2258*RhoA)*DeltaT*(Z2258+AA2258),L2258)</f>
        <v>0.25029038488760608</v>
      </c>
      <c r="Z2258" s="24">
        <f t="shared" ref="Z2258:Z2321" si="1362">AlphaC*(E2258-W2258)</f>
        <v>949.44348996014583</v>
      </c>
      <c r="AA2258" s="24">
        <f t="shared" ref="AA2258:AA2321" si="1363">Phi*EpsilonF*0.7*Botzman/10^8*EpsilonA*((E2258+273)^4-(W2258+273)^4)</f>
        <v>10006.78757787715</v>
      </c>
      <c r="AB2258" s="24">
        <f t="shared" si="1340"/>
        <v>883.70211980162412</v>
      </c>
      <c r="AC2258" s="24">
        <f t="shared" si="1341"/>
        <v>726.03710345645925</v>
      </c>
      <c r="AD2258" s="123">
        <f t="shared" si="1342"/>
        <v>11200</v>
      </c>
      <c r="AE2258" s="14">
        <f t="shared" si="1343"/>
        <v>186.66666666666666</v>
      </c>
      <c r="AF2258" s="24">
        <f t="shared" ref="AF2258:AF2321" si="1364">IF(AC2258&lt;=450,Thetha0_0,IF(AC2258&gt;=650,Thetha0_2,(IF(AC2258&lt;=550,Thetha0_0+(Thetha0_1-Thetha0_0)/100*(AC2258-450),Thetha0_1+(Thetha0_2-Thetha0_1)/100*(AC2258-550)))))</f>
        <v>500</v>
      </c>
      <c r="AG2258" s="3">
        <f t="shared" si="1344"/>
        <v>-1</v>
      </c>
      <c r="AH2258" s="14">
        <f t="shared" si="1348"/>
        <v>0</v>
      </c>
      <c r="AI2258" s="14">
        <f t="shared" si="1349"/>
        <v>0</v>
      </c>
      <c r="AJ2258" s="14">
        <f t="shared" si="1350"/>
        <v>0.64999999999999991</v>
      </c>
      <c r="AK2258" s="14">
        <f t="shared" si="1351"/>
        <v>0.87999999999999989</v>
      </c>
      <c r="AL2258" s="24">
        <f t="shared" si="1345"/>
        <v>864.04948842989734</v>
      </c>
      <c r="AM2258" s="14">
        <f t="shared" si="1346"/>
        <v>686.73184071300591</v>
      </c>
      <c r="AN2258" s="138" t="str">
        <f t="shared" si="1347"/>
        <v>modifiée</v>
      </c>
      <c r="AP2258" s="124"/>
    </row>
    <row r="2259" spans="2:42" x14ac:dyDescent="0.25">
      <c r="B2259" s="3">
        <f t="shared" ref="B2259:B2322" si="1365">B2258+DeltaT</f>
        <v>11205</v>
      </c>
      <c r="C2259" s="14">
        <f t="shared" ref="C2259:C2322" si="1366">B2259/60</f>
        <v>186.75</v>
      </c>
      <c r="D2259" s="11">
        <f t="shared" ref="D2259:D2322" si="1367">20+345*LOG(8*C2259+1,10)</f>
        <v>1115.2512114678545</v>
      </c>
      <c r="E2259" s="11">
        <f t="shared" si="1352"/>
        <v>1079.565651171567</v>
      </c>
      <c r="F2259" s="11">
        <f t="shared" ref="F2259:F2322" si="1368">I2259</f>
        <v>582.60416582837445</v>
      </c>
      <c r="G2259" s="11">
        <f t="shared" si="1353"/>
        <v>828.64583083544539</v>
      </c>
      <c r="H2259" s="11">
        <f t="shared" si="1354"/>
        <v>726.13249995791489</v>
      </c>
      <c r="I2259" s="24">
        <f t="shared" ref="I2259:I2322" si="1369">I2258+IF(Limit=Oui,MAX(0,L2258),L2258)</f>
        <v>582.60416582837445</v>
      </c>
      <c r="J2259" s="12">
        <f t="shared" si="1355"/>
        <v>0.21676279565378642</v>
      </c>
      <c r="K2259" s="24">
        <f t="shared" si="1356"/>
        <v>740.72966355740004</v>
      </c>
      <c r="L2259" s="12">
        <f t="shared" ref="L2259:L2322" si="1370">LambdaP*MassivSS/(dP/1000)/(K2259*RhoA)/(1+J2259/3)*(D2259-I2259)*DeltaT-(EXP(J2259/10)-1)*(D2259-D2258)</f>
        <v>0.16939633534352913</v>
      </c>
      <c r="M2259" s="24">
        <f t="shared" ref="M2259:M2322" si="1371">M2258+IF(Limit=Oui,MAX(0,P2258),P2258)</f>
        <v>828.64583083544539</v>
      </c>
      <c r="N2259" s="12">
        <f t="shared" si="1357"/>
        <v>0.66211734318426452</v>
      </c>
      <c r="O2259" s="24">
        <f t="shared" si="1358"/>
        <v>727.49627093685751</v>
      </c>
      <c r="P2259" s="12">
        <f t="shared" ref="P2259:P2322" si="1372">LambdaP*MassivW/(dP/1000)/(O2259*RhoA)/(1+N2259/3)*(D2259-M2259)*DeltaT-(EXP(N2259/10)-1)*(D2259-D2258)</f>
        <v>0.24209977504968344</v>
      </c>
      <c r="Q2259" s="24">
        <f t="shared" ref="Q2259:Q2322" si="1373">Q2258+IF(Limit=Oui,MAX(0,T2258),T2258)</f>
        <v>726.13249995791489</v>
      </c>
      <c r="R2259" s="12">
        <f t="shared" si="1359"/>
        <v>0.16406289492575682</v>
      </c>
      <c r="S2259" s="24">
        <f t="shared" si="1360"/>
        <v>1761.5972154111371</v>
      </c>
      <c r="T2259" s="12">
        <f t="shared" ref="T2259:T2322" si="1374">LambdaP*MassivSI/(dP/1000)/(S2259*RhoA)/(1+R2259/3)*(D2259-Q2259)*DeltaT-(EXP(R2259/10)-1)*(D2259-D2258)</f>
        <v>9.4941685257173905E-2</v>
      </c>
      <c r="W2259" s="24">
        <f t="shared" ref="W2259:W2322" si="1375">W2258+IF(Limit=Oui,MAX(0,Y2258),Y2258)</f>
        <v>1041.6174265316765</v>
      </c>
      <c r="X2259" s="24">
        <f t="shared" ref="X2259:X2322" si="1376">IF(W2259&lt;600,425+0.773*W2259-1.69/1000*W2259^2+2.22/1000^2*W2259^3,IF(W2259&lt;735,666+13002/(738-W2259),IF(W2259&lt;900,545+17820/(W2259-731),650)))</f>
        <v>650</v>
      </c>
      <c r="Y2259" s="13">
        <f t="shared" si="1361"/>
        <v>0.25021685161445373</v>
      </c>
      <c r="Z2259" s="24">
        <f t="shared" si="1362"/>
        <v>948.70561599726102</v>
      </c>
      <c r="AA2259" s="24">
        <f t="shared" si="1363"/>
        <v>10004.306600535805</v>
      </c>
      <c r="AB2259" s="24">
        <f t="shared" ref="AB2259:AB2322" si="1377">MAX(M2259,AVERAGE(W2259,AC2259))</f>
        <v>883.87496324479571</v>
      </c>
      <c r="AC2259" s="24">
        <f t="shared" ref="AC2259:AC2322" si="1378">Q2259</f>
        <v>726.13249995791489</v>
      </c>
      <c r="AD2259" s="123">
        <f t="shared" ref="AD2259:AD2322" si="1379">B2259</f>
        <v>11205</v>
      </c>
      <c r="AE2259" s="14">
        <f t="shared" ref="AE2259:AE2322" si="1380">C2259</f>
        <v>186.75</v>
      </c>
      <c r="AF2259" s="24">
        <f t="shared" si="1364"/>
        <v>500</v>
      </c>
      <c r="AG2259" s="3">
        <f t="shared" ref="AG2259:AG2322" si="1381">IF(C2259&lt;=30,AH2259,IF(C2259&lt;=60,AI2259,IF(C2259&lt;=90,AJ2259,IF(C2259&lt;=120,AK2259,-1))))</f>
        <v>-1</v>
      </c>
      <c r="AH2259" s="14">
        <f t="shared" si="1348"/>
        <v>0</v>
      </c>
      <c r="AI2259" s="14">
        <f t="shared" si="1349"/>
        <v>0</v>
      </c>
      <c r="AJ2259" s="14">
        <f t="shared" si="1350"/>
        <v>0.64999999999999991</v>
      </c>
      <c r="AK2259" s="14">
        <f t="shared" si="1351"/>
        <v>0.87999999999999989</v>
      </c>
      <c r="AL2259" s="24">
        <f t="shared" ref="AL2259:AL2322" si="1382">MAX(M2259,AVERAGE(W2259,AM2259))</f>
        <v>864.21066244738472</v>
      </c>
      <c r="AM2259" s="14">
        <f t="shared" ref="AM2259:AM2322" si="1383">IF(W2259&gt;=AF2259,(1+(W2259-AF2259)*AG2259/10000)*AC2259,AC2259)</f>
        <v>686.80389836309303</v>
      </c>
      <c r="AN2259" s="138" t="str">
        <f t="shared" ref="AN2259:AN2322" si="1384">IF(AM2259=AC2259,"","modifiée")</f>
        <v>modifiée</v>
      </c>
      <c r="AP2259" s="124"/>
    </row>
    <row r="2260" spans="2:42" x14ac:dyDescent="0.25">
      <c r="B2260" s="3">
        <f t="shared" si="1365"/>
        <v>11210</v>
      </c>
      <c r="C2260" s="14">
        <f t="shared" si="1366"/>
        <v>186.83333333333334</v>
      </c>
      <c r="D2260" s="11">
        <f t="shared" si="1367"/>
        <v>1115.3180111106269</v>
      </c>
      <c r="E2260" s="11">
        <f t="shared" si="1352"/>
        <v>1079.7864265979392</v>
      </c>
      <c r="F2260" s="11">
        <f t="shared" si="1368"/>
        <v>582.773562163718</v>
      </c>
      <c r="G2260" s="11">
        <f t="shared" si="1353"/>
        <v>828.88793061049512</v>
      </c>
      <c r="H2260" s="11">
        <f t="shared" si="1354"/>
        <v>726.22744164317203</v>
      </c>
      <c r="I2260" s="24">
        <f t="shared" si="1369"/>
        <v>582.773562163718</v>
      </c>
      <c r="J2260" s="12">
        <f t="shared" si="1355"/>
        <v>0.21671002727618496</v>
      </c>
      <c r="K2260" s="24">
        <f t="shared" si="1356"/>
        <v>740.91002947345135</v>
      </c>
      <c r="L2260" s="12">
        <f t="shared" si="1370"/>
        <v>0.1693256534218073</v>
      </c>
      <c r="M2260" s="24">
        <f t="shared" si="1371"/>
        <v>828.88793061049512</v>
      </c>
      <c r="N2260" s="12">
        <f t="shared" si="1357"/>
        <v>0.66252839157815302</v>
      </c>
      <c r="O2260" s="24">
        <f t="shared" si="1358"/>
        <v>727.04491492324405</v>
      </c>
      <c r="P2260" s="12">
        <f t="shared" si="1372"/>
        <v>0.24207336345319061</v>
      </c>
      <c r="Q2260" s="24">
        <f t="shared" si="1373"/>
        <v>726.22744164317203</v>
      </c>
      <c r="R2260" s="12">
        <f t="shared" si="1359"/>
        <v>0.16324411361847613</v>
      </c>
      <c r="S2260" s="24">
        <f t="shared" si="1360"/>
        <v>1770.432834895141</v>
      </c>
      <c r="T2260" s="12">
        <f t="shared" si="1374"/>
        <v>9.4486223082649159E-2</v>
      </c>
      <c r="W2260" s="24">
        <f t="shared" si="1375"/>
        <v>1041.8676433832909</v>
      </c>
      <c r="X2260" s="24">
        <f t="shared" si="1376"/>
        <v>650</v>
      </c>
      <c r="Y2260" s="13">
        <f t="shared" si="1361"/>
        <v>0.25014363928242306</v>
      </c>
      <c r="Z2260" s="24">
        <f t="shared" si="1362"/>
        <v>947.96958036620822</v>
      </c>
      <c r="AA2260" s="24">
        <f t="shared" si="1363"/>
        <v>10001.837833764626</v>
      </c>
      <c r="AB2260" s="24">
        <f t="shared" si="1377"/>
        <v>884.04754251323152</v>
      </c>
      <c r="AC2260" s="24">
        <f t="shared" si="1378"/>
        <v>726.22744164317203</v>
      </c>
      <c r="AD2260" s="123">
        <f t="shared" si="1379"/>
        <v>11210</v>
      </c>
      <c r="AE2260" s="14">
        <f t="shared" si="1380"/>
        <v>186.83333333333334</v>
      </c>
      <c r="AF2260" s="24">
        <f t="shared" si="1364"/>
        <v>500</v>
      </c>
      <c r="AG2260" s="3">
        <f t="shared" si="1381"/>
        <v>-1</v>
      </c>
      <c r="AH2260" s="14">
        <f t="shared" si="1348"/>
        <v>0</v>
      </c>
      <c r="AI2260" s="14">
        <f t="shared" si="1349"/>
        <v>0</v>
      </c>
      <c r="AJ2260" s="14">
        <f t="shared" si="1350"/>
        <v>0.64999999999999991</v>
      </c>
      <c r="AK2260" s="14">
        <f t="shared" si="1351"/>
        <v>0.87999999999999989</v>
      </c>
      <c r="AL2260" s="24">
        <f t="shared" si="1382"/>
        <v>864.37158489505828</v>
      </c>
      <c r="AM2260" s="14">
        <f t="shared" si="1383"/>
        <v>686.87552640682577</v>
      </c>
      <c r="AN2260" s="138" t="str">
        <f t="shared" si="1384"/>
        <v>modifiée</v>
      </c>
      <c r="AP2260" s="124"/>
    </row>
    <row r="2261" spans="2:42" x14ac:dyDescent="0.25">
      <c r="B2261" s="3">
        <f t="shared" si="1365"/>
        <v>11215</v>
      </c>
      <c r="C2261" s="14">
        <f t="shared" si="1366"/>
        <v>186.91666666666666</v>
      </c>
      <c r="D2261" s="11">
        <f t="shared" si="1367"/>
        <v>1115.3847809852866</v>
      </c>
      <c r="E2261" s="11">
        <f t="shared" si="1352"/>
        <v>1080.0072020243113</v>
      </c>
      <c r="F2261" s="11">
        <f t="shared" si="1368"/>
        <v>582.94288781713976</v>
      </c>
      <c r="G2261" s="11">
        <f t="shared" si="1353"/>
        <v>829.13000397394831</v>
      </c>
      <c r="H2261" s="11">
        <f t="shared" si="1354"/>
        <v>726.32192786625467</v>
      </c>
      <c r="I2261" s="24">
        <f t="shared" si="1369"/>
        <v>582.94288781713976</v>
      </c>
      <c r="J2261" s="12">
        <f t="shared" si="1355"/>
        <v>0.21665726984381786</v>
      </c>
      <c r="K2261" s="24">
        <f t="shared" si="1356"/>
        <v>741.09044580934551</v>
      </c>
      <c r="L2261" s="12">
        <f t="shared" si="1370"/>
        <v>0.16925500535398122</v>
      </c>
      <c r="M2261" s="24">
        <f t="shared" si="1371"/>
        <v>829.13000397394831</v>
      </c>
      <c r="N2261" s="12">
        <f t="shared" si="1357"/>
        <v>0.66293787406322913</v>
      </c>
      <c r="O2261" s="24">
        <f t="shared" si="1358"/>
        <v>726.59583489603119</v>
      </c>
      <c r="P2261" s="12">
        <f t="shared" si="1372"/>
        <v>0.24204630214168829</v>
      </c>
      <c r="Q2261" s="24">
        <f t="shared" si="1373"/>
        <v>726.32192786625467</v>
      </c>
      <c r="R2261" s="12">
        <f t="shared" si="1359"/>
        <v>0.162424313024711</v>
      </c>
      <c r="S2261" s="24">
        <f t="shared" si="1360"/>
        <v>1779.368700851659</v>
      </c>
      <c r="T2261" s="12">
        <f t="shared" si="1374"/>
        <v>9.4030130161443917E-2</v>
      </c>
      <c r="W2261" s="24">
        <f t="shared" si="1375"/>
        <v>1042.1177870225733</v>
      </c>
      <c r="X2261" s="24">
        <f t="shared" si="1376"/>
        <v>650</v>
      </c>
      <c r="Y2261" s="13">
        <f t="shared" si="1361"/>
        <v>0.25007074648961086</v>
      </c>
      <c r="Z2261" s="24">
        <f t="shared" si="1362"/>
        <v>947.2353750434479</v>
      </c>
      <c r="AA2261" s="24">
        <f t="shared" si="1363"/>
        <v>9999.3812242201311</v>
      </c>
      <c r="AB2261" s="24">
        <f t="shared" si="1377"/>
        <v>884.21985744441395</v>
      </c>
      <c r="AC2261" s="24">
        <f t="shared" si="1378"/>
        <v>726.32192786625467</v>
      </c>
      <c r="AD2261" s="123">
        <f t="shared" si="1379"/>
        <v>11215</v>
      </c>
      <c r="AE2261" s="14">
        <f t="shared" si="1380"/>
        <v>186.91666666666666</v>
      </c>
      <c r="AF2261" s="24">
        <f t="shared" si="1364"/>
        <v>500</v>
      </c>
      <c r="AG2261" s="3">
        <f t="shared" si="1381"/>
        <v>-1</v>
      </c>
      <c r="AH2261" s="14">
        <f t="shared" si="1348"/>
        <v>0</v>
      </c>
      <c r="AI2261" s="14">
        <f t="shared" si="1349"/>
        <v>0</v>
      </c>
      <c r="AJ2261" s="14">
        <f t="shared" si="1350"/>
        <v>0.64999999999999991</v>
      </c>
      <c r="AK2261" s="14">
        <f t="shared" si="1351"/>
        <v>0.87999999999999989</v>
      </c>
      <c r="AL2261" s="24">
        <f t="shared" si="1382"/>
        <v>864.53225563437286</v>
      </c>
      <c r="AM2261" s="14">
        <f t="shared" si="1383"/>
        <v>686.94672424617238</v>
      </c>
      <c r="AN2261" s="138" t="str">
        <f t="shared" si="1384"/>
        <v>modifiée</v>
      </c>
      <c r="AP2261" s="124"/>
    </row>
    <row r="2262" spans="2:42" x14ac:dyDescent="0.25">
      <c r="B2262" s="3">
        <f t="shared" si="1365"/>
        <v>11220</v>
      </c>
      <c r="C2262" s="14">
        <f t="shared" si="1366"/>
        <v>187</v>
      </c>
      <c r="D2262" s="11">
        <f t="shared" si="1367"/>
        <v>1115.451521118353</v>
      </c>
      <c r="E2262" s="11">
        <f t="shared" si="1352"/>
        <v>1080.2279774506835</v>
      </c>
      <c r="F2262" s="11">
        <f t="shared" si="1368"/>
        <v>583.11214282249375</v>
      </c>
      <c r="G2262" s="11">
        <f t="shared" si="1353"/>
        <v>829.37205027609002</v>
      </c>
      <c r="H2262" s="11">
        <f t="shared" si="1354"/>
        <v>726.41595799641607</v>
      </c>
      <c r="I2262" s="24">
        <f t="shared" si="1369"/>
        <v>583.11214282249375</v>
      </c>
      <c r="J2262" s="12">
        <f t="shared" si="1355"/>
        <v>0.21660452337600333</v>
      </c>
      <c r="K2262" s="24">
        <f t="shared" si="1356"/>
        <v>741.27091250846274</v>
      </c>
      <c r="L2262" s="12">
        <f t="shared" si="1370"/>
        <v>0.16918439114096093</v>
      </c>
      <c r="M2262" s="24">
        <f t="shared" si="1371"/>
        <v>829.37205027609002</v>
      </c>
      <c r="N2262" s="12">
        <f t="shared" si="1357"/>
        <v>0.66334579847036701</v>
      </c>
      <c r="O2262" s="24">
        <f t="shared" si="1358"/>
        <v>726.14901488773046</v>
      </c>
      <c r="P2262" s="12">
        <f t="shared" si="1372"/>
        <v>0.24201859526480701</v>
      </c>
      <c r="Q2262" s="24">
        <f t="shared" si="1373"/>
        <v>726.41595799641607</v>
      </c>
      <c r="R2262" s="12">
        <f t="shared" si="1359"/>
        <v>0.16160352538918243</v>
      </c>
      <c r="S2262" s="24">
        <f t="shared" si="1360"/>
        <v>1788.4061511497778</v>
      </c>
      <c r="T2262" s="12">
        <f t="shared" si="1374"/>
        <v>9.3573421966677658E-2</v>
      </c>
      <c r="W2262" s="24">
        <f t="shared" si="1375"/>
        <v>1042.367857769063</v>
      </c>
      <c r="X2262" s="24">
        <f t="shared" si="1376"/>
        <v>650</v>
      </c>
      <c r="Y2262" s="13">
        <f t="shared" si="1361"/>
        <v>0.24999817183910975</v>
      </c>
      <c r="Z2262" s="24">
        <f t="shared" si="1362"/>
        <v>946.50299204051294</v>
      </c>
      <c r="AA2262" s="24">
        <f t="shared" si="1363"/>
        <v>9996.9367187424541</v>
      </c>
      <c r="AB2262" s="24">
        <f t="shared" si="1377"/>
        <v>884.39190788273959</v>
      </c>
      <c r="AC2262" s="24">
        <f t="shared" si="1378"/>
        <v>726.41595799641607</v>
      </c>
      <c r="AD2262" s="123">
        <f t="shared" si="1379"/>
        <v>11220</v>
      </c>
      <c r="AE2262" s="14">
        <f t="shared" si="1380"/>
        <v>187</v>
      </c>
      <c r="AF2262" s="24">
        <f t="shared" si="1364"/>
        <v>500</v>
      </c>
      <c r="AG2262" s="3">
        <f t="shared" si="1381"/>
        <v>-1</v>
      </c>
      <c r="AH2262" s="14">
        <f t="shared" si="1348"/>
        <v>0</v>
      </c>
      <c r="AI2262" s="14">
        <f t="shared" si="1349"/>
        <v>0</v>
      </c>
      <c r="AJ2262" s="14">
        <f t="shared" si="1350"/>
        <v>0.64999999999999991</v>
      </c>
      <c r="AK2262" s="14">
        <f t="shared" si="1351"/>
        <v>0.87999999999999989</v>
      </c>
      <c r="AL2262" s="24">
        <f t="shared" si="1382"/>
        <v>864.69267453335067</v>
      </c>
      <c r="AM2262" s="14">
        <f t="shared" si="1383"/>
        <v>687.01749129763834</v>
      </c>
      <c r="AN2262" s="138" t="str">
        <f t="shared" si="1384"/>
        <v>modifiée</v>
      </c>
      <c r="AP2262" s="124"/>
    </row>
    <row r="2263" spans="2:42" x14ac:dyDescent="0.25">
      <c r="B2263" s="3">
        <f t="shared" si="1365"/>
        <v>11225</v>
      </c>
      <c r="C2263" s="14">
        <f t="shared" si="1366"/>
        <v>187.08333333333334</v>
      </c>
      <c r="D2263" s="11">
        <f t="shared" si="1367"/>
        <v>1115.5182315363102</v>
      </c>
      <c r="E2263" s="11">
        <f t="shared" si="1352"/>
        <v>1080.4487528770558</v>
      </c>
      <c r="F2263" s="11">
        <f t="shared" si="1368"/>
        <v>583.28132721363477</v>
      </c>
      <c r="G2263" s="11">
        <f t="shared" si="1353"/>
        <v>829.61406887135479</v>
      </c>
      <c r="H2263" s="11">
        <f t="shared" si="1354"/>
        <v>726.50953141838272</v>
      </c>
      <c r="I2263" s="24">
        <f t="shared" si="1369"/>
        <v>583.28132721363477</v>
      </c>
      <c r="J2263" s="12">
        <f t="shared" si="1355"/>
        <v>0.21655178789201887</v>
      </c>
      <c r="K2263" s="24">
        <f t="shared" si="1356"/>
        <v>741.45142951418802</v>
      </c>
      <c r="L2263" s="12">
        <f t="shared" si="1370"/>
        <v>0.16911381078358978</v>
      </c>
      <c r="M2263" s="24">
        <f t="shared" si="1371"/>
        <v>829.61406887135479</v>
      </c>
      <c r="N2263" s="12">
        <f t="shared" si="1357"/>
        <v>0.66375217258581554</v>
      </c>
      <c r="O2263" s="24">
        <f t="shared" si="1358"/>
        <v>725.70443907194181</v>
      </c>
      <c r="P2263" s="12">
        <f t="shared" si="1372"/>
        <v>0.24199024694636637</v>
      </c>
      <c r="Q2263" s="24">
        <f t="shared" si="1373"/>
        <v>726.50953141838272</v>
      </c>
      <c r="R2263" s="12">
        <f t="shared" si="1359"/>
        <v>0.16078178336615345</v>
      </c>
      <c r="S2263" s="24">
        <f t="shared" si="1360"/>
        <v>1797.5465429147864</v>
      </c>
      <c r="T2263" s="12">
        <f t="shared" si="1374"/>
        <v>9.3116114214738796E-2</v>
      </c>
      <c r="W2263" s="24">
        <f t="shared" si="1375"/>
        <v>1042.617855940902</v>
      </c>
      <c r="X2263" s="24">
        <f t="shared" si="1376"/>
        <v>650</v>
      </c>
      <c r="Y2263" s="13">
        <f t="shared" si="1361"/>
        <v>0.24992591393898553</v>
      </c>
      <c r="Z2263" s="24">
        <f t="shared" si="1362"/>
        <v>945.77242340384373</v>
      </c>
      <c r="AA2263" s="24">
        <f t="shared" si="1363"/>
        <v>9994.5042643545148</v>
      </c>
      <c r="AB2263" s="24">
        <f t="shared" si="1377"/>
        <v>884.56369367964237</v>
      </c>
      <c r="AC2263" s="24">
        <f t="shared" si="1378"/>
        <v>726.50953141838272</v>
      </c>
      <c r="AD2263" s="123">
        <f t="shared" si="1379"/>
        <v>11225</v>
      </c>
      <c r="AE2263" s="14">
        <f t="shared" si="1380"/>
        <v>187.08333333333334</v>
      </c>
      <c r="AF2263" s="24">
        <f t="shared" si="1364"/>
        <v>500</v>
      </c>
      <c r="AG2263" s="3">
        <f t="shared" si="1381"/>
        <v>-1</v>
      </c>
      <c r="AH2263" s="14">
        <f t="shared" si="1348"/>
        <v>0</v>
      </c>
      <c r="AI2263" s="14">
        <f t="shared" si="1349"/>
        <v>0</v>
      </c>
      <c r="AJ2263" s="14">
        <f t="shared" si="1350"/>
        <v>0.64999999999999991</v>
      </c>
      <c r="AK2263" s="14">
        <f t="shared" si="1351"/>
        <v>0.87999999999999989</v>
      </c>
      <c r="AL2263" s="24">
        <f t="shared" si="1382"/>
        <v>864.85284146669869</v>
      </c>
      <c r="AM2263" s="14">
        <f t="shared" si="1383"/>
        <v>687.08782699249548</v>
      </c>
      <c r="AN2263" s="138" t="str">
        <f t="shared" si="1384"/>
        <v>modifiée</v>
      </c>
      <c r="AP2263" s="124"/>
    </row>
    <row r="2264" spans="2:42" x14ac:dyDescent="0.25">
      <c r="B2264" s="3">
        <f t="shared" si="1365"/>
        <v>11230</v>
      </c>
      <c r="C2264" s="14">
        <f t="shared" si="1366"/>
        <v>187.16666666666666</v>
      </c>
      <c r="D2264" s="11">
        <f t="shared" si="1367"/>
        <v>1115.5849122656066</v>
      </c>
      <c r="E2264" s="11">
        <f t="shared" si="1352"/>
        <v>1080.6695283034278</v>
      </c>
      <c r="F2264" s="11">
        <f t="shared" si="1368"/>
        <v>583.45044102441841</v>
      </c>
      <c r="G2264" s="11">
        <f t="shared" si="1353"/>
        <v>829.85605911830112</v>
      </c>
      <c r="H2264" s="11">
        <f t="shared" si="1354"/>
        <v>726.60264753259742</v>
      </c>
      <c r="I2264" s="24">
        <f t="shared" si="1369"/>
        <v>583.45044102441841</v>
      </c>
      <c r="J2264" s="12">
        <f t="shared" si="1355"/>
        <v>0.21649906341110117</v>
      </c>
      <c r="K2264" s="24">
        <f t="shared" si="1356"/>
        <v>741.63199676991144</v>
      </c>
      <c r="L2264" s="12">
        <f t="shared" si="1370"/>
        <v>0.16904326428268487</v>
      </c>
      <c r="M2264" s="24">
        <f t="shared" si="1371"/>
        <v>829.85605911830112</v>
      </c>
      <c r="N2264" s="12">
        <f t="shared" si="1357"/>
        <v>0.66415700415144263</v>
      </c>
      <c r="O2264" s="24">
        <f t="shared" si="1358"/>
        <v>725.26209176186956</v>
      </c>
      <c r="P2264" s="12">
        <f t="shared" si="1372"/>
        <v>0.24196126128466316</v>
      </c>
      <c r="Q2264" s="24">
        <f t="shared" si="1373"/>
        <v>726.60264753259742</v>
      </c>
      <c r="R2264" s="12">
        <f t="shared" si="1359"/>
        <v>0.1599591200168215</v>
      </c>
      <c r="S2264" s="24">
        <f t="shared" si="1360"/>
        <v>1806.7912528095317</v>
      </c>
      <c r="T2264" s="12">
        <f t="shared" si="1374"/>
        <v>9.2658222864771891E-2</v>
      </c>
      <c r="W2264" s="24">
        <f t="shared" si="1375"/>
        <v>1042.867781854841</v>
      </c>
      <c r="X2264" s="24">
        <f t="shared" si="1376"/>
        <v>650</v>
      </c>
      <c r="Y2264" s="13">
        <f t="shared" si="1361"/>
        <v>0.24985397140226845</v>
      </c>
      <c r="Z2264" s="24">
        <f t="shared" si="1362"/>
        <v>945.04366121466887</v>
      </c>
      <c r="AA2264" s="24">
        <f t="shared" si="1363"/>
        <v>9992.0838082617611</v>
      </c>
      <c r="AB2264" s="24">
        <f t="shared" si="1377"/>
        <v>884.73521469371917</v>
      </c>
      <c r="AC2264" s="24">
        <f t="shared" si="1378"/>
        <v>726.60264753259742</v>
      </c>
      <c r="AD2264" s="123">
        <f t="shared" si="1379"/>
        <v>11230</v>
      </c>
      <c r="AE2264" s="14">
        <f t="shared" si="1380"/>
        <v>187.16666666666666</v>
      </c>
      <c r="AF2264" s="24">
        <f t="shared" si="1364"/>
        <v>500</v>
      </c>
      <c r="AG2264" s="3">
        <f t="shared" si="1381"/>
        <v>-1</v>
      </c>
      <c r="AH2264" s="14">
        <f t="shared" si="1348"/>
        <v>0</v>
      </c>
      <c r="AI2264" s="14">
        <f t="shared" si="1349"/>
        <v>0</v>
      </c>
      <c r="AJ2264" s="14">
        <f t="shared" si="1350"/>
        <v>0.64999999999999991</v>
      </c>
      <c r="AK2264" s="14">
        <f t="shared" si="1351"/>
        <v>0.87999999999999989</v>
      </c>
      <c r="AL2264" s="24">
        <f t="shared" si="1382"/>
        <v>865.01275631592534</v>
      </c>
      <c r="AM2264" s="14">
        <f t="shared" si="1383"/>
        <v>687.15773077700976</v>
      </c>
      <c r="AN2264" s="138" t="str">
        <f t="shared" si="1384"/>
        <v>modifiée</v>
      </c>
      <c r="AP2264" s="124"/>
    </row>
    <row r="2265" spans="2:42" x14ac:dyDescent="0.25">
      <c r="B2265" s="3">
        <f t="shared" si="1365"/>
        <v>11235</v>
      </c>
      <c r="C2265" s="14">
        <f t="shared" si="1366"/>
        <v>187.25</v>
      </c>
      <c r="D2265" s="11">
        <f t="shared" si="1367"/>
        <v>1115.6515633326562</v>
      </c>
      <c r="E2265" s="11">
        <f t="shared" si="1352"/>
        <v>1080.8903037298001</v>
      </c>
      <c r="F2265" s="11">
        <f t="shared" si="1368"/>
        <v>583.61948428870107</v>
      </c>
      <c r="G2265" s="11">
        <f t="shared" si="1353"/>
        <v>830.09802037958582</v>
      </c>
      <c r="H2265" s="11">
        <f t="shared" si="1354"/>
        <v>726.69530575546219</v>
      </c>
      <c r="I2265" s="24">
        <f t="shared" si="1369"/>
        <v>583.61948428870107</v>
      </c>
      <c r="J2265" s="12">
        <f t="shared" si="1355"/>
        <v>0.21644634995244569</v>
      </c>
      <c r="K2265" s="24">
        <f t="shared" si="1356"/>
        <v>741.81261421902946</v>
      </c>
      <c r="L2265" s="12">
        <f t="shared" si="1370"/>
        <v>0.16897275163898198</v>
      </c>
      <c r="M2265" s="24">
        <f t="shared" si="1371"/>
        <v>830.09802037958582</v>
      </c>
      <c r="N2265" s="12">
        <f t="shared" si="1357"/>
        <v>0.66456030086497697</v>
      </c>
      <c r="O2265" s="24">
        <f t="shared" si="1358"/>
        <v>724.82195740885777</v>
      </c>
      <c r="P2265" s="12">
        <f t="shared" si="1372"/>
        <v>0.24193164235246414</v>
      </c>
      <c r="Q2265" s="24">
        <f t="shared" si="1373"/>
        <v>726.69530575546219</v>
      </c>
      <c r="R2265" s="12">
        <f t="shared" si="1359"/>
        <v>0.15913556880651586</v>
      </c>
      <c r="S2265" s="24">
        <f t="shared" si="1360"/>
        <v>1816.1416773197814</v>
      </c>
      <c r="T2265" s="12">
        <f t="shared" si="1374"/>
        <v>9.2199764117990926E-2</v>
      </c>
      <c r="W2265" s="24">
        <f t="shared" si="1375"/>
        <v>1043.1176358262433</v>
      </c>
      <c r="X2265" s="24">
        <f t="shared" si="1376"/>
        <v>650</v>
      </c>
      <c r="Y2265" s="13">
        <f t="shared" si="1361"/>
        <v>0.24978234284695222</v>
      </c>
      <c r="Z2265" s="24">
        <f t="shared" si="1362"/>
        <v>944.31669758891985</v>
      </c>
      <c r="AA2265" s="24">
        <f t="shared" si="1363"/>
        <v>9989.6752978522127</v>
      </c>
      <c r="AB2265" s="24">
        <f t="shared" si="1377"/>
        <v>884.90647079085272</v>
      </c>
      <c r="AC2265" s="24">
        <f t="shared" si="1378"/>
        <v>726.69530575546219</v>
      </c>
      <c r="AD2265" s="123">
        <f t="shared" si="1379"/>
        <v>11235</v>
      </c>
      <c r="AE2265" s="14">
        <f t="shared" si="1380"/>
        <v>187.25</v>
      </c>
      <c r="AF2265" s="24">
        <f t="shared" si="1364"/>
        <v>500</v>
      </c>
      <c r="AG2265" s="3">
        <f t="shared" si="1381"/>
        <v>-1</v>
      </c>
      <c r="AH2265" s="14">
        <f t="shared" si="1348"/>
        <v>0</v>
      </c>
      <c r="AI2265" s="14">
        <f t="shared" si="1349"/>
        <v>0</v>
      </c>
      <c r="AJ2265" s="14">
        <f t="shared" si="1350"/>
        <v>0.64999999999999991</v>
      </c>
      <c r="AK2265" s="14">
        <f t="shared" si="1351"/>
        <v>0.87999999999999989</v>
      </c>
      <c r="AL2265" s="24">
        <f t="shared" si="1382"/>
        <v>865.17241896945598</v>
      </c>
      <c r="AM2265" s="14">
        <f t="shared" si="1383"/>
        <v>687.22720211266858</v>
      </c>
      <c r="AN2265" s="138" t="str">
        <f t="shared" si="1384"/>
        <v>modifiée</v>
      </c>
      <c r="AP2265" s="124"/>
    </row>
    <row r="2266" spans="2:42" x14ac:dyDescent="0.25">
      <c r="B2266" s="3">
        <f t="shared" si="1365"/>
        <v>11240</v>
      </c>
      <c r="C2266" s="14">
        <f t="shared" si="1366"/>
        <v>187.33333333333334</v>
      </c>
      <c r="D2266" s="11">
        <f t="shared" si="1367"/>
        <v>1115.7181847638369</v>
      </c>
      <c r="E2266" s="11">
        <f t="shared" si="1352"/>
        <v>1081.1110791561723</v>
      </c>
      <c r="F2266" s="11">
        <f t="shared" si="1368"/>
        <v>583.78845704034006</v>
      </c>
      <c r="G2266" s="11">
        <f t="shared" si="1353"/>
        <v>830.3399520219383</v>
      </c>
      <c r="H2266" s="11">
        <f t="shared" si="1354"/>
        <v>726.78750551958012</v>
      </c>
      <c r="I2266" s="24">
        <f t="shared" si="1369"/>
        <v>583.78845704034006</v>
      </c>
      <c r="J2266" s="12">
        <f t="shared" si="1355"/>
        <v>0.21639364753520723</v>
      </c>
      <c r="K2266" s="24">
        <f t="shared" si="1356"/>
        <v>741.99328180494354</v>
      </c>
      <c r="L2266" s="12">
        <f t="shared" si="1370"/>
        <v>0.16890227285321008</v>
      </c>
      <c r="M2266" s="24">
        <f t="shared" si="1371"/>
        <v>830.3399520219383</v>
      </c>
      <c r="N2266" s="12">
        <f t="shared" si="1357"/>
        <v>0.66496207038024957</v>
      </c>
      <c r="O2266" s="24">
        <f t="shared" si="1358"/>
        <v>724.38402060094234</v>
      </c>
      <c r="P2266" s="12">
        <f t="shared" si="1372"/>
        <v>0.24190139419740139</v>
      </c>
      <c r="Q2266" s="24">
        <f t="shared" si="1373"/>
        <v>726.78750551958012</v>
      </c>
      <c r="R2266" s="12">
        <f t="shared" si="1359"/>
        <v>0.15831116360170366</v>
      </c>
      <c r="S2266" s="24">
        <f t="shared" si="1360"/>
        <v>1825.5992330435565</v>
      </c>
      <c r="T2266" s="12">
        <f t="shared" si="1374"/>
        <v>9.1740754416985287E-2</v>
      </c>
      <c r="W2266" s="24">
        <f t="shared" si="1375"/>
        <v>1043.3674181690901</v>
      </c>
      <c r="X2266" s="24">
        <f t="shared" si="1376"/>
        <v>650</v>
      </c>
      <c r="Y2266" s="13">
        <f t="shared" si="1361"/>
        <v>0.24971102689597466</v>
      </c>
      <c r="Z2266" s="24">
        <f t="shared" si="1362"/>
        <v>943.59152467705485</v>
      </c>
      <c r="AA2266" s="24">
        <f t="shared" si="1363"/>
        <v>9987.2786806957793</v>
      </c>
      <c r="AB2266" s="24">
        <f t="shared" si="1377"/>
        <v>885.07746184433518</v>
      </c>
      <c r="AC2266" s="24">
        <f t="shared" si="1378"/>
        <v>726.78750551958012</v>
      </c>
      <c r="AD2266" s="123">
        <f t="shared" si="1379"/>
        <v>11240</v>
      </c>
      <c r="AE2266" s="14">
        <f t="shared" si="1380"/>
        <v>187.33333333333334</v>
      </c>
      <c r="AF2266" s="24">
        <f t="shared" si="1364"/>
        <v>500</v>
      </c>
      <c r="AG2266" s="3">
        <f t="shared" si="1381"/>
        <v>-1</v>
      </c>
      <c r="AH2266" s="14">
        <f t="shared" si="1348"/>
        <v>0</v>
      </c>
      <c r="AI2266" s="14">
        <f t="shared" si="1349"/>
        <v>0</v>
      </c>
      <c r="AJ2266" s="14">
        <f t="shared" si="1350"/>
        <v>0.64999999999999991</v>
      </c>
      <c r="AK2266" s="14">
        <f t="shared" si="1351"/>
        <v>0.87999999999999989</v>
      </c>
      <c r="AL2266" s="24">
        <f t="shared" si="1382"/>
        <v>865.33182932274872</v>
      </c>
      <c r="AM2266" s="14">
        <f t="shared" si="1383"/>
        <v>687.29624047640732</v>
      </c>
      <c r="AN2266" s="138" t="str">
        <f t="shared" si="1384"/>
        <v>modifiée</v>
      </c>
      <c r="AP2266" s="124"/>
    </row>
    <row r="2267" spans="2:42" x14ac:dyDescent="0.25">
      <c r="B2267" s="3">
        <f t="shared" si="1365"/>
        <v>11245</v>
      </c>
      <c r="C2267" s="14">
        <f t="shared" si="1366"/>
        <v>187.41666666666666</v>
      </c>
      <c r="D2267" s="11">
        <f t="shared" si="1367"/>
        <v>1115.7847765854915</v>
      </c>
      <c r="E2267" s="11">
        <f t="shared" si="1352"/>
        <v>1081.3318545825446</v>
      </c>
      <c r="F2267" s="11">
        <f t="shared" si="1368"/>
        <v>583.95735931319325</v>
      </c>
      <c r="G2267" s="11">
        <f t="shared" si="1353"/>
        <v>830.58185341613569</v>
      </c>
      <c r="H2267" s="11">
        <f t="shared" si="1354"/>
        <v>726.87924627399707</v>
      </c>
      <c r="I2267" s="24">
        <f t="shared" si="1369"/>
        <v>583.95735931319325</v>
      </c>
      <c r="J2267" s="12">
        <f t="shared" si="1355"/>
        <v>0.21634095617849944</v>
      </c>
      <c r="K2267" s="24">
        <f t="shared" si="1356"/>
        <v>742.17399947106185</v>
      </c>
      <c r="L2267" s="12">
        <f t="shared" si="1370"/>
        <v>0.16883182792602699</v>
      </c>
      <c r="M2267" s="24">
        <f t="shared" si="1371"/>
        <v>830.58185341613569</v>
      </c>
      <c r="N2267" s="12">
        <f t="shared" si="1357"/>
        <v>0.66536232030743658</v>
      </c>
      <c r="O2267" s="24">
        <f t="shared" si="1358"/>
        <v>723.94826606142021</v>
      </c>
      <c r="P2267" s="12">
        <f t="shared" si="1372"/>
        <v>0.24187052084193186</v>
      </c>
      <c r="Q2267" s="24">
        <f t="shared" si="1373"/>
        <v>726.87924627399707</v>
      </c>
      <c r="R2267" s="12">
        <f t="shared" si="1359"/>
        <v>0.157485938666795</v>
      </c>
      <c r="S2267" s="24">
        <f t="shared" si="1360"/>
        <v>1835.1653569845967</v>
      </c>
      <c r="T2267" s="12">
        <f t="shared" si="1374"/>
        <v>9.1281210444814728E-2</v>
      </c>
      <c r="W2267" s="24">
        <f t="shared" si="1375"/>
        <v>1043.6171291959861</v>
      </c>
      <c r="X2267" s="24">
        <f t="shared" si="1376"/>
        <v>650</v>
      </c>
      <c r="Y2267" s="13">
        <f t="shared" si="1361"/>
        <v>0.2496400221772104</v>
      </c>
      <c r="Z2267" s="24">
        <f t="shared" si="1362"/>
        <v>942.86813466396211</v>
      </c>
      <c r="AA2267" s="24">
        <f t="shared" si="1363"/>
        <v>9984.8939045440493</v>
      </c>
      <c r="AB2267" s="24">
        <f t="shared" si="1377"/>
        <v>885.24818773499157</v>
      </c>
      <c r="AC2267" s="24">
        <f t="shared" si="1378"/>
        <v>726.87924627399707</v>
      </c>
      <c r="AD2267" s="123">
        <f t="shared" si="1379"/>
        <v>11245</v>
      </c>
      <c r="AE2267" s="14">
        <f t="shared" si="1380"/>
        <v>187.41666666666666</v>
      </c>
      <c r="AF2267" s="24">
        <f t="shared" si="1364"/>
        <v>500</v>
      </c>
      <c r="AG2267" s="3">
        <f t="shared" si="1381"/>
        <v>-1</v>
      </c>
      <c r="AH2267" s="14">
        <f t="shared" si="1348"/>
        <v>0</v>
      </c>
      <c r="AI2267" s="14">
        <f t="shared" si="1349"/>
        <v>0</v>
      </c>
      <c r="AJ2267" s="14">
        <f t="shared" si="1350"/>
        <v>0.64999999999999991</v>
      </c>
      <c r="AK2267" s="14">
        <f t="shared" si="1351"/>
        <v>0.87999999999999989</v>
      </c>
      <c r="AL2267" s="24">
        <f t="shared" si="1382"/>
        <v>865.49098727841101</v>
      </c>
      <c r="AM2267" s="14">
        <f t="shared" si="1383"/>
        <v>687.36484536083583</v>
      </c>
      <c r="AN2267" s="138" t="str">
        <f t="shared" si="1384"/>
        <v>modifiée</v>
      </c>
      <c r="AP2267" s="124"/>
    </row>
    <row r="2268" spans="2:42" x14ac:dyDescent="0.25">
      <c r="B2268" s="3">
        <f t="shared" si="1365"/>
        <v>11250</v>
      </c>
      <c r="C2268" s="14">
        <f t="shared" si="1366"/>
        <v>187.5</v>
      </c>
      <c r="D2268" s="11">
        <f t="shared" si="1367"/>
        <v>1115.851338823928</v>
      </c>
      <c r="E2268" s="11">
        <f t="shared" si="1352"/>
        <v>1081.5526300089168</v>
      </c>
      <c r="F2268" s="11">
        <f t="shared" si="1368"/>
        <v>584.12619114111931</v>
      </c>
      <c r="G2268" s="11">
        <f t="shared" si="1353"/>
        <v>830.82372393697767</v>
      </c>
      <c r="H2268" s="11">
        <f t="shared" si="1354"/>
        <v>726.97052748444185</v>
      </c>
      <c r="I2268" s="24">
        <f t="shared" si="1369"/>
        <v>584.12619114111931</v>
      </c>
      <c r="J2268" s="12">
        <f t="shared" si="1355"/>
        <v>0.21628827590139513</v>
      </c>
      <c r="K2268" s="24">
        <f t="shared" si="1356"/>
        <v>742.35476716079813</v>
      </c>
      <c r="L2268" s="12">
        <f t="shared" si="1370"/>
        <v>0.16876141685803961</v>
      </c>
      <c r="M2268" s="24">
        <f t="shared" si="1371"/>
        <v>830.82372393697767</v>
      </c>
      <c r="N2268" s="12">
        <f t="shared" si="1357"/>
        <v>0.66576105821329845</v>
      </c>
      <c r="O2268" s="24">
        <f t="shared" si="1358"/>
        <v>723.51467864743665</v>
      </c>
      <c r="P2268" s="12">
        <f t="shared" si="1372"/>
        <v>0.24183902628356024</v>
      </c>
      <c r="Q2268" s="24">
        <f t="shared" si="1373"/>
        <v>726.97052748444185</v>
      </c>
      <c r="R2268" s="12">
        <f t="shared" si="1359"/>
        <v>0.15665992866075498</v>
      </c>
      <c r="S2268" s="24">
        <f t="shared" si="1360"/>
        <v>1844.841506849888</v>
      </c>
      <c r="T2268" s="12">
        <f t="shared" si="1374"/>
        <v>9.0821149124061945E-2</v>
      </c>
      <c r="W2268" s="24">
        <f t="shared" si="1375"/>
        <v>1043.8667692181632</v>
      </c>
      <c r="X2268" s="24">
        <f t="shared" si="1376"/>
        <v>650</v>
      </c>
      <c r="Y2268" s="13">
        <f t="shared" si="1361"/>
        <v>0.24956932732346629</v>
      </c>
      <c r="Z2268" s="24">
        <f t="shared" si="1362"/>
        <v>942.14651976884056</v>
      </c>
      <c r="AA2268" s="24">
        <f t="shared" si="1363"/>
        <v>9982.5209173302028</v>
      </c>
      <c r="AB2268" s="24">
        <f t="shared" si="1377"/>
        <v>885.41864835130252</v>
      </c>
      <c r="AC2268" s="24">
        <f t="shared" si="1378"/>
        <v>726.97052748444185</v>
      </c>
      <c r="AD2268" s="123">
        <f t="shared" si="1379"/>
        <v>11250</v>
      </c>
      <c r="AE2268" s="14">
        <f t="shared" si="1380"/>
        <v>187.5</v>
      </c>
      <c r="AF2268" s="24">
        <f t="shared" si="1364"/>
        <v>500</v>
      </c>
      <c r="AG2268" s="3">
        <f t="shared" si="1381"/>
        <v>-1</v>
      </c>
      <c r="AH2268" s="14">
        <f t="shared" si="1348"/>
        <v>0</v>
      </c>
      <c r="AI2268" s="14">
        <f t="shared" si="1349"/>
        <v>0</v>
      </c>
      <c r="AJ2268" s="14">
        <f t="shared" si="1350"/>
        <v>0.64999999999999991</v>
      </c>
      <c r="AK2268" s="14">
        <f t="shared" si="1351"/>
        <v>0.87999999999999989</v>
      </c>
      <c r="AL2268" s="24">
        <f t="shared" si="1382"/>
        <v>865.64989274631318</v>
      </c>
      <c r="AM2268" s="14">
        <f t="shared" si="1383"/>
        <v>687.43301627446317</v>
      </c>
      <c r="AN2268" s="138" t="str">
        <f t="shared" si="1384"/>
        <v>modifiée</v>
      </c>
      <c r="AP2268" s="124"/>
    </row>
    <row r="2269" spans="2:42" x14ac:dyDescent="0.25">
      <c r="B2269" s="3">
        <f t="shared" si="1365"/>
        <v>11255</v>
      </c>
      <c r="C2269" s="14">
        <f t="shared" si="1366"/>
        <v>187.58333333333334</v>
      </c>
      <c r="D2269" s="11">
        <f t="shared" si="1367"/>
        <v>1115.9178715054197</v>
      </c>
      <c r="E2269" s="11">
        <f t="shared" si="1352"/>
        <v>1081.7734054352891</v>
      </c>
      <c r="F2269" s="11">
        <f t="shared" si="1368"/>
        <v>584.29495255797735</v>
      </c>
      <c r="G2269" s="11">
        <f t="shared" si="1353"/>
        <v>831.06556296326119</v>
      </c>
      <c r="H2269" s="11">
        <f t="shared" si="1354"/>
        <v>727.0613486335659</v>
      </c>
      <c r="I2269" s="24">
        <f t="shared" si="1369"/>
        <v>584.29495255797735</v>
      </c>
      <c r="J2269" s="12">
        <f t="shared" si="1355"/>
        <v>0.21623560672292638</v>
      </c>
      <c r="K2269" s="24">
        <f t="shared" si="1356"/>
        <v>742.53558481757204</v>
      </c>
      <c r="L2269" s="12">
        <f t="shared" si="1370"/>
        <v>0.16869103964980875</v>
      </c>
      <c r="M2269" s="24">
        <f t="shared" si="1371"/>
        <v>831.06556296326119</v>
      </c>
      <c r="N2269" s="12">
        <f t="shared" si="1357"/>
        <v>0.6661582916214206</v>
      </c>
      <c r="O2269" s="24">
        <f t="shared" si="1358"/>
        <v>723.08324334858901</v>
      </c>
      <c r="P2269" s="12">
        <f t="shared" si="1372"/>
        <v>0.24180691449501496</v>
      </c>
      <c r="Q2269" s="24">
        <f t="shared" si="1373"/>
        <v>727.0613486335659</v>
      </c>
      <c r="R2269" s="12">
        <f t="shared" si="1359"/>
        <v>0.15583316863351218</v>
      </c>
      <c r="S2269" s="24">
        <f t="shared" si="1360"/>
        <v>1854.6291613514081</v>
      </c>
      <c r="T2269" s="12">
        <f t="shared" si="1374"/>
        <v>9.0360587615763571E-2</v>
      </c>
      <c r="W2269" s="24">
        <f t="shared" si="1375"/>
        <v>1044.1163385454868</v>
      </c>
      <c r="X2269" s="24">
        <f t="shared" si="1376"/>
        <v>650</v>
      </c>
      <c r="Y2269" s="13">
        <f t="shared" si="1361"/>
        <v>0.24949894097246159</v>
      </c>
      <c r="Z2269" s="24">
        <f t="shared" si="1362"/>
        <v>941.42667224505772</v>
      </c>
      <c r="AA2269" s="24">
        <f t="shared" si="1363"/>
        <v>9980.1596671682892</v>
      </c>
      <c r="AB2269" s="24">
        <f t="shared" si="1377"/>
        <v>885.58884358952628</v>
      </c>
      <c r="AC2269" s="24">
        <f t="shared" si="1378"/>
        <v>727.0613486335659</v>
      </c>
      <c r="AD2269" s="123">
        <f t="shared" si="1379"/>
        <v>11255</v>
      </c>
      <c r="AE2269" s="14">
        <f t="shared" si="1380"/>
        <v>187.58333333333334</v>
      </c>
      <c r="AF2269" s="24">
        <f t="shared" si="1364"/>
        <v>500</v>
      </c>
      <c r="AG2269" s="3">
        <f t="shared" si="1381"/>
        <v>-1</v>
      </c>
      <c r="AH2269" s="14">
        <f t="shared" si="1348"/>
        <v>0</v>
      </c>
      <c r="AI2269" s="14">
        <f t="shared" si="1349"/>
        <v>0</v>
      </c>
      <c r="AJ2269" s="14">
        <f t="shared" si="1350"/>
        <v>0.64999999999999991</v>
      </c>
      <c r="AK2269" s="14">
        <f t="shared" si="1351"/>
        <v>0.87999999999999989</v>
      </c>
      <c r="AL2269" s="24">
        <f t="shared" si="1382"/>
        <v>865.80854564370429</v>
      </c>
      <c r="AM2269" s="14">
        <f t="shared" si="1383"/>
        <v>687.50075274192193</v>
      </c>
      <c r="AN2269" s="138" t="str">
        <f t="shared" si="1384"/>
        <v>modifiée</v>
      </c>
      <c r="AP2269" s="124"/>
    </row>
    <row r="2270" spans="2:42" x14ac:dyDescent="0.25">
      <c r="B2270" s="3">
        <f t="shared" si="1365"/>
        <v>11260</v>
      </c>
      <c r="C2270" s="14">
        <f t="shared" si="1366"/>
        <v>187.66666666666666</v>
      </c>
      <c r="D2270" s="11">
        <f t="shared" si="1367"/>
        <v>1115.9843746562037</v>
      </c>
      <c r="E2270" s="11">
        <f t="shared" si="1352"/>
        <v>1081.9941808616613</v>
      </c>
      <c r="F2270" s="11">
        <f t="shared" si="1368"/>
        <v>584.4636435976272</v>
      </c>
      <c r="G2270" s="11">
        <f t="shared" si="1353"/>
        <v>831.30736987775617</v>
      </c>
      <c r="H2270" s="11">
        <f t="shared" si="1354"/>
        <v>727.1517092211817</v>
      </c>
      <c r="I2270" s="24">
        <f t="shared" si="1369"/>
        <v>584.4636435976272</v>
      </c>
      <c r="J2270" s="12">
        <f t="shared" si="1355"/>
        <v>0.21618294866208407</v>
      </c>
      <c r="K2270" s="24">
        <f t="shared" si="1356"/>
        <v>742.71645238481028</v>
      </c>
      <c r="L2270" s="12">
        <f t="shared" si="1370"/>
        <v>0.16862069630187856</v>
      </c>
      <c r="M2270" s="24">
        <f t="shared" si="1371"/>
        <v>831.30736987775617</v>
      </c>
      <c r="N2270" s="12">
        <f t="shared" si="1357"/>
        <v>0.66655402801245289</v>
      </c>
      <c r="O2270" s="24">
        <f t="shared" si="1358"/>
        <v>722.6539452855468</v>
      </c>
      <c r="P2270" s="12">
        <f t="shared" si="1372"/>
        <v>0.24177418942449955</v>
      </c>
      <c r="Q2270" s="24">
        <f t="shared" si="1373"/>
        <v>727.1517092211817</v>
      </c>
      <c r="R2270" s="12">
        <f t="shared" si="1359"/>
        <v>0.15500569402216752</v>
      </c>
      <c r="S2270" s="24">
        <f t="shared" si="1360"/>
        <v>1864.5298205120851</v>
      </c>
      <c r="T2270" s="12">
        <f t="shared" si="1374"/>
        <v>8.9899543318248218E-2</v>
      </c>
      <c r="W2270" s="24">
        <f t="shared" si="1375"/>
        <v>1044.3658374864592</v>
      </c>
      <c r="X2270" s="24">
        <f t="shared" si="1376"/>
        <v>650</v>
      </c>
      <c r="Y2270" s="13">
        <f t="shared" si="1361"/>
        <v>0.2494288617668271</v>
      </c>
      <c r="Z2270" s="24">
        <f t="shared" si="1362"/>
        <v>940.70858438005303</v>
      </c>
      <c r="AA2270" s="24">
        <f t="shared" si="1363"/>
        <v>9977.8101023532818</v>
      </c>
      <c r="AB2270" s="24">
        <f t="shared" si="1377"/>
        <v>885.75877335382052</v>
      </c>
      <c r="AC2270" s="24">
        <f t="shared" si="1378"/>
        <v>727.1517092211817</v>
      </c>
      <c r="AD2270" s="123">
        <f t="shared" si="1379"/>
        <v>11260</v>
      </c>
      <c r="AE2270" s="14">
        <f t="shared" si="1380"/>
        <v>187.66666666666666</v>
      </c>
      <c r="AF2270" s="24">
        <f t="shared" si="1364"/>
        <v>500</v>
      </c>
      <c r="AG2270" s="3">
        <f t="shared" si="1381"/>
        <v>-1</v>
      </c>
      <c r="AH2270" s="14">
        <f t="shared" si="1348"/>
        <v>0</v>
      </c>
      <c r="AI2270" s="14">
        <f t="shared" si="1349"/>
        <v>0</v>
      </c>
      <c r="AJ2270" s="14">
        <f t="shared" si="1350"/>
        <v>0.64999999999999991</v>
      </c>
      <c r="AK2270" s="14">
        <f t="shared" si="1351"/>
        <v>0.87999999999999989</v>
      </c>
      <c r="AL2270" s="24">
        <f t="shared" si="1382"/>
        <v>865.96694589532558</v>
      </c>
      <c r="AM2270" s="14">
        <f t="shared" si="1383"/>
        <v>687.56805430419183</v>
      </c>
      <c r="AN2270" s="138" t="str">
        <f t="shared" si="1384"/>
        <v>modifiée</v>
      </c>
      <c r="AP2270" s="124"/>
    </row>
    <row r="2271" spans="2:42" x14ac:dyDescent="0.25">
      <c r="B2271" s="3">
        <f t="shared" si="1365"/>
        <v>11265</v>
      </c>
      <c r="C2271" s="14">
        <f t="shared" si="1366"/>
        <v>187.75</v>
      </c>
      <c r="D2271" s="11">
        <f t="shared" si="1367"/>
        <v>1116.0508483024832</v>
      </c>
      <c r="E2271" s="11">
        <f t="shared" si="1352"/>
        <v>1082.2149562880336</v>
      </c>
      <c r="F2271" s="11">
        <f t="shared" si="1368"/>
        <v>584.6322642939291</v>
      </c>
      <c r="G2271" s="11">
        <f t="shared" si="1353"/>
        <v>831.54914406718069</v>
      </c>
      <c r="H2271" s="11">
        <f t="shared" si="1354"/>
        <v>727.24160876449992</v>
      </c>
      <c r="I2271" s="24">
        <f t="shared" si="1369"/>
        <v>584.6322642939291</v>
      </c>
      <c r="J2271" s="12">
        <f t="shared" si="1355"/>
        <v>0.21613030173781841</v>
      </c>
      <c r="K2271" s="24">
        <f t="shared" si="1356"/>
        <v>742.89736980594535</v>
      </c>
      <c r="L2271" s="12">
        <f t="shared" si="1370"/>
        <v>0.16855038681469806</v>
      </c>
      <c r="M2271" s="24">
        <f t="shared" si="1371"/>
        <v>831.54914406718069</v>
      </c>
      <c r="N2271" s="12">
        <f t="shared" si="1357"/>
        <v>0.66694827482434849</v>
      </c>
      <c r="O2271" s="24">
        <f t="shared" si="1358"/>
        <v>722.22676970868872</v>
      </c>
      <c r="P2271" s="12">
        <f t="shared" si="1372"/>
        <v>0.24174085499560247</v>
      </c>
      <c r="Q2271" s="24">
        <f t="shared" si="1373"/>
        <v>727.24160876449992</v>
      </c>
      <c r="R2271" s="12">
        <f t="shared" si="1359"/>
        <v>0.15417754064700095</v>
      </c>
      <c r="S2271" s="24">
        <f t="shared" si="1360"/>
        <v>1874.5450059760376</v>
      </c>
      <c r="T2271" s="12">
        <f t="shared" si="1374"/>
        <v>8.9438033865786082E-2</v>
      </c>
      <c r="W2271" s="24">
        <f t="shared" si="1375"/>
        <v>1044.615266348226</v>
      </c>
      <c r="X2271" s="24">
        <f t="shared" si="1376"/>
        <v>650</v>
      </c>
      <c r="Y2271" s="13">
        <f t="shared" si="1361"/>
        <v>0.24935908835409268</v>
      </c>
      <c r="Z2271" s="24">
        <f t="shared" si="1362"/>
        <v>939.9922484951901</v>
      </c>
      <c r="AA2271" s="24">
        <f t="shared" si="1363"/>
        <v>9975.4721713606814</v>
      </c>
      <c r="AB2271" s="24">
        <f t="shared" si="1377"/>
        <v>885.92843755636295</v>
      </c>
      <c r="AC2271" s="24">
        <f t="shared" si="1378"/>
        <v>727.24160876449992</v>
      </c>
      <c r="AD2271" s="123">
        <f t="shared" si="1379"/>
        <v>11265</v>
      </c>
      <c r="AE2271" s="14">
        <f t="shared" si="1380"/>
        <v>187.75</v>
      </c>
      <c r="AF2271" s="24">
        <f t="shared" si="1364"/>
        <v>500</v>
      </c>
      <c r="AG2271" s="3">
        <f t="shared" si="1381"/>
        <v>-1</v>
      </c>
      <c r="AH2271" s="14">
        <f t="shared" si="1348"/>
        <v>0</v>
      </c>
      <c r="AI2271" s="14">
        <f t="shared" si="1349"/>
        <v>0</v>
      </c>
      <c r="AJ2271" s="14">
        <f t="shared" si="1350"/>
        <v>0.64999999999999991</v>
      </c>
      <c r="AK2271" s="14">
        <f t="shared" si="1351"/>
        <v>0.87999999999999989</v>
      </c>
      <c r="AL2271" s="24">
        <f t="shared" si="1382"/>
        <v>866.12509343352349</v>
      </c>
      <c r="AM2271" s="14">
        <f t="shared" si="1383"/>
        <v>687.63492051882088</v>
      </c>
      <c r="AN2271" s="138" t="str">
        <f t="shared" si="1384"/>
        <v>modifiée</v>
      </c>
      <c r="AP2271" s="124"/>
    </row>
    <row r="2272" spans="2:42" x14ac:dyDescent="0.25">
      <c r="B2272" s="3">
        <f t="shared" si="1365"/>
        <v>11270</v>
      </c>
      <c r="C2272" s="14">
        <f t="shared" si="1366"/>
        <v>187.83333333333334</v>
      </c>
      <c r="D2272" s="11">
        <f t="shared" si="1367"/>
        <v>1116.1172924704265</v>
      </c>
      <c r="E2272" s="11">
        <f t="shared" si="1352"/>
        <v>1082.4357317144058</v>
      </c>
      <c r="F2272" s="11">
        <f t="shared" si="1368"/>
        <v>584.80081468074377</v>
      </c>
      <c r="G2272" s="11">
        <f t="shared" si="1353"/>
        <v>831.79088492217625</v>
      </c>
      <c r="H2272" s="11">
        <f t="shared" si="1354"/>
        <v>727.33104679836572</v>
      </c>
      <c r="I2272" s="24">
        <f t="shared" si="1369"/>
        <v>584.80081468074377</v>
      </c>
      <c r="J2272" s="12">
        <f t="shared" si="1355"/>
        <v>0.21607766596903868</v>
      </c>
      <c r="K2272" s="24">
        <f t="shared" si="1356"/>
        <v>743.07833702441656</v>
      </c>
      <c r="L2272" s="12">
        <f t="shared" si="1370"/>
        <v>0.16848011118869513</v>
      </c>
      <c r="M2272" s="24">
        <f t="shared" si="1371"/>
        <v>831.79088492217625</v>
      </c>
      <c r="N2272" s="12">
        <f t="shared" si="1357"/>
        <v>0.6673410394526007</v>
      </c>
      <c r="O2272" s="24">
        <f t="shared" si="1358"/>
        <v>721.80170199675672</v>
      </c>
      <c r="P2272" s="12">
        <f t="shared" si="1372"/>
        <v>0.2417069151076881</v>
      </c>
      <c r="Q2272" s="24">
        <f t="shared" si="1373"/>
        <v>727.33104679836572</v>
      </c>
      <c r="R2272" s="12">
        <f t="shared" si="1359"/>
        <v>0.1533487447072687</v>
      </c>
      <c r="S2272" s="24">
        <f t="shared" si="1360"/>
        <v>1884.676261323214</v>
      </c>
      <c r="T2272" s="12">
        <f t="shared" si="1374"/>
        <v>8.8976077127232073E-2</v>
      </c>
      <c r="W2272" s="24">
        <f t="shared" si="1375"/>
        <v>1044.8646254365801</v>
      </c>
      <c r="X2272" s="24">
        <f t="shared" si="1376"/>
        <v>650</v>
      </c>
      <c r="Y2272" s="13">
        <f t="shared" si="1361"/>
        <v>0.24928961938667132</v>
      </c>
      <c r="Z2272" s="24">
        <f t="shared" si="1362"/>
        <v>939.277656945643</v>
      </c>
      <c r="AA2272" s="24">
        <f t="shared" si="1363"/>
        <v>9973.1458228459323</v>
      </c>
      <c r="AB2272" s="24">
        <f t="shared" si="1377"/>
        <v>886.09783611747298</v>
      </c>
      <c r="AC2272" s="24">
        <f t="shared" si="1378"/>
        <v>727.33104679836572</v>
      </c>
      <c r="AD2272" s="123">
        <f t="shared" si="1379"/>
        <v>11270</v>
      </c>
      <c r="AE2272" s="14">
        <f t="shared" si="1380"/>
        <v>187.83333333333334</v>
      </c>
      <c r="AF2272" s="24">
        <f t="shared" si="1364"/>
        <v>500</v>
      </c>
      <c r="AG2272" s="3">
        <f t="shared" si="1381"/>
        <v>-1</v>
      </c>
      <c r="AH2272" s="14">
        <f t="shared" si="1348"/>
        <v>0</v>
      </c>
      <c r="AI2272" s="14">
        <f t="shared" si="1349"/>
        <v>0</v>
      </c>
      <c r="AJ2272" s="14">
        <f t="shared" si="1350"/>
        <v>0.64999999999999991</v>
      </c>
      <c r="AK2272" s="14">
        <f t="shared" si="1351"/>
        <v>0.87999999999999989</v>
      </c>
      <c r="AL2272" s="24">
        <f t="shared" si="1382"/>
        <v>866.28298819836357</v>
      </c>
      <c r="AM2272" s="14">
        <f t="shared" si="1383"/>
        <v>687.70135096014701</v>
      </c>
      <c r="AN2272" s="138" t="str">
        <f t="shared" si="1384"/>
        <v>modifiée</v>
      </c>
      <c r="AP2272" s="124"/>
    </row>
    <row r="2273" spans="2:42" x14ac:dyDescent="0.25">
      <c r="B2273" s="3">
        <f t="shared" si="1365"/>
        <v>11275</v>
      </c>
      <c r="C2273" s="14">
        <f t="shared" si="1366"/>
        <v>187.91666666666666</v>
      </c>
      <c r="D2273" s="11">
        <f t="shared" si="1367"/>
        <v>1116.1837071861667</v>
      </c>
      <c r="E2273" s="11">
        <f t="shared" si="1352"/>
        <v>1082.6565071407779</v>
      </c>
      <c r="F2273" s="11">
        <f t="shared" si="1368"/>
        <v>584.9692947919325</v>
      </c>
      <c r="G2273" s="11">
        <f t="shared" si="1353"/>
        <v>832.03259183728392</v>
      </c>
      <c r="H2273" s="11">
        <f t="shared" si="1354"/>
        <v>727.42002287549292</v>
      </c>
      <c r="I2273" s="24">
        <f t="shared" si="1369"/>
        <v>584.9692947919325</v>
      </c>
      <c r="J2273" s="12">
        <f t="shared" si="1355"/>
        <v>0.21602504137461315</v>
      </c>
      <c r="K2273" s="24">
        <f t="shared" si="1356"/>
        <v>743.25935398367051</v>
      </c>
      <c r="L2273" s="12">
        <f t="shared" si="1370"/>
        <v>0.16840986942425182</v>
      </c>
      <c r="M2273" s="24">
        <f t="shared" si="1371"/>
        <v>832.03259183728392</v>
      </c>
      <c r="N2273" s="12">
        <f t="shared" si="1357"/>
        <v>0.66773232925048198</v>
      </c>
      <c r="O2273" s="24">
        <f t="shared" si="1358"/>
        <v>721.37872765552379</v>
      </c>
      <c r="P2273" s="12">
        <f t="shared" si="1372"/>
        <v>0.24167237363597482</v>
      </c>
      <c r="Q2273" s="24">
        <f t="shared" si="1373"/>
        <v>727.42002287549292</v>
      </c>
      <c r="R2273" s="12">
        <f t="shared" si="1359"/>
        <v>0.15251934277680329</v>
      </c>
      <c r="S2273" s="24">
        <f t="shared" si="1360"/>
        <v>1894.9251523883383</v>
      </c>
      <c r="T2273" s="12">
        <f t="shared" si="1374"/>
        <v>8.8513691204488071E-2</v>
      </c>
      <c r="W2273" s="24">
        <f t="shared" si="1375"/>
        <v>1045.1139150559668</v>
      </c>
      <c r="X2273" s="24">
        <f t="shared" si="1376"/>
        <v>650</v>
      </c>
      <c r="Y2273" s="13">
        <f t="shared" si="1361"/>
        <v>0.24922045352185765</v>
      </c>
      <c r="Z2273" s="24">
        <f t="shared" si="1362"/>
        <v>938.56480212027691</v>
      </c>
      <c r="AA2273" s="24">
        <f t="shared" si="1363"/>
        <v>9970.8310056444825</v>
      </c>
      <c r="AB2273" s="24">
        <f t="shared" si="1377"/>
        <v>886.2669689657298</v>
      </c>
      <c r="AC2273" s="24">
        <f t="shared" si="1378"/>
        <v>727.42002287549292</v>
      </c>
      <c r="AD2273" s="123">
        <f t="shared" si="1379"/>
        <v>11275</v>
      </c>
      <c r="AE2273" s="14">
        <f t="shared" si="1380"/>
        <v>187.91666666666666</v>
      </c>
      <c r="AF2273" s="24">
        <f t="shared" si="1364"/>
        <v>500</v>
      </c>
      <c r="AG2273" s="3">
        <f t="shared" si="1381"/>
        <v>-1</v>
      </c>
      <c r="AH2273" s="14">
        <f t="shared" si="1348"/>
        <v>0</v>
      </c>
      <c r="AI2273" s="14">
        <f t="shared" si="1349"/>
        <v>0</v>
      </c>
      <c r="AJ2273" s="14">
        <f t="shared" si="1350"/>
        <v>0.64999999999999991</v>
      </c>
      <c r="AK2273" s="14">
        <f t="shared" si="1351"/>
        <v>0.87999999999999989</v>
      </c>
      <c r="AL2273" s="24">
        <f t="shared" si="1382"/>
        <v>866.44063013774189</v>
      </c>
      <c r="AM2273" s="14">
        <f t="shared" si="1383"/>
        <v>687.76734521951687</v>
      </c>
      <c r="AN2273" s="138" t="str">
        <f t="shared" si="1384"/>
        <v>modifiée</v>
      </c>
      <c r="AP2273" s="124"/>
    </row>
    <row r="2274" spans="2:42" x14ac:dyDescent="0.25">
      <c r="B2274" s="3">
        <f t="shared" si="1365"/>
        <v>11280</v>
      </c>
      <c r="C2274" s="14">
        <f t="shared" si="1366"/>
        <v>188</v>
      </c>
      <c r="D2274" s="11">
        <f t="shared" si="1367"/>
        <v>1116.2500924758024</v>
      </c>
      <c r="E2274" s="11">
        <f t="shared" si="1352"/>
        <v>1082.8772825671501</v>
      </c>
      <c r="F2274" s="11">
        <f t="shared" si="1368"/>
        <v>585.13770466135679</v>
      </c>
      <c r="G2274" s="11">
        <f t="shared" si="1353"/>
        <v>832.27426421091991</v>
      </c>
      <c r="H2274" s="11">
        <f t="shared" si="1354"/>
        <v>727.50853656669744</v>
      </c>
      <c r="I2274" s="24">
        <f t="shared" si="1369"/>
        <v>585.13770466135679</v>
      </c>
      <c r="J2274" s="12">
        <f t="shared" si="1355"/>
        <v>0.21597242797336932</v>
      </c>
      <c r="K2274" s="24">
        <f t="shared" si="1356"/>
        <v>743.44042062715971</v>
      </c>
      <c r="L2274" s="12">
        <f t="shared" si="1370"/>
        <v>0.16833966152169463</v>
      </c>
      <c r="M2274" s="24">
        <f t="shared" si="1371"/>
        <v>832.27426421091991</v>
      </c>
      <c r="N2274" s="12">
        <f t="shared" si="1357"/>
        <v>0.66812215152927878</v>
      </c>
      <c r="O2274" s="24">
        <f t="shared" si="1358"/>
        <v>720.95783231648056</v>
      </c>
      <c r="P2274" s="12">
        <f t="shared" si="1372"/>
        <v>0.24163723443165949</v>
      </c>
      <c r="Q2274" s="24">
        <f t="shared" si="1373"/>
        <v>727.50853656669744</v>
      </c>
      <c r="R2274" s="12">
        <f t="shared" si="1359"/>
        <v>0.15168937179939795</v>
      </c>
      <c r="S2274" s="24">
        <f t="shared" si="1360"/>
        <v>1905.2932675844218</v>
      </c>
      <c r="T2274" s="12">
        <f t="shared" si="1374"/>
        <v>8.8050894430854926E-2</v>
      </c>
      <c r="W2274" s="24">
        <f t="shared" si="1375"/>
        <v>1045.3631355094888</v>
      </c>
      <c r="X2274" s="24">
        <f t="shared" si="1376"/>
        <v>650</v>
      </c>
      <c r="Y2274" s="13">
        <f t="shared" si="1361"/>
        <v>0.24915158942181334</v>
      </c>
      <c r="Z2274" s="24">
        <f t="shared" si="1362"/>
        <v>937.85367644153439</v>
      </c>
      <c r="AA2274" s="24">
        <f t="shared" si="1363"/>
        <v>9968.5276687712449</v>
      </c>
      <c r="AB2274" s="24">
        <f t="shared" si="1377"/>
        <v>886.43583603809316</v>
      </c>
      <c r="AC2274" s="24">
        <f t="shared" si="1378"/>
        <v>727.50853656669744</v>
      </c>
      <c r="AD2274" s="123">
        <f t="shared" si="1379"/>
        <v>11280</v>
      </c>
      <c r="AE2274" s="14">
        <f t="shared" si="1380"/>
        <v>188</v>
      </c>
      <c r="AF2274" s="24">
        <f t="shared" si="1364"/>
        <v>500</v>
      </c>
      <c r="AG2274" s="3">
        <f t="shared" si="1381"/>
        <v>-1</v>
      </c>
      <c r="AH2274" s="14">
        <f t="shared" si="1348"/>
        <v>0</v>
      </c>
      <c r="AI2274" s="14">
        <f t="shared" si="1349"/>
        <v>0</v>
      </c>
      <c r="AJ2274" s="14">
        <f t="shared" si="1350"/>
        <v>0.64999999999999991</v>
      </c>
      <c r="AK2274" s="14">
        <f t="shared" si="1351"/>
        <v>0.87999999999999989</v>
      </c>
      <c r="AL2274" s="24">
        <f t="shared" si="1382"/>
        <v>866.59801920749646</v>
      </c>
      <c r="AM2274" s="14">
        <f t="shared" si="1383"/>
        <v>687.83290290550406</v>
      </c>
      <c r="AN2274" s="138" t="str">
        <f t="shared" si="1384"/>
        <v>modifiée</v>
      </c>
      <c r="AP2274" s="124"/>
    </row>
    <row r="2275" spans="2:42" x14ac:dyDescent="0.25">
      <c r="B2275" s="3">
        <f t="shared" si="1365"/>
        <v>11285</v>
      </c>
      <c r="C2275" s="14">
        <f t="shared" si="1366"/>
        <v>188.08333333333334</v>
      </c>
      <c r="D2275" s="11">
        <f t="shared" si="1367"/>
        <v>1116.3164483653973</v>
      </c>
      <c r="E2275" s="11">
        <f t="shared" si="1352"/>
        <v>1083.0980579935224</v>
      </c>
      <c r="F2275" s="11">
        <f t="shared" si="1368"/>
        <v>585.30604432287851</v>
      </c>
      <c r="G2275" s="11">
        <f t="shared" si="1353"/>
        <v>832.51590144535157</v>
      </c>
      <c r="H2275" s="11">
        <f t="shared" si="1354"/>
        <v>727.59658746112825</v>
      </c>
      <c r="I2275" s="24">
        <f t="shared" si="1369"/>
        <v>585.30604432287851</v>
      </c>
      <c r="J2275" s="12">
        <f t="shared" si="1355"/>
        <v>0.21591982578409383</v>
      </c>
      <c r="K2275" s="24">
        <f t="shared" si="1356"/>
        <v>743.62153689834452</v>
      </c>
      <c r="L2275" s="12">
        <f t="shared" si="1370"/>
        <v>0.16826948748131418</v>
      </c>
      <c r="M2275" s="24">
        <f t="shared" si="1371"/>
        <v>832.51590144535157</v>
      </c>
      <c r="N2275" s="12">
        <f t="shared" si="1357"/>
        <v>0.6685105135585282</v>
      </c>
      <c r="O2275" s="24">
        <f t="shared" si="1358"/>
        <v>720.53900173553529</v>
      </c>
      <c r="P2275" s="12">
        <f t="shared" si="1372"/>
        <v>0.24160150132213459</v>
      </c>
      <c r="Q2275" s="24">
        <f t="shared" si="1373"/>
        <v>727.59658746112825</v>
      </c>
      <c r="R2275" s="12">
        <f t="shared" si="1359"/>
        <v>0.15085886908399271</v>
      </c>
      <c r="S2275" s="24">
        <f t="shared" si="1360"/>
        <v>1915.7822182306795</v>
      </c>
      <c r="T2275" s="12">
        <f t="shared" si="1374"/>
        <v>8.7587705369293958E-2</v>
      </c>
      <c r="W2275" s="24">
        <f t="shared" si="1375"/>
        <v>1045.6122870989107</v>
      </c>
      <c r="X2275" s="24">
        <f t="shared" si="1376"/>
        <v>650</v>
      </c>
      <c r="Y2275" s="13">
        <f t="shared" si="1361"/>
        <v>0.24908302575355656</v>
      </c>
      <c r="Z2275" s="24">
        <f t="shared" si="1362"/>
        <v>937.14427236529332</v>
      </c>
      <c r="AA2275" s="24">
        <f t="shared" si="1363"/>
        <v>9966.2357614202938</v>
      </c>
      <c r="AB2275" s="24">
        <f t="shared" si="1377"/>
        <v>886.60443728001951</v>
      </c>
      <c r="AC2275" s="24">
        <f t="shared" si="1378"/>
        <v>727.59658746112825</v>
      </c>
      <c r="AD2275" s="123">
        <f t="shared" si="1379"/>
        <v>11285</v>
      </c>
      <c r="AE2275" s="14">
        <f t="shared" si="1380"/>
        <v>188.08333333333334</v>
      </c>
      <c r="AF2275" s="24">
        <f t="shared" si="1364"/>
        <v>500</v>
      </c>
      <c r="AG2275" s="3">
        <f t="shared" si="1381"/>
        <v>-1</v>
      </c>
      <c r="AH2275" s="14">
        <f t="shared" si="1348"/>
        <v>0</v>
      </c>
      <c r="AI2275" s="14">
        <f t="shared" si="1349"/>
        <v>0</v>
      </c>
      <c r="AJ2275" s="14">
        <f t="shared" si="1350"/>
        <v>0.64999999999999991</v>
      </c>
      <c r="AK2275" s="14">
        <f t="shared" si="1351"/>
        <v>0.87999999999999989</v>
      </c>
      <c r="AL2275" s="24">
        <f t="shared" si="1382"/>
        <v>866.75515537151796</v>
      </c>
      <c r="AM2275" s="14">
        <f t="shared" si="1383"/>
        <v>687.89802364412537</v>
      </c>
      <c r="AN2275" s="138" t="str">
        <f t="shared" si="1384"/>
        <v>modifiée</v>
      </c>
      <c r="AP2275" s="124"/>
    </row>
    <row r="2276" spans="2:42" x14ac:dyDescent="0.25">
      <c r="B2276" s="3">
        <f t="shared" si="1365"/>
        <v>11290</v>
      </c>
      <c r="C2276" s="14">
        <f t="shared" si="1366"/>
        <v>188.16666666666666</v>
      </c>
      <c r="D2276" s="11">
        <f t="shared" si="1367"/>
        <v>1116.3827748809811</v>
      </c>
      <c r="E2276" s="11">
        <f t="shared" si="1352"/>
        <v>1083.3188334198944</v>
      </c>
      <c r="F2276" s="11">
        <f t="shared" si="1368"/>
        <v>585.47431381035983</v>
      </c>
      <c r="G2276" s="11">
        <f t="shared" si="1353"/>
        <v>832.75750294667375</v>
      </c>
      <c r="H2276" s="11">
        <f t="shared" si="1354"/>
        <v>727.68417516649754</v>
      </c>
      <c r="I2276" s="24">
        <f t="shared" si="1369"/>
        <v>585.47431381035983</v>
      </c>
      <c r="J2276" s="12">
        <f t="shared" si="1355"/>
        <v>0.21586723482553249</v>
      </c>
      <c r="K2276" s="24">
        <f t="shared" si="1356"/>
        <v>743.80270274069187</v>
      </c>
      <c r="L2276" s="12">
        <f t="shared" si="1370"/>
        <v>0.16819934730333125</v>
      </c>
      <c r="M2276" s="24">
        <f t="shared" si="1371"/>
        <v>832.75750294667375</v>
      </c>
      <c r="N2276" s="12">
        <f t="shared" si="1357"/>
        <v>0.66889742256625351</v>
      </c>
      <c r="O2276" s="24">
        <f t="shared" si="1358"/>
        <v>720.12222179172977</v>
      </c>
      <c r="P2276" s="12">
        <f t="shared" si="1372"/>
        <v>0.24156517811103304</v>
      </c>
      <c r="Q2276" s="24">
        <f t="shared" si="1373"/>
        <v>727.68417516649754</v>
      </c>
      <c r="R2276" s="12">
        <f t="shared" si="1359"/>
        <v>0.15002787229964137</v>
      </c>
      <c r="S2276" s="24">
        <f t="shared" si="1360"/>
        <v>1926.3936388851535</v>
      </c>
      <c r="T2276" s="12">
        <f t="shared" si="1374"/>
        <v>8.7124142810526273E-2</v>
      </c>
      <c r="W2276" s="24">
        <f t="shared" si="1375"/>
        <v>1045.8613701246643</v>
      </c>
      <c r="X2276" s="24">
        <f t="shared" si="1376"/>
        <v>650</v>
      </c>
      <c r="Y2276" s="13">
        <f t="shared" si="1361"/>
        <v>0.24901476118895222</v>
      </c>
      <c r="Z2276" s="24">
        <f t="shared" si="1362"/>
        <v>936.43658238075318</v>
      </c>
      <c r="AA2276" s="24">
        <f t="shared" si="1363"/>
        <v>9963.9552329645358</v>
      </c>
      <c r="AB2276" s="24">
        <f t="shared" si="1377"/>
        <v>886.77277264558097</v>
      </c>
      <c r="AC2276" s="24">
        <f t="shared" si="1378"/>
        <v>727.68417516649754</v>
      </c>
      <c r="AD2276" s="123">
        <f t="shared" si="1379"/>
        <v>11290</v>
      </c>
      <c r="AE2276" s="14">
        <f t="shared" si="1380"/>
        <v>188.16666666666666</v>
      </c>
      <c r="AF2276" s="24">
        <f t="shared" si="1364"/>
        <v>500</v>
      </c>
      <c r="AG2276" s="3">
        <f t="shared" si="1381"/>
        <v>-1</v>
      </c>
      <c r="AH2276" s="14">
        <f t="shared" si="1348"/>
        <v>0</v>
      </c>
      <c r="AI2276" s="14">
        <f t="shared" si="1349"/>
        <v>0</v>
      </c>
      <c r="AJ2276" s="14">
        <f t="shared" si="1350"/>
        <v>0.64999999999999991</v>
      </c>
      <c r="AK2276" s="14">
        <f t="shared" si="1351"/>
        <v>0.87999999999999989</v>
      </c>
      <c r="AL2276" s="24">
        <f t="shared" si="1382"/>
        <v>866.91203860185988</v>
      </c>
      <c r="AM2276" s="14">
        <f t="shared" si="1383"/>
        <v>687.96270707905546</v>
      </c>
      <c r="AN2276" s="138" t="str">
        <f t="shared" si="1384"/>
        <v>modifiée</v>
      </c>
      <c r="AP2276" s="124"/>
    </row>
    <row r="2277" spans="2:42" x14ac:dyDescent="0.25">
      <c r="B2277" s="3">
        <f t="shared" si="1365"/>
        <v>11295</v>
      </c>
      <c r="C2277" s="14">
        <f t="shared" si="1366"/>
        <v>188.25</v>
      </c>
      <c r="D2277" s="11">
        <f t="shared" si="1367"/>
        <v>1116.4490720485478</v>
      </c>
      <c r="E2277" s="11">
        <f t="shared" si="1352"/>
        <v>1083.5396088462667</v>
      </c>
      <c r="F2277" s="11">
        <f t="shared" si="1368"/>
        <v>585.64251315766319</v>
      </c>
      <c r="G2277" s="11">
        <f t="shared" si="1353"/>
        <v>832.9990681247848</v>
      </c>
      <c r="H2277" s="11">
        <f t="shared" si="1354"/>
        <v>727.77129930930812</v>
      </c>
      <c r="I2277" s="24">
        <f t="shared" si="1369"/>
        <v>585.64251315766319</v>
      </c>
      <c r="J2277" s="12">
        <f t="shared" si="1355"/>
        <v>0.21581465511639006</v>
      </c>
      <c r="K2277" s="24">
        <f t="shared" si="1356"/>
        <v>743.98391809767645</v>
      </c>
      <c r="L2277" s="12">
        <f t="shared" si="1370"/>
        <v>0.16812924098796037</v>
      </c>
      <c r="M2277" s="24">
        <f t="shared" si="1371"/>
        <v>832.9990681247848</v>
      </c>
      <c r="N2277" s="12">
        <f t="shared" si="1357"/>
        <v>0.6692828857391967</v>
      </c>
      <c r="O2277" s="24">
        <f t="shared" si="1358"/>
        <v>719.70747848597171</v>
      </c>
      <c r="P2277" s="12">
        <f t="shared" si="1372"/>
        <v>0.24152826857858367</v>
      </c>
      <c r="Q2277" s="24">
        <f t="shared" si="1373"/>
        <v>727.77129930930812</v>
      </c>
      <c r="R2277" s="12">
        <f t="shared" si="1359"/>
        <v>0.14919641947027917</v>
      </c>
      <c r="S2277" s="24">
        <f t="shared" si="1360"/>
        <v>1937.129187681855</v>
      </c>
      <c r="T2277" s="12">
        <f t="shared" si="1374"/>
        <v>8.6660225771086799E-2</v>
      </c>
      <c r="W2277" s="24">
        <f t="shared" si="1375"/>
        <v>1046.1103848858531</v>
      </c>
      <c r="X2277" s="24">
        <f t="shared" si="1376"/>
        <v>650</v>
      </c>
      <c r="Y2277" s="13">
        <f t="shared" si="1361"/>
        <v>0.24894679440470668</v>
      </c>
      <c r="Z2277" s="24">
        <f t="shared" si="1362"/>
        <v>935.73059901033844</v>
      </c>
      <c r="AA2277" s="24">
        <f t="shared" si="1363"/>
        <v>9961.6860329555875</v>
      </c>
      <c r="AB2277" s="24">
        <f t="shared" si="1377"/>
        <v>886.94084209758057</v>
      </c>
      <c r="AC2277" s="24">
        <f t="shared" si="1378"/>
        <v>727.77129930930812</v>
      </c>
      <c r="AD2277" s="123">
        <f t="shared" si="1379"/>
        <v>11295</v>
      </c>
      <c r="AE2277" s="14">
        <f t="shared" si="1380"/>
        <v>188.25</v>
      </c>
      <c r="AF2277" s="24">
        <f t="shared" si="1364"/>
        <v>500</v>
      </c>
      <c r="AG2277" s="3">
        <f t="shared" si="1381"/>
        <v>-1</v>
      </c>
      <c r="AH2277" s="14">
        <f t="shared" si="1348"/>
        <v>0</v>
      </c>
      <c r="AI2277" s="14">
        <f t="shared" si="1349"/>
        <v>0</v>
      </c>
      <c r="AJ2277" s="14">
        <f t="shared" si="1350"/>
        <v>0.64999999999999991</v>
      </c>
      <c r="AK2277" s="14">
        <f t="shared" si="1351"/>
        <v>0.87999999999999989</v>
      </c>
      <c r="AL2277" s="24">
        <f t="shared" si="1382"/>
        <v>867.06866887884644</v>
      </c>
      <c r="AM2277" s="14">
        <f t="shared" si="1383"/>
        <v>688.02695287183974</v>
      </c>
      <c r="AN2277" s="138" t="str">
        <f t="shared" si="1384"/>
        <v>modifiée</v>
      </c>
      <c r="AP2277" s="124"/>
    </row>
    <row r="2278" spans="2:42" x14ac:dyDescent="0.25">
      <c r="B2278" s="3">
        <f t="shared" si="1365"/>
        <v>11300</v>
      </c>
      <c r="C2278" s="14">
        <f t="shared" si="1366"/>
        <v>188.33333333333334</v>
      </c>
      <c r="D2278" s="11">
        <f t="shared" si="1367"/>
        <v>1116.5153398940583</v>
      </c>
      <c r="E2278" s="11">
        <f t="shared" si="1352"/>
        <v>1083.7603842726389</v>
      </c>
      <c r="F2278" s="11">
        <f t="shared" si="1368"/>
        <v>585.81064239865111</v>
      </c>
      <c r="G2278" s="11">
        <f t="shared" si="1353"/>
        <v>833.24059639336338</v>
      </c>
      <c r="H2278" s="11">
        <f t="shared" si="1354"/>
        <v>727.8579595350792</v>
      </c>
      <c r="I2278" s="24">
        <f t="shared" si="1369"/>
        <v>585.81064239865111</v>
      </c>
      <c r="J2278" s="12">
        <f t="shared" si="1355"/>
        <v>0.21576208667533076</v>
      </c>
      <c r="K2278" s="24">
        <f t="shared" si="1356"/>
        <v>744.16518291278021</v>
      </c>
      <c r="L2278" s="12">
        <f t="shared" si="1370"/>
        <v>0.16805916853531658</v>
      </c>
      <c r="M2278" s="24">
        <f t="shared" si="1371"/>
        <v>833.24059639336338</v>
      </c>
      <c r="N2278" s="12">
        <f t="shared" si="1357"/>
        <v>0.66966691022305402</v>
      </c>
      <c r="O2278" s="24">
        <f t="shared" si="1358"/>
        <v>719.29475793977986</v>
      </c>
      <c r="P2278" s="12">
        <f t="shared" si="1372"/>
        <v>0.24149077648146688</v>
      </c>
      <c r="Q2278" s="24">
        <f t="shared" si="1373"/>
        <v>727.8579595350792</v>
      </c>
      <c r="R2278" s="12">
        <f t="shared" si="1359"/>
        <v>0.1483645489692767</v>
      </c>
      <c r="S2278" s="24">
        <f t="shared" si="1360"/>
        <v>1947.990546672655</v>
      </c>
      <c r="T2278" s="12">
        <f t="shared" si="1374"/>
        <v>8.6195973491146743E-2</v>
      </c>
      <c r="W2278" s="24">
        <f t="shared" si="1375"/>
        <v>1046.3593316802578</v>
      </c>
      <c r="X2278" s="24">
        <f t="shared" si="1376"/>
        <v>650</v>
      </c>
      <c r="Y2278" s="13">
        <f t="shared" si="1361"/>
        <v>0.24887912408234544</v>
      </c>
      <c r="Z2278" s="24">
        <f t="shared" si="1362"/>
        <v>935.026314809528</v>
      </c>
      <c r="AA2278" s="24">
        <f t="shared" si="1363"/>
        <v>9959.4281111229629</v>
      </c>
      <c r="AB2278" s="24">
        <f t="shared" si="1377"/>
        <v>887.10864560766845</v>
      </c>
      <c r="AC2278" s="24">
        <f t="shared" si="1378"/>
        <v>727.8579595350792</v>
      </c>
      <c r="AD2278" s="123">
        <f t="shared" si="1379"/>
        <v>11300</v>
      </c>
      <c r="AE2278" s="14">
        <f t="shared" si="1380"/>
        <v>188.33333333333334</v>
      </c>
      <c r="AF2278" s="24">
        <f t="shared" si="1364"/>
        <v>500</v>
      </c>
      <c r="AG2278" s="3">
        <f t="shared" si="1381"/>
        <v>-1</v>
      </c>
      <c r="AH2278" s="14">
        <f t="shared" ref="AH2278:AH2341" si="1385">IF(AC2278&lt;=450,AthetaR30_0,IF(AC2278&gt;=650,AthetaR30_2,(IF(AC2278&lt;=550,AthetaR30_0+(AthetaR30_1-AthetaR30_0)/100*(AC2278-450),AthetaR30_1+(AthetaR30_2-AthetaR30_1)/100*(AC2278-550)))))</f>
        <v>0</v>
      </c>
      <c r="AI2278" s="14">
        <f t="shared" ref="AI2278:AI2341" si="1386">IF(AC2278&lt;=450,AthetaR60_0,IF(AC2278&gt;=650,AthetaR60_2,(IF(AC2278&lt;=550,AthetaR60_0+(AthetaR60_1-AthetaR60_0)/100*(AC2278-450),AthetaR60_1+(AthetaR60_2-AthetaR60_1)/100*(AC2278-550)))))</f>
        <v>0</v>
      </c>
      <c r="AJ2278" s="14">
        <f t="shared" ref="AJ2278:AJ2341" si="1387">IF(AC2278&lt;=450,AthetaR90_0,IF(AC2278&gt;=650,AthetaR90_2,(IF(AC2278&lt;=550,AthetaR90_0+(AthetaR90_1-AthetaR90_0)/100*(AC2278-450),AthetaR90_1+(AthetaR90_2-AthetaR90_1)/100*(AC2278-550)))))</f>
        <v>0.64999999999999991</v>
      </c>
      <c r="AK2278" s="14">
        <f t="shared" ref="AK2278:AK2341" si="1388">IF(AC2278&lt;=450,AthetaR120_0,IF(AC2278&gt;=650,AthetaR120_2,(IF(AC2278&lt;=550,AthetaR120_0+(AthetaR120_1-AthetaR120_0)/100*(AC2278-450),AthetaR120_1+(AthetaR120_2-AthetaR120_1)/100*(AC2278-550)))))</f>
        <v>0.87999999999999989</v>
      </c>
      <c r="AL2278" s="24">
        <f t="shared" si="1382"/>
        <v>867.22504619118149</v>
      </c>
      <c r="AM2278" s="14">
        <f t="shared" si="1383"/>
        <v>688.09076070210506</v>
      </c>
      <c r="AN2278" s="138" t="str">
        <f t="shared" si="1384"/>
        <v>modifiée</v>
      </c>
      <c r="AP2278" s="124"/>
    </row>
    <row r="2279" spans="2:42" x14ac:dyDescent="0.25">
      <c r="B2279" s="3">
        <f t="shared" si="1365"/>
        <v>11305</v>
      </c>
      <c r="C2279" s="14">
        <f t="shared" si="1366"/>
        <v>188.41666666666666</v>
      </c>
      <c r="D2279" s="11">
        <f t="shared" si="1367"/>
        <v>1116.581578443438</v>
      </c>
      <c r="E2279" s="11">
        <f t="shared" si="1352"/>
        <v>1083.9811596990112</v>
      </c>
      <c r="F2279" s="11">
        <f t="shared" si="1368"/>
        <v>585.97870156718648</v>
      </c>
      <c r="G2279" s="11">
        <f t="shared" si="1353"/>
        <v>833.48208716984482</v>
      </c>
      <c r="H2279" s="11">
        <f t="shared" si="1354"/>
        <v>727.94415550857036</v>
      </c>
      <c r="I2279" s="24">
        <f t="shared" si="1369"/>
        <v>585.97870156718648</v>
      </c>
      <c r="J2279" s="12">
        <f t="shared" si="1355"/>
        <v>0.21570952952097763</v>
      </c>
      <c r="K2279" s="24">
        <f t="shared" si="1356"/>
        <v>744.34649712949295</v>
      </c>
      <c r="L2279" s="12">
        <f t="shared" si="1370"/>
        <v>0.16798912994551873</v>
      </c>
      <c r="M2279" s="24">
        <f t="shared" si="1371"/>
        <v>833.48208716984482</v>
      </c>
      <c r="N2279" s="12">
        <f t="shared" si="1357"/>
        <v>0.67004950312270717</v>
      </c>
      <c r="O2279" s="24">
        <f t="shared" si="1358"/>
        <v>718.88404639404644</v>
      </c>
      <c r="P2279" s="12">
        <f t="shared" si="1372"/>
        <v>0.24145270555329368</v>
      </c>
      <c r="Q2279" s="24">
        <f t="shared" si="1373"/>
        <v>727.94415550857036</v>
      </c>
      <c r="R2279" s="12">
        <f t="shared" si="1359"/>
        <v>0.14753229951378066</v>
      </c>
      <c r="S2279" s="24">
        <f t="shared" si="1360"/>
        <v>1958.9794221739705</v>
      </c>
      <c r="T2279" s="12">
        <f t="shared" si="1374"/>
        <v>8.5731405432349819E-2</v>
      </c>
      <c r="W2279" s="24">
        <f t="shared" si="1375"/>
        <v>1046.6082108043402</v>
      </c>
      <c r="X2279" s="24">
        <f t="shared" si="1376"/>
        <v>650</v>
      </c>
      <c r="Y2279" s="13">
        <f t="shared" si="1361"/>
        <v>0.24881174890821595</v>
      </c>
      <c r="Z2279" s="24">
        <f t="shared" si="1362"/>
        <v>934.32372236677566</v>
      </c>
      <c r="AA2279" s="24">
        <f t="shared" si="1363"/>
        <v>9957.1814173742769</v>
      </c>
      <c r="AB2279" s="24">
        <f t="shared" si="1377"/>
        <v>887.27618315645532</v>
      </c>
      <c r="AC2279" s="24">
        <f t="shared" si="1378"/>
        <v>727.94415550857036</v>
      </c>
      <c r="AD2279" s="123">
        <f t="shared" si="1379"/>
        <v>11305</v>
      </c>
      <c r="AE2279" s="14">
        <f t="shared" si="1380"/>
        <v>188.41666666666666</v>
      </c>
      <c r="AF2279" s="24">
        <f t="shared" si="1364"/>
        <v>500</v>
      </c>
      <c r="AG2279" s="3">
        <f t="shared" si="1381"/>
        <v>-1</v>
      </c>
      <c r="AH2279" s="14">
        <f t="shared" si="1385"/>
        <v>0</v>
      </c>
      <c r="AI2279" s="14">
        <f t="shared" si="1386"/>
        <v>0</v>
      </c>
      <c r="AJ2279" s="14">
        <f t="shared" si="1387"/>
        <v>0.64999999999999991</v>
      </c>
      <c r="AK2279" s="14">
        <f t="shared" si="1388"/>
        <v>0.87999999999999989</v>
      </c>
      <c r="AL2279" s="24">
        <f t="shared" si="1382"/>
        <v>867.38117053605447</v>
      </c>
      <c r="AM2279" s="14">
        <f t="shared" si="1383"/>
        <v>688.15413026776878</v>
      </c>
      <c r="AN2279" s="138" t="str">
        <f t="shared" si="1384"/>
        <v>modifiée</v>
      </c>
      <c r="AP2279" s="124"/>
    </row>
    <row r="2280" spans="2:42" x14ac:dyDescent="0.25">
      <c r="B2280" s="3">
        <f t="shared" si="1365"/>
        <v>11310</v>
      </c>
      <c r="C2280" s="14">
        <f t="shared" si="1366"/>
        <v>188.5</v>
      </c>
      <c r="D2280" s="11">
        <f t="shared" si="1367"/>
        <v>1116.6477877225784</v>
      </c>
      <c r="E2280" s="11">
        <f t="shared" si="1352"/>
        <v>1084.2019351253834</v>
      </c>
      <c r="F2280" s="11">
        <f t="shared" si="1368"/>
        <v>586.14669069713204</v>
      </c>
      <c r="G2280" s="11">
        <f t="shared" si="1353"/>
        <v>833.72353987539816</v>
      </c>
      <c r="H2280" s="11">
        <f t="shared" si="1354"/>
        <v>728.02988691400276</v>
      </c>
      <c r="I2280" s="24">
        <f t="shared" si="1369"/>
        <v>586.14669069713204</v>
      </c>
      <c r="J2280" s="12">
        <f t="shared" si="1355"/>
        <v>0.21565698367191322</v>
      </c>
      <c r="K2280" s="24">
        <f t="shared" si="1356"/>
        <v>744.52786069131162</v>
      </c>
      <c r="L2280" s="12">
        <f t="shared" si="1370"/>
        <v>0.16791912521860639</v>
      </c>
      <c r="M2280" s="24">
        <f t="shared" si="1371"/>
        <v>833.72353987539816</v>
      </c>
      <c r="N2280" s="12">
        <f t="shared" si="1357"/>
        <v>0.67043067150245617</v>
      </c>
      <c r="O2280" s="24">
        <f t="shared" si="1358"/>
        <v>718.47533020781157</v>
      </c>
      <c r="P2280" s="12">
        <f t="shared" si="1372"/>
        <v>0.24141405950449074</v>
      </c>
      <c r="Q2280" s="24">
        <f t="shared" si="1373"/>
        <v>728.02988691400276</v>
      </c>
      <c r="R2280" s="12">
        <f t="shared" si="1359"/>
        <v>0.1466997101588495</v>
      </c>
      <c r="S2280" s="24">
        <f t="shared" si="1360"/>
        <v>1970.0975451182157</v>
      </c>
      <c r="T2280" s="12">
        <f t="shared" si="1374"/>
        <v>8.5266541275399788E-2</v>
      </c>
      <c r="W2280" s="24">
        <f t="shared" si="1375"/>
        <v>1046.8570225532483</v>
      </c>
      <c r="X2280" s="24">
        <f t="shared" si="1376"/>
        <v>650</v>
      </c>
      <c r="Y2280" s="13">
        <f t="shared" si="1361"/>
        <v>0.24874466757347047</v>
      </c>
      <c r="Z2280" s="24">
        <f t="shared" si="1362"/>
        <v>933.6228143033793</v>
      </c>
      <c r="AA2280" s="24">
        <f t="shared" si="1363"/>
        <v>9954.9459017946319</v>
      </c>
      <c r="AB2280" s="24">
        <f t="shared" si="1377"/>
        <v>887.44345473362546</v>
      </c>
      <c r="AC2280" s="24">
        <f t="shared" si="1378"/>
        <v>728.02988691400276</v>
      </c>
      <c r="AD2280" s="123">
        <f t="shared" si="1379"/>
        <v>11310</v>
      </c>
      <c r="AE2280" s="14">
        <f t="shared" si="1380"/>
        <v>188.5</v>
      </c>
      <c r="AF2280" s="24">
        <f t="shared" si="1364"/>
        <v>500</v>
      </c>
      <c r="AG2280" s="3">
        <f t="shared" si="1381"/>
        <v>-1</v>
      </c>
      <c r="AH2280" s="14">
        <f t="shared" si="1385"/>
        <v>0</v>
      </c>
      <c r="AI2280" s="14">
        <f t="shared" si="1386"/>
        <v>0</v>
      </c>
      <c r="AJ2280" s="14">
        <f t="shared" si="1387"/>
        <v>0.64999999999999991</v>
      </c>
      <c r="AK2280" s="14">
        <f t="shared" si="1388"/>
        <v>0.87999999999999989</v>
      </c>
      <c r="AL2280" s="24">
        <f t="shared" si="1382"/>
        <v>867.53704191924703</v>
      </c>
      <c r="AM2280" s="14">
        <f t="shared" si="1383"/>
        <v>688.21706128524579</v>
      </c>
      <c r="AN2280" s="138" t="str">
        <f t="shared" si="1384"/>
        <v>modifiée</v>
      </c>
      <c r="AP2280" s="124"/>
    </row>
    <row r="2281" spans="2:42" x14ac:dyDescent="0.25">
      <c r="B2281" s="3">
        <f t="shared" si="1365"/>
        <v>11315</v>
      </c>
      <c r="C2281" s="14">
        <f t="shared" si="1366"/>
        <v>188.58333333333334</v>
      </c>
      <c r="D2281" s="11">
        <f t="shared" si="1367"/>
        <v>1116.7139677573366</v>
      </c>
      <c r="E2281" s="11">
        <f t="shared" si="1352"/>
        <v>1084.4227105517557</v>
      </c>
      <c r="F2281" s="11">
        <f t="shared" si="1368"/>
        <v>586.31460982235069</v>
      </c>
      <c r="G2281" s="11">
        <f t="shared" si="1353"/>
        <v>833.96495393490261</v>
      </c>
      <c r="H2281" s="11">
        <f t="shared" si="1354"/>
        <v>728.11515345527812</v>
      </c>
      <c r="I2281" s="24">
        <f t="shared" si="1369"/>
        <v>586.31460982235069</v>
      </c>
      <c r="J2281" s="12">
        <f t="shared" si="1355"/>
        <v>0.21560444914667884</v>
      </c>
      <c r="K2281" s="24">
        <f t="shared" si="1356"/>
        <v>744.70927354174182</v>
      </c>
      <c r="L2281" s="12">
        <f t="shared" si="1370"/>
        <v>0.16784915435458359</v>
      </c>
      <c r="M2281" s="24">
        <f t="shared" si="1371"/>
        <v>833.96495393490261</v>
      </c>
      <c r="N2281" s="12">
        <f t="shared" si="1357"/>
        <v>0.67081042238624877</v>
      </c>
      <c r="O2281" s="24">
        <f t="shared" si="1358"/>
        <v>718.06859585705547</v>
      </c>
      <c r="P2281" s="12">
        <f t="shared" si="1372"/>
        <v>0.24137484202259013</v>
      </c>
      <c r="Q2281" s="24">
        <f t="shared" si="1373"/>
        <v>728.11515345527812</v>
      </c>
      <c r="R2281" s="12">
        <f t="shared" si="1359"/>
        <v>0.14586682029137779</v>
      </c>
      <c r="S2281" s="24">
        <f t="shared" si="1360"/>
        <v>1981.3466714101451</v>
      </c>
      <c r="T2281" s="12">
        <f t="shared" si="1374"/>
        <v>8.4801400917613706E-2</v>
      </c>
      <c r="W2281" s="24">
        <f t="shared" si="1375"/>
        <v>1047.1057672208217</v>
      </c>
      <c r="X2281" s="24">
        <f t="shared" si="1376"/>
        <v>650</v>
      </c>
      <c r="Y2281" s="13">
        <f t="shared" si="1361"/>
        <v>0.24867787877405584</v>
      </c>
      <c r="Z2281" s="24">
        <f t="shared" si="1362"/>
        <v>932.92358327335023</v>
      </c>
      <c r="AA2281" s="24">
        <f t="shared" si="1363"/>
        <v>9952.721514646284</v>
      </c>
      <c r="AB2281" s="24">
        <f t="shared" si="1377"/>
        <v>887.61046033804996</v>
      </c>
      <c r="AC2281" s="24">
        <f t="shared" si="1378"/>
        <v>728.11515345527812</v>
      </c>
      <c r="AD2281" s="123">
        <f t="shared" si="1379"/>
        <v>11315</v>
      </c>
      <c r="AE2281" s="14">
        <f t="shared" si="1380"/>
        <v>188.58333333333334</v>
      </c>
      <c r="AF2281" s="24">
        <f t="shared" si="1364"/>
        <v>500</v>
      </c>
      <c r="AG2281" s="3">
        <f t="shared" si="1381"/>
        <v>-1</v>
      </c>
      <c r="AH2281" s="14">
        <f t="shared" si="1385"/>
        <v>0</v>
      </c>
      <c r="AI2281" s="14">
        <f t="shared" si="1386"/>
        <v>0</v>
      </c>
      <c r="AJ2281" s="14">
        <f t="shared" si="1387"/>
        <v>0.64999999999999991</v>
      </c>
      <c r="AK2281" s="14">
        <f t="shared" si="1388"/>
        <v>0.87999999999999989</v>
      </c>
      <c r="AL2281" s="24">
        <f t="shared" si="1382"/>
        <v>867.69266035523708</v>
      </c>
      <c r="AM2281" s="14">
        <f t="shared" si="1383"/>
        <v>688.27955348965247</v>
      </c>
      <c r="AN2281" s="138" t="str">
        <f t="shared" si="1384"/>
        <v>modifiée</v>
      </c>
      <c r="AP2281" s="124"/>
    </row>
    <row r="2282" spans="2:42" x14ac:dyDescent="0.25">
      <c r="B2282" s="3">
        <f t="shared" si="1365"/>
        <v>11320</v>
      </c>
      <c r="C2282" s="14">
        <f t="shared" si="1366"/>
        <v>188.66666666666666</v>
      </c>
      <c r="D2282" s="11">
        <f t="shared" si="1367"/>
        <v>1116.7801185735354</v>
      </c>
      <c r="E2282" s="11">
        <f t="shared" si="1352"/>
        <v>1084.643485978128</v>
      </c>
      <c r="F2282" s="11">
        <f t="shared" si="1368"/>
        <v>586.48245897670529</v>
      </c>
      <c r="G2282" s="11">
        <f t="shared" si="1353"/>
        <v>834.20632877692515</v>
      </c>
      <c r="H2282" s="11">
        <f t="shared" si="1354"/>
        <v>728.19995485619575</v>
      </c>
      <c r="I2282" s="24">
        <f t="shared" si="1369"/>
        <v>586.48245897670529</v>
      </c>
      <c r="J2282" s="12">
        <f t="shared" si="1355"/>
        <v>0.21555192596377562</v>
      </c>
      <c r="K2282" s="24">
        <f t="shared" si="1356"/>
        <v>744.89073562429621</v>
      </c>
      <c r="L2282" s="12">
        <f t="shared" si="1370"/>
        <v>0.16777921735340956</v>
      </c>
      <c r="M2282" s="24">
        <f t="shared" si="1371"/>
        <v>834.20632877692515</v>
      </c>
      <c r="N2282" s="12">
        <f t="shared" si="1357"/>
        <v>0.67118876275791306</v>
      </c>
      <c r="O2282" s="24">
        <f t="shared" si="1358"/>
        <v>717.66382993350112</v>
      </c>
      <c r="P2282" s="12">
        <f t="shared" si="1372"/>
        <v>0.24133505677234718</v>
      </c>
      <c r="Q2282" s="24">
        <f t="shared" si="1373"/>
        <v>728.19995485619575</v>
      </c>
      <c r="R2282" s="12">
        <f t="shared" si="1359"/>
        <v>0.1450336696238049</v>
      </c>
      <c r="S2282" s="24">
        <f t="shared" si="1360"/>
        <v>1992.7285822882227</v>
      </c>
      <c r="T2282" s="12">
        <f t="shared" si="1374"/>
        <v>8.4336004470311254E-2</v>
      </c>
      <c r="W2282" s="24">
        <f t="shared" si="1375"/>
        <v>1047.3544450995958</v>
      </c>
      <c r="X2282" s="24">
        <f t="shared" si="1376"/>
        <v>650</v>
      </c>
      <c r="Y2282" s="13">
        <f t="shared" si="1361"/>
        <v>0.24861138121070533</v>
      </c>
      <c r="Z2282" s="24">
        <f t="shared" si="1362"/>
        <v>932.22602196330513</v>
      </c>
      <c r="AA2282" s="24">
        <f t="shared" si="1363"/>
        <v>9950.5082063684167</v>
      </c>
      <c r="AB2282" s="24">
        <f t="shared" si="1377"/>
        <v>887.77719997789575</v>
      </c>
      <c r="AC2282" s="24">
        <f t="shared" si="1378"/>
        <v>728.19995485619575</v>
      </c>
      <c r="AD2282" s="123">
        <f t="shared" si="1379"/>
        <v>11320</v>
      </c>
      <c r="AE2282" s="14">
        <f t="shared" si="1380"/>
        <v>188.66666666666666</v>
      </c>
      <c r="AF2282" s="24">
        <f t="shared" si="1364"/>
        <v>500</v>
      </c>
      <c r="AG2282" s="3">
        <f t="shared" si="1381"/>
        <v>-1</v>
      </c>
      <c r="AH2282" s="14">
        <f t="shared" si="1385"/>
        <v>0</v>
      </c>
      <c r="AI2282" s="14">
        <f t="shared" si="1386"/>
        <v>0</v>
      </c>
      <c r="AJ2282" s="14">
        <f t="shared" si="1387"/>
        <v>0.64999999999999991</v>
      </c>
      <c r="AK2282" s="14">
        <f t="shared" si="1388"/>
        <v>0.87999999999999989</v>
      </c>
      <c r="AL2282" s="24">
        <f t="shared" si="1382"/>
        <v>867.84802586730257</v>
      </c>
      <c r="AM2282" s="14">
        <f t="shared" si="1383"/>
        <v>688.34160663500938</v>
      </c>
      <c r="AN2282" s="138" t="str">
        <f t="shared" si="1384"/>
        <v>modifiée</v>
      </c>
      <c r="AP2282" s="124"/>
    </row>
    <row r="2283" spans="2:42" x14ac:dyDescent="0.25">
      <c r="B2283" s="3">
        <f t="shared" si="1365"/>
        <v>11325</v>
      </c>
      <c r="C2283" s="14">
        <f t="shared" si="1366"/>
        <v>188.75</v>
      </c>
      <c r="D2283" s="11">
        <f t="shared" si="1367"/>
        <v>1116.8462401969637</v>
      </c>
      <c r="E2283" s="11">
        <f t="shared" si="1352"/>
        <v>1084.8642614045002</v>
      </c>
      <c r="F2283" s="11">
        <f t="shared" si="1368"/>
        <v>586.65023819405872</v>
      </c>
      <c r="G2283" s="11">
        <f t="shared" si="1353"/>
        <v>834.44766383369745</v>
      </c>
      <c r="H2283" s="11">
        <f t="shared" si="1354"/>
        <v>728.28429086066603</v>
      </c>
      <c r="I2283" s="24">
        <f t="shared" si="1369"/>
        <v>586.65023819405872</v>
      </c>
      <c r="J2283" s="12">
        <f t="shared" si="1355"/>
        <v>0.21549941414166329</v>
      </c>
      <c r="K2283" s="24">
        <f t="shared" si="1356"/>
        <v>745.0722468824963</v>
      </c>
      <c r="L2283" s="12">
        <f t="shared" si="1370"/>
        <v>0.16770931421499349</v>
      </c>
      <c r="M2283" s="24">
        <f t="shared" si="1371"/>
        <v>834.44766383369745</v>
      </c>
      <c r="N2283" s="12">
        <f t="shared" si="1357"/>
        <v>0.67156569956138534</v>
      </c>
      <c r="O2283" s="24">
        <f t="shared" si="1358"/>
        <v>717.26101914343326</v>
      </c>
      <c r="P2283" s="12">
        <f t="shared" si="1372"/>
        <v>0.24129470739587225</v>
      </c>
      <c r="Q2283" s="24">
        <f t="shared" si="1373"/>
        <v>728.28429086066603</v>
      </c>
      <c r="R2283" s="12">
        <f t="shared" si="1359"/>
        <v>0.14420029818762287</v>
      </c>
      <c r="S2283" s="24">
        <f t="shared" si="1360"/>
        <v>2004.245084690886</v>
      </c>
      <c r="T2283" s="12">
        <f t="shared" si="1374"/>
        <v>8.3870372256088968E-2</v>
      </c>
      <c r="W2283" s="24">
        <f t="shared" si="1375"/>
        <v>1047.6030564808063</v>
      </c>
      <c r="X2283" s="24">
        <f t="shared" si="1376"/>
        <v>650</v>
      </c>
      <c r="Y2283" s="13">
        <f t="shared" si="1361"/>
        <v>0.24854517358892769</v>
      </c>
      <c r="Z2283" s="24">
        <f t="shared" si="1362"/>
        <v>931.53012309234668</v>
      </c>
      <c r="AA2283" s="24">
        <f t="shared" si="1363"/>
        <v>9948.3059275767628</v>
      </c>
      <c r="AB2283" s="24">
        <f t="shared" si="1377"/>
        <v>887.94367367073619</v>
      </c>
      <c r="AC2283" s="24">
        <f t="shared" si="1378"/>
        <v>728.28429086066603</v>
      </c>
      <c r="AD2283" s="123">
        <f t="shared" si="1379"/>
        <v>11325</v>
      </c>
      <c r="AE2283" s="14">
        <f t="shared" si="1380"/>
        <v>188.75</v>
      </c>
      <c r="AF2283" s="24">
        <f t="shared" si="1364"/>
        <v>500</v>
      </c>
      <c r="AG2283" s="3">
        <f t="shared" si="1381"/>
        <v>-1</v>
      </c>
      <c r="AH2283" s="14">
        <f t="shared" si="1385"/>
        <v>0</v>
      </c>
      <c r="AI2283" s="14">
        <f t="shared" si="1386"/>
        <v>0</v>
      </c>
      <c r="AJ2283" s="14">
        <f t="shared" si="1387"/>
        <v>0.64999999999999991</v>
      </c>
      <c r="AK2283" s="14">
        <f t="shared" si="1388"/>
        <v>0.87999999999999989</v>
      </c>
      <c r="AL2283" s="24">
        <f t="shared" si="1382"/>
        <v>868.00313848762335</v>
      </c>
      <c r="AM2283" s="14">
        <f t="shared" si="1383"/>
        <v>688.40322049444023</v>
      </c>
      <c r="AN2283" s="138" t="str">
        <f t="shared" si="1384"/>
        <v>modifiée</v>
      </c>
      <c r="AP2283" s="124"/>
    </row>
    <row r="2284" spans="2:42" x14ac:dyDescent="0.25">
      <c r="B2284" s="3">
        <f t="shared" si="1365"/>
        <v>11330</v>
      </c>
      <c r="C2284" s="14">
        <f t="shared" si="1366"/>
        <v>188.83333333333334</v>
      </c>
      <c r="D2284" s="11">
        <f t="shared" si="1367"/>
        <v>1116.9123326533756</v>
      </c>
      <c r="E2284" s="11">
        <f t="shared" si="1352"/>
        <v>1085.0850368308725</v>
      </c>
      <c r="F2284" s="11">
        <f t="shared" si="1368"/>
        <v>586.81794750827373</v>
      </c>
      <c r="G2284" s="11">
        <f t="shared" si="1353"/>
        <v>834.68895854109337</v>
      </c>
      <c r="H2284" s="11">
        <f t="shared" si="1354"/>
        <v>728.36816123292215</v>
      </c>
      <c r="I2284" s="24">
        <f t="shared" si="1369"/>
        <v>586.81794750827373</v>
      </c>
      <c r="J2284" s="12">
        <f t="shared" si="1355"/>
        <v>0.21544691369876096</v>
      </c>
      <c r="K2284" s="24">
        <f t="shared" si="1356"/>
        <v>745.25380725987179</v>
      </c>
      <c r="L2284" s="12">
        <f t="shared" si="1370"/>
        <v>0.16763944493920477</v>
      </c>
      <c r="M2284" s="24">
        <f t="shared" si="1371"/>
        <v>834.68895854109337</v>
      </c>
      <c r="N2284" s="12">
        <f t="shared" si="1357"/>
        <v>0.67194123970093877</v>
      </c>
      <c r="O2284" s="24">
        <f t="shared" si="1358"/>
        <v>716.8601503065313</v>
      </c>
      <c r="P2284" s="12">
        <f t="shared" si="1372"/>
        <v>0.24125379751280884</v>
      </c>
      <c r="Q2284" s="24">
        <f t="shared" si="1373"/>
        <v>728.36816123292215</v>
      </c>
      <c r="R2284" s="12">
        <f t="shared" si="1359"/>
        <v>0.14336674632666577</v>
      </c>
      <c r="S2284" s="24">
        <f t="shared" si="1360"/>
        <v>2015.8980116280125</v>
      </c>
      <c r="T2284" s="12">
        <f t="shared" si="1374"/>
        <v>8.3404524805975003E-2</v>
      </c>
      <c r="W2284" s="24">
        <f t="shared" si="1375"/>
        <v>1047.8516016543954</v>
      </c>
      <c r="X2284" s="24">
        <f t="shared" si="1376"/>
        <v>650</v>
      </c>
      <c r="Y2284" s="13">
        <f t="shared" si="1361"/>
        <v>0.24847925461899339</v>
      </c>
      <c r="Z2284" s="24">
        <f t="shared" si="1362"/>
        <v>930.83587941192718</v>
      </c>
      <c r="AA2284" s="24">
        <f t="shared" si="1363"/>
        <v>9946.1146290631496</v>
      </c>
      <c r="AB2284" s="24">
        <f t="shared" si="1377"/>
        <v>888.10988144365876</v>
      </c>
      <c r="AC2284" s="24">
        <f t="shared" si="1378"/>
        <v>728.36816123292215</v>
      </c>
      <c r="AD2284" s="123">
        <f t="shared" si="1379"/>
        <v>11330</v>
      </c>
      <c r="AE2284" s="14">
        <f t="shared" si="1380"/>
        <v>188.83333333333334</v>
      </c>
      <c r="AF2284" s="24">
        <f t="shared" si="1364"/>
        <v>500</v>
      </c>
      <c r="AG2284" s="3">
        <f t="shared" si="1381"/>
        <v>-1</v>
      </c>
      <c r="AH2284" s="14">
        <f t="shared" si="1385"/>
        <v>0</v>
      </c>
      <c r="AI2284" s="14">
        <f t="shared" si="1386"/>
        <v>0</v>
      </c>
      <c r="AJ2284" s="14">
        <f t="shared" si="1387"/>
        <v>0.64999999999999991</v>
      </c>
      <c r="AK2284" s="14">
        <f t="shared" si="1388"/>
        <v>0.87999999999999989</v>
      </c>
      <c r="AL2284" s="24">
        <f t="shared" si="1382"/>
        <v>868.15799825738259</v>
      </c>
      <c r="AM2284" s="14">
        <f t="shared" si="1383"/>
        <v>688.46439486036979</v>
      </c>
      <c r="AN2284" s="138" t="str">
        <f t="shared" si="1384"/>
        <v>modifiée</v>
      </c>
      <c r="AP2284" s="124"/>
    </row>
    <row r="2285" spans="2:42" x14ac:dyDescent="0.25">
      <c r="B2285" s="3">
        <f t="shared" si="1365"/>
        <v>11335</v>
      </c>
      <c r="C2285" s="14">
        <f t="shared" si="1366"/>
        <v>188.91666666666666</v>
      </c>
      <c r="D2285" s="11">
        <f t="shared" si="1367"/>
        <v>1116.9783959684921</v>
      </c>
      <c r="E2285" s="11">
        <f t="shared" si="1352"/>
        <v>1085.3058122572445</v>
      </c>
      <c r="F2285" s="11">
        <f t="shared" si="1368"/>
        <v>586.98558695321299</v>
      </c>
      <c r="G2285" s="11">
        <f t="shared" si="1353"/>
        <v>834.93021233860622</v>
      </c>
      <c r="H2285" s="11">
        <f t="shared" si="1354"/>
        <v>728.45156575772808</v>
      </c>
      <c r="I2285" s="24">
        <f t="shared" si="1369"/>
        <v>586.98558695321299</v>
      </c>
      <c r="J2285" s="12">
        <f t="shared" si="1355"/>
        <v>0.21539442465344721</v>
      </c>
      <c r="K2285" s="24">
        <f t="shared" si="1356"/>
        <v>745.43541669996034</v>
      </c>
      <c r="L2285" s="12">
        <f t="shared" si="1370"/>
        <v>0.16756960952585329</v>
      </c>
      <c r="M2285" s="24">
        <f t="shared" si="1371"/>
        <v>834.93021233860622</v>
      </c>
      <c r="N2285" s="12">
        <f t="shared" si="1357"/>
        <v>0.67231539004141117</v>
      </c>
      <c r="O2285" s="24">
        <f t="shared" si="1358"/>
        <v>716.46121035471538</v>
      </c>
      <c r="P2285" s="12">
        <f t="shared" si="1372"/>
        <v>0.24121233072041739</v>
      </c>
      <c r="Q2285" s="24">
        <f t="shared" si="1373"/>
        <v>728.45156575772808</v>
      </c>
      <c r="R2285" s="12">
        <f t="shared" si="1359"/>
        <v>0.14253305469019797</v>
      </c>
      <c r="S2285" s="24">
        <f t="shared" si="1360"/>
        <v>2027.6892225574302</v>
      </c>
      <c r="T2285" s="12">
        <f t="shared" si="1374"/>
        <v>8.2938482856444229E-2</v>
      </c>
      <c r="W2285" s="24">
        <f t="shared" si="1375"/>
        <v>1048.1000809090144</v>
      </c>
      <c r="X2285" s="24">
        <f t="shared" si="1376"/>
        <v>650</v>
      </c>
      <c r="Y2285" s="13">
        <f t="shared" si="1361"/>
        <v>0.24841362301592979</v>
      </c>
      <c r="Z2285" s="24">
        <f t="shared" si="1362"/>
        <v>930.14328370575186</v>
      </c>
      <c r="AA2285" s="24">
        <f t="shared" si="1363"/>
        <v>9943.9342617953753</v>
      </c>
      <c r="AB2285" s="24">
        <f t="shared" si="1377"/>
        <v>888.27582333337125</v>
      </c>
      <c r="AC2285" s="24">
        <f t="shared" si="1378"/>
        <v>728.45156575772808</v>
      </c>
      <c r="AD2285" s="123">
        <f t="shared" si="1379"/>
        <v>11335</v>
      </c>
      <c r="AE2285" s="14">
        <f t="shared" si="1380"/>
        <v>188.91666666666666</v>
      </c>
      <c r="AF2285" s="24">
        <f t="shared" si="1364"/>
        <v>500</v>
      </c>
      <c r="AG2285" s="3">
        <f t="shared" si="1381"/>
        <v>-1</v>
      </c>
      <c r="AH2285" s="14">
        <f t="shared" si="1385"/>
        <v>0</v>
      </c>
      <c r="AI2285" s="14">
        <f t="shared" si="1386"/>
        <v>0</v>
      </c>
      <c r="AJ2285" s="14">
        <f t="shared" si="1387"/>
        <v>0.64999999999999991</v>
      </c>
      <c r="AK2285" s="14">
        <f t="shared" si="1388"/>
        <v>0.87999999999999989</v>
      </c>
      <c r="AL2285" s="24">
        <f t="shared" si="1382"/>
        <v>868.3126052268658</v>
      </c>
      <c r="AM2285" s="14">
        <f t="shared" si="1383"/>
        <v>688.52512954471717</v>
      </c>
      <c r="AN2285" s="138" t="str">
        <f t="shared" si="1384"/>
        <v>modifiée</v>
      </c>
      <c r="AP2285" s="124"/>
    </row>
    <row r="2286" spans="2:42" x14ac:dyDescent="0.25">
      <c r="B2286" s="3">
        <f t="shared" si="1365"/>
        <v>11340</v>
      </c>
      <c r="C2286" s="14">
        <f t="shared" si="1366"/>
        <v>189</v>
      </c>
      <c r="D2286" s="11">
        <f t="shared" si="1367"/>
        <v>1117.0444301679993</v>
      </c>
      <c r="E2286" s="11">
        <f t="shared" si="1352"/>
        <v>1085.5265876836168</v>
      </c>
      <c r="F2286" s="11">
        <f t="shared" si="1368"/>
        <v>587.15315656273879</v>
      </c>
      <c r="G2286" s="11">
        <f t="shared" si="1353"/>
        <v>835.1714246693266</v>
      </c>
      <c r="H2286" s="11">
        <f t="shared" si="1354"/>
        <v>728.53450424058451</v>
      </c>
      <c r="I2286" s="24">
        <f t="shared" si="1369"/>
        <v>587.15315656273879</v>
      </c>
      <c r="J2286" s="12">
        <f t="shared" si="1355"/>
        <v>0.21534194702405957</v>
      </c>
      <c r="K2286" s="24">
        <f t="shared" si="1356"/>
        <v>745.61707514630871</v>
      </c>
      <c r="L2286" s="12">
        <f t="shared" si="1370"/>
        <v>0.16749980797472391</v>
      </c>
      <c r="M2286" s="24">
        <f t="shared" si="1371"/>
        <v>835.1714246693266</v>
      </c>
      <c r="N2286" s="12">
        <f t="shared" si="1357"/>
        <v>0.67268815740843146</v>
      </c>
      <c r="O2286" s="24">
        <f t="shared" si="1358"/>
        <v>716.06418633100566</v>
      </c>
      <c r="P2286" s="12">
        <f t="shared" si="1372"/>
        <v>0.24117031059382982</v>
      </c>
      <c r="Q2286" s="24">
        <f t="shared" si="1373"/>
        <v>728.53450424058451</v>
      </c>
      <c r="R2286" s="12">
        <f t="shared" si="1359"/>
        <v>0.14169926422578602</v>
      </c>
      <c r="S2286" s="24">
        <f t="shared" si="1360"/>
        <v>2039.6206037667589</v>
      </c>
      <c r="T2286" s="12">
        <f t="shared" si="1374"/>
        <v>8.2472267346339348E-2</v>
      </c>
      <c r="W2286" s="24">
        <f t="shared" si="1375"/>
        <v>1048.3484945320304</v>
      </c>
      <c r="X2286" s="24">
        <f t="shared" si="1376"/>
        <v>650</v>
      </c>
      <c r="Y2286" s="13">
        <f t="shared" si="1361"/>
        <v>0.24834827749950911</v>
      </c>
      <c r="Z2286" s="24">
        <f t="shared" si="1362"/>
        <v>929.45232878965953</v>
      </c>
      <c r="AA2286" s="24">
        <f t="shared" si="1363"/>
        <v>9941.7647769168125</v>
      </c>
      <c r="AB2286" s="24">
        <f t="shared" si="1377"/>
        <v>888.44149938630744</v>
      </c>
      <c r="AC2286" s="24">
        <f t="shared" si="1378"/>
        <v>728.53450424058451</v>
      </c>
      <c r="AD2286" s="123">
        <f t="shared" si="1379"/>
        <v>11340</v>
      </c>
      <c r="AE2286" s="14">
        <f t="shared" si="1380"/>
        <v>189</v>
      </c>
      <c r="AF2286" s="24">
        <f t="shared" si="1364"/>
        <v>500</v>
      </c>
      <c r="AG2286" s="3">
        <f t="shared" si="1381"/>
        <v>-1</v>
      </c>
      <c r="AH2286" s="14">
        <f t="shared" si="1385"/>
        <v>0</v>
      </c>
      <c r="AI2286" s="14">
        <f t="shared" si="1386"/>
        <v>0</v>
      </c>
      <c r="AJ2286" s="14">
        <f t="shared" si="1387"/>
        <v>0.64999999999999991</v>
      </c>
      <c r="AK2286" s="14">
        <f t="shared" si="1388"/>
        <v>0.87999999999999989</v>
      </c>
      <c r="AL2286" s="24">
        <f t="shared" si="1382"/>
        <v>868.46695945555928</v>
      </c>
      <c r="AM2286" s="14">
        <f t="shared" si="1383"/>
        <v>688.58542437908818</v>
      </c>
      <c r="AN2286" s="138" t="str">
        <f t="shared" si="1384"/>
        <v>modifiée</v>
      </c>
      <c r="AP2286" s="124"/>
    </row>
    <row r="2287" spans="2:42" x14ac:dyDescent="0.25">
      <c r="B2287" s="3">
        <f t="shared" si="1365"/>
        <v>11345</v>
      </c>
      <c r="C2287" s="14">
        <f t="shared" si="1366"/>
        <v>189.08333333333334</v>
      </c>
      <c r="D2287" s="11">
        <f t="shared" si="1367"/>
        <v>1117.1104352775499</v>
      </c>
      <c r="E2287" s="11">
        <f t="shared" si="1352"/>
        <v>1085.747363109989</v>
      </c>
      <c r="F2287" s="11">
        <f t="shared" si="1368"/>
        <v>587.32065637071355</v>
      </c>
      <c r="G2287" s="11">
        <f t="shared" si="1353"/>
        <v>835.41259497992041</v>
      </c>
      <c r="H2287" s="11">
        <f t="shared" si="1354"/>
        <v>728.61697650793087</v>
      </c>
      <c r="I2287" s="24">
        <f t="shared" si="1369"/>
        <v>587.32065637071355</v>
      </c>
      <c r="J2287" s="12">
        <f t="shared" si="1355"/>
        <v>0.21528948082889493</v>
      </c>
      <c r="K2287" s="24">
        <f t="shared" si="1356"/>
        <v>745.79878254247183</v>
      </c>
      <c r="L2287" s="12">
        <f t="shared" si="1370"/>
        <v>0.16743004028553241</v>
      </c>
      <c r="M2287" s="24">
        <f t="shared" si="1371"/>
        <v>835.41259497992041</v>
      </c>
      <c r="N2287" s="12">
        <f t="shared" si="1357"/>
        <v>0.67305954858864725</v>
      </c>
      <c r="O2287" s="24">
        <f t="shared" si="1358"/>
        <v>715.66906538839464</v>
      </c>
      <c r="P2287" s="12">
        <f t="shared" si="1372"/>
        <v>0.24112774068605294</v>
      </c>
      <c r="Q2287" s="24">
        <f t="shared" si="1373"/>
        <v>728.61697650793087</v>
      </c>
      <c r="R2287" s="12">
        <f t="shared" si="1359"/>
        <v>0.14086541617197113</v>
      </c>
      <c r="S2287" s="24">
        <f t="shared" si="1360"/>
        <v>2051.6940687604333</v>
      </c>
      <c r="T2287" s="12">
        <f t="shared" si="1374"/>
        <v>8.2005899413619174E-2</v>
      </c>
      <c r="W2287" s="24">
        <f t="shared" si="1375"/>
        <v>1048.5968428095298</v>
      </c>
      <c r="X2287" s="24">
        <f t="shared" si="1376"/>
        <v>650</v>
      </c>
      <c r="Y2287" s="13">
        <f t="shared" si="1361"/>
        <v>0.24828321679423382</v>
      </c>
      <c r="Z2287" s="24">
        <f t="shared" si="1362"/>
        <v>928.76300751148051</v>
      </c>
      <c r="AA2287" s="24">
        <f t="shared" si="1363"/>
        <v>9939.6061257458987</v>
      </c>
      <c r="AB2287" s="24">
        <f t="shared" si="1377"/>
        <v>888.60690965873027</v>
      </c>
      <c r="AC2287" s="24">
        <f t="shared" si="1378"/>
        <v>728.61697650793087</v>
      </c>
      <c r="AD2287" s="123">
        <f t="shared" si="1379"/>
        <v>11345</v>
      </c>
      <c r="AE2287" s="14">
        <f t="shared" si="1380"/>
        <v>189.08333333333334</v>
      </c>
      <c r="AF2287" s="24">
        <f t="shared" si="1364"/>
        <v>500</v>
      </c>
      <c r="AG2287" s="3">
        <f t="shared" si="1381"/>
        <v>-1</v>
      </c>
      <c r="AH2287" s="14">
        <f t="shared" si="1385"/>
        <v>0</v>
      </c>
      <c r="AI2287" s="14">
        <f t="shared" si="1386"/>
        <v>0</v>
      </c>
      <c r="AJ2287" s="14">
        <f t="shared" si="1387"/>
        <v>0.64999999999999991</v>
      </c>
      <c r="AK2287" s="14">
        <f t="shared" si="1388"/>
        <v>0.87999999999999989</v>
      </c>
      <c r="AL2287" s="24">
        <f t="shared" si="1382"/>
        <v>868.62106101224651</v>
      </c>
      <c r="AM2287" s="14">
        <f t="shared" si="1383"/>
        <v>688.64527921496324</v>
      </c>
      <c r="AN2287" s="138" t="str">
        <f t="shared" si="1384"/>
        <v>modifiée</v>
      </c>
      <c r="AP2287" s="124"/>
    </row>
    <row r="2288" spans="2:42" x14ac:dyDescent="0.25">
      <c r="B2288" s="3">
        <f t="shared" si="1365"/>
        <v>11350</v>
      </c>
      <c r="C2288" s="14">
        <f t="shared" si="1366"/>
        <v>189.16666666666666</v>
      </c>
      <c r="D2288" s="11">
        <f t="shared" si="1367"/>
        <v>1117.1764113227623</v>
      </c>
      <c r="E2288" s="11">
        <f t="shared" si="1352"/>
        <v>1085.968138536361</v>
      </c>
      <c r="F2288" s="11">
        <f t="shared" si="1368"/>
        <v>587.48808641099913</v>
      </c>
      <c r="G2288" s="11">
        <f t="shared" si="1353"/>
        <v>835.65372272060642</v>
      </c>
      <c r="H2288" s="11">
        <f t="shared" si="1354"/>
        <v>728.69898240734449</v>
      </c>
      <c r="I2288" s="24">
        <f t="shared" si="1369"/>
        <v>587.48808641099913</v>
      </c>
      <c r="J2288" s="12">
        <f t="shared" si="1355"/>
        <v>0.21523702608620918</v>
      </c>
      <c r="K2288" s="24">
        <f t="shared" si="1356"/>
        <v>745.98053883201442</v>
      </c>
      <c r="L2288" s="12">
        <f t="shared" si="1370"/>
        <v>0.16736030645796932</v>
      </c>
      <c r="M2288" s="24">
        <f t="shared" si="1371"/>
        <v>835.65372272060642</v>
      </c>
      <c r="N2288" s="12">
        <f t="shared" si="1357"/>
        <v>0.67342957032994755</v>
      </c>
      <c r="O2288" s="24">
        <f t="shared" si="1358"/>
        <v>715.27583478873441</v>
      </c>
      <c r="P2288" s="12">
        <f t="shared" si="1372"/>
        <v>0.24108462452825294</v>
      </c>
      <c r="Q2288" s="24">
        <f t="shared" si="1373"/>
        <v>728.69898240734449</v>
      </c>
      <c r="R2288" s="12">
        <f t="shared" si="1359"/>
        <v>0.14003155205073162</v>
      </c>
      <c r="S2288" s="24">
        <f t="shared" si="1360"/>
        <v>2063.9115586521357</v>
      </c>
      <c r="T2288" s="12">
        <f t="shared" si="1374"/>
        <v>8.1539400392038205E-2</v>
      </c>
      <c r="W2288" s="24">
        <f t="shared" si="1375"/>
        <v>1048.8451260263241</v>
      </c>
      <c r="X2288" s="24">
        <f t="shared" si="1376"/>
        <v>650</v>
      </c>
      <c r="Y2288" s="13">
        <f t="shared" si="1361"/>
        <v>0.24821843962932744</v>
      </c>
      <c r="Z2288" s="24">
        <f t="shared" si="1362"/>
        <v>928.07531275092288</v>
      </c>
      <c r="AA2288" s="24">
        <f t="shared" si="1363"/>
        <v>9937.4582597758581</v>
      </c>
      <c r="AB2288" s="24">
        <f t="shared" si="1377"/>
        <v>888.77205421683425</v>
      </c>
      <c r="AC2288" s="24">
        <f t="shared" si="1378"/>
        <v>728.69898240734449</v>
      </c>
      <c r="AD2288" s="123">
        <f t="shared" si="1379"/>
        <v>11350</v>
      </c>
      <c r="AE2288" s="14">
        <f t="shared" si="1380"/>
        <v>189.16666666666666</v>
      </c>
      <c r="AF2288" s="24">
        <f t="shared" si="1364"/>
        <v>500</v>
      </c>
      <c r="AG2288" s="3">
        <f t="shared" si="1381"/>
        <v>-1</v>
      </c>
      <c r="AH2288" s="14">
        <f t="shared" si="1385"/>
        <v>0</v>
      </c>
      <c r="AI2288" s="14">
        <f t="shared" si="1386"/>
        <v>0</v>
      </c>
      <c r="AJ2288" s="14">
        <f t="shared" si="1387"/>
        <v>0.64999999999999991</v>
      </c>
      <c r="AK2288" s="14">
        <f t="shared" si="1388"/>
        <v>0.87999999999999989</v>
      </c>
      <c r="AL2288" s="24">
        <f t="shared" si="1382"/>
        <v>868.77490997510358</v>
      </c>
      <c r="AM2288" s="14">
        <f t="shared" si="1383"/>
        <v>688.70469392388316</v>
      </c>
      <c r="AN2288" s="138" t="str">
        <f t="shared" si="1384"/>
        <v>modifiée</v>
      </c>
      <c r="AP2288" s="124"/>
    </row>
    <row r="2289" spans="2:42" x14ac:dyDescent="0.25">
      <c r="B2289" s="3">
        <f t="shared" si="1365"/>
        <v>11355</v>
      </c>
      <c r="C2289" s="14">
        <f t="shared" si="1366"/>
        <v>189.25</v>
      </c>
      <c r="D2289" s="11">
        <f t="shared" si="1367"/>
        <v>1117.2423583292216</v>
      </c>
      <c r="E2289" s="11">
        <f t="shared" si="1352"/>
        <v>1086.1889139627333</v>
      </c>
      <c r="F2289" s="11">
        <f t="shared" si="1368"/>
        <v>587.65544671745715</v>
      </c>
      <c r="G2289" s="11">
        <f t="shared" si="1353"/>
        <v>835.89480734513472</v>
      </c>
      <c r="H2289" s="11">
        <f t="shared" si="1354"/>
        <v>728.78052180773648</v>
      </c>
      <c r="I2289" s="24">
        <f t="shared" si="1369"/>
        <v>587.65544671745715</v>
      </c>
      <c r="J2289" s="12">
        <f t="shared" si="1355"/>
        <v>0.21518458281421796</v>
      </c>
      <c r="K2289" s="24">
        <f t="shared" si="1356"/>
        <v>746.16234395850847</v>
      </c>
      <c r="L2289" s="12">
        <f t="shared" si="1370"/>
        <v>0.16729060649166183</v>
      </c>
      <c r="M2289" s="24">
        <f t="shared" si="1371"/>
        <v>835.89480734513472</v>
      </c>
      <c r="N2289" s="12">
        <f t="shared" si="1357"/>
        <v>0.67379822934168876</v>
      </c>
      <c r="O2289" s="24">
        <f t="shared" si="1358"/>
        <v>714.88448190163467</v>
      </c>
      <c r="P2289" s="12">
        <f t="shared" si="1372"/>
        <v>0.24104096562977242</v>
      </c>
      <c r="Q2289" s="24">
        <f t="shared" si="1373"/>
        <v>728.78052180773648</v>
      </c>
      <c r="R2289" s="12">
        <f t="shared" si="1359"/>
        <v>0.13919771365974043</v>
      </c>
      <c r="S2289" s="24">
        <f t="shared" si="1360"/>
        <v>2076.2750425626646</v>
      </c>
      <c r="T2289" s="12">
        <f t="shared" si="1374"/>
        <v>8.1072791807645261E-2</v>
      </c>
      <c r="W2289" s="24">
        <f t="shared" si="1375"/>
        <v>1049.0933444659534</v>
      </c>
      <c r="X2289" s="24">
        <f t="shared" si="1376"/>
        <v>650</v>
      </c>
      <c r="Y2289" s="13">
        <f t="shared" si="1361"/>
        <v>0.2481539447387312</v>
      </c>
      <c r="Z2289" s="24">
        <f t="shared" si="1362"/>
        <v>927.38923741949861</v>
      </c>
      <c r="AA2289" s="24">
        <f t="shared" si="1363"/>
        <v>9935.3211306746216</v>
      </c>
      <c r="AB2289" s="24">
        <f t="shared" si="1377"/>
        <v>888.93693313684491</v>
      </c>
      <c r="AC2289" s="24">
        <f t="shared" si="1378"/>
        <v>728.78052180773648</v>
      </c>
      <c r="AD2289" s="123">
        <f t="shared" si="1379"/>
        <v>11355</v>
      </c>
      <c r="AE2289" s="14">
        <f t="shared" si="1380"/>
        <v>189.25</v>
      </c>
      <c r="AF2289" s="24">
        <f t="shared" si="1364"/>
        <v>500</v>
      </c>
      <c r="AG2289" s="3">
        <f t="shared" si="1381"/>
        <v>-1</v>
      </c>
      <c r="AH2289" s="14">
        <f t="shared" si="1385"/>
        <v>0</v>
      </c>
      <c r="AI2289" s="14">
        <f t="shared" si="1386"/>
        <v>0</v>
      </c>
      <c r="AJ2289" s="14">
        <f t="shared" si="1387"/>
        <v>0.64999999999999991</v>
      </c>
      <c r="AK2289" s="14">
        <f t="shared" si="1388"/>
        <v>0.87999999999999989</v>
      </c>
      <c r="AL2289" s="24">
        <f t="shared" si="1382"/>
        <v>868.92850643179236</v>
      </c>
      <c r="AM2289" s="14">
        <f t="shared" si="1383"/>
        <v>688.76366839763125</v>
      </c>
      <c r="AN2289" s="138" t="str">
        <f t="shared" si="1384"/>
        <v>modifiée</v>
      </c>
      <c r="AP2289" s="124"/>
    </row>
    <row r="2290" spans="2:42" x14ac:dyDescent="0.25">
      <c r="B2290" s="3">
        <f t="shared" si="1365"/>
        <v>11360</v>
      </c>
      <c r="C2290" s="14">
        <f t="shared" si="1366"/>
        <v>189.33333333333334</v>
      </c>
      <c r="D2290" s="11">
        <f t="shared" si="1367"/>
        <v>1117.3082763224786</v>
      </c>
      <c r="E2290" s="11">
        <f t="shared" si="1352"/>
        <v>1086.4096893891056</v>
      </c>
      <c r="F2290" s="11">
        <f t="shared" si="1368"/>
        <v>587.82273732394879</v>
      </c>
      <c r="G2290" s="11">
        <f t="shared" si="1353"/>
        <v>836.13584831076446</v>
      </c>
      <c r="H2290" s="11">
        <f t="shared" si="1354"/>
        <v>728.86159459954411</v>
      </c>
      <c r="I2290" s="24">
        <f t="shared" si="1369"/>
        <v>587.82273732394879</v>
      </c>
      <c r="J2290" s="12">
        <f t="shared" si="1355"/>
        <v>0.21513215103109581</v>
      </c>
      <c r="K2290" s="24">
        <f t="shared" si="1356"/>
        <v>746.34419786553644</v>
      </c>
      <c r="L2290" s="12">
        <f t="shared" si="1370"/>
        <v>0.16722094038620705</v>
      </c>
      <c r="M2290" s="24">
        <f t="shared" si="1371"/>
        <v>836.13584831076446</v>
      </c>
      <c r="N2290" s="12">
        <f t="shared" si="1357"/>
        <v>0.67416553229491638</v>
      </c>
      <c r="O2290" s="24">
        <f t="shared" si="1358"/>
        <v>714.49499420337565</v>
      </c>
      <c r="P2290" s="12">
        <f t="shared" si="1372"/>
        <v>0.24099676747838233</v>
      </c>
      <c r="Q2290" s="24">
        <f t="shared" si="1373"/>
        <v>728.86159459954411</v>
      </c>
      <c r="R2290" s="12">
        <f t="shared" si="1359"/>
        <v>0.13836394306441938</v>
      </c>
      <c r="S2290" s="24">
        <f t="shared" si="1360"/>
        <v>2088.7865180233039</v>
      </c>
      <c r="T2290" s="12">
        <f t="shared" si="1374"/>
        <v>8.0606095375205647E-2</v>
      </c>
      <c r="W2290" s="24">
        <f t="shared" si="1375"/>
        <v>1049.3414984106921</v>
      </c>
      <c r="X2290" s="24">
        <f t="shared" si="1376"/>
        <v>650</v>
      </c>
      <c r="Y2290" s="13">
        <f t="shared" si="1361"/>
        <v>0.24808973086108199</v>
      </c>
      <c r="Z2290" s="24">
        <f t="shared" si="1362"/>
        <v>926.70477446033601</v>
      </c>
      <c r="AA2290" s="24">
        <f t="shared" si="1363"/>
        <v>9933.1946902840518</v>
      </c>
      <c r="AB2290" s="24">
        <f t="shared" si="1377"/>
        <v>889.10154650511811</v>
      </c>
      <c r="AC2290" s="24">
        <f t="shared" si="1378"/>
        <v>728.86159459954411</v>
      </c>
      <c r="AD2290" s="123">
        <f t="shared" si="1379"/>
        <v>11360</v>
      </c>
      <c r="AE2290" s="14">
        <f t="shared" si="1380"/>
        <v>189.33333333333334</v>
      </c>
      <c r="AF2290" s="24">
        <f t="shared" si="1364"/>
        <v>500</v>
      </c>
      <c r="AG2290" s="3">
        <f t="shared" si="1381"/>
        <v>-1</v>
      </c>
      <c r="AH2290" s="14">
        <f t="shared" si="1385"/>
        <v>0</v>
      </c>
      <c r="AI2290" s="14">
        <f t="shared" si="1386"/>
        <v>0</v>
      </c>
      <c r="AJ2290" s="14">
        <f t="shared" si="1387"/>
        <v>0.64999999999999991</v>
      </c>
      <c r="AK2290" s="14">
        <f t="shared" si="1388"/>
        <v>0.87999999999999989</v>
      </c>
      <c r="AL2290" s="24">
        <f t="shared" si="1382"/>
        <v>869.08185047955203</v>
      </c>
      <c r="AM2290" s="14">
        <f t="shared" si="1383"/>
        <v>688.82220254841206</v>
      </c>
      <c r="AN2290" s="138" t="str">
        <f t="shared" si="1384"/>
        <v>modifiée</v>
      </c>
      <c r="AP2290" s="124"/>
    </row>
    <row r="2291" spans="2:42" x14ac:dyDescent="0.25">
      <c r="B2291" s="3">
        <f t="shared" si="1365"/>
        <v>11365</v>
      </c>
      <c r="C2291" s="14">
        <f t="shared" si="1366"/>
        <v>189.41666666666666</v>
      </c>
      <c r="D2291" s="11">
        <f t="shared" si="1367"/>
        <v>1117.3741653280508</v>
      </c>
      <c r="E2291" s="11">
        <f t="shared" si="1352"/>
        <v>1086.6304648154778</v>
      </c>
      <c r="F2291" s="11">
        <f t="shared" si="1368"/>
        <v>587.98995826433497</v>
      </c>
      <c r="G2291" s="11">
        <f t="shared" si="1353"/>
        <v>836.37684507824281</v>
      </c>
      <c r="H2291" s="11">
        <f t="shared" si="1354"/>
        <v>728.94220069491928</v>
      </c>
      <c r="I2291" s="24">
        <f t="shared" si="1369"/>
        <v>587.98995826433497</v>
      </c>
      <c r="J2291" s="12">
        <f t="shared" si="1355"/>
        <v>0.21507973075497674</v>
      </c>
      <c r="K2291" s="24">
        <f t="shared" si="1356"/>
        <v>746.52610049668954</v>
      </c>
      <c r="L2291" s="12">
        <f t="shared" si="1370"/>
        <v>0.16715130814114315</v>
      </c>
      <c r="M2291" s="24">
        <f t="shared" si="1371"/>
        <v>836.37684507824281</v>
      </c>
      <c r="N2291" s="12">
        <f t="shared" si="1357"/>
        <v>0.67453148582258937</v>
      </c>
      <c r="O2291" s="24">
        <f t="shared" si="1358"/>
        <v>714.10735927583107</v>
      </c>
      <c r="P2291" s="12">
        <f t="shared" si="1372"/>
        <v>0.24095203354032863</v>
      </c>
      <c r="Q2291" s="24">
        <f t="shared" si="1373"/>
        <v>728.94220069491928</v>
      </c>
      <c r="R2291" s="12">
        <f t="shared" si="1359"/>
        <v>0.13753028258979511</v>
      </c>
      <c r="S2291" s="24">
        <f t="shared" si="1360"/>
        <v>2101.4480113847176</v>
      </c>
      <c r="T2291" s="12">
        <f t="shared" si="1374"/>
        <v>8.0139332994458592E-2</v>
      </c>
      <c r="W2291" s="24">
        <f t="shared" si="1375"/>
        <v>1049.5895881415531</v>
      </c>
      <c r="X2291" s="24">
        <f t="shared" si="1376"/>
        <v>650</v>
      </c>
      <c r="Y2291" s="13">
        <f t="shared" si="1361"/>
        <v>0.24802579673971015</v>
      </c>
      <c r="Z2291" s="24">
        <f t="shared" si="1362"/>
        <v>926.02191684811714</v>
      </c>
      <c r="AA2291" s="24">
        <f t="shared" si="1363"/>
        <v>9931.0788906199086</v>
      </c>
      <c r="AB2291" s="24">
        <f t="shared" si="1377"/>
        <v>889.26589441823626</v>
      </c>
      <c r="AC2291" s="24">
        <f t="shared" si="1378"/>
        <v>728.94220069491928</v>
      </c>
      <c r="AD2291" s="123">
        <f t="shared" si="1379"/>
        <v>11365</v>
      </c>
      <c r="AE2291" s="14">
        <f t="shared" si="1380"/>
        <v>189.41666666666666</v>
      </c>
      <c r="AF2291" s="24">
        <f t="shared" si="1364"/>
        <v>500</v>
      </c>
      <c r="AG2291" s="3">
        <f t="shared" si="1381"/>
        <v>-1</v>
      </c>
      <c r="AH2291" s="14">
        <f t="shared" si="1385"/>
        <v>0</v>
      </c>
      <c r="AI2291" s="14">
        <f t="shared" si="1386"/>
        <v>0</v>
      </c>
      <c r="AJ2291" s="14">
        <f t="shared" si="1387"/>
        <v>0.64999999999999991</v>
      </c>
      <c r="AK2291" s="14">
        <f t="shared" si="1388"/>
        <v>0.87999999999999989</v>
      </c>
      <c r="AL2291" s="24">
        <f t="shared" si="1382"/>
        <v>869.2349422252903</v>
      </c>
      <c r="AM2291" s="14">
        <f t="shared" si="1383"/>
        <v>688.88029630902747</v>
      </c>
      <c r="AN2291" s="138" t="str">
        <f t="shared" si="1384"/>
        <v>modifiée</v>
      </c>
      <c r="AP2291" s="124"/>
    </row>
    <row r="2292" spans="2:42" x14ac:dyDescent="0.25">
      <c r="B2292" s="3">
        <f t="shared" si="1365"/>
        <v>11370</v>
      </c>
      <c r="C2292" s="14">
        <f t="shared" si="1366"/>
        <v>189.5</v>
      </c>
      <c r="D2292" s="11">
        <f t="shared" si="1367"/>
        <v>1117.4400253714218</v>
      </c>
      <c r="E2292" s="11">
        <f t="shared" si="1352"/>
        <v>1086.8512402418501</v>
      </c>
      <c r="F2292" s="11">
        <f t="shared" si="1368"/>
        <v>588.15710957247609</v>
      </c>
      <c r="G2292" s="11">
        <f t="shared" si="1353"/>
        <v>836.61779711178315</v>
      </c>
      <c r="H2292" s="11">
        <f t="shared" si="1354"/>
        <v>729.02234002791374</v>
      </c>
      <c r="I2292" s="24">
        <f t="shared" si="1369"/>
        <v>588.15710957247609</v>
      </c>
      <c r="J2292" s="12">
        <f t="shared" si="1355"/>
        <v>0.21502732200395366</v>
      </c>
      <c r="K2292" s="24">
        <f t="shared" si="1356"/>
        <v>746.70805179556851</v>
      </c>
      <c r="L2292" s="12">
        <f t="shared" si="1370"/>
        <v>0.16708170975597397</v>
      </c>
      <c r="M2292" s="24">
        <f t="shared" si="1371"/>
        <v>836.61779711178315</v>
      </c>
      <c r="N2292" s="12">
        <f t="shared" si="1357"/>
        <v>0.67489609651979954</v>
      </c>
      <c r="O2292" s="24">
        <f t="shared" si="1358"/>
        <v>713.7215648054065</v>
      </c>
      <c r="P2292" s="12">
        <f t="shared" si="1372"/>
        <v>0.24090676726055038</v>
      </c>
      <c r="Q2292" s="24">
        <f t="shared" si="1373"/>
        <v>729.02234002791374</v>
      </c>
      <c r="R2292" s="12">
        <f t="shared" si="1359"/>
        <v>0.1366967748121509</v>
      </c>
      <c r="S2292" s="24">
        <f t="shared" si="1360"/>
        <v>2114.2615782315661</v>
      </c>
      <c r="T2292" s="12">
        <f t="shared" si="1374"/>
        <v>7.9672526746282002E-2</v>
      </c>
      <c r="W2292" s="24">
        <f t="shared" si="1375"/>
        <v>1049.8376139382929</v>
      </c>
      <c r="X2292" s="24">
        <f t="shared" si="1376"/>
        <v>650</v>
      </c>
      <c r="Y2292" s="13">
        <f t="shared" si="1361"/>
        <v>0.24796214112262466</v>
      </c>
      <c r="Z2292" s="24">
        <f t="shared" si="1362"/>
        <v>925.34065758893007</v>
      </c>
      <c r="AA2292" s="24">
        <f t="shared" si="1363"/>
        <v>9928.9736838713525</v>
      </c>
      <c r="AB2292" s="24">
        <f t="shared" si="1377"/>
        <v>889.4299769831033</v>
      </c>
      <c r="AC2292" s="24">
        <f t="shared" si="1378"/>
        <v>729.02234002791374</v>
      </c>
      <c r="AD2292" s="123">
        <f t="shared" si="1379"/>
        <v>11370</v>
      </c>
      <c r="AE2292" s="14">
        <f t="shared" si="1380"/>
        <v>189.5</v>
      </c>
      <c r="AF2292" s="24">
        <f t="shared" si="1364"/>
        <v>500</v>
      </c>
      <c r="AG2292" s="3">
        <f t="shared" si="1381"/>
        <v>-1</v>
      </c>
      <c r="AH2292" s="14">
        <f t="shared" si="1385"/>
        <v>0</v>
      </c>
      <c r="AI2292" s="14">
        <f t="shared" si="1386"/>
        <v>0</v>
      </c>
      <c r="AJ2292" s="14">
        <f t="shared" si="1387"/>
        <v>0.64999999999999991</v>
      </c>
      <c r="AK2292" s="14">
        <f t="shared" si="1388"/>
        <v>0.87999999999999989</v>
      </c>
      <c r="AL2292" s="24">
        <f t="shared" si="1382"/>
        <v>869.38778178567031</v>
      </c>
      <c r="AM2292" s="14">
        <f t="shared" si="1383"/>
        <v>688.93794963304788</v>
      </c>
      <c r="AN2292" s="138" t="str">
        <f t="shared" si="1384"/>
        <v>modifiée</v>
      </c>
      <c r="AP2292" s="124"/>
    </row>
    <row r="2293" spans="2:42" x14ac:dyDescent="0.25">
      <c r="B2293" s="3">
        <f t="shared" si="1365"/>
        <v>11375</v>
      </c>
      <c r="C2293" s="14">
        <f t="shared" si="1366"/>
        <v>189.58333333333334</v>
      </c>
      <c r="D2293" s="11">
        <f t="shared" si="1367"/>
        <v>1117.5058564780418</v>
      </c>
      <c r="E2293" s="11">
        <f t="shared" si="1352"/>
        <v>1087.0720156682223</v>
      </c>
      <c r="F2293" s="11">
        <f t="shared" si="1368"/>
        <v>588.32419128223205</v>
      </c>
      <c r="G2293" s="11">
        <f t="shared" si="1353"/>
        <v>836.85870387904367</v>
      </c>
      <c r="H2293" s="11">
        <f t="shared" si="1354"/>
        <v>729.10201255466006</v>
      </c>
      <c r="I2293" s="24">
        <f t="shared" si="1369"/>
        <v>588.32419128223205</v>
      </c>
      <c r="J2293" s="12">
        <f t="shared" si="1355"/>
        <v>0.21497492479607952</v>
      </c>
      <c r="K2293" s="24">
        <f t="shared" si="1356"/>
        <v>746.89005170578298</v>
      </c>
      <c r="L2293" s="12">
        <f t="shared" si="1370"/>
        <v>0.16701214523014982</v>
      </c>
      <c r="M2293" s="24">
        <f t="shared" si="1371"/>
        <v>836.85870387904367</v>
      </c>
      <c r="N2293" s="12">
        <f t="shared" si="1357"/>
        <v>0.67525937094399313</v>
      </c>
      <c r="O2293" s="24">
        <f t="shared" si="1358"/>
        <v>713.33759858198812</v>
      </c>
      <c r="P2293" s="12">
        <f t="shared" si="1372"/>
        <v>0.24086097206275661</v>
      </c>
      <c r="Q2293" s="24">
        <f t="shared" si="1373"/>
        <v>729.10201255466006</v>
      </c>
      <c r="R2293" s="12">
        <f t="shared" si="1359"/>
        <v>0.13586346255048459</v>
      </c>
      <c r="S2293" s="24">
        <f t="shared" si="1360"/>
        <v>2127.2293038027856</v>
      </c>
      <c r="T2293" s="12">
        <f t="shared" si="1374"/>
        <v>7.9205698888707252E-2</v>
      </c>
      <c r="W2293" s="24">
        <f t="shared" si="1375"/>
        <v>1050.0855760794154</v>
      </c>
      <c r="X2293" s="24">
        <f t="shared" si="1376"/>
        <v>650</v>
      </c>
      <c r="Y2293" s="13">
        <f t="shared" si="1361"/>
        <v>0.24789876276250453</v>
      </c>
      <c r="Z2293" s="24">
        <f t="shared" si="1362"/>
        <v>924.66098972017221</v>
      </c>
      <c r="AA2293" s="24">
        <f t="shared" si="1363"/>
        <v>9926.8790224006552</v>
      </c>
      <c r="AB2293" s="24">
        <f t="shared" si="1377"/>
        <v>889.59379431703769</v>
      </c>
      <c r="AC2293" s="24">
        <f t="shared" si="1378"/>
        <v>729.10201255466006</v>
      </c>
      <c r="AD2293" s="123">
        <f t="shared" si="1379"/>
        <v>11375</v>
      </c>
      <c r="AE2293" s="14">
        <f t="shared" si="1380"/>
        <v>189.58333333333334</v>
      </c>
      <c r="AF2293" s="24">
        <f t="shared" si="1364"/>
        <v>500</v>
      </c>
      <c r="AG2293" s="3">
        <f t="shared" si="1381"/>
        <v>-1</v>
      </c>
      <c r="AH2293" s="14">
        <f t="shared" si="1385"/>
        <v>0</v>
      </c>
      <c r="AI2293" s="14">
        <f t="shared" si="1386"/>
        <v>0</v>
      </c>
      <c r="AJ2293" s="14">
        <f t="shared" si="1387"/>
        <v>0.64999999999999991</v>
      </c>
      <c r="AK2293" s="14">
        <f t="shared" si="1388"/>
        <v>0.87999999999999989</v>
      </c>
      <c r="AL2293" s="24">
        <f t="shared" si="1382"/>
        <v>869.54036928719825</v>
      </c>
      <c r="AM2293" s="14">
        <f t="shared" si="1383"/>
        <v>688.99516249498095</v>
      </c>
      <c r="AN2293" s="138" t="str">
        <f t="shared" si="1384"/>
        <v>modifiée</v>
      </c>
      <c r="AP2293" s="124"/>
    </row>
    <row r="2294" spans="2:42" x14ac:dyDescent="0.25">
      <c r="B2294" s="3">
        <f t="shared" si="1365"/>
        <v>11380</v>
      </c>
      <c r="C2294" s="14">
        <f t="shared" si="1366"/>
        <v>189.66666666666666</v>
      </c>
      <c r="D2294" s="11">
        <f t="shared" si="1367"/>
        <v>1117.5716586733272</v>
      </c>
      <c r="E2294" s="11">
        <f t="shared" si="1352"/>
        <v>1087.2927910945946</v>
      </c>
      <c r="F2294" s="11">
        <f t="shared" si="1368"/>
        <v>588.49120342746221</v>
      </c>
      <c r="G2294" s="11">
        <f t="shared" si="1353"/>
        <v>837.09956485110638</v>
      </c>
      <c r="H2294" s="11">
        <f t="shared" si="1354"/>
        <v>729.18121825354876</v>
      </c>
      <c r="I2294" s="24">
        <f t="shared" si="1369"/>
        <v>588.49120342746221</v>
      </c>
      <c r="J2294" s="12">
        <f t="shared" si="1355"/>
        <v>0.21492253914936585</v>
      </c>
      <c r="K2294" s="24">
        <f t="shared" si="1356"/>
        <v>747.07210017095315</v>
      </c>
      <c r="L2294" s="12">
        <f t="shared" si="1370"/>
        <v>0.16694261456308135</v>
      </c>
      <c r="M2294" s="24">
        <f t="shared" si="1371"/>
        <v>837.09956485110638</v>
      </c>
      <c r="N2294" s="12">
        <f t="shared" si="1357"/>
        <v>0.67562131561519057</v>
      </c>
      <c r="O2294" s="24">
        <f t="shared" si="1358"/>
        <v>712.95544849790372</v>
      </c>
      <c r="P2294" s="12">
        <f t="shared" si="1372"/>
        <v>0.24081465134961183</v>
      </c>
      <c r="Q2294" s="24">
        <f t="shared" si="1373"/>
        <v>729.18121825354876</v>
      </c>
      <c r="R2294" s="12">
        <f t="shared" si="1359"/>
        <v>0.13503038885777002</v>
      </c>
      <c r="S2294" s="24">
        <f t="shared" si="1360"/>
        <v>2140.3533034176894</v>
      </c>
      <c r="T2294" s="12">
        <f t="shared" si="1374"/>
        <v>7.8738871852830919E-2</v>
      </c>
      <c r="W2294" s="24">
        <f t="shared" si="1375"/>
        <v>1050.333474842178</v>
      </c>
      <c r="X2294" s="24">
        <f t="shared" si="1376"/>
        <v>650</v>
      </c>
      <c r="Y2294" s="13">
        <f t="shared" si="1361"/>
        <v>0.24783566041668789</v>
      </c>
      <c r="Z2294" s="24">
        <f t="shared" si="1362"/>
        <v>923.98290631041391</v>
      </c>
      <c r="AA2294" s="24">
        <f t="shared" si="1363"/>
        <v>9924.7948587428727</v>
      </c>
      <c r="AB2294" s="24">
        <f t="shared" si="1377"/>
        <v>889.75734654786334</v>
      </c>
      <c r="AC2294" s="24">
        <f t="shared" si="1378"/>
        <v>729.18121825354876</v>
      </c>
      <c r="AD2294" s="123">
        <f t="shared" si="1379"/>
        <v>11380</v>
      </c>
      <c r="AE2294" s="14">
        <f t="shared" si="1380"/>
        <v>189.66666666666666</v>
      </c>
      <c r="AF2294" s="24">
        <f t="shared" si="1364"/>
        <v>500</v>
      </c>
      <c r="AG2294" s="3">
        <f t="shared" si="1381"/>
        <v>-1</v>
      </c>
      <c r="AH2294" s="14">
        <f t="shared" si="1385"/>
        <v>0</v>
      </c>
      <c r="AI2294" s="14">
        <f t="shared" si="1386"/>
        <v>0</v>
      </c>
      <c r="AJ2294" s="14">
        <f t="shared" si="1387"/>
        <v>0.64999999999999991</v>
      </c>
      <c r="AK2294" s="14">
        <f t="shared" si="1388"/>
        <v>0.87999999999999989</v>
      </c>
      <c r="AL2294" s="24">
        <f t="shared" si="1382"/>
        <v>869.69270486630694</v>
      </c>
      <c r="AM2294" s="14">
        <f t="shared" si="1383"/>
        <v>689.05193489043597</v>
      </c>
      <c r="AN2294" s="138" t="str">
        <f t="shared" si="1384"/>
        <v>modifiée</v>
      </c>
      <c r="AP2294" s="124"/>
    </row>
    <row r="2295" spans="2:42" x14ac:dyDescent="0.25">
      <c r="B2295" s="3">
        <f t="shared" si="1365"/>
        <v>11385</v>
      </c>
      <c r="C2295" s="14">
        <f t="shared" si="1366"/>
        <v>189.75</v>
      </c>
      <c r="D2295" s="11">
        <f t="shared" si="1367"/>
        <v>1117.6374319826612</v>
      </c>
      <c r="E2295" s="11">
        <f t="shared" si="1352"/>
        <v>1087.5135665209668</v>
      </c>
      <c r="F2295" s="11">
        <f t="shared" si="1368"/>
        <v>588.65814604202524</v>
      </c>
      <c r="G2295" s="11">
        <f t="shared" si="1353"/>
        <v>837.34037950245602</v>
      </c>
      <c r="H2295" s="11">
        <f t="shared" si="1354"/>
        <v>729.25995712540157</v>
      </c>
      <c r="I2295" s="24">
        <f t="shared" si="1369"/>
        <v>588.65814604202524</v>
      </c>
      <c r="J2295" s="12">
        <f t="shared" si="1355"/>
        <v>0.21487016508178394</v>
      </c>
      <c r="K2295" s="24">
        <f t="shared" si="1356"/>
        <v>747.25419713470797</v>
      </c>
      <c r="L2295" s="12">
        <f t="shared" si="1370"/>
        <v>0.16687311775413086</v>
      </c>
      <c r="M2295" s="24">
        <f t="shared" si="1371"/>
        <v>837.34037950245602</v>
      </c>
      <c r="N2295" s="12">
        <f t="shared" si="1357"/>
        <v>0.67598193701620457</v>
      </c>
      <c r="O2295" s="24">
        <f t="shared" si="1358"/>
        <v>712.57510254689691</v>
      </c>
      <c r="P2295" s="12">
        <f t="shared" si="1372"/>
        <v>0.24076780850284177</v>
      </c>
      <c r="Q2295" s="24">
        <f t="shared" si="1373"/>
        <v>729.25995712540157</v>
      </c>
      <c r="R2295" s="12">
        <f t="shared" si="1359"/>
        <v>0.13419759701202338</v>
      </c>
      <c r="S2295" s="24">
        <f t="shared" si="1360"/>
        <v>2153.6357229079831</v>
      </c>
      <c r="T2295" s="12">
        <f t="shared" si="1374"/>
        <v>7.8272068238587317E-2</v>
      </c>
      <c r="W2295" s="24">
        <f t="shared" si="1375"/>
        <v>1050.5813105025948</v>
      </c>
      <c r="X2295" s="24">
        <f t="shared" si="1376"/>
        <v>650</v>
      </c>
      <c r="Y2295" s="13">
        <f t="shared" si="1361"/>
        <v>0.24777283284716081</v>
      </c>
      <c r="Z2295" s="24">
        <f t="shared" si="1362"/>
        <v>923.30640045930181</v>
      </c>
      <c r="AA2295" s="24">
        <f t="shared" si="1363"/>
        <v>9922.7211456054356</v>
      </c>
      <c r="AB2295" s="24">
        <f t="shared" si="1377"/>
        <v>889.92063381399817</v>
      </c>
      <c r="AC2295" s="24">
        <f t="shared" si="1378"/>
        <v>729.25995712540157</v>
      </c>
      <c r="AD2295" s="123">
        <f t="shared" si="1379"/>
        <v>11385</v>
      </c>
      <c r="AE2295" s="14">
        <f t="shared" si="1380"/>
        <v>189.75</v>
      </c>
      <c r="AF2295" s="24">
        <f t="shared" si="1364"/>
        <v>500</v>
      </c>
      <c r="AG2295" s="3">
        <f t="shared" si="1381"/>
        <v>-1</v>
      </c>
      <c r="AH2295" s="14">
        <f t="shared" si="1385"/>
        <v>0</v>
      </c>
      <c r="AI2295" s="14">
        <f t="shared" si="1386"/>
        <v>0</v>
      </c>
      <c r="AJ2295" s="14">
        <f t="shared" si="1387"/>
        <v>0.64999999999999991</v>
      </c>
      <c r="AK2295" s="14">
        <f t="shared" si="1388"/>
        <v>0.87999999999999989</v>
      </c>
      <c r="AL2295" s="24">
        <f t="shared" si="1382"/>
        <v>869.84478866943971</v>
      </c>
      <c r="AM2295" s="14">
        <f t="shared" si="1383"/>
        <v>689.10826683628466</v>
      </c>
      <c r="AN2295" s="138" t="str">
        <f t="shared" si="1384"/>
        <v>modifiée</v>
      </c>
      <c r="AP2295" s="124"/>
    </row>
    <row r="2296" spans="2:42" x14ac:dyDescent="0.25">
      <c r="B2296" s="3">
        <f t="shared" si="1365"/>
        <v>11390</v>
      </c>
      <c r="C2296" s="14">
        <f t="shared" si="1366"/>
        <v>189.83333333333334</v>
      </c>
      <c r="D2296" s="11">
        <f t="shared" si="1367"/>
        <v>1117.7031764313933</v>
      </c>
      <c r="E2296" s="11">
        <f t="shared" si="1352"/>
        <v>1087.7343419473391</v>
      </c>
      <c r="F2296" s="11">
        <f t="shared" si="1368"/>
        <v>588.82501915977934</v>
      </c>
      <c r="G2296" s="11">
        <f t="shared" si="1353"/>
        <v>837.58114731095884</v>
      </c>
      <c r="H2296" s="11">
        <f t="shared" si="1354"/>
        <v>729.33822919364013</v>
      </c>
      <c r="I2296" s="24">
        <f t="shared" si="1369"/>
        <v>588.82501915977934</v>
      </c>
      <c r="J2296" s="12">
        <f t="shared" si="1355"/>
        <v>0.21481780261126432</v>
      </c>
      <c r="K2296" s="24">
        <f t="shared" si="1356"/>
        <v>747.43634254068706</v>
      </c>
      <c r="L2296" s="12">
        <f t="shared" si="1370"/>
        <v>0.16680365480261661</v>
      </c>
      <c r="M2296" s="24">
        <f t="shared" si="1371"/>
        <v>837.58114731095884</v>
      </c>
      <c r="N2296" s="12">
        <f t="shared" si="1357"/>
        <v>0.67634124159285802</v>
      </c>
      <c r="O2296" s="24">
        <f t="shared" si="1358"/>
        <v>712.19654882311181</v>
      </c>
      <c r="P2296" s="12">
        <f t="shared" si="1372"/>
        <v>0.2407204468833862</v>
      </c>
      <c r="Q2296" s="24">
        <f t="shared" si="1373"/>
        <v>729.33822919364013</v>
      </c>
      <c r="R2296" s="12">
        <f t="shared" si="1359"/>
        <v>0.13336513050718321</v>
      </c>
      <c r="S2296" s="24">
        <f t="shared" si="1360"/>
        <v>2167.0787390556834</v>
      </c>
      <c r="T2296" s="12">
        <f t="shared" si="1374"/>
        <v>7.7805310810409367E-2</v>
      </c>
      <c r="W2296" s="24">
        <f t="shared" si="1375"/>
        <v>1050.829083335442</v>
      </c>
      <c r="X2296" s="24">
        <f t="shared" si="1376"/>
        <v>650</v>
      </c>
      <c r="Y2296" s="13">
        <f t="shared" si="1361"/>
        <v>0.24771027882054589</v>
      </c>
      <c r="Z2296" s="24">
        <f t="shared" si="1362"/>
        <v>922.63146529742812</v>
      </c>
      <c r="AA2296" s="24">
        <f t="shared" si="1363"/>
        <v>9920.6578358677907</v>
      </c>
      <c r="AB2296" s="24">
        <f t="shared" si="1377"/>
        <v>890.0836562645411</v>
      </c>
      <c r="AC2296" s="24">
        <f t="shared" si="1378"/>
        <v>729.33822919364013</v>
      </c>
      <c r="AD2296" s="123">
        <f t="shared" si="1379"/>
        <v>11390</v>
      </c>
      <c r="AE2296" s="14">
        <f t="shared" si="1380"/>
        <v>189.83333333333334</v>
      </c>
      <c r="AF2296" s="24">
        <f t="shared" si="1364"/>
        <v>500</v>
      </c>
      <c r="AG2296" s="3">
        <f t="shared" si="1381"/>
        <v>-1</v>
      </c>
      <c r="AH2296" s="14">
        <f t="shared" si="1385"/>
        <v>0</v>
      </c>
      <c r="AI2296" s="14">
        <f t="shared" si="1386"/>
        <v>0</v>
      </c>
      <c r="AJ2296" s="14">
        <f t="shared" si="1387"/>
        <v>0.64999999999999991</v>
      </c>
      <c r="AK2296" s="14">
        <f t="shared" si="1388"/>
        <v>0.87999999999999989</v>
      </c>
      <c r="AL2296" s="24">
        <f t="shared" si="1382"/>
        <v>869.99662085312968</v>
      </c>
      <c r="AM2296" s="14">
        <f t="shared" si="1383"/>
        <v>689.1641583708174</v>
      </c>
      <c r="AN2296" s="138" t="str">
        <f t="shared" si="1384"/>
        <v>modifiée</v>
      </c>
      <c r="AP2296" s="124"/>
    </row>
    <row r="2297" spans="2:42" x14ac:dyDescent="0.25">
      <c r="B2297" s="3">
        <f t="shared" si="1365"/>
        <v>11395</v>
      </c>
      <c r="C2297" s="14">
        <f t="shared" si="1366"/>
        <v>189.91666666666666</v>
      </c>
      <c r="D2297" s="11">
        <f t="shared" si="1367"/>
        <v>1117.7688920448402</v>
      </c>
      <c r="E2297" s="11">
        <f t="shared" si="1352"/>
        <v>1087.9551173737111</v>
      </c>
      <c r="F2297" s="11">
        <f t="shared" si="1368"/>
        <v>588.99182281458195</v>
      </c>
      <c r="G2297" s="11">
        <f t="shared" si="1353"/>
        <v>837.82186775784226</v>
      </c>
      <c r="H2297" s="11">
        <f t="shared" si="1354"/>
        <v>729.41603450445052</v>
      </c>
      <c r="I2297" s="24">
        <f t="shared" si="1369"/>
        <v>588.99182281458195</v>
      </c>
      <c r="J2297" s="12">
        <f t="shared" si="1355"/>
        <v>0.21476545175569683</v>
      </c>
      <c r="K2297" s="24">
        <f t="shared" si="1356"/>
        <v>747.61853633253941</v>
      </c>
      <c r="L2297" s="12">
        <f t="shared" si="1370"/>
        <v>0.1667342257078083</v>
      </c>
      <c r="M2297" s="24">
        <f t="shared" si="1371"/>
        <v>837.82186775784226</v>
      </c>
      <c r="N2297" s="12">
        <f t="shared" si="1357"/>
        <v>0.6766992357542011</v>
      </c>
      <c r="O2297" s="24">
        <f t="shared" si="1358"/>
        <v>711.81977552009016</v>
      </c>
      <c r="P2297" s="12">
        <f t="shared" si="1372"/>
        <v>0.24067256983151869</v>
      </c>
      <c r="Q2297" s="24">
        <f t="shared" si="1373"/>
        <v>729.41603450445052</v>
      </c>
      <c r="R2297" s="12">
        <f t="shared" si="1359"/>
        <v>0.1325330330438009</v>
      </c>
      <c r="S2297" s="24">
        <f t="shared" si="1360"/>
        <v>2180.6845600370989</v>
      </c>
      <c r="T2297" s="12">
        <f t="shared" si="1374"/>
        <v>7.7338622492761327E-2</v>
      </c>
      <c r="W2297" s="24">
        <f t="shared" si="1375"/>
        <v>1051.0767936142624</v>
      </c>
      <c r="X2297" s="24">
        <f t="shared" si="1376"/>
        <v>650</v>
      </c>
      <c r="Y2297" s="13">
        <f t="shared" si="1361"/>
        <v>0.24764799710809288</v>
      </c>
      <c r="Z2297" s="24">
        <f t="shared" si="1362"/>
        <v>921.95809398621691</v>
      </c>
      <c r="AA2297" s="24">
        <f t="shared" si="1363"/>
        <v>9918.6048825811067</v>
      </c>
      <c r="AB2297" s="24">
        <f t="shared" si="1377"/>
        <v>890.24641405935654</v>
      </c>
      <c r="AC2297" s="24">
        <f t="shared" si="1378"/>
        <v>729.41603450445052</v>
      </c>
      <c r="AD2297" s="123">
        <f t="shared" si="1379"/>
        <v>11395</v>
      </c>
      <c r="AE2297" s="14">
        <f t="shared" si="1380"/>
        <v>189.91666666666666</v>
      </c>
      <c r="AF2297" s="24">
        <f t="shared" si="1364"/>
        <v>500</v>
      </c>
      <c r="AG2297" s="3">
        <f t="shared" si="1381"/>
        <v>-1</v>
      </c>
      <c r="AH2297" s="14">
        <f t="shared" si="1385"/>
        <v>0</v>
      </c>
      <c r="AI2297" s="14">
        <f t="shared" si="1386"/>
        <v>0</v>
      </c>
      <c r="AJ2297" s="14">
        <f t="shared" si="1387"/>
        <v>0.64999999999999991</v>
      </c>
      <c r="AK2297" s="14">
        <f t="shared" si="1388"/>
        <v>0.87999999999999989</v>
      </c>
      <c r="AL2297" s="24">
        <f t="shared" si="1382"/>
        <v>870.14820158407929</v>
      </c>
      <c r="AM2297" s="14">
        <f t="shared" si="1383"/>
        <v>689.21960955389625</v>
      </c>
      <c r="AN2297" s="138" t="str">
        <f t="shared" si="1384"/>
        <v>modifiée</v>
      </c>
      <c r="AP2297" s="124"/>
    </row>
    <row r="2298" spans="2:42" x14ac:dyDescent="0.25">
      <c r="B2298" s="3">
        <f t="shared" si="1365"/>
        <v>11400</v>
      </c>
      <c r="C2298" s="14">
        <f t="shared" si="1366"/>
        <v>190</v>
      </c>
      <c r="D2298" s="11">
        <f t="shared" si="1367"/>
        <v>1117.8345788482843</v>
      </c>
      <c r="E2298" s="11">
        <f t="shared" si="1352"/>
        <v>1088.1758928000834</v>
      </c>
      <c r="F2298" s="11">
        <f t="shared" si="1368"/>
        <v>589.15855704028979</v>
      </c>
      <c r="G2298" s="11">
        <f t="shared" si="1353"/>
        <v>838.06254032767379</v>
      </c>
      <c r="H2298" s="11">
        <f t="shared" si="1354"/>
        <v>729.49337312694331</v>
      </c>
      <c r="I2298" s="24">
        <f t="shared" si="1369"/>
        <v>589.15855704028979</v>
      </c>
      <c r="J2298" s="12">
        <f t="shared" si="1355"/>
        <v>0.2147131125329306</v>
      </c>
      <c r="K2298" s="24">
        <f t="shared" si="1356"/>
        <v>747.80077845392475</v>
      </c>
      <c r="L2298" s="12">
        <f t="shared" si="1370"/>
        <v>0.16666483046894667</v>
      </c>
      <c r="M2298" s="24">
        <f t="shared" si="1371"/>
        <v>838.06254032767379</v>
      </c>
      <c r="N2298" s="12">
        <f t="shared" si="1357"/>
        <v>0.67705592587272645</v>
      </c>
      <c r="O2298" s="24">
        <f t="shared" si="1358"/>
        <v>711.44477092978002</v>
      </c>
      <c r="P2298" s="12">
        <f t="shared" si="1372"/>
        <v>0.24062418066704486</v>
      </c>
      <c r="Q2298" s="24">
        <f t="shared" si="1373"/>
        <v>729.49337312694331</v>
      </c>
      <c r="R2298" s="12">
        <f t="shared" si="1359"/>
        <v>0.13170134851954748</v>
      </c>
      <c r="S2298" s="24">
        <f t="shared" si="1360"/>
        <v>2194.4554258729331</v>
      </c>
      <c r="T2298" s="12">
        <f t="shared" si="1374"/>
        <v>7.6872026365566046E-2</v>
      </c>
      <c r="W2298" s="24">
        <f t="shared" si="1375"/>
        <v>1051.3244416113705</v>
      </c>
      <c r="X2298" s="24">
        <f t="shared" si="1376"/>
        <v>650</v>
      </c>
      <c r="Y2298" s="13">
        <f t="shared" si="1361"/>
        <v>0.24758598648566804</v>
      </c>
      <c r="Z2298" s="24">
        <f t="shared" si="1362"/>
        <v>921.2862797178218</v>
      </c>
      <c r="AA2298" s="24">
        <f t="shared" si="1363"/>
        <v>9916.5622389679011</v>
      </c>
      <c r="AB2298" s="24">
        <f t="shared" si="1377"/>
        <v>890.40890736915685</v>
      </c>
      <c r="AC2298" s="24">
        <f t="shared" si="1378"/>
        <v>729.49337312694331</v>
      </c>
      <c r="AD2298" s="123">
        <f t="shared" si="1379"/>
        <v>11400</v>
      </c>
      <c r="AE2298" s="14">
        <f t="shared" si="1380"/>
        <v>190</v>
      </c>
      <c r="AF2298" s="24">
        <f t="shared" si="1364"/>
        <v>500</v>
      </c>
      <c r="AG2298" s="3">
        <f t="shared" si="1381"/>
        <v>-1</v>
      </c>
      <c r="AH2298" s="14">
        <f t="shared" si="1385"/>
        <v>0</v>
      </c>
      <c r="AI2298" s="14">
        <f t="shared" si="1386"/>
        <v>0</v>
      </c>
      <c r="AJ2298" s="14">
        <f t="shared" si="1387"/>
        <v>0.64999999999999991</v>
      </c>
      <c r="AK2298" s="14">
        <f t="shared" si="1388"/>
        <v>0.87999999999999989</v>
      </c>
      <c r="AL2298" s="24">
        <f t="shared" si="1382"/>
        <v>870.29953103923663</v>
      </c>
      <c r="AM2298" s="14">
        <f t="shared" si="1383"/>
        <v>689.27462046710264</v>
      </c>
      <c r="AN2298" s="138" t="str">
        <f t="shared" si="1384"/>
        <v>modifiée</v>
      </c>
      <c r="AP2298" s="124"/>
    </row>
    <row r="2299" spans="2:42" x14ac:dyDescent="0.25">
      <c r="B2299" s="3">
        <f t="shared" si="1365"/>
        <v>11405</v>
      </c>
      <c r="C2299" s="14">
        <f t="shared" si="1366"/>
        <v>190.08333333333334</v>
      </c>
      <c r="D2299" s="11">
        <f t="shared" si="1367"/>
        <v>1117.900236866976</v>
      </c>
      <c r="E2299" s="11">
        <f t="shared" si="1352"/>
        <v>1088.3966682264556</v>
      </c>
      <c r="F2299" s="11">
        <f t="shared" si="1368"/>
        <v>589.3252218707587</v>
      </c>
      <c r="G2299" s="11">
        <f t="shared" si="1353"/>
        <v>838.30316450834084</v>
      </c>
      <c r="H2299" s="11">
        <f t="shared" si="1354"/>
        <v>729.57024515330886</v>
      </c>
      <c r="I2299" s="24">
        <f t="shared" si="1369"/>
        <v>589.3252218707587</v>
      </c>
      <c r="J2299" s="12">
        <f t="shared" si="1355"/>
        <v>0.21466078496077448</v>
      </c>
      <c r="K2299" s="24">
        <f t="shared" si="1356"/>
        <v>747.98306884851218</v>
      </c>
      <c r="L2299" s="12">
        <f t="shared" si="1370"/>
        <v>0.16659546908519474</v>
      </c>
      <c r="M2299" s="24">
        <f t="shared" si="1371"/>
        <v>838.30316450834084</v>
      </c>
      <c r="N2299" s="12">
        <f t="shared" si="1357"/>
        <v>0.67741131828458456</v>
      </c>
      <c r="O2299" s="24">
        <f t="shared" si="1358"/>
        <v>711.07152344155543</v>
      </c>
      <c r="P2299" s="12">
        <f t="shared" si="1372"/>
        <v>0.24057528268927866</v>
      </c>
      <c r="Q2299" s="24">
        <f t="shared" si="1373"/>
        <v>729.57024515330886</v>
      </c>
      <c r="R2299" s="12">
        <f t="shared" si="1359"/>
        <v>0.13087012101954137</v>
      </c>
      <c r="S2299" s="24">
        <f t="shared" si="1360"/>
        <v>2208.393608884553</v>
      </c>
      <c r="T2299" s="12">
        <f t="shared" si="1374"/>
        <v>7.6405545659471871E-2</v>
      </c>
      <c r="W2299" s="24">
        <f t="shared" si="1375"/>
        <v>1051.5720275978563</v>
      </c>
      <c r="X2299" s="24">
        <f t="shared" si="1376"/>
        <v>650</v>
      </c>
      <c r="Y2299" s="13">
        <f t="shared" si="1361"/>
        <v>0.24752424573374077</v>
      </c>
      <c r="Z2299" s="24">
        <f t="shared" si="1362"/>
        <v>920.61601571498386</v>
      </c>
      <c r="AA2299" s="24">
        <f t="shared" si="1363"/>
        <v>9914.5298584216052</v>
      </c>
      <c r="AB2299" s="24">
        <f t="shared" si="1377"/>
        <v>890.57113637558257</v>
      </c>
      <c r="AC2299" s="24">
        <f t="shared" si="1378"/>
        <v>729.57024515330886</v>
      </c>
      <c r="AD2299" s="123">
        <f t="shared" si="1379"/>
        <v>11405</v>
      </c>
      <c r="AE2299" s="14">
        <f t="shared" si="1380"/>
        <v>190.08333333333334</v>
      </c>
      <c r="AF2299" s="24">
        <f t="shared" si="1364"/>
        <v>500</v>
      </c>
      <c r="AG2299" s="3">
        <f t="shared" si="1381"/>
        <v>-1</v>
      </c>
      <c r="AH2299" s="14">
        <f t="shared" si="1385"/>
        <v>0</v>
      </c>
      <c r="AI2299" s="14">
        <f t="shared" si="1386"/>
        <v>0</v>
      </c>
      <c r="AJ2299" s="14">
        <f t="shared" si="1387"/>
        <v>0.64999999999999991</v>
      </c>
      <c r="AK2299" s="14">
        <f t="shared" si="1388"/>
        <v>0.87999999999999989</v>
      </c>
      <c r="AL2299" s="24">
        <f t="shared" si="1382"/>
        <v>870.45060940586882</v>
      </c>
      <c r="AM2299" s="14">
        <f t="shared" si="1383"/>
        <v>689.32919121388124</v>
      </c>
      <c r="AN2299" s="138" t="str">
        <f t="shared" si="1384"/>
        <v>modifiée</v>
      </c>
      <c r="AP2299" s="124"/>
    </row>
    <row r="2300" spans="2:42" x14ac:dyDescent="0.25">
      <c r="B2300" s="3">
        <f t="shared" si="1365"/>
        <v>11410</v>
      </c>
      <c r="C2300" s="14">
        <f t="shared" si="1366"/>
        <v>190.16666666666666</v>
      </c>
      <c r="D2300" s="11">
        <f t="shared" si="1367"/>
        <v>1117.9658661261317</v>
      </c>
      <c r="E2300" s="11">
        <f t="shared" si="1352"/>
        <v>1088.6174436528277</v>
      </c>
      <c r="F2300" s="11">
        <f t="shared" si="1368"/>
        <v>589.49181733984392</v>
      </c>
      <c r="G2300" s="11">
        <f t="shared" si="1353"/>
        <v>838.54373979103013</v>
      </c>
      <c r="H2300" s="11">
        <f t="shared" si="1354"/>
        <v>729.6466506989683</v>
      </c>
      <c r="I2300" s="24">
        <f t="shared" si="1369"/>
        <v>589.49181733984392</v>
      </c>
      <c r="J2300" s="12">
        <f t="shared" si="1355"/>
        <v>0.21460846905699624</v>
      </c>
      <c r="K2300" s="24">
        <f t="shared" si="1356"/>
        <v>748.16540745998248</v>
      </c>
      <c r="L2300" s="12">
        <f t="shared" si="1370"/>
        <v>0.16652614155570605</v>
      </c>
      <c r="M2300" s="24">
        <f t="shared" si="1371"/>
        <v>838.54373979103013</v>
      </c>
      <c r="N2300" s="12">
        <f t="shared" si="1357"/>
        <v>0.67776541928979794</v>
      </c>
      <c r="O2300" s="24">
        <f t="shared" si="1358"/>
        <v>710.70002154124745</v>
      </c>
      <c r="P2300" s="12">
        <f t="shared" si="1372"/>
        <v>0.24052587917739721</v>
      </c>
      <c r="Q2300" s="24">
        <f t="shared" si="1373"/>
        <v>729.6466506989683</v>
      </c>
      <c r="R2300" s="12">
        <f t="shared" si="1359"/>
        <v>0.13003939480649404</v>
      </c>
      <c r="S2300" s="24">
        <f t="shared" si="1360"/>
        <v>2222.5014141566135</v>
      </c>
      <c r="T2300" s="12">
        <f t="shared" si="1374"/>
        <v>7.5939203751071313E-2</v>
      </c>
      <c r="W2300" s="24">
        <f t="shared" si="1375"/>
        <v>1051.81955184359</v>
      </c>
      <c r="X2300" s="24">
        <f t="shared" si="1376"/>
        <v>650</v>
      </c>
      <c r="Y2300" s="13">
        <f t="shared" si="1361"/>
        <v>0.24746277363737376</v>
      </c>
      <c r="Z2300" s="24">
        <f t="shared" si="1362"/>
        <v>919.94729523094065</v>
      </c>
      <c r="AA2300" s="24">
        <f t="shared" si="1363"/>
        <v>9912.5076945062192</v>
      </c>
      <c r="AB2300" s="24">
        <f t="shared" si="1377"/>
        <v>890.73310127127911</v>
      </c>
      <c r="AC2300" s="24">
        <f t="shared" si="1378"/>
        <v>729.6466506989683</v>
      </c>
      <c r="AD2300" s="123">
        <f t="shared" si="1379"/>
        <v>11410</v>
      </c>
      <c r="AE2300" s="14">
        <f t="shared" si="1380"/>
        <v>190.16666666666666</v>
      </c>
      <c r="AF2300" s="24">
        <f t="shared" si="1364"/>
        <v>500</v>
      </c>
      <c r="AG2300" s="3">
        <f t="shared" si="1381"/>
        <v>-1</v>
      </c>
      <c r="AH2300" s="14">
        <f t="shared" si="1385"/>
        <v>0</v>
      </c>
      <c r="AI2300" s="14">
        <f t="shared" si="1386"/>
        <v>0</v>
      </c>
      <c r="AJ2300" s="14">
        <f t="shared" si="1387"/>
        <v>0.64999999999999991</v>
      </c>
      <c r="AK2300" s="14">
        <f t="shared" si="1388"/>
        <v>0.87999999999999989</v>
      </c>
      <c r="AL2300" s="24">
        <f t="shared" si="1382"/>
        <v>870.6014368816351</v>
      </c>
      <c r="AM2300" s="14">
        <f t="shared" si="1383"/>
        <v>689.38332191968016</v>
      </c>
      <c r="AN2300" s="138" t="str">
        <f t="shared" si="1384"/>
        <v>modifiée</v>
      </c>
      <c r="AP2300" s="124"/>
    </row>
    <row r="2301" spans="2:42" x14ac:dyDescent="0.25">
      <c r="B2301" s="3">
        <f t="shared" si="1365"/>
        <v>11415</v>
      </c>
      <c r="C2301" s="14">
        <f t="shared" si="1366"/>
        <v>190.25</v>
      </c>
      <c r="D2301" s="11">
        <f t="shared" si="1367"/>
        <v>1118.0314666509346</v>
      </c>
      <c r="E2301" s="11">
        <f t="shared" si="1352"/>
        <v>1088.8382190791999</v>
      </c>
      <c r="F2301" s="11">
        <f t="shared" si="1368"/>
        <v>589.65834348139958</v>
      </c>
      <c r="G2301" s="11">
        <f t="shared" si="1353"/>
        <v>838.78426567020756</v>
      </c>
      <c r="H2301" s="11">
        <f t="shared" si="1354"/>
        <v>729.72258990271939</v>
      </c>
      <c r="I2301" s="24">
        <f t="shared" si="1369"/>
        <v>589.65834348139958</v>
      </c>
      <c r="J2301" s="12">
        <f t="shared" si="1355"/>
        <v>0.21455616483932355</v>
      </c>
      <c r="K2301" s="24">
        <f t="shared" si="1356"/>
        <v>748.34779423202565</v>
      </c>
      <c r="L2301" s="12">
        <f t="shared" si="1370"/>
        <v>0.16645684787957643</v>
      </c>
      <c r="M2301" s="24">
        <f t="shared" si="1371"/>
        <v>838.78426567020756</v>
      </c>
      <c r="N2301" s="12">
        <f t="shared" si="1357"/>
        <v>0.67811823515247305</v>
      </c>
      <c r="O2301" s="24">
        <f t="shared" si="1358"/>
        <v>710.3302538101866</v>
      </c>
      <c r="P2301" s="12">
        <f t="shared" si="1372"/>
        <v>0.2404759733904144</v>
      </c>
      <c r="Q2301" s="24">
        <f t="shared" si="1373"/>
        <v>729.72258990271939</v>
      </c>
      <c r="R2301" s="12">
        <f t="shared" si="1359"/>
        <v>0.12920921431068555</v>
      </c>
      <c r="S2301" s="24">
        <f t="shared" si="1360"/>
        <v>2236.7811800059985</v>
      </c>
      <c r="T2301" s="12">
        <f t="shared" si="1374"/>
        <v>7.5473024157932375E-2</v>
      </c>
      <c r="W2301" s="24">
        <f t="shared" si="1375"/>
        <v>1052.0670146172274</v>
      </c>
      <c r="X2301" s="24">
        <f t="shared" si="1376"/>
        <v>650</v>
      </c>
      <c r="Y2301" s="13">
        <f t="shared" si="1361"/>
        <v>0.24740156898621835</v>
      </c>
      <c r="Z2301" s="24">
        <f t="shared" si="1362"/>
        <v>919.28011154931255</v>
      </c>
      <c r="AA2301" s="24">
        <f t="shared" si="1363"/>
        <v>9910.495700956224</v>
      </c>
      <c r="AB2301" s="24">
        <f t="shared" si="1377"/>
        <v>890.8948022599734</v>
      </c>
      <c r="AC2301" s="24">
        <f t="shared" si="1378"/>
        <v>729.72258990271939</v>
      </c>
      <c r="AD2301" s="123">
        <f t="shared" si="1379"/>
        <v>11415</v>
      </c>
      <c r="AE2301" s="14">
        <f t="shared" si="1380"/>
        <v>190.25</v>
      </c>
      <c r="AF2301" s="24">
        <f t="shared" si="1364"/>
        <v>500</v>
      </c>
      <c r="AG2301" s="3">
        <f t="shared" si="1381"/>
        <v>-1</v>
      </c>
      <c r="AH2301" s="14">
        <f t="shared" si="1385"/>
        <v>0</v>
      </c>
      <c r="AI2301" s="14">
        <f t="shared" si="1386"/>
        <v>0</v>
      </c>
      <c r="AJ2301" s="14">
        <f t="shared" si="1387"/>
        <v>0.64999999999999991</v>
      </c>
      <c r="AK2301" s="14">
        <f t="shared" si="1388"/>
        <v>0.87999999999999989</v>
      </c>
      <c r="AL2301" s="24">
        <f t="shared" si="1382"/>
        <v>870.75201367465615</v>
      </c>
      <c r="AM2301" s="14">
        <f t="shared" si="1383"/>
        <v>689.43701273208478</v>
      </c>
      <c r="AN2301" s="138" t="str">
        <f t="shared" si="1384"/>
        <v>modifiée</v>
      </c>
      <c r="AP2301" s="124"/>
    </row>
    <row r="2302" spans="2:42" x14ac:dyDescent="0.25">
      <c r="B2302" s="3">
        <f t="shared" si="1365"/>
        <v>11420</v>
      </c>
      <c r="C2302" s="14">
        <f t="shared" si="1366"/>
        <v>190.33333333333334</v>
      </c>
      <c r="D2302" s="11">
        <f t="shared" si="1367"/>
        <v>1118.0970384665354</v>
      </c>
      <c r="E2302" s="11">
        <f t="shared" si="1352"/>
        <v>1089.0589945055722</v>
      </c>
      <c r="F2302" s="11">
        <f t="shared" si="1368"/>
        <v>589.82480032927913</v>
      </c>
      <c r="G2302" s="11">
        <f t="shared" si="1353"/>
        <v>839.02474164359796</v>
      </c>
      <c r="H2302" s="11">
        <f t="shared" si="1354"/>
        <v>729.79806292687738</v>
      </c>
      <c r="I2302" s="24">
        <f t="shared" si="1369"/>
        <v>589.82480032927913</v>
      </c>
      <c r="J2302" s="12">
        <f t="shared" si="1355"/>
        <v>0.21450387232544302</v>
      </c>
      <c r="K2302" s="24">
        <f t="shared" si="1356"/>
        <v>748.53022910834306</v>
      </c>
      <c r="L2302" s="12">
        <f t="shared" si="1370"/>
        <v>0.16638758805584336</v>
      </c>
      <c r="M2302" s="24">
        <f t="shared" si="1371"/>
        <v>839.02474164359796</v>
      </c>
      <c r="N2302" s="12">
        <f t="shared" si="1357"/>
        <v>0.67846977210101322</v>
      </c>
      <c r="O2302" s="24">
        <f t="shared" si="1358"/>
        <v>709.96220892425617</v>
      </c>
      <c r="P2302" s="12">
        <f t="shared" si="1372"/>
        <v>0.24042556856731348</v>
      </c>
      <c r="Q2302" s="24">
        <f t="shared" si="1373"/>
        <v>729.79806292687738</v>
      </c>
      <c r="R2302" s="12">
        <f t="shared" si="1359"/>
        <v>0.12837962411977072</v>
      </c>
      <c r="S2302" s="24">
        <f t="shared" si="1360"/>
        <v>2251.2352784572035</v>
      </c>
      <c r="T2302" s="12">
        <f t="shared" si="1374"/>
        <v>7.5007030533545599E-2</v>
      </c>
      <c r="W2302" s="24">
        <f t="shared" si="1375"/>
        <v>1052.3144161862135</v>
      </c>
      <c r="X2302" s="24">
        <f t="shared" si="1376"/>
        <v>650</v>
      </c>
      <c r="Y2302" s="13">
        <f t="shared" si="1361"/>
        <v>0.24734063057449254</v>
      </c>
      <c r="Z2302" s="24">
        <f t="shared" si="1362"/>
        <v>918.6144579839663</v>
      </c>
      <c r="AA2302" s="24">
        <f t="shared" si="1363"/>
        <v>9908.493831675758</v>
      </c>
      <c r="AB2302" s="24">
        <f t="shared" si="1377"/>
        <v>891.05623955654551</v>
      </c>
      <c r="AC2302" s="24">
        <f t="shared" si="1378"/>
        <v>729.79806292687738</v>
      </c>
      <c r="AD2302" s="123">
        <f t="shared" si="1379"/>
        <v>11420</v>
      </c>
      <c r="AE2302" s="14">
        <f t="shared" si="1380"/>
        <v>190.33333333333334</v>
      </c>
      <c r="AF2302" s="24">
        <f t="shared" si="1364"/>
        <v>500</v>
      </c>
      <c r="AG2302" s="3">
        <f t="shared" si="1381"/>
        <v>-1</v>
      </c>
      <c r="AH2302" s="14">
        <f t="shared" si="1385"/>
        <v>0</v>
      </c>
      <c r="AI2302" s="14">
        <f t="shared" si="1386"/>
        <v>0</v>
      </c>
      <c r="AJ2302" s="14">
        <f t="shared" si="1387"/>
        <v>0.64999999999999991</v>
      </c>
      <c r="AK2302" s="14">
        <f t="shared" si="1388"/>
        <v>0.87999999999999989</v>
      </c>
      <c r="AL2302" s="24">
        <f t="shared" si="1382"/>
        <v>870.902340003581</v>
      </c>
      <c r="AM2302" s="14">
        <f t="shared" si="1383"/>
        <v>689.4902638209486</v>
      </c>
      <c r="AN2302" s="138" t="str">
        <f t="shared" si="1384"/>
        <v>modifiée</v>
      </c>
      <c r="AP2302" s="124"/>
    </row>
    <row r="2303" spans="2:42" x14ac:dyDescent="0.25">
      <c r="B2303" s="3">
        <f t="shared" si="1365"/>
        <v>11425</v>
      </c>
      <c r="C2303" s="14">
        <f t="shared" si="1366"/>
        <v>190.41666666666666</v>
      </c>
      <c r="D2303" s="11">
        <f t="shared" si="1367"/>
        <v>1118.1625815980517</v>
      </c>
      <c r="E2303" s="11">
        <f t="shared" si="1352"/>
        <v>1089.2797699319444</v>
      </c>
      <c r="F2303" s="11">
        <f t="shared" si="1368"/>
        <v>589.99118791733497</v>
      </c>
      <c r="G2303" s="11">
        <f t="shared" si="1353"/>
        <v>839.26516721216524</v>
      </c>
      <c r="H2303" s="11">
        <f t="shared" si="1354"/>
        <v>729.87306995741096</v>
      </c>
      <c r="I2303" s="24">
        <f t="shared" si="1369"/>
        <v>589.99118791733497</v>
      </c>
      <c r="J2303" s="12">
        <f t="shared" si="1355"/>
        <v>0.2144515915330012</v>
      </c>
      <c r="K2303" s="24">
        <f t="shared" si="1356"/>
        <v>748.71271203264655</v>
      </c>
      <c r="L2303" s="12">
        <f t="shared" si="1370"/>
        <v>0.16631836208351619</v>
      </c>
      <c r="M2303" s="24">
        <f t="shared" si="1371"/>
        <v>839.26516721216524</v>
      </c>
      <c r="N2303" s="12">
        <f t="shared" si="1357"/>
        <v>0.67882003632832921</v>
      </c>
      <c r="O2303" s="24">
        <f t="shared" si="1358"/>
        <v>709.59587565295567</v>
      </c>
      <c r="P2303" s="12">
        <f t="shared" si="1372"/>
        <v>0.24037466792727252</v>
      </c>
      <c r="Q2303" s="24">
        <f t="shared" si="1373"/>
        <v>729.87306995741096</v>
      </c>
      <c r="R2303" s="12">
        <f t="shared" si="1359"/>
        <v>0.12755066896841738</v>
      </c>
      <c r="S2303" s="24">
        <f t="shared" si="1360"/>
        <v>2265.8661157242946</v>
      </c>
      <c r="T2303" s="12">
        <f t="shared" si="1374"/>
        <v>7.4541246662173682E-2</v>
      </c>
      <c r="W2303" s="24">
        <f t="shared" si="1375"/>
        <v>1052.5617568167879</v>
      </c>
      <c r="X2303" s="24">
        <f t="shared" si="1376"/>
        <v>650</v>
      </c>
      <c r="Y2303" s="13">
        <f t="shared" si="1361"/>
        <v>0.24727995720097865</v>
      </c>
      <c r="Z2303" s="24">
        <f t="shared" si="1362"/>
        <v>917.95032787891273</v>
      </c>
      <c r="AA2303" s="24">
        <f t="shared" si="1363"/>
        <v>9906.502040738611</v>
      </c>
      <c r="AB2303" s="24">
        <f t="shared" si="1377"/>
        <v>891.21741338709944</v>
      </c>
      <c r="AC2303" s="24">
        <f t="shared" si="1378"/>
        <v>729.87306995741096</v>
      </c>
      <c r="AD2303" s="123">
        <f t="shared" si="1379"/>
        <v>11425</v>
      </c>
      <c r="AE2303" s="14">
        <f t="shared" si="1380"/>
        <v>190.41666666666666</v>
      </c>
      <c r="AF2303" s="24">
        <f t="shared" si="1364"/>
        <v>500</v>
      </c>
      <c r="AG2303" s="3">
        <f t="shared" si="1381"/>
        <v>-1</v>
      </c>
      <c r="AH2303" s="14">
        <f t="shared" si="1385"/>
        <v>0</v>
      </c>
      <c r="AI2303" s="14">
        <f t="shared" si="1386"/>
        <v>0</v>
      </c>
      <c r="AJ2303" s="14">
        <f t="shared" si="1387"/>
        <v>0.64999999999999991</v>
      </c>
      <c r="AK2303" s="14">
        <f t="shared" si="1388"/>
        <v>0.87999999999999989</v>
      </c>
      <c r="AL2303" s="24">
        <f t="shared" si="1382"/>
        <v>871.05241609765289</v>
      </c>
      <c r="AM2303" s="14">
        <f t="shared" si="1383"/>
        <v>689.54307537851798</v>
      </c>
      <c r="AN2303" s="138" t="str">
        <f t="shared" si="1384"/>
        <v>modifiée</v>
      </c>
      <c r="AP2303" s="124"/>
    </row>
    <row r="2304" spans="2:42" x14ac:dyDescent="0.25">
      <c r="B2304" s="3">
        <f t="shared" si="1365"/>
        <v>11430</v>
      </c>
      <c r="C2304" s="14">
        <f t="shared" si="1366"/>
        <v>190.5</v>
      </c>
      <c r="D2304" s="11">
        <f t="shared" si="1367"/>
        <v>1118.2280960705675</v>
      </c>
      <c r="E2304" s="11">
        <f t="shared" si="1352"/>
        <v>1089.5005453583167</v>
      </c>
      <c r="F2304" s="11">
        <f t="shared" si="1368"/>
        <v>590.1575062794185</v>
      </c>
      <c r="G2304" s="11">
        <f t="shared" si="1353"/>
        <v>839.50554188009255</v>
      </c>
      <c r="H2304" s="11">
        <f t="shared" si="1354"/>
        <v>729.94761120407316</v>
      </c>
      <c r="I2304" s="24">
        <f t="shared" si="1369"/>
        <v>590.1575062794185</v>
      </c>
      <c r="J2304" s="12">
        <f t="shared" si="1355"/>
        <v>0.2143993224796035</v>
      </c>
      <c r="K2304" s="24">
        <f t="shared" si="1356"/>
        <v>748.89524294865953</v>
      </c>
      <c r="L2304" s="12">
        <f t="shared" si="1370"/>
        <v>0.16624916996156561</v>
      </c>
      <c r="M2304" s="24">
        <f t="shared" si="1371"/>
        <v>839.50554188009255</v>
      </c>
      <c r="N2304" s="12">
        <f t="shared" si="1357"/>
        <v>0.67916903399204986</v>
      </c>
      <c r="O2304" s="24">
        <f t="shared" si="1358"/>
        <v>709.23124285847587</v>
      </c>
      <c r="P2304" s="12">
        <f t="shared" si="1372"/>
        <v>0.24032327466976267</v>
      </c>
      <c r="Q2304" s="24">
        <f t="shared" si="1373"/>
        <v>729.94761120407316</v>
      </c>
      <c r="R2304" s="12">
        <f t="shared" si="1359"/>
        <v>0.12672239372778243</v>
      </c>
      <c r="S2304" s="24">
        <f t="shared" si="1360"/>
        <v>2280.6761326995074</v>
      </c>
      <c r="T2304" s="12">
        <f t="shared" si="1374"/>
        <v>7.4075696453564918E-2</v>
      </c>
      <c r="W2304" s="24">
        <f t="shared" si="1375"/>
        <v>1052.809036773989</v>
      </c>
      <c r="X2304" s="24">
        <f t="shared" si="1376"/>
        <v>650</v>
      </c>
      <c r="Y2304" s="13">
        <f t="shared" si="1361"/>
        <v>0.24721954766900647</v>
      </c>
      <c r="Z2304" s="24">
        <f t="shared" si="1362"/>
        <v>917.28771460819303</v>
      </c>
      <c r="AA2304" s="24">
        <f t="shared" si="1363"/>
        <v>9904.5202823876061</v>
      </c>
      <c r="AB2304" s="24">
        <f t="shared" si="1377"/>
        <v>891.37832398903106</v>
      </c>
      <c r="AC2304" s="24">
        <f t="shared" si="1378"/>
        <v>729.94761120407316</v>
      </c>
      <c r="AD2304" s="123">
        <f t="shared" si="1379"/>
        <v>11430</v>
      </c>
      <c r="AE2304" s="14">
        <f t="shared" si="1380"/>
        <v>190.5</v>
      </c>
      <c r="AF2304" s="24">
        <f t="shared" si="1364"/>
        <v>500</v>
      </c>
      <c r="AG2304" s="3">
        <f t="shared" si="1381"/>
        <v>-1</v>
      </c>
      <c r="AH2304" s="14">
        <f t="shared" si="1385"/>
        <v>0</v>
      </c>
      <c r="AI2304" s="14">
        <f t="shared" si="1386"/>
        <v>0</v>
      </c>
      <c r="AJ2304" s="14">
        <f t="shared" si="1387"/>
        <v>0.64999999999999991</v>
      </c>
      <c r="AK2304" s="14">
        <f t="shared" si="1388"/>
        <v>0.87999999999999989</v>
      </c>
      <c r="AL2304" s="24">
        <f t="shared" si="1382"/>
        <v>871.20224219677118</v>
      </c>
      <c r="AM2304" s="14">
        <f t="shared" si="1383"/>
        <v>689.5954476195534</v>
      </c>
      <c r="AN2304" s="138" t="str">
        <f t="shared" si="1384"/>
        <v>modifiée</v>
      </c>
      <c r="AP2304" s="124"/>
    </row>
    <row r="2305" spans="2:42" x14ac:dyDescent="0.25">
      <c r="B2305" s="3">
        <f t="shared" si="1365"/>
        <v>11435</v>
      </c>
      <c r="C2305" s="14">
        <f t="shared" si="1366"/>
        <v>190.58333333333334</v>
      </c>
      <c r="D2305" s="11">
        <f t="shared" si="1367"/>
        <v>1118.2935819091347</v>
      </c>
      <c r="E2305" s="11">
        <f t="shared" si="1352"/>
        <v>1089.7213207846889</v>
      </c>
      <c r="F2305" s="11">
        <f t="shared" si="1368"/>
        <v>590.32375544938009</v>
      </c>
      <c r="G2305" s="11">
        <f t="shared" si="1353"/>
        <v>839.74586515476233</v>
      </c>
      <c r="H2305" s="11">
        <f t="shared" si="1354"/>
        <v>730.02168690052667</v>
      </c>
      <c r="I2305" s="24">
        <f t="shared" si="1369"/>
        <v>590.32375544938009</v>
      </c>
      <c r="J2305" s="12">
        <f t="shared" si="1355"/>
        <v>0.21434706518281535</v>
      </c>
      <c r="K2305" s="24">
        <f t="shared" si="1356"/>
        <v>749.07782180011532</v>
      </c>
      <c r="L2305" s="12">
        <f t="shared" si="1370"/>
        <v>0.16618001168889504</v>
      </c>
      <c r="M2305" s="24">
        <f t="shared" si="1371"/>
        <v>839.74586515476233</v>
      </c>
      <c r="N2305" s="12">
        <f t="shared" si="1357"/>
        <v>0.67951677121473009</v>
      </c>
      <c r="O2305" s="24">
        <f t="shared" si="1358"/>
        <v>708.86829949478408</v>
      </c>
      <c r="P2305" s="12">
        <f t="shared" si="1372"/>
        <v>0.24027139197458244</v>
      </c>
      <c r="Q2305" s="24">
        <f t="shared" si="1373"/>
        <v>730.02168690052667</v>
      </c>
      <c r="R2305" s="12">
        <f t="shared" si="1359"/>
        <v>0.12589484339483292</v>
      </c>
      <c r="S2305" s="24">
        <f t="shared" si="1360"/>
        <v>2295.6678054485355</v>
      </c>
      <c r="T2305" s="12">
        <f t="shared" si="1374"/>
        <v>7.3610403937546337E-2</v>
      </c>
      <c r="W2305" s="24">
        <f t="shared" si="1375"/>
        <v>1053.0562563216579</v>
      </c>
      <c r="X2305" s="24">
        <f t="shared" si="1376"/>
        <v>650</v>
      </c>
      <c r="Y2305" s="13">
        <f t="shared" si="1361"/>
        <v>0.24715940078645038</v>
      </c>
      <c r="Z2305" s="24">
        <f t="shared" si="1362"/>
        <v>916.62661157577645</v>
      </c>
      <c r="AA2305" s="24">
        <f t="shared" si="1363"/>
        <v>9902.5485110345744</v>
      </c>
      <c r="AB2305" s="24">
        <f t="shared" si="1377"/>
        <v>891.53897161109228</v>
      </c>
      <c r="AC2305" s="24">
        <f t="shared" si="1378"/>
        <v>730.02168690052667</v>
      </c>
      <c r="AD2305" s="123">
        <f t="shared" si="1379"/>
        <v>11435</v>
      </c>
      <c r="AE2305" s="14">
        <f t="shared" si="1380"/>
        <v>190.58333333333334</v>
      </c>
      <c r="AF2305" s="24">
        <f t="shared" si="1364"/>
        <v>500</v>
      </c>
      <c r="AG2305" s="3">
        <f t="shared" si="1381"/>
        <v>-1</v>
      </c>
      <c r="AH2305" s="14">
        <f t="shared" si="1385"/>
        <v>0</v>
      </c>
      <c r="AI2305" s="14">
        <f t="shared" si="1386"/>
        <v>0</v>
      </c>
      <c r="AJ2305" s="14">
        <f t="shared" si="1387"/>
        <v>0.64999999999999991</v>
      </c>
      <c r="AK2305" s="14">
        <f t="shared" si="1388"/>
        <v>0.87999999999999989</v>
      </c>
      <c r="AL2305" s="24">
        <f t="shared" si="1382"/>
        <v>871.35181855155088</v>
      </c>
      <c r="AM2305" s="14">
        <f t="shared" si="1383"/>
        <v>689.64738078144399</v>
      </c>
      <c r="AN2305" s="138" t="str">
        <f t="shared" si="1384"/>
        <v>modifiée</v>
      </c>
      <c r="AP2305" s="124"/>
    </row>
    <row r="2306" spans="2:42" x14ac:dyDescent="0.25">
      <c r="B2306" s="3">
        <f t="shared" si="1365"/>
        <v>11440</v>
      </c>
      <c r="C2306" s="14">
        <f t="shared" si="1366"/>
        <v>190.66666666666666</v>
      </c>
      <c r="D2306" s="11">
        <f t="shared" si="1367"/>
        <v>1118.359039138772</v>
      </c>
      <c r="E2306" s="11">
        <f t="shared" si="1352"/>
        <v>1089.9420962110612</v>
      </c>
      <c r="F2306" s="11">
        <f t="shared" si="1368"/>
        <v>590.48993546106897</v>
      </c>
      <c r="G2306" s="11">
        <f t="shared" si="1353"/>
        <v>839.98613654673693</v>
      </c>
      <c r="H2306" s="11">
        <f t="shared" si="1354"/>
        <v>730.09529730446422</v>
      </c>
      <c r="I2306" s="24">
        <f t="shared" si="1369"/>
        <v>590.48993546106897</v>
      </c>
      <c r="J2306" s="12">
        <f t="shared" si="1355"/>
        <v>0.2142948196601614</v>
      </c>
      <c r="K2306" s="24">
        <f t="shared" si="1356"/>
        <v>749.26044853075916</v>
      </c>
      <c r="L2306" s="12">
        <f t="shared" si="1370"/>
        <v>0.16611088726437973</v>
      </c>
      <c r="M2306" s="24">
        <f t="shared" si="1371"/>
        <v>839.98613654673693</v>
      </c>
      <c r="N2306" s="12">
        <f t="shared" si="1357"/>
        <v>0.67986325408405957</v>
      </c>
      <c r="O2306" s="24">
        <f t="shared" si="1358"/>
        <v>708.5070346067198</v>
      </c>
      <c r="P2306" s="12">
        <f t="shared" si="1372"/>
        <v>0.24021902300211312</v>
      </c>
      <c r="Q2306" s="24">
        <f t="shared" si="1373"/>
        <v>730.09529730446422</v>
      </c>
      <c r="R2306" s="12">
        <f t="shared" si="1359"/>
        <v>0.12506806308151078</v>
      </c>
      <c r="S2306" s="24">
        <f t="shared" si="1360"/>
        <v>2310.8436457126909</v>
      </c>
      <c r="T2306" s="12">
        <f t="shared" si="1374"/>
        <v>7.3145393258547464E-2</v>
      </c>
      <c r="W2306" s="24">
        <f t="shared" si="1375"/>
        <v>1053.3034157224442</v>
      </c>
      <c r="X2306" s="24">
        <f t="shared" si="1376"/>
        <v>650</v>
      </c>
      <c r="Y2306" s="13">
        <f t="shared" si="1361"/>
        <v>0.24709951536570929</v>
      </c>
      <c r="Z2306" s="24">
        <f t="shared" si="1362"/>
        <v>915.96701221542389</v>
      </c>
      <c r="AA2306" s="24">
        <f t="shared" si="1363"/>
        <v>9900.5866812596105</v>
      </c>
      <c r="AB2306" s="24">
        <f t="shared" si="1377"/>
        <v>891.69935651345418</v>
      </c>
      <c r="AC2306" s="24">
        <f t="shared" si="1378"/>
        <v>730.09529730446422</v>
      </c>
      <c r="AD2306" s="123">
        <f t="shared" si="1379"/>
        <v>11440</v>
      </c>
      <c r="AE2306" s="14">
        <f t="shared" si="1380"/>
        <v>190.66666666666666</v>
      </c>
      <c r="AF2306" s="24">
        <f t="shared" si="1364"/>
        <v>500</v>
      </c>
      <c r="AG2306" s="3">
        <f t="shared" si="1381"/>
        <v>-1</v>
      </c>
      <c r="AH2306" s="14">
        <f t="shared" si="1385"/>
        <v>0</v>
      </c>
      <c r="AI2306" s="14">
        <f t="shared" si="1386"/>
        <v>0</v>
      </c>
      <c r="AJ2306" s="14">
        <f t="shared" si="1387"/>
        <v>0.64999999999999991</v>
      </c>
      <c r="AK2306" s="14">
        <f t="shared" si="1388"/>
        <v>0.87999999999999989</v>
      </c>
      <c r="AL2306" s="24">
        <f t="shared" si="1382"/>
        <v>871.50114542338156</v>
      </c>
      <c r="AM2306" s="14">
        <f t="shared" si="1383"/>
        <v>689.69887512431887</v>
      </c>
      <c r="AN2306" s="138" t="str">
        <f t="shared" si="1384"/>
        <v>modifiée</v>
      </c>
      <c r="AP2306" s="124"/>
    </row>
    <row r="2307" spans="2:42" x14ac:dyDescent="0.25">
      <c r="B2307" s="3">
        <f t="shared" si="1365"/>
        <v>11445</v>
      </c>
      <c r="C2307" s="14">
        <f t="shared" si="1366"/>
        <v>190.75</v>
      </c>
      <c r="D2307" s="11">
        <f t="shared" si="1367"/>
        <v>1118.4244677844652</v>
      </c>
      <c r="E2307" s="11">
        <f t="shared" si="1352"/>
        <v>1090.1628716374335</v>
      </c>
      <c r="F2307" s="11">
        <f t="shared" si="1368"/>
        <v>590.65604634833335</v>
      </c>
      <c r="G2307" s="11">
        <f t="shared" si="1353"/>
        <v>840.2263555697391</v>
      </c>
      <c r="H2307" s="11">
        <f t="shared" si="1354"/>
        <v>730.16844269772275</v>
      </c>
      <c r="I2307" s="24">
        <f t="shared" si="1369"/>
        <v>590.65604634833335</v>
      </c>
      <c r="J2307" s="12">
        <f t="shared" si="1355"/>
        <v>0.21424258592912579</v>
      </c>
      <c r="K2307" s="24">
        <f t="shared" si="1356"/>
        <v>749.44312308434723</v>
      </c>
      <c r="L2307" s="12">
        <f t="shared" si="1370"/>
        <v>0.16604179668685667</v>
      </c>
      <c r="M2307" s="24">
        <f t="shared" si="1371"/>
        <v>840.2263555697391</v>
      </c>
      <c r="N2307" s="12">
        <f t="shared" si="1357"/>
        <v>0.68020848865307038</v>
      </c>
      <c r="O2307" s="24">
        <f t="shared" si="1358"/>
        <v>708.14743732909994</v>
      </c>
      <c r="P2307" s="12">
        <f t="shared" si="1372"/>
        <v>0.2401661708934143</v>
      </c>
      <c r="Q2307" s="24">
        <f t="shared" si="1373"/>
        <v>730.16844269772275</v>
      </c>
      <c r="R2307" s="12">
        <f t="shared" si="1359"/>
        <v>0.12424209800375628</v>
      </c>
      <c r="S2307" s="24">
        <f t="shared" si="1360"/>
        <v>2326.2062014178587</v>
      </c>
      <c r="T2307" s="12">
        <f t="shared" si="1374"/>
        <v>7.2680688669992E-2</v>
      </c>
      <c r="W2307" s="24">
        <f t="shared" si="1375"/>
        <v>1053.55051523781</v>
      </c>
      <c r="X2307" s="24">
        <f t="shared" si="1376"/>
        <v>650</v>
      </c>
      <c r="Y2307" s="13">
        <f t="shared" si="1361"/>
        <v>0.24703989022370215</v>
      </c>
      <c r="Z2307" s="24">
        <f t="shared" si="1362"/>
        <v>915.30890999058556</v>
      </c>
      <c r="AA2307" s="24">
        <f t="shared" si="1363"/>
        <v>9898.6347478109801</v>
      </c>
      <c r="AB2307" s="24">
        <f t="shared" si="1377"/>
        <v>891.85947896776634</v>
      </c>
      <c r="AC2307" s="24">
        <f t="shared" si="1378"/>
        <v>730.16844269772275</v>
      </c>
      <c r="AD2307" s="123">
        <f t="shared" si="1379"/>
        <v>11445</v>
      </c>
      <c r="AE2307" s="14">
        <f t="shared" si="1380"/>
        <v>190.75</v>
      </c>
      <c r="AF2307" s="24">
        <f t="shared" si="1364"/>
        <v>500</v>
      </c>
      <c r="AG2307" s="3">
        <f t="shared" si="1381"/>
        <v>-1</v>
      </c>
      <c r="AH2307" s="14">
        <f t="shared" si="1385"/>
        <v>0</v>
      </c>
      <c r="AI2307" s="14">
        <f t="shared" si="1386"/>
        <v>0</v>
      </c>
      <c r="AJ2307" s="14">
        <f t="shared" si="1387"/>
        <v>0.64999999999999991</v>
      </c>
      <c r="AK2307" s="14">
        <f t="shared" si="1388"/>
        <v>0.87999999999999989</v>
      </c>
      <c r="AL2307" s="24">
        <f t="shared" si="1382"/>
        <v>871.65022308448079</v>
      </c>
      <c r="AM2307" s="14">
        <f t="shared" si="1383"/>
        <v>689.74993093115143</v>
      </c>
      <c r="AN2307" s="138" t="str">
        <f t="shared" si="1384"/>
        <v>modifiée</v>
      </c>
      <c r="AP2307" s="124"/>
    </row>
    <row r="2308" spans="2:42" x14ac:dyDescent="0.25">
      <c r="B2308" s="3">
        <f t="shared" si="1365"/>
        <v>11450</v>
      </c>
      <c r="C2308" s="14">
        <f t="shared" si="1366"/>
        <v>190.83333333333334</v>
      </c>
      <c r="D2308" s="11">
        <f t="shared" si="1367"/>
        <v>1118.4898678711677</v>
      </c>
      <c r="E2308" s="11">
        <f t="shared" si="1352"/>
        <v>1090.3836470638057</v>
      </c>
      <c r="F2308" s="11">
        <f t="shared" si="1368"/>
        <v>590.82208814502019</v>
      </c>
      <c r="G2308" s="11">
        <f t="shared" si="1353"/>
        <v>840.46652174063252</v>
      </c>
      <c r="H2308" s="11">
        <f t="shared" si="1354"/>
        <v>730.2411233863927</v>
      </c>
      <c r="I2308" s="24">
        <f t="shared" si="1369"/>
        <v>590.82208814502019</v>
      </c>
      <c r="J2308" s="12">
        <f t="shared" si="1355"/>
        <v>0.21419036400715213</v>
      </c>
      <c r="K2308" s="24">
        <f t="shared" si="1356"/>
        <v>749.62584540464763</v>
      </c>
      <c r="L2308" s="12">
        <f t="shared" si="1370"/>
        <v>0.16597273995509568</v>
      </c>
      <c r="M2308" s="24">
        <f t="shared" si="1371"/>
        <v>840.46652174063252</v>
      </c>
      <c r="N2308" s="12">
        <f t="shared" si="1357"/>
        <v>0.68055248094034171</v>
      </c>
      <c r="O2308" s="24">
        <f t="shared" si="1358"/>
        <v>707.789496885836</v>
      </c>
      <c r="P2308" s="12">
        <f t="shared" si="1372"/>
        <v>0.2401128387702556</v>
      </c>
      <c r="Q2308" s="24">
        <f t="shared" si="1373"/>
        <v>730.2411233863927</v>
      </c>
      <c r="R2308" s="12">
        <f t="shared" si="1359"/>
        <v>0.1234169934703815</v>
      </c>
      <c r="S2308" s="24">
        <f t="shared" si="1360"/>
        <v>2341.758057190581</v>
      </c>
      <c r="T2308" s="12">
        <f t="shared" si="1374"/>
        <v>7.2216314528570483E-2</v>
      </c>
      <c r="W2308" s="24">
        <f t="shared" si="1375"/>
        <v>1053.7975551280338</v>
      </c>
      <c r="X2308" s="24">
        <f t="shared" si="1376"/>
        <v>650</v>
      </c>
      <c r="Y2308" s="13">
        <f t="shared" si="1361"/>
        <v>0.24698052418185415</v>
      </c>
      <c r="Z2308" s="24">
        <f t="shared" si="1362"/>
        <v>914.65229839429867</v>
      </c>
      <c r="AA2308" s="24">
        <f t="shared" si="1363"/>
        <v>9896.6926656046198</v>
      </c>
      <c r="AB2308" s="24">
        <f t="shared" si="1377"/>
        <v>892.01933925721323</v>
      </c>
      <c r="AC2308" s="24">
        <f t="shared" si="1378"/>
        <v>730.2411233863927</v>
      </c>
      <c r="AD2308" s="123">
        <f t="shared" si="1379"/>
        <v>11450</v>
      </c>
      <c r="AE2308" s="14">
        <f t="shared" si="1380"/>
        <v>190.83333333333334</v>
      </c>
      <c r="AF2308" s="24">
        <f t="shared" si="1364"/>
        <v>500</v>
      </c>
      <c r="AG2308" s="3">
        <f t="shared" si="1381"/>
        <v>-1</v>
      </c>
      <c r="AH2308" s="14">
        <f t="shared" si="1385"/>
        <v>0</v>
      </c>
      <c r="AI2308" s="14">
        <f t="shared" si="1386"/>
        <v>0</v>
      </c>
      <c r="AJ2308" s="14">
        <f t="shared" si="1387"/>
        <v>0.64999999999999991</v>
      </c>
      <c r="AK2308" s="14">
        <f t="shared" si="1388"/>
        <v>0.87999999999999989</v>
      </c>
      <c r="AL2308" s="24">
        <f t="shared" si="1382"/>
        <v>871.79905181794652</v>
      </c>
      <c r="AM2308" s="14">
        <f t="shared" si="1383"/>
        <v>689.80054850785939</v>
      </c>
      <c r="AN2308" s="138" t="str">
        <f t="shared" si="1384"/>
        <v>modifiée</v>
      </c>
      <c r="AP2308" s="124"/>
    </row>
    <row r="2309" spans="2:42" x14ac:dyDescent="0.25">
      <c r="B2309" s="3">
        <f t="shared" si="1365"/>
        <v>11455</v>
      </c>
      <c r="C2309" s="14">
        <f t="shared" si="1366"/>
        <v>190.91666666666666</v>
      </c>
      <c r="D2309" s="11">
        <f t="shared" si="1367"/>
        <v>1118.5552394238</v>
      </c>
      <c r="E2309" s="11">
        <f t="shared" si="1352"/>
        <v>1090.6044224901777</v>
      </c>
      <c r="F2309" s="11">
        <f t="shared" si="1368"/>
        <v>590.98806088497531</v>
      </c>
      <c r="G2309" s="11">
        <f t="shared" si="1353"/>
        <v>840.70663457940282</v>
      </c>
      <c r="H2309" s="11">
        <f t="shared" si="1354"/>
        <v>730.31333970092123</v>
      </c>
      <c r="I2309" s="24">
        <f t="shared" si="1369"/>
        <v>590.98806088497531</v>
      </c>
      <c r="J2309" s="12">
        <f t="shared" si="1355"/>
        <v>0.21413815391164376</v>
      </c>
      <c r="K2309" s="24">
        <f t="shared" si="1356"/>
        <v>749.80861543543961</v>
      </c>
      <c r="L2309" s="12">
        <f t="shared" si="1370"/>
        <v>0.16590371706784843</v>
      </c>
      <c r="M2309" s="24">
        <f t="shared" si="1371"/>
        <v>840.70663457940282</v>
      </c>
      <c r="N2309" s="12">
        <f t="shared" si="1357"/>
        <v>0.68089523693020637</v>
      </c>
      <c r="O2309" s="24">
        <f t="shared" si="1358"/>
        <v>707.43320258905896</v>
      </c>
      <c r="P2309" s="12">
        <f t="shared" si="1372"/>
        <v>0.24005902973540186</v>
      </c>
      <c r="Q2309" s="24">
        <f t="shared" si="1373"/>
        <v>730.31333970092123</v>
      </c>
      <c r="R2309" s="12">
        <f t="shared" si="1359"/>
        <v>0.12259279487180993</v>
      </c>
      <c r="S2309" s="24">
        <f t="shared" si="1360"/>
        <v>2357.5018348811727</v>
      </c>
      <c r="T2309" s="12">
        <f t="shared" si="1374"/>
        <v>7.1752295288458834E-2</v>
      </c>
      <c r="W2309" s="24">
        <f t="shared" si="1375"/>
        <v>1054.0445356522157</v>
      </c>
      <c r="X2309" s="24">
        <f t="shared" si="1376"/>
        <v>650</v>
      </c>
      <c r="Y2309" s="13">
        <f t="shared" si="1361"/>
        <v>0.24692141606608475</v>
      </c>
      <c r="Z2309" s="24">
        <f t="shared" si="1362"/>
        <v>913.997170949051</v>
      </c>
      <c r="AA2309" s="24">
        <f t="shared" si="1363"/>
        <v>9894.7603897237477</v>
      </c>
      <c r="AB2309" s="24">
        <f t="shared" si="1377"/>
        <v>892.17893767656847</v>
      </c>
      <c r="AC2309" s="24">
        <f t="shared" si="1378"/>
        <v>730.31333970092123</v>
      </c>
      <c r="AD2309" s="123">
        <f t="shared" si="1379"/>
        <v>11455</v>
      </c>
      <c r="AE2309" s="14">
        <f t="shared" si="1380"/>
        <v>190.91666666666666</v>
      </c>
      <c r="AF2309" s="24">
        <f t="shared" si="1364"/>
        <v>500</v>
      </c>
      <c r="AG2309" s="3">
        <f t="shared" si="1381"/>
        <v>-1</v>
      </c>
      <c r="AH2309" s="14">
        <f t="shared" si="1385"/>
        <v>0</v>
      </c>
      <c r="AI2309" s="14">
        <f t="shared" si="1386"/>
        <v>0</v>
      </c>
      <c r="AJ2309" s="14">
        <f t="shared" si="1387"/>
        <v>0.64999999999999991</v>
      </c>
      <c r="AK2309" s="14">
        <f t="shared" si="1388"/>
        <v>0.87999999999999989</v>
      </c>
      <c r="AL2309" s="24">
        <f t="shared" si="1382"/>
        <v>871.94763191780771</v>
      </c>
      <c r="AM2309" s="14">
        <f t="shared" si="1383"/>
        <v>689.85072818339961</v>
      </c>
      <c r="AN2309" s="138" t="str">
        <f t="shared" si="1384"/>
        <v>modifiée</v>
      </c>
      <c r="AP2309" s="124"/>
    </row>
    <row r="2310" spans="2:42" x14ac:dyDescent="0.25">
      <c r="B2310" s="3">
        <f t="shared" si="1365"/>
        <v>11460</v>
      </c>
      <c r="C2310" s="14">
        <f t="shared" si="1366"/>
        <v>191</v>
      </c>
      <c r="D2310" s="11">
        <f t="shared" si="1367"/>
        <v>1118.6205824672504</v>
      </c>
      <c r="E2310" s="11">
        <f t="shared" si="1352"/>
        <v>1090.82519791655</v>
      </c>
      <c r="F2310" s="11">
        <f t="shared" si="1368"/>
        <v>591.15396460204317</v>
      </c>
      <c r="G2310" s="11">
        <f t="shared" si="1353"/>
        <v>840.94669360913826</v>
      </c>
      <c r="H2310" s="11">
        <f t="shared" si="1354"/>
        <v>730.38509199620967</v>
      </c>
      <c r="I2310" s="24">
        <f t="shared" si="1369"/>
        <v>591.15396460204317</v>
      </c>
      <c r="J2310" s="12">
        <f t="shared" si="1355"/>
        <v>0.21408595565996333</v>
      </c>
      <c r="K2310" s="24">
        <f t="shared" si="1356"/>
        <v>749.99143312051365</v>
      </c>
      <c r="L2310" s="12">
        <f t="shared" si="1370"/>
        <v>0.16583472802379953</v>
      </c>
      <c r="M2310" s="24">
        <f t="shared" si="1371"/>
        <v>840.94669360913826</v>
      </c>
      <c r="N2310" s="12">
        <f t="shared" si="1357"/>
        <v>0.68123676257295396</v>
      </c>
      <c r="O2310" s="24">
        <f t="shared" si="1358"/>
        <v>707.07854383825588</v>
      </c>
      <c r="P2310" s="12">
        <f t="shared" si="1372"/>
        <v>0.24000474687257864</v>
      </c>
      <c r="Q2310" s="24">
        <f t="shared" si="1373"/>
        <v>730.38509199620967</v>
      </c>
      <c r="R2310" s="12">
        <f t="shared" si="1359"/>
        <v>0.12176954766868349</v>
      </c>
      <c r="S2310" s="24">
        <f t="shared" si="1360"/>
        <v>2373.440194094037</v>
      </c>
      <c r="T2310" s="12">
        <f t="shared" si="1374"/>
        <v>7.1288655495380909E-2</v>
      </c>
      <c r="W2310" s="24">
        <f t="shared" si="1375"/>
        <v>1054.2914570682817</v>
      </c>
      <c r="X2310" s="24">
        <f t="shared" si="1376"/>
        <v>650</v>
      </c>
      <c r="Y2310" s="13">
        <f t="shared" si="1361"/>
        <v>0.24686256470680507</v>
      </c>
      <c r="Z2310" s="24">
        <f t="shared" si="1362"/>
        <v>913.34352120670701</v>
      </c>
      <c r="AA2310" s="24">
        <f t="shared" si="1363"/>
        <v>9892.8378754188234</v>
      </c>
      <c r="AB2310" s="24">
        <f t="shared" si="1377"/>
        <v>892.33827453224569</v>
      </c>
      <c r="AC2310" s="24">
        <f t="shared" si="1378"/>
        <v>730.38509199620967</v>
      </c>
      <c r="AD2310" s="123">
        <f t="shared" si="1379"/>
        <v>11460</v>
      </c>
      <c r="AE2310" s="14">
        <f t="shared" si="1380"/>
        <v>191</v>
      </c>
      <c r="AF2310" s="24">
        <f t="shared" si="1364"/>
        <v>500</v>
      </c>
      <c r="AG2310" s="3">
        <f t="shared" si="1381"/>
        <v>-1</v>
      </c>
      <c r="AH2310" s="14">
        <f t="shared" si="1385"/>
        <v>0</v>
      </c>
      <c r="AI2310" s="14">
        <f t="shared" si="1386"/>
        <v>0</v>
      </c>
      <c r="AJ2310" s="14">
        <f t="shared" si="1387"/>
        <v>0.64999999999999991</v>
      </c>
      <c r="AK2310" s="14">
        <f t="shared" si="1388"/>
        <v>0.87999999999999989</v>
      </c>
      <c r="AL2310" s="24">
        <f t="shared" si="1382"/>
        <v>872.09596368906909</v>
      </c>
      <c r="AM2310" s="14">
        <f t="shared" si="1383"/>
        <v>689.90047030985659</v>
      </c>
      <c r="AN2310" s="138" t="str">
        <f t="shared" si="1384"/>
        <v>modifiée</v>
      </c>
      <c r="AP2310" s="124"/>
    </row>
    <row r="2311" spans="2:42" x14ac:dyDescent="0.25">
      <c r="B2311" s="3">
        <f t="shared" si="1365"/>
        <v>11465</v>
      </c>
      <c r="C2311" s="14">
        <f t="shared" si="1366"/>
        <v>191.08333333333334</v>
      </c>
      <c r="D2311" s="11">
        <f t="shared" si="1367"/>
        <v>1118.6858970263738</v>
      </c>
      <c r="E2311" s="11">
        <f t="shared" si="1352"/>
        <v>1091.0459733429223</v>
      </c>
      <c r="F2311" s="11">
        <f t="shared" si="1368"/>
        <v>591.31979933006699</v>
      </c>
      <c r="G2311" s="11">
        <f t="shared" si="1353"/>
        <v>841.18669835601088</v>
      </c>
      <c r="H2311" s="11">
        <f t="shared" si="1354"/>
        <v>730.4563806517051</v>
      </c>
      <c r="I2311" s="24">
        <f t="shared" si="1369"/>
        <v>591.31979933006699</v>
      </c>
      <c r="J2311" s="12">
        <f t="shared" si="1355"/>
        <v>0.21403376926943324</v>
      </c>
      <c r="K2311" s="24">
        <f t="shared" si="1356"/>
        <v>750.17429840367276</v>
      </c>
      <c r="L2311" s="12">
        <f t="shared" si="1370"/>
        <v>0.16576577282162036</v>
      </c>
      <c r="M2311" s="24">
        <f t="shared" si="1371"/>
        <v>841.18669835601088</v>
      </c>
      <c r="N2311" s="12">
        <f t="shared" si="1357"/>
        <v>0.6815770637850348</v>
      </c>
      <c r="O2311" s="24">
        <f t="shared" si="1358"/>
        <v>706.72551011941528</v>
      </c>
      <c r="P2311" s="12">
        <f t="shared" si="1372"/>
        <v>0.23994999324677219</v>
      </c>
      <c r="Q2311" s="24">
        <f t="shared" si="1373"/>
        <v>730.4563806517051</v>
      </c>
      <c r="R2311" s="12">
        <f t="shared" si="1359"/>
        <v>0.12094729738034157</v>
      </c>
      <c r="S2311" s="24">
        <f t="shared" si="1360"/>
        <v>2389.5758327252915</v>
      </c>
      <c r="T2311" s="12">
        <f t="shared" si="1374"/>
        <v>7.0825419780632171E-2</v>
      </c>
      <c r="W2311" s="24">
        <f t="shared" si="1375"/>
        <v>1054.5383196329885</v>
      </c>
      <c r="X2311" s="24">
        <f t="shared" si="1376"/>
        <v>650</v>
      </c>
      <c r="Y2311" s="13">
        <f t="shared" si="1361"/>
        <v>0.2468039689388915</v>
      </c>
      <c r="Z2311" s="24">
        <f t="shared" si="1362"/>
        <v>912.691342748343</v>
      </c>
      <c r="AA2311" s="24">
        <f t="shared" si="1363"/>
        <v>9890.9250781065566</v>
      </c>
      <c r="AB2311" s="24">
        <f t="shared" si="1377"/>
        <v>892.49735014234682</v>
      </c>
      <c r="AC2311" s="24">
        <f t="shared" si="1378"/>
        <v>730.4563806517051</v>
      </c>
      <c r="AD2311" s="123">
        <f t="shared" si="1379"/>
        <v>11465</v>
      </c>
      <c r="AE2311" s="14">
        <f t="shared" si="1380"/>
        <v>191.08333333333334</v>
      </c>
      <c r="AF2311" s="24">
        <f t="shared" si="1364"/>
        <v>500</v>
      </c>
      <c r="AG2311" s="3">
        <f t="shared" si="1381"/>
        <v>-1</v>
      </c>
      <c r="AH2311" s="14">
        <f t="shared" si="1385"/>
        <v>0</v>
      </c>
      <c r="AI2311" s="14">
        <f t="shared" si="1386"/>
        <v>0</v>
      </c>
      <c r="AJ2311" s="14">
        <f t="shared" si="1387"/>
        <v>0.64999999999999991</v>
      </c>
      <c r="AK2311" s="14">
        <f t="shared" si="1388"/>
        <v>0.87999999999999989</v>
      </c>
      <c r="AL2311" s="24">
        <f t="shared" si="1382"/>
        <v>872.24404744775723</v>
      </c>
      <c r="AM2311" s="14">
        <f t="shared" si="1383"/>
        <v>689.94977526252592</v>
      </c>
      <c r="AN2311" s="138" t="str">
        <f t="shared" si="1384"/>
        <v>modifiée</v>
      </c>
      <c r="AP2311" s="124"/>
    </row>
    <row r="2312" spans="2:42" x14ac:dyDescent="0.25">
      <c r="B2312" s="3">
        <f t="shared" si="1365"/>
        <v>11470</v>
      </c>
      <c r="C2312" s="14">
        <f t="shared" si="1366"/>
        <v>191.16666666666666</v>
      </c>
      <c r="D2312" s="11">
        <f t="shared" si="1367"/>
        <v>1118.7511831259935</v>
      </c>
      <c r="E2312" s="11">
        <f t="shared" si="1352"/>
        <v>1091.2667487692943</v>
      </c>
      <c r="F2312" s="11">
        <f t="shared" si="1368"/>
        <v>591.48556510288859</v>
      </c>
      <c r="G2312" s="11">
        <f t="shared" si="1353"/>
        <v>841.42664834925768</v>
      </c>
      <c r="H2312" s="11">
        <f t="shared" si="1354"/>
        <v>730.52720607148569</v>
      </c>
      <c r="I2312" s="24">
        <f t="shared" si="1369"/>
        <v>591.48556510288859</v>
      </c>
      <c r="J2312" s="12">
        <f t="shared" si="1355"/>
        <v>0.21398159475733528</v>
      </c>
      <c r="K2312" s="24">
        <f t="shared" si="1356"/>
        <v>750.35721122873156</v>
      </c>
      <c r="L2312" s="12">
        <f t="shared" si="1370"/>
        <v>0.16569685145990068</v>
      </c>
      <c r="M2312" s="24">
        <f t="shared" si="1371"/>
        <v>841.42664834925768</v>
      </c>
      <c r="N2312" s="12">
        <f t="shared" si="1357"/>
        <v>0.68191614644926102</v>
      </c>
      <c r="O2312" s="24">
        <f t="shared" si="1358"/>
        <v>706.37409100418279</v>
      </c>
      <c r="P2312" s="12">
        <f t="shared" si="1372"/>
        <v>0.23989477190412994</v>
      </c>
      <c r="Q2312" s="24">
        <f t="shared" si="1373"/>
        <v>730.52720607148569</v>
      </c>
      <c r="R2312" s="12">
        <f t="shared" si="1359"/>
        <v>0.12012608957318326</v>
      </c>
      <c r="S2312" s="24">
        <f t="shared" si="1360"/>
        <v>2405.9114875077221</v>
      </c>
      <c r="T2312" s="12">
        <f t="shared" si="1374"/>
        <v>7.0362612854942524E-2</v>
      </c>
      <c r="W2312" s="24">
        <f t="shared" si="1375"/>
        <v>1054.7851236019274</v>
      </c>
      <c r="X2312" s="24">
        <f t="shared" si="1376"/>
        <v>650</v>
      </c>
      <c r="Y2312" s="13">
        <f t="shared" si="1361"/>
        <v>0.24674562760168633</v>
      </c>
      <c r="Z2312" s="24">
        <f t="shared" si="1362"/>
        <v>912.04062918417321</v>
      </c>
      <c r="AA2312" s="24">
        <f t="shared" si="1363"/>
        <v>9889.0219533700129</v>
      </c>
      <c r="AB2312" s="24">
        <f t="shared" si="1377"/>
        <v>892.65616483670647</v>
      </c>
      <c r="AC2312" s="24">
        <f t="shared" si="1378"/>
        <v>730.52720607148569</v>
      </c>
      <c r="AD2312" s="123">
        <f t="shared" si="1379"/>
        <v>11470</v>
      </c>
      <c r="AE2312" s="14">
        <f t="shared" si="1380"/>
        <v>191.16666666666666</v>
      </c>
      <c r="AF2312" s="24">
        <f t="shared" si="1364"/>
        <v>500</v>
      </c>
      <c r="AG2312" s="3">
        <f t="shared" si="1381"/>
        <v>-1</v>
      </c>
      <c r="AH2312" s="14">
        <f t="shared" si="1385"/>
        <v>0</v>
      </c>
      <c r="AI2312" s="14">
        <f t="shared" si="1386"/>
        <v>0</v>
      </c>
      <c r="AJ2312" s="14">
        <f t="shared" si="1387"/>
        <v>0.64999999999999991</v>
      </c>
      <c r="AK2312" s="14">
        <f t="shared" si="1388"/>
        <v>0.87999999999999989</v>
      </c>
      <c r="AL2312" s="24">
        <f t="shared" si="1382"/>
        <v>872.39188352095948</v>
      </c>
      <c r="AM2312" s="14">
        <f t="shared" si="1383"/>
        <v>689.99864343999172</v>
      </c>
      <c r="AN2312" s="138" t="str">
        <f t="shared" si="1384"/>
        <v>modifiée</v>
      </c>
      <c r="AP2312" s="124"/>
    </row>
    <row r="2313" spans="2:42" x14ac:dyDescent="0.25">
      <c r="B2313" s="3">
        <f t="shared" si="1365"/>
        <v>11475</v>
      </c>
      <c r="C2313" s="14">
        <f t="shared" si="1366"/>
        <v>191.25</v>
      </c>
      <c r="D2313" s="11">
        <f t="shared" si="1367"/>
        <v>1118.8164407909001</v>
      </c>
      <c r="E2313" s="11">
        <f t="shared" si="1352"/>
        <v>1091.4875241956665</v>
      </c>
      <c r="F2313" s="11">
        <f t="shared" si="1368"/>
        <v>591.65126195434846</v>
      </c>
      <c r="G2313" s="11">
        <f t="shared" si="1353"/>
        <v>841.66654312116179</v>
      </c>
      <c r="H2313" s="11">
        <f t="shared" si="1354"/>
        <v>730.59756868434067</v>
      </c>
      <c r="I2313" s="24">
        <f t="shared" si="1369"/>
        <v>591.65126195434846</v>
      </c>
      <c r="J2313" s="12">
        <f t="shared" si="1355"/>
        <v>0.21392943214091092</v>
      </c>
      <c r="K2313" s="24">
        <f t="shared" si="1356"/>
        <v>750.54017153951645</v>
      </c>
      <c r="L2313" s="12">
        <f t="shared" si="1370"/>
        <v>0.16562796393721246</v>
      </c>
      <c r="M2313" s="24">
        <f t="shared" si="1371"/>
        <v>841.66654312116179</v>
      </c>
      <c r="N2313" s="12">
        <f t="shared" si="1357"/>
        <v>0.68225401641500882</v>
      </c>
      <c r="O2313" s="24">
        <f t="shared" si="1358"/>
        <v>706.02427614902558</v>
      </c>
      <c r="P2313" s="12">
        <f t="shared" si="1372"/>
        <v>0.23983908587229044</v>
      </c>
      <c r="Q2313" s="24">
        <f t="shared" si="1373"/>
        <v>730.59756868434067</v>
      </c>
      <c r="R2313" s="12">
        <f t="shared" si="1359"/>
        <v>0.11930596984890439</v>
      </c>
      <c r="S2313" s="24">
        <f t="shared" si="1360"/>
        <v>2422.4499345634149</v>
      </c>
      <c r="T2313" s="12">
        <f t="shared" si="1374"/>
        <v>6.9900259502316764E-2</v>
      </c>
      <c r="W2313" s="24">
        <f t="shared" si="1375"/>
        <v>1055.0318692295291</v>
      </c>
      <c r="X2313" s="24">
        <f t="shared" si="1376"/>
        <v>650</v>
      </c>
      <c r="Y2313" s="13">
        <f t="shared" si="1361"/>
        <v>0.24668753953898592</v>
      </c>
      <c r="Z2313" s="24">
        <f t="shared" si="1362"/>
        <v>911.39137415343612</v>
      </c>
      <c r="AA2313" s="24">
        <f t="shared" si="1363"/>
        <v>9887.1284569582022</v>
      </c>
      <c r="AB2313" s="24">
        <f t="shared" si="1377"/>
        <v>892.81471895693494</v>
      </c>
      <c r="AC2313" s="24">
        <f t="shared" si="1378"/>
        <v>730.59756868434067</v>
      </c>
      <c r="AD2313" s="123">
        <f t="shared" si="1379"/>
        <v>11475</v>
      </c>
      <c r="AE2313" s="14">
        <f t="shared" si="1380"/>
        <v>191.25</v>
      </c>
      <c r="AF2313" s="24">
        <f t="shared" si="1364"/>
        <v>500</v>
      </c>
      <c r="AG2313" s="3">
        <f t="shared" si="1381"/>
        <v>-1</v>
      </c>
      <c r="AH2313" s="14">
        <f t="shared" si="1385"/>
        <v>0</v>
      </c>
      <c r="AI2313" s="14">
        <f t="shared" si="1386"/>
        <v>0</v>
      </c>
      <c r="AJ2313" s="14">
        <f t="shared" si="1387"/>
        <v>0.64999999999999991</v>
      </c>
      <c r="AK2313" s="14">
        <f t="shared" si="1388"/>
        <v>0.87999999999999989</v>
      </c>
      <c r="AL2313" s="24">
        <f t="shared" si="1382"/>
        <v>872.53947224686397</v>
      </c>
      <c r="AM2313" s="14">
        <f t="shared" si="1383"/>
        <v>690.04707526419884</v>
      </c>
      <c r="AN2313" s="138" t="str">
        <f t="shared" si="1384"/>
        <v>modifiée</v>
      </c>
      <c r="AP2313" s="124"/>
    </row>
    <row r="2314" spans="2:42" x14ac:dyDescent="0.25">
      <c r="B2314" s="3">
        <f t="shared" si="1365"/>
        <v>11480</v>
      </c>
      <c r="C2314" s="14">
        <f t="shared" si="1366"/>
        <v>191.33333333333334</v>
      </c>
      <c r="D2314" s="11">
        <f t="shared" si="1367"/>
        <v>1118.8816700458513</v>
      </c>
      <c r="E2314" s="11">
        <f t="shared" si="1352"/>
        <v>1091.7082996220388</v>
      </c>
      <c r="F2314" s="11">
        <f t="shared" si="1368"/>
        <v>591.81688991828571</v>
      </c>
      <c r="G2314" s="11">
        <f t="shared" si="1353"/>
        <v>841.90638220703408</v>
      </c>
      <c r="H2314" s="11">
        <f t="shared" si="1354"/>
        <v>730.66746894384301</v>
      </c>
      <c r="I2314" s="24">
        <f t="shared" si="1369"/>
        <v>591.81688991828571</v>
      </c>
      <c r="J2314" s="12">
        <f t="shared" si="1355"/>
        <v>0.21387728143736126</v>
      </c>
      <c r="K2314" s="24">
        <f t="shared" si="1356"/>
        <v>750.7231792798666</v>
      </c>
      <c r="L2314" s="12">
        <f t="shared" si="1370"/>
        <v>0.16555911025208506</v>
      </c>
      <c r="M2314" s="24">
        <f t="shared" si="1371"/>
        <v>841.90638220703408</v>
      </c>
      <c r="N2314" s="12">
        <f t="shared" si="1357"/>
        <v>0.68259067949841778</v>
      </c>
      <c r="O2314" s="24">
        <f t="shared" si="1358"/>
        <v>705.67605529440652</v>
      </c>
      <c r="P2314" s="12">
        <f t="shared" si="1372"/>
        <v>0.23978293816042573</v>
      </c>
      <c r="Q2314" s="24">
        <f t="shared" si="1373"/>
        <v>730.66746894384301</v>
      </c>
      <c r="R2314" s="12">
        <f t="shared" si="1359"/>
        <v>0.11848698383263913</v>
      </c>
      <c r="S2314" s="24">
        <f t="shared" si="1360"/>
        <v>2439.1939899637318</v>
      </c>
      <c r="T2314" s="12">
        <f t="shared" si="1374"/>
        <v>6.9438384573744211E-2</v>
      </c>
      <c r="W2314" s="24">
        <f t="shared" si="1375"/>
        <v>1055.278556769068</v>
      </c>
      <c r="X2314" s="24">
        <f t="shared" si="1376"/>
        <v>650</v>
      </c>
      <c r="Y2314" s="13">
        <f t="shared" si="1361"/>
        <v>0.24662970359902525</v>
      </c>
      <c r="Z2314" s="24">
        <f t="shared" si="1362"/>
        <v>910.7435713242694</v>
      </c>
      <c r="AA2314" s="24">
        <f t="shared" si="1363"/>
        <v>9885.2445447855371</v>
      </c>
      <c r="AB2314" s="24">
        <f t="shared" si="1377"/>
        <v>892.97301285645551</v>
      </c>
      <c r="AC2314" s="24">
        <f t="shared" si="1378"/>
        <v>730.66746894384301</v>
      </c>
      <c r="AD2314" s="123">
        <f t="shared" si="1379"/>
        <v>11480</v>
      </c>
      <c r="AE2314" s="14">
        <f t="shared" si="1380"/>
        <v>191.33333333333334</v>
      </c>
      <c r="AF2314" s="24">
        <f t="shared" si="1364"/>
        <v>500</v>
      </c>
      <c r="AG2314" s="3">
        <f t="shared" si="1381"/>
        <v>-1</v>
      </c>
      <c r="AH2314" s="14">
        <f t="shared" si="1385"/>
        <v>0</v>
      </c>
      <c r="AI2314" s="14">
        <f t="shared" si="1386"/>
        <v>0</v>
      </c>
      <c r="AJ2314" s="14">
        <f t="shared" si="1387"/>
        <v>0.64999999999999991</v>
      </c>
      <c r="AK2314" s="14">
        <f t="shared" si="1388"/>
        <v>0.87999999999999989</v>
      </c>
      <c r="AL2314" s="24">
        <f t="shared" si="1382"/>
        <v>872.68681397479327</v>
      </c>
      <c r="AM2314" s="14">
        <f t="shared" si="1383"/>
        <v>690.09507118051852</v>
      </c>
      <c r="AN2314" s="138" t="str">
        <f t="shared" si="1384"/>
        <v>modifiée</v>
      </c>
      <c r="AP2314" s="124"/>
    </row>
    <row r="2315" spans="2:42" x14ac:dyDescent="0.25">
      <c r="B2315" s="3">
        <f t="shared" si="1365"/>
        <v>11485</v>
      </c>
      <c r="C2315" s="14">
        <f t="shared" si="1366"/>
        <v>191.41666666666666</v>
      </c>
      <c r="D2315" s="11">
        <f t="shared" si="1367"/>
        <v>1118.9468709155731</v>
      </c>
      <c r="E2315" s="11">
        <f t="shared" si="1352"/>
        <v>1091.9290750484111</v>
      </c>
      <c r="F2315" s="11">
        <f t="shared" si="1368"/>
        <v>591.98244902853776</v>
      </c>
      <c r="G2315" s="11">
        <f t="shared" si="1353"/>
        <v>842.14616514519446</v>
      </c>
      <c r="H2315" s="11">
        <f t="shared" si="1354"/>
        <v>730.73690732841681</v>
      </c>
      <c r="I2315" s="24">
        <f t="shared" si="1369"/>
        <v>591.98244902853776</v>
      </c>
      <c r="J2315" s="12">
        <f t="shared" si="1355"/>
        <v>0.21382514266384703</v>
      </c>
      <c r="K2315" s="24">
        <f t="shared" si="1356"/>
        <v>750.90623439363253</v>
      </c>
      <c r="L2315" s="12">
        <f t="shared" si="1370"/>
        <v>0.16549029040298657</v>
      </c>
      <c r="M2315" s="24">
        <f t="shared" si="1371"/>
        <v>842.14616514519446</v>
      </c>
      <c r="N2315" s="12">
        <f t="shared" si="1357"/>
        <v>0.68292614148259012</v>
      </c>
      <c r="O2315" s="24">
        <f t="shared" si="1358"/>
        <v>705.32941826396848</v>
      </c>
      <c r="P2315" s="12">
        <f t="shared" si="1372"/>
        <v>0.23972633175929836</v>
      </c>
      <c r="Q2315" s="24">
        <f t="shared" si="1373"/>
        <v>730.73690732841681</v>
      </c>
      <c r="R2315" s="12">
        <f t="shared" si="1359"/>
        <v>0.11766917716098664</v>
      </c>
      <c r="S2315" s="24">
        <f t="shared" si="1360"/>
        <v>2456.1465102972243</v>
      </c>
      <c r="T2315" s="12">
        <f t="shared" si="1374"/>
        <v>6.8977012980819652E-2</v>
      </c>
      <c r="W2315" s="24">
        <f t="shared" si="1375"/>
        <v>1055.525186472667</v>
      </c>
      <c r="X2315" s="24">
        <f t="shared" si="1376"/>
        <v>650</v>
      </c>
      <c r="Y2315" s="13">
        <f t="shared" si="1361"/>
        <v>0.24657211863446929</v>
      </c>
      <c r="Z2315" s="24">
        <f t="shared" si="1362"/>
        <v>910.09721439360192</v>
      </c>
      <c r="AA2315" s="24">
        <f t="shared" si="1363"/>
        <v>9883.370172931549</v>
      </c>
      <c r="AB2315" s="24">
        <f t="shared" si="1377"/>
        <v>893.13104690054183</v>
      </c>
      <c r="AC2315" s="24">
        <f t="shared" si="1378"/>
        <v>730.73690732841681</v>
      </c>
      <c r="AD2315" s="123">
        <f t="shared" si="1379"/>
        <v>11485</v>
      </c>
      <c r="AE2315" s="14">
        <f t="shared" si="1380"/>
        <v>191.41666666666666</v>
      </c>
      <c r="AF2315" s="24">
        <f t="shared" si="1364"/>
        <v>500</v>
      </c>
      <c r="AG2315" s="3">
        <f t="shared" si="1381"/>
        <v>-1</v>
      </c>
      <c r="AH2315" s="14">
        <f t="shared" si="1385"/>
        <v>0</v>
      </c>
      <c r="AI2315" s="14">
        <f t="shared" si="1386"/>
        <v>0</v>
      </c>
      <c r="AJ2315" s="14">
        <f t="shared" si="1387"/>
        <v>0.64999999999999991</v>
      </c>
      <c r="AK2315" s="14">
        <f t="shared" si="1388"/>
        <v>0.87999999999999989</v>
      </c>
      <c r="AL2315" s="24">
        <f t="shared" si="1382"/>
        <v>872.833909065238</v>
      </c>
      <c r="AM2315" s="14">
        <f t="shared" si="1383"/>
        <v>690.14263165780892</v>
      </c>
      <c r="AN2315" s="138" t="str">
        <f t="shared" si="1384"/>
        <v>modifiée</v>
      </c>
      <c r="AP2315" s="124"/>
    </row>
    <row r="2316" spans="2:42" x14ac:dyDescent="0.25">
      <c r="B2316" s="3">
        <f t="shared" si="1365"/>
        <v>11490</v>
      </c>
      <c r="C2316" s="14">
        <f t="shared" si="1366"/>
        <v>191.5</v>
      </c>
      <c r="D2316" s="11">
        <f t="shared" si="1367"/>
        <v>1119.0120434247594</v>
      </c>
      <c r="E2316" s="11">
        <f t="shared" si="1352"/>
        <v>1092.1498504747833</v>
      </c>
      <c r="F2316" s="11">
        <f t="shared" si="1368"/>
        <v>592.14793931894076</v>
      </c>
      <c r="G2316" s="11">
        <f t="shared" si="1353"/>
        <v>842.3858914769537</v>
      </c>
      <c r="H2316" s="11">
        <f t="shared" si="1354"/>
        <v>730.80588434139759</v>
      </c>
      <c r="I2316" s="24">
        <f t="shared" si="1369"/>
        <v>592.14793931894076</v>
      </c>
      <c r="J2316" s="12">
        <f t="shared" si="1355"/>
        <v>0.21377301583748845</v>
      </c>
      <c r="K2316" s="24">
        <f t="shared" si="1356"/>
        <v>751.08933682467818</v>
      </c>
      <c r="L2316" s="12">
        <f t="shared" si="1370"/>
        <v>0.16542150438834768</v>
      </c>
      <c r="M2316" s="24">
        <f t="shared" si="1371"/>
        <v>842.3858914769537</v>
      </c>
      <c r="N2316" s="12">
        <f t="shared" si="1357"/>
        <v>0.68326040811778965</v>
      </c>
      <c r="O2316" s="24">
        <f t="shared" si="1358"/>
        <v>704.98435496372576</v>
      </c>
      <c r="P2316" s="12">
        <f t="shared" si="1372"/>
        <v>0.23966926964146254</v>
      </c>
      <c r="Q2316" s="24">
        <f t="shared" si="1373"/>
        <v>730.80588434139759</v>
      </c>
      <c r="R2316" s="12">
        <f t="shared" si="1359"/>
        <v>0.11685259546995072</v>
      </c>
      <c r="S2316" s="24">
        <f t="shared" si="1360"/>
        <v>2473.310393245175</v>
      </c>
      <c r="T2316" s="12">
        <f t="shared" si="1374"/>
        <v>6.8516169689311429E-2</v>
      </c>
      <c r="W2316" s="24">
        <f t="shared" si="1375"/>
        <v>1055.7717585913015</v>
      </c>
      <c r="X2316" s="24">
        <f t="shared" si="1376"/>
        <v>650</v>
      </c>
      <c r="Y2316" s="13">
        <f t="shared" si="1361"/>
        <v>0.24651478350240008</v>
      </c>
      <c r="Z2316" s="24">
        <f t="shared" si="1362"/>
        <v>909.45229708704574</v>
      </c>
      <c r="AA2316" s="24">
        <f t="shared" si="1363"/>
        <v>9881.5052976404495</v>
      </c>
      <c r="AB2316" s="24">
        <f t="shared" si="1377"/>
        <v>893.28882146634953</v>
      </c>
      <c r="AC2316" s="24">
        <f t="shared" si="1378"/>
        <v>730.80588434139759</v>
      </c>
      <c r="AD2316" s="123">
        <f t="shared" si="1379"/>
        <v>11490</v>
      </c>
      <c r="AE2316" s="14">
        <f t="shared" si="1380"/>
        <v>191.5</v>
      </c>
      <c r="AF2316" s="24">
        <f t="shared" si="1364"/>
        <v>500</v>
      </c>
      <c r="AG2316" s="3">
        <f t="shared" si="1381"/>
        <v>-1</v>
      </c>
      <c r="AH2316" s="14">
        <f t="shared" si="1385"/>
        <v>0</v>
      </c>
      <c r="AI2316" s="14">
        <f t="shared" si="1386"/>
        <v>0</v>
      </c>
      <c r="AJ2316" s="14">
        <f t="shared" si="1387"/>
        <v>0.64999999999999991</v>
      </c>
      <c r="AK2316" s="14">
        <f t="shared" si="1388"/>
        <v>0.87999999999999989</v>
      </c>
      <c r="AL2316" s="24">
        <f t="shared" si="1382"/>
        <v>872.98075788988513</v>
      </c>
      <c r="AM2316" s="14">
        <f t="shared" si="1383"/>
        <v>690.18975718846866</v>
      </c>
      <c r="AN2316" s="138" t="str">
        <f t="shared" si="1384"/>
        <v>modifiée</v>
      </c>
      <c r="AP2316" s="124"/>
    </row>
    <row r="2317" spans="2:42" x14ac:dyDescent="0.25">
      <c r="B2317" s="3">
        <f t="shared" si="1365"/>
        <v>11495</v>
      </c>
      <c r="C2317" s="14">
        <f t="shared" si="1366"/>
        <v>191.58333333333334</v>
      </c>
      <c r="D2317" s="11">
        <f t="shared" si="1367"/>
        <v>1119.0771875980711</v>
      </c>
      <c r="E2317" s="11">
        <f t="shared" si="1352"/>
        <v>1092.3706259011556</v>
      </c>
      <c r="F2317" s="11">
        <f t="shared" si="1368"/>
        <v>592.31336082332905</v>
      </c>
      <c r="G2317" s="11">
        <f t="shared" si="1353"/>
        <v>842.62556074659517</v>
      </c>
      <c r="H2317" s="11">
        <f t="shared" si="1354"/>
        <v>730.87440051108695</v>
      </c>
      <c r="I2317" s="24">
        <f t="shared" si="1369"/>
        <v>592.31336082332905</v>
      </c>
      <c r="J2317" s="12">
        <f t="shared" si="1355"/>
        <v>0.21372090097536567</v>
      </c>
      <c r="K2317" s="24">
        <f t="shared" si="1356"/>
        <v>751.2724865168791</v>
      </c>
      <c r="L2317" s="12">
        <f t="shared" si="1370"/>
        <v>0.16535275220658147</v>
      </c>
      <c r="M2317" s="24">
        <f t="shared" si="1371"/>
        <v>842.62556074659517</v>
      </c>
      <c r="N2317" s="12">
        <f t="shared" si="1357"/>
        <v>0.68359348512163776</v>
      </c>
      <c r="O2317" s="24">
        <f t="shared" si="1358"/>
        <v>704.64085538126665</v>
      </c>
      <c r="P2317" s="12">
        <f t="shared" si="1372"/>
        <v>0.23961175476144678</v>
      </c>
      <c r="Q2317" s="24">
        <f t="shared" si="1373"/>
        <v>730.87440051108695</v>
      </c>
      <c r="R2317" s="12">
        <f t="shared" si="1359"/>
        <v>0.11603728438277869</v>
      </c>
      <c r="S2317" s="24">
        <f t="shared" si="1360"/>
        <v>2490.6885781652791</v>
      </c>
      <c r="T2317" s="12">
        <f t="shared" si="1374"/>
        <v>6.8055879712641154E-2</v>
      </c>
      <c r="W2317" s="24">
        <f t="shared" si="1375"/>
        <v>1056.0182733748038</v>
      </c>
      <c r="X2317" s="24">
        <f t="shared" si="1376"/>
        <v>650</v>
      </c>
      <c r="Y2317" s="13">
        <f t="shared" si="1361"/>
        <v>0.24645769706430962</v>
      </c>
      <c r="Z2317" s="24">
        <f t="shared" si="1362"/>
        <v>908.80881315879378</v>
      </c>
      <c r="AA2317" s="24">
        <f t="shared" si="1363"/>
        <v>9879.6498753209053</v>
      </c>
      <c r="AB2317" s="24">
        <f t="shared" si="1377"/>
        <v>893.44633694294544</v>
      </c>
      <c r="AC2317" s="24">
        <f t="shared" si="1378"/>
        <v>730.87440051108695</v>
      </c>
      <c r="AD2317" s="123">
        <f t="shared" si="1379"/>
        <v>11495</v>
      </c>
      <c r="AE2317" s="14">
        <f t="shared" si="1380"/>
        <v>191.58333333333334</v>
      </c>
      <c r="AF2317" s="24">
        <f t="shared" si="1364"/>
        <v>500</v>
      </c>
      <c r="AG2317" s="3">
        <f t="shared" si="1381"/>
        <v>-1</v>
      </c>
      <c r="AH2317" s="14">
        <f t="shared" si="1385"/>
        <v>0</v>
      </c>
      <c r="AI2317" s="14">
        <f t="shared" si="1386"/>
        <v>0</v>
      </c>
      <c r="AJ2317" s="14">
        <f t="shared" si="1387"/>
        <v>0.64999999999999991</v>
      </c>
      <c r="AK2317" s="14">
        <f t="shared" si="1388"/>
        <v>0.87999999999999989</v>
      </c>
      <c r="AL2317" s="24">
        <f t="shared" si="1382"/>
        <v>873.12736083164441</v>
      </c>
      <c r="AM2317" s="14">
        <f t="shared" si="1383"/>
        <v>690.23644828848501</v>
      </c>
      <c r="AN2317" s="138" t="str">
        <f t="shared" si="1384"/>
        <v>modifiée</v>
      </c>
      <c r="AP2317" s="124"/>
    </row>
    <row r="2318" spans="2:42" x14ac:dyDescent="0.25">
      <c r="B2318" s="3">
        <f t="shared" si="1365"/>
        <v>11500</v>
      </c>
      <c r="C2318" s="14">
        <f t="shared" si="1366"/>
        <v>191.66666666666666</v>
      </c>
      <c r="D2318" s="11">
        <f t="shared" si="1367"/>
        <v>1119.1423034601376</v>
      </c>
      <c r="E2318" s="11">
        <f t="shared" si="1352"/>
        <v>1092.5914013275278</v>
      </c>
      <c r="F2318" s="11">
        <f t="shared" si="1368"/>
        <v>592.47871357553561</v>
      </c>
      <c r="G2318" s="11">
        <f t="shared" si="1353"/>
        <v>842.8651725013566</v>
      </c>
      <c r="H2318" s="11">
        <f t="shared" si="1354"/>
        <v>730.94245639079963</v>
      </c>
      <c r="I2318" s="24">
        <f t="shared" si="1369"/>
        <v>592.47871357553561</v>
      </c>
      <c r="J2318" s="12">
        <f t="shared" si="1355"/>
        <v>0.21366879809451816</v>
      </c>
      <c r="K2318" s="24">
        <f t="shared" si="1356"/>
        <v>751.45568341412411</v>
      </c>
      <c r="L2318" s="12">
        <f t="shared" si="1370"/>
        <v>0.16528403385601495</v>
      </c>
      <c r="M2318" s="24">
        <f t="shared" si="1371"/>
        <v>842.8651725013566</v>
      </c>
      <c r="N2318" s="12">
        <f t="shared" si="1357"/>
        <v>0.68392537817930976</v>
      </c>
      <c r="O2318" s="24">
        <f t="shared" si="1358"/>
        <v>704.29890958496389</v>
      </c>
      <c r="P2318" s="12">
        <f t="shared" si="1372"/>
        <v>0.23955379005564928</v>
      </c>
      <c r="Q2318" s="24">
        <f t="shared" si="1373"/>
        <v>730.94245639079963</v>
      </c>
      <c r="R2318" s="12">
        <f t="shared" si="1359"/>
        <v>0.11522328949773013</v>
      </c>
      <c r="S2318" s="24">
        <f t="shared" si="1360"/>
        <v>2508.2840466830858</v>
      </c>
      <c r="T2318" s="12">
        <f t="shared" si="1374"/>
        <v>6.7596168105247448E-2</v>
      </c>
      <c r="W2318" s="24">
        <f t="shared" si="1375"/>
        <v>1056.264731071868</v>
      </c>
      <c r="X2318" s="24">
        <f t="shared" si="1376"/>
        <v>650</v>
      </c>
      <c r="Y2318" s="13">
        <f t="shared" si="1361"/>
        <v>0.24640085818608626</v>
      </c>
      <c r="Z2318" s="24">
        <f t="shared" si="1362"/>
        <v>908.1667563914948</v>
      </c>
      <c r="AA2318" s="24">
        <f t="shared" si="1363"/>
        <v>9877.8038625455756</v>
      </c>
      <c r="AB2318" s="24">
        <f t="shared" si="1377"/>
        <v>893.60359373133383</v>
      </c>
      <c r="AC2318" s="24">
        <f t="shared" si="1378"/>
        <v>730.94245639079963</v>
      </c>
      <c r="AD2318" s="123">
        <f t="shared" si="1379"/>
        <v>11500</v>
      </c>
      <c r="AE2318" s="14">
        <f t="shared" si="1380"/>
        <v>191.66666666666666</v>
      </c>
      <c r="AF2318" s="24">
        <f t="shared" si="1364"/>
        <v>500</v>
      </c>
      <c r="AG2318" s="3">
        <f t="shared" si="1381"/>
        <v>-1</v>
      </c>
      <c r="AH2318" s="14">
        <f t="shared" si="1385"/>
        <v>0</v>
      </c>
      <c r="AI2318" s="14">
        <f t="shared" si="1386"/>
        <v>0</v>
      </c>
      <c r="AJ2318" s="14">
        <f t="shared" si="1387"/>
        <v>0.64999999999999991</v>
      </c>
      <c r="AK2318" s="14">
        <f t="shared" si="1388"/>
        <v>0.87999999999999989</v>
      </c>
      <c r="AL2318" s="24">
        <f t="shared" si="1382"/>
        <v>873.27371828467187</v>
      </c>
      <c r="AM2318" s="14">
        <f t="shared" si="1383"/>
        <v>690.28270549747572</v>
      </c>
      <c r="AN2318" s="138" t="str">
        <f t="shared" si="1384"/>
        <v>modifiée</v>
      </c>
      <c r="AP2318" s="124"/>
    </row>
    <row r="2319" spans="2:42" x14ac:dyDescent="0.25">
      <c r="B2319" s="3">
        <f t="shared" si="1365"/>
        <v>11505</v>
      </c>
      <c r="C2319" s="14">
        <f t="shared" si="1366"/>
        <v>191.75</v>
      </c>
      <c r="D2319" s="11">
        <f t="shared" si="1367"/>
        <v>1119.2073910355557</v>
      </c>
      <c r="E2319" s="11">
        <f t="shared" si="1352"/>
        <v>1092.8121767539001</v>
      </c>
      <c r="F2319" s="11">
        <f t="shared" si="1368"/>
        <v>592.64399760939159</v>
      </c>
      <c r="G2319" s="11">
        <f t="shared" si="1353"/>
        <v>843.10472629141225</v>
      </c>
      <c r="H2319" s="11">
        <f t="shared" si="1354"/>
        <v>731.01005255890493</v>
      </c>
      <c r="I2319" s="24">
        <f t="shared" si="1369"/>
        <v>592.64399760939159</v>
      </c>
      <c r="J2319" s="12">
        <f t="shared" si="1355"/>
        <v>0.21361670721194534</v>
      </c>
      <c r="K2319" s="24">
        <f t="shared" si="1356"/>
        <v>751.63892746031468</v>
      </c>
      <c r="L2319" s="12">
        <f t="shared" si="1370"/>
        <v>0.1652153493349677</v>
      </c>
      <c r="M2319" s="24">
        <f t="shared" si="1371"/>
        <v>843.10472629141225</v>
      </c>
      <c r="N2319" s="12">
        <f t="shared" si="1357"/>
        <v>0.68425609294373091</v>
      </c>
      <c r="O2319" s="24">
        <f t="shared" si="1358"/>
        <v>703.95850772319397</v>
      </c>
      <c r="P2319" s="12">
        <f t="shared" si="1372"/>
        <v>0.23949537844271213</v>
      </c>
      <c r="Q2319" s="24">
        <f t="shared" si="1373"/>
        <v>731.01005255890493</v>
      </c>
      <c r="R2319" s="12">
        <f t="shared" si="1359"/>
        <v>0.1144106563757582</v>
      </c>
      <c r="S2319" s="24">
        <f t="shared" si="1360"/>
        <v>2526.0998232918132</v>
      </c>
      <c r="T2319" s="12">
        <f t="shared" si="1374"/>
        <v>6.7137059955951053E-2</v>
      </c>
      <c r="W2319" s="24">
        <f t="shared" si="1375"/>
        <v>1056.511131930054</v>
      </c>
      <c r="X2319" s="24">
        <f t="shared" si="1376"/>
        <v>650</v>
      </c>
      <c r="Y2319" s="13">
        <f t="shared" si="1361"/>
        <v>0.24634426573800053</v>
      </c>
      <c r="Z2319" s="24">
        <f t="shared" si="1362"/>
        <v>907.52612059615103</v>
      </c>
      <c r="AA2319" s="24">
        <f t="shared" si="1363"/>
        <v>9875.9672160505907</v>
      </c>
      <c r="AB2319" s="24">
        <f t="shared" si="1377"/>
        <v>893.76059224447954</v>
      </c>
      <c r="AC2319" s="24">
        <f t="shared" si="1378"/>
        <v>731.01005255890493</v>
      </c>
      <c r="AD2319" s="123">
        <f t="shared" si="1379"/>
        <v>11505</v>
      </c>
      <c r="AE2319" s="14">
        <f t="shared" si="1380"/>
        <v>191.75</v>
      </c>
      <c r="AF2319" s="24">
        <f t="shared" si="1364"/>
        <v>500</v>
      </c>
      <c r="AG2319" s="3">
        <f t="shared" si="1381"/>
        <v>-1</v>
      </c>
      <c r="AH2319" s="14">
        <f t="shared" si="1385"/>
        <v>0</v>
      </c>
      <c r="AI2319" s="14">
        <f t="shared" si="1386"/>
        <v>0</v>
      </c>
      <c r="AJ2319" s="14">
        <f t="shared" si="1387"/>
        <v>0.64999999999999991</v>
      </c>
      <c r="AK2319" s="14">
        <f t="shared" si="1388"/>
        <v>0.87999999999999989</v>
      </c>
      <c r="AL2319" s="24">
        <f t="shared" si="1382"/>
        <v>873.41983065438922</v>
      </c>
      <c r="AM2319" s="14">
        <f t="shared" si="1383"/>
        <v>690.32852937872451</v>
      </c>
      <c r="AN2319" s="138" t="str">
        <f t="shared" si="1384"/>
        <v>modifiée</v>
      </c>
      <c r="AP2319" s="124"/>
    </row>
    <row r="2320" spans="2:42" x14ac:dyDescent="0.25">
      <c r="B2320" s="3">
        <f t="shared" si="1365"/>
        <v>11510</v>
      </c>
      <c r="C2320" s="14">
        <f t="shared" si="1366"/>
        <v>191.83333333333334</v>
      </c>
      <c r="D2320" s="11">
        <f t="shared" si="1367"/>
        <v>1119.2724503488907</v>
      </c>
      <c r="E2320" s="11">
        <f t="shared" si="1352"/>
        <v>1093.0329521802723</v>
      </c>
      <c r="F2320" s="11">
        <f t="shared" si="1368"/>
        <v>592.80921295872656</v>
      </c>
      <c r="G2320" s="11">
        <f t="shared" si="1353"/>
        <v>843.34422166985496</v>
      </c>
      <c r="H2320" s="11">
        <f t="shared" si="1354"/>
        <v>731.07718961886087</v>
      </c>
      <c r="I2320" s="24">
        <f t="shared" si="1369"/>
        <v>592.80921295872656</v>
      </c>
      <c r="J2320" s="12">
        <f t="shared" si="1355"/>
        <v>0.21356462834460621</v>
      </c>
      <c r="K2320" s="24">
        <f t="shared" si="1356"/>
        <v>751.82221859936476</v>
      </c>
      <c r="L2320" s="12">
        <f t="shared" si="1370"/>
        <v>0.16514669864169304</v>
      </c>
      <c r="M2320" s="24">
        <f t="shared" si="1371"/>
        <v>843.34422166985496</v>
      </c>
      <c r="N2320" s="12">
        <f t="shared" si="1357"/>
        <v>0.68458563503576964</v>
      </c>
      <c r="O2320" s="24">
        <f t="shared" si="1358"/>
        <v>703.61964002356513</v>
      </c>
      <c r="P2320" s="12">
        <f t="shared" si="1372"/>
        <v>0.23943652282344671</v>
      </c>
      <c r="Q2320" s="24">
        <f t="shared" si="1373"/>
        <v>731.07718961886087</v>
      </c>
      <c r="R2320" s="12">
        <f t="shared" si="1359"/>
        <v>0.11359943052812724</v>
      </c>
      <c r="S2320" s="24">
        <f t="shared" si="1360"/>
        <v>2544.138975960303</v>
      </c>
      <c r="T2320" s="12">
        <f t="shared" si="1374"/>
        <v>6.6678580381179922E-2</v>
      </c>
      <c r="W2320" s="24">
        <f t="shared" si="1375"/>
        <v>1056.7574761957919</v>
      </c>
      <c r="X2320" s="24">
        <f t="shared" si="1376"/>
        <v>650</v>
      </c>
      <c r="Y2320" s="13">
        <f t="shared" si="1361"/>
        <v>0.24628791859470117</v>
      </c>
      <c r="Z2320" s="24">
        <f t="shared" si="1362"/>
        <v>906.88689961201021</v>
      </c>
      <c r="AA2320" s="24">
        <f t="shared" si="1363"/>
        <v>9874.1398927354858</v>
      </c>
      <c r="AB2320" s="24">
        <f t="shared" si="1377"/>
        <v>893.91733290732645</v>
      </c>
      <c r="AC2320" s="24">
        <f t="shared" si="1378"/>
        <v>731.07718961886087</v>
      </c>
      <c r="AD2320" s="123">
        <f t="shared" si="1379"/>
        <v>11510</v>
      </c>
      <c r="AE2320" s="14">
        <f t="shared" si="1380"/>
        <v>191.83333333333334</v>
      </c>
      <c r="AF2320" s="24">
        <f t="shared" si="1364"/>
        <v>500</v>
      </c>
      <c r="AG2320" s="3">
        <f t="shared" si="1381"/>
        <v>-1</v>
      </c>
      <c r="AH2320" s="14">
        <f t="shared" si="1385"/>
        <v>0</v>
      </c>
      <c r="AI2320" s="14">
        <f t="shared" si="1386"/>
        <v>0</v>
      </c>
      <c r="AJ2320" s="14">
        <f t="shared" si="1387"/>
        <v>0.64999999999999991</v>
      </c>
      <c r="AK2320" s="14">
        <f t="shared" si="1388"/>
        <v>0.87999999999999989</v>
      </c>
      <c r="AL2320" s="24">
        <f t="shared" si="1382"/>
        <v>873.56569835750088</v>
      </c>
      <c r="AM2320" s="14">
        <f t="shared" si="1383"/>
        <v>690.37392051920995</v>
      </c>
      <c r="AN2320" s="138" t="str">
        <f t="shared" si="1384"/>
        <v>modifiée</v>
      </c>
      <c r="AP2320" s="124"/>
    </row>
    <row r="2321" spans="2:42" x14ac:dyDescent="0.25">
      <c r="B2321" s="3">
        <f t="shared" si="1365"/>
        <v>11515</v>
      </c>
      <c r="C2321" s="14">
        <f t="shared" si="1366"/>
        <v>191.91666666666666</v>
      </c>
      <c r="D2321" s="11">
        <f t="shared" si="1367"/>
        <v>1119.3374814246761</v>
      </c>
      <c r="E2321" s="11">
        <f t="shared" si="1352"/>
        <v>1093.2537276066444</v>
      </c>
      <c r="F2321" s="11">
        <f t="shared" si="1368"/>
        <v>592.97435965736827</v>
      </c>
      <c r="G2321" s="11">
        <f t="shared" si="1353"/>
        <v>843.5836581926784</v>
      </c>
      <c r="H2321" s="11">
        <f t="shared" si="1354"/>
        <v>731.14386819924209</v>
      </c>
      <c r="I2321" s="24">
        <f t="shared" si="1369"/>
        <v>592.97435965736827</v>
      </c>
      <c r="J2321" s="12">
        <f t="shared" si="1355"/>
        <v>0.21351256150941966</v>
      </c>
      <c r="K2321" s="24">
        <f t="shared" si="1356"/>
        <v>752.00555677520174</v>
      </c>
      <c r="L2321" s="12">
        <f t="shared" si="1370"/>
        <v>0.16507808177440766</v>
      </c>
      <c r="M2321" s="24">
        <f t="shared" si="1371"/>
        <v>843.5836581926784</v>
      </c>
      <c r="N2321" s="12">
        <f t="shared" si="1357"/>
        <v>0.68491401004443064</v>
      </c>
      <c r="O2321" s="24">
        <f t="shared" si="1358"/>
        <v>703.28229679215451</v>
      </c>
      <c r="P2321" s="12">
        <f t="shared" si="1372"/>
        <v>0.23937722608104625</v>
      </c>
      <c r="Q2321" s="24">
        <f t="shared" si="1373"/>
        <v>731.14386819924209</v>
      </c>
      <c r="R2321" s="12">
        <f t="shared" si="1359"/>
        <v>0.11278965740396296</v>
      </c>
      <c r="S2321" s="24">
        <f t="shared" si="1360"/>
        <v>2562.4046167494475</v>
      </c>
      <c r="T2321" s="12">
        <f t="shared" si="1374"/>
        <v>6.6220754518174052E-2</v>
      </c>
      <c r="W2321" s="24">
        <f t="shared" si="1375"/>
        <v>1057.0037641143865</v>
      </c>
      <c r="X2321" s="24">
        <f t="shared" si="1376"/>
        <v>650</v>
      </c>
      <c r="Y2321" s="13">
        <f t="shared" si="1361"/>
        <v>0.246231815635195</v>
      </c>
      <c r="Z2321" s="24">
        <f t="shared" si="1362"/>
        <v>906.2490873064462</v>
      </c>
      <c r="AA2321" s="24">
        <f t="shared" si="1363"/>
        <v>9872.3218496624449</v>
      </c>
      <c r="AB2321" s="24">
        <f t="shared" si="1377"/>
        <v>894.07381615681425</v>
      </c>
      <c r="AC2321" s="24">
        <f t="shared" si="1378"/>
        <v>731.14386819924209</v>
      </c>
      <c r="AD2321" s="123">
        <f t="shared" si="1379"/>
        <v>11515</v>
      </c>
      <c r="AE2321" s="14">
        <f t="shared" si="1380"/>
        <v>191.91666666666666</v>
      </c>
      <c r="AF2321" s="24">
        <f t="shared" si="1364"/>
        <v>500</v>
      </c>
      <c r="AG2321" s="3">
        <f t="shared" si="1381"/>
        <v>-1</v>
      </c>
      <c r="AH2321" s="14">
        <f t="shared" si="1385"/>
        <v>0</v>
      </c>
      <c r="AI2321" s="14">
        <f t="shared" si="1386"/>
        <v>0</v>
      </c>
      <c r="AJ2321" s="14">
        <f t="shared" si="1387"/>
        <v>0.64999999999999991</v>
      </c>
      <c r="AK2321" s="14">
        <f t="shared" si="1388"/>
        <v>0.87999999999999989</v>
      </c>
      <c r="AL2321" s="24">
        <f t="shared" si="1382"/>
        <v>873.71132182200779</v>
      </c>
      <c r="AM2321" s="14">
        <f t="shared" si="1383"/>
        <v>690.41887952962907</v>
      </c>
      <c r="AN2321" s="138" t="str">
        <f t="shared" si="1384"/>
        <v>modifiée</v>
      </c>
      <c r="AP2321" s="124"/>
    </row>
    <row r="2322" spans="2:42" x14ac:dyDescent="0.25">
      <c r="B2322" s="3">
        <f t="shared" si="1365"/>
        <v>11520</v>
      </c>
      <c r="C2322" s="14">
        <f t="shared" si="1366"/>
        <v>192</v>
      </c>
      <c r="D2322" s="11">
        <f t="shared" si="1367"/>
        <v>1119.4024842874119</v>
      </c>
      <c r="E2322" s="11">
        <f t="shared" ref="E2322:E2385" si="1389">IF(B2322&lt;=40*60,20+345*CRed_1*LOG(8*C2322+1,10),ThetaG40+(ThetaG120-ThetaG40)/80*(C2322-40))</f>
        <v>1093.4745030330166</v>
      </c>
      <c r="F2322" s="11">
        <f t="shared" si="1368"/>
        <v>593.13943773914264</v>
      </c>
      <c r="G2322" s="11">
        <f t="shared" ref="G2322:G2385" si="1390">M2322</f>
        <v>843.82303541875945</v>
      </c>
      <c r="H2322" s="11">
        <f t="shared" ref="H2322:H2385" si="1391">Q2322</f>
        <v>731.21008895376031</v>
      </c>
      <c r="I2322" s="24">
        <f t="shared" si="1369"/>
        <v>593.13943773914264</v>
      </c>
      <c r="J2322" s="12">
        <f t="shared" ref="J2322:J2385" si="1392">Cp*RhoP/(K2322*RhoA)*dP/1000*MassivSS</f>
        <v>0.21346050672326419</v>
      </c>
      <c r="K2322" s="24">
        <f t="shared" ref="K2322:K2385" si="1393">IF(I2322&lt;600,425+0.773*I2322-1.69/1000*I2322^2+2.22/1000^2*I2322^3,IF(I2322&lt;735,666+13002/(738-I2322),IF(I2322&lt;900,545+17820/(I2322-731),650)))</f>
        <v>752.18894193176561</v>
      </c>
      <c r="L2322" s="12">
        <f t="shared" si="1370"/>
        <v>0.16500949873131562</v>
      </c>
      <c r="M2322" s="24">
        <f t="shared" si="1371"/>
        <v>843.82303541875945</v>
      </c>
      <c r="N2322" s="12">
        <f t="shared" ref="N2322:N2385" si="1394">Cp*RhoP/(O2322*RhoA)*dP/1000*MassivW</f>
        <v>0.68524122352704764</v>
      </c>
      <c r="O2322" s="24">
        <f t="shared" ref="O2322:O2385" si="1395">IF(M2322&lt;600,425+0.773*M2322-1.69/1000*M2322^2+2.22/1000^2*M2322^3,IF(M2322&lt;735,666+13002/(738-M2322),IF(M2322&lt;900,545+17820/(M2322-731),650)))</f>
        <v>702.94646841275301</v>
      </c>
      <c r="P2322" s="12">
        <f t="shared" si="1372"/>
        <v>0.23931749108128098</v>
      </c>
      <c r="Q2322" s="24">
        <f t="shared" si="1373"/>
        <v>731.21008895376031</v>
      </c>
      <c r="R2322" s="12">
        <f t="shared" ref="R2322:R2385" si="1396">Cp*RhoP/(S2322*RhoA)*dP/1000*MassivSI</f>
        <v>0.11198138237775496</v>
      </c>
      <c r="S2322" s="24">
        <f t="shared" ref="S2322:S2385" si="1397">IF(Q2322&lt;600,425+0.773*Q2322-1.69/1000*Q2322^2+2.22/1000^2*Q2322^3,IF(Q2322&lt;735,666+13002/(738-Q2322),IF(Q2322&lt;900,545+17820/(Q2322-731),650)))</f>
        <v>2580.8999024369559</v>
      </c>
      <c r="T2322" s="12">
        <f t="shared" si="1374"/>
        <v>6.5763607518129819E-2</v>
      </c>
      <c r="W2322" s="24">
        <f t="shared" si="1375"/>
        <v>1057.2499959300217</v>
      </c>
      <c r="X2322" s="24">
        <f t="shared" si="1376"/>
        <v>650</v>
      </c>
      <c r="Y2322" s="13">
        <f t="shared" ref="Y2322:Y2385" si="1398">MAX(MassivSSCO/(X2322*RhoA)*DeltaT*(Z2322+AA2322),L2322)</f>
        <v>0.24617595574284659</v>
      </c>
      <c r="Z2322" s="24">
        <f t="shared" ref="Z2322:Z2385" si="1399">AlphaC*(E2322-W2322)</f>
        <v>905.61267757487371</v>
      </c>
      <c r="AA2322" s="24">
        <f t="shared" ref="AA2322:AA2385" si="1400">Phi*EpsilonF*0.7*Botzman/10^8*EpsilonA*((E2322+273)^4-(W2322+273)^4)</f>
        <v>9870.5130440563662</v>
      </c>
      <c r="AB2322" s="24">
        <f t="shared" si="1377"/>
        <v>894.23004244189099</v>
      </c>
      <c r="AC2322" s="24">
        <f t="shared" si="1378"/>
        <v>731.21008895376031</v>
      </c>
      <c r="AD2322" s="123">
        <f t="shared" si="1379"/>
        <v>11520</v>
      </c>
      <c r="AE2322" s="14">
        <f t="shared" si="1380"/>
        <v>192</v>
      </c>
      <c r="AF2322" s="24">
        <f t="shared" ref="AF2322:AF2385" si="1401">IF(AC2322&lt;=450,Thetha0_0,IF(AC2322&gt;=650,Thetha0_2,(IF(AC2322&lt;=550,Thetha0_0+(Thetha0_1-Thetha0_0)/100*(AC2322-450),Thetha0_1+(Thetha0_2-Thetha0_1)/100*(AC2322-550)))))</f>
        <v>500</v>
      </c>
      <c r="AG2322" s="3">
        <f t="shared" si="1381"/>
        <v>-1</v>
      </c>
      <c r="AH2322" s="14">
        <f t="shared" si="1385"/>
        <v>0</v>
      </c>
      <c r="AI2322" s="14">
        <f t="shared" si="1386"/>
        <v>0</v>
      </c>
      <c r="AJ2322" s="14">
        <f t="shared" si="1387"/>
        <v>0.64999999999999991</v>
      </c>
      <c r="AK2322" s="14">
        <f t="shared" si="1388"/>
        <v>0.87999999999999989</v>
      </c>
      <c r="AL2322" s="24">
        <f t="shared" si="1382"/>
        <v>873.85670148721738</v>
      </c>
      <c r="AM2322" s="14">
        <f t="shared" si="1383"/>
        <v>690.46340704441297</v>
      </c>
      <c r="AN2322" s="138" t="str">
        <f t="shared" si="1384"/>
        <v>modifiée</v>
      </c>
      <c r="AP2322" s="124"/>
    </row>
    <row r="2323" spans="2:42" x14ac:dyDescent="0.25">
      <c r="B2323" s="3">
        <f t="shared" ref="B2323:B2386" si="1402">B2322+DeltaT</f>
        <v>11525</v>
      </c>
      <c r="C2323" s="14">
        <f t="shared" ref="C2323:C2386" si="1403">B2323/60</f>
        <v>192.08333333333334</v>
      </c>
      <c r="D2323" s="11">
        <f t="shared" ref="D2323:D2386" si="1404">20+345*LOG(8*C2323+1,10)</f>
        <v>1119.4674589615684</v>
      </c>
      <c r="E2323" s="11">
        <f t="shared" si="1389"/>
        <v>1093.6952784593889</v>
      </c>
      <c r="F2323" s="11">
        <f t="shared" ref="F2323:F2386" si="1405">I2323</f>
        <v>593.304447237874</v>
      </c>
      <c r="G2323" s="11">
        <f t="shared" si="1390"/>
        <v>844.06235290984068</v>
      </c>
      <c r="H2323" s="11">
        <f t="shared" si="1391"/>
        <v>731.27585256127838</v>
      </c>
      <c r="I2323" s="24">
        <f t="shared" ref="I2323:I2386" si="1406">I2322+IF(Limit=Oui,MAX(0,L2322),L2322)</f>
        <v>593.304447237874</v>
      </c>
      <c r="J2323" s="12">
        <f t="shared" si="1392"/>
        <v>0.213408464002978</v>
      </c>
      <c r="K2323" s="24">
        <f t="shared" si="1393"/>
        <v>752.37237401301059</v>
      </c>
      <c r="L2323" s="12">
        <f t="shared" ref="L2323:L2386" si="1407">LambdaP*MassivSS/(dP/1000)/(K2323*RhoA)/(1+J2323/3)*(D2323-I2323)*DeltaT-(EXP(J2323/10)-1)*(D2323-D2322)</f>
        <v>0.16494094951051133</v>
      </c>
      <c r="M2323" s="24">
        <f t="shared" ref="M2323:M2386" si="1408">M2322+IF(Limit=Oui,MAX(0,P2322),P2322)</f>
        <v>844.06235290984068</v>
      </c>
      <c r="N2323" s="12">
        <f t="shared" si="1394"/>
        <v>0.68556728100947384</v>
      </c>
      <c r="O2323" s="24">
        <f t="shared" si="1395"/>
        <v>702.61214534611895</v>
      </c>
      <c r="P2323" s="12">
        <f t="shared" ref="P2323:P2386" si="1409">LambdaP*MassivW/(dP/1000)/(O2323*RhoA)/(1+N2323/3)*(D2323-M2323)*DeltaT-(EXP(N2323/10)-1)*(D2323-D2322)</f>
        <v>0.2392573206722938</v>
      </c>
      <c r="Q2323" s="24">
        <f t="shared" ref="Q2323:Q2386" si="1410">Q2322+IF(Limit=Oui,MAX(0,T2322),T2322)</f>
        <v>731.27585256127838</v>
      </c>
      <c r="R2323" s="12">
        <f t="shared" si="1396"/>
        <v>0.11117465073680466</v>
      </c>
      <c r="S2323" s="24">
        <f t="shared" si="1397"/>
        <v>2599.6280351508649</v>
      </c>
      <c r="T2323" s="12">
        <f t="shared" ref="T2323:T2386" si="1411">LambdaP*MassivSI/(dP/1000)/(S2323*RhoA)/(1+R2323/3)*(D2323-Q2323)*DeltaT-(EXP(R2323/10)-1)*(D2323-D2322)</f>
        <v>6.53071645392196E-2</v>
      </c>
      <c r="W2323" s="24">
        <f t="shared" ref="W2323:W2386" si="1412">W2322+IF(Limit=Oui,MAX(0,Y2322),Y2322)</f>
        <v>1057.4961718857646</v>
      </c>
      <c r="X2323" s="24">
        <f t="shared" ref="X2323:X2386" si="1413">IF(W2323&lt;600,425+0.773*W2323-1.69/1000*W2323^2+2.22/1000^2*W2323^3,IF(W2323&lt;735,666+13002/(738-W2323),IF(W2323&lt;900,545+17820/(W2323-731),650)))</f>
        <v>650</v>
      </c>
      <c r="Y2323" s="13">
        <f t="shared" si="1398"/>
        <v>0.24612033780535408</v>
      </c>
      <c r="Z2323" s="24">
        <f t="shared" si="1399"/>
        <v>904.97766434060622</v>
      </c>
      <c r="AA2323" s="24">
        <f t="shared" si="1400"/>
        <v>9868.7134333039485</v>
      </c>
      <c r="AB2323" s="24">
        <f t="shared" ref="AB2323:AB2386" si="1414">MAX(M2323,AVERAGE(W2323,AC2323))</f>
        <v>894.38601222352145</v>
      </c>
      <c r="AC2323" s="24">
        <f t="shared" ref="AC2323:AC2386" si="1415">Q2323</f>
        <v>731.27585256127838</v>
      </c>
      <c r="AD2323" s="123">
        <f t="shared" ref="AD2323:AD2386" si="1416">B2323</f>
        <v>11525</v>
      </c>
      <c r="AE2323" s="14">
        <f t="shared" ref="AE2323:AE2386" si="1417">C2323</f>
        <v>192.08333333333334</v>
      </c>
      <c r="AF2323" s="24">
        <f t="shared" si="1401"/>
        <v>500</v>
      </c>
      <c r="AG2323" s="3">
        <f t="shared" ref="AG2323:AG2386" si="1418">IF(C2323&lt;=30,AH2323,IF(C2323&lt;=60,AI2323,IF(C2323&lt;=90,AJ2323,IF(C2323&lt;=120,AK2323,-1))))</f>
        <v>-1</v>
      </c>
      <c r="AH2323" s="14">
        <f t="shared" si="1385"/>
        <v>0</v>
      </c>
      <c r="AI2323" s="14">
        <f t="shared" si="1386"/>
        <v>0</v>
      </c>
      <c r="AJ2323" s="14">
        <f t="shared" si="1387"/>
        <v>0.64999999999999991</v>
      </c>
      <c r="AK2323" s="14">
        <f t="shared" si="1388"/>
        <v>0.87999999999999989</v>
      </c>
      <c r="AL2323" s="24">
        <f t="shared" ref="AL2323:AL2386" si="1419">MAX(M2323,AVERAGE(W2323,AM2323))</f>
        <v>874.00183780375096</v>
      </c>
      <c r="AM2323" s="14">
        <f t="shared" ref="AM2323:AM2386" si="1420">IF(W2323&gt;=AF2323,(1+(W2323-AF2323)*AG2323/10000)*AC2323,AC2323)</f>
        <v>690.50750372173718</v>
      </c>
      <c r="AN2323" s="138" t="str">
        <f t="shared" ref="AN2323:AN2386" si="1421">IF(AM2323=AC2323,"","modifiée")</f>
        <v>modifiée</v>
      </c>
      <c r="AP2323" s="124"/>
    </row>
    <row r="2324" spans="2:42" x14ac:dyDescent="0.25">
      <c r="B2324" s="3">
        <f t="shared" si="1402"/>
        <v>11530</v>
      </c>
      <c r="C2324" s="14">
        <f t="shared" si="1403"/>
        <v>192.16666666666666</v>
      </c>
      <c r="D2324" s="11">
        <f t="shared" si="1404"/>
        <v>1119.5324054715825</v>
      </c>
      <c r="E2324" s="11">
        <f t="shared" si="1389"/>
        <v>1093.9160538857609</v>
      </c>
      <c r="F2324" s="11">
        <f t="shared" si="1405"/>
        <v>593.46938818738454</v>
      </c>
      <c r="G2324" s="11">
        <f t="shared" si="1390"/>
        <v>844.30161023051301</v>
      </c>
      <c r="H2324" s="11">
        <f t="shared" si="1391"/>
        <v>731.34115972581765</v>
      </c>
      <c r="I2324" s="24">
        <f t="shared" si="1406"/>
        <v>593.46938818738454</v>
      </c>
      <c r="J2324" s="12">
        <f t="shared" si="1392"/>
        <v>0.2133564333653592</v>
      </c>
      <c r="K2324" s="24">
        <f t="shared" si="1393"/>
        <v>752.55585296290292</v>
      </c>
      <c r="L2324" s="12">
        <f t="shared" si="1407"/>
        <v>0.16487243411011623</v>
      </c>
      <c r="M2324" s="24">
        <f t="shared" si="1408"/>
        <v>844.30161023051301</v>
      </c>
      <c r="N2324" s="12">
        <f t="shared" si="1394"/>
        <v>0.68589218798627261</v>
      </c>
      <c r="O2324" s="24">
        <f t="shared" si="1395"/>
        <v>702.27931812923998</v>
      </c>
      <c r="P2324" s="12">
        <f t="shared" si="1409"/>
        <v>0.23919671768516346</v>
      </c>
      <c r="Q2324" s="24">
        <f t="shared" si="1410"/>
        <v>731.34115972581765</v>
      </c>
      <c r="R2324" s="12">
        <f t="shared" si="1396"/>
        <v>0.11036950766863168</v>
      </c>
      <c r="S2324" s="24">
        <f t="shared" si="1397"/>
        <v>2618.5922630118248</v>
      </c>
      <c r="T2324" s="12">
        <f t="shared" si="1411"/>
        <v>6.4851450739679059E-2</v>
      </c>
      <c r="W2324" s="24">
        <f t="shared" si="1412"/>
        <v>1057.7422922235701</v>
      </c>
      <c r="X2324" s="24">
        <f t="shared" si="1413"/>
        <v>650</v>
      </c>
      <c r="Y2324" s="13">
        <f t="shared" si="1398"/>
        <v>0.24606496071475015</v>
      </c>
      <c r="Z2324" s="24">
        <f t="shared" si="1399"/>
        <v>904.34404155477068</v>
      </c>
      <c r="AA2324" s="24">
        <f t="shared" si="1400"/>
        <v>9866.9229749538117</v>
      </c>
      <c r="AB2324" s="24">
        <f t="shared" si="1414"/>
        <v>894.54172597469392</v>
      </c>
      <c r="AC2324" s="24">
        <f t="shared" si="1415"/>
        <v>731.34115972581765</v>
      </c>
      <c r="AD2324" s="123">
        <f t="shared" si="1416"/>
        <v>11530</v>
      </c>
      <c r="AE2324" s="14">
        <f t="shared" si="1417"/>
        <v>192.16666666666666</v>
      </c>
      <c r="AF2324" s="24">
        <f t="shared" si="1401"/>
        <v>500</v>
      </c>
      <c r="AG2324" s="3">
        <f t="shared" si="1418"/>
        <v>-1</v>
      </c>
      <c r="AH2324" s="14">
        <f t="shared" si="1385"/>
        <v>0</v>
      </c>
      <c r="AI2324" s="14">
        <f t="shared" si="1386"/>
        <v>0</v>
      </c>
      <c r="AJ2324" s="14">
        <f t="shared" si="1387"/>
        <v>0.64999999999999991</v>
      </c>
      <c r="AK2324" s="14">
        <f t="shared" si="1388"/>
        <v>0.87999999999999989</v>
      </c>
      <c r="AL2324" s="24">
        <f t="shared" si="1419"/>
        <v>874.14673123354783</v>
      </c>
      <c r="AM2324" s="14">
        <f t="shared" si="1420"/>
        <v>690.55117024352546</v>
      </c>
      <c r="AN2324" s="138" t="str">
        <f t="shared" si="1421"/>
        <v>modifiée</v>
      </c>
      <c r="AP2324" s="124"/>
    </row>
    <row r="2325" spans="2:42" x14ac:dyDescent="0.25">
      <c r="B2325" s="3">
        <f t="shared" si="1402"/>
        <v>11535</v>
      </c>
      <c r="C2325" s="14">
        <f t="shared" si="1403"/>
        <v>192.25</v>
      </c>
      <c r="D2325" s="11">
        <f t="shared" si="1404"/>
        <v>1119.5973238418601</v>
      </c>
      <c r="E2325" s="11">
        <f t="shared" si="1389"/>
        <v>1094.1368293121332</v>
      </c>
      <c r="F2325" s="11">
        <f t="shared" si="1405"/>
        <v>593.6342606214946</v>
      </c>
      <c r="G2325" s="11">
        <f t="shared" si="1390"/>
        <v>844.54080694819822</v>
      </c>
      <c r="H2325" s="11">
        <f t="shared" si="1391"/>
        <v>731.40601117655729</v>
      </c>
      <c r="I2325" s="24">
        <f t="shared" si="1406"/>
        <v>593.6342606214946</v>
      </c>
      <c r="J2325" s="12">
        <f t="shared" si="1392"/>
        <v>0.21330441482716561</v>
      </c>
      <c r="K2325" s="24">
        <f t="shared" si="1393"/>
        <v>752.73937872542342</v>
      </c>
      <c r="L2325" s="12">
        <f t="shared" si="1407"/>
        <v>0.16480395252816635</v>
      </c>
      <c r="M2325" s="24">
        <f t="shared" si="1408"/>
        <v>844.54080694819822</v>
      </c>
      <c r="N2325" s="12">
        <f t="shared" si="1394"/>
        <v>0.68621594992090595</v>
      </c>
      <c r="O2325" s="24">
        <f t="shared" si="1395"/>
        <v>701.94797737460317</v>
      </c>
      <c r="P2325" s="12">
        <f t="shared" si="1409"/>
        <v>0.23913568493364798</v>
      </c>
      <c r="Q2325" s="24">
        <f t="shared" si="1410"/>
        <v>731.40601117655729</v>
      </c>
      <c r="R2325" s="12">
        <f t="shared" si="1396"/>
        <v>0.10956599824835755</v>
      </c>
      <c r="S2325" s="24">
        <f t="shared" si="1397"/>
        <v>2637.7958807839877</v>
      </c>
      <c r="T2325" s="12">
        <f t="shared" si="1411"/>
        <v>6.4396491270721182E-2</v>
      </c>
      <c r="W2325" s="24">
        <f t="shared" si="1412"/>
        <v>1057.9883571842847</v>
      </c>
      <c r="X2325" s="24">
        <f t="shared" si="1413"/>
        <v>650</v>
      </c>
      <c r="Y2325" s="13">
        <f t="shared" si="1398"/>
        <v>0.24600982336738872</v>
      </c>
      <c r="Z2325" s="24">
        <f t="shared" si="1399"/>
        <v>903.71180319621089</v>
      </c>
      <c r="AA2325" s="24">
        <f t="shared" si="1400"/>
        <v>9865.1416267160239</v>
      </c>
      <c r="AB2325" s="24">
        <f t="shared" si="1414"/>
        <v>894.697184180421</v>
      </c>
      <c r="AC2325" s="24">
        <f t="shared" si="1415"/>
        <v>731.40601117655729</v>
      </c>
      <c r="AD2325" s="123">
        <f t="shared" si="1416"/>
        <v>11535</v>
      </c>
      <c r="AE2325" s="14">
        <f t="shared" si="1417"/>
        <v>192.25</v>
      </c>
      <c r="AF2325" s="24">
        <f t="shared" si="1401"/>
        <v>500</v>
      </c>
      <c r="AG2325" s="3">
        <f t="shared" si="1418"/>
        <v>-1</v>
      </c>
      <c r="AH2325" s="14">
        <f t="shared" si="1385"/>
        <v>0</v>
      </c>
      <c r="AI2325" s="14">
        <f t="shared" si="1386"/>
        <v>0</v>
      </c>
      <c r="AJ2325" s="14">
        <f t="shared" si="1387"/>
        <v>0.64999999999999991</v>
      </c>
      <c r="AK2325" s="14">
        <f t="shared" si="1388"/>
        <v>0.87999999999999989</v>
      </c>
      <c r="AL2325" s="24">
        <f t="shared" si="1419"/>
        <v>874.29138224986514</v>
      </c>
      <c r="AM2325" s="14">
        <f t="shared" si="1420"/>
        <v>690.59440731544555</v>
      </c>
      <c r="AN2325" s="138" t="str">
        <f t="shared" si="1421"/>
        <v>modifiée</v>
      </c>
      <c r="AP2325" s="124"/>
    </row>
    <row r="2326" spans="2:42" x14ac:dyDescent="0.25">
      <c r="B2326" s="3">
        <f t="shared" si="1402"/>
        <v>11540</v>
      </c>
      <c r="C2326" s="14">
        <f t="shared" si="1403"/>
        <v>192.33333333333334</v>
      </c>
      <c r="D2326" s="11">
        <f t="shared" si="1404"/>
        <v>1119.662214096775</v>
      </c>
      <c r="E2326" s="11">
        <f t="shared" si="1389"/>
        <v>1094.3576047385054</v>
      </c>
      <c r="F2326" s="11">
        <f t="shared" si="1405"/>
        <v>593.79906457402274</v>
      </c>
      <c r="G2326" s="11">
        <f t="shared" si="1390"/>
        <v>844.7799426331319</v>
      </c>
      <c r="H2326" s="11">
        <f t="shared" si="1391"/>
        <v>731.470407667828</v>
      </c>
      <c r="I2326" s="24">
        <f t="shared" si="1406"/>
        <v>593.79906457402274</v>
      </c>
      <c r="J2326" s="12">
        <f t="shared" si="1392"/>
        <v>0.21325240840511503</v>
      </c>
      <c r="K2326" s="24">
        <f t="shared" si="1393"/>
        <v>752.92295124456587</v>
      </c>
      <c r="L2326" s="12">
        <f t="shared" si="1407"/>
        <v>0.1647355047626759</v>
      </c>
      <c r="M2326" s="24">
        <f t="shared" si="1408"/>
        <v>844.7799426331319</v>
      </c>
      <c r="N2326" s="12">
        <f t="shared" si="1394"/>
        <v>0.6865385722459233</v>
      </c>
      <c r="O2326" s="24">
        <f t="shared" si="1395"/>
        <v>701.61811376947333</v>
      </c>
      <c r="P2326" s="12">
        <f t="shared" si="1409"/>
        <v>0.23907422521450741</v>
      </c>
      <c r="Q2326" s="24">
        <f t="shared" si="1410"/>
        <v>731.470407667828</v>
      </c>
      <c r="R2326" s="12">
        <f t="shared" si="1396"/>
        <v>0.108764167426049</v>
      </c>
      <c r="S2326" s="24">
        <f t="shared" si="1397"/>
        <v>2657.2422305352438</v>
      </c>
      <c r="T2326" s="12">
        <f t="shared" si="1411"/>
        <v>6.3942311269487115E-2</v>
      </c>
      <c r="W2326" s="24">
        <f t="shared" si="1412"/>
        <v>1058.2343670076521</v>
      </c>
      <c r="X2326" s="24">
        <f t="shared" si="1413"/>
        <v>650</v>
      </c>
      <c r="Y2326" s="13">
        <f t="shared" si="1398"/>
        <v>0.24595492466392277</v>
      </c>
      <c r="Z2326" s="24">
        <f t="shared" si="1399"/>
        <v>903.08094327133404</v>
      </c>
      <c r="AA2326" s="24">
        <f t="shared" si="1400"/>
        <v>9863.3693464612734</v>
      </c>
      <c r="AB2326" s="24">
        <f t="shared" si="1414"/>
        <v>894.85238733774008</v>
      </c>
      <c r="AC2326" s="24">
        <f t="shared" si="1415"/>
        <v>731.470407667828</v>
      </c>
      <c r="AD2326" s="123">
        <f t="shared" si="1416"/>
        <v>11540</v>
      </c>
      <c r="AE2326" s="14">
        <f t="shared" si="1417"/>
        <v>192.33333333333334</v>
      </c>
      <c r="AF2326" s="24">
        <f t="shared" si="1401"/>
        <v>500</v>
      </c>
      <c r="AG2326" s="3">
        <f t="shared" si="1418"/>
        <v>-1</v>
      </c>
      <c r="AH2326" s="14">
        <f t="shared" si="1385"/>
        <v>0</v>
      </c>
      <c r="AI2326" s="14">
        <f t="shared" si="1386"/>
        <v>0</v>
      </c>
      <c r="AJ2326" s="14">
        <f t="shared" si="1387"/>
        <v>0.64999999999999991</v>
      </c>
      <c r="AK2326" s="14">
        <f t="shared" si="1388"/>
        <v>0.87999999999999989</v>
      </c>
      <c r="AL2326" s="24">
        <f t="shared" si="1419"/>
        <v>874.4357913372761</v>
      </c>
      <c r="AM2326" s="14">
        <f t="shared" si="1420"/>
        <v>690.63721566690015</v>
      </c>
      <c r="AN2326" s="138" t="str">
        <f t="shared" si="1421"/>
        <v>modifiée</v>
      </c>
      <c r="AP2326" s="124"/>
    </row>
    <row r="2327" spans="2:42" x14ac:dyDescent="0.25">
      <c r="B2327" s="3">
        <f t="shared" si="1402"/>
        <v>11545</v>
      </c>
      <c r="C2327" s="14">
        <f t="shared" si="1403"/>
        <v>192.41666666666666</v>
      </c>
      <c r="D2327" s="11">
        <f t="shared" si="1404"/>
        <v>1119.7270762606697</v>
      </c>
      <c r="E2327" s="11">
        <f t="shared" si="1389"/>
        <v>1094.5783801648777</v>
      </c>
      <c r="F2327" s="11">
        <f t="shared" si="1405"/>
        <v>593.96380007878543</v>
      </c>
      <c r="G2327" s="11">
        <f t="shared" si="1390"/>
        <v>845.01901685834639</v>
      </c>
      <c r="H2327" s="11">
        <f t="shared" si="1391"/>
        <v>731.53434997909744</v>
      </c>
      <c r="I2327" s="24">
        <f t="shared" si="1406"/>
        <v>593.96380007878543</v>
      </c>
      <c r="J2327" s="12">
        <f t="shared" si="1392"/>
        <v>0.21320041411588475</v>
      </c>
      <c r="K2327" s="24">
        <f t="shared" si="1393"/>
        <v>753.10657046433823</v>
      </c>
      <c r="L2327" s="12">
        <f t="shared" si="1407"/>
        <v>0.16466709081159861</v>
      </c>
      <c r="M2327" s="24">
        <f t="shared" si="1408"/>
        <v>845.01901685834639</v>
      </c>
      <c r="N2327" s="12">
        <f t="shared" si="1394"/>
        <v>0.68686006036314762</v>
      </c>
      <c r="O2327" s="24">
        <f t="shared" si="1395"/>
        <v>701.2897180751786</v>
      </c>
      <c r="P2327" s="12">
        <f t="shared" si="1409"/>
        <v>0.23901234130748686</v>
      </c>
      <c r="Q2327" s="24">
        <f t="shared" si="1410"/>
        <v>731.53434997909744</v>
      </c>
      <c r="R2327" s="12">
        <f t="shared" si="1396"/>
        <v>0.10796406001405731</v>
      </c>
      <c r="S2327" s="24">
        <f t="shared" si="1397"/>
        <v>2676.9347023062369</v>
      </c>
      <c r="T2327" s="12">
        <f t="shared" si="1411"/>
        <v>6.3488935851910941E-2</v>
      </c>
      <c r="W2327" s="24">
        <f t="shared" si="1412"/>
        <v>1058.480321932316</v>
      </c>
      <c r="X2327" s="24">
        <f t="shared" si="1413"/>
        <v>650</v>
      </c>
      <c r="Y2327" s="13">
        <f t="shared" si="1398"/>
        <v>0.24590026350930516</v>
      </c>
      <c r="Z2327" s="24">
        <f t="shared" si="1399"/>
        <v>902.45145581404245</v>
      </c>
      <c r="AA2327" s="24">
        <f t="shared" si="1400"/>
        <v>9861.6060922209799</v>
      </c>
      <c r="AB2327" s="24">
        <f t="shared" si="1414"/>
        <v>895.00733595570671</v>
      </c>
      <c r="AC2327" s="24">
        <f t="shared" si="1415"/>
        <v>731.53434997909744</v>
      </c>
      <c r="AD2327" s="123">
        <f t="shared" si="1416"/>
        <v>11545</v>
      </c>
      <c r="AE2327" s="14">
        <f t="shared" si="1417"/>
        <v>192.41666666666666</v>
      </c>
      <c r="AF2327" s="24">
        <f t="shared" si="1401"/>
        <v>500</v>
      </c>
      <c r="AG2327" s="3">
        <f t="shared" si="1418"/>
        <v>-1</v>
      </c>
      <c r="AH2327" s="14">
        <f t="shared" si="1385"/>
        <v>0</v>
      </c>
      <c r="AI2327" s="14">
        <f t="shared" si="1386"/>
        <v>0</v>
      </c>
      <c r="AJ2327" s="14">
        <f t="shared" si="1387"/>
        <v>0.64999999999999991</v>
      </c>
      <c r="AK2327" s="14">
        <f t="shared" si="1388"/>
        <v>0.87999999999999989</v>
      </c>
      <c r="AL2327" s="24">
        <f t="shared" si="1419"/>
        <v>874.57995899166303</v>
      </c>
      <c r="AM2327" s="14">
        <f t="shared" si="1420"/>
        <v>690.67959605100998</v>
      </c>
      <c r="AN2327" s="138" t="str">
        <f t="shared" si="1421"/>
        <v>modifiée</v>
      </c>
      <c r="AP2327" s="124"/>
    </row>
    <row r="2328" spans="2:42" x14ac:dyDescent="0.25">
      <c r="B2328" s="3">
        <f t="shared" si="1402"/>
        <v>11550</v>
      </c>
      <c r="C2328" s="14">
        <f t="shared" si="1403"/>
        <v>192.5</v>
      </c>
      <c r="D2328" s="11">
        <f t="shared" si="1404"/>
        <v>1119.7919103578545</v>
      </c>
      <c r="E2328" s="11">
        <f t="shared" si="1389"/>
        <v>1094.7991555912499</v>
      </c>
      <c r="F2328" s="11">
        <f t="shared" si="1405"/>
        <v>594.128467169597</v>
      </c>
      <c r="G2328" s="11">
        <f t="shared" si="1390"/>
        <v>845.25802919965383</v>
      </c>
      <c r="H2328" s="11">
        <f t="shared" si="1391"/>
        <v>731.59783891494931</v>
      </c>
      <c r="I2328" s="24">
        <f t="shared" si="1406"/>
        <v>594.128467169597</v>
      </c>
      <c r="J2328" s="12">
        <f t="shared" si="1392"/>
        <v>0.21314843197611222</v>
      </c>
      <c r="K2328" s="24">
        <f t="shared" si="1393"/>
        <v>753.29023632876192</v>
      </c>
      <c r="L2328" s="12">
        <f t="shared" si="1407"/>
        <v>0.16459871067287618</v>
      </c>
      <c r="M2328" s="24">
        <f t="shared" si="1408"/>
        <v>845.25802919965383</v>
      </c>
      <c r="N2328" s="12">
        <f t="shared" si="1394"/>
        <v>0.68718041964386267</v>
      </c>
      <c r="O2328" s="24">
        <f t="shared" si="1395"/>
        <v>700.96278112640493</v>
      </c>
      <c r="P2328" s="12">
        <f t="shared" si="1409"/>
        <v>0.23895003597558831</v>
      </c>
      <c r="Q2328" s="24">
        <f t="shared" si="1410"/>
        <v>731.59783891494931</v>
      </c>
      <c r="R2328" s="12">
        <f t="shared" si="1396"/>
        <v>0.10716572067433816</v>
      </c>
      <c r="S2328" s="24">
        <f t="shared" si="1397"/>
        <v>2696.8767347888511</v>
      </c>
      <c r="T2328" s="12">
        <f t="shared" si="1411"/>
        <v>6.303639010558594E-2</v>
      </c>
      <c r="W2328" s="24">
        <f t="shared" si="1412"/>
        <v>1058.7262221958254</v>
      </c>
      <c r="X2328" s="24">
        <f t="shared" si="1413"/>
        <v>650</v>
      </c>
      <c r="Y2328" s="13">
        <f t="shared" si="1398"/>
        <v>0.24584583881277172</v>
      </c>
      <c r="Z2328" s="24">
        <f t="shared" si="1399"/>
        <v>901.82333488561426</v>
      </c>
      <c r="AA2328" s="24">
        <f t="shared" si="1400"/>
        <v>9859.8518221866671</v>
      </c>
      <c r="AB2328" s="24">
        <f t="shared" si="1414"/>
        <v>895.16203055538733</v>
      </c>
      <c r="AC2328" s="24">
        <f t="shared" si="1415"/>
        <v>731.59783891494931</v>
      </c>
      <c r="AD2328" s="123">
        <f t="shared" si="1416"/>
        <v>11550</v>
      </c>
      <c r="AE2328" s="14">
        <f t="shared" si="1417"/>
        <v>192.5</v>
      </c>
      <c r="AF2328" s="24">
        <f t="shared" si="1401"/>
        <v>500</v>
      </c>
      <c r="AG2328" s="3">
        <f t="shared" si="1418"/>
        <v>-1</v>
      </c>
      <c r="AH2328" s="14">
        <f t="shared" si="1385"/>
        <v>0</v>
      </c>
      <c r="AI2328" s="14">
        <f t="shared" si="1386"/>
        <v>0</v>
      </c>
      <c r="AJ2328" s="14">
        <f t="shared" si="1387"/>
        <v>0.64999999999999991</v>
      </c>
      <c r="AK2328" s="14">
        <f t="shared" si="1388"/>
        <v>0.87999999999999989</v>
      </c>
      <c r="AL2328" s="24">
        <f t="shared" si="1419"/>
        <v>874.72388572020827</v>
      </c>
      <c r="AM2328" s="14">
        <f t="shared" si="1420"/>
        <v>690.7215492445913</v>
      </c>
      <c r="AN2328" s="138" t="str">
        <f t="shared" si="1421"/>
        <v>modifiée</v>
      </c>
      <c r="AP2328" s="124"/>
    </row>
    <row r="2329" spans="2:42" x14ac:dyDescent="0.25">
      <c r="B2329" s="3">
        <f t="shared" si="1402"/>
        <v>11555</v>
      </c>
      <c r="C2329" s="14">
        <f t="shared" si="1403"/>
        <v>192.58333333333334</v>
      </c>
      <c r="D2329" s="11">
        <f t="shared" si="1404"/>
        <v>1119.8567164126093</v>
      </c>
      <c r="E2329" s="11">
        <f t="shared" si="1389"/>
        <v>1095.0199310176222</v>
      </c>
      <c r="F2329" s="11">
        <f t="shared" si="1405"/>
        <v>594.29306588026986</v>
      </c>
      <c r="G2329" s="11">
        <f t="shared" si="1390"/>
        <v>845.4969792356294</v>
      </c>
      <c r="H2329" s="11">
        <f t="shared" si="1391"/>
        <v>731.6608753050549</v>
      </c>
      <c r="I2329" s="24">
        <f t="shared" si="1406"/>
        <v>594.29306588026986</v>
      </c>
      <c r="J2329" s="12">
        <f t="shared" si="1392"/>
        <v>0.21309646200239485</v>
      </c>
      <c r="K2329" s="24">
        <f t="shared" si="1393"/>
        <v>753.47394878187231</v>
      </c>
      <c r="L2329" s="12">
        <f t="shared" si="1407"/>
        <v>0.16453036434435597</v>
      </c>
      <c r="M2329" s="24">
        <f t="shared" si="1408"/>
        <v>845.4969792356294</v>
      </c>
      <c r="N2329" s="12">
        <f t="shared" si="1394"/>
        <v>0.68749965542899716</v>
      </c>
      <c r="O2329" s="24">
        <f t="shared" si="1395"/>
        <v>700.63729383049736</v>
      </c>
      <c r="P2329" s="12">
        <f t="shared" si="1409"/>
        <v>0.23888731196490848</v>
      </c>
      <c r="Q2329" s="24">
        <f t="shared" si="1410"/>
        <v>731.6608753050549</v>
      </c>
      <c r="R2329" s="12">
        <f t="shared" si="1396"/>
        <v>0.10636919390577416</v>
      </c>
      <c r="S2329" s="24">
        <f t="shared" si="1397"/>
        <v>2717.0718160139627</v>
      </c>
      <c r="T2329" s="12">
        <f t="shared" si="1411"/>
        <v>6.2584699082534764E-2</v>
      </c>
      <c r="W2329" s="24">
        <f t="shared" si="1412"/>
        <v>1058.9720680346381</v>
      </c>
      <c r="X2329" s="24">
        <f t="shared" si="1413"/>
        <v>650</v>
      </c>
      <c r="Y2329" s="13">
        <f t="shared" si="1398"/>
        <v>0.24579164948783536</v>
      </c>
      <c r="Z2329" s="24">
        <f t="shared" si="1399"/>
        <v>901.19657457460107</v>
      </c>
      <c r="AA2329" s="24">
        <f t="shared" si="1400"/>
        <v>9858.1064947098112</v>
      </c>
      <c r="AB2329" s="24">
        <f t="shared" si="1414"/>
        <v>895.31647166984658</v>
      </c>
      <c r="AC2329" s="24">
        <f t="shared" si="1415"/>
        <v>731.6608753050549</v>
      </c>
      <c r="AD2329" s="123">
        <f t="shared" si="1416"/>
        <v>11555</v>
      </c>
      <c r="AE2329" s="14">
        <f t="shared" si="1417"/>
        <v>192.58333333333334</v>
      </c>
      <c r="AF2329" s="24">
        <f t="shared" si="1401"/>
        <v>500</v>
      </c>
      <c r="AG2329" s="3">
        <f t="shared" si="1418"/>
        <v>-1</v>
      </c>
      <c r="AH2329" s="14">
        <f t="shared" si="1385"/>
        <v>0</v>
      </c>
      <c r="AI2329" s="14">
        <f t="shared" si="1386"/>
        <v>0</v>
      </c>
      <c r="AJ2329" s="14">
        <f t="shared" si="1387"/>
        <v>0.64999999999999991</v>
      </c>
      <c r="AK2329" s="14">
        <f t="shared" si="1388"/>
        <v>0.87999999999999989</v>
      </c>
      <c r="AL2329" s="24">
        <f t="shared" si="1419"/>
        <v>874.86757204138155</v>
      </c>
      <c r="AM2329" s="14">
        <f t="shared" si="1420"/>
        <v>690.76307604812496</v>
      </c>
      <c r="AN2329" s="138" t="str">
        <f t="shared" si="1421"/>
        <v>modifiée</v>
      </c>
      <c r="AP2329" s="124"/>
    </row>
    <row r="2330" spans="2:42" x14ac:dyDescent="0.25">
      <c r="B2330" s="3">
        <f t="shared" si="1402"/>
        <v>11560</v>
      </c>
      <c r="C2330" s="14">
        <f t="shared" si="1403"/>
        <v>192.66666666666666</v>
      </c>
      <c r="D2330" s="11">
        <f t="shared" si="1404"/>
        <v>1119.921494449181</v>
      </c>
      <c r="E2330" s="11">
        <f t="shared" si="1389"/>
        <v>1095.2407064439944</v>
      </c>
      <c r="F2330" s="11">
        <f t="shared" si="1405"/>
        <v>594.45759624461425</v>
      </c>
      <c r="G2330" s="11">
        <f t="shared" si="1390"/>
        <v>845.73586654759436</v>
      </c>
      <c r="H2330" s="11">
        <f t="shared" si="1391"/>
        <v>731.72346000413745</v>
      </c>
      <c r="I2330" s="24">
        <f t="shared" si="1406"/>
        <v>594.45759624461425</v>
      </c>
      <c r="J2330" s="12">
        <f t="shared" si="1392"/>
        <v>0.21304450421128954</v>
      </c>
      <c r="K2330" s="24">
        <f t="shared" si="1393"/>
        <v>753.6577077677191</v>
      </c>
      <c r="L2330" s="12">
        <f t="shared" si="1407"/>
        <v>0.16446205182391727</v>
      </c>
      <c r="M2330" s="24">
        <f t="shared" si="1408"/>
        <v>845.73586654759436</v>
      </c>
      <c r="N2330" s="12">
        <f t="shared" si="1394"/>
        <v>0.6878177730293098</v>
      </c>
      <c r="O2330" s="24">
        <f t="shared" si="1395"/>
        <v>700.31324716676954</v>
      </c>
      <c r="P2330" s="12">
        <f t="shared" si="1409"/>
        <v>0.23882417200516631</v>
      </c>
      <c r="Q2330" s="24">
        <f t="shared" si="1410"/>
        <v>731.72346000413745</v>
      </c>
      <c r="R2330" s="12">
        <f t="shared" si="1396"/>
        <v>0.10557452403150419</v>
      </c>
      <c r="S2330" s="24">
        <f t="shared" si="1397"/>
        <v>2737.5234840486678</v>
      </c>
      <c r="T2330" s="12">
        <f t="shared" si="1411"/>
        <v>6.2133887792056128E-2</v>
      </c>
      <c r="W2330" s="24">
        <f t="shared" si="1412"/>
        <v>1059.2178596841259</v>
      </c>
      <c r="X2330" s="24">
        <f t="shared" si="1413"/>
        <v>650</v>
      </c>
      <c r="Y2330" s="13">
        <f t="shared" si="1398"/>
        <v>0.24573769445226784</v>
      </c>
      <c r="Z2330" s="24">
        <f t="shared" si="1399"/>
        <v>900.57116899671428</v>
      </c>
      <c r="AA2330" s="24">
        <f t="shared" si="1400"/>
        <v>9856.3700683011575</v>
      </c>
      <c r="AB2330" s="24">
        <f t="shared" si="1414"/>
        <v>895.47065984413166</v>
      </c>
      <c r="AC2330" s="24">
        <f t="shared" si="1415"/>
        <v>731.72346000413745</v>
      </c>
      <c r="AD2330" s="123">
        <f t="shared" si="1416"/>
        <v>11560</v>
      </c>
      <c r="AE2330" s="14">
        <f t="shared" si="1417"/>
        <v>192.66666666666666</v>
      </c>
      <c r="AF2330" s="24">
        <f t="shared" si="1401"/>
        <v>500</v>
      </c>
      <c r="AG2330" s="3">
        <f t="shared" si="1418"/>
        <v>-1</v>
      </c>
      <c r="AH2330" s="14">
        <f t="shared" si="1385"/>
        <v>0</v>
      </c>
      <c r="AI2330" s="14">
        <f t="shared" si="1386"/>
        <v>0</v>
      </c>
      <c r="AJ2330" s="14">
        <f t="shared" si="1387"/>
        <v>0.64999999999999991</v>
      </c>
      <c r="AK2330" s="14">
        <f t="shared" si="1388"/>
        <v>0.87999999999999989</v>
      </c>
      <c r="AL2330" s="24">
        <f t="shared" si="1419"/>
        <v>875.01101848492283</v>
      </c>
      <c r="AM2330" s="14">
        <f t="shared" si="1420"/>
        <v>690.80417728571979</v>
      </c>
      <c r="AN2330" s="138" t="str">
        <f t="shared" si="1421"/>
        <v>modifiée</v>
      </c>
      <c r="AP2330" s="124"/>
    </row>
    <row r="2331" spans="2:42" x14ac:dyDescent="0.25">
      <c r="B2331" s="3">
        <f t="shared" si="1402"/>
        <v>11565</v>
      </c>
      <c r="C2331" s="14">
        <f t="shared" si="1403"/>
        <v>192.75</v>
      </c>
      <c r="D2331" s="11">
        <f t="shared" si="1404"/>
        <v>1119.986244491786</v>
      </c>
      <c r="E2331" s="11">
        <f t="shared" si="1389"/>
        <v>1095.4614818703667</v>
      </c>
      <c r="F2331" s="11">
        <f t="shared" si="1405"/>
        <v>594.62205829643813</v>
      </c>
      <c r="G2331" s="11">
        <f t="shared" si="1390"/>
        <v>845.97469071959949</v>
      </c>
      <c r="H2331" s="11">
        <f t="shared" si="1391"/>
        <v>731.78559389192947</v>
      </c>
      <c r="I2331" s="24">
        <f t="shared" si="1406"/>
        <v>594.62205829643813</v>
      </c>
      <c r="J2331" s="12">
        <f t="shared" si="1392"/>
        <v>0.21299255861931352</v>
      </c>
      <c r="K2331" s="24">
        <f t="shared" si="1393"/>
        <v>753.84151323036565</v>
      </c>
      <c r="L2331" s="12">
        <f t="shared" si="1407"/>
        <v>0.16439377310932557</v>
      </c>
      <c r="M2331" s="24">
        <f t="shared" si="1408"/>
        <v>845.97469071959949</v>
      </c>
      <c r="N2331" s="12">
        <f t="shared" si="1394"/>
        <v>0.68813477772557086</v>
      </c>
      <c r="O2331" s="24">
        <f t="shared" si="1395"/>
        <v>699.99063218582126</v>
      </c>
      <c r="P2331" s="12">
        <f t="shared" si="1409"/>
        <v>0.23876061880932964</v>
      </c>
      <c r="Q2331" s="24">
        <f t="shared" si="1410"/>
        <v>731.78559389192947</v>
      </c>
      <c r="R2331" s="12">
        <f t="shared" si="1396"/>
        <v>0.10478175518626297</v>
      </c>
      <c r="S2331" s="24">
        <f t="shared" si="1397"/>
        <v>2758.2353277032448</v>
      </c>
      <c r="T2331" s="12">
        <f t="shared" si="1411"/>
        <v>6.1683981193409704E-2</v>
      </c>
      <c r="W2331" s="24">
        <f t="shared" si="1412"/>
        <v>1059.4635973785782</v>
      </c>
      <c r="X2331" s="24">
        <f t="shared" si="1413"/>
        <v>650</v>
      </c>
      <c r="Y2331" s="13">
        <f t="shared" si="1398"/>
        <v>0.24568397262809108</v>
      </c>
      <c r="Z2331" s="24">
        <f t="shared" si="1399"/>
        <v>899.94711229471136</v>
      </c>
      <c r="AA2331" s="24">
        <f t="shared" si="1400"/>
        <v>9854.6425016304511</v>
      </c>
      <c r="AB2331" s="24">
        <f t="shared" si="1414"/>
        <v>895.62459563525385</v>
      </c>
      <c r="AC2331" s="24">
        <f t="shared" si="1415"/>
        <v>731.78559389192947</v>
      </c>
      <c r="AD2331" s="123">
        <f t="shared" si="1416"/>
        <v>11565</v>
      </c>
      <c r="AE2331" s="14">
        <f t="shared" si="1417"/>
        <v>192.75</v>
      </c>
      <c r="AF2331" s="24">
        <f t="shared" si="1401"/>
        <v>500</v>
      </c>
      <c r="AG2331" s="3">
        <f t="shared" si="1418"/>
        <v>-1</v>
      </c>
      <c r="AH2331" s="14">
        <f t="shared" si="1385"/>
        <v>0</v>
      </c>
      <c r="AI2331" s="14">
        <f t="shared" si="1386"/>
        <v>0</v>
      </c>
      <c r="AJ2331" s="14">
        <f t="shared" si="1387"/>
        <v>0.64999999999999991</v>
      </c>
      <c r="AK2331" s="14">
        <f t="shared" si="1388"/>
        <v>0.87999999999999989</v>
      </c>
      <c r="AL2331" s="24">
        <f t="shared" si="1419"/>
        <v>875.15422559182389</v>
      </c>
      <c r="AM2331" s="14">
        <f t="shared" si="1420"/>
        <v>690.84485380506965</v>
      </c>
      <c r="AN2331" s="138" t="str">
        <f t="shared" si="1421"/>
        <v>modifiée</v>
      </c>
      <c r="AP2331" s="124"/>
    </row>
    <row r="2332" spans="2:42" x14ac:dyDescent="0.25">
      <c r="B2332" s="3">
        <f t="shared" si="1402"/>
        <v>11570</v>
      </c>
      <c r="C2332" s="14">
        <f t="shared" si="1403"/>
        <v>192.83333333333334</v>
      </c>
      <c r="D2332" s="11">
        <f t="shared" si="1404"/>
        <v>1120.0509665646096</v>
      </c>
      <c r="E2332" s="11">
        <f t="shared" si="1389"/>
        <v>1095.682257296739</v>
      </c>
      <c r="F2332" s="11">
        <f t="shared" si="1405"/>
        <v>594.78645206954741</v>
      </c>
      <c r="G2332" s="11">
        <f t="shared" si="1390"/>
        <v>846.21345133840885</v>
      </c>
      <c r="H2332" s="11">
        <f t="shared" si="1391"/>
        <v>731.84727787312283</v>
      </c>
      <c r="I2332" s="24">
        <f t="shared" si="1406"/>
        <v>594.78645206954741</v>
      </c>
      <c r="J2332" s="12">
        <f t="shared" si="1392"/>
        <v>0.21294062524294363</v>
      </c>
      <c r="K2332" s="24">
        <f t="shared" si="1393"/>
        <v>754.0253651138903</v>
      </c>
      <c r="L2332" s="12">
        <f t="shared" si="1407"/>
        <v>0.1643255281983399</v>
      </c>
      <c r="M2332" s="24">
        <f t="shared" si="1408"/>
        <v>846.21345133840885</v>
      </c>
      <c r="N2332" s="12">
        <f t="shared" si="1394"/>
        <v>0.68845067476874622</v>
      </c>
      <c r="O2332" s="24">
        <f t="shared" si="1395"/>
        <v>699.66944000886224</v>
      </c>
      <c r="P2332" s="12">
        <f t="shared" si="1409"/>
        <v>0.23869665507407789</v>
      </c>
      <c r="Q2332" s="24">
        <f t="shared" si="1410"/>
        <v>731.84727787312283</v>
      </c>
      <c r="R2332" s="12">
        <f t="shared" si="1396"/>
        <v>0.10399093130374325</v>
      </c>
      <c r="S2332" s="24">
        <f t="shared" si="1397"/>
        <v>2779.2109872478845</v>
      </c>
      <c r="T2332" s="12">
        <f t="shared" si="1411"/>
        <v>6.1235004188607646E-2</v>
      </c>
      <c r="W2332" s="24">
        <f t="shared" si="1412"/>
        <v>1059.7092813512063</v>
      </c>
      <c r="X2332" s="24">
        <f t="shared" si="1413"/>
        <v>650</v>
      </c>
      <c r="Y2332" s="13">
        <f t="shared" si="1398"/>
        <v>0.24563048294157014</v>
      </c>
      <c r="Z2332" s="24">
        <f t="shared" si="1399"/>
        <v>899.32439863831632</v>
      </c>
      <c r="AA2332" s="24">
        <f t="shared" si="1400"/>
        <v>9852.9237535262073</v>
      </c>
      <c r="AB2332" s="24">
        <f t="shared" si="1414"/>
        <v>895.77827961216462</v>
      </c>
      <c r="AC2332" s="24">
        <f t="shared" si="1415"/>
        <v>731.84727787312283</v>
      </c>
      <c r="AD2332" s="123">
        <f t="shared" si="1416"/>
        <v>11570</v>
      </c>
      <c r="AE2332" s="14">
        <f t="shared" si="1417"/>
        <v>192.83333333333334</v>
      </c>
      <c r="AF2332" s="24">
        <f t="shared" si="1401"/>
        <v>500</v>
      </c>
      <c r="AG2332" s="3">
        <f t="shared" si="1418"/>
        <v>-1</v>
      </c>
      <c r="AH2332" s="14">
        <f t="shared" si="1385"/>
        <v>0</v>
      </c>
      <c r="AI2332" s="14">
        <f t="shared" si="1386"/>
        <v>0</v>
      </c>
      <c r="AJ2332" s="14">
        <f t="shared" si="1387"/>
        <v>0.64999999999999991</v>
      </c>
      <c r="AK2332" s="14">
        <f t="shared" si="1388"/>
        <v>0.87999999999999989</v>
      </c>
      <c r="AL2332" s="24">
        <f t="shared" si="1419"/>
        <v>875.29719391430444</v>
      </c>
      <c r="AM2332" s="14">
        <f t="shared" si="1420"/>
        <v>690.88510647740259</v>
      </c>
      <c r="AN2332" s="138" t="str">
        <f t="shared" si="1421"/>
        <v>modifiée</v>
      </c>
      <c r="AP2332" s="124"/>
    </row>
    <row r="2333" spans="2:42" x14ac:dyDescent="0.25">
      <c r="B2333" s="3">
        <f t="shared" si="1402"/>
        <v>11575</v>
      </c>
      <c r="C2333" s="14">
        <f t="shared" si="1403"/>
        <v>192.91666666666666</v>
      </c>
      <c r="D2333" s="11">
        <f t="shared" si="1404"/>
        <v>1120.1156606918048</v>
      </c>
      <c r="E2333" s="11">
        <f t="shared" si="1389"/>
        <v>1095.903032723111</v>
      </c>
      <c r="F2333" s="11">
        <f t="shared" si="1405"/>
        <v>594.95077759774574</v>
      </c>
      <c r="G2333" s="11">
        <f t="shared" si="1390"/>
        <v>846.45214799348287</v>
      </c>
      <c r="H2333" s="11">
        <f t="shared" si="1391"/>
        <v>731.90851287731141</v>
      </c>
      <c r="I2333" s="24">
        <f t="shared" si="1406"/>
        <v>594.95077759774574</v>
      </c>
      <c r="J2333" s="12">
        <f t="shared" si="1392"/>
        <v>0.21288870409861685</v>
      </c>
      <c r="K2333" s="24">
        <f t="shared" si="1393"/>
        <v>754.20926336238529</v>
      </c>
      <c r="L2333" s="12">
        <f t="shared" si="1407"/>
        <v>0.16425731708868305</v>
      </c>
      <c r="M2333" s="24">
        <f t="shared" si="1408"/>
        <v>846.45214799348287</v>
      </c>
      <c r="N2333" s="12">
        <f t="shared" si="1394"/>
        <v>0.68876546938017624</v>
      </c>
      <c r="O2333" s="24">
        <f t="shared" si="1395"/>
        <v>699.34966182704466</v>
      </c>
      <c r="P2333" s="12">
        <f t="shared" si="1409"/>
        <v>0.23863228347981272</v>
      </c>
      <c r="Q2333" s="24">
        <f t="shared" si="1410"/>
        <v>731.90851287731141</v>
      </c>
      <c r="R2333" s="12">
        <f t="shared" si="1396"/>
        <v>0.10320209610399086</v>
      </c>
      <c r="S2333" s="24">
        <f t="shared" si="1397"/>
        <v>2800.4541551392667</v>
      </c>
      <c r="T2333" s="12">
        <f t="shared" si="1411"/>
        <v>6.0786981615124684E-2</v>
      </c>
      <c r="W2333" s="24">
        <f t="shared" si="1412"/>
        <v>1059.9549118341479</v>
      </c>
      <c r="X2333" s="24">
        <f t="shared" si="1413"/>
        <v>650</v>
      </c>
      <c r="Y2333" s="13">
        <f t="shared" si="1398"/>
        <v>0.24557722432319329</v>
      </c>
      <c r="Z2333" s="24">
        <f t="shared" si="1399"/>
        <v>898.70302222407759</v>
      </c>
      <c r="AA2333" s="24">
        <f t="shared" si="1400"/>
        <v>9851.21378297499</v>
      </c>
      <c r="AB2333" s="24">
        <f t="shared" si="1414"/>
        <v>895.93171235572959</v>
      </c>
      <c r="AC2333" s="24">
        <f t="shared" si="1415"/>
        <v>731.90851287731141</v>
      </c>
      <c r="AD2333" s="123">
        <f t="shared" si="1416"/>
        <v>11575</v>
      </c>
      <c r="AE2333" s="14">
        <f t="shared" si="1417"/>
        <v>192.91666666666666</v>
      </c>
      <c r="AF2333" s="24">
        <f t="shared" si="1401"/>
        <v>500</v>
      </c>
      <c r="AG2333" s="3">
        <f t="shared" si="1418"/>
        <v>-1</v>
      </c>
      <c r="AH2333" s="14">
        <f t="shared" si="1385"/>
        <v>0</v>
      </c>
      <c r="AI2333" s="14">
        <f t="shared" si="1386"/>
        <v>0</v>
      </c>
      <c r="AJ2333" s="14">
        <f t="shared" si="1387"/>
        <v>0.64999999999999991</v>
      </c>
      <c r="AK2333" s="14">
        <f t="shared" si="1388"/>
        <v>0.87999999999999989</v>
      </c>
      <c r="AL2333" s="24">
        <f t="shared" si="1419"/>
        <v>875.43992401578578</v>
      </c>
      <c r="AM2333" s="14">
        <f t="shared" si="1420"/>
        <v>690.92493619742368</v>
      </c>
      <c r="AN2333" s="138" t="str">
        <f t="shared" si="1421"/>
        <v>modifiée</v>
      </c>
      <c r="AP2333" s="124"/>
    </row>
    <row r="2334" spans="2:42" x14ac:dyDescent="0.25">
      <c r="B2334" s="3">
        <f t="shared" si="1402"/>
        <v>11580</v>
      </c>
      <c r="C2334" s="14">
        <f t="shared" si="1403"/>
        <v>193</v>
      </c>
      <c r="D2334" s="11">
        <f t="shared" si="1404"/>
        <v>1120.1803268974943</v>
      </c>
      <c r="E2334" s="11">
        <f t="shared" si="1389"/>
        <v>1096.1238081494832</v>
      </c>
      <c r="F2334" s="11">
        <f t="shared" si="1405"/>
        <v>595.11503491483438</v>
      </c>
      <c r="G2334" s="11">
        <f t="shared" si="1390"/>
        <v>846.69078027696264</v>
      </c>
      <c r="H2334" s="11">
        <f t="shared" si="1391"/>
        <v>731.96929985892655</v>
      </c>
      <c r="I2334" s="24">
        <f t="shared" si="1406"/>
        <v>595.11503491483438</v>
      </c>
      <c r="J2334" s="12">
        <f t="shared" si="1392"/>
        <v>0.21283679520273022</v>
      </c>
      <c r="K2334" s="24">
        <f t="shared" si="1393"/>
        <v>754.39320791995738</v>
      </c>
      <c r="L2334" s="12">
        <f t="shared" si="1407"/>
        <v>0.16418913977801342</v>
      </c>
      <c r="M2334" s="24">
        <f t="shared" si="1408"/>
        <v>846.69078027696264</v>
      </c>
      <c r="N2334" s="12">
        <f t="shared" si="1394"/>
        <v>0.68907916675175818</v>
      </c>
      <c r="O2334" s="24">
        <f t="shared" si="1395"/>
        <v>699.03128890080166</v>
      </c>
      <c r="P2334" s="12">
        <f t="shared" si="1409"/>
        <v>0.23856750669066876</v>
      </c>
      <c r="Q2334" s="24">
        <f t="shared" si="1410"/>
        <v>731.96929985892655</v>
      </c>
      <c r="R2334" s="12">
        <f t="shared" si="1396"/>
        <v>0.1024152930808352</v>
      </c>
      <c r="S2334" s="24">
        <f t="shared" si="1397"/>
        <v>2821.9685767572701</v>
      </c>
      <c r="T2334" s="12">
        <f t="shared" si="1411"/>
        <v>6.0339938238597124E-2</v>
      </c>
      <c r="W2334" s="24">
        <f t="shared" si="1412"/>
        <v>1060.200489058471</v>
      </c>
      <c r="X2334" s="24">
        <f t="shared" si="1413"/>
        <v>650</v>
      </c>
      <c r="Y2334" s="13">
        <f t="shared" si="1398"/>
        <v>0.24552419570767384</v>
      </c>
      <c r="Z2334" s="24">
        <f t="shared" si="1399"/>
        <v>898.08297727530544</v>
      </c>
      <c r="AA2334" s="24">
        <f t="shared" si="1400"/>
        <v>9849.512549121544</v>
      </c>
      <c r="AB2334" s="24">
        <f t="shared" si="1414"/>
        <v>896.08489445869873</v>
      </c>
      <c r="AC2334" s="24">
        <f t="shared" si="1415"/>
        <v>731.96929985892655</v>
      </c>
      <c r="AD2334" s="123">
        <f t="shared" si="1416"/>
        <v>11580</v>
      </c>
      <c r="AE2334" s="14">
        <f t="shared" si="1417"/>
        <v>193</v>
      </c>
      <c r="AF2334" s="24">
        <f t="shared" si="1401"/>
        <v>500</v>
      </c>
      <c r="AG2334" s="3">
        <f t="shared" si="1418"/>
        <v>-1</v>
      </c>
      <c r="AH2334" s="14">
        <f t="shared" si="1385"/>
        <v>0</v>
      </c>
      <c r="AI2334" s="14">
        <f t="shared" si="1386"/>
        <v>0</v>
      </c>
      <c r="AJ2334" s="14">
        <f t="shared" si="1387"/>
        <v>0.64999999999999991</v>
      </c>
      <c r="AK2334" s="14">
        <f t="shared" si="1388"/>
        <v>0.87999999999999989</v>
      </c>
      <c r="AL2334" s="24">
        <f t="shared" si="1419"/>
        <v>875.58241647086084</v>
      </c>
      <c r="AM2334" s="14">
        <f t="shared" si="1420"/>
        <v>690.96434388325076</v>
      </c>
      <c r="AN2334" s="138" t="str">
        <f t="shared" si="1421"/>
        <v>modifiée</v>
      </c>
      <c r="AP2334" s="124"/>
    </row>
    <row r="2335" spans="2:42" x14ac:dyDescent="0.25">
      <c r="B2335" s="3">
        <f t="shared" si="1402"/>
        <v>11585</v>
      </c>
      <c r="C2335" s="14">
        <f t="shared" si="1403"/>
        <v>193.08333333333334</v>
      </c>
      <c r="D2335" s="11">
        <f t="shared" si="1404"/>
        <v>1120.2449652057689</v>
      </c>
      <c r="E2335" s="11">
        <f t="shared" si="1389"/>
        <v>1096.3445835758555</v>
      </c>
      <c r="F2335" s="11">
        <f t="shared" si="1405"/>
        <v>595.27922405461243</v>
      </c>
      <c r="G2335" s="11">
        <f t="shared" si="1390"/>
        <v>846.92934778365327</v>
      </c>
      <c r="H2335" s="11">
        <f t="shared" si="1391"/>
        <v>732.02963979716515</v>
      </c>
      <c r="I2335" s="24">
        <f t="shared" si="1406"/>
        <v>595.27922405461243</v>
      </c>
      <c r="J2335" s="12">
        <f t="shared" si="1392"/>
        <v>0.2127848985716404</v>
      </c>
      <c r="K2335" s="24">
        <f t="shared" si="1393"/>
        <v>754.5771987307287</v>
      </c>
      <c r="L2335" s="12">
        <f t="shared" si="1407"/>
        <v>0.16412099626396795</v>
      </c>
      <c r="M2335" s="24">
        <f t="shared" si="1408"/>
        <v>846.92934778365327</v>
      </c>
      <c r="N2335" s="12">
        <f t="shared" si="1394"/>
        <v>0.68939177204612367</v>
      </c>
      <c r="O2335" s="24">
        <f t="shared" si="1395"/>
        <v>698.71431255919413</v>
      </c>
      <c r="P2335" s="12">
        <f t="shared" si="1409"/>
        <v>0.23850232735476454</v>
      </c>
      <c r="Q2335" s="24">
        <f t="shared" si="1410"/>
        <v>732.02963979716515</v>
      </c>
      <c r="R2335" s="12">
        <f t="shared" si="1396"/>
        <v>0.10163056548936832</v>
      </c>
      <c r="S2335" s="24">
        <f t="shared" si="1397"/>
        <v>2843.7580511518172</v>
      </c>
      <c r="T2335" s="12">
        <f t="shared" si="1411"/>
        <v>5.9893898745552711E-2</v>
      </c>
      <c r="W2335" s="24">
        <f t="shared" si="1412"/>
        <v>1060.4460132541788</v>
      </c>
      <c r="X2335" s="24">
        <f t="shared" si="1413"/>
        <v>650</v>
      </c>
      <c r="Y2335" s="13">
        <f t="shared" si="1398"/>
        <v>0.24547139603392332</v>
      </c>
      <c r="Z2335" s="24">
        <f t="shared" si="1399"/>
        <v>897.46425804191858</v>
      </c>
      <c r="AA2335" s="24">
        <f t="shared" si="1400"/>
        <v>9847.8200112677805</v>
      </c>
      <c r="AB2335" s="24">
        <f t="shared" si="1414"/>
        <v>896.23782652567195</v>
      </c>
      <c r="AC2335" s="24">
        <f t="shared" si="1415"/>
        <v>732.02963979716515</v>
      </c>
      <c r="AD2335" s="123">
        <f t="shared" si="1416"/>
        <v>11585</v>
      </c>
      <c r="AE2335" s="14">
        <f t="shared" si="1417"/>
        <v>193.08333333333334</v>
      </c>
      <c r="AF2335" s="24">
        <f t="shared" si="1401"/>
        <v>500</v>
      </c>
      <c r="AG2335" s="3">
        <f t="shared" si="1418"/>
        <v>-1</v>
      </c>
      <c r="AH2335" s="14">
        <f t="shared" si="1385"/>
        <v>0</v>
      </c>
      <c r="AI2335" s="14">
        <f t="shared" si="1386"/>
        <v>0</v>
      </c>
      <c r="AJ2335" s="14">
        <f t="shared" si="1387"/>
        <v>0.64999999999999991</v>
      </c>
      <c r="AK2335" s="14">
        <f t="shared" si="1388"/>
        <v>0.87999999999999989</v>
      </c>
      <c r="AL2335" s="24">
        <f t="shared" si="1419"/>
        <v>875.72467186526126</v>
      </c>
      <c r="AM2335" s="14">
        <f t="shared" si="1420"/>
        <v>691.00333047634376</v>
      </c>
      <c r="AN2335" s="138" t="str">
        <f t="shared" si="1421"/>
        <v>modifiée</v>
      </c>
      <c r="AP2335" s="124"/>
    </row>
    <row r="2336" spans="2:42" x14ac:dyDescent="0.25">
      <c r="B2336" s="3">
        <f t="shared" si="1402"/>
        <v>11590</v>
      </c>
      <c r="C2336" s="14">
        <f t="shared" si="1403"/>
        <v>193.16666666666666</v>
      </c>
      <c r="D2336" s="11">
        <f t="shared" si="1404"/>
        <v>1120.3095756406885</v>
      </c>
      <c r="E2336" s="11">
        <f t="shared" si="1389"/>
        <v>1096.5653590022275</v>
      </c>
      <c r="F2336" s="11">
        <f t="shared" si="1405"/>
        <v>595.44334505087636</v>
      </c>
      <c r="G2336" s="11">
        <f t="shared" si="1390"/>
        <v>847.16785011100808</v>
      </c>
      <c r="H2336" s="11">
        <f t="shared" si="1391"/>
        <v>732.08953369591075</v>
      </c>
      <c r="I2336" s="24">
        <f t="shared" si="1406"/>
        <v>595.44334505087636</v>
      </c>
      <c r="J2336" s="12">
        <f t="shared" si="1392"/>
        <v>0.21273301422166441</v>
      </c>
      <c r="K2336" s="24">
        <f t="shared" si="1393"/>
        <v>754.76123573883524</v>
      </c>
      <c r="L2336" s="12">
        <f t="shared" si="1407"/>
        <v>0.16405288654413366</v>
      </c>
      <c r="M2336" s="24">
        <f t="shared" si="1408"/>
        <v>847.16785011100808</v>
      </c>
      <c r="N2336" s="12">
        <f t="shared" si="1394"/>
        <v>0.68970329039681744</v>
      </c>
      <c r="O2336" s="24">
        <f t="shared" si="1395"/>
        <v>698.39872419926428</v>
      </c>
      <c r="P2336" s="12">
        <f t="shared" si="1409"/>
        <v>0.23843674810421148</v>
      </c>
      <c r="Q2336" s="24">
        <f t="shared" si="1410"/>
        <v>732.08953369591075</v>
      </c>
      <c r="R2336" s="12">
        <f t="shared" si="1396"/>
        <v>0.10084795633347422</v>
      </c>
      <c r="S2336" s="24">
        <f t="shared" si="1397"/>
        <v>2865.8264318002034</v>
      </c>
      <c r="T2336" s="12">
        <f t="shared" si="1411"/>
        <v>5.9448887736101637E-2</v>
      </c>
      <c r="W2336" s="24">
        <f t="shared" si="1412"/>
        <v>1060.6914846502127</v>
      </c>
      <c r="X2336" s="24">
        <f t="shared" si="1413"/>
        <v>650</v>
      </c>
      <c r="Y2336" s="13">
        <f t="shared" si="1398"/>
        <v>0.24541882424504957</v>
      </c>
      <c r="Z2336" s="24">
        <f t="shared" si="1399"/>
        <v>896.84685880037023</v>
      </c>
      <c r="AA2336" s="24">
        <f t="shared" si="1400"/>
        <v>9846.1361288727639</v>
      </c>
      <c r="AB2336" s="24">
        <f t="shared" si="1414"/>
        <v>896.39050917306167</v>
      </c>
      <c r="AC2336" s="24">
        <f t="shared" si="1415"/>
        <v>732.08953369591075</v>
      </c>
      <c r="AD2336" s="123">
        <f t="shared" si="1416"/>
        <v>11590</v>
      </c>
      <c r="AE2336" s="14">
        <f t="shared" si="1417"/>
        <v>193.16666666666666</v>
      </c>
      <c r="AF2336" s="24">
        <f t="shared" si="1401"/>
        <v>500</v>
      </c>
      <c r="AG2336" s="3">
        <f t="shared" si="1418"/>
        <v>-1</v>
      </c>
      <c r="AH2336" s="14">
        <f t="shared" si="1385"/>
        <v>0</v>
      </c>
      <c r="AI2336" s="14">
        <f t="shared" si="1386"/>
        <v>0</v>
      </c>
      <c r="AJ2336" s="14">
        <f t="shared" si="1387"/>
        <v>0.64999999999999991</v>
      </c>
      <c r="AK2336" s="14">
        <f t="shared" si="1388"/>
        <v>0.87999999999999989</v>
      </c>
      <c r="AL2336" s="24">
        <f t="shared" si="1419"/>
        <v>875.86669079581964</v>
      </c>
      <c r="AM2336" s="14">
        <f t="shared" si="1420"/>
        <v>691.04189694142656</v>
      </c>
      <c r="AN2336" s="138" t="str">
        <f t="shared" si="1421"/>
        <v>modifiée</v>
      </c>
      <c r="AP2336" s="124"/>
    </row>
    <row r="2337" spans="2:42" x14ac:dyDescent="0.25">
      <c r="B2337" s="3">
        <f t="shared" si="1402"/>
        <v>11595</v>
      </c>
      <c r="C2337" s="14">
        <f t="shared" si="1403"/>
        <v>193.25</v>
      </c>
      <c r="D2337" s="11">
        <f t="shared" si="1404"/>
        <v>1120.3741582262817</v>
      </c>
      <c r="E2337" s="11">
        <f t="shared" si="1389"/>
        <v>1096.7861344285998</v>
      </c>
      <c r="F2337" s="11">
        <f t="shared" si="1405"/>
        <v>595.6073979374205</v>
      </c>
      <c r="G2337" s="11">
        <f t="shared" si="1390"/>
        <v>847.40628685911224</v>
      </c>
      <c r="H2337" s="11">
        <f t="shared" si="1391"/>
        <v>732.1489825836469</v>
      </c>
      <c r="I2337" s="24">
        <f t="shared" si="1406"/>
        <v>595.6073979374205</v>
      </c>
      <c r="J2337" s="12">
        <f t="shared" si="1392"/>
        <v>0.21268114216907938</v>
      </c>
      <c r="K2337" s="24">
        <f t="shared" si="1393"/>
        <v>754.94531888842766</v>
      </c>
      <c r="L2337" s="12">
        <f t="shared" si="1407"/>
        <v>0.16398481061605738</v>
      </c>
      <c r="M2337" s="24">
        <f t="shared" si="1408"/>
        <v>847.40628685911224</v>
      </c>
      <c r="N2337" s="12">
        <f t="shared" si="1394"/>
        <v>0.69001372690847407</v>
      </c>
      <c r="O2337" s="24">
        <f t="shared" si="1395"/>
        <v>698.08451528539638</v>
      </c>
      <c r="P2337" s="12">
        <f t="shared" si="1409"/>
        <v>0.23837077155525091</v>
      </c>
      <c r="Q2337" s="24">
        <f t="shared" si="1410"/>
        <v>732.1489825836469</v>
      </c>
      <c r="R2337" s="12">
        <f t="shared" si="1396"/>
        <v>0.10006750835342607</v>
      </c>
      <c r="S2337" s="24">
        <f t="shared" si="1397"/>
        <v>2888.1776273747714</v>
      </c>
      <c r="T2337" s="12">
        <f t="shared" si="1411"/>
        <v>5.9004929716653262E-2</v>
      </c>
      <c r="W2337" s="24">
        <f t="shared" si="1412"/>
        <v>1060.9369034744577</v>
      </c>
      <c r="X2337" s="24">
        <f t="shared" si="1413"/>
        <v>650</v>
      </c>
      <c r="Y2337" s="13">
        <f t="shared" si="1398"/>
        <v>0.24536647928834848</v>
      </c>
      <c r="Z2337" s="24">
        <f t="shared" si="1399"/>
        <v>896.23077385355145</v>
      </c>
      <c r="AA2337" s="24">
        <f t="shared" si="1400"/>
        <v>9844.4608615524539</v>
      </c>
      <c r="AB2337" s="24">
        <f t="shared" si="1414"/>
        <v>896.54294302905237</v>
      </c>
      <c r="AC2337" s="24">
        <f t="shared" si="1415"/>
        <v>732.1489825836469</v>
      </c>
      <c r="AD2337" s="123">
        <f t="shared" si="1416"/>
        <v>11595</v>
      </c>
      <c r="AE2337" s="14">
        <f t="shared" si="1417"/>
        <v>193.25</v>
      </c>
      <c r="AF2337" s="24">
        <f t="shared" si="1401"/>
        <v>500</v>
      </c>
      <c r="AG2337" s="3">
        <f t="shared" si="1418"/>
        <v>-1</v>
      </c>
      <c r="AH2337" s="14">
        <f t="shared" si="1385"/>
        <v>0</v>
      </c>
      <c r="AI2337" s="14">
        <f t="shared" si="1386"/>
        <v>0</v>
      </c>
      <c r="AJ2337" s="14">
        <f t="shared" si="1387"/>
        <v>0.64999999999999991</v>
      </c>
      <c r="AK2337" s="14">
        <f t="shared" si="1388"/>
        <v>0.87999999999999989</v>
      </c>
      <c r="AL2337" s="24">
        <f t="shared" si="1419"/>
        <v>876.00847387042995</v>
      </c>
      <c r="AM2337" s="14">
        <f t="shared" si="1420"/>
        <v>691.0800442664023</v>
      </c>
      <c r="AN2337" s="138" t="str">
        <f t="shared" si="1421"/>
        <v>modifiée</v>
      </c>
      <c r="AP2337" s="124"/>
    </row>
    <row r="2338" spans="2:42" x14ac:dyDescent="0.25">
      <c r="B2338" s="3">
        <f t="shared" si="1402"/>
        <v>11600</v>
      </c>
      <c r="C2338" s="14">
        <f t="shared" si="1403"/>
        <v>193.33333333333334</v>
      </c>
      <c r="D2338" s="11">
        <f t="shared" si="1404"/>
        <v>1120.4387129865465</v>
      </c>
      <c r="E2338" s="11">
        <f t="shared" si="1389"/>
        <v>1097.006909854972</v>
      </c>
      <c r="F2338" s="11">
        <f t="shared" si="1405"/>
        <v>595.77138274803656</v>
      </c>
      <c r="G2338" s="11">
        <f t="shared" si="1390"/>
        <v>847.64465763066744</v>
      </c>
      <c r="H2338" s="11">
        <f t="shared" si="1391"/>
        <v>732.20798751336361</v>
      </c>
      <c r="I2338" s="24">
        <f t="shared" si="1406"/>
        <v>595.77138274803656</v>
      </c>
      <c r="J2338" s="12">
        <f t="shared" si="1392"/>
        <v>0.21262928243012205</v>
      </c>
      <c r="K2338" s="24">
        <f t="shared" si="1393"/>
        <v>755.129448123673</v>
      </c>
      <c r="L2338" s="12">
        <f t="shared" si="1407"/>
        <v>0.16391676847723086</v>
      </c>
      <c r="M2338" s="24">
        <f t="shared" si="1408"/>
        <v>847.64465763066744</v>
      </c>
      <c r="N2338" s="12">
        <f t="shared" si="1394"/>
        <v>0.69032308665699482</v>
      </c>
      <c r="O2338" s="24">
        <f t="shared" si="1395"/>
        <v>697.77167734868362</v>
      </c>
      <c r="P2338" s="12">
        <f t="shared" si="1409"/>
        <v>0.23830440030831007</v>
      </c>
      <c r="Q2338" s="24">
        <f t="shared" si="1410"/>
        <v>732.20798751336361</v>
      </c>
      <c r="R2338" s="12">
        <f t="shared" si="1396"/>
        <v>9.9289264013549275E-2</v>
      </c>
      <c r="S2338" s="24">
        <f t="shared" si="1397"/>
        <v>2910.8156025213739</v>
      </c>
      <c r="T2338" s="12">
        <f t="shared" si="1411"/>
        <v>5.8562049092627202E-2</v>
      </c>
      <c r="W2338" s="24">
        <f t="shared" si="1412"/>
        <v>1061.1822699537461</v>
      </c>
      <c r="X2338" s="24">
        <f t="shared" si="1413"/>
        <v>650</v>
      </c>
      <c r="Y2338" s="13">
        <f t="shared" si="1398"/>
        <v>0.24531436011528099</v>
      </c>
      <c r="Z2338" s="24">
        <f t="shared" si="1399"/>
        <v>895.61599753064911</v>
      </c>
      <c r="AA2338" s="24">
        <f t="shared" si="1400"/>
        <v>9842.7941690788284</v>
      </c>
      <c r="AB2338" s="24">
        <f t="shared" si="1414"/>
        <v>896.69512873355484</v>
      </c>
      <c r="AC2338" s="24">
        <f t="shared" si="1415"/>
        <v>732.20798751336361</v>
      </c>
      <c r="AD2338" s="123">
        <f t="shared" si="1416"/>
        <v>11600</v>
      </c>
      <c r="AE2338" s="14">
        <f t="shared" si="1417"/>
        <v>193.33333333333334</v>
      </c>
      <c r="AF2338" s="24">
        <f t="shared" si="1401"/>
        <v>500</v>
      </c>
      <c r="AG2338" s="3">
        <f t="shared" si="1418"/>
        <v>-1</v>
      </c>
      <c r="AH2338" s="14">
        <f t="shared" si="1385"/>
        <v>0</v>
      </c>
      <c r="AI2338" s="14">
        <f t="shared" si="1386"/>
        <v>0</v>
      </c>
      <c r="AJ2338" s="14">
        <f t="shared" si="1387"/>
        <v>0.64999999999999991</v>
      </c>
      <c r="AK2338" s="14">
        <f t="shared" si="1388"/>
        <v>0.87999999999999989</v>
      </c>
      <c r="AL2338" s="24">
        <f t="shared" si="1419"/>
        <v>876.15002170800415</v>
      </c>
      <c r="AM2338" s="14">
        <f t="shared" si="1420"/>
        <v>691.11777346226222</v>
      </c>
      <c r="AN2338" s="138" t="str">
        <f t="shared" si="1421"/>
        <v>modifiée</v>
      </c>
      <c r="AP2338" s="124"/>
    </row>
    <row r="2339" spans="2:42" x14ac:dyDescent="0.25">
      <c r="B2339" s="3">
        <f t="shared" si="1402"/>
        <v>11605</v>
      </c>
      <c r="C2339" s="14">
        <f t="shared" si="1403"/>
        <v>193.41666666666666</v>
      </c>
      <c r="D2339" s="11">
        <f t="shared" si="1404"/>
        <v>1120.5032399454492</v>
      </c>
      <c r="E2339" s="11">
        <f t="shared" si="1389"/>
        <v>1097.2276852813443</v>
      </c>
      <c r="F2339" s="11">
        <f t="shared" si="1405"/>
        <v>595.93529951651374</v>
      </c>
      <c r="G2339" s="11">
        <f t="shared" si="1390"/>
        <v>847.8829620309757</v>
      </c>
      <c r="H2339" s="11">
        <f t="shared" si="1391"/>
        <v>732.26654956245625</v>
      </c>
      <c r="I2339" s="24">
        <f t="shared" si="1406"/>
        <v>595.93529951651374</v>
      </c>
      <c r="J2339" s="12">
        <f t="shared" si="1392"/>
        <v>0.21257743502098964</v>
      </c>
      <c r="K2339" s="24">
        <f t="shared" si="1393"/>
        <v>755.31362338875192</v>
      </c>
      <c r="L2339" s="12">
        <f t="shared" si="1407"/>
        <v>0.16384876012513985</v>
      </c>
      <c r="M2339" s="24">
        <f t="shared" si="1408"/>
        <v>847.8829620309757</v>
      </c>
      <c r="N2339" s="12">
        <f t="shared" si="1394"/>
        <v>0.69063137468972202</v>
      </c>
      <c r="O2339" s="24">
        <f t="shared" si="1395"/>
        <v>697.46020198630345</v>
      </c>
      <c r="P2339" s="12">
        <f t="shared" si="1409"/>
        <v>0.23823763694826641</v>
      </c>
      <c r="Q2339" s="24">
        <f t="shared" si="1410"/>
        <v>732.26654956245625</v>
      </c>
      <c r="R2339" s="12">
        <f t="shared" si="1396"/>
        <v>9.8513265489966612E-2</v>
      </c>
      <c r="S2339" s="24">
        <f t="shared" si="1397"/>
        <v>2933.7443786485651</v>
      </c>
      <c r="T2339" s="12">
        <f t="shared" si="1411"/>
        <v>5.8120270161208479E-2</v>
      </c>
      <c r="W2339" s="24">
        <f t="shared" si="1412"/>
        <v>1061.4275843138614</v>
      </c>
      <c r="X2339" s="24">
        <f t="shared" si="1413"/>
        <v>650</v>
      </c>
      <c r="Y2339" s="13">
        <f t="shared" si="1398"/>
        <v>0.24526246568147317</v>
      </c>
      <c r="Z2339" s="24">
        <f t="shared" si="1399"/>
        <v>895.00252418707191</v>
      </c>
      <c r="AA2339" s="24">
        <f t="shared" si="1400"/>
        <v>9841.1360113799728</v>
      </c>
      <c r="AB2339" s="24">
        <f t="shared" si="1414"/>
        <v>896.84706693815883</v>
      </c>
      <c r="AC2339" s="24">
        <f t="shared" si="1415"/>
        <v>732.26654956245625</v>
      </c>
      <c r="AD2339" s="123">
        <f t="shared" si="1416"/>
        <v>11605</v>
      </c>
      <c r="AE2339" s="14">
        <f t="shared" si="1417"/>
        <v>193.41666666666666</v>
      </c>
      <c r="AF2339" s="24">
        <f t="shared" si="1401"/>
        <v>500</v>
      </c>
      <c r="AG2339" s="3">
        <f t="shared" si="1418"/>
        <v>-1</v>
      </c>
      <c r="AH2339" s="14">
        <f t="shared" si="1385"/>
        <v>0</v>
      </c>
      <c r="AI2339" s="14">
        <f t="shared" si="1386"/>
        <v>0</v>
      </c>
      <c r="AJ2339" s="14">
        <f t="shared" si="1387"/>
        <v>0.64999999999999991</v>
      </c>
      <c r="AK2339" s="14">
        <f t="shared" si="1388"/>
        <v>0.87999999999999989</v>
      </c>
      <c r="AL2339" s="24">
        <f t="shared" si="1419"/>
        <v>876.29133493842403</v>
      </c>
      <c r="AM2339" s="14">
        <f t="shared" si="1420"/>
        <v>691.15508556298664</v>
      </c>
      <c r="AN2339" s="138" t="str">
        <f t="shared" si="1421"/>
        <v>modifiée</v>
      </c>
      <c r="AP2339" s="124"/>
    </row>
    <row r="2340" spans="2:42" x14ac:dyDescent="0.25">
      <c r="B2340" s="3">
        <f t="shared" si="1402"/>
        <v>11610</v>
      </c>
      <c r="C2340" s="14">
        <f t="shared" si="1403"/>
        <v>193.5</v>
      </c>
      <c r="D2340" s="11">
        <f t="shared" si="1404"/>
        <v>1120.567739126926</v>
      </c>
      <c r="E2340" s="11">
        <f t="shared" si="1389"/>
        <v>1097.4484607077165</v>
      </c>
      <c r="F2340" s="11">
        <f t="shared" si="1405"/>
        <v>596.09914827663886</v>
      </c>
      <c r="G2340" s="11">
        <f t="shared" si="1390"/>
        <v>848.12119966792397</v>
      </c>
      <c r="H2340" s="11">
        <f t="shared" si="1391"/>
        <v>732.32466983261747</v>
      </c>
      <c r="I2340" s="24">
        <f t="shared" si="1406"/>
        <v>596.09914827663886</v>
      </c>
      <c r="J2340" s="12">
        <f t="shared" si="1392"/>
        <v>0.21252559995783935</v>
      </c>
      <c r="K2340" s="24">
        <f t="shared" si="1393"/>
        <v>755.49784462786101</v>
      </c>
      <c r="L2340" s="12">
        <f t="shared" si="1407"/>
        <v>0.16378078555718156</v>
      </c>
      <c r="M2340" s="24">
        <f t="shared" si="1408"/>
        <v>848.12119966792397</v>
      </c>
      <c r="N2340" s="12">
        <f t="shared" si="1394"/>
        <v>0.6909385960256138</v>
      </c>
      <c r="O2340" s="24">
        <f t="shared" si="1395"/>
        <v>697.1500808608979</v>
      </c>
      <c r="P2340" s="12">
        <f t="shared" si="1409"/>
        <v>0.23817048404427635</v>
      </c>
      <c r="Q2340" s="24">
        <f t="shared" si="1410"/>
        <v>732.32466983261747</v>
      </c>
      <c r="R2340" s="12">
        <f t="shared" si="1396"/>
        <v>9.7739554658426833E-2</v>
      </c>
      <c r="S2340" s="24">
        <f t="shared" si="1397"/>
        <v>2956.9680347278454</v>
      </c>
      <c r="T2340" s="12">
        <f t="shared" si="1411"/>
        <v>5.7679617104058389E-2</v>
      </c>
      <c r="W2340" s="24">
        <f t="shared" si="1412"/>
        <v>1061.6728467795429</v>
      </c>
      <c r="X2340" s="24">
        <f t="shared" si="1413"/>
        <v>650</v>
      </c>
      <c r="Y2340" s="13">
        <f t="shared" si="1398"/>
        <v>0.24521079494669878</v>
      </c>
      <c r="Z2340" s="24">
        <f t="shared" si="1399"/>
        <v>894.39034820434244</v>
      </c>
      <c r="AA2340" s="24">
        <f t="shared" si="1400"/>
        <v>9839.4863485394199</v>
      </c>
      <c r="AB2340" s="24">
        <f t="shared" si="1414"/>
        <v>896.99875830608016</v>
      </c>
      <c r="AC2340" s="24">
        <f t="shared" si="1415"/>
        <v>732.32466983261747</v>
      </c>
      <c r="AD2340" s="123">
        <f t="shared" si="1416"/>
        <v>11610</v>
      </c>
      <c r="AE2340" s="14">
        <f t="shared" si="1417"/>
        <v>193.5</v>
      </c>
      <c r="AF2340" s="24">
        <f t="shared" si="1401"/>
        <v>500</v>
      </c>
      <c r="AG2340" s="3">
        <f t="shared" si="1418"/>
        <v>-1</v>
      </c>
      <c r="AH2340" s="14">
        <f t="shared" si="1385"/>
        <v>0</v>
      </c>
      <c r="AI2340" s="14">
        <f t="shared" si="1386"/>
        <v>0</v>
      </c>
      <c r="AJ2340" s="14">
        <f t="shared" si="1387"/>
        <v>0.64999999999999991</v>
      </c>
      <c r="AK2340" s="14">
        <f t="shared" si="1388"/>
        <v>0.87999999999999989</v>
      </c>
      <c r="AL2340" s="24">
        <f t="shared" si="1419"/>
        <v>876.43241420249137</v>
      </c>
      <c r="AM2340" s="14">
        <f t="shared" si="1420"/>
        <v>691.19198162544001</v>
      </c>
      <c r="AN2340" s="138" t="str">
        <f t="shared" si="1421"/>
        <v>modifiée</v>
      </c>
      <c r="AP2340" s="124"/>
    </row>
    <row r="2341" spans="2:42" x14ac:dyDescent="0.25">
      <c r="B2341" s="3">
        <f t="shared" si="1402"/>
        <v>11615</v>
      </c>
      <c r="C2341" s="14">
        <f t="shared" si="1403"/>
        <v>193.58333333333334</v>
      </c>
      <c r="D2341" s="11">
        <f t="shared" si="1404"/>
        <v>1120.6322105548813</v>
      </c>
      <c r="E2341" s="11">
        <f t="shared" si="1389"/>
        <v>1097.6692361340888</v>
      </c>
      <c r="F2341" s="11">
        <f t="shared" si="1405"/>
        <v>596.26292906219601</v>
      </c>
      <c r="G2341" s="11">
        <f t="shared" si="1390"/>
        <v>848.35937015196828</v>
      </c>
      <c r="H2341" s="11">
        <f t="shared" si="1391"/>
        <v>732.38234944972157</v>
      </c>
      <c r="I2341" s="24">
        <f t="shared" si="1406"/>
        <v>596.26292906219601</v>
      </c>
      <c r="J2341" s="12">
        <f t="shared" si="1392"/>
        <v>0.21247377725678843</v>
      </c>
      <c r="K2341" s="24">
        <f t="shared" si="1393"/>
        <v>755.68211178521199</v>
      </c>
      <c r="L2341" s="12">
        <f t="shared" si="1407"/>
        <v>0.16371284477075679</v>
      </c>
      <c r="M2341" s="24">
        <f t="shared" si="1408"/>
        <v>848.35937015196828</v>
      </c>
      <c r="N2341" s="12">
        <f t="shared" si="1394"/>
        <v>0.69124475565541699</v>
      </c>
      <c r="O2341" s="24">
        <f t="shared" si="1395"/>
        <v>696.84130569996194</v>
      </c>
      <c r="P2341" s="12">
        <f t="shared" si="1409"/>
        <v>0.23810294415018418</v>
      </c>
      <c r="Q2341" s="24">
        <f t="shared" si="1410"/>
        <v>732.38234944972157</v>
      </c>
      <c r="R2341" s="12">
        <f t="shared" si="1396"/>
        <v>9.6968173082231851E-2</v>
      </c>
      <c r="S2341" s="24">
        <f t="shared" si="1397"/>
        <v>2980.4907081049359</v>
      </c>
      <c r="T2341" s="12">
        <f t="shared" si="1411"/>
        <v>5.7240113980130965E-2</v>
      </c>
      <c r="W2341" s="24">
        <f t="shared" si="1412"/>
        <v>1061.9180575744895</v>
      </c>
      <c r="X2341" s="24">
        <f t="shared" si="1413"/>
        <v>650</v>
      </c>
      <c r="Y2341" s="13">
        <f t="shared" si="1398"/>
        <v>0.24515934687487065</v>
      </c>
      <c r="Z2341" s="24">
        <f t="shared" si="1399"/>
        <v>893.77946398998347</v>
      </c>
      <c r="AA2341" s="24">
        <f t="shared" si="1400"/>
        <v>9837.8451407958837</v>
      </c>
      <c r="AB2341" s="24">
        <f t="shared" si="1414"/>
        <v>897.15020351210546</v>
      </c>
      <c r="AC2341" s="24">
        <f t="shared" si="1415"/>
        <v>732.38234944972157</v>
      </c>
      <c r="AD2341" s="123">
        <f t="shared" si="1416"/>
        <v>11615</v>
      </c>
      <c r="AE2341" s="14">
        <f t="shared" si="1417"/>
        <v>193.58333333333334</v>
      </c>
      <c r="AF2341" s="24">
        <f t="shared" si="1401"/>
        <v>500</v>
      </c>
      <c r="AG2341" s="3">
        <f t="shared" si="1418"/>
        <v>-1</v>
      </c>
      <c r="AH2341" s="14">
        <f t="shared" si="1385"/>
        <v>0</v>
      </c>
      <c r="AI2341" s="14">
        <f t="shared" si="1386"/>
        <v>0</v>
      </c>
      <c r="AJ2341" s="14">
        <f t="shared" si="1387"/>
        <v>0.64999999999999991</v>
      </c>
      <c r="AK2341" s="14">
        <f t="shared" si="1388"/>
        <v>0.87999999999999989</v>
      </c>
      <c r="AL2341" s="24">
        <f t="shared" si="1419"/>
        <v>876.57326015187414</v>
      </c>
      <c r="AM2341" s="14">
        <f t="shared" si="1420"/>
        <v>691.22846272925869</v>
      </c>
      <c r="AN2341" s="138" t="str">
        <f t="shared" si="1421"/>
        <v>modifiée</v>
      </c>
      <c r="AP2341" s="124"/>
    </row>
    <row r="2342" spans="2:42" x14ac:dyDescent="0.25">
      <c r="B2342" s="3">
        <f t="shared" si="1402"/>
        <v>11620</v>
      </c>
      <c r="C2342" s="14">
        <f t="shared" si="1403"/>
        <v>193.66666666666666</v>
      </c>
      <c r="D2342" s="11">
        <f t="shared" si="1404"/>
        <v>1120.6966542531895</v>
      </c>
      <c r="E2342" s="11">
        <f t="shared" si="1389"/>
        <v>1097.8900115604611</v>
      </c>
      <c r="F2342" s="11">
        <f t="shared" si="1405"/>
        <v>596.42664190696678</v>
      </c>
      <c r="G2342" s="11">
        <f t="shared" si="1390"/>
        <v>848.59747309611851</v>
      </c>
      <c r="H2342" s="11">
        <f t="shared" si="1391"/>
        <v>732.4395895637017</v>
      </c>
      <c r="I2342" s="24">
        <f t="shared" si="1406"/>
        <v>596.42664190696678</v>
      </c>
      <c r="J2342" s="12">
        <f t="shared" si="1392"/>
        <v>0.21242196693391444</v>
      </c>
      <c r="K2342" s="24">
        <f t="shared" si="1393"/>
        <v>755.86642480503201</v>
      </c>
      <c r="L2342" s="12">
        <f t="shared" si="1407"/>
        <v>0.16364493776319244</v>
      </c>
      <c r="M2342" s="24">
        <f t="shared" si="1408"/>
        <v>848.59747309611851</v>
      </c>
      <c r="N2342" s="12">
        <f t="shared" si="1394"/>
        <v>0.69154985854183948</v>
      </c>
      <c r="O2342" s="24">
        <f t="shared" si="1395"/>
        <v>696.53386829523788</v>
      </c>
      <c r="P2342" s="12">
        <f t="shared" si="1409"/>
        <v>0.23803501980436437</v>
      </c>
      <c r="Q2342" s="24">
        <f t="shared" si="1410"/>
        <v>732.4395895637017</v>
      </c>
      <c r="R2342" s="12">
        <f t="shared" si="1396"/>
        <v>9.6199162000265695E-2</v>
      </c>
      <c r="S2342" s="24">
        <f t="shared" si="1397"/>
        <v>3004.3165953223684</v>
      </c>
      <c r="T2342" s="12">
        <f t="shared" si="1411"/>
        <v>5.680178471843822E-2</v>
      </c>
      <c r="W2342" s="24">
        <f t="shared" si="1412"/>
        <v>1062.1632169213644</v>
      </c>
      <c r="X2342" s="24">
        <f t="shared" si="1413"/>
        <v>650</v>
      </c>
      <c r="Y2342" s="13">
        <f t="shared" si="1398"/>
        <v>0.24510812043402583</v>
      </c>
      <c r="Z2342" s="24">
        <f t="shared" si="1399"/>
        <v>893.16986597741561</v>
      </c>
      <c r="AA2342" s="24">
        <f t="shared" si="1400"/>
        <v>9836.2123485427182</v>
      </c>
      <c r="AB2342" s="24">
        <f t="shared" si="1414"/>
        <v>897.30140324253307</v>
      </c>
      <c r="AC2342" s="24">
        <f t="shared" si="1415"/>
        <v>732.4395895637017</v>
      </c>
      <c r="AD2342" s="123">
        <f t="shared" si="1416"/>
        <v>11620</v>
      </c>
      <c r="AE2342" s="14">
        <f t="shared" si="1417"/>
        <v>193.66666666666666</v>
      </c>
      <c r="AF2342" s="24">
        <f t="shared" si="1401"/>
        <v>500</v>
      </c>
      <c r="AG2342" s="3">
        <f t="shared" si="1418"/>
        <v>-1</v>
      </c>
      <c r="AH2342" s="14">
        <f t="shared" ref="AH2342:AH2405" si="1422">IF(AC2342&lt;=450,AthetaR30_0,IF(AC2342&gt;=650,AthetaR30_2,(IF(AC2342&lt;=550,AthetaR30_0+(AthetaR30_1-AthetaR30_0)/100*(AC2342-450),AthetaR30_1+(AthetaR30_2-AthetaR30_1)/100*(AC2342-550)))))</f>
        <v>0</v>
      </c>
      <c r="AI2342" s="14">
        <f t="shared" ref="AI2342:AI2405" si="1423">IF(AC2342&lt;=450,AthetaR60_0,IF(AC2342&gt;=650,AthetaR60_2,(IF(AC2342&lt;=550,AthetaR60_0+(AthetaR60_1-AthetaR60_0)/100*(AC2342-450),AthetaR60_1+(AthetaR60_2-AthetaR60_1)/100*(AC2342-550)))))</f>
        <v>0</v>
      </c>
      <c r="AJ2342" s="14">
        <f t="shared" ref="AJ2342:AJ2405" si="1424">IF(AC2342&lt;=450,AthetaR90_0,IF(AC2342&gt;=650,AthetaR90_2,(IF(AC2342&lt;=550,AthetaR90_0+(AthetaR90_1-AthetaR90_0)/100*(AC2342-450),AthetaR90_1+(AthetaR90_2-AthetaR90_1)/100*(AC2342-550)))))</f>
        <v>0.64999999999999991</v>
      </c>
      <c r="AK2342" s="14">
        <f t="shared" ref="AK2342:AK2405" si="1425">IF(AC2342&lt;=450,AthetaR120_0,IF(AC2342&gt;=650,AthetaR120_2,(IF(AC2342&lt;=550,AthetaR120_0+(AthetaR120_1-AthetaR120_0)/100*(AC2342-450),AthetaR120_1+(AthetaR120_2-AthetaR120_1)/100*(AC2342-550)))))</f>
        <v>0.87999999999999989</v>
      </c>
      <c r="AL2342" s="24">
        <f t="shared" si="1419"/>
        <v>876.71387344904838</v>
      </c>
      <c r="AM2342" s="14">
        <f t="shared" si="1420"/>
        <v>691.26452997673232</v>
      </c>
      <c r="AN2342" s="138" t="str">
        <f t="shared" si="1421"/>
        <v>modifiée</v>
      </c>
      <c r="AP2342" s="124"/>
    </row>
    <row r="2343" spans="2:42" x14ac:dyDescent="0.25">
      <c r="B2343" s="3">
        <f t="shared" si="1402"/>
        <v>11625</v>
      </c>
      <c r="C2343" s="14">
        <f t="shared" si="1403"/>
        <v>193.75</v>
      </c>
      <c r="D2343" s="11">
        <f t="shared" si="1404"/>
        <v>1120.7610702456936</v>
      </c>
      <c r="E2343" s="11">
        <f t="shared" si="1389"/>
        <v>1098.1107869868333</v>
      </c>
      <c r="F2343" s="11">
        <f t="shared" si="1405"/>
        <v>596.59028684472992</v>
      </c>
      <c r="G2343" s="11">
        <f t="shared" si="1390"/>
        <v>848.83550811592283</v>
      </c>
      <c r="H2343" s="11">
        <f t="shared" si="1391"/>
        <v>732.49639134842016</v>
      </c>
      <c r="I2343" s="24">
        <f t="shared" si="1406"/>
        <v>596.59028684472992</v>
      </c>
      <c r="J2343" s="12">
        <f t="shared" si="1392"/>
        <v>0.21237016900525499</v>
      </c>
      <c r="K2343" s="24">
        <f t="shared" si="1393"/>
        <v>756.05078363156372</v>
      </c>
      <c r="L2343" s="12">
        <f t="shared" si="1407"/>
        <v>0.1635770645317953</v>
      </c>
      <c r="M2343" s="24">
        <f t="shared" si="1408"/>
        <v>848.83550811592283</v>
      </c>
      <c r="N2343" s="12">
        <f t="shared" si="1394"/>
        <v>0.69185390961972071</v>
      </c>
      <c r="O2343" s="24">
        <f t="shared" si="1395"/>
        <v>696.22776050211667</v>
      </c>
      <c r="P2343" s="12">
        <f t="shared" si="1409"/>
        <v>0.23796671353000079</v>
      </c>
      <c r="Q2343" s="24">
        <f t="shared" si="1410"/>
        <v>732.49639134842016</v>
      </c>
      <c r="R2343" s="12">
        <f t="shared" si="1396"/>
        <v>9.5432562315131003E-2</v>
      </c>
      <c r="S2343" s="24">
        <f t="shared" si="1397"/>
        <v>3028.4499529536333</v>
      </c>
      <c r="T2343" s="12">
        <f t="shared" si="1411"/>
        <v>5.6364653110906077E-2</v>
      </c>
      <c r="W2343" s="24">
        <f t="shared" si="1412"/>
        <v>1062.4083250417984</v>
      </c>
      <c r="X2343" s="24">
        <f t="shared" si="1413"/>
        <v>650</v>
      </c>
      <c r="Y2343" s="13">
        <f t="shared" si="1398"/>
        <v>0.24505711459632065</v>
      </c>
      <c r="Z2343" s="24">
        <f t="shared" si="1399"/>
        <v>892.56154862587209</v>
      </c>
      <c r="AA2343" s="24">
        <f t="shared" si="1400"/>
        <v>9834.5879323277786</v>
      </c>
      <c r="AB2343" s="24">
        <f t="shared" si="1414"/>
        <v>897.45235819510935</v>
      </c>
      <c r="AC2343" s="24">
        <f t="shared" si="1415"/>
        <v>732.49639134842016</v>
      </c>
      <c r="AD2343" s="123">
        <f t="shared" si="1416"/>
        <v>11625</v>
      </c>
      <c r="AE2343" s="14">
        <f t="shared" si="1417"/>
        <v>193.75</v>
      </c>
      <c r="AF2343" s="24">
        <f t="shared" si="1401"/>
        <v>500</v>
      </c>
      <c r="AG2343" s="3">
        <f t="shared" si="1418"/>
        <v>-1</v>
      </c>
      <c r="AH2343" s="14">
        <f t="shared" si="1422"/>
        <v>0</v>
      </c>
      <c r="AI2343" s="14">
        <f t="shared" si="1423"/>
        <v>0</v>
      </c>
      <c r="AJ2343" s="14">
        <f t="shared" si="1424"/>
        <v>0.64999999999999991</v>
      </c>
      <c r="AK2343" s="14">
        <f t="shared" si="1425"/>
        <v>0.87999999999999989</v>
      </c>
      <c r="AL2343" s="24">
        <f t="shared" si="1419"/>
        <v>876.85425476723799</v>
      </c>
      <c r="AM2343" s="14">
        <f t="shared" si="1420"/>
        <v>691.30018449267743</v>
      </c>
      <c r="AN2343" s="138" t="str">
        <f t="shared" si="1421"/>
        <v>modifiée</v>
      </c>
      <c r="AP2343" s="124"/>
    </row>
    <row r="2344" spans="2:42" x14ac:dyDescent="0.25">
      <c r="B2344" s="3">
        <f t="shared" si="1402"/>
        <v>11630</v>
      </c>
      <c r="C2344" s="14">
        <f t="shared" si="1403"/>
        <v>193.83333333333334</v>
      </c>
      <c r="D2344" s="11">
        <f t="shared" si="1404"/>
        <v>1120.8254585562061</v>
      </c>
      <c r="E2344" s="11">
        <f t="shared" si="1389"/>
        <v>1098.3315624132056</v>
      </c>
      <c r="F2344" s="11">
        <f t="shared" si="1405"/>
        <v>596.75386390926167</v>
      </c>
      <c r="G2344" s="11">
        <f t="shared" si="1390"/>
        <v>849.07347482945283</v>
      </c>
      <c r="H2344" s="11">
        <f t="shared" si="1391"/>
        <v>732.55275600153107</v>
      </c>
      <c r="I2344" s="24">
        <f t="shared" si="1406"/>
        <v>596.75386390926167</v>
      </c>
      <c r="J2344" s="12">
        <f t="shared" si="1392"/>
        <v>0.2123183834868077</v>
      </c>
      <c r="K2344" s="24">
        <f t="shared" si="1393"/>
        <v>756.23518820906577</v>
      </c>
      <c r="L2344" s="12">
        <f t="shared" si="1407"/>
        <v>0.16350922507382223</v>
      </c>
      <c r="M2344" s="24">
        <f t="shared" si="1408"/>
        <v>849.07347482945283</v>
      </c>
      <c r="N2344" s="12">
        <f t="shared" si="1394"/>
        <v>0.69215691379620348</v>
      </c>
      <c r="O2344" s="24">
        <f t="shared" si="1395"/>
        <v>695.92297423904461</v>
      </c>
      <c r="P2344" s="12">
        <f t="shared" si="1409"/>
        <v>0.23789802783508907</v>
      </c>
      <c r="Q2344" s="24">
        <f t="shared" si="1410"/>
        <v>732.55275600153107</v>
      </c>
      <c r="R2344" s="12">
        <f t="shared" si="1396"/>
        <v>9.4668414581410051E-2</v>
      </c>
      <c r="S2344" s="24">
        <f t="shared" si="1397"/>
        <v>3052.8950984487738</v>
      </c>
      <c r="T2344" s="12">
        <f t="shared" si="1411"/>
        <v>5.5928742805233148E-2</v>
      </c>
      <c r="W2344" s="24">
        <f t="shared" si="1412"/>
        <v>1062.6533821563949</v>
      </c>
      <c r="X2344" s="24">
        <f t="shared" si="1413"/>
        <v>650</v>
      </c>
      <c r="Y2344" s="13">
        <f t="shared" si="1398"/>
        <v>0.24500632833801184</v>
      </c>
      <c r="Z2344" s="24">
        <f t="shared" si="1399"/>
        <v>891.95450642026799</v>
      </c>
      <c r="AA2344" s="24">
        <f t="shared" si="1400"/>
        <v>9832.9718528527301</v>
      </c>
      <c r="AB2344" s="24">
        <f t="shared" si="1414"/>
        <v>897.60306907896302</v>
      </c>
      <c r="AC2344" s="24">
        <f t="shared" si="1415"/>
        <v>732.55275600153107</v>
      </c>
      <c r="AD2344" s="123">
        <f t="shared" si="1416"/>
        <v>11630</v>
      </c>
      <c r="AE2344" s="14">
        <f t="shared" si="1417"/>
        <v>193.83333333333334</v>
      </c>
      <c r="AF2344" s="24">
        <f t="shared" si="1401"/>
        <v>500</v>
      </c>
      <c r="AG2344" s="3">
        <f t="shared" si="1418"/>
        <v>-1</v>
      </c>
      <c r="AH2344" s="14">
        <f t="shared" si="1422"/>
        <v>0</v>
      </c>
      <c r="AI2344" s="14">
        <f t="shared" si="1423"/>
        <v>0</v>
      </c>
      <c r="AJ2344" s="14">
        <f t="shared" si="1424"/>
        <v>0.64999999999999991</v>
      </c>
      <c r="AK2344" s="14">
        <f t="shared" si="1425"/>
        <v>0.87999999999999989</v>
      </c>
      <c r="AL2344" s="24">
        <f t="shared" si="1419"/>
        <v>876.99440479035047</v>
      </c>
      <c r="AM2344" s="14">
        <f t="shared" si="1420"/>
        <v>691.33542742430609</v>
      </c>
      <c r="AN2344" s="138" t="str">
        <f t="shared" si="1421"/>
        <v>modifiée</v>
      </c>
      <c r="AP2344" s="124"/>
    </row>
    <row r="2345" spans="2:42" x14ac:dyDescent="0.25">
      <c r="B2345" s="3">
        <f t="shared" si="1402"/>
        <v>11635</v>
      </c>
      <c r="C2345" s="14">
        <f t="shared" si="1403"/>
        <v>193.91666666666666</v>
      </c>
      <c r="D2345" s="11">
        <f t="shared" si="1404"/>
        <v>1120.8898192085087</v>
      </c>
      <c r="E2345" s="11">
        <f t="shared" si="1389"/>
        <v>1098.5523378395776</v>
      </c>
      <c r="F2345" s="11">
        <f t="shared" si="1405"/>
        <v>596.91737313433543</v>
      </c>
      <c r="G2345" s="11">
        <f t="shared" si="1390"/>
        <v>849.31137285728789</v>
      </c>
      <c r="H2345" s="11">
        <f t="shared" si="1391"/>
        <v>732.6086847443363</v>
      </c>
      <c r="I2345" s="24">
        <f t="shared" si="1406"/>
        <v>596.91737313433543</v>
      </c>
      <c r="J2345" s="12">
        <f t="shared" si="1392"/>
        <v>0.2122666103945309</v>
      </c>
      <c r="K2345" s="24">
        <f t="shared" si="1393"/>
        <v>756.41963848181172</v>
      </c>
      <c r="L2345" s="12">
        <f t="shared" si="1407"/>
        <v>0.16344141938648613</v>
      </c>
      <c r="M2345" s="24">
        <f t="shared" si="1408"/>
        <v>849.31137285728789</v>
      </c>
      <c r="N2345" s="12">
        <f t="shared" si="1394"/>
        <v>0.69245887595090172</v>
      </c>
      <c r="O2345" s="24">
        <f t="shared" si="1395"/>
        <v>695.61950148693836</v>
      </c>
      <c r="P2345" s="12">
        <f t="shared" si="1409"/>
        <v>0.23782896521255226</v>
      </c>
      <c r="Q2345" s="24">
        <f t="shared" si="1410"/>
        <v>732.6086847443363</v>
      </c>
      <c r="R2345" s="12">
        <f t="shared" si="1396"/>
        <v>9.3906758994046852E-2</v>
      </c>
      <c r="S2345" s="24">
        <f t="shared" si="1397"/>
        <v>3077.6564109919382</v>
      </c>
      <c r="T2345" s="12">
        <f t="shared" si="1411"/>
        <v>5.5494077297804374E-2</v>
      </c>
      <c r="W2345" s="24">
        <f t="shared" si="1412"/>
        <v>1062.8983884847328</v>
      </c>
      <c r="X2345" s="24">
        <f t="shared" si="1413"/>
        <v>650</v>
      </c>
      <c r="Y2345" s="13">
        <f t="shared" si="1398"/>
        <v>0.24495576063945154</v>
      </c>
      <c r="Z2345" s="24">
        <f t="shared" si="1399"/>
        <v>891.34873387112066</v>
      </c>
      <c r="AA2345" s="24">
        <f t="shared" si="1400"/>
        <v>9831.3640709729134</v>
      </c>
      <c r="AB2345" s="24">
        <f t="shared" si="1414"/>
        <v>897.7535366145346</v>
      </c>
      <c r="AC2345" s="24">
        <f t="shared" si="1415"/>
        <v>732.6086847443363</v>
      </c>
      <c r="AD2345" s="123">
        <f t="shared" si="1416"/>
        <v>11635</v>
      </c>
      <c r="AE2345" s="14">
        <f t="shared" si="1417"/>
        <v>193.91666666666666</v>
      </c>
      <c r="AF2345" s="24">
        <f t="shared" si="1401"/>
        <v>500</v>
      </c>
      <c r="AG2345" s="3">
        <f t="shared" si="1418"/>
        <v>-1</v>
      </c>
      <c r="AH2345" s="14">
        <f t="shared" si="1422"/>
        <v>0</v>
      </c>
      <c r="AI2345" s="14">
        <f t="shared" si="1423"/>
        <v>0</v>
      </c>
      <c r="AJ2345" s="14">
        <f t="shared" si="1424"/>
        <v>0.64999999999999991</v>
      </c>
      <c r="AK2345" s="14">
        <f t="shared" si="1425"/>
        <v>0.87999999999999989</v>
      </c>
      <c r="AL2345" s="24">
        <f t="shared" si="1419"/>
        <v>877.13432421290918</v>
      </c>
      <c r="AM2345" s="14">
        <f t="shared" si="1420"/>
        <v>691.37025994108569</v>
      </c>
      <c r="AN2345" s="138" t="str">
        <f t="shared" si="1421"/>
        <v>modifiée</v>
      </c>
      <c r="AP2345" s="124"/>
    </row>
    <row r="2346" spans="2:42" x14ac:dyDescent="0.25">
      <c r="B2346" s="3">
        <f t="shared" si="1402"/>
        <v>11640</v>
      </c>
      <c r="C2346" s="14">
        <f t="shared" si="1403"/>
        <v>194</v>
      </c>
      <c r="D2346" s="11">
        <f t="shared" si="1404"/>
        <v>1120.9541522263526</v>
      </c>
      <c r="E2346" s="11">
        <f t="shared" si="1389"/>
        <v>1098.7731132659499</v>
      </c>
      <c r="F2346" s="11">
        <f t="shared" si="1405"/>
        <v>597.08081455372189</v>
      </c>
      <c r="G2346" s="11">
        <f t="shared" si="1390"/>
        <v>849.54920182250044</v>
      </c>
      <c r="H2346" s="11">
        <f t="shared" si="1391"/>
        <v>732.6641788216341</v>
      </c>
      <c r="I2346" s="24">
        <f t="shared" si="1406"/>
        <v>597.08081455372189</v>
      </c>
      <c r="J2346" s="12">
        <f t="shared" si="1392"/>
        <v>0.21221484974434263</v>
      </c>
      <c r="K2346" s="24">
        <f t="shared" si="1393"/>
        <v>756.60413439409206</v>
      </c>
      <c r="L2346" s="12">
        <f t="shared" si="1407"/>
        <v>0.16337364746696964</v>
      </c>
      <c r="M2346" s="24">
        <f t="shared" si="1408"/>
        <v>849.54920182250044</v>
      </c>
      <c r="N2346" s="12">
        <f t="shared" si="1394"/>
        <v>0.69275980093606959</v>
      </c>
      <c r="O2346" s="24">
        <f t="shared" si="1395"/>
        <v>695.31733428860412</v>
      </c>
      <c r="P2346" s="12">
        <f t="shared" si="1409"/>
        <v>0.23775952814038839</v>
      </c>
      <c r="Q2346" s="24">
        <f t="shared" si="1410"/>
        <v>732.6641788216341</v>
      </c>
      <c r="R2346" s="12">
        <f t="shared" si="1396"/>
        <v>9.3147635376867585E-2</v>
      </c>
      <c r="S2346" s="24">
        <f t="shared" si="1397"/>
        <v>3102.7383323707754</v>
      </c>
      <c r="T2346" s="12">
        <f t="shared" si="1411"/>
        <v>5.5060679926657474E-2</v>
      </c>
      <c r="W2346" s="24">
        <f t="shared" si="1412"/>
        <v>1063.1433442453722</v>
      </c>
      <c r="X2346" s="24">
        <f t="shared" si="1413"/>
        <v>650</v>
      </c>
      <c r="Y2346" s="13">
        <f t="shared" si="1398"/>
        <v>0.24490541048507333</v>
      </c>
      <c r="Z2346" s="24">
        <f t="shared" si="1399"/>
        <v>890.74422551444172</v>
      </c>
      <c r="AA2346" s="24">
        <f t="shared" si="1400"/>
        <v>9829.7645476968282</v>
      </c>
      <c r="AB2346" s="24">
        <f t="shared" si="1414"/>
        <v>897.90376153350314</v>
      </c>
      <c r="AC2346" s="24">
        <f t="shared" si="1415"/>
        <v>732.6641788216341</v>
      </c>
      <c r="AD2346" s="123">
        <f t="shared" si="1416"/>
        <v>11640</v>
      </c>
      <c r="AE2346" s="14">
        <f t="shared" si="1417"/>
        <v>194</v>
      </c>
      <c r="AF2346" s="24">
        <f t="shared" si="1401"/>
        <v>500</v>
      </c>
      <c r="AG2346" s="3">
        <f t="shared" si="1418"/>
        <v>-1</v>
      </c>
      <c r="AH2346" s="14">
        <f t="shared" si="1422"/>
        <v>0</v>
      </c>
      <c r="AI2346" s="14">
        <f t="shared" si="1423"/>
        <v>0</v>
      </c>
      <c r="AJ2346" s="14">
        <f t="shared" si="1424"/>
        <v>0.64999999999999991</v>
      </c>
      <c r="AK2346" s="14">
        <f t="shared" si="1425"/>
        <v>0.87999999999999989</v>
      </c>
      <c r="AL2346" s="24">
        <f t="shared" si="1419"/>
        <v>877.27401373998293</v>
      </c>
      <c r="AM2346" s="14">
        <f t="shared" si="1420"/>
        <v>691.40468323459368</v>
      </c>
      <c r="AN2346" s="138" t="str">
        <f t="shared" si="1421"/>
        <v>modifiée</v>
      </c>
      <c r="AP2346" s="124"/>
    </row>
    <row r="2347" spans="2:42" x14ac:dyDescent="0.25">
      <c r="B2347" s="3">
        <f t="shared" si="1402"/>
        <v>11645</v>
      </c>
      <c r="C2347" s="14">
        <f t="shared" si="1403"/>
        <v>194.08333333333334</v>
      </c>
      <c r="D2347" s="11">
        <f t="shared" si="1404"/>
        <v>1121.0184576334584</v>
      </c>
      <c r="E2347" s="11">
        <f t="shared" si="1389"/>
        <v>1098.9938886923221</v>
      </c>
      <c r="F2347" s="11">
        <f t="shared" si="1405"/>
        <v>597.24418820118888</v>
      </c>
      <c r="G2347" s="11">
        <f t="shared" si="1390"/>
        <v>849.78696135064081</v>
      </c>
      <c r="H2347" s="11">
        <f t="shared" si="1391"/>
        <v>732.71923950156076</v>
      </c>
      <c r="I2347" s="24">
        <f t="shared" si="1406"/>
        <v>597.24418820118888</v>
      </c>
      <c r="J2347" s="12">
        <f t="shared" si="1392"/>
        <v>0.2121631015521214</v>
      </c>
      <c r="K2347" s="24">
        <f t="shared" si="1393"/>
        <v>756.78867589021252</v>
      </c>
      <c r="L2347" s="12">
        <f t="shared" si="1407"/>
        <v>0.16330590931240169</v>
      </c>
      <c r="M2347" s="24">
        <f t="shared" si="1408"/>
        <v>849.78696135064081</v>
      </c>
      <c r="N2347" s="12">
        <f t="shared" si="1394"/>
        <v>0.69305969357676867</v>
      </c>
      <c r="O2347" s="24">
        <f t="shared" si="1395"/>
        <v>695.01646474816459</v>
      </c>
      <c r="P2347" s="12">
        <f t="shared" si="1409"/>
        <v>0.23768971908168701</v>
      </c>
      <c r="Q2347" s="24">
        <f t="shared" si="1410"/>
        <v>732.71923950156076</v>
      </c>
      <c r="R2347" s="12">
        <f t="shared" si="1396"/>
        <v>9.2391083171239924E-2</v>
      </c>
      <c r="S2347" s="24">
        <f t="shared" si="1397"/>
        <v>3128.1453678580629</v>
      </c>
      <c r="T2347" s="12">
        <f t="shared" si="1411"/>
        <v>5.4628573864482832E-2</v>
      </c>
      <c r="W2347" s="24">
        <f t="shared" si="1412"/>
        <v>1063.3882496558572</v>
      </c>
      <c r="X2347" s="24">
        <f t="shared" si="1413"/>
        <v>650</v>
      </c>
      <c r="Y2347" s="13">
        <f t="shared" si="1398"/>
        <v>0.24485527686337968</v>
      </c>
      <c r="Z2347" s="24">
        <f t="shared" si="1399"/>
        <v>890.1409759116234</v>
      </c>
      <c r="AA2347" s="24">
        <f t="shared" si="1400"/>
        <v>9828.1732441857112</v>
      </c>
      <c r="AB2347" s="24">
        <f t="shared" si="1414"/>
        <v>898.05374457870903</v>
      </c>
      <c r="AC2347" s="24">
        <f t="shared" si="1415"/>
        <v>732.71923950156076</v>
      </c>
      <c r="AD2347" s="123">
        <f t="shared" si="1416"/>
        <v>11645</v>
      </c>
      <c r="AE2347" s="14">
        <f t="shared" si="1417"/>
        <v>194.08333333333334</v>
      </c>
      <c r="AF2347" s="24">
        <f t="shared" si="1401"/>
        <v>500</v>
      </c>
      <c r="AG2347" s="3">
        <f t="shared" si="1418"/>
        <v>-1</v>
      </c>
      <c r="AH2347" s="14">
        <f t="shared" si="1422"/>
        <v>0</v>
      </c>
      <c r="AI2347" s="14">
        <f t="shared" si="1423"/>
        <v>0</v>
      </c>
      <c r="AJ2347" s="14">
        <f t="shared" si="1424"/>
        <v>0.64999999999999991</v>
      </c>
      <c r="AK2347" s="14">
        <f t="shared" si="1425"/>
        <v>0.87999999999999989</v>
      </c>
      <c r="AL2347" s="24">
        <f t="shared" si="1419"/>
        <v>877.41347408711113</v>
      </c>
      <c r="AM2347" s="14">
        <f t="shared" si="1420"/>
        <v>691.43869851836519</v>
      </c>
      <c r="AN2347" s="138" t="str">
        <f t="shared" si="1421"/>
        <v>modifiée</v>
      </c>
      <c r="AP2347" s="124"/>
    </row>
    <row r="2348" spans="2:42" x14ac:dyDescent="0.25">
      <c r="B2348" s="3">
        <f t="shared" si="1402"/>
        <v>11650</v>
      </c>
      <c r="C2348" s="14">
        <f t="shared" si="1403"/>
        <v>194.16666666666666</v>
      </c>
      <c r="D2348" s="11">
        <f t="shared" si="1404"/>
        <v>1121.0827354535161</v>
      </c>
      <c r="E2348" s="11">
        <f t="shared" si="1389"/>
        <v>1099.2146641186941</v>
      </c>
      <c r="F2348" s="11">
        <f t="shared" si="1405"/>
        <v>597.40749411050126</v>
      </c>
      <c r="G2348" s="11">
        <f t="shared" si="1390"/>
        <v>850.02465106972249</v>
      </c>
      <c r="H2348" s="11">
        <f t="shared" si="1391"/>
        <v>732.7738680754253</v>
      </c>
      <c r="I2348" s="24">
        <f t="shared" si="1406"/>
        <v>597.40749411050126</v>
      </c>
      <c r="J2348" s="12">
        <f t="shared" si="1392"/>
        <v>0.21211136583370602</v>
      </c>
      <c r="K2348" s="24">
        <f t="shared" si="1393"/>
        <v>756.97326291449519</v>
      </c>
      <c r="L2348" s="12">
        <f t="shared" si="1407"/>
        <v>0.16323820491988611</v>
      </c>
      <c r="M2348" s="24">
        <f t="shared" si="1408"/>
        <v>850.02465106972249</v>
      </c>
      <c r="N2348" s="12">
        <f t="shared" si="1394"/>
        <v>0.69335855867103391</v>
      </c>
      <c r="O2348" s="24">
        <f t="shared" si="1395"/>
        <v>694.71688503049143</v>
      </c>
      <c r="P2348" s="12">
        <f t="shared" si="1409"/>
        <v>0.237619540484824</v>
      </c>
      <c r="Q2348" s="24">
        <f t="shared" si="1410"/>
        <v>732.7738680754253</v>
      </c>
      <c r="R2348" s="12">
        <f t="shared" si="1396"/>
        <v>9.1637141424884327E-2</v>
      </c>
      <c r="S2348" s="24">
        <f t="shared" si="1397"/>
        <v>3153.8820871055777</v>
      </c>
      <c r="T2348" s="12">
        <f t="shared" si="1411"/>
        <v>5.419778211170407E-2</v>
      </c>
      <c r="W2348" s="24">
        <f t="shared" si="1412"/>
        <v>1063.6331049327205</v>
      </c>
      <c r="X2348" s="24">
        <f t="shared" si="1413"/>
        <v>650</v>
      </c>
      <c r="Y2348" s="13">
        <f t="shared" si="1398"/>
        <v>0.24480535876693005</v>
      </c>
      <c r="Z2348" s="24">
        <f t="shared" si="1399"/>
        <v>889.53897964934185</v>
      </c>
      <c r="AA2348" s="24">
        <f t="shared" si="1400"/>
        <v>9826.5901217531045</v>
      </c>
      <c r="AB2348" s="24">
        <f t="shared" si="1414"/>
        <v>898.20348650407288</v>
      </c>
      <c r="AC2348" s="24">
        <f t="shared" si="1415"/>
        <v>732.7738680754253</v>
      </c>
      <c r="AD2348" s="123">
        <f t="shared" si="1416"/>
        <v>11650</v>
      </c>
      <c r="AE2348" s="14">
        <f t="shared" si="1417"/>
        <v>194.16666666666666</v>
      </c>
      <c r="AF2348" s="24">
        <f t="shared" si="1401"/>
        <v>500</v>
      </c>
      <c r="AG2348" s="3">
        <f t="shared" si="1418"/>
        <v>-1</v>
      </c>
      <c r="AH2348" s="14">
        <f t="shared" si="1422"/>
        <v>0</v>
      </c>
      <c r="AI2348" s="14">
        <f t="shared" si="1423"/>
        <v>0</v>
      </c>
      <c r="AJ2348" s="14">
        <f t="shared" si="1424"/>
        <v>0.64999999999999991</v>
      </c>
      <c r="AK2348" s="14">
        <f t="shared" si="1425"/>
        <v>0.87999999999999989</v>
      </c>
      <c r="AL2348" s="24">
        <f t="shared" si="1419"/>
        <v>877.5527059802273</v>
      </c>
      <c r="AM2348" s="14">
        <f t="shared" si="1420"/>
        <v>691.47230702773413</v>
      </c>
      <c r="AN2348" s="138" t="str">
        <f t="shared" si="1421"/>
        <v>modifiée</v>
      </c>
      <c r="AP2348" s="124"/>
    </row>
    <row r="2349" spans="2:42" x14ac:dyDescent="0.25">
      <c r="B2349" s="3">
        <f t="shared" si="1402"/>
        <v>11655</v>
      </c>
      <c r="C2349" s="14">
        <f t="shared" si="1403"/>
        <v>194.25</v>
      </c>
      <c r="D2349" s="11">
        <f t="shared" si="1404"/>
        <v>1121.1469857101852</v>
      </c>
      <c r="E2349" s="11">
        <f t="shared" si="1389"/>
        <v>1099.4354395450664</v>
      </c>
      <c r="F2349" s="11">
        <f t="shared" si="1405"/>
        <v>597.5707323154212</v>
      </c>
      <c r="G2349" s="11">
        <f t="shared" si="1390"/>
        <v>850.26227061020734</v>
      </c>
      <c r="H2349" s="11">
        <f t="shared" si="1391"/>
        <v>732.82806585753701</v>
      </c>
      <c r="I2349" s="24">
        <f t="shared" si="1406"/>
        <v>597.5707323154212</v>
      </c>
      <c r="J2349" s="12">
        <f t="shared" si="1392"/>
        <v>0.21205964260489568</v>
      </c>
      <c r="K2349" s="24">
        <f t="shared" si="1393"/>
        <v>757.15789541127822</v>
      </c>
      <c r="L2349" s="12">
        <f t="shared" si="1407"/>
        <v>0.16317053428647318</v>
      </c>
      <c r="M2349" s="24">
        <f t="shared" si="1408"/>
        <v>850.26227061020734</v>
      </c>
      <c r="N2349" s="12">
        <f t="shared" si="1394"/>
        <v>0.69365640099004022</v>
      </c>
      <c r="O2349" s="24">
        <f t="shared" si="1395"/>
        <v>694.41858736064376</v>
      </c>
      <c r="P2349" s="12">
        <f t="shared" si="1409"/>
        <v>0.23754899478346084</v>
      </c>
      <c r="Q2349" s="24">
        <f t="shared" si="1410"/>
        <v>732.82806585753701</v>
      </c>
      <c r="R2349" s="12">
        <f t="shared" si="1396"/>
        <v>9.088584878084234E-2</v>
      </c>
      <c r="S2349" s="24">
        <f t="shared" si="1397"/>
        <v>3179.9531250504601</v>
      </c>
      <c r="T2349" s="12">
        <f t="shared" si="1411"/>
        <v>5.3768327489594814E-2</v>
      </c>
      <c r="W2349" s="24">
        <f t="shared" si="1412"/>
        <v>1063.8779102914873</v>
      </c>
      <c r="X2349" s="24">
        <f t="shared" si="1413"/>
        <v>650</v>
      </c>
      <c r="Y2349" s="13">
        <f t="shared" si="1398"/>
        <v>0.24475565519233697</v>
      </c>
      <c r="Z2349" s="24">
        <f t="shared" si="1399"/>
        <v>888.93823133947762</v>
      </c>
      <c r="AA2349" s="24">
        <f t="shared" si="1400"/>
        <v>9825.0151418647638</v>
      </c>
      <c r="AB2349" s="24">
        <f t="shared" si="1414"/>
        <v>898.35298807451215</v>
      </c>
      <c r="AC2349" s="24">
        <f t="shared" si="1415"/>
        <v>732.82806585753701</v>
      </c>
      <c r="AD2349" s="123">
        <f t="shared" si="1416"/>
        <v>11655</v>
      </c>
      <c r="AE2349" s="14">
        <f t="shared" si="1417"/>
        <v>194.25</v>
      </c>
      <c r="AF2349" s="24">
        <f t="shared" si="1401"/>
        <v>500</v>
      </c>
      <c r="AG2349" s="3">
        <f t="shared" si="1418"/>
        <v>-1</v>
      </c>
      <c r="AH2349" s="14">
        <f t="shared" si="1422"/>
        <v>0</v>
      </c>
      <c r="AI2349" s="14">
        <f t="shared" si="1423"/>
        <v>0</v>
      </c>
      <c r="AJ2349" s="14">
        <f t="shared" si="1424"/>
        <v>0.64999999999999991</v>
      </c>
      <c r="AK2349" s="14">
        <f t="shared" si="1425"/>
        <v>0.87999999999999989</v>
      </c>
      <c r="AL2349" s="24">
        <f t="shared" si="1419"/>
        <v>877.69171015557708</v>
      </c>
      <c r="AM2349" s="14">
        <f t="shared" si="1420"/>
        <v>691.50551001966699</v>
      </c>
      <c r="AN2349" s="138" t="str">
        <f t="shared" si="1421"/>
        <v>modifiée</v>
      </c>
      <c r="AP2349" s="124"/>
    </row>
    <row r="2350" spans="2:42" x14ac:dyDescent="0.25">
      <c r="B2350" s="3">
        <f t="shared" si="1402"/>
        <v>11660</v>
      </c>
      <c r="C2350" s="14">
        <f t="shared" si="1403"/>
        <v>194.33333333333334</v>
      </c>
      <c r="D2350" s="11">
        <f t="shared" si="1404"/>
        <v>1121.2112084270952</v>
      </c>
      <c r="E2350" s="11">
        <f t="shared" si="1389"/>
        <v>1099.6562149714387</v>
      </c>
      <c r="F2350" s="11">
        <f t="shared" si="1405"/>
        <v>597.73390284970765</v>
      </c>
      <c r="G2350" s="11">
        <f t="shared" si="1390"/>
        <v>850.49981960499076</v>
      </c>
      <c r="H2350" s="11">
        <f t="shared" si="1391"/>
        <v>732.88183418502661</v>
      </c>
      <c r="I2350" s="24">
        <f t="shared" si="1406"/>
        <v>597.73390284970765</v>
      </c>
      <c r="J2350" s="12">
        <f t="shared" si="1392"/>
        <v>0.2120079318814497</v>
      </c>
      <c r="K2350" s="24">
        <f t="shared" si="1393"/>
        <v>757.3425733249162</v>
      </c>
      <c r="L2350" s="12">
        <f t="shared" si="1407"/>
        <v>0.16310289740916897</v>
      </c>
      <c r="M2350" s="24">
        <f t="shared" si="1408"/>
        <v>850.49981960499076</v>
      </c>
      <c r="N2350" s="12">
        <f t="shared" si="1394"/>
        <v>0.6939532252782652</v>
      </c>
      <c r="O2350" s="24">
        <f t="shared" si="1395"/>
        <v>694.12156402331311</v>
      </c>
      <c r="P2350" s="12">
        <f t="shared" si="1409"/>
        <v>0.23747808439667345</v>
      </c>
      <c r="Q2350" s="24">
        <f t="shared" si="1410"/>
        <v>732.88183418502661</v>
      </c>
      <c r="R2350" s="12">
        <f t="shared" si="1396"/>
        <v>9.0137243466605302E-2</v>
      </c>
      <c r="S2350" s="24">
        <f t="shared" si="1397"/>
        <v>3206.3631828343932</v>
      </c>
      <c r="T2350" s="12">
        <f t="shared" si="1411"/>
        <v>5.3340232633475933E-2</v>
      </c>
      <c r="W2350" s="24">
        <f t="shared" si="1412"/>
        <v>1064.1226659466797</v>
      </c>
      <c r="X2350" s="24">
        <f t="shared" si="1413"/>
        <v>650</v>
      </c>
      <c r="Y2350" s="13">
        <f t="shared" si="1398"/>
        <v>0.24470616514024196</v>
      </c>
      <c r="Z2350" s="24">
        <f t="shared" si="1399"/>
        <v>888.33872561897351</v>
      </c>
      <c r="AA2350" s="24">
        <f t="shared" si="1400"/>
        <v>9823.4482661377515</v>
      </c>
      <c r="AB2350" s="24">
        <f t="shared" si="1414"/>
        <v>898.5022500658531</v>
      </c>
      <c r="AC2350" s="24">
        <f t="shared" si="1415"/>
        <v>732.88183418502661</v>
      </c>
      <c r="AD2350" s="123">
        <f t="shared" si="1416"/>
        <v>11660</v>
      </c>
      <c r="AE2350" s="14">
        <f t="shared" si="1417"/>
        <v>194.33333333333334</v>
      </c>
      <c r="AF2350" s="24">
        <f t="shared" si="1401"/>
        <v>500</v>
      </c>
      <c r="AG2350" s="3">
        <f t="shared" si="1418"/>
        <v>-1</v>
      </c>
      <c r="AH2350" s="14">
        <f t="shared" si="1422"/>
        <v>0</v>
      </c>
      <c r="AI2350" s="14">
        <f t="shared" si="1423"/>
        <v>0</v>
      </c>
      <c r="AJ2350" s="14">
        <f t="shared" si="1424"/>
        <v>0.64999999999999991</v>
      </c>
      <c r="AK2350" s="14">
        <f t="shared" si="1425"/>
        <v>0.87999999999999989</v>
      </c>
      <c r="AL2350" s="24">
        <f t="shared" si="1419"/>
        <v>877.83048735963564</v>
      </c>
      <c r="AM2350" s="14">
        <f t="shared" si="1420"/>
        <v>691.53830877259156</v>
      </c>
      <c r="AN2350" s="138" t="str">
        <f t="shared" si="1421"/>
        <v>modifiée</v>
      </c>
      <c r="AP2350" s="124"/>
    </row>
    <row r="2351" spans="2:42" x14ac:dyDescent="0.25">
      <c r="B2351" s="3">
        <f t="shared" si="1402"/>
        <v>11665</v>
      </c>
      <c r="C2351" s="14">
        <f t="shared" si="1403"/>
        <v>194.41666666666666</v>
      </c>
      <c r="D2351" s="11">
        <f t="shared" si="1404"/>
        <v>1121.2754036278443</v>
      </c>
      <c r="E2351" s="11">
        <f t="shared" si="1389"/>
        <v>1099.8769903978109</v>
      </c>
      <c r="F2351" s="11">
        <f t="shared" si="1405"/>
        <v>597.89700574711685</v>
      </c>
      <c r="G2351" s="11">
        <f t="shared" si="1390"/>
        <v>850.73729768938745</v>
      </c>
      <c r="H2351" s="11">
        <f t="shared" si="1391"/>
        <v>732.93517441766005</v>
      </c>
      <c r="I2351" s="24">
        <f t="shared" si="1406"/>
        <v>597.89700574711685</v>
      </c>
      <c r="J2351" s="12">
        <f t="shared" si="1392"/>
        <v>0.21195623367908784</v>
      </c>
      <c r="K2351" s="24">
        <f t="shared" si="1393"/>
        <v>757.5272965997799</v>
      </c>
      <c r="L2351" s="12">
        <f t="shared" si="1407"/>
        <v>0.16303529428497424</v>
      </c>
      <c r="M2351" s="24">
        <f t="shared" si="1408"/>
        <v>850.73729768938745</v>
      </c>
      <c r="N2351" s="12">
        <f t="shared" si="1394"/>
        <v>0.69424903625365408</v>
      </c>
      <c r="O2351" s="24">
        <f t="shared" si="1395"/>
        <v>693.82580736227374</v>
      </c>
      <c r="P2351" s="12">
        <f t="shared" si="1409"/>
        <v>0.23740681172917627</v>
      </c>
      <c r="Q2351" s="24">
        <f t="shared" si="1410"/>
        <v>732.93517441766005</v>
      </c>
      <c r="R2351" s="12">
        <f t="shared" si="1396"/>
        <v>8.9391363283419373E-2</v>
      </c>
      <c r="S2351" s="24">
        <f t="shared" si="1397"/>
        <v>3233.1170287354844</v>
      </c>
      <c r="T2351" s="12">
        <f t="shared" si="1411"/>
        <v>5.2913519985997956E-2</v>
      </c>
      <c r="W2351" s="24">
        <f t="shared" si="1412"/>
        <v>1064.36737211182</v>
      </c>
      <c r="X2351" s="24">
        <f t="shared" si="1413"/>
        <v>650</v>
      </c>
      <c r="Y2351" s="13">
        <f t="shared" si="1398"/>
        <v>0.24465688761531673</v>
      </c>
      <c r="Z2351" s="24">
        <f t="shared" si="1399"/>
        <v>887.74045714977206</v>
      </c>
      <c r="AA2351" s="24">
        <f t="shared" si="1400"/>
        <v>9821.8894563405465</v>
      </c>
      <c r="AB2351" s="24">
        <f t="shared" si="1414"/>
        <v>898.65127326473998</v>
      </c>
      <c r="AC2351" s="24">
        <f t="shared" si="1415"/>
        <v>732.93517441766005</v>
      </c>
      <c r="AD2351" s="123">
        <f t="shared" si="1416"/>
        <v>11665</v>
      </c>
      <c r="AE2351" s="14">
        <f t="shared" si="1417"/>
        <v>194.41666666666666</v>
      </c>
      <c r="AF2351" s="24">
        <f t="shared" si="1401"/>
        <v>500</v>
      </c>
      <c r="AG2351" s="3">
        <f t="shared" si="1418"/>
        <v>-1</v>
      </c>
      <c r="AH2351" s="14">
        <f t="shared" si="1422"/>
        <v>0</v>
      </c>
      <c r="AI2351" s="14">
        <f t="shared" si="1423"/>
        <v>0</v>
      </c>
      <c r="AJ2351" s="14">
        <f t="shared" si="1424"/>
        <v>0.64999999999999991</v>
      </c>
      <c r="AK2351" s="14">
        <f t="shared" si="1425"/>
        <v>0.87999999999999989</v>
      </c>
      <c r="AL2351" s="24">
        <f t="shared" si="1419"/>
        <v>877.96903834901934</v>
      </c>
      <c r="AM2351" s="14">
        <f t="shared" si="1420"/>
        <v>691.57070458621865</v>
      </c>
      <c r="AN2351" s="138" t="str">
        <f t="shared" si="1421"/>
        <v>modifiée</v>
      </c>
      <c r="AP2351" s="124"/>
    </row>
    <row r="2352" spans="2:42" x14ac:dyDescent="0.25">
      <c r="B2352" s="3">
        <f t="shared" si="1402"/>
        <v>11670</v>
      </c>
      <c r="C2352" s="14">
        <f t="shared" si="1403"/>
        <v>194.5</v>
      </c>
      <c r="D2352" s="11">
        <f t="shared" si="1404"/>
        <v>1121.3395713360014</v>
      </c>
      <c r="E2352" s="11">
        <f t="shared" si="1389"/>
        <v>1100.0977658241832</v>
      </c>
      <c r="F2352" s="11">
        <f t="shared" si="1405"/>
        <v>598.06004104140186</v>
      </c>
      <c r="G2352" s="11">
        <f t="shared" si="1390"/>
        <v>850.97470450111666</v>
      </c>
      <c r="H2352" s="11">
        <f t="shared" si="1391"/>
        <v>732.98808793764601</v>
      </c>
      <c r="I2352" s="24">
        <f t="shared" si="1406"/>
        <v>598.06004104140186</v>
      </c>
      <c r="J2352" s="12">
        <f t="shared" si="1392"/>
        <v>0.21190454801349026</v>
      </c>
      <c r="K2352" s="24">
        <f t="shared" si="1393"/>
        <v>757.71206518025713</v>
      </c>
      <c r="L2352" s="12">
        <f t="shared" si="1407"/>
        <v>0.16296772491079262</v>
      </c>
      <c r="M2352" s="24">
        <f t="shared" si="1408"/>
        <v>850.97470450111666</v>
      </c>
      <c r="N2352" s="12">
        <f t="shared" si="1394"/>
        <v>0.69454383860778179</v>
      </c>
      <c r="O2352" s="24">
        <f t="shared" si="1395"/>
        <v>693.53130977983892</v>
      </c>
      <c r="P2352" s="12">
        <f t="shared" si="1409"/>
        <v>0.23733517917110986</v>
      </c>
      <c r="Q2352" s="24">
        <f t="shared" si="1410"/>
        <v>732.98808793764601</v>
      </c>
      <c r="R2352" s="12">
        <f t="shared" si="1396"/>
        <v>8.8648245595765923E-2</v>
      </c>
      <c r="S2352" s="24">
        <f t="shared" si="1397"/>
        <v>3260.2194991133274</v>
      </c>
      <c r="T2352" s="12">
        <f t="shared" si="1411"/>
        <v>5.2488211790441518E-2</v>
      </c>
      <c r="W2352" s="24">
        <f t="shared" si="1412"/>
        <v>1064.6120289994353</v>
      </c>
      <c r="X2352" s="24">
        <f t="shared" si="1413"/>
        <v>650</v>
      </c>
      <c r="Y2352" s="13">
        <f t="shared" si="1398"/>
        <v>0.24460782162624445</v>
      </c>
      <c r="Z2352" s="24">
        <f t="shared" si="1399"/>
        <v>887.14342061869615</v>
      </c>
      <c r="AA2352" s="24">
        <f t="shared" si="1400"/>
        <v>9820.3386743923402</v>
      </c>
      <c r="AB2352" s="24">
        <f t="shared" si="1414"/>
        <v>898.80005846854067</v>
      </c>
      <c r="AC2352" s="24">
        <f t="shared" si="1415"/>
        <v>732.98808793764601</v>
      </c>
      <c r="AD2352" s="123">
        <f t="shared" si="1416"/>
        <v>11670</v>
      </c>
      <c r="AE2352" s="14">
        <f t="shared" si="1417"/>
        <v>194.5</v>
      </c>
      <c r="AF2352" s="24">
        <f t="shared" si="1401"/>
        <v>500</v>
      </c>
      <c r="AG2352" s="3">
        <f t="shared" si="1418"/>
        <v>-1</v>
      </c>
      <c r="AH2352" s="14">
        <f t="shared" si="1422"/>
        <v>0</v>
      </c>
      <c r="AI2352" s="14">
        <f t="shared" si="1423"/>
        <v>0</v>
      </c>
      <c r="AJ2352" s="14">
        <f t="shared" si="1424"/>
        <v>0.64999999999999991</v>
      </c>
      <c r="AK2352" s="14">
        <f t="shared" si="1425"/>
        <v>0.87999999999999989</v>
      </c>
      <c r="AL2352" s="24">
        <f t="shared" si="1419"/>
        <v>878.10736389039607</v>
      </c>
      <c r="AM2352" s="14">
        <f t="shared" si="1420"/>
        <v>691.60269878135693</v>
      </c>
      <c r="AN2352" s="138" t="str">
        <f t="shared" si="1421"/>
        <v>modifiée</v>
      </c>
      <c r="AP2352" s="124"/>
    </row>
    <row r="2353" spans="2:42" x14ac:dyDescent="0.25">
      <c r="B2353" s="3">
        <f t="shared" si="1402"/>
        <v>11675</v>
      </c>
      <c r="C2353" s="14">
        <f t="shared" si="1403"/>
        <v>194.58333333333334</v>
      </c>
      <c r="D2353" s="11">
        <f t="shared" si="1404"/>
        <v>1121.4037115751044</v>
      </c>
      <c r="E2353" s="11">
        <f t="shared" si="1389"/>
        <v>1100.3185412505554</v>
      </c>
      <c r="F2353" s="11">
        <f t="shared" si="1405"/>
        <v>598.22300876631266</v>
      </c>
      <c r="G2353" s="11">
        <f t="shared" si="1390"/>
        <v>851.21203968028772</v>
      </c>
      <c r="H2353" s="11">
        <f t="shared" si="1391"/>
        <v>733.04057614943645</v>
      </c>
      <c r="I2353" s="24">
        <f t="shared" si="1406"/>
        <v>598.22300876631266</v>
      </c>
      <c r="J2353" s="12">
        <f t="shared" si="1392"/>
        <v>0.2118528749002975</v>
      </c>
      <c r="K2353" s="24">
        <f t="shared" si="1393"/>
        <v>757.89687901075149</v>
      </c>
      <c r="L2353" s="12">
        <f t="shared" si="1407"/>
        <v>0.16290018928354238</v>
      </c>
      <c r="M2353" s="24">
        <f t="shared" si="1408"/>
        <v>851.21203968028772</v>
      </c>
      <c r="N2353" s="12">
        <f t="shared" si="1394"/>
        <v>0.69483763700601409</v>
      </c>
      <c r="O2353" s="24">
        <f t="shared" si="1395"/>
        <v>693.23806373632397</v>
      </c>
      <c r="P2353" s="12">
        <f t="shared" si="1409"/>
        <v>0.23726318909850763</v>
      </c>
      <c r="Q2353" s="24">
        <f t="shared" si="1410"/>
        <v>733.04057614943645</v>
      </c>
      <c r="R2353" s="12">
        <f t="shared" si="1396"/>
        <v>8.7907927321029061E-2</v>
      </c>
      <c r="S2353" s="24">
        <f t="shared" si="1397"/>
        <v>3287.6754993672394</v>
      </c>
      <c r="T2353" s="12">
        <f t="shared" si="1411"/>
        <v>5.2064330084184332E-2</v>
      </c>
      <c r="W2353" s="24">
        <f t="shared" si="1412"/>
        <v>1064.8566368210616</v>
      </c>
      <c r="X2353" s="24">
        <f t="shared" si="1413"/>
        <v>650</v>
      </c>
      <c r="Y2353" s="13">
        <f t="shared" si="1398"/>
        <v>0.24455896618571166</v>
      </c>
      <c r="Z2353" s="24">
        <f t="shared" si="1399"/>
        <v>886.54761073734676</v>
      </c>
      <c r="AA2353" s="24">
        <f t="shared" si="1400"/>
        <v>9818.7958823627996</v>
      </c>
      <c r="AB2353" s="24">
        <f t="shared" si="1414"/>
        <v>898.948606485249</v>
      </c>
      <c r="AC2353" s="24">
        <f t="shared" si="1415"/>
        <v>733.04057614943645</v>
      </c>
      <c r="AD2353" s="123">
        <f t="shared" si="1416"/>
        <v>11675</v>
      </c>
      <c r="AE2353" s="14">
        <f t="shared" si="1417"/>
        <v>194.58333333333334</v>
      </c>
      <c r="AF2353" s="24">
        <f t="shared" si="1401"/>
        <v>500</v>
      </c>
      <c r="AG2353" s="3">
        <f t="shared" si="1418"/>
        <v>-1</v>
      </c>
      <c r="AH2353" s="14">
        <f t="shared" si="1422"/>
        <v>0</v>
      </c>
      <c r="AI2353" s="14">
        <f t="shared" si="1423"/>
        <v>0</v>
      </c>
      <c r="AJ2353" s="14">
        <f t="shared" si="1424"/>
        <v>0.64999999999999991</v>
      </c>
      <c r="AK2353" s="14">
        <f t="shared" si="1425"/>
        <v>0.87999999999999989</v>
      </c>
      <c r="AL2353" s="24">
        <f t="shared" si="1419"/>
        <v>878.24546476039177</v>
      </c>
      <c r="AM2353" s="14">
        <f t="shared" si="1420"/>
        <v>691.6342926997221</v>
      </c>
      <c r="AN2353" s="138" t="str">
        <f t="shared" si="1421"/>
        <v>modifiée</v>
      </c>
      <c r="AP2353" s="124"/>
    </row>
    <row r="2354" spans="2:42" x14ac:dyDescent="0.25">
      <c r="B2354" s="3">
        <f t="shared" si="1402"/>
        <v>11680</v>
      </c>
      <c r="C2354" s="14">
        <f t="shared" si="1403"/>
        <v>194.66666666666666</v>
      </c>
      <c r="D2354" s="11">
        <f t="shared" si="1404"/>
        <v>1121.4678243686615</v>
      </c>
      <c r="E2354" s="11">
        <f t="shared" si="1389"/>
        <v>1100.5393166769277</v>
      </c>
      <c r="F2354" s="11">
        <f t="shared" si="1405"/>
        <v>598.38590895559616</v>
      </c>
      <c r="G2354" s="11">
        <f t="shared" si="1390"/>
        <v>851.4493028693862</v>
      </c>
      <c r="H2354" s="11">
        <f t="shared" si="1391"/>
        <v>733.09264047952058</v>
      </c>
      <c r="I2354" s="24">
        <f t="shared" si="1406"/>
        <v>598.38590895559616</v>
      </c>
      <c r="J2354" s="12">
        <f t="shared" si="1392"/>
        <v>0.21180121435511043</v>
      </c>
      <c r="K2354" s="24">
        <f t="shared" si="1393"/>
        <v>758.08173803568434</v>
      </c>
      <c r="L2354" s="12">
        <f t="shared" si="1407"/>
        <v>0.16283268740005882</v>
      </c>
      <c r="M2354" s="24">
        <f t="shared" si="1408"/>
        <v>851.4493028693862</v>
      </c>
      <c r="N2354" s="12">
        <f t="shared" si="1394"/>
        <v>0.69513043608766922</v>
      </c>
      <c r="O2354" s="24">
        <f t="shared" si="1395"/>
        <v>692.94606174951298</v>
      </c>
      <c r="P2354" s="12">
        <f t="shared" si="1409"/>
        <v>0.23719084387306472</v>
      </c>
      <c r="Q2354" s="24">
        <f t="shared" si="1410"/>
        <v>733.09264047952058</v>
      </c>
      <c r="R2354" s="12">
        <f t="shared" si="1396"/>
        <v>8.7170444919356285E-2</v>
      </c>
      <c r="S2354" s="24">
        <f t="shared" si="1397"/>
        <v>3315.4900049079324</v>
      </c>
      <c r="T2354" s="12">
        <f t="shared" si="1411"/>
        <v>5.164189669216504E-2</v>
      </c>
      <c r="W2354" s="24">
        <f t="shared" si="1412"/>
        <v>1065.1011957872472</v>
      </c>
      <c r="X2354" s="24">
        <f t="shared" si="1413"/>
        <v>650</v>
      </c>
      <c r="Y2354" s="13">
        <f t="shared" si="1398"/>
        <v>0.24451032031039413</v>
      </c>
      <c r="Z2354" s="24">
        <f t="shared" si="1399"/>
        <v>885.95302224201191</v>
      </c>
      <c r="AA2354" s="24">
        <f t="shared" si="1400"/>
        <v>9817.2610424715203</v>
      </c>
      <c r="AB2354" s="24">
        <f t="shared" si="1414"/>
        <v>899.09691813338395</v>
      </c>
      <c r="AC2354" s="24">
        <f t="shared" si="1415"/>
        <v>733.09264047952058</v>
      </c>
      <c r="AD2354" s="123">
        <f t="shared" si="1416"/>
        <v>11680</v>
      </c>
      <c r="AE2354" s="14">
        <f t="shared" si="1417"/>
        <v>194.66666666666666</v>
      </c>
      <c r="AF2354" s="24">
        <f t="shared" si="1401"/>
        <v>500</v>
      </c>
      <c r="AG2354" s="3">
        <f t="shared" si="1418"/>
        <v>-1</v>
      </c>
      <c r="AH2354" s="14">
        <f t="shared" si="1422"/>
        <v>0</v>
      </c>
      <c r="AI2354" s="14">
        <f t="shared" si="1423"/>
        <v>0</v>
      </c>
      <c r="AJ2354" s="14">
        <f t="shared" si="1424"/>
        <v>0.64999999999999991</v>
      </c>
      <c r="AK2354" s="14">
        <f t="shared" si="1425"/>
        <v>0.87999999999999989</v>
      </c>
      <c r="AL2354" s="24">
        <f t="shared" si="1419"/>
        <v>878.38334174549345</v>
      </c>
      <c r="AM2354" s="14">
        <f t="shared" si="1420"/>
        <v>691.66548770373981</v>
      </c>
      <c r="AN2354" s="138" t="str">
        <f t="shared" si="1421"/>
        <v>modifiée</v>
      </c>
      <c r="AP2354" s="124"/>
    </row>
    <row r="2355" spans="2:42" x14ac:dyDescent="0.25">
      <c r="B2355" s="3">
        <f t="shared" si="1402"/>
        <v>11685</v>
      </c>
      <c r="C2355" s="14">
        <f t="shared" si="1403"/>
        <v>194.75</v>
      </c>
      <c r="D2355" s="11">
        <f t="shared" si="1404"/>
        <v>1121.5319097401502</v>
      </c>
      <c r="E2355" s="11">
        <f t="shared" si="1389"/>
        <v>1100.7600921032999</v>
      </c>
      <c r="F2355" s="11">
        <f t="shared" si="1405"/>
        <v>598.54874164299622</v>
      </c>
      <c r="G2355" s="11">
        <f t="shared" si="1390"/>
        <v>851.68649371325921</v>
      </c>
      <c r="H2355" s="11">
        <f t="shared" si="1391"/>
        <v>733.1442823762128</v>
      </c>
      <c r="I2355" s="24">
        <f t="shared" si="1406"/>
        <v>598.54874164299622</v>
      </c>
      <c r="J2355" s="12">
        <f t="shared" si="1392"/>
        <v>0.21174956639349063</v>
      </c>
      <c r="K2355" s="24">
        <f t="shared" si="1393"/>
        <v>758.26664219949248</v>
      </c>
      <c r="L2355" s="12">
        <f t="shared" si="1407"/>
        <v>0.16276521925717274</v>
      </c>
      <c r="M2355" s="24">
        <f t="shared" si="1408"/>
        <v>851.68649371325921</v>
      </c>
      <c r="N2355" s="12">
        <f t="shared" si="1394"/>
        <v>0.69542224046617684</v>
      </c>
      <c r="O2355" s="24">
        <f t="shared" si="1395"/>
        <v>692.6552963941333</v>
      </c>
      <c r="P2355" s="12">
        <f t="shared" si="1409"/>
        <v>0.2371181458424905</v>
      </c>
      <c r="Q2355" s="24">
        <f t="shared" si="1410"/>
        <v>733.1442823762128</v>
      </c>
      <c r="R2355" s="12">
        <f t="shared" si="1396"/>
        <v>8.6435834383712468E-2</v>
      </c>
      <c r="S2355" s="24">
        <f t="shared" si="1397"/>
        <v>3343.6680621430237</v>
      </c>
      <c r="T2355" s="12">
        <f t="shared" si="1411"/>
        <v>5.1220933220505131E-2</v>
      </c>
      <c r="W2355" s="24">
        <f t="shared" si="1412"/>
        <v>1065.3457061075576</v>
      </c>
      <c r="X2355" s="24">
        <f t="shared" si="1413"/>
        <v>650</v>
      </c>
      <c r="Y2355" s="13">
        <f t="shared" si="1398"/>
        <v>0.24446188302094607</v>
      </c>
      <c r="Z2355" s="24">
        <f t="shared" si="1399"/>
        <v>885.35964989355875</v>
      </c>
      <c r="AA2355" s="24">
        <f t="shared" si="1400"/>
        <v>9815.7341170876789</v>
      </c>
      <c r="AB2355" s="24">
        <f t="shared" si="1414"/>
        <v>899.24499424188525</v>
      </c>
      <c r="AC2355" s="24">
        <f t="shared" si="1415"/>
        <v>733.1442823762128</v>
      </c>
      <c r="AD2355" s="123">
        <f t="shared" si="1416"/>
        <v>11685</v>
      </c>
      <c r="AE2355" s="14">
        <f t="shared" si="1417"/>
        <v>194.75</v>
      </c>
      <c r="AF2355" s="24">
        <f t="shared" si="1401"/>
        <v>500</v>
      </c>
      <c r="AG2355" s="3">
        <f t="shared" si="1418"/>
        <v>-1</v>
      </c>
      <c r="AH2355" s="14">
        <f t="shared" si="1422"/>
        <v>0</v>
      </c>
      <c r="AI2355" s="14">
        <f t="shared" si="1423"/>
        <v>0</v>
      </c>
      <c r="AJ2355" s="14">
        <f t="shared" si="1424"/>
        <v>0.64999999999999991</v>
      </c>
      <c r="AK2355" s="14">
        <f t="shared" si="1425"/>
        <v>0.87999999999999989</v>
      </c>
      <c r="AL2355" s="24">
        <f t="shared" si="1419"/>
        <v>878.52099564195032</v>
      </c>
      <c r="AM2355" s="14">
        <f t="shared" si="1420"/>
        <v>691.69628517634294</v>
      </c>
      <c r="AN2355" s="138" t="str">
        <f t="shared" si="1421"/>
        <v>modifiée</v>
      </c>
      <c r="AP2355" s="124"/>
    </row>
    <row r="2356" spans="2:42" x14ac:dyDescent="0.25">
      <c r="B2356" s="3">
        <f t="shared" si="1402"/>
        <v>11690</v>
      </c>
      <c r="C2356" s="14">
        <f t="shared" si="1403"/>
        <v>194.83333333333334</v>
      </c>
      <c r="D2356" s="11">
        <f t="shared" si="1404"/>
        <v>1121.5959677130186</v>
      </c>
      <c r="E2356" s="11">
        <f t="shared" si="1389"/>
        <v>1100.9808675296722</v>
      </c>
      <c r="F2356" s="11">
        <f t="shared" si="1405"/>
        <v>598.71150686225337</v>
      </c>
      <c r="G2356" s="11">
        <f t="shared" si="1390"/>
        <v>851.9236118591017</v>
      </c>
      <c r="H2356" s="11">
        <f t="shared" si="1391"/>
        <v>733.19550330943332</v>
      </c>
      <c r="I2356" s="24">
        <f t="shared" si="1406"/>
        <v>598.71150686225337</v>
      </c>
      <c r="J2356" s="12">
        <f t="shared" si="1392"/>
        <v>0.2116979310309598</v>
      </c>
      <c r="K2356" s="24">
        <f t="shared" si="1393"/>
        <v>758.45159144663126</v>
      </c>
      <c r="L2356" s="12">
        <f t="shared" si="1407"/>
        <v>0.16269778485164704</v>
      </c>
      <c r="M2356" s="24">
        <f t="shared" si="1408"/>
        <v>851.9236118591017</v>
      </c>
      <c r="N2356" s="12">
        <f t="shared" si="1394"/>
        <v>0.69571305472923672</v>
      </c>
      <c r="O2356" s="24">
        <f t="shared" si="1395"/>
        <v>692.3657603013346</v>
      </c>
      <c r="P2356" s="12">
        <f t="shared" si="1409"/>
        <v>0.23704509734038937</v>
      </c>
      <c r="Q2356" s="24">
        <f t="shared" si="1410"/>
        <v>733.19550330943332</v>
      </c>
      <c r="R2356" s="12">
        <f t="shared" si="1396"/>
        <v>8.5704131230150069E-2</v>
      </c>
      <c r="S2356" s="24">
        <f t="shared" si="1397"/>
        <v>3372.2147894759905</v>
      </c>
      <c r="T2356" s="12">
        <f t="shared" si="1411"/>
        <v>5.0801461050171956E-2</v>
      </c>
      <c r="W2356" s="24">
        <f t="shared" si="1412"/>
        <v>1065.5901679905785</v>
      </c>
      <c r="X2356" s="24">
        <f t="shared" si="1413"/>
        <v>650</v>
      </c>
      <c r="Y2356" s="13">
        <f t="shared" si="1398"/>
        <v>0.24441365334199236</v>
      </c>
      <c r="Z2356" s="24">
        <f t="shared" si="1399"/>
        <v>884.76748847734257</v>
      </c>
      <c r="AA2356" s="24">
        <f t="shared" si="1400"/>
        <v>9814.215068729769</v>
      </c>
      <c r="AB2356" s="24">
        <f t="shared" si="1414"/>
        <v>899.39283565000596</v>
      </c>
      <c r="AC2356" s="24">
        <f t="shared" si="1415"/>
        <v>733.19550330943332</v>
      </c>
      <c r="AD2356" s="123">
        <f t="shared" si="1416"/>
        <v>11690</v>
      </c>
      <c r="AE2356" s="14">
        <f t="shared" si="1417"/>
        <v>194.83333333333334</v>
      </c>
      <c r="AF2356" s="24">
        <f t="shared" si="1401"/>
        <v>500</v>
      </c>
      <c r="AG2356" s="3">
        <f t="shared" si="1418"/>
        <v>-1</v>
      </c>
      <c r="AH2356" s="14">
        <f t="shared" si="1422"/>
        <v>0</v>
      </c>
      <c r="AI2356" s="14">
        <f t="shared" si="1423"/>
        <v>0</v>
      </c>
      <c r="AJ2356" s="14">
        <f t="shared" si="1424"/>
        <v>0.64999999999999991</v>
      </c>
      <c r="AK2356" s="14">
        <f t="shared" si="1425"/>
        <v>0.87999999999999989</v>
      </c>
      <c r="AL2356" s="24">
        <f t="shared" si="1419"/>
        <v>878.65842725566995</v>
      </c>
      <c r="AM2356" s="14">
        <f t="shared" si="1420"/>
        <v>691.7266865207614</v>
      </c>
      <c r="AN2356" s="138" t="str">
        <f t="shared" si="1421"/>
        <v>modifiée</v>
      </c>
      <c r="AP2356" s="124"/>
    </row>
    <row r="2357" spans="2:42" x14ac:dyDescent="0.25">
      <c r="B2357" s="3">
        <f t="shared" si="1402"/>
        <v>11695</v>
      </c>
      <c r="C2357" s="14">
        <f t="shared" si="1403"/>
        <v>194.91666666666666</v>
      </c>
      <c r="D2357" s="11">
        <f t="shared" si="1404"/>
        <v>1121.6599983106839</v>
      </c>
      <c r="E2357" s="11">
        <f t="shared" si="1389"/>
        <v>1101.2016429560442</v>
      </c>
      <c r="F2357" s="11">
        <f t="shared" si="1405"/>
        <v>598.87420464710499</v>
      </c>
      <c r="G2357" s="11">
        <f t="shared" si="1390"/>
        <v>852.16065695644204</v>
      </c>
      <c r="H2357" s="11">
        <f t="shared" si="1391"/>
        <v>733.24630477048345</v>
      </c>
      <c r="I2357" s="24">
        <f t="shared" si="1406"/>
        <v>598.87420464710499</v>
      </c>
      <c r="J2357" s="12">
        <f t="shared" si="1392"/>
        <v>0.21164630828300027</v>
      </c>
      <c r="K2357" s="24">
        <f t="shared" si="1393"/>
        <v>758.63658572157226</v>
      </c>
      <c r="L2357" s="12">
        <f t="shared" si="1407"/>
        <v>0.16263038418022524</v>
      </c>
      <c r="M2357" s="24">
        <f t="shared" si="1408"/>
        <v>852.16065695644204</v>
      </c>
      <c r="N2357" s="12">
        <f t="shared" si="1394"/>
        <v>0.69600288343897709</v>
      </c>
      <c r="O2357" s="24">
        <f t="shared" si="1395"/>
        <v>692.07744615817319</v>
      </c>
      <c r="P2357" s="12">
        <f t="shared" si="1409"/>
        <v>0.23697170068651563</v>
      </c>
      <c r="Q2357" s="24">
        <f t="shared" si="1410"/>
        <v>733.24630477048345</v>
      </c>
      <c r="R2357" s="12">
        <f t="shared" si="1396"/>
        <v>8.4975370488278773E-2</v>
      </c>
      <c r="S2357" s="24">
        <f t="shared" si="1397"/>
        <v>3401.1353783196355</v>
      </c>
      <c r="T2357" s="12">
        <f t="shared" si="1411"/>
        <v>5.0383501330777423E-2</v>
      </c>
      <c r="W2357" s="24">
        <f t="shared" si="1412"/>
        <v>1065.8345816439205</v>
      </c>
      <c r="X2357" s="24">
        <f t="shared" si="1413"/>
        <v>650</v>
      </c>
      <c r="Y2357" s="13">
        <f t="shared" si="1398"/>
        <v>0.24436563030211117</v>
      </c>
      <c r="Z2357" s="24">
        <f t="shared" si="1399"/>
        <v>884.1765328030931</v>
      </c>
      <c r="AA2357" s="24">
        <f t="shared" si="1400"/>
        <v>9812.7038600649666</v>
      </c>
      <c r="AB2357" s="24">
        <f t="shared" si="1414"/>
        <v>899.54044320720197</v>
      </c>
      <c r="AC2357" s="24">
        <f t="shared" si="1415"/>
        <v>733.24630477048345</v>
      </c>
      <c r="AD2357" s="123">
        <f t="shared" si="1416"/>
        <v>11695</v>
      </c>
      <c r="AE2357" s="14">
        <f t="shared" si="1417"/>
        <v>194.91666666666666</v>
      </c>
      <c r="AF2357" s="24">
        <f t="shared" si="1401"/>
        <v>500</v>
      </c>
      <c r="AG2357" s="3">
        <f t="shared" si="1418"/>
        <v>-1</v>
      </c>
      <c r="AH2357" s="14">
        <f t="shared" si="1422"/>
        <v>0</v>
      </c>
      <c r="AI2357" s="14">
        <f t="shared" si="1423"/>
        <v>0</v>
      </c>
      <c r="AJ2357" s="14">
        <f t="shared" si="1424"/>
        <v>0.64999999999999991</v>
      </c>
      <c r="AK2357" s="14">
        <f t="shared" si="1425"/>
        <v>0.87999999999999989</v>
      </c>
      <c r="AL2357" s="24">
        <f t="shared" si="1419"/>
        <v>878.79563740211415</v>
      </c>
      <c r="AM2357" s="14">
        <f t="shared" si="1420"/>
        <v>691.7566931603078</v>
      </c>
      <c r="AN2357" s="138" t="str">
        <f t="shared" si="1421"/>
        <v>modifiée</v>
      </c>
      <c r="AP2357" s="124"/>
    </row>
    <row r="2358" spans="2:42" x14ac:dyDescent="0.25">
      <c r="B2358" s="3">
        <f t="shared" si="1402"/>
        <v>11700</v>
      </c>
      <c r="C2358" s="14">
        <f t="shared" si="1403"/>
        <v>195</v>
      </c>
      <c r="D2358" s="11">
        <f t="shared" si="1404"/>
        <v>1121.7240015565339</v>
      </c>
      <c r="E2358" s="11">
        <f t="shared" si="1389"/>
        <v>1101.4224183824165</v>
      </c>
      <c r="F2358" s="11">
        <f t="shared" si="1405"/>
        <v>599.03683503128525</v>
      </c>
      <c r="G2358" s="11">
        <f t="shared" si="1390"/>
        <v>852.39762865712851</v>
      </c>
      <c r="H2358" s="11">
        <f t="shared" si="1391"/>
        <v>733.29668827181422</v>
      </c>
      <c r="I2358" s="24">
        <f t="shared" si="1406"/>
        <v>599.03683503128525</v>
      </c>
      <c r="J2358" s="12">
        <f t="shared" si="1392"/>
        <v>0.21159469816505497</v>
      </c>
      <c r="K2358" s="24">
        <f t="shared" si="1393"/>
        <v>758.82162496880403</v>
      </c>
      <c r="L2358" s="12">
        <f t="shared" si="1407"/>
        <v>0.16256301723959801</v>
      </c>
      <c r="M2358" s="24">
        <f t="shared" si="1408"/>
        <v>852.39762865712851</v>
      </c>
      <c r="N2358" s="12">
        <f t="shared" si="1394"/>
        <v>0.69629173113211129</v>
      </c>
      <c r="O2358" s="24">
        <f t="shared" si="1395"/>
        <v>691.79034670710269</v>
      </c>
      <c r="P2358" s="12">
        <f t="shared" si="1409"/>
        <v>0.2368979581867493</v>
      </c>
      <c r="Q2358" s="24">
        <f t="shared" si="1410"/>
        <v>733.29668827181422</v>
      </c>
      <c r="R2358" s="12">
        <f t="shared" si="1396"/>
        <v>8.4249586691957964E-2</v>
      </c>
      <c r="S2358" s="24">
        <f t="shared" si="1397"/>
        <v>3430.435094123623</v>
      </c>
      <c r="T2358" s="12">
        <f t="shared" si="1411"/>
        <v>4.9967074974447419E-2</v>
      </c>
      <c r="W2358" s="24">
        <f t="shared" si="1412"/>
        <v>1066.0789472742226</v>
      </c>
      <c r="X2358" s="24">
        <f t="shared" si="1413"/>
        <v>650</v>
      </c>
      <c r="Y2358" s="13">
        <f t="shared" si="1398"/>
        <v>0.24431781293383323</v>
      </c>
      <c r="Z2358" s="24">
        <f t="shared" si="1399"/>
        <v>883.58677770484633</v>
      </c>
      <c r="AA2358" s="24">
        <f t="shared" si="1400"/>
        <v>9811.2004539091595</v>
      </c>
      <c r="AB2358" s="24">
        <f t="shared" si="1414"/>
        <v>899.68781777301842</v>
      </c>
      <c r="AC2358" s="24">
        <f t="shared" si="1415"/>
        <v>733.29668827181422</v>
      </c>
      <c r="AD2358" s="123">
        <f t="shared" si="1416"/>
        <v>11700</v>
      </c>
      <c r="AE2358" s="14">
        <f t="shared" si="1417"/>
        <v>195</v>
      </c>
      <c r="AF2358" s="24">
        <f t="shared" si="1401"/>
        <v>500</v>
      </c>
      <c r="AG2358" s="3">
        <f t="shared" si="1418"/>
        <v>-1</v>
      </c>
      <c r="AH2358" s="14">
        <f t="shared" si="1422"/>
        <v>0</v>
      </c>
      <c r="AI2358" s="14">
        <f t="shared" si="1423"/>
        <v>0</v>
      </c>
      <c r="AJ2358" s="14">
        <f t="shared" si="1424"/>
        <v>0.64999999999999991</v>
      </c>
      <c r="AK2358" s="14">
        <f t="shared" si="1425"/>
        <v>0.87999999999999989</v>
      </c>
      <c r="AL2358" s="24">
        <f t="shared" si="1419"/>
        <v>878.9326269061894</v>
      </c>
      <c r="AM2358" s="14">
        <f t="shared" si="1420"/>
        <v>691.78630653815605</v>
      </c>
      <c r="AN2358" s="138" t="str">
        <f t="shared" si="1421"/>
        <v>modifiée</v>
      </c>
      <c r="AP2358" s="124"/>
    </row>
    <row r="2359" spans="2:42" x14ac:dyDescent="0.25">
      <c r="B2359" s="3">
        <f t="shared" si="1402"/>
        <v>11705</v>
      </c>
      <c r="C2359" s="14">
        <f t="shared" si="1403"/>
        <v>195.08333333333334</v>
      </c>
      <c r="D2359" s="11">
        <f t="shared" si="1404"/>
        <v>1121.7879774739263</v>
      </c>
      <c r="E2359" s="11">
        <f t="shared" si="1389"/>
        <v>1101.6431938087887</v>
      </c>
      <c r="F2359" s="11">
        <f t="shared" si="1405"/>
        <v>599.19939804852481</v>
      </c>
      <c r="G2359" s="11">
        <f t="shared" si="1390"/>
        <v>852.63452661531528</v>
      </c>
      <c r="H2359" s="11">
        <f t="shared" si="1391"/>
        <v>733.34665534678868</v>
      </c>
      <c r="I2359" s="24">
        <f t="shared" si="1406"/>
        <v>599.19939804852481</v>
      </c>
      <c r="J2359" s="12">
        <f t="shared" si="1392"/>
        <v>0.21154310069252741</v>
      </c>
      <c r="K2359" s="24">
        <f t="shared" si="1393"/>
        <v>759.00670913283261</v>
      </c>
      <c r="L2359" s="12">
        <f t="shared" si="1407"/>
        <v>0.16249568402642231</v>
      </c>
      <c r="M2359" s="24">
        <f t="shared" si="1408"/>
        <v>852.63452661531528</v>
      </c>
      <c r="N2359" s="12">
        <f t="shared" si="1394"/>
        <v>0.69657960232009353</v>
      </c>
      <c r="O2359" s="24">
        <f t="shared" si="1395"/>
        <v>691.50445474546905</v>
      </c>
      <c r="P2359" s="12">
        <f t="shared" si="1409"/>
        <v>0.23682387213325234</v>
      </c>
      <c r="Q2359" s="24">
        <f t="shared" si="1410"/>
        <v>733.34665534678868</v>
      </c>
      <c r="R2359" s="12">
        <f t="shared" si="1396"/>
        <v>8.3526813870216696E-2</v>
      </c>
      <c r="S2359" s="24">
        <f t="shared" si="1397"/>
        <v>3460.1192774163392</v>
      </c>
      <c r="T2359" s="12">
        <f t="shared" si="1411"/>
        <v>4.9552202649820416E-2</v>
      </c>
      <c r="W2359" s="24">
        <f t="shared" si="1412"/>
        <v>1066.3232650871564</v>
      </c>
      <c r="X2359" s="24">
        <f t="shared" si="1413"/>
        <v>650</v>
      </c>
      <c r="Y2359" s="13">
        <f t="shared" si="1398"/>
        <v>0.24427020027361535</v>
      </c>
      <c r="Z2359" s="24">
        <f t="shared" si="1399"/>
        <v>882.99821804080807</v>
      </c>
      <c r="AA2359" s="24">
        <f t="shared" si="1400"/>
        <v>9809.704813225926</v>
      </c>
      <c r="AB2359" s="24">
        <f t="shared" si="1414"/>
        <v>899.8349602169726</v>
      </c>
      <c r="AC2359" s="24">
        <f t="shared" si="1415"/>
        <v>733.34665534678868</v>
      </c>
      <c r="AD2359" s="123">
        <f t="shared" si="1416"/>
        <v>11705</v>
      </c>
      <c r="AE2359" s="14">
        <f t="shared" si="1417"/>
        <v>195.08333333333334</v>
      </c>
      <c r="AF2359" s="24">
        <f t="shared" si="1401"/>
        <v>500</v>
      </c>
      <c r="AG2359" s="3">
        <f t="shared" si="1418"/>
        <v>-1</v>
      </c>
      <c r="AH2359" s="14">
        <f t="shared" si="1422"/>
        <v>0</v>
      </c>
      <c r="AI2359" s="14">
        <f t="shared" si="1423"/>
        <v>0</v>
      </c>
      <c r="AJ2359" s="14">
        <f t="shared" si="1424"/>
        <v>0.64999999999999991</v>
      </c>
      <c r="AK2359" s="14">
        <f t="shared" si="1425"/>
        <v>0.87999999999999989</v>
      </c>
      <c r="AL2359" s="24">
        <f t="shared" si="1419"/>
        <v>879.06939660213561</v>
      </c>
      <c r="AM2359" s="14">
        <f t="shared" si="1420"/>
        <v>691.81552811711481</v>
      </c>
      <c r="AN2359" s="138" t="str">
        <f t="shared" si="1421"/>
        <v>modifiée</v>
      </c>
      <c r="AP2359" s="124"/>
    </row>
    <row r="2360" spans="2:42" x14ac:dyDescent="0.25">
      <c r="B2360" s="3">
        <f t="shared" si="1402"/>
        <v>11710</v>
      </c>
      <c r="C2360" s="14">
        <f t="shared" si="1403"/>
        <v>195.16666666666666</v>
      </c>
      <c r="D2360" s="11">
        <f t="shared" si="1404"/>
        <v>1121.8519260861888</v>
      </c>
      <c r="E2360" s="11">
        <f t="shared" si="1389"/>
        <v>1101.8639692351608</v>
      </c>
      <c r="F2360" s="11">
        <f t="shared" si="1405"/>
        <v>599.36189373255127</v>
      </c>
      <c r="G2360" s="11">
        <f t="shared" si="1390"/>
        <v>852.87135048744858</v>
      </c>
      <c r="H2360" s="11">
        <f t="shared" si="1391"/>
        <v>733.39620754943849</v>
      </c>
      <c r="I2360" s="24">
        <f t="shared" si="1406"/>
        <v>599.36189373255127</v>
      </c>
      <c r="J2360" s="12">
        <f t="shared" si="1392"/>
        <v>0.21149151588078141</v>
      </c>
      <c r="K2360" s="24">
        <f t="shared" si="1393"/>
        <v>759.19183815818155</v>
      </c>
      <c r="L2360" s="12">
        <f t="shared" si="1407"/>
        <v>0.16242838453731198</v>
      </c>
      <c r="M2360" s="24">
        <f t="shared" si="1408"/>
        <v>852.87135048744858</v>
      </c>
      <c r="N2360" s="12">
        <f t="shared" si="1394"/>
        <v>0.69686650148927476</v>
      </c>
      <c r="O2360" s="24">
        <f t="shared" si="1395"/>
        <v>691.21976312501158</v>
      </c>
      <c r="P2360" s="12">
        <f t="shared" si="1409"/>
        <v>0.23674944480452564</v>
      </c>
      <c r="Q2360" s="24">
        <f t="shared" si="1410"/>
        <v>733.39620754943849</v>
      </c>
      <c r="R2360" s="12">
        <f t="shared" si="1396"/>
        <v>8.2807085538397857E-2</v>
      </c>
      <c r="S2360" s="24">
        <f t="shared" si="1397"/>
        <v>3490.193344861621</v>
      </c>
      <c r="T2360" s="12">
        <f t="shared" si="1411"/>
        <v>4.9138904776140864E-2</v>
      </c>
      <c r="W2360" s="24">
        <f t="shared" si="1412"/>
        <v>1066.56753528743</v>
      </c>
      <c r="X2360" s="24">
        <f t="shared" si="1413"/>
        <v>650</v>
      </c>
      <c r="Y2360" s="13">
        <f t="shared" si="1398"/>
        <v>0.2442227913618385</v>
      </c>
      <c r="Z2360" s="24">
        <f t="shared" si="1399"/>
        <v>882.41084869326869</v>
      </c>
      <c r="AA2360" s="24">
        <f t="shared" si="1400"/>
        <v>9808.216901126536</v>
      </c>
      <c r="AB2360" s="24">
        <f t="shared" si="1414"/>
        <v>899.98187141843425</v>
      </c>
      <c r="AC2360" s="24">
        <f t="shared" si="1415"/>
        <v>733.39620754943849</v>
      </c>
      <c r="AD2360" s="123">
        <f t="shared" si="1416"/>
        <v>11710</v>
      </c>
      <c r="AE2360" s="14">
        <f t="shared" si="1417"/>
        <v>195.16666666666666</v>
      </c>
      <c r="AF2360" s="24">
        <f t="shared" si="1401"/>
        <v>500</v>
      </c>
      <c r="AG2360" s="3">
        <f t="shared" si="1418"/>
        <v>-1</v>
      </c>
      <c r="AH2360" s="14">
        <f t="shared" si="1422"/>
        <v>0</v>
      </c>
      <c r="AI2360" s="14">
        <f t="shared" si="1423"/>
        <v>0</v>
      </c>
      <c r="AJ2360" s="14">
        <f t="shared" si="1424"/>
        <v>0.64999999999999991</v>
      </c>
      <c r="AK2360" s="14">
        <f t="shared" si="1425"/>
        <v>0.87999999999999989</v>
      </c>
      <c r="AL2360" s="24">
        <f t="shared" si="1419"/>
        <v>879.2059473334125</v>
      </c>
      <c r="AM2360" s="14">
        <f t="shared" si="1420"/>
        <v>691.84435937939509</v>
      </c>
      <c r="AN2360" s="138" t="str">
        <f t="shared" si="1421"/>
        <v>modifiée</v>
      </c>
      <c r="AP2360" s="124"/>
    </row>
    <row r="2361" spans="2:42" x14ac:dyDescent="0.25">
      <c r="B2361" s="3">
        <f t="shared" si="1402"/>
        <v>11715</v>
      </c>
      <c r="C2361" s="14">
        <f t="shared" si="1403"/>
        <v>195.25</v>
      </c>
      <c r="D2361" s="11">
        <f t="shared" si="1404"/>
        <v>1121.9158474166195</v>
      </c>
      <c r="E2361" s="11">
        <f t="shared" si="1389"/>
        <v>1102.084744661533</v>
      </c>
      <c r="F2361" s="11">
        <f t="shared" si="1405"/>
        <v>599.52432211708856</v>
      </c>
      <c r="G2361" s="11">
        <f t="shared" si="1390"/>
        <v>853.10809993225314</v>
      </c>
      <c r="H2361" s="11">
        <f t="shared" si="1391"/>
        <v>733.44534645421459</v>
      </c>
      <c r="I2361" s="24">
        <f t="shared" si="1406"/>
        <v>599.52432211708856</v>
      </c>
      <c r="J2361" s="12">
        <f t="shared" si="1392"/>
        <v>0.21143994374514155</v>
      </c>
      <c r="K2361" s="24">
        <f t="shared" si="1393"/>
        <v>759.37701198939158</v>
      </c>
      <c r="L2361" s="12">
        <f t="shared" si="1407"/>
        <v>0.16236111876884254</v>
      </c>
      <c r="M2361" s="24">
        <f t="shared" si="1408"/>
        <v>853.10809993225314</v>
      </c>
      <c r="N2361" s="12">
        <f t="shared" si="1394"/>
        <v>0.6971524331010549</v>
      </c>
      <c r="O2361" s="24">
        <f t="shared" si="1395"/>
        <v>690.93626475136966</v>
      </c>
      <c r="P2361" s="12">
        <f t="shared" si="1409"/>
        <v>0.23667467846551404</v>
      </c>
      <c r="Q2361" s="24">
        <f t="shared" si="1410"/>
        <v>733.44534645421459</v>
      </c>
      <c r="R2361" s="12">
        <f t="shared" si="1396"/>
        <v>8.2090434689537875E-2</v>
      </c>
      <c r="S2361" s="24">
        <f t="shared" si="1397"/>
        <v>3520.6627903303915</v>
      </c>
      <c r="T2361" s="12">
        <f t="shared" si="1411"/>
        <v>4.8727201517471931E-2</v>
      </c>
      <c r="W2361" s="24">
        <f t="shared" si="1412"/>
        <v>1066.8117580787919</v>
      </c>
      <c r="X2361" s="24">
        <f t="shared" si="1413"/>
        <v>650</v>
      </c>
      <c r="Y2361" s="13">
        <f t="shared" si="1398"/>
        <v>0.2441755852428012</v>
      </c>
      <c r="Z2361" s="24">
        <f t="shared" si="1399"/>
        <v>881.82466456852922</v>
      </c>
      <c r="AA2361" s="24">
        <f t="shared" si="1400"/>
        <v>9806.7366808697388</v>
      </c>
      <c r="AB2361" s="24">
        <f t="shared" si="1414"/>
        <v>900.12855226650322</v>
      </c>
      <c r="AC2361" s="24">
        <f t="shared" si="1415"/>
        <v>733.44534645421459</v>
      </c>
      <c r="AD2361" s="123">
        <f t="shared" si="1416"/>
        <v>11715</v>
      </c>
      <c r="AE2361" s="14">
        <f t="shared" si="1417"/>
        <v>195.25</v>
      </c>
      <c r="AF2361" s="24">
        <f t="shared" si="1401"/>
        <v>500</v>
      </c>
      <c r="AG2361" s="3">
        <f t="shared" si="1418"/>
        <v>-1</v>
      </c>
      <c r="AH2361" s="14">
        <f t="shared" si="1422"/>
        <v>0</v>
      </c>
      <c r="AI2361" s="14">
        <f t="shared" si="1423"/>
        <v>0</v>
      </c>
      <c r="AJ2361" s="14">
        <f t="shared" si="1424"/>
        <v>0.64999999999999991</v>
      </c>
      <c r="AK2361" s="14">
        <f t="shared" si="1425"/>
        <v>0.87999999999999989</v>
      </c>
      <c r="AL2361" s="24">
        <f t="shared" si="1419"/>
        <v>879.34227995258209</v>
      </c>
      <c r="AM2361" s="14">
        <f t="shared" si="1420"/>
        <v>691.87280182637232</v>
      </c>
      <c r="AN2361" s="138" t="str">
        <f t="shared" si="1421"/>
        <v>modifiée</v>
      </c>
      <c r="AP2361" s="124"/>
    </row>
    <row r="2362" spans="2:42" x14ac:dyDescent="0.25">
      <c r="B2362" s="3">
        <f t="shared" si="1402"/>
        <v>11720</v>
      </c>
      <c r="C2362" s="14">
        <f t="shared" si="1403"/>
        <v>195.33333333333334</v>
      </c>
      <c r="D2362" s="11">
        <f t="shared" si="1404"/>
        <v>1121.9797414884858</v>
      </c>
      <c r="E2362" s="11">
        <f t="shared" si="1389"/>
        <v>1102.3055200879053</v>
      </c>
      <c r="F2362" s="11">
        <f t="shared" si="1405"/>
        <v>599.68668323585734</v>
      </c>
      <c r="G2362" s="11">
        <f t="shared" si="1390"/>
        <v>853.34477461071867</v>
      </c>
      <c r="H2362" s="11">
        <f t="shared" si="1391"/>
        <v>733.49407365573211</v>
      </c>
      <c r="I2362" s="24">
        <f t="shared" si="1406"/>
        <v>599.68668323585734</v>
      </c>
      <c r="J2362" s="12">
        <f t="shared" si="1392"/>
        <v>0.21138838430089313</v>
      </c>
      <c r="K2362" s="24">
        <f t="shared" si="1393"/>
        <v>759.56223057102125</v>
      </c>
      <c r="L2362" s="12">
        <f t="shared" si="1407"/>
        <v>0.16229388671757058</v>
      </c>
      <c r="M2362" s="24">
        <f t="shared" si="1408"/>
        <v>853.34477461071867</v>
      </c>
      <c r="N2362" s="12">
        <f t="shared" si="1394"/>
        <v>0.69743740159203838</v>
      </c>
      <c r="O2362" s="24">
        <f t="shared" si="1395"/>
        <v>690.65395258359308</v>
      </c>
      <c r="P2362" s="12">
        <f t="shared" si="1409"/>
        <v>0.23659957536776019</v>
      </c>
      <c r="Q2362" s="24">
        <f t="shared" si="1410"/>
        <v>733.49407365573211</v>
      </c>
      <c r="R2362" s="12">
        <f t="shared" si="1396"/>
        <v>8.137689378598599E-2</v>
      </c>
      <c r="S2362" s="24">
        <f t="shared" si="1397"/>
        <v>3551.5331859874254</v>
      </c>
      <c r="T2362" s="12">
        <f t="shared" si="1411"/>
        <v>4.8317112777030498E-2</v>
      </c>
      <c r="W2362" s="24">
        <f t="shared" si="1412"/>
        <v>1067.0559336640347</v>
      </c>
      <c r="X2362" s="24">
        <f t="shared" si="1413"/>
        <v>650</v>
      </c>
      <c r="Y2362" s="13">
        <f t="shared" si="1398"/>
        <v>0.24412858096469406</v>
      </c>
      <c r="Z2362" s="24">
        <f t="shared" si="1399"/>
        <v>881.23966059676491</v>
      </c>
      <c r="AA2362" s="24">
        <f t="shared" si="1400"/>
        <v>9805.2641158607767</v>
      </c>
      <c r="AB2362" s="24">
        <f t="shared" si="1414"/>
        <v>900.2750036598834</v>
      </c>
      <c r="AC2362" s="24">
        <f t="shared" si="1415"/>
        <v>733.49407365573211</v>
      </c>
      <c r="AD2362" s="123">
        <f t="shared" si="1416"/>
        <v>11720</v>
      </c>
      <c r="AE2362" s="14">
        <f t="shared" si="1417"/>
        <v>195.33333333333334</v>
      </c>
      <c r="AF2362" s="24">
        <f t="shared" si="1401"/>
        <v>500</v>
      </c>
      <c r="AG2362" s="3">
        <f t="shared" si="1418"/>
        <v>-1</v>
      </c>
      <c r="AH2362" s="14">
        <f t="shared" si="1422"/>
        <v>0</v>
      </c>
      <c r="AI2362" s="14">
        <f t="shared" si="1423"/>
        <v>0</v>
      </c>
      <c r="AJ2362" s="14">
        <f t="shared" si="1424"/>
        <v>0.64999999999999991</v>
      </c>
      <c r="AK2362" s="14">
        <f t="shared" si="1425"/>
        <v>0.87999999999999989</v>
      </c>
      <c r="AL2362" s="24">
        <f t="shared" si="1419"/>
        <v>879.47839532118905</v>
      </c>
      <c r="AM2362" s="14">
        <f t="shared" si="1420"/>
        <v>691.90085697834343</v>
      </c>
      <c r="AN2362" s="138" t="str">
        <f t="shared" si="1421"/>
        <v>modifiée</v>
      </c>
      <c r="AP2362" s="124"/>
    </row>
    <row r="2363" spans="2:42" x14ac:dyDescent="0.25">
      <c r="B2363" s="3">
        <f t="shared" si="1402"/>
        <v>11725</v>
      </c>
      <c r="C2363" s="14">
        <f t="shared" si="1403"/>
        <v>195.41666666666666</v>
      </c>
      <c r="D2363" s="11">
        <f t="shared" si="1404"/>
        <v>1122.043608325027</v>
      </c>
      <c r="E2363" s="11">
        <f t="shared" si="1389"/>
        <v>1102.5262955142775</v>
      </c>
      <c r="F2363" s="11">
        <f t="shared" si="1405"/>
        <v>599.84897712257487</v>
      </c>
      <c r="G2363" s="11">
        <f t="shared" si="1390"/>
        <v>853.58137418608646</v>
      </c>
      <c r="H2363" s="11">
        <f t="shared" si="1391"/>
        <v>733.54239076850911</v>
      </c>
      <c r="I2363" s="24">
        <f t="shared" si="1406"/>
        <v>599.84897712257487</v>
      </c>
      <c r="J2363" s="12">
        <f t="shared" si="1392"/>
        <v>0.21133683756328192</v>
      </c>
      <c r="K2363" s="24">
        <f t="shared" si="1393"/>
        <v>759.74749384764664</v>
      </c>
      <c r="L2363" s="12">
        <f t="shared" si="1407"/>
        <v>0.16222668837996146</v>
      </c>
      <c r="M2363" s="24">
        <f t="shared" si="1408"/>
        <v>853.58137418608646</v>
      </c>
      <c r="N2363" s="12">
        <f t="shared" si="1394"/>
        <v>0.69772141137418475</v>
      </c>
      <c r="O2363" s="24">
        <f t="shared" si="1395"/>
        <v>690.37281963365888</v>
      </c>
      <c r="P2363" s="12">
        <f t="shared" si="1409"/>
        <v>0.23652413774924752</v>
      </c>
      <c r="Q2363" s="24">
        <f t="shared" si="1410"/>
        <v>733.54239076850911</v>
      </c>
      <c r="R2363" s="12">
        <f t="shared" si="1396"/>
        <v>8.0666494751276144E-2</v>
      </c>
      <c r="S2363" s="24">
        <f t="shared" si="1397"/>
        <v>3582.8101833931619</v>
      </c>
      <c r="T2363" s="12">
        <f t="shared" si="1411"/>
        <v>4.7908658191612288E-2</v>
      </c>
      <c r="W2363" s="24">
        <f t="shared" si="1412"/>
        <v>1067.3000622449995</v>
      </c>
      <c r="X2363" s="24">
        <f t="shared" si="1413"/>
        <v>650</v>
      </c>
      <c r="Y2363" s="13">
        <f t="shared" si="1398"/>
        <v>0.24408177757960117</v>
      </c>
      <c r="Z2363" s="24">
        <f t="shared" si="1399"/>
        <v>880.65583173195137</v>
      </c>
      <c r="AA2363" s="24">
        <f t="shared" si="1400"/>
        <v>9803.7991696515292</v>
      </c>
      <c r="AB2363" s="24">
        <f t="shared" si="1414"/>
        <v>900.42122650675424</v>
      </c>
      <c r="AC2363" s="24">
        <f t="shared" si="1415"/>
        <v>733.54239076850911</v>
      </c>
      <c r="AD2363" s="123">
        <f t="shared" si="1416"/>
        <v>11725</v>
      </c>
      <c r="AE2363" s="14">
        <f t="shared" si="1417"/>
        <v>195.41666666666666</v>
      </c>
      <c r="AF2363" s="24">
        <f t="shared" si="1401"/>
        <v>500</v>
      </c>
      <c r="AG2363" s="3">
        <f t="shared" si="1418"/>
        <v>-1</v>
      </c>
      <c r="AH2363" s="14">
        <f t="shared" si="1422"/>
        <v>0</v>
      </c>
      <c r="AI2363" s="14">
        <f t="shared" si="1423"/>
        <v>0</v>
      </c>
      <c r="AJ2363" s="14">
        <f t="shared" si="1424"/>
        <v>0.64999999999999991</v>
      </c>
      <c r="AK2363" s="14">
        <f t="shared" si="1425"/>
        <v>0.87999999999999989</v>
      </c>
      <c r="AL2363" s="24">
        <f t="shared" si="1419"/>
        <v>879.61429430963824</v>
      </c>
      <c r="AM2363" s="14">
        <f t="shared" si="1420"/>
        <v>691.928526374277</v>
      </c>
      <c r="AN2363" s="138" t="str">
        <f t="shared" si="1421"/>
        <v>modifiée</v>
      </c>
      <c r="AP2363" s="124"/>
    </row>
    <row r="2364" spans="2:42" x14ac:dyDescent="0.25">
      <c r="B2364" s="3">
        <f t="shared" si="1402"/>
        <v>11730</v>
      </c>
      <c r="C2364" s="14">
        <f t="shared" si="1403"/>
        <v>195.5</v>
      </c>
      <c r="D2364" s="11">
        <f t="shared" si="1404"/>
        <v>1122.1074479494512</v>
      </c>
      <c r="E2364" s="11">
        <f t="shared" si="1389"/>
        <v>1102.7470709406498</v>
      </c>
      <c r="F2364" s="11">
        <f t="shared" si="1405"/>
        <v>600.01120381095484</v>
      </c>
      <c r="G2364" s="11">
        <f t="shared" si="1390"/>
        <v>853.81789832383572</v>
      </c>
      <c r="H2364" s="11">
        <f t="shared" si="1391"/>
        <v>733.59029942670077</v>
      </c>
      <c r="I2364" s="24">
        <f t="shared" si="1406"/>
        <v>600.01120381095484</v>
      </c>
      <c r="J2364" s="12">
        <f t="shared" si="1392"/>
        <v>0.21120408300706278</v>
      </c>
      <c r="K2364" s="24">
        <f t="shared" si="1393"/>
        <v>760.22504115614731</v>
      </c>
      <c r="L2364" s="12">
        <f t="shared" si="1407"/>
        <v>0.16210132765673418</v>
      </c>
      <c r="M2364" s="24">
        <f t="shared" si="1408"/>
        <v>853.81789832383572</v>
      </c>
      <c r="N2364" s="12">
        <f t="shared" si="1394"/>
        <v>0.69800446683496087</v>
      </c>
      <c r="O2364" s="24">
        <f t="shared" si="1395"/>
        <v>690.09285896599329</v>
      </c>
      <c r="P2364" s="12">
        <f t="shared" si="1409"/>
        <v>0.23644836783486334</v>
      </c>
      <c r="Q2364" s="24">
        <f t="shared" si="1410"/>
        <v>733.59029942670077</v>
      </c>
      <c r="R2364" s="12">
        <f t="shared" si="1396"/>
        <v>7.9959268962233793E-2</v>
      </c>
      <c r="S2364" s="24">
        <f t="shared" si="1397"/>
        <v>3614.4995146217407</v>
      </c>
      <c r="T2364" s="12">
        <f t="shared" si="1411"/>
        <v>4.7501857126202723E-2</v>
      </c>
      <c r="W2364" s="24">
        <f t="shared" si="1412"/>
        <v>1067.5441440225791</v>
      </c>
      <c r="X2364" s="24">
        <f t="shared" si="1413"/>
        <v>650</v>
      </c>
      <c r="Y2364" s="13">
        <f t="shared" si="1398"/>
        <v>0.24403517414348325</v>
      </c>
      <c r="Z2364" s="24">
        <f t="shared" si="1399"/>
        <v>880.0731729517679</v>
      </c>
      <c r="AA2364" s="24">
        <f t="shared" si="1400"/>
        <v>9802.3418059398682</v>
      </c>
      <c r="AB2364" s="24">
        <f t="shared" si="1414"/>
        <v>900.56722172463992</v>
      </c>
      <c r="AC2364" s="24">
        <f t="shared" si="1415"/>
        <v>733.59029942670077</v>
      </c>
      <c r="AD2364" s="123">
        <f t="shared" si="1416"/>
        <v>11730</v>
      </c>
      <c r="AE2364" s="14">
        <f t="shared" si="1417"/>
        <v>195.5</v>
      </c>
      <c r="AF2364" s="24">
        <f t="shared" si="1401"/>
        <v>500</v>
      </c>
      <c r="AG2364" s="3">
        <f t="shared" si="1418"/>
        <v>-1</v>
      </c>
      <c r="AH2364" s="14">
        <f t="shared" si="1422"/>
        <v>0</v>
      </c>
      <c r="AI2364" s="14">
        <f t="shared" si="1423"/>
        <v>0</v>
      </c>
      <c r="AJ2364" s="14">
        <f t="shared" si="1424"/>
        <v>0.64999999999999991</v>
      </c>
      <c r="AK2364" s="14">
        <f t="shared" si="1425"/>
        <v>0.87999999999999989</v>
      </c>
      <c r="AL2364" s="24">
        <f t="shared" si="1419"/>
        <v>879.74997779707019</v>
      </c>
      <c r="AM2364" s="14">
        <f t="shared" si="1420"/>
        <v>691.9558115715613</v>
      </c>
      <c r="AN2364" s="138" t="str">
        <f t="shared" si="1421"/>
        <v>modifiée</v>
      </c>
      <c r="AP2364" s="124"/>
    </row>
    <row r="2365" spans="2:42" x14ac:dyDescent="0.25">
      <c r="B2365" s="3">
        <f t="shared" si="1402"/>
        <v>11735</v>
      </c>
      <c r="C2365" s="14">
        <f t="shared" si="1403"/>
        <v>195.58333333333334</v>
      </c>
      <c r="D2365" s="11">
        <f t="shared" si="1404"/>
        <v>1122.1712603849373</v>
      </c>
      <c r="E2365" s="11">
        <f t="shared" si="1389"/>
        <v>1102.967846367022</v>
      </c>
      <c r="F2365" s="11">
        <f t="shared" si="1405"/>
        <v>600.17330513861157</v>
      </c>
      <c r="G2365" s="11">
        <f t="shared" si="1390"/>
        <v>854.05434669167062</v>
      </c>
      <c r="H2365" s="11">
        <f t="shared" si="1391"/>
        <v>733.637801283827</v>
      </c>
      <c r="I2365" s="24">
        <f t="shared" si="1406"/>
        <v>600.17330513861157</v>
      </c>
      <c r="J2365" s="12">
        <f t="shared" si="1392"/>
        <v>0.21117329962014231</v>
      </c>
      <c r="K2365" s="24">
        <f t="shared" si="1393"/>
        <v>760.33586151852546</v>
      </c>
      <c r="L2365" s="12">
        <f t="shared" si="1407"/>
        <v>0.16204908100404442</v>
      </c>
      <c r="M2365" s="24">
        <f t="shared" si="1408"/>
        <v>854.05434669167062</v>
      </c>
      <c r="N2365" s="12">
        <f t="shared" si="1394"/>
        <v>0.69828657233749092</v>
      </c>
      <c r="O2365" s="24">
        <f t="shared" si="1395"/>
        <v>689.81406369699744</v>
      </c>
      <c r="P2365" s="12">
        <f t="shared" si="1409"/>
        <v>0.23637226783617415</v>
      </c>
      <c r="Q2365" s="24">
        <f t="shared" si="1410"/>
        <v>733.637801283827</v>
      </c>
      <c r="R2365" s="12">
        <f t="shared" si="1396"/>
        <v>7.9255247241354895E-2</v>
      </c>
      <c r="S2365" s="24">
        <f t="shared" si="1397"/>
        <v>3646.6069933940998</v>
      </c>
      <c r="T2365" s="12">
        <f t="shared" si="1411"/>
        <v>4.7096728668648162E-2</v>
      </c>
      <c r="W2365" s="24">
        <f t="shared" si="1412"/>
        <v>1067.7881791967225</v>
      </c>
      <c r="X2365" s="24">
        <f t="shared" si="1413"/>
        <v>650</v>
      </c>
      <c r="Y2365" s="13">
        <f t="shared" si="1398"/>
        <v>0.24398876971616587</v>
      </c>
      <c r="Z2365" s="24">
        <f t="shared" si="1399"/>
        <v>879.49167925748952</v>
      </c>
      <c r="AA2365" s="24">
        <f t="shared" si="1400"/>
        <v>9800.8919885692485</v>
      </c>
      <c r="AB2365" s="24">
        <f t="shared" si="1414"/>
        <v>900.71299024027473</v>
      </c>
      <c r="AC2365" s="24">
        <f t="shared" si="1415"/>
        <v>733.637801283827</v>
      </c>
      <c r="AD2365" s="123">
        <f t="shared" si="1416"/>
        <v>11735</v>
      </c>
      <c r="AE2365" s="14">
        <f t="shared" si="1417"/>
        <v>195.58333333333334</v>
      </c>
      <c r="AF2365" s="24">
        <f t="shared" si="1401"/>
        <v>500</v>
      </c>
      <c r="AG2365" s="3">
        <f t="shared" si="1418"/>
        <v>-1</v>
      </c>
      <c r="AH2365" s="14">
        <f t="shared" si="1422"/>
        <v>0</v>
      </c>
      <c r="AI2365" s="14">
        <f t="shared" si="1423"/>
        <v>0</v>
      </c>
      <c r="AJ2365" s="14">
        <f t="shared" si="1424"/>
        <v>0.64999999999999991</v>
      </c>
      <c r="AK2365" s="14">
        <f t="shared" si="1425"/>
        <v>0.87999999999999989</v>
      </c>
      <c r="AL2365" s="24">
        <f t="shared" si="1419"/>
        <v>879.88544667123324</v>
      </c>
      <c r="AM2365" s="14">
        <f t="shared" si="1420"/>
        <v>691.9827141457439</v>
      </c>
      <c r="AN2365" s="138" t="str">
        <f t="shared" si="1421"/>
        <v>modifiée</v>
      </c>
      <c r="AP2365" s="124"/>
    </row>
    <row r="2366" spans="2:42" x14ac:dyDescent="0.25">
      <c r="B2366" s="3">
        <f t="shared" si="1402"/>
        <v>11740</v>
      </c>
      <c r="C2366" s="14">
        <f t="shared" si="1403"/>
        <v>195.66666666666666</v>
      </c>
      <c r="D2366" s="11">
        <f t="shared" si="1404"/>
        <v>1122.2350456546349</v>
      </c>
      <c r="E2366" s="11">
        <f t="shared" si="1389"/>
        <v>1103.1886217933943</v>
      </c>
      <c r="F2366" s="11">
        <f t="shared" si="1405"/>
        <v>600.33535421961562</v>
      </c>
      <c r="G2366" s="11">
        <f t="shared" si="1390"/>
        <v>854.29071895950676</v>
      </c>
      <c r="H2366" s="11">
        <f t="shared" si="1391"/>
        <v>733.68489801249564</v>
      </c>
      <c r="I2366" s="24">
        <f t="shared" si="1406"/>
        <v>600.33535421961562</v>
      </c>
      <c r="J2366" s="12">
        <f t="shared" si="1392"/>
        <v>0.21114246269412243</v>
      </c>
      <c r="K2366" s="24">
        <f t="shared" si="1393"/>
        <v>760.44690702028186</v>
      </c>
      <c r="L2366" s="12">
        <f t="shared" si="1407"/>
        <v>0.16199681114031883</v>
      </c>
      <c r="M2366" s="24">
        <f t="shared" si="1408"/>
        <v>854.29071895950676</v>
      </c>
      <c r="N2366" s="12">
        <f t="shared" si="1394"/>
        <v>0.69856773222070601</v>
      </c>
      <c r="O2366" s="24">
        <f t="shared" si="1395"/>
        <v>689.53642699457976</v>
      </c>
      <c r="P2366" s="12">
        <f t="shared" si="1409"/>
        <v>0.23629583995164358</v>
      </c>
      <c r="Q2366" s="24">
        <f t="shared" si="1410"/>
        <v>733.68489801249564</v>
      </c>
      <c r="R2366" s="12">
        <f t="shared" si="1396"/>
        <v>7.8554459849431255E-2</v>
      </c>
      <c r="S2366" s="24">
        <f t="shared" si="1397"/>
        <v>3679.1385162276779</v>
      </c>
      <c r="T2366" s="12">
        <f t="shared" si="1411"/>
        <v>4.6693291624500886E-2</v>
      </c>
      <c r="W2366" s="24">
        <f t="shared" si="1412"/>
        <v>1068.0321679664387</v>
      </c>
      <c r="X2366" s="24">
        <f t="shared" si="1413"/>
        <v>650</v>
      </c>
      <c r="Y2366" s="13">
        <f t="shared" si="1398"/>
        <v>0.24394256336132977</v>
      </c>
      <c r="Z2366" s="24">
        <f t="shared" si="1399"/>
        <v>878.91134567389031</v>
      </c>
      <c r="AA2366" s="24">
        <f t="shared" si="1400"/>
        <v>9799.4496815283819</v>
      </c>
      <c r="AB2366" s="24">
        <f t="shared" si="1414"/>
        <v>900.85853298946722</v>
      </c>
      <c r="AC2366" s="24">
        <f t="shared" si="1415"/>
        <v>733.68489801249564</v>
      </c>
      <c r="AD2366" s="123">
        <f t="shared" si="1416"/>
        <v>11740</v>
      </c>
      <c r="AE2366" s="14">
        <f t="shared" si="1417"/>
        <v>195.66666666666666</v>
      </c>
      <c r="AF2366" s="24">
        <f t="shared" si="1401"/>
        <v>500</v>
      </c>
      <c r="AG2366" s="3">
        <f t="shared" si="1418"/>
        <v>-1</v>
      </c>
      <c r="AH2366" s="14">
        <f t="shared" si="1422"/>
        <v>0</v>
      </c>
      <c r="AI2366" s="14">
        <f t="shared" si="1423"/>
        <v>0</v>
      </c>
      <c r="AJ2366" s="14">
        <f t="shared" si="1424"/>
        <v>0.64999999999999991</v>
      </c>
      <c r="AK2366" s="14">
        <f t="shared" si="1425"/>
        <v>0.87999999999999989</v>
      </c>
      <c r="AL2366" s="24">
        <f t="shared" si="1419"/>
        <v>880.02070182835348</v>
      </c>
      <c r="AM2366" s="14">
        <f t="shared" si="1420"/>
        <v>692.00923569026827</v>
      </c>
      <c r="AN2366" s="138" t="str">
        <f t="shared" si="1421"/>
        <v>modifiée</v>
      </c>
      <c r="AP2366" s="124"/>
    </row>
    <row r="2367" spans="2:42" x14ac:dyDescent="0.25">
      <c r="B2367" s="3">
        <f t="shared" si="1402"/>
        <v>11745</v>
      </c>
      <c r="C2367" s="14">
        <f t="shared" si="1403"/>
        <v>195.75</v>
      </c>
      <c r="D2367" s="11">
        <f t="shared" si="1404"/>
        <v>1122.2988037816635</v>
      </c>
      <c r="E2367" s="11">
        <f t="shared" si="1389"/>
        <v>1103.4093972197666</v>
      </c>
      <c r="F2367" s="11">
        <f t="shared" si="1405"/>
        <v>600.49735103075591</v>
      </c>
      <c r="G2367" s="11">
        <f t="shared" si="1390"/>
        <v>854.52701479945836</v>
      </c>
      <c r="H2367" s="11">
        <f t="shared" si="1391"/>
        <v>733.73159130412012</v>
      </c>
      <c r="I2367" s="24">
        <f t="shared" si="1406"/>
        <v>600.49735103075591</v>
      </c>
      <c r="J2367" s="12">
        <f t="shared" si="1392"/>
        <v>0.21111157209845838</v>
      </c>
      <c r="K2367" s="24">
        <f t="shared" si="1393"/>
        <v>760.55817831486445</v>
      </c>
      <c r="L2367" s="12">
        <f t="shared" si="1407"/>
        <v>0.1619445180036099</v>
      </c>
      <c r="M2367" s="24">
        <f t="shared" si="1408"/>
        <v>854.52701479945836</v>
      </c>
      <c r="N2367" s="12">
        <f t="shared" si="1394"/>
        <v>0.69884795079949302</v>
      </c>
      <c r="O2367" s="24">
        <f t="shared" si="1395"/>
        <v>689.25994207769145</v>
      </c>
      <c r="P2367" s="12">
        <f t="shared" si="1409"/>
        <v>0.23621908636670053</v>
      </c>
      <c r="Q2367" s="24">
        <f t="shared" si="1410"/>
        <v>733.73159130412012</v>
      </c>
      <c r="R2367" s="12">
        <f t="shared" si="1396"/>
        <v>7.7856936478443162E-2</v>
      </c>
      <c r="S2367" s="24">
        <f t="shared" si="1397"/>
        <v>3712.1000636022236</v>
      </c>
      <c r="T2367" s="12">
        <f t="shared" si="1411"/>
        <v>4.6291564511984337E-2</v>
      </c>
      <c r="W2367" s="24">
        <f t="shared" si="1412"/>
        <v>1068.2761105298</v>
      </c>
      <c r="X2367" s="24">
        <f t="shared" si="1413"/>
        <v>650</v>
      </c>
      <c r="Y2367" s="13">
        <f t="shared" si="1398"/>
        <v>0.24389655414649961</v>
      </c>
      <c r="Z2367" s="24">
        <f t="shared" si="1399"/>
        <v>878.33216724916383</v>
      </c>
      <c r="AA2367" s="24">
        <f t="shared" si="1400"/>
        <v>9798.0148489508265</v>
      </c>
      <c r="AB2367" s="24">
        <f t="shared" si="1414"/>
        <v>901.00385091696012</v>
      </c>
      <c r="AC2367" s="24">
        <f t="shared" si="1415"/>
        <v>733.73159130412012</v>
      </c>
      <c r="AD2367" s="123">
        <f t="shared" si="1416"/>
        <v>11745</v>
      </c>
      <c r="AE2367" s="14">
        <f t="shared" si="1417"/>
        <v>195.75</v>
      </c>
      <c r="AF2367" s="24">
        <f t="shared" si="1401"/>
        <v>500</v>
      </c>
      <c r="AG2367" s="3">
        <f t="shared" si="1418"/>
        <v>-1</v>
      </c>
      <c r="AH2367" s="14">
        <f t="shared" si="1422"/>
        <v>0</v>
      </c>
      <c r="AI2367" s="14">
        <f t="shared" si="1423"/>
        <v>0</v>
      </c>
      <c r="AJ2367" s="14">
        <f t="shared" si="1424"/>
        <v>0.64999999999999991</v>
      </c>
      <c r="AK2367" s="14">
        <f t="shared" si="1425"/>
        <v>0.87999999999999989</v>
      </c>
      <c r="AL2367" s="24">
        <f t="shared" si="1419"/>
        <v>880.15574417300274</v>
      </c>
      <c r="AM2367" s="14">
        <f t="shared" si="1420"/>
        <v>692.03537781620548</v>
      </c>
      <c r="AN2367" s="138" t="str">
        <f t="shared" si="1421"/>
        <v>modifiée</v>
      </c>
      <c r="AP2367" s="124"/>
    </row>
    <row r="2368" spans="2:42" x14ac:dyDescent="0.25">
      <c r="B2368" s="3">
        <f t="shared" si="1402"/>
        <v>11750</v>
      </c>
      <c r="C2368" s="14">
        <f t="shared" si="1403"/>
        <v>195.83333333333334</v>
      </c>
      <c r="D2368" s="11">
        <f t="shared" si="1404"/>
        <v>1122.3625347891139</v>
      </c>
      <c r="E2368" s="11">
        <f t="shared" si="1389"/>
        <v>1103.6301726461388</v>
      </c>
      <c r="F2368" s="11">
        <f t="shared" si="1405"/>
        <v>600.65929554875947</v>
      </c>
      <c r="G2368" s="11">
        <f t="shared" si="1390"/>
        <v>854.763233885825</v>
      </c>
      <c r="H2368" s="11">
        <f t="shared" si="1391"/>
        <v>733.7778828686321</v>
      </c>
      <c r="I2368" s="24">
        <f t="shared" si="1406"/>
        <v>600.65929554875947</v>
      </c>
      <c r="J2368" s="12">
        <f t="shared" si="1392"/>
        <v>0.21108062770220357</v>
      </c>
      <c r="K2368" s="24">
        <f t="shared" si="1393"/>
        <v>760.66967605817138</v>
      </c>
      <c r="L2368" s="12">
        <f t="shared" si="1407"/>
        <v>0.16189220153172859</v>
      </c>
      <c r="M2368" s="24">
        <f t="shared" si="1408"/>
        <v>854.763233885825</v>
      </c>
      <c r="N2368" s="12">
        <f t="shared" si="1394"/>
        <v>0.69912723236484242</v>
      </c>
      <c r="O2368" s="24">
        <f t="shared" si="1395"/>
        <v>688.98460221586845</v>
      </c>
      <c r="P2368" s="12">
        <f t="shared" si="1409"/>
        <v>0.23614200925380827</v>
      </c>
      <c r="Q2368" s="24">
        <f t="shared" si="1410"/>
        <v>733.7778828686321</v>
      </c>
      <c r="R2368" s="12">
        <f t="shared" si="1396"/>
        <v>7.716270624472088E-2</v>
      </c>
      <c r="S2368" s="24">
        <f t="shared" si="1397"/>
        <v>3745.4977011420738</v>
      </c>
      <c r="T2368" s="12">
        <f t="shared" si="1411"/>
        <v>4.5891565557096892E-2</v>
      </c>
      <c r="W2368" s="24">
        <f t="shared" si="1412"/>
        <v>1068.5200070839464</v>
      </c>
      <c r="X2368" s="24">
        <f t="shared" si="1413"/>
        <v>650</v>
      </c>
      <c r="Y2368" s="13">
        <f t="shared" si="1398"/>
        <v>0.24385074114303296</v>
      </c>
      <c r="Z2368" s="24">
        <f t="shared" si="1399"/>
        <v>877.75413905480946</v>
      </c>
      <c r="AA2368" s="24">
        <f t="shared" si="1400"/>
        <v>9796.5874551146171</v>
      </c>
      <c r="AB2368" s="24">
        <f t="shared" si="1414"/>
        <v>901.14894497628927</v>
      </c>
      <c r="AC2368" s="24">
        <f t="shared" si="1415"/>
        <v>733.7778828686321</v>
      </c>
      <c r="AD2368" s="123">
        <f t="shared" si="1416"/>
        <v>11750</v>
      </c>
      <c r="AE2368" s="14">
        <f t="shared" si="1417"/>
        <v>195.83333333333334</v>
      </c>
      <c r="AF2368" s="24">
        <f t="shared" si="1401"/>
        <v>500</v>
      </c>
      <c r="AG2368" s="3">
        <f t="shared" si="1418"/>
        <v>-1</v>
      </c>
      <c r="AH2368" s="14">
        <f t="shared" si="1422"/>
        <v>0</v>
      </c>
      <c r="AI2368" s="14">
        <f t="shared" si="1423"/>
        <v>0</v>
      </c>
      <c r="AJ2368" s="14">
        <f t="shared" si="1424"/>
        <v>0.64999999999999991</v>
      </c>
      <c r="AK2368" s="14">
        <f t="shared" si="1425"/>
        <v>0.87999999999999989</v>
      </c>
      <c r="AL2368" s="24">
        <f t="shared" si="1419"/>
        <v>880.29057461796333</v>
      </c>
      <c r="AM2368" s="14">
        <f t="shared" si="1420"/>
        <v>692.06114215198022</v>
      </c>
      <c r="AN2368" s="138" t="str">
        <f t="shared" si="1421"/>
        <v>modifiée</v>
      </c>
      <c r="AP2368" s="124"/>
    </row>
    <row r="2369" spans="2:42" x14ac:dyDescent="0.25">
      <c r="B2369" s="3">
        <f t="shared" si="1402"/>
        <v>11755</v>
      </c>
      <c r="C2369" s="14">
        <f t="shared" si="1403"/>
        <v>195.91666666666666</v>
      </c>
      <c r="D2369" s="11">
        <f t="shared" si="1404"/>
        <v>1122.4262387000465</v>
      </c>
      <c r="E2369" s="11">
        <f t="shared" si="1389"/>
        <v>1103.8509480725108</v>
      </c>
      <c r="F2369" s="11">
        <f t="shared" si="1405"/>
        <v>600.82118775029119</v>
      </c>
      <c r="G2369" s="11">
        <f t="shared" si="1390"/>
        <v>854.99937589507886</v>
      </c>
      <c r="H2369" s="11">
        <f t="shared" si="1391"/>
        <v>733.8237744341892</v>
      </c>
      <c r="I2369" s="24">
        <f t="shared" si="1406"/>
        <v>600.82118775029119</v>
      </c>
      <c r="J2369" s="12">
        <f t="shared" si="1392"/>
        <v>0.21104962937400806</v>
      </c>
      <c r="K2369" s="24">
        <f t="shared" si="1393"/>
        <v>760.78140090856198</v>
      </c>
      <c r="L2369" s="12">
        <f t="shared" si="1407"/>
        <v>0.16183986166225833</v>
      </c>
      <c r="M2369" s="24">
        <f t="shared" si="1408"/>
        <v>854.99937589507886</v>
      </c>
      <c r="N2369" s="12">
        <f t="shared" si="1394"/>
        <v>0.69940558118399465</v>
      </c>
      <c r="O2369" s="24">
        <f t="shared" si="1395"/>
        <v>688.71040072877668</v>
      </c>
      <c r="P2369" s="12">
        <f t="shared" si="1409"/>
        <v>0.23606461077259744</v>
      </c>
      <c r="Q2369" s="24">
        <f t="shared" si="1410"/>
        <v>733.8237744341892</v>
      </c>
      <c r="R2369" s="12">
        <f t="shared" si="1396"/>
        <v>7.6471797682376635E-2</v>
      </c>
      <c r="S2369" s="24">
        <f t="shared" si="1397"/>
        <v>3779.3375808152064</v>
      </c>
      <c r="T2369" s="12">
        <f t="shared" si="1411"/>
        <v>4.5493312688863023E-2</v>
      </c>
      <c r="W2369" s="24">
        <f t="shared" si="1412"/>
        <v>1068.7638578250894</v>
      </c>
      <c r="X2369" s="24">
        <f t="shared" si="1413"/>
        <v>650</v>
      </c>
      <c r="Y2369" s="13">
        <f t="shared" si="1398"/>
        <v>0.24380512342610403</v>
      </c>
      <c r="Z2369" s="24">
        <f t="shared" si="1399"/>
        <v>877.17725618553573</v>
      </c>
      <c r="AA2369" s="24">
        <f t="shared" si="1400"/>
        <v>9795.1674644416435</v>
      </c>
      <c r="AB2369" s="24">
        <f t="shared" si="1414"/>
        <v>901.29381612963925</v>
      </c>
      <c r="AC2369" s="24">
        <f t="shared" si="1415"/>
        <v>733.8237744341892</v>
      </c>
      <c r="AD2369" s="123">
        <f t="shared" si="1416"/>
        <v>11755</v>
      </c>
      <c r="AE2369" s="14">
        <f t="shared" si="1417"/>
        <v>195.91666666666666</v>
      </c>
      <c r="AF2369" s="24">
        <f t="shared" si="1401"/>
        <v>500</v>
      </c>
      <c r="AG2369" s="3">
        <f t="shared" si="1418"/>
        <v>-1</v>
      </c>
      <c r="AH2369" s="14">
        <f t="shared" si="1422"/>
        <v>0</v>
      </c>
      <c r="AI2369" s="14">
        <f t="shared" si="1423"/>
        <v>0</v>
      </c>
      <c r="AJ2369" s="14">
        <f t="shared" si="1424"/>
        <v>0.64999999999999991</v>
      </c>
      <c r="AK2369" s="14">
        <f t="shared" si="1425"/>
        <v>0.87999999999999989</v>
      </c>
      <c r="AL2369" s="24">
        <f t="shared" si="1419"/>
        <v>880.42519408409134</v>
      </c>
      <c r="AM2369" s="14">
        <f t="shared" si="1420"/>
        <v>692.08653034309339</v>
      </c>
      <c r="AN2369" s="138" t="str">
        <f t="shared" si="1421"/>
        <v>modifiée</v>
      </c>
      <c r="AP2369" s="124"/>
    </row>
    <row r="2370" spans="2:42" x14ac:dyDescent="0.25">
      <c r="B2370" s="3">
        <f t="shared" si="1402"/>
        <v>11760</v>
      </c>
      <c r="C2370" s="14">
        <f t="shared" si="1403"/>
        <v>196</v>
      </c>
      <c r="D2370" s="11">
        <f t="shared" si="1404"/>
        <v>1122.4899155374931</v>
      </c>
      <c r="E2370" s="11">
        <f t="shared" si="1389"/>
        <v>1104.0717234988831</v>
      </c>
      <c r="F2370" s="11">
        <f t="shared" si="1405"/>
        <v>600.98302761195339</v>
      </c>
      <c r="G2370" s="11">
        <f t="shared" si="1390"/>
        <v>855.23544050585144</v>
      </c>
      <c r="H2370" s="11">
        <f t="shared" si="1391"/>
        <v>733.86926774687811</v>
      </c>
      <c r="I2370" s="24">
        <f t="shared" si="1406"/>
        <v>600.98302761195339</v>
      </c>
      <c r="J2370" s="12">
        <f t="shared" si="1392"/>
        <v>0.21101857698211715</v>
      </c>
      <c r="K2370" s="24">
        <f t="shared" si="1393"/>
        <v>760.89335352686783</v>
      </c>
      <c r="L2370" s="12">
        <f t="shared" si="1407"/>
        <v>0.16178749833252987</v>
      </c>
      <c r="M2370" s="24">
        <f t="shared" si="1408"/>
        <v>855.23544050585144</v>
      </c>
      <c r="N2370" s="12">
        <f t="shared" si="1394"/>
        <v>0.69968300150058638</v>
      </c>
      <c r="O2370" s="24">
        <f t="shared" si="1395"/>
        <v>688.43733098576399</v>
      </c>
      <c r="P2370" s="12">
        <f t="shared" si="1409"/>
        <v>0.23598689306986795</v>
      </c>
      <c r="Q2370" s="24">
        <f t="shared" si="1410"/>
        <v>733.86926774687811</v>
      </c>
      <c r="R2370" s="12">
        <f t="shared" si="1396"/>
        <v>7.5784238737008153E-2</v>
      </c>
      <c r="S2370" s="24">
        <f t="shared" si="1397"/>
        <v>3813.6259421494706</v>
      </c>
      <c r="T2370" s="12">
        <f t="shared" si="1411"/>
        <v>4.5096823534712352E-2</v>
      </c>
      <c r="W2370" s="24">
        <f t="shared" si="1412"/>
        <v>1069.0076629485154</v>
      </c>
      <c r="X2370" s="24">
        <f t="shared" si="1413"/>
        <v>650</v>
      </c>
      <c r="Y2370" s="13">
        <f t="shared" si="1398"/>
        <v>0.24375970007470221</v>
      </c>
      <c r="Z2370" s="24">
        <f t="shared" si="1399"/>
        <v>876.60151375919213</v>
      </c>
      <c r="AA2370" s="24">
        <f t="shared" si="1400"/>
        <v>9793.7548414976718</v>
      </c>
      <c r="AB2370" s="24">
        <f t="shared" si="1414"/>
        <v>901.43846534769682</v>
      </c>
      <c r="AC2370" s="24">
        <f t="shared" si="1415"/>
        <v>733.86926774687811</v>
      </c>
      <c r="AD2370" s="123">
        <f t="shared" si="1416"/>
        <v>11760</v>
      </c>
      <c r="AE2370" s="14">
        <f t="shared" si="1417"/>
        <v>196</v>
      </c>
      <c r="AF2370" s="24">
        <f t="shared" si="1401"/>
        <v>500</v>
      </c>
      <c r="AG2370" s="3">
        <f t="shared" si="1418"/>
        <v>-1</v>
      </c>
      <c r="AH2370" s="14">
        <f t="shared" si="1422"/>
        <v>0</v>
      </c>
      <c r="AI2370" s="14">
        <f t="shared" si="1423"/>
        <v>0</v>
      </c>
      <c r="AJ2370" s="14">
        <f t="shared" si="1424"/>
        <v>0.64999999999999991</v>
      </c>
      <c r="AK2370" s="14">
        <f t="shared" si="1425"/>
        <v>0.87999999999999989</v>
      </c>
      <c r="AL2370" s="24">
        <f t="shared" si="1419"/>
        <v>880.55960350017722</v>
      </c>
      <c r="AM2370" s="14">
        <f t="shared" si="1420"/>
        <v>692.11154405183913</v>
      </c>
      <c r="AN2370" s="138" t="str">
        <f t="shared" si="1421"/>
        <v>modifiée</v>
      </c>
      <c r="AP2370" s="124"/>
    </row>
    <row r="2371" spans="2:42" x14ac:dyDescent="0.25">
      <c r="B2371" s="3">
        <f t="shared" si="1402"/>
        <v>11765</v>
      </c>
      <c r="C2371" s="14">
        <f t="shared" si="1403"/>
        <v>196.08333333333334</v>
      </c>
      <c r="D2371" s="11">
        <f t="shared" si="1404"/>
        <v>1122.5535653244556</v>
      </c>
      <c r="E2371" s="11">
        <f t="shared" si="1389"/>
        <v>1104.2924989252554</v>
      </c>
      <c r="F2371" s="11">
        <f t="shared" si="1405"/>
        <v>601.14481511028589</v>
      </c>
      <c r="G2371" s="11">
        <f t="shared" si="1390"/>
        <v>855.47142739892126</v>
      </c>
      <c r="H2371" s="11">
        <f t="shared" si="1391"/>
        <v>733.91436457041277</v>
      </c>
      <c r="I2371" s="24">
        <f t="shared" si="1406"/>
        <v>601.14481511028589</v>
      </c>
      <c r="J2371" s="12">
        <f t="shared" si="1392"/>
        <v>0.2109874703943696</v>
      </c>
      <c r="K2371" s="24">
        <f t="shared" si="1393"/>
        <v>761.00553457640478</v>
      </c>
      <c r="L2371" s="12">
        <f t="shared" si="1407"/>
        <v>0.16173511147964453</v>
      </c>
      <c r="M2371" s="24">
        <f t="shared" si="1408"/>
        <v>855.47142739892126</v>
      </c>
      <c r="N2371" s="12">
        <f t="shared" si="1394"/>
        <v>0.69995949753479547</v>
      </c>
      <c r="O2371" s="24">
        <f t="shared" si="1395"/>
        <v>688.16538640541398</v>
      </c>
      <c r="P2371" s="12">
        <f t="shared" si="1409"/>
        <v>0.23590885827975414</v>
      </c>
      <c r="Q2371" s="24">
        <f t="shared" si="1410"/>
        <v>733.91436457041277</v>
      </c>
      <c r="R2371" s="12">
        <f t="shared" si="1396"/>
        <v>7.5100056759685618E-2</v>
      </c>
      <c r="S2371" s="24">
        <f t="shared" si="1397"/>
        <v>3848.3691134658075</v>
      </c>
      <c r="T2371" s="12">
        <f t="shared" si="1411"/>
        <v>4.4702115416025603E-2</v>
      </c>
      <c r="W2371" s="24">
        <f t="shared" si="1412"/>
        <v>1069.2514226485901</v>
      </c>
      <c r="X2371" s="24">
        <f t="shared" si="1413"/>
        <v>650</v>
      </c>
      <c r="Y2371" s="13">
        <f t="shared" si="1398"/>
        <v>0.24371447017161299</v>
      </c>
      <c r="Z2371" s="24">
        <f t="shared" si="1399"/>
        <v>876.0269069166327</v>
      </c>
      <c r="AA2371" s="24">
        <f t="shared" si="1400"/>
        <v>9792.3495509916193</v>
      </c>
      <c r="AB2371" s="24">
        <f t="shared" si="1414"/>
        <v>901.58289360950141</v>
      </c>
      <c r="AC2371" s="24">
        <f t="shared" si="1415"/>
        <v>733.91436457041277</v>
      </c>
      <c r="AD2371" s="123">
        <f t="shared" si="1416"/>
        <v>11765</v>
      </c>
      <c r="AE2371" s="14">
        <f t="shared" si="1417"/>
        <v>196.08333333333334</v>
      </c>
      <c r="AF2371" s="24">
        <f t="shared" si="1401"/>
        <v>500</v>
      </c>
      <c r="AG2371" s="3">
        <f t="shared" si="1418"/>
        <v>-1</v>
      </c>
      <c r="AH2371" s="14">
        <f t="shared" si="1422"/>
        <v>0</v>
      </c>
      <c r="AI2371" s="14">
        <f t="shared" si="1423"/>
        <v>0</v>
      </c>
      <c r="AJ2371" s="14">
        <f t="shared" si="1424"/>
        <v>0.64999999999999991</v>
      </c>
      <c r="AK2371" s="14">
        <f t="shared" si="1425"/>
        <v>0.87999999999999989</v>
      </c>
      <c r="AL2371" s="24">
        <f t="shared" si="1419"/>
        <v>880.69380380280427</v>
      </c>
      <c r="AM2371" s="14">
        <f t="shared" si="1420"/>
        <v>692.13618495701837</v>
      </c>
      <c r="AN2371" s="138" t="str">
        <f t="shared" si="1421"/>
        <v>modifiée</v>
      </c>
      <c r="AP2371" s="124"/>
    </row>
    <row r="2372" spans="2:42" x14ac:dyDescent="0.25">
      <c r="B2372" s="3">
        <f t="shared" si="1402"/>
        <v>11770</v>
      </c>
      <c r="C2372" s="14">
        <f t="shared" si="1403"/>
        <v>196.16666666666666</v>
      </c>
      <c r="D2372" s="11">
        <f t="shared" si="1404"/>
        <v>1122.617188083907</v>
      </c>
      <c r="E2372" s="11">
        <f t="shared" si="1389"/>
        <v>1104.5132743516274</v>
      </c>
      <c r="F2372" s="11">
        <f t="shared" si="1405"/>
        <v>601.30655022176552</v>
      </c>
      <c r="G2372" s="11">
        <f t="shared" si="1390"/>
        <v>855.70733625720106</v>
      </c>
      <c r="H2372" s="11">
        <f t="shared" si="1391"/>
        <v>733.95906668582882</v>
      </c>
      <c r="I2372" s="24">
        <f t="shared" si="1406"/>
        <v>601.30655022176552</v>
      </c>
      <c r="J2372" s="12">
        <f t="shared" si="1392"/>
        <v>0.21095630947819666</v>
      </c>
      <c r="K2372" s="24">
        <f t="shared" si="1393"/>
        <v>761.11794472298334</v>
      </c>
      <c r="L2372" s="12">
        <f t="shared" si="1407"/>
        <v>0.16168270104045449</v>
      </c>
      <c r="M2372" s="24">
        <f t="shared" si="1408"/>
        <v>855.70733625720106</v>
      </c>
      <c r="N2372" s="12">
        <f t="shared" si="1394"/>
        <v>0.70023507348348557</v>
      </c>
      <c r="O2372" s="24">
        <f t="shared" si="1395"/>
        <v>687.89456045510724</v>
      </c>
      <c r="P2372" s="12">
        <f t="shared" si="1409"/>
        <v>0.23583050852374154</v>
      </c>
      <c r="Q2372" s="24">
        <f t="shared" si="1410"/>
        <v>733.95906668582882</v>
      </c>
      <c r="R2372" s="12">
        <f t="shared" si="1396"/>
        <v>7.4419278501208178E-2</v>
      </c>
      <c r="S2372" s="24">
        <f t="shared" si="1397"/>
        <v>3883.5735131295469</v>
      </c>
      <c r="T2372" s="12">
        <f t="shared" si="1411"/>
        <v>4.4309205343807473E-2</v>
      </c>
      <c r="W2372" s="24">
        <f t="shared" si="1412"/>
        <v>1069.4951371187617</v>
      </c>
      <c r="X2372" s="24">
        <f t="shared" si="1413"/>
        <v>650</v>
      </c>
      <c r="Y2372" s="13">
        <f t="shared" si="1398"/>
        <v>0.24366943280340361</v>
      </c>
      <c r="Z2372" s="24">
        <f t="shared" si="1399"/>
        <v>875.45343082164209</v>
      </c>
      <c r="AA2372" s="24">
        <f t="shared" si="1400"/>
        <v>9790.9515577750317</v>
      </c>
      <c r="AB2372" s="24">
        <f t="shared" si="1414"/>
        <v>901.72710190229532</v>
      </c>
      <c r="AC2372" s="24">
        <f t="shared" si="1415"/>
        <v>733.95906668582882</v>
      </c>
      <c r="AD2372" s="123">
        <f t="shared" si="1416"/>
        <v>11770</v>
      </c>
      <c r="AE2372" s="14">
        <f t="shared" si="1417"/>
        <v>196.16666666666666</v>
      </c>
      <c r="AF2372" s="24">
        <f t="shared" si="1401"/>
        <v>500</v>
      </c>
      <c r="AG2372" s="3">
        <f t="shared" si="1418"/>
        <v>-1</v>
      </c>
      <c r="AH2372" s="14">
        <f t="shared" si="1422"/>
        <v>0</v>
      </c>
      <c r="AI2372" s="14">
        <f t="shared" si="1423"/>
        <v>0</v>
      </c>
      <c r="AJ2372" s="14">
        <f t="shared" si="1424"/>
        <v>0.64999999999999991</v>
      </c>
      <c r="AK2372" s="14">
        <f t="shared" si="1425"/>
        <v>0.87999999999999989</v>
      </c>
      <c r="AL2372" s="24">
        <f t="shared" si="1419"/>
        <v>880.82779593620512</v>
      </c>
      <c r="AM2372" s="14">
        <f t="shared" si="1420"/>
        <v>692.16045475364842</v>
      </c>
      <c r="AN2372" s="138" t="str">
        <f t="shared" si="1421"/>
        <v>modifiée</v>
      </c>
      <c r="AP2372" s="124"/>
    </row>
    <row r="2373" spans="2:42" x14ac:dyDescent="0.25">
      <c r="B2373" s="3">
        <f t="shared" si="1402"/>
        <v>11775</v>
      </c>
      <c r="C2373" s="14">
        <f t="shared" si="1403"/>
        <v>196.25</v>
      </c>
      <c r="D2373" s="11">
        <f t="shared" si="1404"/>
        <v>1122.6807838387906</v>
      </c>
      <c r="E2373" s="11">
        <f t="shared" si="1389"/>
        <v>1104.7340497779996</v>
      </c>
      <c r="F2373" s="11">
        <f t="shared" si="1405"/>
        <v>601.46823292280601</v>
      </c>
      <c r="G2373" s="11">
        <f t="shared" si="1390"/>
        <v>855.94316676572475</v>
      </c>
      <c r="H2373" s="11">
        <f t="shared" si="1391"/>
        <v>734.0033758911726</v>
      </c>
      <c r="I2373" s="24">
        <f t="shared" si="1406"/>
        <v>601.46823292280601</v>
      </c>
      <c r="J2373" s="12">
        <f t="shared" si="1392"/>
        <v>0.21092509410062002</v>
      </c>
      <c r="K2373" s="24">
        <f t="shared" si="1393"/>
        <v>761.23058463492066</v>
      </c>
      <c r="L2373" s="12">
        <f t="shared" si="1407"/>
        <v>0.16163026695158042</v>
      </c>
      <c r="M2373" s="24">
        <f t="shared" si="1408"/>
        <v>855.94316676572475</v>
      </c>
      <c r="N2373" s="12">
        <f t="shared" si="1394"/>
        <v>0.70050973352034829</v>
      </c>
      <c r="O2373" s="24">
        <f t="shared" si="1395"/>
        <v>687.62484665058537</v>
      </c>
      <c r="P2373" s="12">
        <f t="shared" si="1409"/>
        <v>0.23575184591081441</v>
      </c>
      <c r="Q2373" s="24">
        <f t="shared" si="1410"/>
        <v>734.0033758911726</v>
      </c>
      <c r="R2373" s="12">
        <f t="shared" si="1396"/>
        <v>7.3741930106659456E-2</v>
      </c>
      <c r="S2373" s="24">
        <f t="shared" si="1397"/>
        <v>3919.2456508187206</v>
      </c>
      <c r="T2373" s="12">
        <f t="shared" si="1411"/>
        <v>4.3918110014533697E-2</v>
      </c>
      <c r="W2373" s="24">
        <f t="shared" si="1412"/>
        <v>1069.7388065515652</v>
      </c>
      <c r="X2373" s="24">
        <f t="shared" si="1413"/>
        <v>650</v>
      </c>
      <c r="Y2373" s="13">
        <f t="shared" si="1398"/>
        <v>0.24362458706042586</v>
      </c>
      <c r="Z2373" s="24">
        <f t="shared" si="1399"/>
        <v>874.8810806608617</v>
      </c>
      <c r="AA2373" s="24">
        <f t="shared" si="1400"/>
        <v>9789.5608268422511</v>
      </c>
      <c r="AB2373" s="24">
        <f t="shared" si="1414"/>
        <v>901.87109122136894</v>
      </c>
      <c r="AC2373" s="24">
        <f t="shared" si="1415"/>
        <v>734.0033758911726</v>
      </c>
      <c r="AD2373" s="123">
        <f t="shared" si="1416"/>
        <v>11775</v>
      </c>
      <c r="AE2373" s="14">
        <f t="shared" si="1417"/>
        <v>196.25</v>
      </c>
      <c r="AF2373" s="24">
        <f t="shared" si="1401"/>
        <v>500</v>
      </c>
      <c r="AG2373" s="3">
        <f t="shared" si="1418"/>
        <v>-1</v>
      </c>
      <c r="AH2373" s="14">
        <f t="shared" si="1422"/>
        <v>0</v>
      </c>
      <c r="AI2373" s="14">
        <f t="shared" si="1423"/>
        <v>0</v>
      </c>
      <c r="AJ2373" s="14">
        <f t="shared" si="1424"/>
        <v>0.64999999999999991</v>
      </c>
      <c r="AK2373" s="14">
        <f t="shared" si="1425"/>
        <v>0.87999999999999989</v>
      </c>
      <c r="AL2373" s="24">
        <f t="shared" si="1419"/>
        <v>880.96158085211607</v>
      </c>
      <c r="AM2373" s="14">
        <f t="shared" si="1420"/>
        <v>692.18435515266697</v>
      </c>
      <c r="AN2373" s="138" t="str">
        <f t="shared" si="1421"/>
        <v>modifiée</v>
      </c>
      <c r="AP2373" s="124"/>
    </row>
    <row r="2374" spans="2:42" x14ac:dyDescent="0.25">
      <c r="B2374" s="3">
        <f t="shared" si="1402"/>
        <v>11780</v>
      </c>
      <c r="C2374" s="14">
        <f t="shared" si="1403"/>
        <v>196.33333333333334</v>
      </c>
      <c r="D2374" s="11">
        <f t="shared" si="1404"/>
        <v>1122.744352612021</v>
      </c>
      <c r="E2374" s="11">
        <f t="shared" si="1389"/>
        <v>1104.9548252043719</v>
      </c>
      <c r="F2374" s="11">
        <f t="shared" si="1405"/>
        <v>601.62986318975754</v>
      </c>
      <c r="G2374" s="11">
        <f t="shared" si="1390"/>
        <v>856.17891861163559</v>
      </c>
      <c r="H2374" s="11">
        <f t="shared" si="1391"/>
        <v>734.04729400118708</v>
      </c>
      <c r="I2374" s="24">
        <f t="shared" si="1406"/>
        <v>601.62986318975754</v>
      </c>
      <c r="J2374" s="12">
        <f t="shared" si="1392"/>
        <v>0.21089382412825086</v>
      </c>
      <c r="K2374" s="24">
        <f t="shared" si="1393"/>
        <v>761.34345498305208</v>
      </c>
      <c r="L2374" s="12">
        <f t="shared" si="1407"/>
        <v>0.16157780914938755</v>
      </c>
      <c r="M2374" s="24">
        <f t="shared" si="1408"/>
        <v>856.17891861163559</v>
      </c>
      <c r="N2374" s="12">
        <f t="shared" si="1394"/>
        <v>0.70078348179604766</v>
      </c>
      <c r="O2374" s="24">
        <f t="shared" si="1395"/>
        <v>687.35623855551989</v>
      </c>
      <c r="P2374" s="12">
        <f t="shared" si="1409"/>
        <v>0.23567287253745528</v>
      </c>
      <c r="Q2374" s="24">
        <f t="shared" si="1410"/>
        <v>734.04729400118708</v>
      </c>
      <c r="R2374" s="12">
        <f t="shared" si="1396"/>
        <v>7.3068037110233838E-2</v>
      </c>
      <c r="S2374" s="24">
        <f t="shared" si="1397"/>
        <v>3955.3921288111947</v>
      </c>
      <c r="T2374" s="12">
        <f t="shared" si="1411"/>
        <v>4.352884580612737E-2</v>
      </c>
      <c r="W2374" s="24">
        <f t="shared" si="1412"/>
        <v>1069.9824311386255</v>
      </c>
      <c r="X2374" s="24">
        <f t="shared" si="1413"/>
        <v>650</v>
      </c>
      <c r="Y2374" s="13">
        <f t="shared" si="1398"/>
        <v>0.24357993203679043</v>
      </c>
      <c r="Z2374" s="24">
        <f t="shared" si="1399"/>
        <v>874.30985164365893</v>
      </c>
      <c r="AA2374" s="24">
        <f t="shared" si="1400"/>
        <v>9788.1773233294407</v>
      </c>
      <c r="AB2374" s="24">
        <f t="shared" si="1414"/>
        <v>902.01486256990631</v>
      </c>
      <c r="AC2374" s="24">
        <f t="shared" si="1415"/>
        <v>734.04729400118708</v>
      </c>
      <c r="AD2374" s="123">
        <f t="shared" si="1416"/>
        <v>11780</v>
      </c>
      <c r="AE2374" s="14">
        <f t="shared" si="1417"/>
        <v>196.33333333333334</v>
      </c>
      <c r="AF2374" s="24">
        <f t="shared" si="1401"/>
        <v>500</v>
      </c>
      <c r="AG2374" s="3">
        <f t="shared" si="1418"/>
        <v>-1</v>
      </c>
      <c r="AH2374" s="14">
        <f t="shared" si="1422"/>
        <v>0</v>
      </c>
      <c r="AI2374" s="14">
        <f t="shared" si="1423"/>
        <v>0</v>
      </c>
      <c r="AJ2374" s="14">
        <f t="shared" si="1424"/>
        <v>0.64999999999999991</v>
      </c>
      <c r="AK2374" s="14">
        <f t="shared" si="1425"/>
        <v>0.87999999999999989</v>
      </c>
      <c r="AL2374" s="24">
        <f t="shared" si="1419"/>
        <v>881.09515950962998</v>
      </c>
      <c r="AM2374" s="14">
        <f t="shared" si="1420"/>
        <v>692.20788788063442</v>
      </c>
      <c r="AN2374" s="138" t="str">
        <f t="shared" si="1421"/>
        <v>modifiée</v>
      </c>
      <c r="AP2374" s="124"/>
    </row>
    <row r="2375" spans="2:42" x14ac:dyDescent="0.25">
      <c r="B2375" s="3">
        <f t="shared" si="1402"/>
        <v>11785</v>
      </c>
      <c r="C2375" s="14">
        <f t="shared" si="1403"/>
        <v>196.41666666666666</v>
      </c>
      <c r="D2375" s="11">
        <f t="shared" si="1404"/>
        <v>1122.8078944264835</v>
      </c>
      <c r="E2375" s="11">
        <f t="shared" si="1389"/>
        <v>1105.1756006307442</v>
      </c>
      <c r="F2375" s="11">
        <f t="shared" si="1405"/>
        <v>601.79144099890698</v>
      </c>
      <c r="G2375" s="11">
        <f t="shared" si="1390"/>
        <v>856.414591484173</v>
      </c>
      <c r="H2375" s="11">
        <f t="shared" si="1391"/>
        <v>734.09082284699321</v>
      </c>
      <c r="I2375" s="24">
        <f t="shared" si="1406"/>
        <v>601.79144099890698</v>
      </c>
      <c r="J2375" s="12">
        <f t="shared" si="1392"/>
        <v>0.21086249942728796</v>
      </c>
      <c r="K2375" s="24">
        <f t="shared" si="1393"/>
        <v>761.45655644074225</v>
      </c>
      <c r="L2375" s="12">
        <f t="shared" si="1407"/>
        <v>0.16152532757000324</v>
      </c>
      <c r="M2375" s="24">
        <f t="shared" si="1408"/>
        <v>856.414591484173</v>
      </c>
      <c r="N2375" s="12">
        <f t="shared" si="1394"/>
        <v>0.70105632243835914</v>
      </c>
      <c r="O2375" s="24">
        <f t="shared" si="1395"/>
        <v>687.08872978108639</v>
      </c>
      <c r="P2375" s="12">
        <f t="shared" si="1409"/>
        <v>0.23559359048779144</v>
      </c>
      <c r="Q2375" s="24">
        <f t="shared" si="1410"/>
        <v>734.09082284699321</v>
      </c>
      <c r="R2375" s="12">
        <f t="shared" si="1396"/>
        <v>7.2397624430358506E-2</v>
      </c>
      <c r="S2375" s="24">
        <f t="shared" si="1397"/>
        <v>3992.0196432897246</v>
      </c>
      <c r="T2375" s="12">
        <f t="shared" si="1411"/>
        <v>4.3141428774111416E-2</v>
      </c>
      <c r="W2375" s="24">
        <f t="shared" si="1412"/>
        <v>1070.2260110706623</v>
      </c>
      <c r="X2375" s="24">
        <f t="shared" si="1413"/>
        <v>650</v>
      </c>
      <c r="Y2375" s="13">
        <f t="shared" si="1398"/>
        <v>0.24353546683036167</v>
      </c>
      <c r="Z2375" s="24">
        <f t="shared" si="1399"/>
        <v>873.7397390020476</v>
      </c>
      <c r="AA2375" s="24">
        <f t="shared" si="1400"/>
        <v>9786.8010125144283</v>
      </c>
      <c r="AB2375" s="24">
        <f t="shared" si="1414"/>
        <v>902.15841695882773</v>
      </c>
      <c r="AC2375" s="24">
        <f t="shared" si="1415"/>
        <v>734.09082284699321</v>
      </c>
      <c r="AD2375" s="123">
        <f t="shared" si="1416"/>
        <v>11785</v>
      </c>
      <c r="AE2375" s="14">
        <f t="shared" si="1417"/>
        <v>196.41666666666666</v>
      </c>
      <c r="AF2375" s="24">
        <f t="shared" si="1401"/>
        <v>500</v>
      </c>
      <c r="AG2375" s="3">
        <f t="shared" si="1418"/>
        <v>-1</v>
      </c>
      <c r="AH2375" s="14">
        <f t="shared" si="1422"/>
        <v>0</v>
      </c>
      <c r="AI2375" s="14">
        <f t="shared" si="1423"/>
        <v>0</v>
      </c>
      <c r="AJ2375" s="14">
        <f t="shared" si="1424"/>
        <v>0.64999999999999991</v>
      </c>
      <c r="AK2375" s="14">
        <f t="shared" si="1425"/>
        <v>0.87999999999999989</v>
      </c>
      <c r="AL2375" s="24">
        <f t="shared" si="1419"/>
        <v>881.22853287504665</v>
      </c>
      <c r="AM2375" s="14">
        <f t="shared" si="1420"/>
        <v>692.23105467943105</v>
      </c>
      <c r="AN2375" s="138" t="str">
        <f t="shared" si="1421"/>
        <v>modifiée</v>
      </c>
      <c r="AP2375" s="124"/>
    </row>
    <row r="2376" spans="2:42" x14ac:dyDescent="0.25">
      <c r="B2376" s="3">
        <f t="shared" si="1402"/>
        <v>11790</v>
      </c>
      <c r="C2376" s="14">
        <f t="shared" si="1403"/>
        <v>196.5</v>
      </c>
      <c r="D2376" s="11">
        <f t="shared" si="1404"/>
        <v>1122.8714093050337</v>
      </c>
      <c r="E2376" s="11">
        <f t="shared" si="1389"/>
        <v>1105.3963760571164</v>
      </c>
      <c r="F2376" s="11">
        <f t="shared" si="1405"/>
        <v>601.95296632647694</v>
      </c>
      <c r="G2376" s="11">
        <f t="shared" si="1390"/>
        <v>856.65018507466084</v>
      </c>
      <c r="H2376" s="11">
        <f t="shared" si="1391"/>
        <v>734.13396427576731</v>
      </c>
      <c r="I2376" s="24">
        <f t="shared" si="1406"/>
        <v>601.95296632647694</v>
      </c>
      <c r="J2376" s="12">
        <f t="shared" si="1392"/>
        <v>0.21083111986351644</v>
      </c>
      <c r="K2376" s="24">
        <f t="shared" si="1393"/>
        <v>761.56988968389692</v>
      </c>
      <c r="L2376" s="12">
        <f t="shared" si="1407"/>
        <v>0.16147282214932629</v>
      </c>
      <c r="M2376" s="24">
        <f t="shared" si="1408"/>
        <v>856.65018507466084</v>
      </c>
      <c r="N2376" s="12">
        <f t="shared" si="1394"/>
        <v>0.70132825955231248</v>
      </c>
      <c r="O2376" s="24">
        <f t="shared" si="1395"/>
        <v>686.82231398554188</v>
      </c>
      <c r="P2376" s="12">
        <f t="shared" si="1409"/>
        <v>0.2355140018337076</v>
      </c>
      <c r="Q2376" s="24">
        <f t="shared" si="1410"/>
        <v>734.13396427576731</v>
      </c>
      <c r="R2376" s="12">
        <f t="shared" si="1396"/>
        <v>7.173071636510564E-2</v>
      </c>
      <c r="S2376" s="24">
        <f t="shared" si="1397"/>
        <v>4029.1349856656002</v>
      </c>
      <c r="T2376" s="12">
        <f t="shared" si="1411"/>
        <v>4.275587464791468E-2</v>
      </c>
      <c r="W2376" s="24">
        <f t="shared" si="1412"/>
        <v>1070.4695465374925</v>
      </c>
      <c r="X2376" s="24">
        <f t="shared" si="1413"/>
        <v>650</v>
      </c>
      <c r="Y2376" s="13">
        <f t="shared" si="1398"/>
        <v>0.24349119054274498</v>
      </c>
      <c r="Z2376" s="24">
        <f t="shared" si="1399"/>
        <v>873.17073799059699</v>
      </c>
      <c r="AA2376" s="24">
        <f t="shared" si="1400"/>
        <v>9785.4318598162499</v>
      </c>
      <c r="AB2376" s="24">
        <f t="shared" si="1414"/>
        <v>902.30175540662992</v>
      </c>
      <c r="AC2376" s="24">
        <f t="shared" si="1415"/>
        <v>734.13396427576731</v>
      </c>
      <c r="AD2376" s="123">
        <f t="shared" si="1416"/>
        <v>11790</v>
      </c>
      <c r="AE2376" s="14">
        <f t="shared" si="1417"/>
        <v>196.5</v>
      </c>
      <c r="AF2376" s="24">
        <f t="shared" si="1401"/>
        <v>500</v>
      </c>
      <c r="AG2376" s="3">
        <f t="shared" si="1418"/>
        <v>-1</v>
      </c>
      <c r="AH2376" s="14">
        <f t="shared" si="1422"/>
        <v>0</v>
      </c>
      <c r="AI2376" s="14">
        <f t="shared" si="1423"/>
        <v>0</v>
      </c>
      <c r="AJ2376" s="14">
        <f t="shared" si="1424"/>
        <v>0.64999999999999991</v>
      </c>
      <c r="AK2376" s="14">
        <f t="shared" si="1425"/>
        <v>0.87999999999999989</v>
      </c>
      <c r="AL2376" s="24">
        <f t="shared" si="1419"/>
        <v>881.36170192172153</v>
      </c>
      <c r="AM2376" s="14">
        <f t="shared" si="1420"/>
        <v>692.25385730595042</v>
      </c>
      <c r="AN2376" s="138" t="str">
        <f t="shared" si="1421"/>
        <v>modifiée</v>
      </c>
      <c r="AP2376" s="124"/>
    </row>
    <row r="2377" spans="2:42" x14ac:dyDescent="0.25">
      <c r="B2377" s="3">
        <f t="shared" si="1402"/>
        <v>11795</v>
      </c>
      <c r="C2377" s="14">
        <f t="shared" si="1403"/>
        <v>196.58333333333334</v>
      </c>
      <c r="D2377" s="11">
        <f t="shared" si="1404"/>
        <v>1122.9348972704993</v>
      </c>
      <c r="E2377" s="11">
        <f t="shared" si="1389"/>
        <v>1105.6171514834887</v>
      </c>
      <c r="F2377" s="11">
        <f t="shared" si="1405"/>
        <v>602.11443914862627</v>
      </c>
      <c r="G2377" s="11">
        <f t="shared" si="1390"/>
        <v>856.88569907649457</v>
      </c>
      <c r="H2377" s="11">
        <f t="shared" si="1391"/>
        <v>734.17672015041524</v>
      </c>
      <c r="I2377" s="24">
        <f t="shared" si="1406"/>
        <v>602.11443914862627</v>
      </c>
      <c r="J2377" s="12">
        <f t="shared" si="1392"/>
        <v>0.21079968530230622</v>
      </c>
      <c r="K2377" s="24">
        <f t="shared" si="1393"/>
        <v>761.6834553909747</v>
      </c>
      <c r="L2377" s="12">
        <f t="shared" si="1407"/>
        <v>0.16142029282297304</v>
      </c>
      <c r="M2377" s="24">
        <f t="shared" si="1408"/>
        <v>856.88569907649457</v>
      </c>
      <c r="N2377" s="12">
        <f t="shared" si="1394"/>
        <v>0.70159929722032999</v>
      </c>
      <c r="O2377" s="24">
        <f t="shared" si="1395"/>
        <v>686.55698487380732</v>
      </c>
      <c r="P2377" s="12">
        <f t="shared" si="1409"/>
        <v>0.23543410863474556</v>
      </c>
      <c r="Q2377" s="24">
        <f t="shared" si="1410"/>
        <v>734.17672015041524</v>
      </c>
      <c r="R2377" s="12">
        <f t="shared" si="1396"/>
        <v>7.1067336587891591E-2</v>
      </c>
      <c r="S2377" s="24">
        <f t="shared" si="1397"/>
        <v>4066.7450439214144</v>
      </c>
      <c r="T2377" s="12">
        <f t="shared" si="1411"/>
        <v>4.2372198827314508E-2</v>
      </c>
      <c r="W2377" s="24">
        <f t="shared" si="1412"/>
        <v>1070.7130377280353</v>
      </c>
      <c r="X2377" s="24">
        <f t="shared" si="1413"/>
        <v>650</v>
      </c>
      <c r="Y2377" s="13">
        <f t="shared" si="1398"/>
        <v>0.24344710227927649</v>
      </c>
      <c r="Z2377" s="24">
        <f t="shared" si="1399"/>
        <v>872.60284388633522</v>
      </c>
      <c r="AA2377" s="24">
        <f t="shared" si="1400"/>
        <v>9784.0698307947878</v>
      </c>
      <c r="AB2377" s="24">
        <f t="shared" si="1414"/>
        <v>902.44487893922519</v>
      </c>
      <c r="AC2377" s="24">
        <f t="shared" si="1415"/>
        <v>734.17672015041524</v>
      </c>
      <c r="AD2377" s="123">
        <f t="shared" si="1416"/>
        <v>11795</v>
      </c>
      <c r="AE2377" s="14">
        <f t="shared" si="1417"/>
        <v>196.58333333333334</v>
      </c>
      <c r="AF2377" s="24">
        <f t="shared" si="1401"/>
        <v>500</v>
      </c>
      <c r="AG2377" s="3">
        <f t="shared" si="1418"/>
        <v>-1</v>
      </c>
      <c r="AH2377" s="14">
        <f t="shared" si="1422"/>
        <v>0</v>
      </c>
      <c r="AI2377" s="14">
        <f t="shared" si="1423"/>
        <v>0</v>
      </c>
      <c r="AJ2377" s="14">
        <f t="shared" si="1424"/>
        <v>0.64999999999999991</v>
      </c>
      <c r="AK2377" s="14">
        <f t="shared" si="1425"/>
        <v>0.87999999999999989</v>
      </c>
      <c r="AL2377" s="24">
        <f t="shared" si="1419"/>
        <v>881.49466762991278</v>
      </c>
      <c r="AM2377" s="14">
        <f t="shared" si="1420"/>
        <v>692.27629753179031</v>
      </c>
      <c r="AN2377" s="138" t="str">
        <f t="shared" si="1421"/>
        <v>modifiée</v>
      </c>
      <c r="AP2377" s="124"/>
    </row>
    <row r="2378" spans="2:42" x14ac:dyDescent="0.25">
      <c r="B2378" s="3">
        <f t="shared" si="1402"/>
        <v>11800</v>
      </c>
      <c r="C2378" s="14">
        <f t="shared" si="1403"/>
        <v>196.66666666666666</v>
      </c>
      <c r="D2378" s="11">
        <f t="shared" si="1404"/>
        <v>1122.9983583456778</v>
      </c>
      <c r="E2378" s="11">
        <f t="shared" si="1389"/>
        <v>1105.8379269098609</v>
      </c>
      <c r="F2378" s="11">
        <f t="shared" si="1405"/>
        <v>602.27585944144926</v>
      </c>
      <c r="G2378" s="11">
        <f t="shared" si="1390"/>
        <v>857.12113318512934</v>
      </c>
      <c r="H2378" s="11">
        <f t="shared" si="1391"/>
        <v>734.2190923492426</v>
      </c>
      <c r="I2378" s="24">
        <f t="shared" si="1406"/>
        <v>602.27585944144926</v>
      </c>
      <c r="J2378" s="12">
        <f t="shared" si="1392"/>
        <v>0.21076819560861035</v>
      </c>
      <c r="K2378" s="24">
        <f t="shared" si="1393"/>
        <v>761.79725424299886</v>
      </c>
      <c r="L2378" s="12">
        <f t="shared" si="1407"/>
        <v>0.16136773952635805</v>
      </c>
      <c r="M2378" s="24">
        <f t="shared" si="1408"/>
        <v>857.12113318512934</v>
      </c>
      <c r="N2378" s="12">
        <f t="shared" si="1394"/>
        <v>0.70186943950236669</v>
      </c>
      <c r="O2378" s="24">
        <f t="shared" si="1395"/>
        <v>686.29273619705407</v>
      </c>
      <c r="P2378" s="12">
        <f t="shared" si="1409"/>
        <v>0.23535391293846247</v>
      </c>
      <c r="Q2378" s="24">
        <f t="shared" si="1410"/>
        <v>734.2190923492426</v>
      </c>
      <c r="R2378" s="12">
        <f t="shared" si="1396"/>
        <v>7.0407508143471978E-2</v>
      </c>
      <c r="S2378" s="24">
        <f t="shared" si="1397"/>
        <v>4104.856803972827</v>
      </c>
      <c r="T2378" s="12">
        <f t="shared" si="1411"/>
        <v>4.1990416379087861E-2</v>
      </c>
      <c r="W2378" s="24">
        <f t="shared" si="1412"/>
        <v>1070.9564848303146</v>
      </c>
      <c r="X2378" s="24">
        <f t="shared" si="1413"/>
        <v>650</v>
      </c>
      <c r="Y2378" s="13">
        <f t="shared" si="1398"/>
        <v>0.24340320114901109</v>
      </c>
      <c r="Z2378" s="24">
        <f t="shared" si="1399"/>
        <v>872.0360519886583</v>
      </c>
      <c r="AA2378" s="24">
        <f t="shared" si="1400"/>
        <v>9782.71489115035</v>
      </c>
      <c r="AB2378" s="24">
        <f t="shared" si="1414"/>
        <v>902.5877885897786</v>
      </c>
      <c r="AC2378" s="24">
        <f t="shared" si="1415"/>
        <v>734.2190923492426</v>
      </c>
      <c r="AD2378" s="123">
        <f t="shared" si="1416"/>
        <v>11800</v>
      </c>
      <c r="AE2378" s="14">
        <f t="shared" si="1417"/>
        <v>196.66666666666666</v>
      </c>
      <c r="AF2378" s="24">
        <f t="shared" si="1401"/>
        <v>500</v>
      </c>
      <c r="AG2378" s="3">
        <f t="shared" si="1418"/>
        <v>-1</v>
      </c>
      <c r="AH2378" s="14">
        <f t="shared" si="1422"/>
        <v>0</v>
      </c>
      <c r="AI2378" s="14">
        <f t="shared" si="1423"/>
        <v>0</v>
      </c>
      <c r="AJ2378" s="14">
        <f t="shared" si="1424"/>
        <v>0.64999999999999991</v>
      </c>
      <c r="AK2378" s="14">
        <f t="shared" si="1425"/>
        <v>0.87999999999999989</v>
      </c>
      <c r="AL2378" s="24">
        <f t="shared" si="1419"/>
        <v>881.62743098662713</v>
      </c>
      <c r="AM2378" s="14">
        <f t="shared" si="1420"/>
        <v>692.29837714293978</v>
      </c>
      <c r="AN2378" s="138" t="str">
        <f t="shared" si="1421"/>
        <v>modifiée</v>
      </c>
      <c r="AP2378" s="124"/>
    </row>
    <row r="2379" spans="2:42" x14ac:dyDescent="0.25">
      <c r="B2379" s="3">
        <f t="shared" si="1402"/>
        <v>11805</v>
      </c>
      <c r="C2379" s="14">
        <f t="shared" si="1403"/>
        <v>196.75</v>
      </c>
      <c r="D2379" s="11">
        <f t="shared" si="1404"/>
        <v>1123.0617925533386</v>
      </c>
      <c r="E2379" s="11">
        <f t="shared" si="1389"/>
        <v>1106.0587023362332</v>
      </c>
      <c r="F2379" s="11">
        <f t="shared" si="1405"/>
        <v>602.43722718097558</v>
      </c>
      <c r="G2379" s="11">
        <f t="shared" si="1390"/>
        <v>857.35648709806776</v>
      </c>
      <c r="H2379" s="11">
        <f t="shared" si="1391"/>
        <v>734.26108276562172</v>
      </c>
      <c r="I2379" s="24">
        <f t="shared" si="1406"/>
        <v>602.43722718097558</v>
      </c>
      <c r="J2379" s="12">
        <f t="shared" si="1392"/>
        <v>0.21073665064696379</v>
      </c>
      <c r="K2379" s="24">
        <f t="shared" si="1393"/>
        <v>761.91128692356858</v>
      </c>
      <c r="L2379" s="12">
        <f t="shared" si="1407"/>
        <v>0.16131516219461653</v>
      </c>
      <c r="M2379" s="24">
        <f t="shared" si="1408"/>
        <v>857.35648709806776</v>
      </c>
      <c r="N2379" s="12">
        <f t="shared" si="1394"/>
        <v>0.7021386904360476</v>
      </c>
      <c r="O2379" s="24">
        <f t="shared" si="1395"/>
        <v>686.02956175229485</v>
      </c>
      <c r="P2379" s="12">
        <f t="shared" si="1409"/>
        <v>0.23527341678024621</v>
      </c>
      <c r="Q2379" s="24">
        <f t="shared" si="1410"/>
        <v>734.26108276562172</v>
      </c>
      <c r="R2379" s="12">
        <f t="shared" si="1396"/>
        <v>6.9751253444231415E-2</v>
      </c>
      <c r="S2379" s="24">
        <f t="shared" si="1397"/>
        <v>4143.4773510497416</v>
      </c>
      <c r="T2379" s="12">
        <f t="shared" si="1411"/>
        <v>4.1610542033771881E-2</v>
      </c>
      <c r="W2379" s="24">
        <f t="shared" si="1412"/>
        <v>1071.1998880314636</v>
      </c>
      <c r="X2379" s="24">
        <f t="shared" si="1413"/>
        <v>650</v>
      </c>
      <c r="Y2379" s="13">
        <f t="shared" si="1398"/>
        <v>0.24335948626471438</v>
      </c>
      <c r="Z2379" s="24">
        <f t="shared" si="1399"/>
        <v>871.47035761923917</v>
      </c>
      <c r="AA2379" s="24">
        <f t="shared" si="1400"/>
        <v>9781.3670067233888</v>
      </c>
      <c r="AB2379" s="24">
        <f t="shared" si="1414"/>
        <v>902.73048539854267</v>
      </c>
      <c r="AC2379" s="24">
        <f t="shared" si="1415"/>
        <v>734.26108276562172</v>
      </c>
      <c r="AD2379" s="123">
        <f t="shared" si="1416"/>
        <v>11805</v>
      </c>
      <c r="AE2379" s="14">
        <f t="shared" si="1417"/>
        <v>196.75</v>
      </c>
      <c r="AF2379" s="24">
        <f t="shared" si="1401"/>
        <v>500</v>
      </c>
      <c r="AG2379" s="3">
        <f t="shared" si="1418"/>
        <v>-1</v>
      </c>
      <c r="AH2379" s="14">
        <f t="shared" si="1422"/>
        <v>0</v>
      </c>
      <c r="AI2379" s="14">
        <f t="shared" si="1423"/>
        <v>0</v>
      </c>
      <c r="AJ2379" s="14">
        <f t="shared" si="1424"/>
        <v>0.64999999999999991</v>
      </c>
      <c r="AK2379" s="14">
        <f t="shared" si="1425"/>
        <v>0.87999999999999989</v>
      </c>
      <c r="AL2379" s="24">
        <f t="shared" si="1419"/>
        <v>881.75999298546344</v>
      </c>
      <c r="AM2379" s="14">
        <f t="shared" si="1420"/>
        <v>692.32009793946327</v>
      </c>
      <c r="AN2379" s="138" t="str">
        <f t="shared" si="1421"/>
        <v>modifiée</v>
      </c>
      <c r="AP2379" s="124"/>
    </row>
    <row r="2380" spans="2:42" x14ac:dyDescent="0.25">
      <c r="B2380" s="3">
        <f t="shared" si="1402"/>
        <v>11810</v>
      </c>
      <c r="C2380" s="14">
        <f t="shared" si="1403"/>
        <v>196.83333333333334</v>
      </c>
      <c r="D2380" s="11">
        <f t="shared" si="1404"/>
        <v>1123.1251999162216</v>
      </c>
      <c r="E2380" s="11">
        <f t="shared" si="1389"/>
        <v>1106.2794777626054</v>
      </c>
      <c r="F2380" s="11">
        <f t="shared" si="1405"/>
        <v>602.59854234317015</v>
      </c>
      <c r="G2380" s="11">
        <f t="shared" si="1390"/>
        <v>857.59176051484803</v>
      </c>
      <c r="H2380" s="11">
        <f t="shared" si="1391"/>
        <v>734.30269330765555</v>
      </c>
      <c r="I2380" s="24">
        <f t="shared" si="1406"/>
        <v>602.59854234317015</v>
      </c>
      <c r="J2380" s="12">
        <f t="shared" si="1392"/>
        <v>0.21070505028148157</v>
      </c>
      <c r="K2380" s="24">
        <f t="shared" si="1393"/>
        <v>762.02555411887147</v>
      </c>
      <c r="L2380" s="12">
        <f t="shared" si="1407"/>
        <v>0.16126256076265169</v>
      </c>
      <c r="M2380" s="24">
        <f t="shared" si="1408"/>
        <v>857.59176051484803</v>
      </c>
      <c r="N2380" s="12">
        <f t="shared" si="1394"/>
        <v>0.70240705403680537</v>
      </c>
      <c r="O2380" s="24">
        <f t="shared" si="1395"/>
        <v>685.76745538197861</v>
      </c>
      <c r="P2380" s="12">
        <f t="shared" si="1409"/>
        <v>0.23519262218355796</v>
      </c>
      <c r="Q2380" s="24">
        <f t="shared" si="1410"/>
        <v>734.30269330765555</v>
      </c>
      <c r="R2380" s="12">
        <f t="shared" si="1396"/>
        <v>6.9098594266764068E-2</v>
      </c>
      <c r="S2380" s="24">
        <f t="shared" si="1397"/>
        <v>4182.6138710974656</v>
      </c>
      <c r="T2380" s="12">
        <f t="shared" si="1411"/>
        <v>4.1232590182628898E-2</v>
      </c>
      <c r="W2380" s="24">
        <f t="shared" si="1412"/>
        <v>1071.4432475177284</v>
      </c>
      <c r="X2380" s="24">
        <f t="shared" si="1413"/>
        <v>650</v>
      </c>
      <c r="Y2380" s="13">
        <f t="shared" si="1398"/>
        <v>0.24331595674284529</v>
      </c>
      <c r="Z2380" s="24">
        <f t="shared" si="1399"/>
        <v>870.90575612192538</v>
      </c>
      <c r="AA2380" s="24">
        <f t="shared" si="1400"/>
        <v>9780.0261434938639</v>
      </c>
      <c r="AB2380" s="24">
        <f t="shared" si="1414"/>
        <v>902.87297041269198</v>
      </c>
      <c r="AC2380" s="24">
        <f t="shared" si="1415"/>
        <v>734.30269330765555</v>
      </c>
      <c r="AD2380" s="123">
        <f t="shared" si="1416"/>
        <v>11810</v>
      </c>
      <c r="AE2380" s="14">
        <f t="shared" si="1417"/>
        <v>196.83333333333334</v>
      </c>
      <c r="AF2380" s="24">
        <f t="shared" si="1401"/>
        <v>500</v>
      </c>
      <c r="AG2380" s="3">
        <f t="shared" si="1418"/>
        <v>-1</v>
      </c>
      <c r="AH2380" s="14">
        <f t="shared" si="1422"/>
        <v>0</v>
      </c>
      <c r="AI2380" s="14">
        <f t="shared" si="1423"/>
        <v>0</v>
      </c>
      <c r="AJ2380" s="14">
        <f t="shared" si="1424"/>
        <v>0.64999999999999991</v>
      </c>
      <c r="AK2380" s="14">
        <f t="shared" si="1425"/>
        <v>0.87999999999999989</v>
      </c>
      <c r="AL2380" s="24">
        <f t="shared" si="1419"/>
        <v>881.8923546264549</v>
      </c>
      <c r="AM2380" s="14">
        <f t="shared" si="1420"/>
        <v>692.34146173518138</v>
      </c>
      <c r="AN2380" s="138" t="str">
        <f t="shared" si="1421"/>
        <v>modifiée</v>
      </c>
      <c r="AP2380" s="124"/>
    </row>
    <row r="2381" spans="2:42" x14ac:dyDescent="0.25">
      <c r="B2381" s="3">
        <f t="shared" si="1402"/>
        <v>11815</v>
      </c>
      <c r="C2381" s="14">
        <f t="shared" si="1403"/>
        <v>196.91666666666666</v>
      </c>
      <c r="D2381" s="11">
        <f t="shared" si="1404"/>
        <v>1123.1885804570384</v>
      </c>
      <c r="E2381" s="11">
        <f t="shared" si="1389"/>
        <v>1106.5002531889775</v>
      </c>
      <c r="F2381" s="11">
        <f t="shared" si="1405"/>
        <v>602.75980490393283</v>
      </c>
      <c r="G2381" s="11">
        <f t="shared" si="1390"/>
        <v>857.82695313703164</v>
      </c>
      <c r="H2381" s="11">
        <f t="shared" si="1391"/>
        <v>734.34392589783818</v>
      </c>
      <c r="I2381" s="24">
        <f t="shared" si="1406"/>
        <v>602.75980490393283</v>
      </c>
      <c r="J2381" s="12">
        <f t="shared" si="1392"/>
        <v>0.21067339437585741</v>
      </c>
      <c r="K2381" s="24">
        <f t="shared" si="1393"/>
        <v>762.14005651769503</v>
      </c>
      <c r="L2381" s="12">
        <f t="shared" si="1407"/>
        <v>0.16120993516510948</v>
      </c>
      <c r="M2381" s="24">
        <f t="shared" si="1408"/>
        <v>857.82695313703164</v>
      </c>
      <c r="N2381" s="12">
        <f t="shared" si="1394"/>
        <v>0.70267453429801641</v>
      </c>
      <c r="O2381" s="24">
        <f t="shared" si="1395"/>
        <v>685.50641097358994</v>
      </c>
      <c r="P2381" s="12">
        <f t="shared" si="1409"/>
        <v>0.235111531159928</v>
      </c>
      <c r="Q2381" s="24">
        <f t="shared" si="1410"/>
        <v>734.34392589783818</v>
      </c>
      <c r="R2381" s="12">
        <f t="shared" si="1396"/>
        <v>6.8449551748755125E-2</v>
      </c>
      <c r="S2381" s="24">
        <f t="shared" si="1397"/>
        <v>4222.2736521975748</v>
      </c>
      <c r="T2381" s="12">
        <f t="shared" si="1411"/>
        <v>4.0856574874755774E-2</v>
      </c>
      <c r="W2381" s="24">
        <f t="shared" si="1412"/>
        <v>1071.6865634744713</v>
      </c>
      <c r="X2381" s="24">
        <f t="shared" si="1413"/>
        <v>650</v>
      </c>
      <c r="Y2381" s="13">
        <f t="shared" si="1398"/>
        <v>0.24327261170354716</v>
      </c>
      <c r="Z2381" s="24">
        <f t="shared" si="1399"/>
        <v>870.34224286265385</v>
      </c>
      <c r="AA2381" s="24">
        <f t="shared" si="1400"/>
        <v>9778.6922675809219</v>
      </c>
      <c r="AB2381" s="24">
        <f t="shared" si="1414"/>
        <v>903.0152446861548</v>
      </c>
      <c r="AC2381" s="24">
        <f t="shared" si="1415"/>
        <v>734.34392589783818</v>
      </c>
      <c r="AD2381" s="123">
        <f t="shared" si="1416"/>
        <v>11815</v>
      </c>
      <c r="AE2381" s="14">
        <f t="shared" si="1417"/>
        <v>196.91666666666666</v>
      </c>
      <c r="AF2381" s="24">
        <f t="shared" si="1401"/>
        <v>500</v>
      </c>
      <c r="AG2381" s="3">
        <f t="shared" si="1418"/>
        <v>-1</v>
      </c>
      <c r="AH2381" s="14">
        <f t="shared" si="1422"/>
        <v>0</v>
      </c>
      <c r="AI2381" s="14">
        <f t="shared" si="1423"/>
        <v>0</v>
      </c>
      <c r="AJ2381" s="14">
        <f t="shared" si="1424"/>
        <v>0.64999999999999991</v>
      </c>
      <c r="AK2381" s="14">
        <f t="shared" si="1425"/>
        <v>0.87999999999999989</v>
      </c>
      <c r="AL2381" s="24">
        <f t="shared" si="1419"/>
        <v>882.02451691591045</v>
      </c>
      <c r="AM2381" s="14">
        <f t="shared" si="1420"/>
        <v>692.36247035734948</v>
      </c>
      <c r="AN2381" s="138" t="str">
        <f t="shared" si="1421"/>
        <v>modifiée</v>
      </c>
      <c r="AP2381" s="124"/>
    </row>
    <row r="2382" spans="2:42" x14ac:dyDescent="0.25">
      <c r="B2382" s="3">
        <f t="shared" si="1402"/>
        <v>11820</v>
      </c>
      <c r="C2382" s="14">
        <f t="shared" si="1403"/>
        <v>197</v>
      </c>
      <c r="D2382" s="11">
        <f t="shared" si="1404"/>
        <v>1123.2519341984714</v>
      </c>
      <c r="E2382" s="11">
        <f t="shared" si="1389"/>
        <v>1106.7210286153497</v>
      </c>
      <c r="F2382" s="11">
        <f t="shared" si="1405"/>
        <v>602.92101483909789</v>
      </c>
      <c r="G2382" s="11">
        <f t="shared" si="1390"/>
        <v>858.06206466819151</v>
      </c>
      <c r="H2382" s="11">
        <f t="shared" si="1391"/>
        <v>734.38478247271291</v>
      </c>
      <c r="I2382" s="24">
        <f t="shared" si="1406"/>
        <v>602.92101483909789</v>
      </c>
      <c r="J2382" s="12">
        <f t="shared" si="1392"/>
        <v>0.21064168279336248</v>
      </c>
      <c r="K2382" s="24">
        <f t="shared" si="1393"/>
        <v>762.25479481143861</v>
      </c>
      <c r="L2382" s="12">
        <f t="shared" si="1407"/>
        <v>0.16115728533639248</v>
      </c>
      <c r="M2382" s="24">
        <f t="shared" si="1408"/>
        <v>858.06206466819151</v>
      </c>
      <c r="N2382" s="12">
        <f t="shared" si="1394"/>
        <v>0.70294113519113677</v>
      </c>
      <c r="O2382" s="24">
        <f t="shared" si="1395"/>
        <v>685.24642245925213</v>
      </c>
      <c r="P2382" s="12">
        <f t="shared" si="1409"/>
        <v>0.2350301457090814</v>
      </c>
      <c r="Q2382" s="24">
        <f t="shared" si="1410"/>
        <v>734.38478247271291</v>
      </c>
      <c r="R2382" s="12">
        <f t="shared" si="1396"/>
        <v>6.7804146386152217E-2</v>
      </c>
      <c r="S2382" s="24">
        <f t="shared" si="1397"/>
        <v>4262.4640860094787</v>
      </c>
      <c r="T2382" s="12">
        <f t="shared" si="1411"/>
        <v>4.0482509814369336E-2</v>
      </c>
      <c r="W2382" s="24">
        <f t="shared" si="1412"/>
        <v>1071.9298360861749</v>
      </c>
      <c r="X2382" s="24">
        <f t="shared" si="1413"/>
        <v>650</v>
      </c>
      <c r="Y2382" s="13">
        <f t="shared" si="1398"/>
        <v>0.24322945027064322</v>
      </c>
      <c r="Z2382" s="24">
        <f t="shared" si="1399"/>
        <v>869.77981322937126</v>
      </c>
      <c r="AA2382" s="24">
        <f t="shared" si="1400"/>
        <v>9777.3653452427861</v>
      </c>
      <c r="AB2382" s="24">
        <f t="shared" si="1414"/>
        <v>903.15730927944389</v>
      </c>
      <c r="AC2382" s="24">
        <f t="shared" si="1415"/>
        <v>734.38478247271291</v>
      </c>
      <c r="AD2382" s="123">
        <f t="shared" si="1416"/>
        <v>11820</v>
      </c>
      <c r="AE2382" s="14">
        <f t="shared" si="1417"/>
        <v>197</v>
      </c>
      <c r="AF2382" s="24">
        <f t="shared" si="1401"/>
        <v>500</v>
      </c>
      <c r="AG2382" s="3">
        <f t="shared" si="1418"/>
        <v>-1</v>
      </c>
      <c r="AH2382" s="14">
        <f t="shared" si="1422"/>
        <v>0</v>
      </c>
      <c r="AI2382" s="14">
        <f t="shared" si="1423"/>
        <v>0</v>
      </c>
      <c r="AJ2382" s="14">
        <f t="shared" si="1424"/>
        <v>0.64999999999999991</v>
      </c>
      <c r="AK2382" s="14">
        <f t="shared" si="1425"/>
        <v>0.87999999999999989</v>
      </c>
      <c r="AL2382" s="24">
        <f t="shared" si="1419"/>
        <v>882.1564808662539</v>
      </c>
      <c r="AM2382" s="14">
        <f t="shared" si="1420"/>
        <v>692.38312564633293</v>
      </c>
      <c r="AN2382" s="138" t="str">
        <f t="shared" si="1421"/>
        <v>modifiée</v>
      </c>
      <c r="AP2382" s="124"/>
    </row>
    <row r="2383" spans="2:42" x14ac:dyDescent="0.25">
      <c r="B2383" s="3">
        <f t="shared" si="1402"/>
        <v>11825</v>
      </c>
      <c r="C2383" s="14">
        <f t="shared" si="1403"/>
        <v>197.08333333333334</v>
      </c>
      <c r="D2383" s="11">
        <f t="shared" si="1404"/>
        <v>1123.3152611631745</v>
      </c>
      <c r="E2383" s="11">
        <f t="shared" si="1389"/>
        <v>1106.941804041722</v>
      </c>
      <c r="F2383" s="11">
        <f t="shared" si="1405"/>
        <v>603.08217212443424</v>
      </c>
      <c r="G2383" s="11">
        <f t="shared" si="1390"/>
        <v>858.29709481390057</v>
      </c>
      <c r="H2383" s="11">
        <f t="shared" si="1391"/>
        <v>734.42526498252732</v>
      </c>
      <c r="I2383" s="24">
        <f t="shared" si="1406"/>
        <v>603.08217212443424</v>
      </c>
      <c r="J2383" s="12">
        <f t="shared" si="1392"/>
        <v>0.21060991539684315</v>
      </c>
      <c r="K2383" s="24">
        <f t="shared" si="1393"/>
        <v>762.36976969412592</v>
      </c>
      <c r="L2383" s="12">
        <f t="shared" si="1407"/>
        <v>0.16110461121065398</v>
      </c>
      <c r="M2383" s="24">
        <f t="shared" si="1408"/>
        <v>858.29709481390057</v>
      </c>
      <c r="N2383" s="12">
        <f t="shared" si="1394"/>
        <v>0.70320686066583671</v>
      </c>
      <c r="O2383" s="24">
        <f t="shared" si="1395"/>
        <v>684.98748381533437</v>
      </c>
      <c r="P2383" s="12">
        <f t="shared" si="1409"/>
        <v>0.23494846781899856</v>
      </c>
      <c r="Q2383" s="24">
        <f t="shared" si="1410"/>
        <v>734.42526498252732</v>
      </c>
      <c r="R2383" s="12">
        <f t="shared" si="1396"/>
        <v>6.7162398030636297E-2</v>
      </c>
      <c r="S2383" s="24">
        <f t="shared" si="1397"/>
        <v>4303.1926692324068</v>
      </c>
      <c r="T2383" s="12">
        <f t="shared" si="1411"/>
        <v>4.0110408358255058E-2</v>
      </c>
      <c r="W2383" s="24">
        <f t="shared" si="1412"/>
        <v>1072.1730655364456</v>
      </c>
      <c r="X2383" s="24">
        <f t="shared" si="1413"/>
        <v>650</v>
      </c>
      <c r="Y2383" s="13">
        <f t="shared" si="1398"/>
        <v>0.24318647157161416</v>
      </c>
      <c r="Z2383" s="24">
        <f t="shared" si="1399"/>
        <v>869.21846263190901</v>
      </c>
      <c r="AA2383" s="24">
        <f t="shared" si="1400"/>
        <v>9776.0453428758956</v>
      </c>
      <c r="AB2383" s="24">
        <f t="shared" si="1414"/>
        <v>903.29916525948647</v>
      </c>
      <c r="AC2383" s="24">
        <f t="shared" si="1415"/>
        <v>734.42526498252732</v>
      </c>
      <c r="AD2383" s="123">
        <f t="shared" si="1416"/>
        <v>11825</v>
      </c>
      <c r="AE2383" s="14">
        <f t="shared" si="1417"/>
        <v>197.08333333333334</v>
      </c>
      <c r="AF2383" s="24">
        <f t="shared" si="1401"/>
        <v>500</v>
      </c>
      <c r="AG2383" s="3">
        <f t="shared" si="1418"/>
        <v>-1</v>
      </c>
      <c r="AH2383" s="14">
        <f t="shared" si="1422"/>
        <v>0</v>
      </c>
      <c r="AI2383" s="14">
        <f t="shared" si="1423"/>
        <v>0</v>
      </c>
      <c r="AJ2383" s="14">
        <f t="shared" si="1424"/>
        <v>0.64999999999999991</v>
      </c>
      <c r="AK2383" s="14">
        <f t="shared" si="1425"/>
        <v>0.87999999999999989</v>
      </c>
      <c r="AL2383" s="24">
        <f t="shared" si="1419"/>
        <v>882.28824749586306</v>
      </c>
      <c r="AM2383" s="14">
        <f t="shared" si="1420"/>
        <v>692.40342945528039</v>
      </c>
      <c r="AN2383" s="138" t="str">
        <f t="shared" si="1421"/>
        <v>modifiée</v>
      </c>
      <c r="AP2383" s="124"/>
    </row>
    <row r="2384" spans="2:42" x14ac:dyDescent="0.25">
      <c r="B2384" s="3">
        <f t="shared" si="1402"/>
        <v>11830</v>
      </c>
      <c r="C2384" s="14">
        <f t="shared" si="1403"/>
        <v>197.16666666666666</v>
      </c>
      <c r="D2384" s="11">
        <f t="shared" si="1404"/>
        <v>1123.3785613737721</v>
      </c>
      <c r="E2384" s="11">
        <f t="shared" si="1389"/>
        <v>1107.162579468094</v>
      </c>
      <c r="F2384" s="11">
        <f t="shared" si="1405"/>
        <v>603.24327673564494</v>
      </c>
      <c r="G2384" s="11">
        <f t="shared" si="1390"/>
        <v>858.53204328171955</v>
      </c>
      <c r="H2384" s="11">
        <f t="shared" si="1391"/>
        <v>734.46537539088558</v>
      </c>
      <c r="I2384" s="24">
        <f t="shared" si="1406"/>
        <v>603.24327673564494</v>
      </c>
      <c r="J2384" s="12">
        <f t="shared" si="1392"/>
        <v>0.21057809204872008</v>
      </c>
      <c r="K2384" s="24">
        <f t="shared" si="1393"/>
        <v>762.4849818624167</v>
      </c>
      <c r="L2384" s="12">
        <f t="shared" si="1407"/>
        <v>0.16105191272180186</v>
      </c>
      <c r="M2384" s="24">
        <f t="shared" si="1408"/>
        <v>858.53204328171955</v>
      </c>
      <c r="N2384" s="12">
        <f t="shared" si="1394"/>
        <v>0.70347171465013458</v>
      </c>
      <c r="O2384" s="24">
        <f t="shared" si="1395"/>
        <v>684.72958906206372</v>
      </c>
      <c r="P2384" s="12">
        <f t="shared" si="1409"/>
        <v>0.23486649946600682</v>
      </c>
      <c r="Q2384" s="24">
        <f t="shared" si="1410"/>
        <v>734.46537539088558</v>
      </c>
      <c r="R2384" s="12">
        <f t="shared" si="1396"/>
        <v>6.6524325887391267E-2</v>
      </c>
      <c r="S2384" s="24">
        <f t="shared" si="1397"/>
        <v>4344.4670050881559</v>
      </c>
      <c r="T2384" s="12">
        <f t="shared" si="1411"/>
        <v>3.9740283513389152E-2</v>
      </c>
      <c r="W2384" s="24">
        <f t="shared" si="1412"/>
        <v>1072.4162520080172</v>
      </c>
      <c r="X2384" s="24">
        <f t="shared" si="1413"/>
        <v>650</v>
      </c>
      <c r="Y2384" s="13">
        <f t="shared" si="1398"/>
        <v>0.24314367473759321</v>
      </c>
      <c r="Z2384" s="24">
        <f t="shared" si="1399"/>
        <v>868.65818650192068</v>
      </c>
      <c r="AA2384" s="24">
        <f t="shared" si="1400"/>
        <v>9774.7322270147542</v>
      </c>
      <c r="AB2384" s="24">
        <f t="shared" si="1414"/>
        <v>903.44081369945138</v>
      </c>
      <c r="AC2384" s="24">
        <f t="shared" si="1415"/>
        <v>734.46537539088558</v>
      </c>
      <c r="AD2384" s="123">
        <f t="shared" si="1416"/>
        <v>11830</v>
      </c>
      <c r="AE2384" s="14">
        <f t="shared" si="1417"/>
        <v>197.16666666666666</v>
      </c>
      <c r="AF2384" s="24">
        <f t="shared" si="1401"/>
        <v>500</v>
      </c>
      <c r="AG2384" s="3">
        <f t="shared" si="1418"/>
        <v>-1</v>
      </c>
      <c r="AH2384" s="14">
        <f t="shared" si="1422"/>
        <v>0</v>
      </c>
      <c r="AI2384" s="14">
        <f t="shared" si="1423"/>
        <v>0</v>
      </c>
      <c r="AJ2384" s="14">
        <f t="shared" si="1424"/>
        <v>0.64999999999999991</v>
      </c>
      <c r="AK2384" s="14">
        <f t="shared" si="1425"/>
        <v>0.87999999999999989</v>
      </c>
      <c r="AL2384" s="24">
        <f t="shared" si="1419"/>
        <v>882.41981782890582</v>
      </c>
      <c r="AM2384" s="14">
        <f t="shared" si="1420"/>
        <v>692.42338364979446</v>
      </c>
      <c r="AN2384" s="138" t="str">
        <f t="shared" si="1421"/>
        <v>modifiée</v>
      </c>
      <c r="AP2384" s="124"/>
    </row>
    <row r="2385" spans="2:42" x14ac:dyDescent="0.25">
      <c r="B2385" s="3">
        <f t="shared" si="1402"/>
        <v>11835</v>
      </c>
      <c r="C2385" s="14">
        <f t="shared" si="1403"/>
        <v>197.25</v>
      </c>
      <c r="D2385" s="11">
        <f t="shared" si="1404"/>
        <v>1123.4418348528613</v>
      </c>
      <c r="E2385" s="11">
        <f t="shared" si="1389"/>
        <v>1107.3833548944663</v>
      </c>
      <c r="F2385" s="11">
        <f t="shared" si="1405"/>
        <v>603.40432864836669</v>
      </c>
      <c r="G2385" s="11">
        <f t="shared" si="1390"/>
        <v>858.76690978118552</v>
      </c>
      <c r="H2385" s="11">
        <f t="shared" si="1391"/>
        <v>734.50511567439901</v>
      </c>
      <c r="I2385" s="24">
        <f t="shared" si="1406"/>
        <v>603.40432864836669</v>
      </c>
      <c r="J2385" s="12">
        <f t="shared" si="1392"/>
        <v>0.21054621261098658</v>
      </c>
      <c r="K2385" s="24">
        <f t="shared" si="1393"/>
        <v>762.60043201561859</v>
      </c>
      <c r="L2385" s="12">
        <f t="shared" si="1407"/>
        <v>0.16099918980345981</v>
      </c>
      <c r="M2385" s="24">
        <f t="shared" si="1408"/>
        <v>858.76690978118552</v>
      </c>
      <c r="N2385" s="12">
        <f t="shared" si="1394"/>
        <v>0.70373570105052952</v>
      </c>
      <c r="O2385" s="24">
        <f t="shared" si="1395"/>
        <v>684.47273226313962</v>
      </c>
      <c r="P2385" s="12">
        <f t="shared" si="1409"/>
        <v>0.23478424261472511</v>
      </c>
      <c r="Q2385" s="24">
        <f t="shared" si="1410"/>
        <v>734.50511567439901</v>
      </c>
      <c r="R2385" s="12">
        <f t="shared" si="1396"/>
        <v>6.5889948513159838E-2</v>
      </c>
      <c r="S2385" s="24">
        <f t="shared" si="1397"/>
        <v>4386.2948048256594</v>
      </c>
      <c r="T2385" s="12">
        <f t="shared" si="1411"/>
        <v>3.9372147934710951E-2</v>
      </c>
      <c r="W2385" s="24">
        <f t="shared" si="1412"/>
        <v>1072.6593956827548</v>
      </c>
      <c r="X2385" s="24">
        <f t="shared" si="1413"/>
        <v>650</v>
      </c>
      <c r="Y2385" s="13">
        <f t="shared" si="1398"/>
        <v>0.24310105890335565</v>
      </c>
      <c r="Z2385" s="24">
        <f t="shared" si="1399"/>
        <v>868.09898029278543</v>
      </c>
      <c r="AA2385" s="24">
        <f t="shared" si="1400"/>
        <v>9773.4259643315654</v>
      </c>
      <c r="AB2385" s="24">
        <f t="shared" si="1414"/>
        <v>903.58225567857698</v>
      </c>
      <c r="AC2385" s="24">
        <f t="shared" si="1415"/>
        <v>734.50511567439901</v>
      </c>
      <c r="AD2385" s="123">
        <f t="shared" si="1416"/>
        <v>11835</v>
      </c>
      <c r="AE2385" s="14">
        <f t="shared" si="1417"/>
        <v>197.25</v>
      </c>
      <c r="AF2385" s="24">
        <f t="shared" si="1401"/>
        <v>500</v>
      </c>
      <c r="AG2385" s="3">
        <f t="shared" si="1418"/>
        <v>-1</v>
      </c>
      <c r="AH2385" s="14">
        <f t="shared" si="1422"/>
        <v>0</v>
      </c>
      <c r="AI2385" s="14">
        <f t="shared" si="1423"/>
        <v>0</v>
      </c>
      <c r="AJ2385" s="14">
        <f t="shared" si="1424"/>
        <v>0.64999999999999991</v>
      </c>
      <c r="AK2385" s="14">
        <f t="shared" si="1425"/>
        <v>0.87999999999999989</v>
      </c>
      <c r="AL2385" s="24">
        <f t="shared" si="1419"/>
        <v>882.55119289517722</v>
      </c>
      <c r="AM2385" s="14">
        <f t="shared" si="1420"/>
        <v>692.4429901075996</v>
      </c>
      <c r="AN2385" s="138" t="str">
        <f t="shared" si="1421"/>
        <v>modifiée</v>
      </c>
      <c r="AP2385" s="124"/>
    </row>
    <row r="2386" spans="2:42" x14ac:dyDescent="0.25">
      <c r="B2386" s="3">
        <f t="shared" si="1402"/>
        <v>11840</v>
      </c>
      <c r="C2386" s="14">
        <f t="shared" si="1403"/>
        <v>197.33333333333334</v>
      </c>
      <c r="D2386" s="11">
        <f t="shared" si="1404"/>
        <v>1123.5050816230096</v>
      </c>
      <c r="E2386" s="11">
        <f t="shared" ref="E2386:E2449" si="1426">IF(B2386&lt;=40*60,20+345*CRed_1*LOG(8*C2386+1,10),ThetaG40+(ThetaG120-ThetaG40)/80*(C2386-40))</f>
        <v>1107.6041303208385</v>
      </c>
      <c r="F2386" s="11">
        <f t="shared" si="1405"/>
        <v>603.56532783817011</v>
      </c>
      <c r="G2386" s="11">
        <f t="shared" ref="G2386:G2449" si="1427">M2386</f>
        <v>859.00169402380027</v>
      </c>
      <c r="H2386" s="11">
        <f t="shared" ref="H2386:H2449" si="1428">Q2386</f>
        <v>734.54448782233374</v>
      </c>
      <c r="I2386" s="24">
        <f t="shared" si="1406"/>
        <v>603.56532783817011</v>
      </c>
      <c r="J2386" s="12">
        <f t="shared" ref="J2386:J2449" si="1429">Cp*RhoP/(K2386*RhoA)*dP/1000*MassivSS</f>
        <v>0.21051427694520666</v>
      </c>
      <c r="K2386" s="24">
        <f t="shared" ref="K2386:K2449" si="1430">IF(I2386&lt;600,425+0.773*I2386-1.69/1000*I2386^2+2.22/1000^2*I2386^3,IF(I2386&lt;735,666+13002/(738-I2386),IF(I2386&lt;900,545+17820/(I2386-731),650)))</f>
        <v>762.71612085570041</v>
      </c>
      <c r="L2386" s="12">
        <f t="shared" si="1407"/>
        <v>0.1609464423890474</v>
      </c>
      <c r="M2386" s="24">
        <f t="shared" si="1408"/>
        <v>859.00169402380027</v>
      </c>
      <c r="N2386" s="12">
        <f t="shared" ref="N2386:N2449" si="1431">Cp*RhoP/(O2386*RhoA)*dP/1000*MassivW</f>
        <v>0.70399882375213463</v>
      </c>
      <c r="O2386" s="24">
        <f t="shared" ref="O2386:O2449" si="1432">IF(M2386&lt;600,425+0.773*M2386-1.69/1000*M2386^2+2.22/1000^2*M2386^3,IF(M2386&lt;735,666+13002/(738-M2386),IF(M2386&lt;900,545+17820/(M2386-731),650)))</f>
        <v>684.21690752535346</v>
      </c>
      <c r="P2386" s="12">
        <f t="shared" si="1409"/>
        <v>0.23470169921841852</v>
      </c>
      <c r="Q2386" s="24">
        <f t="shared" si="1410"/>
        <v>734.54448782233374</v>
      </c>
      <c r="R2386" s="12">
        <f t="shared" ref="R2386:R2449" si="1433">Cp*RhoP/(S2386*RhoA)*dP/1000*MassivSI</f>
        <v>6.5259283814604122E-2</v>
      </c>
      <c r="S2386" s="24">
        <f t="shared" ref="S2386:S2449" si="1434">IF(Q2386&lt;600,425+0.773*Q2386-1.69/1000*Q2386^2+2.22/1000^2*Q2386^3,IF(Q2386&lt;735,666+13002/(738-Q2386),IF(Q2386&lt;900,545+17820/(Q2386-731),650)))</f>
        <v>4428.6838892465166</v>
      </c>
      <c r="T2386" s="12">
        <f t="shared" si="1411"/>
        <v>3.9006013923108221E-2</v>
      </c>
      <c r="W2386" s="24">
        <f t="shared" si="1412"/>
        <v>1072.9024967416583</v>
      </c>
      <c r="X2386" s="24">
        <f t="shared" si="1413"/>
        <v>650</v>
      </c>
      <c r="Y2386" s="13">
        <f t="shared" ref="Y2386:Y2449" si="1435">MAX(MassivSSCO/(X2386*RhoA)*DeltaT*(Z2386+AA2386),L2386)</f>
        <v>0.24305862320730373</v>
      </c>
      <c r="Z2386" s="24">
        <f t="shared" ref="Z2386:Z2449" si="1436">AlphaC*(E2386-W2386)</f>
        <v>867.54083947950562</v>
      </c>
      <c r="AA2386" s="24">
        <f t="shared" ref="AA2386:AA2449" si="1437">Phi*EpsilonF*0.7*Botzman/10^8*EpsilonA*((E2386+273)^4-(W2386+273)^4)</f>
        <v>9772.1265216356824</v>
      </c>
      <c r="AB2386" s="24">
        <f t="shared" si="1414"/>
        <v>903.72349228199596</v>
      </c>
      <c r="AC2386" s="24">
        <f t="shared" si="1415"/>
        <v>734.54448782233374</v>
      </c>
      <c r="AD2386" s="123">
        <f t="shared" si="1416"/>
        <v>11840</v>
      </c>
      <c r="AE2386" s="14">
        <f t="shared" si="1417"/>
        <v>197.33333333333334</v>
      </c>
      <c r="AF2386" s="24">
        <f t="shared" ref="AF2386:AF2449" si="1438">IF(AC2386&lt;=450,Thetha0_0,IF(AC2386&gt;=650,Thetha0_2,(IF(AC2386&lt;=550,Thetha0_0+(Thetha0_1-Thetha0_0)/100*(AC2386-450),Thetha0_1+(Thetha0_2-Thetha0_1)/100*(AC2386-550)))))</f>
        <v>500</v>
      </c>
      <c r="AG2386" s="3">
        <f t="shared" si="1418"/>
        <v>-1</v>
      </c>
      <c r="AH2386" s="14">
        <f t="shared" si="1422"/>
        <v>0</v>
      </c>
      <c r="AI2386" s="14">
        <f t="shared" si="1423"/>
        <v>0</v>
      </c>
      <c r="AJ2386" s="14">
        <f t="shared" si="1424"/>
        <v>0.64999999999999991</v>
      </c>
      <c r="AK2386" s="14">
        <f t="shared" si="1425"/>
        <v>0.87999999999999989</v>
      </c>
      <c r="AL2386" s="24">
        <f t="shared" si="1419"/>
        <v>882.68237372993417</v>
      </c>
      <c r="AM2386" s="14">
        <f t="shared" si="1420"/>
        <v>692.46225071820993</v>
      </c>
      <c r="AN2386" s="138" t="str">
        <f t="shared" si="1421"/>
        <v>modifiée</v>
      </c>
      <c r="AP2386" s="124"/>
    </row>
    <row r="2387" spans="2:42" x14ac:dyDescent="0.25">
      <c r="B2387" s="3">
        <f t="shared" ref="B2387:B2450" si="1439">B2386+DeltaT</f>
        <v>11845</v>
      </c>
      <c r="C2387" s="14">
        <f t="shared" ref="C2387:C2450" si="1440">B2387/60</f>
        <v>197.41666666666666</v>
      </c>
      <c r="D2387" s="11">
        <f t="shared" ref="D2387:D2450" si="1441">20+345*LOG(8*C2387+1,10)</f>
        <v>1123.5683017067563</v>
      </c>
      <c r="E2387" s="11">
        <f t="shared" si="1426"/>
        <v>1107.8249057472108</v>
      </c>
      <c r="F2387" s="11">
        <f t="shared" ref="F2387:F2450" si="1442">I2387</f>
        <v>603.72627428055921</v>
      </c>
      <c r="G2387" s="11">
        <f t="shared" si="1427"/>
        <v>859.23639572301863</v>
      </c>
      <c r="H2387" s="11">
        <f t="shared" si="1428"/>
        <v>734.58349383625682</v>
      </c>
      <c r="I2387" s="24">
        <f t="shared" ref="I2387:I2450" si="1443">I2386+IF(Limit=Oui,MAX(0,L2386),L2386)</f>
        <v>603.72627428055921</v>
      </c>
      <c r="J2387" s="12">
        <f t="shared" si="1429"/>
        <v>0.21048228491251397</v>
      </c>
      <c r="K2387" s="24">
        <f t="shared" si="1430"/>
        <v>762.8320490873034</v>
      </c>
      <c r="L2387" s="12">
        <f t="shared" ref="L2387:L2450" si="1444">LambdaP*MassivSS/(dP/1000)/(K2387*RhoA)/(1+J2387/3)*(D2387-I2387)*DeltaT-(EXP(J2387/10)-1)*(D2387-D2386)</f>
        <v>0.16089367041168831</v>
      </c>
      <c r="M2387" s="24">
        <f t="shared" ref="M2387:M2450" si="1445">M2386+IF(Limit=Oui,MAX(0,P2386),P2386)</f>
        <v>859.23639572301863</v>
      </c>
      <c r="N2387" s="12">
        <f t="shared" si="1431"/>
        <v>0.70426108661880715</v>
      </c>
      <c r="O2387" s="24">
        <f t="shared" si="1432"/>
        <v>683.96210899821233</v>
      </c>
      <c r="P2387" s="12">
        <f t="shared" ref="P2387:P2450" si="1446">LambdaP*MassivW/(dP/1000)/(O2387*RhoA)/(1+N2387/3)*(D2387-M2387)*DeltaT-(EXP(N2387/10)-1)*(D2387-D2386)</f>
        <v>0.23461887121875905</v>
      </c>
      <c r="Q2387" s="24">
        <f t="shared" ref="Q2387:Q2450" si="1447">Q2386+IF(Limit=Oui,MAX(0,T2386),T2386)</f>
        <v>734.58349383625682</v>
      </c>
      <c r="R2387" s="12">
        <f t="shared" si="1433"/>
        <v>6.4632349046952711E-2</v>
      </c>
      <c r="S2387" s="24">
        <f t="shared" si="1434"/>
        <v>4471.6421902528637</v>
      </c>
      <c r="T2387" s="12">
        <f t="shared" ref="T2387:T2450" si="1448">LambdaP*MassivSI/(dP/1000)/(S2387*RhoA)/(1+R2387/3)*(D2387-Q2387)*DeltaT-(EXP(R2387/10)-1)*(D2387-D2386)</f>
        <v>3.8641893423513964E-2</v>
      </c>
      <c r="W2387" s="24">
        <f t="shared" ref="W2387:W2450" si="1449">W2386+IF(Limit=Oui,MAX(0,Y2386),Y2386)</f>
        <v>1073.1455553648657</v>
      </c>
      <c r="X2387" s="24">
        <f t="shared" ref="X2387:X2450" si="1450">IF(W2387&lt;600,425+0.773*W2387-1.69/1000*W2387^2+2.22/1000^2*W2387^3,IF(W2387&lt;735,666+13002/(738-W2387),IF(W2387&lt;900,545+17820/(W2387-731),650)))</f>
        <v>650</v>
      </c>
      <c r="Y2387" s="13">
        <f t="shared" si="1435"/>
        <v>0.24301636679146024</v>
      </c>
      <c r="Z2387" s="24">
        <f t="shared" si="1436"/>
        <v>866.9837595586273</v>
      </c>
      <c r="AA2387" s="24">
        <f t="shared" si="1437"/>
        <v>9770.8338658733956</v>
      </c>
      <c r="AB2387" s="24">
        <f t="shared" ref="AB2387:AB2450" si="1451">MAX(M2387,AVERAGE(W2387,AC2387))</f>
        <v>903.86452460056125</v>
      </c>
      <c r="AC2387" s="24">
        <f t="shared" ref="AC2387:AC2450" si="1452">Q2387</f>
        <v>734.58349383625682</v>
      </c>
      <c r="AD2387" s="123">
        <f t="shared" ref="AD2387:AD2450" si="1453">B2387</f>
        <v>11845</v>
      </c>
      <c r="AE2387" s="14">
        <f t="shared" ref="AE2387:AE2450" si="1454">C2387</f>
        <v>197.41666666666666</v>
      </c>
      <c r="AF2387" s="24">
        <f t="shared" si="1438"/>
        <v>500</v>
      </c>
      <c r="AG2387" s="3">
        <f t="shared" ref="AG2387:AG2450" si="1455">IF(C2387&lt;=30,AH2387,IF(C2387&lt;=60,AI2387,IF(C2387&lt;=90,AJ2387,IF(C2387&lt;=120,AK2387,-1))))</f>
        <v>-1</v>
      </c>
      <c r="AH2387" s="14">
        <f t="shared" si="1422"/>
        <v>0</v>
      </c>
      <c r="AI2387" s="14">
        <f t="shared" si="1423"/>
        <v>0</v>
      </c>
      <c r="AJ2387" s="14">
        <f t="shared" si="1424"/>
        <v>0.64999999999999991</v>
      </c>
      <c r="AK2387" s="14">
        <f t="shared" si="1425"/>
        <v>0.87999999999999989</v>
      </c>
      <c r="AL2387" s="24">
        <f t="shared" ref="AL2387:AL2450" si="1456">MAX(M2387,AVERAGE(W2387,AM2387))</f>
        <v>882.81336137372909</v>
      </c>
      <c r="AM2387" s="14">
        <f t="shared" ref="AM2387:AM2450" si="1457">IF(W2387&gt;=AF2387,(1+(W2387-AF2387)*AG2387/10000)*AC2387,AC2387)</f>
        <v>692.48116738259239</v>
      </c>
      <c r="AN2387" s="138" t="str">
        <f t="shared" ref="AN2387:AN2450" si="1458">IF(AM2387=AC2387,"","modifiée")</f>
        <v>modifiée</v>
      </c>
      <c r="AP2387" s="124"/>
    </row>
    <row r="2388" spans="2:42" x14ac:dyDescent="0.25">
      <c r="B2388" s="3">
        <f t="shared" si="1439"/>
        <v>11850</v>
      </c>
      <c r="C2388" s="14">
        <f t="shared" si="1440"/>
        <v>197.5</v>
      </c>
      <c r="D2388" s="11">
        <f t="shared" si="1441"/>
        <v>1123.631495126612</v>
      </c>
      <c r="E2388" s="11">
        <f t="shared" si="1426"/>
        <v>1108.045681173583</v>
      </c>
      <c r="F2388" s="11">
        <f t="shared" si="1442"/>
        <v>603.88716795097093</v>
      </c>
      <c r="G2388" s="11">
        <f t="shared" si="1427"/>
        <v>859.47101459423743</v>
      </c>
      <c r="H2388" s="11">
        <f t="shared" si="1428"/>
        <v>734.62213572968028</v>
      </c>
      <c r="I2388" s="24">
        <f t="shared" si="1443"/>
        <v>603.88716795097093</v>
      </c>
      <c r="J2388" s="12">
        <f t="shared" si="1429"/>
        <v>0.21045023637360988</v>
      </c>
      <c r="K2388" s="24">
        <f t="shared" si="1430"/>
        <v>762.94821741775399</v>
      </c>
      <c r="L2388" s="12">
        <f t="shared" si="1444"/>
        <v>0.16084087380428164</v>
      </c>
      <c r="M2388" s="24">
        <f t="shared" si="1445"/>
        <v>859.47101459423743</v>
      </c>
      <c r="N2388" s="12">
        <f t="shared" si="1431"/>
        <v>0.70452249349327978</v>
      </c>
      <c r="O2388" s="24">
        <f t="shared" si="1432"/>
        <v>683.70833087356436</v>
      </c>
      <c r="P2388" s="12">
        <f t="shared" si="1446"/>
        <v>0.2345357605461475</v>
      </c>
      <c r="Q2388" s="24">
        <f t="shared" si="1447"/>
        <v>734.62213572968028</v>
      </c>
      <c r="R2388" s="12">
        <f t="shared" si="1433"/>
        <v>6.4009160812943208E-2</v>
      </c>
      <c r="S2388" s="24">
        <f t="shared" si="1434"/>
        <v>4515.1777524173121</v>
      </c>
      <c r="T2388" s="12">
        <f t="shared" si="1448"/>
        <v>3.8279798023226064E-2</v>
      </c>
      <c r="W2388" s="24">
        <f t="shared" si="1449"/>
        <v>1073.3885717316571</v>
      </c>
      <c r="X2388" s="24">
        <f t="shared" si="1450"/>
        <v>650</v>
      </c>
      <c r="Y2388" s="13">
        <f t="shared" si="1435"/>
        <v>0.24297428880145283</v>
      </c>
      <c r="Z2388" s="24">
        <f t="shared" si="1436"/>
        <v>866.4277360481492</v>
      </c>
      <c r="AA2388" s="24">
        <f t="shared" si="1437"/>
        <v>9769.5479641273432</v>
      </c>
      <c r="AB2388" s="24">
        <f t="shared" si="1451"/>
        <v>904.00535373066873</v>
      </c>
      <c r="AC2388" s="24">
        <f t="shared" si="1452"/>
        <v>734.62213572968028</v>
      </c>
      <c r="AD2388" s="123">
        <f t="shared" si="1453"/>
        <v>11850</v>
      </c>
      <c r="AE2388" s="14">
        <f t="shared" si="1454"/>
        <v>197.5</v>
      </c>
      <c r="AF2388" s="24">
        <f t="shared" si="1438"/>
        <v>500</v>
      </c>
      <c r="AG2388" s="3">
        <f t="shared" si="1455"/>
        <v>-1</v>
      </c>
      <c r="AH2388" s="14">
        <f t="shared" si="1422"/>
        <v>0</v>
      </c>
      <c r="AI2388" s="14">
        <f t="shared" si="1423"/>
        <v>0</v>
      </c>
      <c r="AJ2388" s="14">
        <f t="shared" si="1424"/>
        <v>0.64999999999999991</v>
      </c>
      <c r="AK2388" s="14">
        <f t="shared" si="1425"/>
        <v>0.87999999999999989</v>
      </c>
      <c r="AL2388" s="24">
        <f t="shared" si="1456"/>
        <v>882.94415687224364</v>
      </c>
      <c r="AM2388" s="14">
        <f t="shared" si="1457"/>
        <v>692.49974201283021</v>
      </c>
      <c r="AN2388" s="138" t="str">
        <f t="shared" si="1458"/>
        <v>modifiée</v>
      </c>
      <c r="AP2388" s="124"/>
    </row>
    <row r="2389" spans="2:42" x14ac:dyDescent="0.25">
      <c r="B2389" s="3">
        <f t="shared" si="1439"/>
        <v>11855</v>
      </c>
      <c r="C2389" s="14">
        <f t="shared" si="1440"/>
        <v>197.58333333333334</v>
      </c>
      <c r="D2389" s="11">
        <f t="shared" si="1441"/>
        <v>1123.6946619050589</v>
      </c>
      <c r="E2389" s="11">
        <f t="shared" si="1426"/>
        <v>1108.2664565999553</v>
      </c>
      <c r="F2389" s="11">
        <f t="shared" si="1442"/>
        <v>604.04800882477525</v>
      </c>
      <c r="G2389" s="11">
        <f t="shared" si="1427"/>
        <v>859.70555035478355</v>
      </c>
      <c r="H2389" s="11">
        <f t="shared" si="1428"/>
        <v>734.66041552770355</v>
      </c>
      <c r="I2389" s="24">
        <f t="shared" si="1443"/>
        <v>604.04800882477525</v>
      </c>
      <c r="J2389" s="12">
        <f t="shared" si="1429"/>
        <v>0.21041813118876207</v>
      </c>
      <c r="K2389" s="24">
        <f t="shared" si="1430"/>
        <v>763.06462655707651</v>
      </c>
      <c r="L2389" s="12">
        <f t="shared" si="1444"/>
        <v>0.16078805249945236</v>
      </c>
      <c r="M2389" s="24">
        <f t="shared" si="1445"/>
        <v>859.70555035478355</v>
      </c>
      <c r="N2389" s="12">
        <f t="shared" si="1431"/>
        <v>0.70478304819729054</v>
      </c>
      <c r="O2389" s="24">
        <f t="shared" si="1432"/>
        <v>683.45556738523123</v>
      </c>
      <c r="P2389" s="12">
        <f t="shared" si="1446"/>
        <v>0.23445236911962128</v>
      </c>
      <c r="Q2389" s="24">
        <f t="shared" si="1447"/>
        <v>734.66041552770355</v>
      </c>
      <c r="R2389" s="12">
        <f t="shared" si="1433"/>
        <v>6.3389735062053934E-2</v>
      </c>
      <c r="S2389" s="24">
        <f t="shared" si="1434"/>
        <v>4559.298734575571</v>
      </c>
      <c r="T2389" s="12">
        <f t="shared" si="1448"/>
        <v>3.7919738950358599E-2</v>
      </c>
      <c r="W2389" s="24">
        <f t="shared" si="1449"/>
        <v>1073.6315460204585</v>
      </c>
      <c r="X2389" s="24">
        <f t="shared" si="1450"/>
        <v>650</v>
      </c>
      <c r="Y2389" s="13">
        <f t="shared" si="1435"/>
        <v>0.24293238838650402</v>
      </c>
      <c r="Z2389" s="24">
        <f t="shared" si="1436"/>
        <v>865.87276448742045</v>
      </c>
      <c r="AA2389" s="24">
        <f t="shared" si="1437"/>
        <v>9768.2687836161749</v>
      </c>
      <c r="AB2389" s="24">
        <f t="shared" si="1451"/>
        <v>904.14598077408095</v>
      </c>
      <c r="AC2389" s="24">
        <f t="shared" si="1452"/>
        <v>734.66041552770355</v>
      </c>
      <c r="AD2389" s="123">
        <f t="shared" si="1453"/>
        <v>11855</v>
      </c>
      <c r="AE2389" s="14">
        <f t="shared" si="1454"/>
        <v>197.58333333333334</v>
      </c>
      <c r="AF2389" s="24">
        <f t="shared" si="1438"/>
        <v>500</v>
      </c>
      <c r="AG2389" s="3">
        <f t="shared" si="1455"/>
        <v>-1</v>
      </c>
      <c r="AH2389" s="14">
        <f t="shared" si="1422"/>
        <v>0</v>
      </c>
      <c r="AI2389" s="14">
        <f t="shared" si="1423"/>
        <v>0</v>
      </c>
      <c r="AJ2389" s="14">
        <f t="shared" si="1424"/>
        <v>0.64999999999999991</v>
      </c>
      <c r="AK2389" s="14">
        <f t="shared" si="1425"/>
        <v>0.87999999999999989</v>
      </c>
      <c r="AL2389" s="24">
        <f t="shared" si="1456"/>
        <v>883.07476127612154</v>
      </c>
      <c r="AM2389" s="14">
        <f t="shared" si="1457"/>
        <v>692.5179765317846</v>
      </c>
      <c r="AN2389" s="138" t="str">
        <f t="shared" si="1458"/>
        <v>modifiée</v>
      </c>
      <c r="AP2389" s="124"/>
    </row>
    <row r="2390" spans="2:42" x14ac:dyDescent="0.25">
      <c r="B2390" s="3">
        <f t="shared" si="1439"/>
        <v>11860</v>
      </c>
      <c r="C2390" s="14">
        <f t="shared" si="1440"/>
        <v>197.66666666666666</v>
      </c>
      <c r="D2390" s="11">
        <f t="shared" si="1441"/>
        <v>1123.7578020645506</v>
      </c>
      <c r="E2390" s="11">
        <f t="shared" si="1426"/>
        <v>1108.4872320263275</v>
      </c>
      <c r="F2390" s="11">
        <f t="shared" si="1442"/>
        <v>604.20879687727472</v>
      </c>
      <c r="G2390" s="11">
        <f t="shared" si="1427"/>
        <v>859.94000272390315</v>
      </c>
      <c r="H2390" s="11">
        <f t="shared" si="1428"/>
        <v>734.69833526665388</v>
      </c>
      <c r="I2390" s="24">
        <f t="shared" si="1443"/>
        <v>604.20879687727472</v>
      </c>
      <c r="J2390" s="12">
        <f t="shared" si="1429"/>
        <v>0.21038596921780278</v>
      </c>
      <c r="K2390" s="24">
        <f t="shared" si="1430"/>
        <v>763.18127721800511</v>
      </c>
      <c r="L2390" s="12">
        <f t="shared" si="1444"/>
        <v>0.16073520642958006</v>
      </c>
      <c r="M2390" s="24">
        <f t="shared" si="1445"/>
        <v>859.94000272390315</v>
      </c>
      <c r="N2390" s="12">
        <f t="shared" si="1431"/>
        <v>0.70504275453171117</v>
      </c>
      <c r="O2390" s="24">
        <f t="shared" si="1432"/>
        <v>683.20381280864126</v>
      </c>
      <c r="P2390" s="12">
        <f t="shared" si="1446"/>
        <v>0.2343686988470266</v>
      </c>
      <c r="Q2390" s="24">
        <f t="shared" si="1447"/>
        <v>734.69833526665388</v>
      </c>
      <c r="R2390" s="12">
        <f t="shared" si="1433"/>
        <v>6.277408709003357E-2</v>
      </c>
      <c r="S2390" s="24">
        <f t="shared" si="1434"/>
        <v>4604.0134114413713</v>
      </c>
      <c r="T2390" s="12">
        <f t="shared" si="1448"/>
        <v>3.7561727072491759E-2</v>
      </c>
      <c r="W2390" s="24">
        <f t="shared" si="1449"/>
        <v>1073.8744784088449</v>
      </c>
      <c r="X2390" s="24">
        <f t="shared" si="1450"/>
        <v>650</v>
      </c>
      <c r="Y2390" s="13">
        <f t="shared" si="1435"/>
        <v>0.24289066469942336</v>
      </c>
      <c r="Z2390" s="24">
        <f t="shared" si="1436"/>
        <v>865.31884043706668</v>
      </c>
      <c r="AA2390" s="24">
        <f t="shared" si="1437"/>
        <v>9766.9962916942841</v>
      </c>
      <c r="AB2390" s="24">
        <f t="shared" si="1451"/>
        <v>904.28640683774938</v>
      </c>
      <c r="AC2390" s="24">
        <f t="shared" si="1452"/>
        <v>734.69833526665388</v>
      </c>
      <c r="AD2390" s="123">
        <f t="shared" si="1453"/>
        <v>11860</v>
      </c>
      <c r="AE2390" s="14">
        <f t="shared" si="1454"/>
        <v>197.66666666666666</v>
      </c>
      <c r="AF2390" s="24">
        <f t="shared" si="1438"/>
        <v>500</v>
      </c>
      <c r="AG2390" s="3">
        <f t="shared" si="1455"/>
        <v>-1</v>
      </c>
      <c r="AH2390" s="14">
        <f t="shared" si="1422"/>
        <v>0</v>
      </c>
      <c r="AI2390" s="14">
        <f t="shared" si="1423"/>
        <v>0</v>
      </c>
      <c r="AJ2390" s="14">
        <f t="shared" si="1424"/>
        <v>0.64999999999999991</v>
      </c>
      <c r="AK2390" s="14">
        <f t="shared" si="1425"/>
        <v>0.87999999999999989</v>
      </c>
      <c r="AL2390" s="24">
        <f t="shared" si="1456"/>
        <v>883.20517564079955</v>
      </c>
      <c r="AM2390" s="14">
        <f t="shared" si="1457"/>
        <v>692.53587287275411</v>
      </c>
      <c r="AN2390" s="138" t="str">
        <f t="shared" si="1458"/>
        <v>modifiée</v>
      </c>
      <c r="AP2390" s="124"/>
    </row>
    <row r="2391" spans="2:42" x14ac:dyDescent="0.25">
      <c r="B2391" s="3">
        <f t="shared" si="1439"/>
        <v>11865</v>
      </c>
      <c r="C2391" s="14">
        <f t="shared" si="1440"/>
        <v>197.75</v>
      </c>
      <c r="D2391" s="11">
        <f t="shared" si="1441"/>
        <v>1123.8209156275127</v>
      </c>
      <c r="E2391" s="11">
        <f t="shared" si="1426"/>
        <v>1108.7080074526998</v>
      </c>
      <c r="F2391" s="11">
        <f t="shared" si="1442"/>
        <v>604.36953208370426</v>
      </c>
      <c r="G2391" s="11">
        <f t="shared" si="1427"/>
        <v>860.17437142275014</v>
      </c>
      <c r="H2391" s="11">
        <f t="shared" si="1428"/>
        <v>734.73589699372633</v>
      </c>
      <c r="I2391" s="24">
        <f t="shared" si="1443"/>
        <v>604.36953208370426</v>
      </c>
      <c r="J2391" s="12">
        <f t="shared" si="1429"/>
        <v>0.21035375032012757</v>
      </c>
      <c r="K2391" s="24">
        <f t="shared" si="1430"/>
        <v>763.29817011599687</v>
      </c>
      <c r="L2391" s="12">
        <f t="shared" si="1444"/>
        <v>0.16068233552677333</v>
      </c>
      <c r="M2391" s="24">
        <f t="shared" si="1445"/>
        <v>860.17437142275014</v>
      </c>
      <c r="N2391" s="12">
        <f t="shared" si="1431"/>
        <v>0.70530161627667554</v>
      </c>
      <c r="O2391" s="24">
        <f t="shared" si="1432"/>
        <v>682.95306146046823</v>
      </c>
      <c r="P2391" s="12">
        <f t="shared" si="1446"/>
        <v>0.23428475162500817</v>
      </c>
      <c r="Q2391" s="24">
        <f t="shared" si="1447"/>
        <v>734.73589699372633</v>
      </c>
      <c r="R2391" s="12">
        <f t="shared" si="1433"/>
        <v>6.2162231538703795E-2</v>
      </c>
      <c r="S2391" s="24">
        <f t="shared" si="1434"/>
        <v>4649.3301752456628</v>
      </c>
      <c r="T2391" s="12">
        <f t="shared" si="1448"/>
        <v>3.7205772895466858E-2</v>
      </c>
      <c r="W2391" s="24">
        <f t="shared" si="1449"/>
        <v>1074.1173690735443</v>
      </c>
      <c r="X2391" s="24">
        <f t="shared" si="1450"/>
        <v>650</v>
      </c>
      <c r="Y2391" s="13">
        <f t="shared" si="1435"/>
        <v>0.24284911689658981</v>
      </c>
      <c r="Z2391" s="24">
        <f t="shared" si="1436"/>
        <v>864.76595947888768</v>
      </c>
      <c r="AA2391" s="24">
        <f t="shared" si="1437"/>
        <v>9765.7304558511369</v>
      </c>
      <c r="AB2391" s="24">
        <f t="shared" si="1451"/>
        <v>904.42663303363531</v>
      </c>
      <c r="AC2391" s="24">
        <f t="shared" si="1452"/>
        <v>734.73589699372633</v>
      </c>
      <c r="AD2391" s="123">
        <f t="shared" si="1453"/>
        <v>11865</v>
      </c>
      <c r="AE2391" s="14">
        <f t="shared" si="1454"/>
        <v>197.75</v>
      </c>
      <c r="AF2391" s="24">
        <f t="shared" si="1438"/>
        <v>500</v>
      </c>
      <c r="AG2391" s="3">
        <f t="shared" si="1455"/>
        <v>-1</v>
      </c>
      <c r="AH2391" s="14">
        <f t="shared" si="1422"/>
        <v>0</v>
      </c>
      <c r="AI2391" s="14">
        <f t="shared" si="1423"/>
        <v>0</v>
      </c>
      <c r="AJ2391" s="14">
        <f t="shared" si="1424"/>
        <v>0.64999999999999991</v>
      </c>
      <c r="AK2391" s="14">
        <f t="shared" si="1425"/>
        <v>0.87999999999999989</v>
      </c>
      <c r="AL2391" s="24">
        <f t="shared" si="1456"/>
        <v>883.33540102633879</v>
      </c>
      <c r="AM2391" s="14">
        <f t="shared" si="1457"/>
        <v>692.55343297913339</v>
      </c>
      <c r="AN2391" s="138" t="str">
        <f t="shared" si="1458"/>
        <v>modifiée</v>
      </c>
      <c r="AP2391" s="124"/>
    </row>
    <row r="2392" spans="2:42" x14ac:dyDescent="0.25">
      <c r="B2392" s="3">
        <f t="shared" si="1439"/>
        <v>11870</v>
      </c>
      <c r="C2392" s="14">
        <f t="shared" si="1440"/>
        <v>197.83333333333334</v>
      </c>
      <c r="D2392" s="11">
        <f t="shared" si="1441"/>
        <v>1123.8840026163421</v>
      </c>
      <c r="E2392" s="11">
        <f t="shared" si="1426"/>
        <v>1108.9287828790721</v>
      </c>
      <c r="F2392" s="11">
        <f t="shared" si="1442"/>
        <v>604.53021441923102</v>
      </c>
      <c r="G2392" s="11">
        <f t="shared" si="1427"/>
        <v>860.4086561743751</v>
      </c>
      <c r="H2392" s="11">
        <f t="shared" si="1428"/>
        <v>734.77310276662183</v>
      </c>
      <c r="I2392" s="24">
        <f t="shared" si="1443"/>
        <v>604.53021441923102</v>
      </c>
      <c r="J2392" s="12">
        <f t="shared" si="1429"/>
        <v>0.21032147435469326</v>
      </c>
      <c r="K2392" s="24">
        <f t="shared" si="1430"/>
        <v>763.41530596924395</v>
      </c>
      <c r="L2392" s="12">
        <f t="shared" si="1444"/>
        <v>0.16062943972290286</v>
      </c>
      <c r="M2392" s="24">
        <f t="shared" si="1445"/>
        <v>860.4086561743751</v>
      </c>
      <c r="N2392" s="12">
        <f t="shared" si="1431"/>
        <v>0.70555963719170722</v>
      </c>
      <c r="O2392" s="24">
        <f t="shared" si="1432"/>
        <v>682.70330769827308</v>
      </c>
      <c r="P2392" s="12">
        <f t="shared" si="1446"/>
        <v>0.23420052933919652</v>
      </c>
      <c r="Q2392" s="24">
        <f t="shared" si="1447"/>
        <v>734.77310276662183</v>
      </c>
      <c r="R2392" s="12">
        <f t="shared" si="1433"/>
        <v>6.155418239605745E-2</v>
      </c>
      <c r="S2392" s="24">
        <f t="shared" si="1434"/>
        <v>4695.257537398702</v>
      </c>
      <c r="T2392" s="12">
        <f t="shared" si="1448"/>
        <v>3.6851886562373613E-2</v>
      </c>
      <c r="W2392" s="24">
        <f t="shared" si="1449"/>
        <v>1074.3602181904409</v>
      </c>
      <c r="X2392" s="24">
        <f t="shared" si="1450"/>
        <v>650</v>
      </c>
      <c r="Y2392" s="13">
        <f t="shared" si="1435"/>
        <v>0.24280774413794629</v>
      </c>
      <c r="Z2392" s="24">
        <f t="shared" si="1436"/>
        <v>864.21411721577783</v>
      </c>
      <c r="AA2392" s="24">
        <f t="shared" si="1437"/>
        <v>9764.4712437111157</v>
      </c>
      <c r="AB2392" s="24">
        <f t="shared" si="1451"/>
        <v>904.56666047853139</v>
      </c>
      <c r="AC2392" s="24">
        <f t="shared" si="1452"/>
        <v>734.77310276662183</v>
      </c>
      <c r="AD2392" s="123">
        <f t="shared" si="1453"/>
        <v>11870</v>
      </c>
      <c r="AE2392" s="14">
        <f t="shared" si="1454"/>
        <v>197.83333333333334</v>
      </c>
      <c r="AF2392" s="24">
        <f t="shared" si="1438"/>
        <v>500</v>
      </c>
      <c r="AG2392" s="3">
        <f t="shared" si="1455"/>
        <v>-1</v>
      </c>
      <c r="AH2392" s="14">
        <f t="shared" si="1422"/>
        <v>0</v>
      </c>
      <c r="AI2392" s="14">
        <f t="shared" si="1423"/>
        <v>0</v>
      </c>
      <c r="AJ2392" s="14">
        <f t="shared" si="1424"/>
        <v>0.64999999999999991</v>
      </c>
      <c r="AK2392" s="14">
        <f t="shared" si="1425"/>
        <v>0.87999999999999989</v>
      </c>
      <c r="AL2392" s="24">
        <f t="shared" si="1456"/>
        <v>883.46543849725617</v>
      </c>
      <c r="AM2392" s="14">
        <f t="shared" si="1457"/>
        <v>692.5706588040714</v>
      </c>
      <c r="AN2392" s="138" t="str">
        <f t="shared" si="1458"/>
        <v>modifiée</v>
      </c>
      <c r="AP2392" s="124"/>
    </row>
    <row r="2393" spans="2:42" x14ac:dyDescent="0.25">
      <c r="B2393" s="3">
        <f t="shared" si="1439"/>
        <v>11875</v>
      </c>
      <c r="C2393" s="14">
        <f t="shared" si="1440"/>
        <v>197.91666666666666</v>
      </c>
      <c r="D2393" s="11">
        <f t="shared" si="1441"/>
        <v>1123.9470630534079</v>
      </c>
      <c r="E2393" s="11">
        <f t="shared" si="1426"/>
        <v>1109.1495583054441</v>
      </c>
      <c r="F2393" s="11">
        <f t="shared" si="1442"/>
        <v>604.69084385895394</v>
      </c>
      <c r="G2393" s="11">
        <f t="shared" si="1427"/>
        <v>860.6428567037143</v>
      </c>
      <c r="H2393" s="11">
        <f t="shared" si="1428"/>
        <v>734.80995465318415</v>
      </c>
      <c r="I2393" s="24">
        <f t="shared" si="1443"/>
        <v>604.69084385895394</v>
      </c>
      <c r="J2393" s="12">
        <f t="shared" si="1429"/>
        <v>0.21028914118001668</v>
      </c>
      <c r="K2393" s="24">
        <f t="shared" si="1430"/>
        <v>763.53268549868699</v>
      </c>
      <c r="L2393" s="12">
        <f t="shared" si="1444"/>
        <v>0.16057651894955252</v>
      </c>
      <c r="M2393" s="24">
        <f t="shared" si="1445"/>
        <v>860.6428567037143</v>
      </c>
      <c r="N2393" s="12">
        <f t="shared" si="1431"/>
        <v>0.70581682101584553</v>
      </c>
      <c r="O2393" s="24">
        <f t="shared" si="1432"/>
        <v>682.45454592014903</v>
      </c>
      <c r="P2393" s="12">
        <f t="shared" si="1446"/>
        <v>0.23411603386411417</v>
      </c>
      <c r="Q2393" s="24">
        <f t="shared" si="1447"/>
        <v>734.80995465318415</v>
      </c>
      <c r="R2393" s="12">
        <f t="shared" si="1433"/>
        <v>6.0949952996643665E-2</v>
      </c>
      <c r="S2393" s="24">
        <f t="shared" si="1434"/>
        <v>4741.8041301757576</v>
      </c>
      <c r="T2393" s="12">
        <f t="shared" si="1448"/>
        <v>3.6500077852684609E-2</v>
      </c>
      <c r="W2393" s="24">
        <f t="shared" si="1449"/>
        <v>1074.6030259345789</v>
      </c>
      <c r="X2393" s="24">
        <f t="shared" si="1450"/>
        <v>650</v>
      </c>
      <c r="Y2393" s="13">
        <f t="shared" si="1435"/>
        <v>0.24276654558698785</v>
      </c>
      <c r="Z2393" s="24">
        <f t="shared" si="1436"/>
        <v>863.66330927162949</v>
      </c>
      <c r="AA2393" s="24">
        <f t="shared" si="1437"/>
        <v>9763.2186230330917</v>
      </c>
      <c r="AB2393" s="24">
        <f t="shared" si="1451"/>
        <v>904.70649029388153</v>
      </c>
      <c r="AC2393" s="24">
        <f t="shared" si="1452"/>
        <v>734.80995465318415</v>
      </c>
      <c r="AD2393" s="123">
        <f t="shared" si="1453"/>
        <v>11875</v>
      </c>
      <c r="AE2393" s="14">
        <f t="shared" si="1454"/>
        <v>197.91666666666666</v>
      </c>
      <c r="AF2393" s="24">
        <f t="shared" si="1438"/>
        <v>500</v>
      </c>
      <c r="AG2393" s="3">
        <f t="shared" si="1455"/>
        <v>-1</v>
      </c>
      <c r="AH2393" s="14">
        <f t="shared" si="1422"/>
        <v>0</v>
      </c>
      <c r="AI2393" s="14">
        <f t="shared" si="1423"/>
        <v>0</v>
      </c>
      <c r="AJ2393" s="14">
        <f t="shared" si="1424"/>
        <v>0.64999999999999991</v>
      </c>
      <c r="AK2393" s="14">
        <f t="shared" si="1425"/>
        <v>0.87999999999999989</v>
      </c>
      <c r="AL2393" s="24">
        <f t="shared" si="1456"/>
        <v>883.59528912235305</v>
      </c>
      <c r="AM2393" s="14">
        <f t="shared" si="1457"/>
        <v>692.58755231012708</v>
      </c>
      <c r="AN2393" s="138" t="str">
        <f t="shared" si="1458"/>
        <v>modifiée</v>
      </c>
      <c r="AP2393" s="124"/>
    </row>
    <row r="2394" spans="2:42" x14ac:dyDescent="0.25">
      <c r="B2394" s="3">
        <f t="shared" si="1439"/>
        <v>11880</v>
      </c>
      <c r="C2394" s="14">
        <f t="shared" si="1440"/>
        <v>198</v>
      </c>
      <c r="D2394" s="11">
        <f t="shared" si="1441"/>
        <v>1124.0100969610507</v>
      </c>
      <c r="E2394" s="11">
        <f t="shared" si="1426"/>
        <v>1109.3703337318163</v>
      </c>
      <c r="F2394" s="11">
        <f t="shared" si="1442"/>
        <v>604.85142037790354</v>
      </c>
      <c r="G2394" s="11">
        <f t="shared" si="1427"/>
        <v>860.8769727375784</v>
      </c>
      <c r="H2394" s="11">
        <f t="shared" si="1428"/>
        <v>734.84645473103683</v>
      </c>
      <c r="I2394" s="24">
        <f t="shared" si="1443"/>
        <v>604.85142037790354</v>
      </c>
      <c r="J2394" s="12">
        <f t="shared" si="1429"/>
        <v>0.2102567506541729</v>
      </c>
      <c r="K2394" s="24">
        <f t="shared" si="1430"/>
        <v>763.65030942802696</v>
      </c>
      <c r="L2394" s="12">
        <f t="shared" si="1444"/>
        <v>0.16052357313807097</v>
      </c>
      <c r="M2394" s="24">
        <f t="shared" si="1445"/>
        <v>860.8769727375784</v>
      </c>
      <c r="N2394" s="12">
        <f t="shared" si="1431"/>
        <v>0.70607317146777171</v>
      </c>
      <c r="O2394" s="24">
        <f t="shared" si="1432"/>
        <v>682.20677056437114</v>
      </c>
      <c r="P2394" s="12">
        <f t="shared" si="1446"/>
        <v>0.23403126706342883</v>
      </c>
      <c r="Q2394" s="24">
        <f t="shared" si="1447"/>
        <v>734.84645473103683</v>
      </c>
      <c r="R2394" s="12">
        <f t="shared" si="1433"/>
        <v>6.0349556022217879E-2</v>
      </c>
      <c r="S2394" s="24">
        <f t="shared" si="1434"/>
        <v>4788.9787084283153</v>
      </c>
      <c r="T2394" s="12">
        <f t="shared" si="1448"/>
        <v>3.6150356181577734E-2</v>
      </c>
      <c r="W2394" s="24">
        <f t="shared" si="1449"/>
        <v>1074.845792480166</v>
      </c>
      <c r="X2394" s="24">
        <f t="shared" si="1450"/>
        <v>650</v>
      </c>
      <c r="Y2394" s="13">
        <f t="shared" si="1435"/>
        <v>0.24272552041074788</v>
      </c>
      <c r="Z2394" s="24">
        <f t="shared" si="1436"/>
        <v>863.11353129125905</v>
      </c>
      <c r="AA2394" s="24">
        <f t="shared" si="1437"/>
        <v>9761.9725617099029</v>
      </c>
      <c r="AB2394" s="24">
        <f t="shared" si="1451"/>
        <v>904.84612360560141</v>
      </c>
      <c r="AC2394" s="24">
        <f t="shared" si="1452"/>
        <v>734.84645473103683</v>
      </c>
      <c r="AD2394" s="123">
        <f t="shared" si="1453"/>
        <v>11880</v>
      </c>
      <c r="AE2394" s="14">
        <f t="shared" si="1454"/>
        <v>198</v>
      </c>
      <c r="AF2394" s="24">
        <f t="shared" si="1438"/>
        <v>500</v>
      </c>
      <c r="AG2394" s="3">
        <f t="shared" si="1455"/>
        <v>-1</v>
      </c>
      <c r="AH2394" s="14">
        <f t="shared" si="1422"/>
        <v>0</v>
      </c>
      <c r="AI2394" s="14">
        <f t="shared" si="1423"/>
        <v>0</v>
      </c>
      <c r="AJ2394" s="14">
        <f t="shared" si="1424"/>
        <v>0.64999999999999991</v>
      </c>
      <c r="AK2394" s="14">
        <f t="shared" si="1425"/>
        <v>0.87999999999999989</v>
      </c>
      <c r="AL2394" s="24">
        <f t="shared" si="1456"/>
        <v>883.72495397454622</v>
      </c>
      <c r="AM2394" s="14">
        <f t="shared" si="1457"/>
        <v>692.60411546892647</v>
      </c>
      <c r="AN2394" s="138" t="str">
        <f t="shared" si="1458"/>
        <v>modifiée</v>
      </c>
      <c r="AP2394" s="124"/>
    </row>
    <row r="2395" spans="2:42" x14ac:dyDescent="0.25">
      <c r="B2395" s="3">
        <f t="shared" si="1439"/>
        <v>11885</v>
      </c>
      <c r="C2395" s="14">
        <f t="shared" si="1440"/>
        <v>198.08333333333334</v>
      </c>
      <c r="D2395" s="11">
        <f t="shared" si="1441"/>
        <v>1124.0731043615826</v>
      </c>
      <c r="E2395" s="11">
        <f t="shared" si="1426"/>
        <v>1109.5911091581886</v>
      </c>
      <c r="F2395" s="11">
        <f t="shared" si="1442"/>
        <v>605.01194395104164</v>
      </c>
      <c r="G2395" s="11">
        <f t="shared" si="1427"/>
        <v>861.11100400464181</v>
      </c>
      <c r="H2395" s="11">
        <f t="shared" si="1428"/>
        <v>734.88260508721839</v>
      </c>
      <c r="I2395" s="24">
        <f t="shared" si="1443"/>
        <v>605.01194395104164</v>
      </c>
      <c r="J2395" s="12">
        <f t="shared" si="1429"/>
        <v>0.21022430263479372</v>
      </c>
      <c r="K2395" s="24">
        <f t="shared" si="1430"/>
        <v>763.76817848373867</v>
      </c>
      <c r="L2395" s="12">
        <f t="shared" si="1444"/>
        <v>0.16047060221954704</v>
      </c>
      <c r="M2395" s="24">
        <f t="shared" si="1445"/>
        <v>861.11100400464181</v>
      </c>
      <c r="N2395" s="12">
        <f t="shared" si="1431"/>
        <v>0.70632869224593353</v>
      </c>
      <c r="O2395" s="24">
        <f t="shared" si="1432"/>
        <v>681.95997610904806</v>
      </c>
      <c r="P2395" s="12">
        <f t="shared" si="1446"/>
        <v>0.23394623078993956</v>
      </c>
      <c r="Q2395" s="24">
        <f t="shared" si="1447"/>
        <v>734.88260508721839</v>
      </c>
      <c r="R2395" s="12">
        <f t="shared" si="1433"/>
        <v>5.9753003502688078E-2</v>
      </c>
      <c r="S2395" s="24">
        <f t="shared" si="1434"/>
        <v>4836.790151318527</v>
      </c>
      <c r="T2395" s="12">
        <f t="shared" si="1448"/>
        <v>3.5802730599414342E-2</v>
      </c>
      <c r="W2395" s="24">
        <f t="shared" si="1449"/>
        <v>1075.0885180005766</v>
      </c>
      <c r="X2395" s="24">
        <f t="shared" si="1450"/>
        <v>650</v>
      </c>
      <c r="Y2395" s="13">
        <f t="shared" si="1435"/>
        <v>0.24268466777978995</v>
      </c>
      <c r="Z2395" s="24">
        <f t="shared" si="1436"/>
        <v>862.56477894029899</v>
      </c>
      <c r="AA2395" s="24">
        <f t="shared" si="1437"/>
        <v>9760.7330277681031</v>
      </c>
      <c r="AB2395" s="24">
        <f t="shared" si="1451"/>
        <v>904.98556154389757</v>
      </c>
      <c r="AC2395" s="24">
        <f t="shared" si="1452"/>
        <v>734.88260508721839</v>
      </c>
      <c r="AD2395" s="123">
        <f t="shared" si="1453"/>
        <v>11885</v>
      </c>
      <c r="AE2395" s="14">
        <f t="shared" si="1454"/>
        <v>198.08333333333334</v>
      </c>
      <c r="AF2395" s="24">
        <f t="shared" si="1438"/>
        <v>500</v>
      </c>
      <c r="AG2395" s="3">
        <f t="shared" si="1455"/>
        <v>-1</v>
      </c>
      <c r="AH2395" s="14">
        <f t="shared" si="1422"/>
        <v>0</v>
      </c>
      <c r="AI2395" s="14">
        <f t="shared" si="1423"/>
        <v>0</v>
      </c>
      <c r="AJ2395" s="14">
        <f t="shared" si="1424"/>
        <v>0.64999999999999991</v>
      </c>
      <c r="AK2395" s="14">
        <f t="shared" si="1425"/>
        <v>0.87999999999999989</v>
      </c>
      <c r="AL2395" s="24">
        <f t="shared" si="1456"/>
        <v>883.85443413069697</v>
      </c>
      <c r="AM2395" s="14">
        <f t="shared" si="1457"/>
        <v>692.62035026081719</v>
      </c>
      <c r="AN2395" s="138" t="str">
        <f t="shared" si="1458"/>
        <v>modifiée</v>
      </c>
      <c r="AP2395" s="124"/>
    </row>
    <row r="2396" spans="2:42" x14ac:dyDescent="0.25">
      <c r="B2396" s="3">
        <f t="shared" si="1439"/>
        <v>11890</v>
      </c>
      <c r="C2396" s="14">
        <f t="shared" si="1440"/>
        <v>198.16666666666666</v>
      </c>
      <c r="D2396" s="11">
        <f t="shared" si="1441"/>
        <v>1124.1360852772877</v>
      </c>
      <c r="E2396" s="11">
        <f t="shared" si="1426"/>
        <v>1109.8118845845606</v>
      </c>
      <c r="F2396" s="11">
        <f t="shared" si="1442"/>
        <v>605.17241455326121</v>
      </c>
      <c r="G2396" s="11">
        <f t="shared" si="1427"/>
        <v>861.34495023543172</v>
      </c>
      <c r="H2396" s="11">
        <f t="shared" si="1428"/>
        <v>734.91840781781787</v>
      </c>
      <c r="I2396" s="24">
        <f t="shared" si="1443"/>
        <v>605.17241455326121</v>
      </c>
      <c r="J2396" s="12">
        <f t="shared" si="1429"/>
        <v>0.21019179697906604</v>
      </c>
      <c r="K2396" s="24">
        <f t="shared" si="1430"/>
        <v>763.8862933950835</v>
      </c>
      <c r="L2396" s="12">
        <f t="shared" si="1444"/>
        <v>0.16041760612478922</v>
      </c>
      <c r="M2396" s="24">
        <f t="shared" si="1445"/>
        <v>861.34495023543172</v>
      </c>
      <c r="N2396" s="12">
        <f t="shared" si="1431"/>
        <v>0.70658338702866963</v>
      </c>
      <c r="O2396" s="24">
        <f t="shared" si="1432"/>
        <v>681.7141570717788</v>
      </c>
      <c r="P2396" s="12">
        <f t="shared" si="1446"/>
        <v>0.23386092688558188</v>
      </c>
      <c r="Q2396" s="24">
        <f t="shared" si="1447"/>
        <v>734.91840781781787</v>
      </c>
      <c r="R2396" s="12">
        <f t="shared" si="1433"/>
        <v>5.9160306817322011E-2</v>
      </c>
      <c r="S2396" s="24">
        <f t="shared" si="1434"/>
        <v>4885.2474640797645</v>
      </c>
      <c r="T2396" s="12">
        <f t="shared" si="1448"/>
        <v>3.5457209791377113E-2</v>
      </c>
      <c r="W2396" s="24">
        <f t="shared" si="1449"/>
        <v>1075.3312026683564</v>
      </c>
      <c r="X2396" s="24">
        <f t="shared" si="1450"/>
        <v>650</v>
      </c>
      <c r="Y2396" s="13">
        <f t="shared" si="1435"/>
        <v>0.24264398686819019</v>
      </c>
      <c r="Z2396" s="24">
        <f t="shared" si="1436"/>
        <v>862.01704790510689</v>
      </c>
      <c r="AA2396" s="24">
        <f t="shared" si="1437"/>
        <v>9759.4999893672775</v>
      </c>
      <c r="AB2396" s="24">
        <f t="shared" si="1451"/>
        <v>905.12480524308717</v>
      </c>
      <c r="AC2396" s="24">
        <f t="shared" si="1452"/>
        <v>734.91840781781787</v>
      </c>
      <c r="AD2396" s="123">
        <f t="shared" si="1453"/>
        <v>11890</v>
      </c>
      <c r="AE2396" s="14">
        <f t="shared" si="1454"/>
        <v>198.16666666666666</v>
      </c>
      <c r="AF2396" s="24">
        <f t="shared" si="1438"/>
        <v>500</v>
      </c>
      <c r="AG2396" s="3">
        <f t="shared" si="1455"/>
        <v>-1</v>
      </c>
      <c r="AH2396" s="14">
        <f t="shared" si="1422"/>
        <v>0</v>
      </c>
      <c r="AI2396" s="14">
        <f t="shared" si="1423"/>
        <v>0</v>
      </c>
      <c r="AJ2396" s="14">
        <f t="shared" si="1424"/>
        <v>0.64999999999999991</v>
      </c>
      <c r="AK2396" s="14">
        <f t="shared" si="1425"/>
        <v>0.87999999999999989</v>
      </c>
      <c r="AL2396" s="24">
        <f t="shared" si="1456"/>
        <v>883.98373067144018</v>
      </c>
      <c r="AM2396" s="14">
        <f t="shared" si="1457"/>
        <v>692.63625867452402</v>
      </c>
      <c r="AN2396" s="138" t="str">
        <f t="shared" si="1458"/>
        <v>modifiée</v>
      </c>
      <c r="AP2396" s="124"/>
    </row>
    <row r="2397" spans="2:42" x14ac:dyDescent="0.25">
      <c r="B2397" s="3">
        <f t="shared" si="1439"/>
        <v>11895</v>
      </c>
      <c r="C2397" s="14">
        <f t="shared" si="1440"/>
        <v>198.25</v>
      </c>
      <c r="D2397" s="11">
        <f t="shared" si="1441"/>
        <v>1124.1990397304226</v>
      </c>
      <c r="E2397" s="11">
        <f t="shared" si="1426"/>
        <v>1110.0326600109329</v>
      </c>
      <c r="F2397" s="11">
        <f t="shared" si="1442"/>
        <v>605.33283215938604</v>
      </c>
      <c r="G2397" s="11">
        <f t="shared" si="1427"/>
        <v>861.57881116231727</v>
      </c>
      <c r="H2397" s="11">
        <f t="shared" si="1428"/>
        <v>734.95386502760925</v>
      </c>
      <c r="I2397" s="24">
        <f t="shared" si="1443"/>
        <v>605.33283215938604</v>
      </c>
      <c r="J2397" s="12">
        <f t="shared" si="1429"/>
        <v>0.2101592335437299</v>
      </c>
      <c r="K2397" s="24">
        <f t="shared" si="1430"/>
        <v>764.0046548941225</v>
      </c>
      <c r="L2397" s="12">
        <f t="shared" si="1444"/>
        <v>0.16036458478434462</v>
      </c>
      <c r="M2397" s="24">
        <f t="shared" si="1445"/>
        <v>861.57881116231727</v>
      </c>
      <c r="N2397" s="12">
        <f t="shared" si="1431"/>
        <v>0.70683725947433307</v>
      </c>
      <c r="O2397" s="24">
        <f t="shared" si="1432"/>
        <v>681.46930800931159</v>
      </c>
      <c r="P2397" s="12">
        <f t="shared" si="1446"/>
        <v>0.23377535718156278</v>
      </c>
      <c r="Q2397" s="24">
        <f t="shared" si="1447"/>
        <v>734.95386502760925</v>
      </c>
      <c r="R2397" s="12">
        <f t="shared" si="1433"/>
        <v>5.8571476696236843E-2</v>
      </c>
      <c r="S2397" s="24">
        <f t="shared" si="1434"/>
        <v>4934.3597798016926</v>
      </c>
      <c r="T2397" s="12">
        <f t="shared" si="1448"/>
        <v>3.5113802077290375E-2</v>
      </c>
      <c r="W2397" s="24">
        <f t="shared" si="1449"/>
        <v>1075.5738466552245</v>
      </c>
      <c r="X2397" s="24">
        <f t="shared" si="1450"/>
        <v>650</v>
      </c>
      <c r="Y2397" s="13">
        <f t="shared" si="1435"/>
        <v>0.24260347685353828</v>
      </c>
      <c r="Z2397" s="24">
        <f t="shared" si="1436"/>
        <v>861.4703338927086</v>
      </c>
      <c r="AA2397" s="24">
        <f t="shared" si="1437"/>
        <v>9758.2734148001437</v>
      </c>
      <c r="AB2397" s="24">
        <f t="shared" si="1451"/>
        <v>905.2638558414169</v>
      </c>
      <c r="AC2397" s="24">
        <f t="shared" si="1452"/>
        <v>734.95386502760925</v>
      </c>
      <c r="AD2397" s="123">
        <f t="shared" si="1453"/>
        <v>11895</v>
      </c>
      <c r="AE2397" s="14">
        <f t="shared" si="1454"/>
        <v>198.25</v>
      </c>
      <c r="AF2397" s="24">
        <f t="shared" si="1438"/>
        <v>500</v>
      </c>
      <c r="AG2397" s="3">
        <f t="shared" si="1455"/>
        <v>-1</v>
      </c>
      <c r="AH2397" s="14">
        <f t="shared" si="1422"/>
        <v>0</v>
      </c>
      <c r="AI2397" s="14">
        <f t="shared" si="1423"/>
        <v>0</v>
      </c>
      <c r="AJ2397" s="14">
        <f t="shared" si="1424"/>
        <v>0.64999999999999991</v>
      </c>
      <c r="AK2397" s="14">
        <f t="shared" si="1425"/>
        <v>0.87999999999999989</v>
      </c>
      <c r="AL2397" s="24">
        <f t="shared" si="1456"/>
        <v>884.11284468101371</v>
      </c>
      <c r="AM2397" s="14">
        <f t="shared" si="1457"/>
        <v>692.65184270680277</v>
      </c>
      <c r="AN2397" s="138" t="str">
        <f t="shared" si="1458"/>
        <v>modifiée</v>
      </c>
      <c r="AP2397" s="124"/>
    </row>
    <row r="2398" spans="2:42" x14ac:dyDescent="0.25">
      <c r="B2398" s="3">
        <f t="shared" si="1439"/>
        <v>11900</v>
      </c>
      <c r="C2398" s="14">
        <f t="shared" si="1440"/>
        <v>198.33333333333334</v>
      </c>
      <c r="D2398" s="11">
        <f t="shared" si="1441"/>
        <v>1124.2619677432149</v>
      </c>
      <c r="E2398" s="11">
        <f t="shared" si="1426"/>
        <v>1110.2534354373051</v>
      </c>
      <c r="F2398" s="11">
        <f t="shared" si="1442"/>
        <v>605.4931967441704</v>
      </c>
      <c r="G2398" s="11">
        <f t="shared" si="1427"/>
        <v>861.81258651949884</v>
      </c>
      <c r="H2398" s="11">
        <f t="shared" si="1428"/>
        <v>734.98897882968652</v>
      </c>
      <c r="I2398" s="24">
        <f t="shared" si="1443"/>
        <v>605.4931967441704</v>
      </c>
      <c r="J2398" s="12">
        <f t="shared" si="1429"/>
        <v>0.21012661218507744</v>
      </c>
      <c r="K2398" s="24">
        <f t="shared" si="1430"/>
        <v>764.12326371572908</v>
      </c>
      <c r="L2398" s="12">
        <f t="shared" si="1444"/>
        <v>0.16031153812851648</v>
      </c>
      <c r="M2398" s="24">
        <f t="shared" si="1445"/>
        <v>861.81258651949884</v>
      </c>
      <c r="N2398" s="12">
        <f t="shared" si="1431"/>
        <v>0.70709031322141358</v>
      </c>
      <c r="O2398" s="24">
        <f t="shared" si="1432"/>
        <v>681.22542351720688</v>
      </c>
      <c r="P2398" s="12">
        <f t="shared" si="1446"/>
        <v>0.23368952349849623</v>
      </c>
      <c r="Q2398" s="24">
        <f t="shared" si="1447"/>
        <v>734.98897882968652</v>
      </c>
      <c r="R2398" s="12">
        <f t="shared" si="1433"/>
        <v>5.7986523222146709E-2</v>
      </c>
      <c r="S2398" s="24">
        <f t="shared" si="1434"/>
        <v>4984.1363612419682</v>
      </c>
      <c r="T2398" s="12">
        <f t="shared" si="1448"/>
        <v>3.4772515411597739E-2</v>
      </c>
      <c r="W2398" s="24">
        <f t="shared" si="1449"/>
        <v>1075.816450132078</v>
      </c>
      <c r="X2398" s="24">
        <f t="shared" si="1450"/>
        <v>650</v>
      </c>
      <c r="Y2398" s="13">
        <f t="shared" si="1435"/>
        <v>0.24256313691691242</v>
      </c>
      <c r="Z2398" s="24">
        <f t="shared" si="1436"/>
        <v>860.92463263067884</v>
      </c>
      <c r="AA2398" s="24">
        <f t="shared" si="1437"/>
        <v>9757.0532724915811</v>
      </c>
      <c r="AB2398" s="24">
        <f t="shared" si="1451"/>
        <v>905.4027144808822</v>
      </c>
      <c r="AC2398" s="24">
        <f t="shared" si="1452"/>
        <v>734.98897882968652</v>
      </c>
      <c r="AD2398" s="123">
        <f t="shared" si="1453"/>
        <v>11900</v>
      </c>
      <c r="AE2398" s="14">
        <f t="shared" si="1454"/>
        <v>198.33333333333334</v>
      </c>
      <c r="AF2398" s="24">
        <f t="shared" si="1438"/>
        <v>500</v>
      </c>
      <c r="AG2398" s="3">
        <f t="shared" si="1455"/>
        <v>-1</v>
      </c>
      <c r="AH2398" s="14">
        <f t="shared" si="1422"/>
        <v>0</v>
      </c>
      <c r="AI2398" s="14">
        <f t="shared" si="1423"/>
        <v>0</v>
      </c>
      <c r="AJ2398" s="14">
        <f t="shared" si="1424"/>
        <v>0.64999999999999991</v>
      </c>
      <c r="AK2398" s="14">
        <f t="shared" si="1425"/>
        <v>0.87999999999999989</v>
      </c>
      <c r="AL2398" s="24">
        <f t="shared" si="1456"/>
        <v>884.2417772470867</v>
      </c>
      <c r="AM2398" s="14">
        <f t="shared" si="1457"/>
        <v>692.66710436209542</v>
      </c>
      <c r="AN2398" s="138" t="str">
        <f t="shared" si="1458"/>
        <v>modifiée</v>
      </c>
      <c r="AP2398" s="124"/>
    </row>
    <row r="2399" spans="2:42" x14ac:dyDescent="0.25">
      <c r="B2399" s="3">
        <f t="shared" si="1439"/>
        <v>11905</v>
      </c>
      <c r="C2399" s="14">
        <f t="shared" si="1440"/>
        <v>198.41666666666666</v>
      </c>
      <c r="D2399" s="11">
        <f t="shared" si="1441"/>
        <v>1124.3248693378655</v>
      </c>
      <c r="E2399" s="11">
        <f t="shared" si="1426"/>
        <v>1110.4742108636774</v>
      </c>
      <c r="F2399" s="11">
        <f t="shared" si="1442"/>
        <v>605.65350828229896</v>
      </c>
      <c r="G2399" s="11">
        <f t="shared" si="1427"/>
        <v>862.04627604299731</v>
      </c>
      <c r="H2399" s="11">
        <f t="shared" si="1428"/>
        <v>735.02375134509816</v>
      </c>
      <c r="I2399" s="24">
        <f t="shared" si="1443"/>
        <v>605.65350828229896</v>
      </c>
      <c r="J2399" s="12">
        <f t="shared" si="1429"/>
        <v>0.21009393275895075</v>
      </c>
      <c r="K2399" s="24">
        <f t="shared" si="1430"/>
        <v>764.24212059760259</v>
      </c>
      <c r="L2399" s="12">
        <f t="shared" si="1444"/>
        <v>0.16025846608731095</v>
      </c>
      <c r="M2399" s="24">
        <f t="shared" si="1445"/>
        <v>862.04627604299731</v>
      </c>
      <c r="N2399" s="12">
        <f t="shared" si="1431"/>
        <v>0.70734255188865924</v>
      </c>
      <c r="O2399" s="24">
        <f t="shared" si="1432"/>
        <v>680.98249822950424</v>
      </c>
      <c r="P2399" s="12">
        <f t="shared" si="1446"/>
        <v>0.23360342764628864</v>
      </c>
      <c r="Q2399" s="24">
        <f t="shared" si="1447"/>
        <v>735.02375134509816</v>
      </c>
      <c r="R2399" s="12">
        <f t="shared" si="1433"/>
        <v>5.8108160830384795E-2</v>
      </c>
      <c r="S2399" s="24">
        <f t="shared" si="1434"/>
        <v>4973.703086165795</v>
      </c>
      <c r="T2399" s="12">
        <f t="shared" si="1448"/>
        <v>3.4846752780001974E-2</v>
      </c>
      <c r="W2399" s="24">
        <f t="shared" si="1449"/>
        <v>1076.0590132689949</v>
      </c>
      <c r="X2399" s="24">
        <f t="shared" si="1450"/>
        <v>650</v>
      </c>
      <c r="Y2399" s="13">
        <f t="shared" si="1435"/>
        <v>0.2425229662428785</v>
      </c>
      <c r="Z2399" s="24">
        <f t="shared" si="1436"/>
        <v>860.37993986706169</v>
      </c>
      <c r="AA2399" s="24">
        <f t="shared" si="1437"/>
        <v>9755.8395309986681</v>
      </c>
      <c r="AB2399" s="24">
        <f t="shared" si="1451"/>
        <v>905.54138230704655</v>
      </c>
      <c r="AC2399" s="24">
        <f t="shared" si="1452"/>
        <v>735.02375134509816</v>
      </c>
      <c r="AD2399" s="123">
        <f t="shared" si="1453"/>
        <v>11905</v>
      </c>
      <c r="AE2399" s="14">
        <f t="shared" si="1454"/>
        <v>198.41666666666666</v>
      </c>
      <c r="AF2399" s="24">
        <f t="shared" si="1438"/>
        <v>500</v>
      </c>
      <c r="AG2399" s="3">
        <f t="shared" si="1455"/>
        <v>-1</v>
      </c>
      <c r="AH2399" s="14">
        <f t="shared" si="1422"/>
        <v>0</v>
      </c>
      <c r="AI2399" s="14">
        <f t="shared" si="1423"/>
        <v>0</v>
      </c>
      <c r="AJ2399" s="14">
        <f t="shared" si="1424"/>
        <v>0.64999999999999991</v>
      </c>
      <c r="AK2399" s="14">
        <f t="shared" si="1425"/>
        <v>0.87999999999999989</v>
      </c>
      <c r="AL2399" s="24">
        <f t="shared" si="1456"/>
        <v>884.37052946058998</v>
      </c>
      <c r="AM2399" s="14">
        <f t="shared" si="1457"/>
        <v>692.68204565218491</v>
      </c>
      <c r="AN2399" s="138" t="str">
        <f t="shared" si="1458"/>
        <v>modifiée</v>
      </c>
      <c r="AP2399" s="124"/>
    </row>
    <row r="2400" spans="2:42" x14ac:dyDescent="0.25">
      <c r="B2400" s="3">
        <f t="shared" si="1439"/>
        <v>11910</v>
      </c>
      <c r="C2400" s="14">
        <f t="shared" si="1440"/>
        <v>198.5</v>
      </c>
      <c r="D2400" s="11">
        <f t="shared" si="1441"/>
        <v>1124.3877445365458</v>
      </c>
      <c r="E2400" s="11">
        <f t="shared" si="1426"/>
        <v>1110.6949862900497</v>
      </c>
      <c r="F2400" s="11">
        <f t="shared" si="1442"/>
        <v>605.81376674838623</v>
      </c>
      <c r="G2400" s="11">
        <f t="shared" si="1427"/>
        <v>862.27987947064355</v>
      </c>
      <c r="H2400" s="11">
        <f t="shared" si="1428"/>
        <v>735.05859809787819</v>
      </c>
      <c r="I2400" s="24">
        <f t="shared" si="1443"/>
        <v>605.81376674838623</v>
      </c>
      <c r="J2400" s="12">
        <f t="shared" si="1429"/>
        <v>0.21006119512074053</v>
      </c>
      <c r="K2400" s="24">
        <f t="shared" si="1430"/>
        <v>764.36122628028113</v>
      </c>
      <c r="L2400" s="12">
        <f t="shared" si="1444"/>
        <v>0.16020536859051759</v>
      </c>
      <c r="M2400" s="24">
        <f t="shared" si="1445"/>
        <v>862.27987947064355</v>
      </c>
      <c r="N2400" s="12">
        <f t="shared" si="1431"/>
        <v>0.70759397907519839</v>
      </c>
      <c r="O2400" s="24">
        <f t="shared" si="1432"/>
        <v>680.74052681839078</v>
      </c>
      <c r="P2400" s="12">
        <f t="shared" si="1446"/>
        <v>0.2335170714244891</v>
      </c>
      <c r="Q2400" s="24">
        <f t="shared" si="1447"/>
        <v>735.05859809787819</v>
      </c>
      <c r="R2400" s="12">
        <f t="shared" si="1433"/>
        <v>5.8555825773396984E-2</v>
      </c>
      <c r="S2400" s="24">
        <f t="shared" si="1434"/>
        <v>4935.6786457412945</v>
      </c>
      <c r="T2400" s="12">
        <f t="shared" si="1448"/>
        <v>3.5112719414728266E-2</v>
      </c>
      <c r="W2400" s="24">
        <f t="shared" si="1449"/>
        <v>1076.3015362352378</v>
      </c>
      <c r="X2400" s="24">
        <f t="shared" si="1450"/>
        <v>650</v>
      </c>
      <c r="Y2400" s="13">
        <f t="shared" si="1435"/>
        <v>0.24248296401947345</v>
      </c>
      <c r="Z2400" s="24">
        <f t="shared" si="1436"/>
        <v>859.83625137029662</v>
      </c>
      <c r="AA2400" s="24">
        <f t="shared" si="1437"/>
        <v>9754.6321590100306</v>
      </c>
      <c r="AB2400" s="24">
        <f t="shared" si="1451"/>
        <v>905.68006716655805</v>
      </c>
      <c r="AC2400" s="24">
        <f t="shared" si="1452"/>
        <v>735.05859809787819</v>
      </c>
      <c r="AD2400" s="123">
        <f t="shared" si="1453"/>
        <v>11910</v>
      </c>
      <c r="AE2400" s="14">
        <f t="shared" si="1454"/>
        <v>198.5</v>
      </c>
      <c r="AF2400" s="24">
        <f t="shared" si="1438"/>
        <v>500</v>
      </c>
      <c r="AG2400" s="3">
        <f t="shared" si="1455"/>
        <v>-1</v>
      </c>
      <c r="AH2400" s="14">
        <f t="shared" si="1422"/>
        <v>0</v>
      </c>
      <c r="AI2400" s="14">
        <f t="shared" si="1423"/>
        <v>0</v>
      </c>
      <c r="AJ2400" s="14">
        <f t="shared" si="1424"/>
        <v>0.64999999999999991</v>
      </c>
      <c r="AK2400" s="14">
        <f t="shared" si="1425"/>
        <v>0.87999999999999989</v>
      </c>
      <c r="AL2400" s="24">
        <f t="shared" si="1456"/>
        <v>884.49929720122168</v>
      </c>
      <c r="AM2400" s="14">
        <f t="shared" si="1457"/>
        <v>692.69705816720545</v>
      </c>
      <c r="AN2400" s="138" t="str">
        <f t="shared" si="1458"/>
        <v>modifiée</v>
      </c>
      <c r="AP2400" s="124"/>
    </row>
    <row r="2401" spans="2:42" x14ac:dyDescent="0.25">
      <c r="B2401" s="3">
        <f t="shared" si="1439"/>
        <v>11915</v>
      </c>
      <c r="C2401" s="14">
        <f t="shared" si="1440"/>
        <v>198.58333333333334</v>
      </c>
      <c r="D2401" s="11">
        <f t="shared" si="1441"/>
        <v>1124.4505933614005</v>
      </c>
      <c r="E2401" s="11">
        <f t="shared" si="1426"/>
        <v>1110.9157617164219</v>
      </c>
      <c r="F2401" s="11">
        <f t="shared" si="1442"/>
        <v>605.97397211697671</v>
      </c>
      <c r="G2401" s="11">
        <f t="shared" si="1427"/>
        <v>862.51339654206799</v>
      </c>
      <c r="H2401" s="11">
        <f t="shared" si="1428"/>
        <v>735.09371081729296</v>
      </c>
      <c r="I2401" s="24">
        <f t="shared" si="1443"/>
        <v>605.97397211697671</v>
      </c>
      <c r="J2401" s="12">
        <f t="shared" si="1429"/>
        <v>0.21002839912538432</v>
      </c>
      <c r="K2401" s="24">
        <f t="shared" si="1430"/>
        <v>764.48058150715508</v>
      </c>
      <c r="L2401" s="12">
        <f t="shared" si="1444"/>
        <v>0.16015224556760735</v>
      </c>
      <c r="M2401" s="24">
        <f t="shared" si="1445"/>
        <v>862.51339654206799</v>
      </c>
      <c r="N2401" s="12">
        <f t="shared" si="1431"/>
        <v>0.70784459836065894</v>
      </c>
      <c r="O2401" s="24">
        <f t="shared" si="1432"/>
        <v>680.4995039938749</v>
      </c>
      <c r="P2401" s="12">
        <f t="shared" si="1446"/>
        <v>0.23343045662200829</v>
      </c>
      <c r="Q2401" s="24">
        <f t="shared" si="1447"/>
        <v>735.09371081729296</v>
      </c>
      <c r="R2401" s="12">
        <f t="shared" si="1433"/>
        <v>5.9006049753729063E-2</v>
      </c>
      <c r="S2401" s="24">
        <f t="shared" si="1434"/>
        <v>4898.0187634953172</v>
      </c>
      <c r="T2401" s="12">
        <f t="shared" si="1448"/>
        <v>3.5380126197400857E-2</v>
      </c>
      <c r="W2401" s="24">
        <f t="shared" si="1449"/>
        <v>1076.5440191992573</v>
      </c>
      <c r="X2401" s="24">
        <f t="shared" si="1450"/>
        <v>650</v>
      </c>
      <c r="Y2401" s="13">
        <f t="shared" si="1435"/>
        <v>0.2424431294381981</v>
      </c>
      <c r="Z2401" s="24">
        <f t="shared" si="1436"/>
        <v>859.29356292911621</v>
      </c>
      <c r="AA2401" s="24">
        <f t="shared" si="1437"/>
        <v>9753.4311253456272</v>
      </c>
      <c r="AB2401" s="24">
        <f t="shared" si="1451"/>
        <v>905.81886500827511</v>
      </c>
      <c r="AC2401" s="24">
        <f t="shared" si="1452"/>
        <v>735.09371081729296</v>
      </c>
      <c r="AD2401" s="123">
        <f t="shared" si="1453"/>
        <v>11915</v>
      </c>
      <c r="AE2401" s="14">
        <f t="shared" si="1454"/>
        <v>198.58333333333334</v>
      </c>
      <c r="AF2401" s="24">
        <f t="shared" si="1438"/>
        <v>500</v>
      </c>
      <c r="AG2401" s="3">
        <f t="shared" si="1455"/>
        <v>-1</v>
      </c>
      <c r="AH2401" s="14">
        <f t="shared" si="1422"/>
        <v>0</v>
      </c>
      <c r="AI2401" s="14">
        <f t="shared" si="1423"/>
        <v>0</v>
      </c>
      <c r="AJ2401" s="14">
        <f t="shared" si="1424"/>
        <v>0.64999999999999991</v>
      </c>
      <c r="AK2401" s="14">
        <f t="shared" si="1425"/>
        <v>0.87999999999999989</v>
      </c>
      <c r="AL2401" s="24">
        <f t="shared" si="1456"/>
        <v>884.62817088214024</v>
      </c>
      <c r="AM2401" s="14">
        <f t="shared" si="1457"/>
        <v>692.7123225650231</v>
      </c>
      <c r="AN2401" s="138" t="str">
        <f t="shared" si="1458"/>
        <v>modifiée</v>
      </c>
      <c r="AP2401" s="124"/>
    </row>
    <row r="2402" spans="2:42" x14ac:dyDescent="0.25">
      <c r="B2402" s="3">
        <f t="shared" si="1439"/>
        <v>11920</v>
      </c>
      <c r="C2402" s="14">
        <f t="shared" si="1440"/>
        <v>198.66666666666666</v>
      </c>
      <c r="D2402" s="11">
        <f t="shared" si="1441"/>
        <v>1124.5134158345459</v>
      </c>
      <c r="E2402" s="11">
        <f t="shared" si="1426"/>
        <v>1111.1365371427942</v>
      </c>
      <c r="F2402" s="11">
        <f t="shared" si="1442"/>
        <v>606.1341243625443</v>
      </c>
      <c r="G2402" s="11">
        <f t="shared" si="1427"/>
        <v>862.74682699869004</v>
      </c>
      <c r="H2402" s="11">
        <f t="shared" si="1428"/>
        <v>735.12909094349038</v>
      </c>
      <c r="I2402" s="24">
        <f t="shared" si="1443"/>
        <v>606.1341243625443</v>
      </c>
      <c r="J2402" s="12">
        <f t="shared" si="1429"/>
        <v>0.20999554462736469</v>
      </c>
      <c r="K2402" s="24">
        <f t="shared" si="1430"/>
        <v>764.60018702448042</v>
      </c>
      <c r="L2402" s="12">
        <f t="shared" si="1444"/>
        <v>0.16009909694781371</v>
      </c>
      <c r="M2402" s="24">
        <f t="shared" si="1445"/>
        <v>862.74682699869004</v>
      </c>
      <c r="N2402" s="12">
        <f t="shared" si="1431"/>
        <v>0.70809441330528822</v>
      </c>
      <c r="O2402" s="24">
        <f t="shared" si="1432"/>
        <v>680.25942450346213</v>
      </c>
      <c r="P2402" s="12">
        <f t="shared" si="1446"/>
        <v>0.23334358501746758</v>
      </c>
      <c r="Q2402" s="24">
        <f t="shared" si="1447"/>
        <v>735.12909094349038</v>
      </c>
      <c r="R2402" s="12">
        <f t="shared" si="1433"/>
        <v>5.9458834109579847E-2</v>
      </c>
      <c r="S2402" s="24">
        <f t="shared" si="1434"/>
        <v>4860.7199112055614</v>
      </c>
      <c r="T2402" s="12">
        <f t="shared" si="1448"/>
        <v>3.5648972196058906E-2</v>
      </c>
      <c r="W2402" s="24">
        <f t="shared" si="1449"/>
        <v>1076.7864623286955</v>
      </c>
      <c r="X2402" s="24">
        <f t="shared" si="1450"/>
        <v>650</v>
      </c>
      <c r="Y2402" s="13">
        <f t="shared" si="1435"/>
        <v>0.24240346169400115</v>
      </c>
      <c r="Z2402" s="24">
        <f t="shared" si="1436"/>
        <v>858.75187035246654</v>
      </c>
      <c r="AA2402" s="24">
        <f t="shared" si="1437"/>
        <v>9752.2363989561363</v>
      </c>
      <c r="AB2402" s="24">
        <f t="shared" si="1451"/>
        <v>905.95777663609294</v>
      </c>
      <c r="AC2402" s="24">
        <f t="shared" si="1452"/>
        <v>735.12909094349038</v>
      </c>
      <c r="AD2402" s="123">
        <f t="shared" si="1453"/>
        <v>11920</v>
      </c>
      <c r="AE2402" s="14">
        <f t="shared" si="1454"/>
        <v>198.66666666666666</v>
      </c>
      <c r="AF2402" s="24">
        <f t="shared" si="1438"/>
        <v>500</v>
      </c>
      <c r="AG2402" s="3">
        <f t="shared" si="1455"/>
        <v>-1</v>
      </c>
      <c r="AH2402" s="14">
        <f t="shared" si="1422"/>
        <v>0</v>
      </c>
      <c r="AI2402" s="14">
        <f t="shared" si="1423"/>
        <v>0</v>
      </c>
      <c r="AJ2402" s="14">
        <f t="shared" si="1424"/>
        <v>0.64999999999999991</v>
      </c>
      <c r="AK2402" s="14">
        <f t="shared" si="1425"/>
        <v>0.87999999999999989</v>
      </c>
      <c r="AL2402" s="24">
        <f t="shared" si="1456"/>
        <v>884.75715125008264</v>
      </c>
      <c r="AM2402" s="14">
        <f t="shared" si="1457"/>
        <v>692.72784017146978</v>
      </c>
      <c r="AN2402" s="138" t="str">
        <f t="shared" si="1458"/>
        <v>modifiée</v>
      </c>
      <c r="AP2402" s="124"/>
    </row>
    <row r="2403" spans="2:42" x14ac:dyDescent="0.25">
      <c r="B2403" s="3">
        <f t="shared" si="1439"/>
        <v>11925</v>
      </c>
      <c r="C2403" s="14">
        <f t="shared" si="1440"/>
        <v>198.75</v>
      </c>
      <c r="D2403" s="11">
        <f t="shared" si="1441"/>
        <v>1124.5762119780704</v>
      </c>
      <c r="E2403" s="11">
        <f t="shared" si="1426"/>
        <v>1111.3573125691664</v>
      </c>
      <c r="F2403" s="11">
        <f t="shared" si="1442"/>
        <v>606.29422345949206</v>
      </c>
      <c r="G2403" s="11">
        <f t="shared" si="1427"/>
        <v>862.98017058370749</v>
      </c>
      <c r="H2403" s="11">
        <f t="shared" si="1428"/>
        <v>735.16473991568648</v>
      </c>
      <c r="I2403" s="24">
        <f t="shared" si="1443"/>
        <v>606.29422345949206</v>
      </c>
      <c r="J2403" s="12">
        <f t="shared" si="1429"/>
        <v>0.2099626314807079</v>
      </c>
      <c r="K2403" s="24">
        <f t="shared" si="1430"/>
        <v>764.72004358139179</v>
      </c>
      <c r="L2403" s="12">
        <f t="shared" si="1444"/>
        <v>0.1600459226600979</v>
      </c>
      <c r="M2403" s="24">
        <f t="shared" si="1445"/>
        <v>862.98017058370749</v>
      </c>
      <c r="N2403" s="12">
        <f t="shared" si="1431"/>
        <v>0.70834342745007195</v>
      </c>
      <c r="O2403" s="24">
        <f t="shared" si="1432"/>
        <v>680.0202831318345</v>
      </c>
      <c r="P2403" s="12">
        <f t="shared" si="1446"/>
        <v>0.23325645837914977</v>
      </c>
      <c r="Q2403" s="24">
        <f t="shared" si="1447"/>
        <v>735.16473991568648</v>
      </c>
      <c r="R2403" s="12">
        <f t="shared" si="1433"/>
        <v>5.9914179980137795E-2</v>
      </c>
      <c r="S2403" s="24">
        <f t="shared" si="1434"/>
        <v>4823.7785938039051</v>
      </c>
      <c r="T2403" s="12">
        <f t="shared" si="1448"/>
        <v>3.591925634386349E-2</v>
      </c>
      <c r="W2403" s="24">
        <f t="shared" si="1449"/>
        <v>1077.0288657903895</v>
      </c>
      <c r="X2403" s="24">
        <f t="shared" si="1450"/>
        <v>650</v>
      </c>
      <c r="Y2403" s="13">
        <f t="shared" si="1435"/>
        <v>0.24236395998527513</v>
      </c>
      <c r="Z2403" s="24">
        <f t="shared" si="1436"/>
        <v>858.21116946942198</v>
      </c>
      <c r="AA2403" s="24">
        <f t="shared" si="1437"/>
        <v>9751.0479489228528</v>
      </c>
      <c r="AB2403" s="24">
        <f t="shared" si="1451"/>
        <v>906.09680285303807</v>
      </c>
      <c r="AC2403" s="24">
        <f t="shared" si="1452"/>
        <v>735.16473991568648</v>
      </c>
      <c r="AD2403" s="123">
        <f t="shared" si="1453"/>
        <v>11925</v>
      </c>
      <c r="AE2403" s="14">
        <f t="shared" si="1454"/>
        <v>198.75</v>
      </c>
      <c r="AF2403" s="24">
        <f t="shared" si="1438"/>
        <v>500</v>
      </c>
      <c r="AG2403" s="3">
        <f t="shared" si="1455"/>
        <v>-1</v>
      </c>
      <c r="AH2403" s="14">
        <f t="shared" si="1422"/>
        <v>0</v>
      </c>
      <c r="AI2403" s="14">
        <f t="shared" si="1423"/>
        <v>0</v>
      </c>
      <c r="AJ2403" s="14">
        <f t="shared" si="1424"/>
        <v>0.64999999999999991</v>
      </c>
      <c r="AK2403" s="14">
        <f t="shared" si="1425"/>
        <v>0.87999999999999989</v>
      </c>
      <c r="AL2403" s="24">
        <f t="shared" si="1456"/>
        <v>884.88623905090617</v>
      </c>
      <c r="AM2403" s="14">
        <f t="shared" si="1457"/>
        <v>692.74361231142291</v>
      </c>
      <c r="AN2403" s="138" t="str">
        <f t="shared" si="1458"/>
        <v>modifiée</v>
      </c>
      <c r="AP2403" s="124"/>
    </row>
    <row r="2404" spans="2:42" x14ac:dyDescent="0.25">
      <c r="B2404" s="3">
        <f t="shared" si="1439"/>
        <v>11930</v>
      </c>
      <c r="C2404" s="14">
        <f t="shared" si="1440"/>
        <v>198.83333333333334</v>
      </c>
      <c r="D2404" s="11">
        <f t="shared" si="1441"/>
        <v>1124.6389818140353</v>
      </c>
      <c r="E2404" s="11">
        <f t="shared" si="1426"/>
        <v>1111.5780879955387</v>
      </c>
      <c r="F2404" s="11">
        <f t="shared" si="1442"/>
        <v>606.45426938215212</v>
      </c>
      <c r="G2404" s="11">
        <f t="shared" si="1427"/>
        <v>863.21342704208666</v>
      </c>
      <c r="H2404" s="11">
        <f t="shared" si="1428"/>
        <v>735.20065917203033</v>
      </c>
      <c r="I2404" s="24">
        <f t="shared" si="1443"/>
        <v>606.45426938215212</v>
      </c>
      <c r="J2404" s="12">
        <f t="shared" si="1429"/>
        <v>0.20992965953898191</v>
      </c>
      <c r="K2404" s="24">
        <f t="shared" si="1430"/>
        <v>764.84015192991683</v>
      </c>
      <c r="L2404" s="12">
        <f t="shared" si="1444"/>
        <v>0.15999272263313832</v>
      </c>
      <c r="M2404" s="24">
        <f t="shared" si="1445"/>
        <v>863.21342704208666</v>
      </c>
      <c r="N2404" s="12">
        <f t="shared" si="1431"/>
        <v>0.70859164431685218</v>
      </c>
      <c r="O2404" s="24">
        <f t="shared" si="1432"/>
        <v>679.78207470053303</v>
      </c>
      <c r="P2404" s="12">
        <f t="shared" si="1446"/>
        <v>0.23316907846503127</v>
      </c>
      <c r="Q2404" s="24">
        <f t="shared" si="1447"/>
        <v>735.20065917203033</v>
      </c>
      <c r="R2404" s="12">
        <f t="shared" si="1433"/>
        <v>6.0372088303790442E-2</v>
      </c>
      <c r="S2404" s="24">
        <f t="shared" si="1434"/>
        <v>4787.1913490750931</v>
      </c>
      <c r="T2404" s="12">
        <f t="shared" si="1448"/>
        <v>3.6190977438145006E-2</v>
      </c>
      <c r="W2404" s="24">
        <f t="shared" si="1449"/>
        <v>1077.2712297503749</v>
      </c>
      <c r="X2404" s="24">
        <f t="shared" si="1450"/>
        <v>650</v>
      </c>
      <c r="Y2404" s="13">
        <f t="shared" si="1435"/>
        <v>0.24232462351383757</v>
      </c>
      <c r="Z2404" s="24">
        <f t="shared" si="1436"/>
        <v>857.67145612909417</v>
      </c>
      <c r="AA2404" s="24">
        <f t="shared" si="1437"/>
        <v>9749.8657444569617</v>
      </c>
      <c r="AB2404" s="24">
        <f t="shared" si="1451"/>
        <v>906.23594446120262</v>
      </c>
      <c r="AC2404" s="24">
        <f t="shared" si="1452"/>
        <v>735.20065917203033</v>
      </c>
      <c r="AD2404" s="123">
        <f t="shared" si="1453"/>
        <v>11930</v>
      </c>
      <c r="AE2404" s="14">
        <f t="shared" si="1454"/>
        <v>198.83333333333334</v>
      </c>
      <c r="AF2404" s="24">
        <f t="shared" si="1438"/>
        <v>500</v>
      </c>
      <c r="AG2404" s="3">
        <f t="shared" si="1455"/>
        <v>-1</v>
      </c>
      <c r="AH2404" s="14">
        <f t="shared" si="1422"/>
        <v>0</v>
      </c>
      <c r="AI2404" s="14">
        <f t="shared" si="1423"/>
        <v>0</v>
      </c>
      <c r="AJ2404" s="14">
        <f t="shared" si="1424"/>
        <v>0.64999999999999991</v>
      </c>
      <c r="AK2404" s="14">
        <f t="shared" si="1425"/>
        <v>0.87999999999999989</v>
      </c>
      <c r="AL2404" s="24">
        <f t="shared" si="1456"/>
        <v>885.01543502952643</v>
      </c>
      <c r="AM2404" s="14">
        <f t="shared" si="1457"/>
        <v>692.75964030867794</v>
      </c>
      <c r="AN2404" s="138" t="str">
        <f t="shared" si="1458"/>
        <v>modifiée</v>
      </c>
      <c r="AP2404" s="124"/>
    </row>
    <row r="2405" spans="2:42" x14ac:dyDescent="0.25">
      <c r="B2405" s="3">
        <f t="shared" si="1439"/>
        <v>11935</v>
      </c>
      <c r="C2405" s="14">
        <f t="shared" si="1440"/>
        <v>198.91666666666666</v>
      </c>
      <c r="D2405" s="11">
        <f t="shared" si="1441"/>
        <v>1124.7017253644735</v>
      </c>
      <c r="E2405" s="11">
        <f t="shared" si="1426"/>
        <v>1111.7988634219107</v>
      </c>
      <c r="F2405" s="11">
        <f t="shared" si="1442"/>
        <v>606.61426210478521</v>
      </c>
      <c r="G2405" s="11">
        <f t="shared" si="1427"/>
        <v>863.4465961205517</v>
      </c>
      <c r="H2405" s="11">
        <f t="shared" si="1428"/>
        <v>735.23685014946852</v>
      </c>
      <c r="I2405" s="24">
        <f t="shared" si="1443"/>
        <v>606.61426210478521</v>
      </c>
      <c r="J2405" s="12">
        <f t="shared" si="1429"/>
        <v>0.20989662865529499</v>
      </c>
      <c r="K2405" s="24">
        <f t="shared" si="1430"/>
        <v>764.96051282498865</v>
      </c>
      <c r="L2405" s="12">
        <f t="shared" si="1444"/>
        <v>0.15993949679536312</v>
      </c>
      <c r="M2405" s="24">
        <f t="shared" si="1445"/>
        <v>863.4465961205517</v>
      </c>
      <c r="N2405" s="12">
        <f t="shared" si="1431"/>
        <v>0.70883906740844438</v>
      </c>
      <c r="O2405" s="24">
        <f t="shared" si="1432"/>
        <v>679.54479406764369</v>
      </c>
      <c r="P2405" s="12">
        <f t="shared" si="1446"/>
        <v>0.23308144702296452</v>
      </c>
      <c r="Q2405" s="24">
        <f t="shared" si="1447"/>
        <v>735.23685014946852</v>
      </c>
      <c r="R2405" s="12">
        <f t="shared" si="1433"/>
        <v>6.0832559816370722E-2</v>
      </c>
      <c r="S2405" s="24">
        <f t="shared" si="1434"/>
        <v>4750.9547473576249</v>
      </c>
      <c r="T2405" s="12">
        <f t="shared" si="1448"/>
        <v>3.6464134139490838E-2</v>
      </c>
      <c r="W2405" s="24">
        <f t="shared" si="1449"/>
        <v>1077.5135543738888</v>
      </c>
      <c r="X2405" s="24">
        <f t="shared" si="1450"/>
        <v>650</v>
      </c>
      <c r="Y2405" s="13">
        <f t="shared" si="1435"/>
        <v>0.24228545148492353</v>
      </c>
      <c r="Z2405" s="24">
        <f t="shared" si="1436"/>
        <v>857.13272620054681</v>
      </c>
      <c r="AA2405" s="24">
        <f t="shared" si="1437"/>
        <v>9748.6897548992965</v>
      </c>
      <c r="AB2405" s="24">
        <f t="shared" si="1451"/>
        <v>906.37520226167862</v>
      </c>
      <c r="AC2405" s="24">
        <f t="shared" si="1452"/>
        <v>735.23685014946852</v>
      </c>
      <c r="AD2405" s="123">
        <f t="shared" si="1453"/>
        <v>11935</v>
      </c>
      <c r="AE2405" s="14">
        <f t="shared" si="1454"/>
        <v>198.91666666666666</v>
      </c>
      <c r="AF2405" s="24">
        <f t="shared" si="1438"/>
        <v>500</v>
      </c>
      <c r="AG2405" s="3">
        <f t="shared" si="1455"/>
        <v>-1</v>
      </c>
      <c r="AH2405" s="14">
        <f t="shared" si="1422"/>
        <v>0</v>
      </c>
      <c r="AI2405" s="14">
        <f t="shared" si="1423"/>
        <v>0</v>
      </c>
      <c r="AJ2405" s="14">
        <f t="shared" si="1424"/>
        <v>0.64999999999999991</v>
      </c>
      <c r="AK2405" s="14">
        <f t="shared" si="1425"/>
        <v>0.87999999999999989</v>
      </c>
      <c r="AL2405" s="24">
        <f t="shared" si="1456"/>
        <v>885.14473992985461</v>
      </c>
      <c r="AM2405" s="14">
        <f t="shared" si="1457"/>
        <v>692.77592548582038</v>
      </c>
      <c r="AN2405" s="138" t="str">
        <f t="shared" si="1458"/>
        <v>modifiée</v>
      </c>
      <c r="AP2405" s="124"/>
    </row>
    <row r="2406" spans="2:42" x14ac:dyDescent="0.25">
      <c r="B2406" s="3">
        <f t="shared" si="1439"/>
        <v>11940</v>
      </c>
      <c r="C2406" s="14">
        <f t="shared" si="1440"/>
        <v>199</v>
      </c>
      <c r="D2406" s="11">
        <f t="shared" si="1441"/>
        <v>1124.7644426513903</v>
      </c>
      <c r="E2406" s="11">
        <f t="shared" si="1426"/>
        <v>1112.019638848283</v>
      </c>
      <c r="F2406" s="11">
        <f t="shared" si="1442"/>
        <v>606.77420160158056</v>
      </c>
      <c r="G2406" s="11">
        <f t="shared" si="1427"/>
        <v>863.67967756757469</v>
      </c>
      <c r="H2406" s="11">
        <f t="shared" si="1428"/>
        <v>735.27331428360799</v>
      </c>
      <c r="I2406" s="24">
        <f t="shared" si="1443"/>
        <v>606.77420160158056</v>
      </c>
      <c r="J2406" s="12">
        <f t="shared" si="1429"/>
        <v>0.20986353868229365</v>
      </c>
      <c r="K2406" s="24">
        <f t="shared" si="1430"/>
        <v>765.08112702446022</v>
      </c>
      <c r="L2406" s="12">
        <f t="shared" si="1444"/>
        <v>0.15988624507492061</v>
      </c>
      <c r="M2406" s="24">
        <f t="shared" si="1445"/>
        <v>863.67967756757469</v>
      </c>
      <c r="N2406" s="12">
        <f t="shared" si="1431"/>
        <v>0.70908570020875417</v>
      </c>
      <c r="O2406" s="24">
        <f t="shared" si="1432"/>
        <v>679.30843612748572</v>
      </c>
      <c r="P2406" s="12">
        <f t="shared" si="1446"/>
        <v>0.23299356579064295</v>
      </c>
      <c r="Q2406" s="24">
        <f t="shared" si="1447"/>
        <v>735.27331428360799</v>
      </c>
      <c r="R2406" s="12">
        <f t="shared" si="1433"/>
        <v>6.1295595049424736E-2</v>
      </c>
      <c r="S2406" s="24">
        <f t="shared" si="1434"/>
        <v>4715.0653912481375</v>
      </c>
      <c r="T2406" s="12">
        <f t="shared" si="1448"/>
        <v>3.673872497083467E-2</v>
      </c>
      <c r="W2406" s="24">
        <f t="shared" si="1449"/>
        <v>1077.7558398253739</v>
      </c>
      <c r="X2406" s="24">
        <f t="shared" si="1450"/>
        <v>650</v>
      </c>
      <c r="Y2406" s="13">
        <f t="shared" si="1435"/>
        <v>0.24224644310717983</v>
      </c>
      <c r="Z2406" s="24">
        <f t="shared" si="1436"/>
        <v>856.59497557272744</v>
      </c>
      <c r="AA2406" s="24">
        <f t="shared" si="1437"/>
        <v>9747.5199497201556</v>
      </c>
      <c r="AB2406" s="24">
        <f t="shared" si="1451"/>
        <v>906.51457705449093</v>
      </c>
      <c r="AC2406" s="24">
        <f t="shared" si="1452"/>
        <v>735.27331428360799</v>
      </c>
      <c r="AD2406" s="123">
        <f t="shared" si="1453"/>
        <v>11940</v>
      </c>
      <c r="AE2406" s="14">
        <f t="shared" si="1454"/>
        <v>199</v>
      </c>
      <c r="AF2406" s="24">
        <f t="shared" si="1438"/>
        <v>500</v>
      </c>
      <c r="AG2406" s="3">
        <f t="shared" si="1455"/>
        <v>-1</v>
      </c>
      <c r="AH2406" s="14">
        <f t="shared" ref="AH2406:AH2469" si="1459">IF(AC2406&lt;=450,AthetaR30_0,IF(AC2406&gt;=650,AthetaR30_2,(IF(AC2406&lt;=550,AthetaR30_0+(AthetaR30_1-AthetaR30_0)/100*(AC2406-450),AthetaR30_1+(AthetaR30_2-AthetaR30_1)/100*(AC2406-550)))))</f>
        <v>0</v>
      </c>
      <c r="AI2406" s="14">
        <f t="shared" ref="AI2406:AI2469" si="1460">IF(AC2406&lt;=450,AthetaR60_0,IF(AC2406&gt;=650,AthetaR60_2,(IF(AC2406&lt;=550,AthetaR60_0+(AthetaR60_1-AthetaR60_0)/100*(AC2406-450),AthetaR60_1+(AthetaR60_2-AthetaR60_1)/100*(AC2406-550)))))</f>
        <v>0</v>
      </c>
      <c r="AJ2406" s="14">
        <f t="shared" ref="AJ2406:AJ2469" si="1461">IF(AC2406&lt;=450,AthetaR90_0,IF(AC2406&gt;=650,AthetaR90_2,(IF(AC2406&lt;=550,AthetaR90_0+(AthetaR90_1-AthetaR90_0)/100*(AC2406-450),AthetaR90_1+(AthetaR90_2-AthetaR90_1)/100*(AC2406-550)))))</f>
        <v>0.64999999999999991</v>
      </c>
      <c r="AK2406" s="14">
        <f t="shared" ref="AK2406:AK2469" si="1462">IF(AC2406&lt;=450,AthetaR120_0,IF(AC2406&gt;=650,AthetaR120_2,(IF(AC2406&lt;=550,AthetaR120_0+(AthetaR120_1-AthetaR120_0)/100*(AC2406-450),AthetaR120_1+(AthetaR120_2-AthetaR120_1)/100*(AC2406-550)))))</f>
        <v>0.87999999999999989</v>
      </c>
      <c r="AL2406" s="24">
        <f t="shared" si="1456"/>
        <v>885.27415449473528</v>
      </c>
      <c r="AM2406" s="14">
        <f t="shared" si="1457"/>
        <v>692.79246916409681</v>
      </c>
      <c r="AN2406" s="138" t="str">
        <f t="shared" si="1458"/>
        <v>modifiée</v>
      </c>
      <c r="AP2406" s="124"/>
    </row>
    <row r="2407" spans="2:42" x14ac:dyDescent="0.25">
      <c r="B2407" s="3">
        <f t="shared" si="1439"/>
        <v>11945</v>
      </c>
      <c r="C2407" s="14">
        <f t="shared" si="1440"/>
        <v>199.08333333333334</v>
      </c>
      <c r="D2407" s="11">
        <f t="shared" si="1441"/>
        <v>1124.8271336967637</v>
      </c>
      <c r="E2407" s="11">
        <f t="shared" si="1426"/>
        <v>1112.2404142746552</v>
      </c>
      <c r="F2407" s="11">
        <f t="shared" si="1442"/>
        <v>606.93408784665553</v>
      </c>
      <c r="G2407" s="11">
        <f t="shared" si="1427"/>
        <v>863.91267113336528</v>
      </c>
      <c r="H2407" s="11">
        <f t="shared" si="1428"/>
        <v>735.31005300857885</v>
      </c>
      <c r="I2407" s="24">
        <f t="shared" si="1443"/>
        <v>606.93408784665553</v>
      </c>
      <c r="J2407" s="12">
        <f t="shared" si="1429"/>
        <v>0.20983038947216148</v>
      </c>
      <c r="K2407" s="24">
        <f t="shared" si="1430"/>
        <v>765.2019952891178</v>
      </c>
      <c r="L2407" s="12">
        <f t="shared" si="1444"/>
        <v>0.15983296739967331</v>
      </c>
      <c r="M2407" s="24">
        <f t="shared" si="1445"/>
        <v>863.91267113336528</v>
      </c>
      <c r="N2407" s="12">
        <f t="shared" si="1431"/>
        <v>0.70933154618289274</v>
      </c>
      <c r="O2407" s="24">
        <f t="shared" si="1432"/>
        <v>679.07299581030406</v>
      </c>
      <c r="P2407" s="12">
        <f t="shared" si="1446"/>
        <v>0.23290543649564946</v>
      </c>
      <c r="Q2407" s="24">
        <f t="shared" si="1447"/>
        <v>735.31005300857885</v>
      </c>
      <c r="R2407" s="12">
        <f t="shared" si="1433"/>
        <v>6.1761194328524463E-2</v>
      </c>
      <c r="S2407" s="24">
        <f t="shared" si="1434"/>
        <v>4679.5199153074409</v>
      </c>
      <c r="T2407" s="12">
        <f t="shared" si="1448"/>
        <v>3.7014748316585501E-2</v>
      </c>
      <c r="W2407" s="24">
        <f t="shared" si="1449"/>
        <v>1077.9980862684811</v>
      </c>
      <c r="X2407" s="24">
        <f t="shared" si="1450"/>
        <v>650</v>
      </c>
      <c r="Y2407" s="13">
        <f t="shared" si="1435"/>
        <v>0.24220759759264349</v>
      </c>
      <c r="Z2407" s="24">
        <f t="shared" si="1436"/>
        <v>856.0582001543537</v>
      </c>
      <c r="AA2407" s="24">
        <f t="shared" si="1437"/>
        <v>9746.3562985184635</v>
      </c>
      <c r="AB2407" s="24">
        <f t="shared" si="1451"/>
        <v>906.65406963853002</v>
      </c>
      <c r="AC2407" s="24">
        <f t="shared" si="1452"/>
        <v>735.31005300857885</v>
      </c>
      <c r="AD2407" s="123">
        <f t="shared" si="1453"/>
        <v>11945</v>
      </c>
      <c r="AE2407" s="14">
        <f t="shared" si="1454"/>
        <v>199.08333333333334</v>
      </c>
      <c r="AF2407" s="24">
        <f t="shared" si="1438"/>
        <v>500</v>
      </c>
      <c r="AG2407" s="3">
        <f t="shared" si="1455"/>
        <v>-1</v>
      </c>
      <c r="AH2407" s="14">
        <f t="shared" si="1459"/>
        <v>0</v>
      </c>
      <c r="AI2407" s="14">
        <f t="shared" si="1460"/>
        <v>0</v>
      </c>
      <c r="AJ2407" s="14">
        <f t="shared" si="1461"/>
        <v>0.64999999999999991</v>
      </c>
      <c r="AK2407" s="14">
        <f t="shared" si="1462"/>
        <v>0.87999999999999989</v>
      </c>
      <c r="AL2407" s="24">
        <f t="shared" si="1456"/>
        <v>885.40367946588322</v>
      </c>
      <c r="AM2407" s="14">
        <f t="shared" si="1457"/>
        <v>692.80927266328547</v>
      </c>
      <c r="AN2407" s="138" t="str">
        <f t="shared" si="1458"/>
        <v>modifiée</v>
      </c>
      <c r="AP2407" s="124"/>
    </row>
    <row r="2408" spans="2:42" x14ac:dyDescent="0.25">
      <c r="B2408" s="3">
        <f t="shared" si="1439"/>
        <v>11950</v>
      </c>
      <c r="C2408" s="14">
        <f t="shared" si="1440"/>
        <v>199.16666666666666</v>
      </c>
      <c r="D2408" s="11">
        <f t="shared" si="1441"/>
        <v>1124.889798522544</v>
      </c>
      <c r="E2408" s="11">
        <f t="shared" si="1426"/>
        <v>1112.4611897010273</v>
      </c>
      <c r="F2408" s="11">
        <f t="shared" si="1442"/>
        <v>607.0939208140552</v>
      </c>
      <c r="G2408" s="11">
        <f t="shared" si="1427"/>
        <v>864.14557656986096</v>
      </c>
      <c r="H2408" s="11">
        <f t="shared" si="1428"/>
        <v>735.3470677568954</v>
      </c>
      <c r="I2408" s="24">
        <f t="shared" si="1443"/>
        <v>607.0939208140552</v>
      </c>
      <c r="J2408" s="12">
        <f t="shared" si="1429"/>
        <v>0.20979718087661683</v>
      </c>
      <c r="K2408" s="24">
        <f t="shared" si="1430"/>
        <v>765.3231183826947</v>
      </c>
      <c r="L2408" s="12">
        <f t="shared" si="1444"/>
        <v>0.15977966369723101</v>
      </c>
      <c r="M2408" s="24">
        <f t="shared" si="1445"/>
        <v>864.14557656986096</v>
      </c>
      <c r="N2408" s="12">
        <f t="shared" si="1431"/>
        <v>0.70957660877729212</v>
      </c>
      <c r="O2408" s="24">
        <f t="shared" si="1432"/>
        <v>678.83846808196381</v>
      </c>
      <c r="P2408" s="12">
        <f t="shared" si="1446"/>
        <v>0.232817060855637</v>
      </c>
      <c r="Q2408" s="24">
        <f t="shared" si="1447"/>
        <v>735.3470677568954</v>
      </c>
      <c r="R2408" s="12">
        <f t="shared" si="1433"/>
        <v>6.222935777160056E-2</v>
      </c>
      <c r="S2408" s="24">
        <f t="shared" si="1434"/>
        <v>4644.3149857702556</v>
      </c>
      <c r="T2408" s="12">
        <f t="shared" si="1448"/>
        <v>3.7292202421786283E-2</v>
      </c>
      <c r="W2408" s="24">
        <f t="shared" si="1449"/>
        <v>1078.2402938660737</v>
      </c>
      <c r="X2408" s="24">
        <f t="shared" si="1450"/>
        <v>650</v>
      </c>
      <c r="Y2408" s="13">
        <f t="shared" si="1435"/>
        <v>0.24216891415673747</v>
      </c>
      <c r="Z2408" s="24">
        <f t="shared" si="1436"/>
        <v>855.52239587383951</v>
      </c>
      <c r="AA2408" s="24">
        <f t="shared" si="1437"/>
        <v>9745.1987710216727</v>
      </c>
      <c r="AB2408" s="24">
        <f t="shared" si="1451"/>
        <v>906.79368081148459</v>
      </c>
      <c r="AC2408" s="24">
        <f t="shared" si="1452"/>
        <v>735.3470677568954</v>
      </c>
      <c r="AD2408" s="123">
        <f t="shared" si="1453"/>
        <v>11950</v>
      </c>
      <c r="AE2408" s="14">
        <f t="shared" si="1454"/>
        <v>199.16666666666666</v>
      </c>
      <c r="AF2408" s="24">
        <f t="shared" si="1438"/>
        <v>500</v>
      </c>
      <c r="AG2408" s="3">
        <f t="shared" si="1455"/>
        <v>-1</v>
      </c>
      <c r="AH2408" s="14">
        <f t="shared" si="1459"/>
        <v>0</v>
      </c>
      <c r="AI2408" s="14">
        <f t="shared" si="1460"/>
        <v>0</v>
      </c>
      <c r="AJ2408" s="14">
        <f t="shared" si="1461"/>
        <v>0.64999999999999991</v>
      </c>
      <c r="AK2408" s="14">
        <f t="shared" si="1462"/>
        <v>0.87999999999999989</v>
      </c>
      <c r="AL2408" s="24">
        <f t="shared" si="1456"/>
        <v>885.53331558381933</v>
      </c>
      <c r="AM2408" s="14">
        <f t="shared" si="1457"/>
        <v>692.8263373015651</v>
      </c>
      <c r="AN2408" s="138" t="str">
        <f t="shared" si="1458"/>
        <v>modifiée</v>
      </c>
      <c r="AP2408" s="124"/>
    </row>
    <row r="2409" spans="2:42" x14ac:dyDescent="0.25">
      <c r="B2409" s="3">
        <f t="shared" si="1439"/>
        <v>11955</v>
      </c>
      <c r="C2409" s="14">
        <f t="shared" si="1440"/>
        <v>199.25</v>
      </c>
      <c r="D2409" s="11">
        <f t="shared" si="1441"/>
        <v>1124.9524371506539</v>
      </c>
      <c r="E2409" s="11">
        <f t="shared" si="1426"/>
        <v>1112.6819651273995</v>
      </c>
      <c r="F2409" s="11">
        <f t="shared" si="1442"/>
        <v>607.25370047775243</v>
      </c>
      <c r="G2409" s="11">
        <f t="shared" si="1427"/>
        <v>864.37839363071657</v>
      </c>
      <c r="H2409" s="11">
        <f t="shared" si="1428"/>
        <v>735.38435995931718</v>
      </c>
      <c r="I2409" s="24">
        <f t="shared" si="1443"/>
        <v>607.25370047775243</v>
      </c>
      <c r="J2409" s="12">
        <f t="shared" si="1429"/>
        <v>0.20976391274691167</v>
      </c>
      <c r="K2409" s="24">
        <f t="shared" si="1430"/>
        <v>765.44449707188539</v>
      </c>
      <c r="L2409" s="12">
        <f t="shared" si="1444"/>
        <v>0.15972633389492014</v>
      </c>
      <c r="M2409" s="24">
        <f t="shared" si="1445"/>
        <v>864.37839363071657</v>
      </c>
      <c r="N2409" s="12">
        <f t="shared" si="1431"/>
        <v>0.70982089141981997</v>
      </c>
      <c r="O2409" s="24">
        <f t="shared" si="1432"/>
        <v>678.60484794364856</v>
      </c>
      <c r="P2409" s="12">
        <f t="shared" si="1446"/>
        <v>0.23272844057829234</v>
      </c>
      <c r="Q2409" s="24">
        <f t="shared" si="1447"/>
        <v>735.38435995931718</v>
      </c>
      <c r="R2409" s="12">
        <f t="shared" si="1433"/>
        <v>6.2700085287321142E-2</v>
      </c>
      <c r="S2409" s="24">
        <f t="shared" si="1434"/>
        <v>4609.4473002566338</v>
      </c>
      <c r="T2409" s="12">
        <f t="shared" si="1448"/>
        <v>3.7571085391288277E-2</v>
      </c>
      <c r="W2409" s="24">
        <f t="shared" si="1449"/>
        <v>1078.4824627802304</v>
      </c>
      <c r="X2409" s="24">
        <f t="shared" si="1450"/>
        <v>650</v>
      </c>
      <c r="Y2409" s="13">
        <f t="shared" si="1435"/>
        <v>0.24213039201826056</v>
      </c>
      <c r="Z2409" s="24">
        <f t="shared" si="1436"/>
        <v>854.98755867922682</v>
      </c>
      <c r="AA2409" s="24">
        <f t="shared" si="1437"/>
        <v>9744.0473370853742</v>
      </c>
      <c r="AB2409" s="24">
        <f t="shared" si="1451"/>
        <v>906.93341136977381</v>
      </c>
      <c r="AC2409" s="24">
        <f t="shared" si="1452"/>
        <v>735.38435995931718</v>
      </c>
      <c r="AD2409" s="123">
        <f t="shared" si="1453"/>
        <v>11955</v>
      </c>
      <c r="AE2409" s="14">
        <f t="shared" si="1454"/>
        <v>199.25</v>
      </c>
      <c r="AF2409" s="24">
        <f t="shared" si="1438"/>
        <v>500</v>
      </c>
      <c r="AG2409" s="3">
        <f t="shared" si="1455"/>
        <v>-1</v>
      </c>
      <c r="AH2409" s="14">
        <f t="shared" si="1459"/>
        <v>0</v>
      </c>
      <c r="AI2409" s="14">
        <f t="shared" si="1460"/>
        <v>0</v>
      </c>
      <c r="AJ2409" s="14">
        <f t="shared" si="1461"/>
        <v>0.64999999999999991</v>
      </c>
      <c r="AK2409" s="14">
        <f t="shared" si="1462"/>
        <v>0.87999999999999989</v>
      </c>
      <c r="AL2409" s="24">
        <f t="shared" si="1456"/>
        <v>885.6630635878073</v>
      </c>
      <c r="AM2409" s="14">
        <f t="shared" si="1457"/>
        <v>692.84366439538428</v>
      </c>
      <c r="AN2409" s="138" t="str">
        <f t="shared" si="1458"/>
        <v>modifiée</v>
      </c>
      <c r="AP2409" s="124"/>
    </row>
    <row r="2410" spans="2:42" x14ac:dyDescent="0.25">
      <c r="B2410" s="3">
        <f t="shared" si="1439"/>
        <v>11960</v>
      </c>
      <c r="C2410" s="14">
        <f t="shared" si="1440"/>
        <v>199.33333333333334</v>
      </c>
      <c r="D2410" s="11">
        <f t="shared" si="1441"/>
        <v>1125.0150496029887</v>
      </c>
      <c r="E2410" s="11">
        <f t="shared" si="1426"/>
        <v>1112.9027405537718</v>
      </c>
      <c r="F2410" s="11">
        <f t="shared" si="1442"/>
        <v>607.41342681164735</v>
      </c>
      <c r="G2410" s="11">
        <f t="shared" si="1427"/>
        <v>864.61112207129486</v>
      </c>
      <c r="H2410" s="11">
        <f t="shared" si="1428"/>
        <v>735.42193104470846</v>
      </c>
      <c r="I2410" s="24">
        <f t="shared" si="1443"/>
        <v>607.41342681164735</v>
      </c>
      <c r="J2410" s="12">
        <f t="shared" si="1429"/>
        <v>0.2097305849338294</v>
      </c>
      <c r="K2410" s="24">
        <f t="shared" si="1430"/>
        <v>765.56613212635921</v>
      </c>
      <c r="L2410" s="12">
        <f t="shared" si="1444"/>
        <v>0.15967297791978854</v>
      </c>
      <c r="M2410" s="24">
        <f t="shared" si="1445"/>
        <v>864.61112207129486</v>
      </c>
      <c r="N2410" s="12">
        <f t="shared" si="1431"/>
        <v>0.7100643975198917</v>
      </c>
      <c r="O2410" s="24">
        <f t="shared" si="1432"/>
        <v>678.37213043156135</v>
      </c>
      <c r="P2410" s="12">
        <f t="shared" si="1446"/>
        <v>0.23263957736141602</v>
      </c>
      <c r="Q2410" s="24">
        <f t="shared" si="1447"/>
        <v>735.42193104470846</v>
      </c>
      <c r="R2410" s="12">
        <f t="shared" si="1433"/>
        <v>6.3173376573496129E-2</v>
      </c>
      <c r="S2410" s="24">
        <f t="shared" si="1434"/>
        <v>4574.9135874867279</v>
      </c>
      <c r="T2410" s="12">
        <f t="shared" si="1448"/>
        <v>3.7851395188956798E-2</v>
      </c>
      <c r="W2410" s="24">
        <f t="shared" si="1449"/>
        <v>1078.7245931722487</v>
      </c>
      <c r="X2410" s="24">
        <f t="shared" si="1450"/>
        <v>650</v>
      </c>
      <c r="Y2410" s="13">
        <f t="shared" si="1435"/>
        <v>0.24209203039937088</v>
      </c>
      <c r="Z2410" s="24">
        <f t="shared" si="1436"/>
        <v>854.4536845380776</v>
      </c>
      <c r="AA2410" s="24">
        <f t="shared" si="1437"/>
        <v>9742.9019666926997</v>
      </c>
      <c r="AB2410" s="24">
        <f t="shared" si="1451"/>
        <v>907.0732621084785</v>
      </c>
      <c r="AC2410" s="24">
        <f t="shared" si="1452"/>
        <v>735.42193104470846</v>
      </c>
      <c r="AD2410" s="123">
        <f t="shared" si="1453"/>
        <v>11960</v>
      </c>
      <c r="AE2410" s="14">
        <f t="shared" si="1454"/>
        <v>199.33333333333334</v>
      </c>
      <c r="AF2410" s="24">
        <f t="shared" si="1438"/>
        <v>500</v>
      </c>
      <c r="AG2410" s="3">
        <f t="shared" si="1455"/>
        <v>-1</v>
      </c>
      <c r="AH2410" s="14">
        <f t="shared" si="1459"/>
        <v>0</v>
      </c>
      <c r="AI2410" s="14">
        <f t="shared" si="1460"/>
        <v>0</v>
      </c>
      <c r="AJ2410" s="14">
        <f t="shared" si="1461"/>
        <v>0.64999999999999991</v>
      </c>
      <c r="AK2410" s="14">
        <f t="shared" si="1462"/>
        <v>0.87999999999999989</v>
      </c>
      <c r="AL2410" s="24">
        <f t="shared" si="1456"/>
        <v>885.79292421578862</v>
      </c>
      <c r="AM2410" s="14">
        <f t="shared" si="1457"/>
        <v>692.86125525932869</v>
      </c>
      <c r="AN2410" s="138" t="str">
        <f t="shared" si="1458"/>
        <v>modifiée</v>
      </c>
      <c r="AP2410" s="124"/>
    </row>
    <row r="2411" spans="2:42" x14ac:dyDescent="0.25">
      <c r="B2411" s="3">
        <f t="shared" si="1439"/>
        <v>11965</v>
      </c>
      <c r="C2411" s="14">
        <f t="shared" si="1440"/>
        <v>199.41666666666666</v>
      </c>
      <c r="D2411" s="11">
        <f t="shared" si="1441"/>
        <v>1125.077635901416</v>
      </c>
      <c r="E2411" s="11">
        <f t="shared" si="1426"/>
        <v>1113.123515980144</v>
      </c>
      <c r="F2411" s="11">
        <f t="shared" si="1442"/>
        <v>607.5730997895671</v>
      </c>
      <c r="G2411" s="11">
        <f t="shared" si="1427"/>
        <v>864.84376164865625</v>
      </c>
      <c r="H2411" s="11">
        <f t="shared" si="1428"/>
        <v>735.45978243989737</v>
      </c>
      <c r="I2411" s="24">
        <f t="shared" si="1443"/>
        <v>607.5730997895671</v>
      </c>
      <c r="J2411" s="12">
        <f t="shared" si="1429"/>
        <v>0.20969719728768355</v>
      </c>
      <c r="K2411" s="24">
        <f t="shared" si="1430"/>
        <v>765.68802431877441</v>
      </c>
      <c r="L2411" s="12">
        <f t="shared" si="1444"/>
        <v>0.159619595698623</v>
      </c>
      <c r="M2411" s="24">
        <f t="shared" si="1445"/>
        <v>864.84376164865625</v>
      </c>
      <c r="N2411" s="12">
        <f t="shared" si="1431"/>
        <v>0.71030713046858518</v>
      </c>
      <c r="O2411" s="24">
        <f t="shared" si="1432"/>
        <v>678.14031061662786</v>
      </c>
      <c r="P2411" s="12">
        <f t="shared" si="1446"/>
        <v>0.2325504728930522</v>
      </c>
      <c r="Q2411" s="24">
        <f t="shared" si="1447"/>
        <v>735.45978243989737</v>
      </c>
      <c r="R2411" s="12">
        <f t="shared" si="1433"/>
        <v>6.3649231115522939E-2</v>
      </c>
      <c r="S2411" s="24">
        <f t="shared" si="1434"/>
        <v>4540.7106069977017</v>
      </c>
      <c r="T2411" s="12">
        <f t="shared" si="1448"/>
        <v>3.8133129636912427E-2</v>
      </c>
      <c r="W2411" s="24">
        <f t="shared" si="1449"/>
        <v>1078.966685202648</v>
      </c>
      <c r="X2411" s="24">
        <f t="shared" si="1450"/>
        <v>650</v>
      </c>
      <c r="Y2411" s="13">
        <f t="shared" si="1435"/>
        <v>0.24205382852557969</v>
      </c>
      <c r="Z2411" s="24">
        <f t="shared" si="1436"/>
        <v>853.92076943739994</v>
      </c>
      <c r="AA2411" s="24">
        <f t="shared" si="1437"/>
        <v>9741.7626299541043</v>
      </c>
      <c r="AB2411" s="24">
        <f t="shared" si="1451"/>
        <v>907.21323382127275</v>
      </c>
      <c r="AC2411" s="24">
        <f t="shared" si="1452"/>
        <v>735.45978243989737</v>
      </c>
      <c r="AD2411" s="123">
        <f t="shared" si="1453"/>
        <v>11965</v>
      </c>
      <c r="AE2411" s="14">
        <f t="shared" si="1454"/>
        <v>199.41666666666666</v>
      </c>
      <c r="AF2411" s="24">
        <f t="shared" si="1438"/>
        <v>500</v>
      </c>
      <c r="AG2411" s="3">
        <f t="shared" si="1455"/>
        <v>-1</v>
      </c>
      <c r="AH2411" s="14">
        <f t="shared" si="1459"/>
        <v>0</v>
      </c>
      <c r="AI2411" s="14">
        <f t="shared" si="1460"/>
        <v>0</v>
      </c>
      <c r="AJ2411" s="14">
        <f t="shared" si="1461"/>
        <v>0.64999999999999991</v>
      </c>
      <c r="AK2411" s="14">
        <f t="shared" si="1462"/>
        <v>0.87999999999999989</v>
      </c>
      <c r="AL2411" s="24">
        <f t="shared" si="1456"/>
        <v>885.92289820431824</v>
      </c>
      <c r="AM2411" s="14">
        <f t="shared" si="1457"/>
        <v>692.87911120598858</v>
      </c>
      <c r="AN2411" s="138" t="str">
        <f t="shared" si="1458"/>
        <v>modifiée</v>
      </c>
      <c r="AP2411" s="124"/>
    </row>
    <row r="2412" spans="2:42" x14ac:dyDescent="0.25">
      <c r="B2412" s="3">
        <f t="shared" si="1439"/>
        <v>11970</v>
      </c>
      <c r="C2412" s="14">
        <f t="shared" si="1440"/>
        <v>199.5</v>
      </c>
      <c r="D2412" s="11">
        <f t="shared" si="1441"/>
        <v>1125.1401960677765</v>
      </c>
      <c r="E2412" s="11">
        <f t="shared" si="1426"/>
        <v>1113.3442914065163</v>
      </c>
      <c r="F2412" s="11">
        <f t="shared" si="1442"/>
        <v>607.73271938526568</v>
      </c>
      <c r="G2412" s="11">
        <f t="shared" si="1427"/>
        <v>865.07631212154934</v>
      </c>
      <c r="H2412" s="11">
        <f t="shared" si="1428"/>
        <v>735.49791556953426</v>
      </c>
      <c r="I2412" s="24">
        <f t="shared" si="1443"/>
        <v>607.73271938526568</v>
      </c>
      <c r="J2412" s="12">
        <f t="shared" si="1429"/>
        <v>0.20966374965831561</v>
      </c>
      <c r="K2412" s="24">
        <f t="shared" si="1430"/>
        <v>765.81017442479231</v>
      </c>
      <c r="L2412" s="12">
        <f t="shared" si="1444"/>
        <v>0.15956618715790535</v>
      </c>
      <c r="M2412" s="24">
        <f t="shared" si="1445"/>
        <v>865.07631212154934</v>
      </c>
      <c r="N2412" s="12">
        <f t="shared" si="1431"/>
        <v>0.71054909363875163</v>
      </c>
      <c r="O2412" s="24">
        <f t="shared" si="1432"/>
        <v>677.90938360420409</v>
      </c>
      <c r="P2412" s="12">
        <f t="shared" si="1446"/>
        <v>0.23246112885140102</v>
      </c>
      <c r="Q2412" s="24">
        <f t="shared" si="1447"/>
        <v>735.49791556953426</v>
      </c>
      <c r="R2412" s="12">
        <f t="shared" si="1433"/>
        <v>6.4127648184869032E-2</v>
      </c>
      <c r="S2412" s="24">
        <f t="shared" si="1434"/>
        <v>4506.8351488632316</v>
      </c>
      <c r="T2412" s="12">
        <f t="shared" si="1448"/>
        <v>3.8416286414782057E-2</v>
      </c>
      <c r="W2412" s="24">
        <f t="shared" si="1449"/>
        <v>1079.2087390311735</v>
      </c>
      <c r="X2412" s="24">
        <f t="shared" si="1450"/>
        <v>650</v>
      </c>
      <c r="Y2412" s="13">
        <f t="shared" si="1435"/>
        <v>0.24201578562573969</v>
      </c>
      <c r="Z2412" s="24">
        <f t="shared" si="1436"/>
        <v>853.38880938356851</v>
      </c>
      <c r="AA2412" s="24">
        <f t="shared" si="1437"/>
        <v>9740.6292971069524</v>
      </c>
      <c r="AB2412" s="24">
        <f t="shared" si="1451"/>
        <v>907.35332730035384</v>
      </c>
      <c r="AC2412" s="24">
        <f t="shared" si="1452"/>
        <v>735.49791556953426</v>
      </c>
      <c r="AD2412" s="123">
        <f t="shared" si="1453"/>
        <v>11970</v>
      </c>
      <c r="AE2412" s="14">
        <f t="shared" si="1454"/>
        <v>199.5</v>
      </c>
      <c r="AF2412" s="24">
        <f t="shared" si="1438"/>
        <v>500</v>
      </c>
      <c r="AG2412" s="3">
        <f t="shared" si="1455"/>
        <v>-1</v>
      </c>
      <c r="AH2412" s="14">
        <f t="shared" si="1459"/>
        <v>0</v>
      </c>
      <c r="AI2412" s="14">
        <f t="shared" si="1460"/>
        <v>0</v>
      </c>
      <c r="AJ2412" s="14">
        <f t="shared" si="1461"/>
        <v>0.64999999999999991</v>
      </c>
      <c r="AK2412" s="14">
        <f t="shared" si="1462"/>
        <v>0.87999999999999989</v>
      </c>
      <c r="AL2412" s="24">
        <f t="shared" si="1456"/>
        <v>886.0529862884996</v>
      </c>
      <c r="AM2412" s="14">
        <f t="shared" si="1457"/>
        <v>692.89723354582554</v>
      </c>
      <c r="AN2412" s="138" t="str">
        <f t="shared" si="1458"/>
        <v>modifiée</v>
      </c>
      <c r="AP2412" s="124"/>
    </row>
    <row r="2413" spans="2:42" x14ac:dyDescent="0.25">
      <c r="B2413" s="3">
        <f t="shared" si="1439"/>
        <v>11975</v>
      </c>
      <c r="C2413" s="14">
        <f t="shared" si="1440"/>
        <v>199.58333333333334</v>
      </c>
      <c r="D2413" s="11">
        <f t="shared" si="1441"/>
        <v>1125.2027301238832</v>
      </c>
      <c r="E2413" s="11">
        <f t="shared" si="1426"/>
        <v>1113.5650668328885</v>
      </c>
      <c r="F2413" s="11">
        <f t="shared" si="1442"/>
        <v>607.89228557242359</v>
      </c>
      <c r="G2413" s="11">
        <f t="shared" si="1427"/>
        <v>865.30877325040069</v>
      </c>
      <c r="H2413" s="11">
        <f t="shared" si="1428"/>
        <v>735.53633185594902</v>
      </c>
      <c r="I2413" s="24">
        <f t="shared" si="1443"/>
        <v>607.89228557242359</v>
      </c>
      <c r="J2413" s="12">
        <f t="shared" si="1429"/>
        <v>0.20963024189509372</v>
      </c>
      <c r="K2413" s="24">
        <f t="shared" si="1430"/>
        <v>765.93258322309146</v>
      </c>
      <c r="L2413" s="12">
        <f t="shared" si="1444"/>
        <v>0.15951275222386915</v>
      </c>
      <c r="M2413" s="24">
        <f t="shared" si="1445"/>
        <v>865.30877325040069</v>
      </c>
      <c r="N2413" s="12">
        <f t="shared" si="1431"/>
        <v>0.71079029038512687</v>
      </c>
      <c r="O2413" s="24">
        <f t="shared" si="1432"/>
        <v>677.67934453378564</v>
      </c>
      <c r="P2413" s="12">
        <f t="shared" si="1446"/>
        <v>0.23237154690508058</v>
      </c>
      <c r="Q2413" s="24">
        <f t="shared" si="1447"/>
        <v>735.53633185594902</v>
      </c>
      <c r="R2413" s="12">
        <f t="shared" si="1433"/>
        <v>6.4608626837588209E-2</v>
      </c>
      <c r="S2413" s="24">
        <f t="shared" si="1434"/>
        <v>4473.2840334158045</v>
      </c>
      <c r="T2413" s="12">
        <f t="shared" si="1448"/>
        <v>3.87008630590066E-2</v>
      </c>
      <c r="W2413" s="24">
        <f t="shared" si="1449"/>
        <v>1079.4507548167992</v>
      </c>
      <c r="X2413" s="24">
        <f t="shared" si="1450"/>
        <v>650</v>
      </c>
      <c r="Y2413" s="13">
        <f t="shared" si="1435"/>
        <v>0.24197790093203178</v>
      </c>
      <c r="Z2413" s="24">
        <f t="shared" si="1436"/>
        <v>852.85780040223358</v>
      </c>
      <c r="AA2413" s="24">
        <f t="shared" si="1437"/>
        <v>9739.5019385150208</v>
      </c>
      <c r="AB2413" s="24">
        <f t="shared" si="1451"/>
        <v>907.49354333637416</v>
      </c>
      <c r="AC2413" s="24">
        <f t="shared" si="1452"/>
        <v>735.53633185594902</v>
      </c>
      <c r="AD2413" s="123">
        <f t="shared" si="1453"/>
        <v>11975</v>
      </c>
      <c r="AE2413" s="14">
        <f t="shared" si="1454"/>
        <v>199.58333333333334</v>
      </c>
      <c r="AF2413" s="24">
        <f t="shared" si="1438"/>
        <v>500</v>
      </c>
      <c r="AG2413" s="3">
        <f t="shared" si="1455"/>
        <v>-1</v>
      </c>
      <c r="AH2413" s="14">
        <f t="shared" si="1459"/>
        <v>0</v>
      </c>
      <c r="AI2413" s="14">
        <f t="shared" si="1460"/>
        <v>0</v>
      </c>
      <c r="AJ2413" s="14">
        <f t="shared" si="1461"/>
        <v>0.64999999999999991</v>
      </c>
      <c r="AK2413" s="14">
        <f t="shared" si="1462"/>
        <v>0.87999999999999989</v>
      </c>
      <c r="AL2413" s="24">
        <f t="shared" si="1456"/>
        <v>886.18318920191859</v>
      </c>
      <c r="AM2413" s="14">
        <f t="shared" si="1457"/>
        <v>692.91562358703811</v>
      </c>
      <c r="AN2413" s="138" t="str">
        <f t="shared" si="1458"/>
        <v>modifiée</v>
      </c>
      <c r="AP2413" s="124"/>
    </row>
    <row r="2414" spans="2:42" x14ac:dyDescent="0.25">
      <c r="B2414" s="3">
        <f t="shared" si="1439"/>
        <v>11980</v>
      </c>
      <c r="C2414" s="14">
        <f t="shared" si="1440"/>
        <v>199.66666666666666</v>
      </c>
      <c r="D2414" s="11">
        <f t="shared" si="1441"/>
        <v>1125.2652380915217</v>
      </c>
      <c r="E2414" s="11">
        <f t="shared" si="1426"/>
        <v>1113.7858422592608</v>
      </c>
      <c r="F2414" s="11">
        <f t="shared" si="1442"/>
        <v>608.05179832464751</v>
      </c>
      <c r="G2414" s="11">
        <f t="shared" si="1427"/>
        <v>865.54114479730572</v>
      </c>
      <c r="H2414" s="11">
        <f t="shared" si="1428"/>
        <v>735.57503271900805</v>
      </c>
      <c r="I2414" s="24">
        <f t="shared" si="1443"/>
        <v>608.05179832464751</v>
      </c>
      <c r="J2414" s="12">
        <f t="shared" si="1429"/>
        <v>0.20959667384691064</v>
      </c>
      <c r="K2414" s="24">
        <f t="shared" si="1430"/>
        <v>766.05525149538187</v>
      </c>
      <c r="L2414" s="12">
        <f t="shared" si="1444"/>
        <v>0.15945929082245047</v>
      </c>
      <c r="M2414" s="24">
        <f t="shared" si="1445"/>
        <v>865.54114479730572</v>
      </c>
      <c r="N2414" s="12">
        <f t="shared" si="1431"/>
        <v>0.71103072404444345</v>
      </c>
      <c r="O2414" s="24">
        <f t="shared" si="1432"/>
        <v>677.45018857871992</v>
      </c>
      <c r="P2414" s="12">
        <f t="shared" si="1446"/>
        <v>0.23228172871302183</v>
      </c>
      <c r="Q2414" s="24">
        <f t="shared" si="1447"/>
        <v>735.57503271900805</v>
      </c>
      <c r="R2414" s="12">
        <f t="shared" si="1433"/>
        <v>6.5092165912880376E-2</v>
      </c>
      <c r="S2414" s="24">
        <f t="shared" si="1434"/>
        <v>4440.0541109711885</v>
      </c>
      <c r="T2414" s="12">
        <f t="shared" si="1448"/>
        <v>3.8986856962149617E-2</v>
      </c>
      <c r="W2414" s="24">
        <f t="shared" si="1449"/>
        <v>1079.6927327177311</v>
      </c>
      <c r="X2414" s="24">
        <f t="shared" si="1450"/>
        <v>650</v>
      </c>
      <c r="Y2414" s="13">
        <f t="shared" si="1435"/>
        <v>0.24194017367995654</v>
      </c>
      <c r="Z2414" s="24">
        <f t="shared" si="1436"/>
        <v>852.32773853824142</v>
      </c>
      <c r="AA2414" s="24">
        <f t="shared" si="1437"/>
        <v>9738.3805246682041</v>
      </c>
      <c r="AB2414" s="24">
        <f t="shared" si="1451"/>
        <v>907.63388271836959</v>
      </c>
      <c r="AC2414" s="24">
        <f t="shared" si="1452"/>
        <v>735.57503271900805</v>
      </c>
      <c r="AD2414" s="123">
        <f t="shared" si="1453"/>
        <v>11980</v>
      </c>
      <c r="AE2414" s="14">
        <f t="shared" si="1454"/>
        <v>199.66666666666666</v>
      </c>
      <c r="AF2414" s="24">
        <f t="shared" si="1438"/>
        <v>500</v>
      </c>
      <c r="AG2414" s="3">
        <f t="shared" si="1455"/>
        <v>-1</v>
      </c>
      <c r="AH2414" s="14">
        <f t="shared" si="1459"/>
        <v>0</v>
      </c>
      <c r="AI2414" s="14">
        <f t="shared" si="1460"/>
        <v>0</v>
      </c>
      <c r="AJ2414" s="14">
        <f t="shared" si="1461"/>
        <v>0.64999999999999991</v>
      </c>
      <c r="AK2414" s="14">
        <f t="shared" si="1462"/>
        <v>0.87999999999999989</v>
      </c>
      <c r="AL2414" s="24">
        <f t="shared" si="1456"/>
        <v>886.31350767657875</v>
      </c>
      <c r="AM2414" s="14">
        <f t="shared" si="1457"/>
        <v>692.93428263542637</v>
      </c>
      <c r="AN2414" s="138" t="str">
        <f t="shared" si="1458"/>
        <v>modifiée</v>
      </c>
      <c r="AP2414" s="124"/>
    </row>
    <row r="2415" spans="2:42" x14ac:dyDescent="0.25">
      <c r="B2415" s="3">
        <f t="shared" si="1439"/>
        <v>11985</v>
      </c>
      <c r="C2415" s="14">
        <f t="shared" si="1440"/>
        <v>199.75</v>
      </c>
      <c r="D2415" s="11">
        <f t="shared" si="1441"/>
        <v>1125.327719992451</v>
      </c>
      <c r="E2415" s="11">
        <f t="shared" si="1426"/>
        <v>1114.006617685633</v>
      </c>
      <c r="F2415" s="11">
        <f t="shared" si="1442"/>
        <v>608.21125761547</v>
      </c>
      <c r="G2415" s="11">
        <f t="shared" si="1427"/>
        <v>865.77342652601874</v>
      </c>
      <c r="H2415" s="11">
        <f t="shared" si="1428"/>
        <v>735.61401957597025</v>
      </c>
      <c r="I2415" s="24">
        <f t="shared" si="1443"/>
        <v>608.21125761547</v>
      </c>
      <c r="J2415" s="12">
        <f t="shared" si="1429"/>
        <v>0.20956304536218209</v>
      </c>
      <c r="K2415" s="24">
        <f t="shared" si="1430"/>
        <v>766.17818002641934</v>
      </c>
      <c r="L2415" s="12">
        <f t="shared" si="1444"/>
        <v>0.1594058028793062</v>
      </c>
      <c r="M2415" s="24">
        <f t="shared" si="1445"/>
        <v>865.77342652601874</v>
      </c>
      <c r="N2415" s="12">
        <f t="shared" si="1431"/>
        <v>0.71127039793553892</v>
      </c>
      <c r="O2415" s="24">
        <f t="shared" si="1432"/>
        <v>677.22191094592188</v>
      </c>
      <c r="P2415" s="12">
        <f t="shared" si="1446"/>
        <v>0.23219167592459666</v>
      </c>
      <c r="Q2415" s="24">
        <f t="shared" si="1447"/>
        <v>735.61401957597025</v>
      </c>
      <c r="R2415" s="12">
        <f t="shared" si="1433"/>
        <v>6.5578264031686373E-2</v>
      </c>
      <c r="S2415" s="24">
        <f t="shared" si="1434"/>
        <v>4407.1422615557003</v>
      </c>
      <c r="T2415" s="12">
        <f t="shared" si="1448"/>
        <v>3.9274265372253321E-2</v>
      </c>
      <c r="W2415" s="24">
        <f t="shared" si="1449"/>
        <v>1079.9346728914111</v>
      </c>
      <c r="X2415" s="24">
        <f t="shared" si="1450"/>
        <v>650</v>
      </c>
      <c r="Y2415" s="13">
        <f t="shared" si="1435"/>
        <v>0.24190260310832112</v>
      </c>
      <c r="Z2415" s="24">
        <f t="shared" si="1436"/>
        <v>851.79861985554908</v>
      </c>
      <c r="AA2415" s="24">
        <f t="shared" si="1437"/>
        <v>9737.2650261820309</v>
      </c>
      <c r="AB2415" s="24">
        <f t="shared" si="1451"/>
        <v>907.77434623369072</v>
      </c>
      <c r="AC2415" s="24">
        <f t="shared" si="1452"/>
        <v>735.61401957597025</v>
      </c>
      <c r="AD2415" s="123">
        <f t="shared" si="1453"/>
        <v>11985</v>
      </c>
      <c r="AE2415" s="14">
        <f t="shared" si="1454"/>
        <v>199.75</v>
      </c>
      <c r="AF2415" s="24">
        <f t="shared" si="1438"/>
        <v>500</v>
      </c>
      <c r="AG2415" s="3">
        <f t="shared" si="1455"/>
        <v>-1</v>
      </c>
      <c r="AH2415" s="14">
        <f t="shared" si="1459"/>
        <v>0</v>
      </c>
      <c r="AI2415" s="14">
        <f t="shared" si="1460"/>
        <v>0</v>
      </c>
      <c r="AJ2415" s="14">
        <f t="shared" si="1461"/>
        <v>0.64999999999999991</v>
      </c>
      <c r="AK2415" s="14">
        <f t="shared" si="1462"/>
        <v>0.87999999999999989</v>
      </c>
      <c r="AL2415" s="24">
        <f t="shared" si="1456"/>
        <v>886.44394244283433</v>
      </c>
      <c r="AM2415" s="14">
        <f t="shared" si="1457"/>
        <v>692.95321199425757</v>
      </c>
      <c r="AN2415" s="138" t="str">
        <f t="shared" si="1458"/>
        <v>modifiée</v>
      </c>
      <c r="AP2415" s="124"/>
    </row>
    <row r="2416" spans="2:42" x14ac:dyDescent="0.25">
      <c r="B2416" s="3">
        <f t="shared" si="1439"/>
        <v>11990</v>
      </c>
      <c r="C2416" s="14">
        <f t="shared" si="1440"/>
        <v>199.83333333333334</v>
      </c>
      <c r="D2416" s="11">
        <f t="shared" si="1441"/>
        <v>1125.3901758484017</v>
      </c>
      <c r="E2416" s="11">
        <f t="shared" si="1426"/>
        <v>1114.2273931120053</v>
      </c>
      <c r="F2416" s="11">
        <f t="shared" si="1442"/>
        <v>608.3706634183493</v>
      </c>
      <c r="G2416" s="11">
        <f t="shared" si="1427"/>
        <v>866.00561820194332</v>
      </c>
      <c r="H2416" s="11">
        <f t="shared" si="1428"/>
        <v>735.65329384134247</v>
      </c>
      <c r="I2416" s="24">
        <f t="shared" si="1443"/>
        <v>608.3706634183493</v>
      </c>
      <c r="J2416" s="12">
        <f t="shared" si="1429"/>
        <v>0.2095293562888452</v>
      </c>
      <c r="K2416" s="24">
        <f t="shared" si="1430"/>
        <v>766.30136960401956</v>
      </c>
      <c r="L2416" s="12">
        <f t="shared" si="1444"/>
        <v>0.15935228831983231</v>
      </c>
      <c r="M2416" s="24">
        <f t="shared" si="1445"/>
        <v>866.00561820194332</v>
      </c>
      <c r="N2416" s="12">
        <f t="shared" si="1431"/>
        <v>0.71150931535946593</v>
      </c>
      <c r="O2416" s="24">
        <f t="shared" si="1432"/>
        <v>676.99450687559238</v>
      </c>
      <c r="P2416" s="12">
        <f t="shared" si="1446"/>
        <v>0.23210139017974479</v>
      </c>
      <c r="Q2416" s="24">
        <f t="shared" si="1447"/>
        <v>735.65329384134247</v>
      </c>
      <c r="R2416" s="12">
        <f t="shared" si="1433"/>
        <v>6.606691959532579E-2</v>
      </c>
      <c r="S2416" s="24">
        <f t="shared" si="1434"/>
        <v>4374.5453946357557</v>
      </c>
      <c r="T2416" s="12">
        <f t="shared" si="1448"/>
        <v>3.9563085392227089E-2</v>
      </c>
      <c r="W2416" s="24">
        <f t="shared" si="1449"/>
        <v>1080.1765754945195</v>
      </c>
      <c r="X2416" s="24">
        <f t="shared" si="1450"/>
        <v>650</v>
      </c>
      <c r="Y2416" s="13">
        <f t="shared" si="1435"/>
        <v>0.24186518845923149</v>
      </c>
      <c r="Z2416" s="24">
        <f t="shared" si="1436"/>
        <v>851.27044043714477</v>
      </c>
      <c r="AA2416" s="24">
        <f t="shared" si="1437"/>
        <v>9736.1554137973962</v>
      </c>
      <c r="AB2416" s="24">
        <f t="shared" si="1451"/>
        <v>907.91493466793099</v>
      </c>
      <c r="AC2416" s="24">
        <f t="shared" si="1452"/>
        <v>735.65329384134247</v>
      </c>
      <c r="AD2416" s="123">
        <f t="shared" si="1453"/>
        <v>11990</v>
      </c>
      <c r="AE2416" s="14">
        <f t="shared" si="1454"/>
        <v>199.83333333333334</v>
      </c>
      <c r="AF2416" s="24">
        <f t="shared" si="1438"/>
        <v>500</v>
      </c>
      <c r="AG2416" s="3">
        <f t="shared" si="1455"/>
        <v>-1</v>
      </c>
      <c r="AH2416" s="14">
        <f t="shared" si="1459"/>
        <v>0</v>
      </c>
      <c r="AI2416" s="14">
        <f t="shared" si="1460"/>
        <v>0</v>
      </c>
      <c r="AJ2416" s="14">
        <f t="shared" si="1461"/>
        <v>0.64999999999999991</v>
      </c>
      <c r="AK2416" s="14">
        <f t="shared" si="1462"/>
        <v>0.87999999999999989</v>
      </c>
      <c r="AL2416" s="24">
        <f t="shared" si="1456"/>
        <v>886.57449422932427</v>
      </c>
      <c r="AM2416" s="14">
        <f t="shared" si="1457"/>
        <v>692.97241296412915</v>
      </c>
      <c r="AN2416" s="138" t="str">
        <f t="shared" si="1458"/>
        <v>modifiée</v>
      </c>
      <c r="AP2416" s="124"/>
    </row>
    <row r="2417" spans="2:42" x14ac:dyDescent="0.25">
      <c r="B2417" s="3">
        <f t="shared" si="1439"/>
        <v>11995</v>
      </c>
      <c r="C2417" s="14">
        <f t="shared" si="1440"/>
        <v>199.91666666666666</v>
      </c>
      <c r="D2417" s="11">
        <f t="shared" si="1441"/>
        <v>1125.4526056810787</v>
      </c>
      <c r="E2417" s="11">
        <f t="shared" si="1426"/>
        <v>1114.4481685383773</v>
      </c>
      <c r="F2417" s="11">
        <f t="shared" si="1442"/>
        <v>608.53001570666913</v>
      </c>
      <c r="G2417" s="11">
        <f t="shared" si="1427"/>
        <v>866.23771959212309</v>
      </c>
      <c r="H2417" s="11">
        <f t="shared" si="1428"/>
        <v>735.69285692673475</v>
      </c>
      <c r="I2417" s="24">
        <f t="shared" si="1443"/>
        <v>608.53001570666913</v>
      </c>
      <c r="J2417" s="12">
        <f t="shared" si="1429"/>
        <v>0.20949560647435617</v>
      </c>
      <c r="K2417" s="24">
        <f t="shared" si="1430"/>
        <v>766.42482101907342</v>
      </c>
      <c r="L2417" s="12">
        <f t="shared" si="1444"/>
        <v>0.1592987470691003</v>
      </c>
      <c r="M2417" s="24">
        <f t="shared" si="1445"/>
        <v>866.23771959212309</v>
      </c>
      <c r="N2417" s="12">
        <f t="shared" si="1431"/>
        <v>0.71174747959960116</v>
      </c>
      <c r="O2417" s="24">
        <f t="shared" si="1432"/>
        <v>676.76797164093796</v>
      </c>
      <c r="P2417" s="12">
        <f t="shared" si="1446"/>
        <v>0.23201087310881829</v>
      </c>
      <c r="Q2417" s="24">
        <f t="shared" si="1447"/>
        <v>735.69285692673475</v>
      </c>
      <c r="R2417" s="12">
        <f t="shared" si="1433"/>
        <v>6.6558130784179007E-2</v>
      </c>
      <c r="S2417" s="24">
        <f t="shared" si="1434"/>
        <v>4342.2604488496545</v>
      </c>
      <c r="T2417" s="12">
        <f t="shared" si="1448"/>
        <v>3.9853313979243347E-2</v>
      </c>
      <c r="W2417" s="24">
        <f t="shared" si="1449"/>
        <v>1080.4184406829788</v>
      </c>
      <c r="X2417" s="24">
        <f t="shared" si="1450"/>
        <v>650</v>
      </c>
      <c r="Y2417" s="13">
        <f t="shared" si="1435"/>
        <v>0.24182792897807856</v>
      </c>
      <c r="Z2417" s="24">
        <f t="shared" si="1436"/>
        <v>850.74319638496263</v>
      </c>
      <c r="AA2417" s="24">
        <f t="shared" si="1437"/>
        <v>9735.0516583800509</v>
      </c>
      <c r="AB2417" s="24">
        <f t="shared" si="1451"/>
        <v>908.05564880485679</v>
      </c>
      <c r="AC2417" s="24">
        <f t="shared" si="1452"/>
        <v>735.69285692673475</v>
      </c>
      <c r="AD2417" s="123">
        <f t="shared" si="1453"/>
        <v>11995</v>
      </c>
      <c r="AE2417" s="14">
        <f t="shared" si="1454"/>
        <v>199.91666666666666</v>
      </c>
      <c r="AF2417" s="24">
        <f t="shared" si="1438"/>
        <v>500</v>
      </c>
      <c r="AG2417" s="3">
        <f t="shared" si="1455"/>
        <v>-1</v>
      </c>
      <c r="AH2417" s="14">
        <f t="shared" si="1459"/>
        <v>0</v>
      </c>
      <c r="AI2417" s="14">
        <f t="shared" si="1460"/>
        <v>0</v>
      </c>
      <c r="AJ2417" s="14">
        <f t="shared" si="1461"/>
        <v>0.64999999999999991</v>
      </c>
      <c r="AK2417" s="14">
        <f t="shared" si="1462"/>
        <v>0.87999999999999989</v>
      </c>
      <c r="AL2417" s="24">
        <f t="shared" si="1456"/>
        <v>886.70516376290573</v>
      </c>
      <c r="AM2417" s="14">
        <f t="shared" si="1457"/>
        <v>692.99188684283263</v>
      </c>
      <c r="AN2417" s="138" t="str">
        <f t="shared" si="1458"/>
        <v>modifiée</v>
      </c>
      <c r="AP2417" s="124"/>
    </row>
    <row r="2418" spans="2:42" x14ac:dyDescent="0.25">
      <c r="B2418" s="3">
        <f t="shared" si="1439"/>
        <v>12000</v>
      </c>
      <c r="C2418" s="14">
        <f t="shared" si="1440"/>
        <v>200</v>
      </c>
      <c r="D2418" s="11">
        <f t="shared" si="1441"/>
        <v>1125.5150095121583</v>
      </c>
      <c r="E2418" s="11">
        <f t="shared" si="1426"/>
        <v>1114.6689439647496</v>
      </c>
      <c r="F2418" s="11">
        <f t="shared" si="1442"/>
        <v>608.68931445373823</v>
      </c>
      <c r="G2418" s="11">
        <f t="shared" si="1427"/>
        <v>866.46973046523192</v>
      </c>
      <c r="H2418" s="11">
        <f t="shared" si="1428"/>
        <v>735.73271024071403</v>
      </c>
      <c r="I2418" s="24">
        <f t="shared" si="1443"/>
        <v>608.68931445373823</v>
      </c>
      <c r="J2418" s="12">
        <f t="shared" si="1429"/>
        <v>0.20946179576568913</v>
      </c>
      <c r="K2418" s="24">
        <f t="shared" si="1430"/>
        <v>766.54853506556071</v>
      </c>
      <c r="L2418" s="12">
        <f t="shared" si="1444"/>
        <v>0.15924517905195704</v>
      </c>
      <c r="M2418" s="24">
        <f t="shared" si="1445"/>
        <v>866.46973046523192</v>
      </c>
      <c r="N2418" s="12">
        <f t="shared" si="1431"/>
        <v>0.71198489392175224</v>
      </c>
      <c r="O2418" s="24">
        <f t="shared" si="1432"/>
        <v>676.54230054789605</v>
      </c>
      <c r="P2418" s="12">
        <f t="shared" si="1446"/>
        <v>0.23192012633299056</v>
      </c>
      <c r="Q2418" s="24">
        <f t="shared" si="1447"/>
        <v>735.73271024071403</v>
      </c>
      <c r="R2418" s="12">
        <f t="shared" si="1433"/>
        <v>6.7051895556402286E-2</v>
      </c>
      <c r="S2418" s="24">
        <f t="shared" si="1434"/>
        <v>4310.2843917424125</v>
      </c>
      <c r="T2418" s="12">
        <f t="shared" si="1448"/>
        <v>4.0144947944210641E-2</v>
      </c>
      <c r="W2418" s="24">
        <f t="shared" si="1449"/>
        <v>1080.660268611957</v>
      </c>
      <c r="X2418" s="24">
        <f t="shared" si="1450"/>
        <v>650</v>
      </c>
      <c r="Y2418" s="13">
        <f t="shared" si="1435"/>
        <v>0.24179082391353107</v>
      </c>
      <c r="Z2418" s="24">
        <f t="shared" si="1436"/>
        <v>850.21688381981448</v>
      </c>
      <c r="AA2418" s="24">
        <f t="shared" si="1437"/>
        <v>9733.9537309203515</v>
      </c>
      <c r="AB2418" s="24">
        <f t="shared" si="1451"/>
        <v>908.19648942633557</v>
      </c>
      <c r="AC2418" s="24">
        <f t="shared" si="1452"/>
        <v>735.73271024071403</v>
      </c>
      <c r="AD2418" s="123">
        <f t="shared" si="1453"/>
        <v>12000</v>
      </c>
      <c r="AE2418" s="14">
        <f t="shared" si="1454"/>
        <v>200</v>
      </c>
      <c r="AF2418" s="24">
        <f t="shared" si="1438"/>
        <v>500</v>
      </c>
      <c r="AG2418" s="3">
        <f t="shared" si="1455"/>
        <v>-1</v>
      </c>
      <c r="AH2418" s="14">
        <f t="shared" si="1459"/>
        <v>0</v>
      </c>
      <c r="AI2418" s="14">
        <f t="shared" si="1460"/>
        <v>0</v>
      </c>
      <c r="AJ2418" s="14">
        <f t="shared" si="1461"/>
        <v>0.64999999999999991</v>
      </c>
      <c r="AK2418" s="14">
        <f t="shared" si="1462"/>
        <v>0.87999999999999989</v>
      </c>
      <c r="AL2418" s="24">
        <f t="shared" si="1456"/>
        <v>886.83595176858671</v>
      </c>
      <c r="AM2418" s="14">
        <f t="shared" si="1457"/>
        <v>693.01163492521641</v>
      </c>
      <c r="AN2418" s="138" t="str">
        <f t="shared" si="1458"/>
        <v>modifiée</v>
      </c>
      <c r="AP2418" s="124"/>
    </row>
    <row r="2419" spans="2:42" x14ac:dyDescent="0.25">
      <c r="B2419" s="3">
        <f t="shared" si="1439"/>
        <v>12005</v>
      </c>
      <c r="C2419" s="14">
        <f t="shared" si="1440"/>
        <v>200.08333333333334</v>
      </c>
      <c r="D2419" s="11">
        <f t="shared" si="1441"/>
        <v>1125.5773873632909</v>
      </c>
      <c r="E2419" s="11">
        <f t="shared" si="1426"/>
        <v>1114.8897193911218</v>
      </c>
      <c r="F2419" s="11">
        <f t="shared" si="1442"/>
        <v>608.84855963279017</v>
      </c>
      <c r="G2419" s="11">
        <f t="shared" si="1427"/>
        <v>866.70165059156488</v>
      </c>
      <c r="H2419" s="11">
        <f t="shared" si="1428"/>
        <v>735.77285518865824</v>
      </c>
      <c r="I2419" s="24">
        <f t="shared" si="1443"/>
        <v>608.84855963279017</v>
      </c>
      <c r="J2419" s="12">
        <f t="shared" si="1429"/>
        <v>0.20942792400933394</v>
      </c>
      <c r="K2419" s="24">
        <f t="shared" si="1430"/>
        <v>766.67251254056532</v>
      </c>
      <c r="L2419" s="12">
        <f t="shared" si="1444"/>
        <v>0.15919158419290375</v>
      </c>
      <c r="M2419" s="24">
        <f t="shared" si="1445"/>
        <v>866.70165059156488</v>
      </c>
      <c r="N2419" s="12">
        <f t="shared" si="1431"/>
        <v>0.71222156157426586</v>
      </c>
      <c r="O2419" s="24">
        <f t="shared" si="1432"/>
        <v>676.31748893485951</v>
      </c>
      <c r="P2419" s="12">
        <f t="shared" si="1446"/>
        <v>0.23182915146389957</v>
      </c>
      <c r="Q2419" s="24">
        <f t="shared" si="1447"/>
        <v>735.77285518865824</v>
      </c>
      <c r="R2419" s="12">
        <f t="shared" si="1433"/>
        <v>6.7548211646694847E-2</v>
      </c>
      <c r="S2419" s="24">
        <f t="shared" si="1434"/>
        <v>4278.6142195023549</v>
      </c>
      <c r="T2419" s="12">
        <f t="shared" si="1448"/>
        <v>4.0437983951214958E-2</v>
      </c>
      <c r="W2419" s="24">
        <f t="shared" si="1449"/>
        <v>1080.9020594358706</v>
      </c>
      <c r="X2419" s="24">
        <f t="shared" si="1450"/>
        <v>650</v>
      </c>
      <c r="Y2419" s="13">
        <f t="shared" si="1435"/>
        <v>0.24175387251751893</v>
      </c>
      <c r="Z2419" s="24">
        <f t="shared" si="1436"/>
        <v>849.69149888128186</v>
      </c>
      <c r="AA2419" s="24">
        <f t="shared" si="1437"/>
        <v>9732.8616025326319</v>
      </c>
      <c r="AB2419" s="24">
        <f t="shared" si="1451"/>
        <v>908.33745731226441</v>
      </c>
      <c r="AC2419" s="24">
        <f t="shared" si="1452"/>
        <v>735.77285518865824</v>
      </c>
      <c r="AD2419" s="123">
        <f t="shared" si="1453"/>
        <v>12005</v>
      </c>
      <c r="AE2419" s="14">
        <f t="shared" si="1454"/>
        <v>200.08333333333334</v>
      </c>
      <c r="AF2419" s="24">
        <f t="shared" si="1438"/>
        <v>500</v>
      </c>
      <c r="AG2419" s="3">
        <f t="shared" si="1455"/>
        <v>-1</v>
      </c>
      <c r="AH2419" s="14">
        <f t="shared" si="1459"/>
        <v>0</v>
      </c>
      <c r="AI2419" s="14">
        <f t="shared" si="1460"/>
        <v>0</v>
      </c>
      <c r="AJ2419" s="14">
        <f t="shared" si="1461"/>
        <v>0.64999999999999991</v>
      </c>
      <c r="AK2419" s="14">
        <f t="shared" si="1462"/>
        <v>0.87999999999999989</v>
      </c>
      <c r="AL2419" s="24">
        <f t="shared" si="1456"/>
        <v>886.96685896945928</v>
      </c>
      <c r="AM2419" s="14">
        <f t="shared" si="1457"/>
        <v>693.03165850304799</v>
      </c>
      <c r="AN2419" s="138" t="str">
        <f t="shared" si="1458"/>
        <v>modifiée</v>
      </c>
      <c r="AP2419" s="124"/>
    </row>
    <row r="2420" spans="2:42" x14ac:dyDescent="0.25">
      <c r="B2420" s="3">
        <f t="shared" si="1439"/>
        <v>12010</v>
      </c>
      <c r="C2420" s="14">
        <f t="shared" si="1440"/>
        <v>200.16666666666666</v>
      </c>
      <c r="D2420" s="11">
        <f t="shared" si="1441"/>
        <v>1125.6397392560993</v>
      </c>
      <c r="E2420" s="11">
        <f t="shared" si="1426"/>
        <v>1115.1104948174939</v>
      </c>
      <c r="F2420" s="11">
        <f t="shared" si="1442"/>
        <v>609.00775121698302</v>
      </c>
      <c r="G2420" s="11">
        <f t="shared" si="1427"/>
        <v>866.93347974302878</v>
      </c>
      <c r="H2420" s="11">
        <f t="shared" si="1428"/>
        <v>735.81329317260941</v>
      </c>
      <c r="I2420" s="24">
        <f t="shared" si="1443"/>
        <v>609.00775121698302</v>
      </c>
      <c r="J2420" s="12">
        <f t="shared" si="1429"/>
        <v>0.20939399105129483</v>
      </c>
      <c r="K2420" s="24">
        <f t="shared" si="1430"/>
        <v>766.79675424428945</v>
      </c>
      <c r="L2420" s="12">
        <f t="shared" si="1444"/>
        <v>0.15913796241620057</v>
      </c>
      <c r="M2420" s="24">
        <f t="shared" si="1445"/>
        <v>866.93347974302878</v>
      </c>
      <c r="N2420" s="12">
        <f t="shared" si="1431"/>
        <v>0.71245748578813384</v>
      </c>
      <c r="O2420" s="24">
        <f t="shared" si="1432"/>
        <v>676.09353217240709</v>
      </c>
      <c r="P2420" s="12">
        <f t="shared" si="1446"/>
        <v>0.2317379501040743</v>
      </c>
      <c r="Q2420" s="24">
        <f t="shared" si="1447"/>
        <v>735.81329317260941</v>
      </c>
      <c r="R2420" s="12">
        <f t="shared" si="1433"/>
        <v>6.8047076565105405E-2</v>
      </c>
      <c r="S2420" s="24">
        <f t="shared" si="1434"/>
        <v>4247.2469567004027</v>
      </c>
      <c r="T2420" s="12">
        <f t="shared" si="1448"/>
        <v>4.0732418517062025E-2</v>
      </c>
      <c r="W2420" s="24">
        <f t="shared" si="1449"/>
        <v>1081.1438133083882</v>
      </c>
      <c r="X2420" s="24">
        <f t="shared" si="1450"/>
        <v>650</v>
      </c>
      <c r="Y2420" s="13">
        <f t="shared" si="1435"/>
        <v>0.2417170740452248</v>
      </c>
      <c r="Z2420" s="24">
        <f t="shared" si="1436"/>
        <v>849.16703772764208</v>
      </c>
      <c r="AA2420" s="24">
        <f t="shared" si="1437"/>
        <v>9731.775244454926</v>
      </c>
      <c r="AB2420" s="24">
        <f t="shared" si="1451"/>
        <v>908.47855324049874</v>
      </c>
      <c r="AC2420" s="24">
        <f t="shared" si="1452"/>
        <v>735.81329317260941</v>
      </c>
      <c r="AD2420" s="123">
        <f t="shared" si="1453"/>
        <v>12010</v>
      </c>
      <c r="AE2420" s="14">
        <f t="shared" si="1454"/>
        <v>200.16666666666666</v>
      </c>
      <c r="AF2420" s="24">
        <f t="shared" si="1438"/>
        <v>500</v>
      </c>
      <c r="AG2420" s="3">
        <f t="shared" si="1455"/>
        <v>-1</v>
      </c>
      <c r="AH2420" s="14">
        <f t="shared" si="1459"/>
        <v>0</v>
      </c>
      <c r="AI2420" s="14">
        <f t="shared" si="1460"/>
        <v>0</v>
      </c>
      <c r="AJ2420" s="14">
        <f t="shared" si="1461"/>
        <v>0.64999999999999991</v>
      </c>
      <c r="AK2420" s="14">
        <f t="shared" si="1462"/>
        <v>0.87999999999999989</v>
      </c>
      <c r="AL2420" s="24">
        <f t="shared" si="1456"/>
        <v>887.09788608663212</v>
      </c>
      <c r="AM2420" s="14">
        <f t="shared" si="1457"/>
        <v>693.05195886487616</v>
      </c>
      <c r="AN2420" s="138" t="str">
        <f t="shared" si="1458"/>
        <v>modifiée</v>
      </c>
      <c r="AP2420" s="124"/>
    </row>
    <row r="2421" spans="2:42" x14ac:dyDescent="0.25">
      <c r="B2421" s="3">
        <f t="shared" si="1439"/>
        <v>12015</v>
      </c>
      <c r="C2421" s="14">
        <f t="shared" si="1440"/>
        <v>200.25</v>
      </c>
      <c r="D2421" s="11">
        <f t="shared" si="1441"/>
        <v>1125.7020652121798</v>
      </c>
      <c r="E2421" s="11">
        <f t="shared" si="1426"/>
        <v>1115.3312702438661</v>
      </c>
      <c r="F2421" s="11">
        <f t="shared" si="1442"/>
        <v>609.16688917939928</v>
      </c>
      <c r="G2421" s="11">
        <f t="shared" si="1427"/>
        <v>867.16521769313283</v>
      </c>
      <c r="H2421" s="11">
        <f t="shared" si="1428"/>
        <v>735.85402559112651</v>
      </c>
      <c r="I2421" s="24">
        <f t="shared" si="1443"/>
        <v>609.16688917939928</v>
      </c>
      <c r="J2421" s="12">
        <f t="shared" si="1429"/>
        <v>0.20935999673708799</v>
      </c>
      <c r="K2421" s="24">
        <f t="shared" si="1430"/>
        <v>766.92126098006906</v>
      </c>
      <c r="L2421" s="12">
        <f t="shared" si="1444"/>
        <v>0.15908431364579861</v>
      </c>
      <c r="M2421" s="24">
        <f t="shared" si="1445"/>
        <v>867.16521769313283</v>
      </c>
      <c r="N2421" s="12">
        <f t="shared" si="1431"/>
        <v>0.71269266977709878</v>
      </c>
      <c r="O2421" s="24">
        <f t="shared" si="1432"/>
        <v>675.8704256630341</v>
      </c>
      <c r="P2421" s="12">
        <f t="shared" si="1446"/>
        <v>0.23164652384675868</v>
      </c>
      <c r="Q2421" s="24">
        <f t="shared" si="1447"/>
        <v>735.85402559112651</v>
      </c>
      <c r="R2421" s="12">
        <f t="shared" si="1433"/>
        <v>6.854848759588604E-2</v>
      </c>
      <c r="S2421" s="24">
        <f t="shared" si="1434"/>
        <v>4216.1796560315124</v>
      </c>
      <c r="T2421" s="12">
        <f t="shared" si="1448"/>
        <v>4.1028248010799725E-2</v>
      </c>
      <c r="W2421" s="24">
        <f t="shared" si="1449"/>
        <v>1081.3855303824334</v>
      </c>
      <c r="X2421" s="24">
        <f t="shared" si="1450"/>
        <v>650</v>
      </c>
      <c r="Y2421" s="13">
        <f t="shared" si="1435"/>
        <v>0.24168042775508039</v>
      </c>
      <c r="Z2421" s="24">
        <f t="shared" si="1436"/>
        <v>848.64349653581712</v>
      </c>
      <c r="AA2421" s="24">
        <f t="shared" si="1437"/>
        <v>9730.6946280488428</v>
      </c>
      <c r="AB2421" s="24">
        <f t="shared" si="1451"/>
        <v>908.61977798678004</v>
      </c>
      <c r="AC2421" s="24">
        <f t="shared" si="1452"/>
        <v>735.85402559112651</v>
      </c>
      <c r="AD2421" s="123">
        <f t="shared" si="1453"/>
        <v>12015</v>
      </c>
      <c r="AE2421" s="14">
        <f t="shared" si="1454"/>
        <v>200.25</v>
      </c>
      <c r="AF2421" s="24">
        <f t="shared" si="1438"/>
        <v>500</v>
      </c>
      <c r="AG2421" s="3">
        <f t="shared" si="1455"/>
        <v>-1</v>
      </c>
      <c r="AH2421" s="14">
        <f t="shared" si="1459"/>
        <v>0</v>
      </c>
      <c r="AI2421" s="14">
        <f t="shared" si="1460"/>
        <v>0</v>
      </c>
      <c r="AJ2421" s="14">
        <f t="shared" si="1461"/>
        <v>0.64999999999999991</v>
      </c>
      <c r="AK2421" s="14">
        <f t="shared" si="1462"/>
        <v>0.87999999999999989</v>
      </c>
      <c r="AL2421" s="24">
        <f t="shared" si="1456"/>
        <v>887.22903383916264</v>
      </c>
      <c r="AM2421" s="14">
        <f t="shared" si="1457"/>
        <v>693.07253729589195</v>
      </c>
      <c r="AN2421" s="138" t="str">
        <f t="shared" si="1458"/>
        <v>modifiée</v>
      </c>
      <c r="AP2421" s="124"/>
    </row>
    <row r="2422" spans="2:42" x14ac:dyDescent="0.25">
      <c r="B2422" s="3">
        <f t="shared" si="1439"/>
        <v>12020</v>
      </c>
      <c r="C2422" s="14">
        <f t="shared" si="1440"/>
        <v>200.33333333333334</v>
      </c>
      <c r="D2422" s="11">
        <f t="shared" si="1441"/>
        <v>1125.764365253101</v>
      </c>
      <c r="E2422" s="11">
        <f t="shared" si="1426"/>
        <v>1115.5520456702384</v>
      </c>
      <c r="F2422" s="11">
        <f t="shared" si="1442"/>
        <v>609.32597349304513</v>
      </c>
      <c r="G2422" s="11">
        <f t="shared" si="1427"/>
        <v>867.39686421697957</v>
      </c>
      <c r="H2422" s="11">
        <f t="shared" si="1428"/>
        <v>735.89505383913729</v>
      </c>
      <c r="I2422" s="24">
        <f t="shared" si="1443"/>
        <v>609.32597349304513</v>
      </c>
      <c r="J2422" s="12">
        <f t="shared" si="1429"/>
        <v>0.20932594091174031</v>
      </c>
      <c r="K2422" s="24">
        <f t="shared" si="1430"/>
        <v>767.04603355438826</v>
      </c>
      <c r="L2422" s="12">
        <f t="shared" si="1444"/>
        <v>0.15903063780538138</v>
      </c>
      <c r="M2422" s="24">
        <f t="shared" si="1445"/>
        <v>867.39686421697957</v>
      </c>
      <c r="N2422" s="12">
        <f t="shared" si="1431"/>
        <v>0.71292711673775955</v>
      </c>
      <c r="O2422" s="24">
        <f t="shared" si="1432"/>
        <v>675.64816484088681</v>
      </c>
      <c r="P2422" s="12">
        <f t="shared" si="1446"/>
        <v>0.23155487427612095</v>
      </c>
      <c r="Q2422" s="24">
        <f t="shared" si="1447"/>
        <v>735.89505383913729</v>
      </c>
      <c r="R2422" s="12">
        <f t="shared" si="1433"/>
        <v>6.9052441796383535E-2</v>
      </c>
      <c r="S2422" s="24">
        <f t="shared" si="1434"/>
        <v>4185.4093980589632</v>
      </c>
      <c r="T2422" s="12">
        <f t="shared" si="1448"/>
        <v>4.1325468653304456E-2</v>
      </c>
      <c r="W2422" s="24">
        <f t="shared" si="1449"/>
        <v>1081.6272108101884</v>
      </c>
      <c r="X2422" s="24">
        <f t="shared" si="1450"/>
        <v>650</v>
      </c>
      <c r="Y2422" s="13">
        <f t="shared" si="1435"/>
        <v>0.24164393290874264</v>
      </c>
      <c r="Z2422" s="24">
        <f t="shared" si="1436"/>
        <v>848.12087150124853</v>
      </c>
      <c r="AA2422" s="24">
        <f t="shared" si="1437"/>
        <v>9729.6197247986493</v>
      </c>
      <c r="AB2422" s="24">
        <f t="shared" si="1451"/>
        <v>908.76113232466287</v>
      </c>
      <c r="AC2422" s="24">
        <f t="shared" si="1452"/>
        <v>735.89505383913729</v>
      </c>
      <c r="AD2422" s="123">
        <f t="shared" si="1453"/>
        <v>12020</v>
      </c>
      <c r="AE2422" s="14">
        <f t="shared" si="1454"/>
        <v>200.33333333333334</v>
      </c>
      <c r="AF2422" s="24">
        <f t="shared" si="1438"/>
        <v>500</v>
      </c>
      <c r="AG2422" s="3">
        <f t="shared" si="1455"/>
        <v>-1</v>
      </c>
      <c r="AH2422" s="14">
        <f t="shared" si="1459"/>
        <v>0</v>
      </c>
      <c r="AI2422" s="14">
        <f t="shared" si="1460"/>
        <v>0</v>
      </c>
      <c r="AJ2422" s="14">
        <f t="shared" si="1461"/>
        <v>0.64999999999999991</v>
      </c>
      <c r="AK2422" s="14">
        <f t="shared" si="1462"/>
        <v>0.87999999999999989</v>
      </c>
      <c r="AL2422" s="24">
        <f t="shared" si="1456"/>
        <v>887.36030294398938</v>
      </c>
      <c r="AM2422" s="14">
        <f t="shared" si="1457"/>
        <v>693.09339507779021</v>
      </c>
      <c r="AN2422" s="138" t="str">
        <f t="shared" si="1458"/>
        <v>modifiée</v>
      </c>
      <c r="AP2422" s="124"/>
    </row>
    <row r="2423" spans="2:42" x14ac:dyDescent="0.25">
      <c r="B2423" s="3">
        <f t="shared" si="1439"/>
        <v>12025</v>
      </c>
      <c r="C2423" s="14">
        <f t="shared" si="1440"/>
        <v>200.41666666666666</v>
      </c>
      <c r="D2423" s="11">
        <f t="shared" si="1441"/>
        <v>1125.8266394004049</v>
      </c>
      <c r="E2423" s="11">
        <f t="shared" si="1426"/>
        <v>1115.7728210966106</v>
      </c>
      <c r="F2423" s="11">
        <f t="shared" si="1442"/>
        <v>609.48500413085048</v>
      </c>
      <c r="G2423" s="11">
        <f t="shared" si="1427"/>
        <v>867.62841909125564</v>
      </c>
      <c r="H2423" s="11">
        <f t="shared" si="1428"/>
        <v>735.93637930779062</v>
      </c>
      <c r="I2423" s="24">
        <f t="shared" si="1443"/>
        <v>609.48500413085048</v>
      </c>
      <c r="J2423" s="12">
        <f t="shared" si="1429"/>
        <v>0.20929182341978744</v>
      </c>
      <c r="K2423" s="24">
        <f t="shared" si="1430"/>
        <v>767.17107277689433</v>
      </c>
      <c r="L2423" s="12">
        <f t="shared" si="1444"/>
        <v>0.15897693481832617</v>
      </c>
      <c r="M2423" s="24">
        <f t="shared" si="1445"/>
        <v>867.62841909125564</v>
      </c>
      <c r="N2423" s="12">
        <f t="shared" si="1431"/>
        <v>0.71316082984967577</v>
      </c>
      <c r="O2423" s="24">
        <f t="shared" si="1432"/>
        <v>675.42674517149931</v>
      </c>
      <c r="P2423" s="12">
        <f t="shared" si="1446"/>
        <v>0.23146300296717745</v>
      </c>
      <c r="Q2423" s="24">
        <f t="shared" si="1447"/>
        <v>735.93637930779062</v>
      </c>
      <c r="R2423" s="12">
        <f t="shared" si="1433"/>
        <v>6.9558935995990098E-2</v>
      </c>
      <c r="S2423" s="24">
        <f t="shared" si="1434"/>
        <v>4154.9332909601162</v>
      </c>
      <c r="T2423" s="12">
        <f t="shared" si="1448"/>
        <v>4.1624076516882873E-2</v>
      </c>
      <c r="W2423" s="24">
        <f t="shared" si="1449"/>
        <v>1081.8688547430972</v>
      </c>
      <c r="X2423" s="24">
        <f t="shared" si="1450"/>
        <v>650</v>
      </c>
      <c r="Y2423" s="13">
        <f t="shared" si="1435"/>
        <v>0.24160758877109045</v>
      </c>
      <c r="Z2423" s="24">
        <f t="shared" si="1436"/>
        <v>847.59915883783492</v>
      </c>
      <c r="AA2423" s="24">
        <f t="shared" si="1437"/>
        <v>9728.5505063112032</v>
      </c>
      <c r="AB2423" s="24">
        <f t="shared" si="1451"/>
        <v>908.90261702544399</v>
      </c>
      <c r="AC2423" s="24">
        <f t="shared" si="1452"/>
        <v>735.93637930779062</v>
      </c>
      <c r="AD2423" s="123">
        <f t="shared" si="1453"/>
        <v>12025</v>
      </c>
      <c r="AE2423" s="14">
        <f t="shared" si="1454"/>
        <v>200.41666666666666</v>
      </c>
      <c r="AF2423" s="24">
        <f t="shared" si="1438"/>
        <v>500</v>
      </c>
      <c r="AG2423" s="3">
        <f t="shared" si="1455"/>
        <v>-1</v>
      </c>
      <c r="AH2423" s="14">
        <f t="shared" si="1459"/>
        <v>0</v>
      </c>
      <c r="AI2423" s="14">
        <f t="shared" si="1460"/>
        <v>0</v>
      </c>
      <c r="AJ2423" s="14">
        <f t="shared" si="1461"/>
        <v>0.64999999999999991</v>
      </c>
      <c r="AK2423" s="14">
        <f t="shared" si="1462"/>
        <v>0.87999999999999989</v>
      </c>
      <c r="AL2423" s="24">
        <f t="shared" si="1456"/>
        <v>887.49169411586365</v>
      </c>
      <c r="AM2423" s="14">
        <f t="shared" si="1457"/>
        <v>693.11453348863006</v>
      </c>
      <c r="AN2423" s="138" t="str">
        <f t="shared" si="1458"/>
        <v>modifiée</v>
      </c>
      <c r="AP2423" s="124"/>
    </row>
    <row r="2424" spans="2:42" x14ac:dyDescent="0.25">
      <c r="B2424" s="3">
        <f t="shared" si="1439"/>
        <v>12030</v>
      </c>
      <c r="C2424" s="14">
        <f t="shared" si="1440"/>
        <v>200.5</v>
      </c>
      <c r="D2424" s="11">
        <f t="shared" si="1441"/>
        <v>1125.8888876756073</v>
      </c>
      <c r="E2424" s="11">
        <f t="shared" si="1426"/>
        <v>1115.9935965229829</v>
      </c>
      <c r="F2424" s="11">
        <f t="shared" si="1442"/>
        <v>609.64398106566875</v>
      </c>
      <c r="G2424" s="11">
        <f t="shared" si="1427"/>
        <v>867.85988209422283</v>
      </c>
      <c r="H2424" s="11">
        <f t="shared" si="1428"/>
        <v>735.9780033843075</v>
      </c>
      <c r="I2424" s="24">
        <f t="shared" si="1443"/>
        <v>609.64398106566875</v>
      </c>
      <c r="J2424" s="12">
        <f t="shared" si="1429"/>
        <v>0.20925764410527173</v>
      </c>
      <c r="K2424" s="24">
        <f t="shared" si="1430"/>
        <v>767.29637946041316</v>
      </c>
      <c r="L2424" s="12">
        <f t="shared" si="1444"/>
        <v>0.15892320460771706</v>
      </c>
      <c r="M2424" s="24">
        <f t="shared" si="1445"/>
        <v>867.85988209422283</v>
      </c>
      <c r="N2424" s="12">
        <f t="shared" si="1431"/>
        <v>0.71339381227547149</v>
      </c>
      <c r="O2424" s="24">
        <f t="shared" si="1432"/>
        <v>675.20616215153257</v>
      </c>
      <c r="P2424" s="12">
        <f t="shared" si="1446"/>
        <v>0.23137091148590078</v>
      </c>
      <c r="Q2424" s="24">
        <f t="shared" si="1447"/>
        <v>735.9780033843075</v>
      </c>
      <c r="R2424" s="12">
        <f t="shared" si="1433"/>
        <v>7.0067966795127751E-2</v>
      </c>
      <c r="S2424" s="24">
        <f t="shared" si="1434"/>
        <v>4124.7484702752927</v>
      </c>
      <c r="T2424" s="12">
        <f t="shared" si="1448"/>
        <v>4.1924067524917424E-2</v>
      </c>
      <c r="W2424" s="24">
        <f t="shared" si="1449"/>
        <v>1082.1104623318683</v>
      </c>
      <c r="X2424" s="24">
        <f t="shared" si="1450"/>
        <v>650</v>
      </c>
      <c r="Y2424" s="13">
        <f t="shared" si="1435"/>
        <v>0.24157139461021479</v>
      </c>
      <c r="Z2424" s="24">
        <f t="shared" si="1436"/>
        <v>847.07835477786375</v>
      </c>
      <c r="AA2424" s="24">
        <f t="shared" si="1437"/>
        <v>9727.4869443155676</v>
      </c>
      <c r="AB2424" s="24">
        <f t="shared" si="1451"/>
        <v>909.04423285808798</v>
      </c>
      <c r="AC2424" s="24">
        <f t="shared" si="1452"/>
        <v>735.9780033843075</v>
      </c>
      <c r="AD2424" s="123">
        <f t="shared" si="1453"/>
        <v>12030</v>
      </c>
      <c r="AE2424" s="14">
        <f t="shared" si="1454"/>
        <v>200.5</v>
      </c>
      <c r="AF2424" s="24">
        <f t="shared" si="1438"/>
        <v>500</v>
      </c>
      <c r="AG2424" s="3">
        <f t="shared" si="1455"/>
        <v>-1</v>
      </c>
      <c r="AH2424" s="14">
        <f t="shared" si="1459"/>
        <v>0</v>
      </c>
      <c r="AI2424" s="14">
        <f t="shared" si="1460"/>
        <v>0</v>
      </c>
      <c r="AJ2424" s="14">
        <f t="shared" si="1461"/>
        <v>0.64999999999999991</v>
      </c>
      <c r="AK2424" s="14">
        <f t="shared" si="1462"/>
        <v>0.87999999999999989</v>
      </c>
      <c r="AL2424" s="24">
        <f t="shared" si="1456"/>
        <v>887.62320806728167</v>
      </c>
      <c r="AM2424" s="14">
        <f t="shared" si="1457"/>
        <v>693.13595380269498</v>
      </c>
      <c r="AN2424" s="138" t="str">
        <f t="shared" si="1458"/>
        <v>modifiée</v>
      </c>
      <c r="AP2424" s="124"/>
    </row>
    <row r="2425" spans="2:42" x14ac:dyDescent="0.25">
      <c r="B2425" s="3">
        <f t="shared" si="1439"/>
        <v>12035</v>
      </c>
      <c r="C2425" s="14">
        <f t="shared" si="1440"/>
        <v>200.58333333333334</v>
      </c>
      <c r="D2425" s="11">
        <f t="shared" si="1441"/>
        <v>1125.951110100196</v>
      </c>
      <c r="E2425" s="11">
        <f t="shared" si="1426"/>
        <v>1116.2143719493552</v>
      </c>
      <c r="F2425" s="11">
        <f t="shared" si="1442"/>
        <v>609.80290427027649</v>
      </c>
      <c r="G2425" s="11">
        <f t="shared" si="1427"/>
        <v>868.09125300570872</v>
      </c>
      <c r="H2425" s="11">
        <f t="shared" si="1428"/>
        <v>736.01992745183247</v>
      </c>
      <c r="I2425" s="24">
        <f t="shared" si="1443"/>
        <v>609.80290427027649</v>
      </c>
      <c r="J2425" s="12">
        <f t="shared" si="1429"/>
        <v>0.20922340281174062</v>
      </c>
      <c r="K2425" s="24">
        <f t="shared" si="1430"/>
        <v>767.4219544209642</v>
      </c>
      <c r="L2425" s="12">
        <f t="shared" si="1444"/>
        <v>0.15886944709637726</v>
      </c>
      <c r="M2425" s="24">
        <f t="shared" si="1445"/>
        <v>868.09125300570872</v>
      </c>
      <c r="N2425" s="12">
        <f t="shared" si="1431"/>
        <v>0.71362606716093768</v>
      </c>
      <c r="O2425" s="24">
        <f t="shared" si="1432"/>
        <v>674.98641130851684</v>
      </c>
      <c r="P2425" s="12">
        <f t="shared" si="1446"/>
        <v>0.23127860138939332</v>
      </c>
      <c r="Q2425" s="24">
        <f t="shared" si="1447"/>
        <v>736.01992745183247</v>
      </c>
      <c r="R2425" s="12">
        <f t="shared" si="1433"/>
        <v>7.0579530564290366E-2</v>
      </c>
      <c r="S2425" s="24">
        <f t="shared" si="1434"/>
        <v>4094.8520986583167</v>
      </c>
      <c r="T2425" s="12">
        <f t="shared" si="1448"/>
        <v>4.222543745155876E-2</v>
      </c>
      <c r="W2425" s="24">
        <f t="shared" si="1449"/>
        <v>1082.3520337264786</v>
      </c>
      <c r="X2425" s="24">
        <f t="shared" si="1450"/>
        <v>650</v>
      </c>
      <c r="Y2425" s="13">
        <f t="shared" si="1435"/>
        <v>0.24153534969740559</v>
      </c>
      <c r="Z2425" s="24">
        <f t="shared" si="1436"/>
        <v>846.55845557191469</v>
      </c>
      <c r="AA2425" s="24">
        <f t="shared" si="1437"/>
        <v>9726.4290106625576</v>
      </c>
      <c r="AB2425" s="24">
        <f t="shared" si="1451"/>
        <v>909.18598058915552</v>
      </c>
      <c r="AC2425" s="24">
        <f t="shared" si="1452"/>
        <v>736.01992745183247</v>
      </c>
      <c r="AD2425" s="123">
        <f t="shared" si="1453"/>
        <v>12035</v>
      </c>
      <c r="AE2425" s="14">
        <f t="shared" si="1454"/>
        <v>200.58333333333334</v>
      </c>
      <c r="AF2425" s="24">
        <f t="shared" si="1438"/>
        <v>500</v>
      </c>
      <c r="AG2425" s="3">
        <f t="shared" si="1455"/>
        <v>-1</v>
      </c>
      <c r="AH2425" s="14">
        <f t="shared" si="1459"/>
        <v>0</v>
      </c>
      <c r="AI2425" s="14">
        <f t="shared" si="1460"/>
        <v>0</v>
      </c>
      <c r="AJ2425" s="14">
        <f t="shared" si="1461"/>
        <v>0.64999999999999991</v>
      </c>
      <c r="AK2425" s="14">
        <f t="shared" si="1462"/>
        <v>0.87999999999999989</v>
      </c>
      <c r="AL2425" s="24">
        <f t="shared" si="1456"/>
        <v>887.754845508416</v>
      </c>
      <c r="AM2425" s="14">
        <f t="shared" si="1457"/>
        <v>693.15765729035343</v>
      </c>
      <c r="AN2425" s="138" t="str">
        <f t="shared" si="1458"/>
        <v>modifiée</v>
      </c>
      <c r="AP2425" s="124"/>
    </row>
    <row r="2426" spans="2:42" x14ac:dyDescent="0.25">
      <c r="B2426" s="3">
        <f t="shared" si="1439"/>
        <v>12040</v>
      </c>
      <c r="C2426" s="14">
        <f t="shared" si="1440"/>
        <v>200.66666666666666</v>
      </c>
      <c r="D2426" s="11">
        <f t="shared" si="1441"/>
        <v>1126.0133066956332</v>
      </c>
      <c r="E2426" s="11">
        <f t="shared" si="1426"/>
        <v>1116.4351473757274</v>
      </c>
      <c r="F2426" s="11">
        <f t="shared" si="1442"/>
        <v>609.96177371737281</v>
      </c>
      <c r="G2426" s="11">
        <f t="shared" si="1427"/>
        <v>868.32253160709809</v>
      </c>
      <c r="H2426" s="11">
        <f t="shared" si="1428"/>
        <v>736.06215288928399</v>
      </c>
      <c r="I2426" s="24">
        <f t="shared" si="1443"/>
        <v>609.96177371737281</v>
      </c>
      <c r="J2426" s="12">
        <f t="shared" si="1429"/>
        <v>0.20918909938224498</v>
      </c>
      <c r="K2426" s="24">
        <f t="shared" si="1430"/>
        <v>767.54779847777513</v>
      </c>
      <c r="L2426" s="12">
        <f t="shared" si="1444"/>
        <v>0.15881566220680132</v>
      </c>
      <c r="M2426" s="24">
        <f t="shared" si="1445"/>
        <v>868.32253160709809</v>
      </c>
      <c r="N2426" s="12">
        <f t="shared" si="1431"/>
        <v>0.7138575976351359</v>
      </c>
      <c r="O2426" s="24">
        <f t="shared" si="1432"/>
        <v>674.76748820059549</v>
      </c>
      <c r="P2426" s="12">
        <f t="shared" si="1446"/>
        <v>0.23118607422570991</v>
      </c>
      <c r="Q2426" s="24">
        <f t="shared" si="1447"/>
        <v>736.06215288928399</v>
      </c>
      <c r="R2426" s="12">
        <f t="shared" si="1433"/>
        <v>7.1093623443125462E-2</v>
      </c>
      <c r="S2426" s="24">
        <f t="shared" si="1434"/>
        <v>4065.2413656298154</v>
      </c>
      <c r="T2426" s="12">
        <f t="shared" si="1448"/>
        <v>4.2528181921415241E-2</v>
      </c>
      <c r="W2426" s="24">
        <f t="shared" si="1449"/>
        <v>1082.593569076176</v>
      </c>
      <c r="X2426" s="24">
        <f t="shared" si="1450"/>
        <v>650</v>
      </c>
      <c r="Y2426" s="13">
        <f t="shared" si="1435"/>
        <v>0.24149945330714043</v>
      </c>
      <c r="Z2426" s="24">
        <f t="shared" si="1436"/>
        <v>846.03945748878573</v>
      </c>
      <c r="AA2426" s="24">
        <f t="shared" si="1437"/>
        <v>9725.3766773242933</v>
      </c>
      <c r="AB2426" s="24">
        <f t="shared" si="1451"/>
        <v>909.32786098273004</v>
      </c>
      <c r="AC2426" s="24">
        <f t="shared" si="1452"/>
        <v>736.06215288928399</v>
      </c>
      <c r="AD2426" s="123">
        <f t="shared" si="1453"/>
        <v>12040</v>
      </c>
      <c r="AE2426" s="14">
        <f t="shared" si="1454"/>
        <v>200.66666666666666</v>
      </c>
      <c r="AF2426" s="24">
        <f t="shared" si="1438"/>
        <v>500</v>
      </c>
      <c r="AG2426" s="3">
        <f t="shared" si="1455"/>
        <v>-1</v>
      </c>
      <c r="AH2426" s="14">
        <f t="shared" si="1459"/>
        <v>0</v>
      </c>
      <c r="AI2426" s="14">
        <f t="shared" si="1460"/>
        <v>0</v>
      </c>
      <c r="AJ2426" s="14">
        <f t="shared" si="1461"/>
        <v>0.64999999999999991</v>
      </c>
      <c r="AK2426" s="14">
        <f t="shared" si="1462"/>
        <v>0.87999999999999989</v>
      </c>
      <c r="AL2426" s="24">
        <f t="shared" si="1456"/>
        <v>887.8866071470469</v>
      </c>
      <c r="AM2426" s="14">
        <f t="shared" si="1457"/>
        <v>693.17964521791782</v>
      </c>
      <c r="AN2426" s="138" t="str">
        <f t="shared" si="1458"/>
        <v>modifiée</v>
      </c>
      <c r="AP2426" s="124"/>
    </row>
    <row r="2427" spans="2:42" x14ac:dyDescent="0.25">
      <c r="B2427" s="3">
        <f t="shared" si="1439"/>
        <v>12045</v>
      </c>
      <c r="C2427" s="14">
        <f t="shared" si="1440"/>
        <v>200.75</v>
      </c>
      <c r="D2427" s="11">
        <f t="shared" si="1441"/>
        <v>1126.0754774833538</v>
      </c>
      <c r="E2427" s="11">
        <f t="shared" si="1426"/>
        <v>1116.6559228020997</v>
      </c>
      <c r="F2427" s="11">
        <f t="shared" si="1442"/>
        <v>610.12058937957966</v>
      </c>
      <c r="G2427" s="11">
        <f t="shared" si="1427"/>
        <v>868.55371768132375</v>
      </c>
      <c r="H2427" s="11">
        <f t="shared" si="1428"/>
        <v>736.10468107120539</v>
      </c>
      <c r="I2427" s="24">
        <f t="shared" si="1443"/>
        <v>610.12058937957966</v>
      </c>
      <c r="J2427" s="12">
        <f t="shared" si="1429"/>
        <v>0.20915473365933682</v>
      </c>
      <c r="K2427" s="24">
        <f t="shared" si="1430"/>
        <v>767.67391245329827</v>
      </c>
      <c r="L2427" s="12">
        <f t="shared" si="1444"/>
        <v>0.158761849861216</v>
      </c>
      <c r="M2427" s="24">
        <f t="shared" si="1445"/>
        <v>868.55371768132375</v>
      </c>
      <c r="N2427" s="12">
        <f t="shared" si="1431"/>
        <v>0.71408840681049901</v>
      </c>
      <c r="O2427" s="24">
        <f t="shared" si="1432"/>
        <v>674.54938841627177</v>
      </c>
      <c r="P2427" s="12">
        <f t="shared" si="1446"/>
        <v>0.23109333153413184</v>
      </c>
      <c r="Q2427" s="24">
        <f t="shared" si="1447"/>
        <v>736.10468107120539</v>
      </c>
      <c r="R2427" s="12">
        <f t="shared" si="1433"/>
        <v>7.1610241339575637E-2</v>
      </c>
      <c r="S2427" s="24">
        <f t="shared" si="1434"/>
        <v>4035.9134873321445</v>
      </c>
      <c r="T2427" s="12">
        <f t="shared" si="1448"/>
        <v>4.2832296409326724E-2</v>
      </c>
      <c r="W2427" s="24">
        <f t="shared" si="1449"/>
        <v>1082.8350685294831</v>
      </c>
      <c r="X2427" s="24">
        <f t="shared" si="1450"/>
        <v>650</v>
      </c>
      <c r="Y2427" s="13">
        <f t="shared" si="1435"/>
        <v>0.24146370471707765</v>
      </c>
      <c r="Z2427" s="24">
        <f t="shared" si="1436"/>
        <v>845.52135681541358</v>
      </c>
      <c r="AA2427" s="24">
        <f t="shared" si="1437"/>
        <v>9724.3299163939992</v>
      </c>
      <c r="AB2427" s="24">
        <f t="shared" si="1451"/>
        <v>909.46987480034431</v>
      </c>
      <c r="AC2427" s="24">
        <f t="shared" si="1452"/>
        <v>736.10468107120539</v>
      </c>
      <c r="AD2427" s="123">
        <f t="shared" si="1453"/>
        <v>12045</v>
      </c>
      <c r="AE2427" s="14">
        <f t="shared" si="1454"/>
        <v>200.75</v>
      </c>
      <c r="AF2427" s="24">
        <f t="shared" si="1438"/>
        <v>500</v>
      </c>
      <c r="AG2427" s="3">
        <f t="shared" si="1455"/>
        <v>-1</v>
      </c>
      <c r="AH2427" s="14">
        <f t="shared" si="1459"/>
        <v>0</v>
      </c>
      <c r="AI2427" s="14">
        <f t="shared" si="1460"/>
        <v>0</v>
      </c>
      <c r="AJ2427" s="14">
        <f t="shared" si="1461"/>
        <v>0.64999999999999991</v>
      </c>
      <c r="AK2427" s="14">
        <f t="shared" si="1462"/>
        <v>0.87999999999999989</v>
      </c>
      <c r="AL2427" s="24">
        <f t="shared" si="1456"/>
        <v>888.01849368849378</v>
      </c>
      <c r="AM2427" s="14">
        <f t="shared" si="1457"/>
        <v>693.20191884750443</v>
      </c>
      <c r="AN2427" s="138" t="str">
        <f t="shared" si="1458"/>
        <v>modifiée</v>
      </c>
      <c r="AP2427" s="124"/>
    </row>
    <row r="2428" spans="2:42" x14ac:dyDescent="0.25">
      <c r="B2428" s="3">
        <f t="shared" si="1439"/>
        <v>12050</v>
      </c>
      <c r="C2428" s="14">
        <f t="shared" si="1440"/>
        <v>200.83333333333334</v>
      </c>
      <c r="D2428" s="11">
        <f t="shared" si="1441"/>
        <v>1126.1376224847659</v>
      </c>
      <c r="E2428" s="11">
        <f t="shared" si="1426"/>
        <v>1116.8766982284719</v>
      </c>
      <c r="F2428" s="11">
        <f t="shared" si="1442"/>
        <v>610.27935122944086</v>
      </c>
      <c r="G2428" s="11">
        <f t="shared" si="1427"/>
        <v>868.78481101285786</v>
      </c>
      <c r="H2428" s="11">
        <f t="shared" si="1428"/>
        <v>736.14751336761469</v>
      </c>
      <c r="I2428" s="24">
        <f t="shared" si="1443"/>
        <v>610.27935122944086</v>
      </c>
      <c r="J2428" s="12">
        <f t="shared" si="1429"/>
        <v>0.20912030548506783</v>
      </c>
      <c r="K2428" s="24">
        <f t="shared" si="1430"/>
        <v>767.80029717322486</v>
      </c>
      <c r="L2428" s="12">
        <f t="shared" si="1444"/>
        <v>0.15870800998155088</v>
      </c>
      <c r="M2428" s="24">
        <f t="shared" si="1445"/>
        <v>868.78481101285786</v>
      </c>
      <c r="N2428" s="12">
        <f t="shared" si="1431"/>
        <v>0.7143184977829331</v>
      </c>
      <c r="O2428" s="24">
        <f t="shared" si="1432"/>
        <v>674.33210757415827</v>
      </c>
      <c r="P2428" s="12">
        <f t="shared" si="1446"/>
        <v>0.23100037484512195</v>
      </c>
      <c r="Q2428" s="24">
        <f t="shared" si="1447"/>
        <v>736.14751336761469</v>
      </c>
      <c r="R2428" s="12">
        <f t="shared" si="1433"/>
        <v>7.2129379929058934E-2</v>
      </c>
      <c r="S2428" s="24">
        <f t="shared" si="1434"/>
        <v>4006.8657062871534</v>
      </c>
      <c r="T2428" s="12">
        <f t="shared" si="1448"/>
        <v>4.3137776240137975E-2</v>
      </c>
      <c r="W2428" s="24">
        <f t="shared" si="1449"/>
        <v>1083.0765322342002</v>
      </c>
      <c r="X2428" s="24">
        <f t="shared" si="1450"/>
        <v>650</v>
      </c>
      <c r="Y2428" s="13">
        <f t="shared" si="1435"/>
        <v>0.24142810320803978</v>
      </c>
      <c r="Z2428" s="24">
        <f t="shared" si="1436"/>
        <v>845.00414985679413</v>
      </c>
      <c r="AA2428" s="24">
        <f t="shared" si="1437"/>
        <v>9723.2887000853516</v>
      </c>
      <c r="AB2428" s="24">
        <f t="shared" si="1451"/>
        <v>909.61202280090743</v>
      </c>
      <c r="AC2428" s="24">
        <f t="shared" si="1452"/>
        <v>736.14751336761469</v>
      </c>
      <c r="AD2428" s="123">
        <f t="shared" si="1453"/>
        <v>12050</v>
      </c>
      <c r="AE2428" s="14">
        <f t="shared" si="1454"/>
        <v>200.83333333333334</v>
      </c>
      <c r="AF2428" s="24">
        <f t="shared" si="1438"/>
        <v>500</v>
      </c>
      <c r="AG2428" s="3">
        <f t="shared" si="1455"/>
        <v>-1</v>
      </c>
      <c r="AH2428" s="14">
        <f t="shared" si="1459"/>
        <v>0</v>
      </c>
      <c r="AI2428" s="14">
        <f t="shared" si="1460"/>
        <v>0</v>
      </c>
      <c r="AJ2428" s="14">
        <f t="shared" si="1461"/>
        <v>0.64999999999999991</v>
      </c>
      <c r="AK2428" s="14">
        <f t="shared" si="1462"/>
        <v>0.87999999999999989</v>
      </c>
      <c r="AL2428" s="24">
        <f t="shared" si="1456"/>
        <v>888.15050583554648</v>
      </c>
      <c r="AM2428" s="14">
        <f t="shared" si="1457"/>
        <v>693.22447943689281</v>
      </c>
      <c r="AN2428" s="138" t="str">
        <f t="shared" si="1458"/>
        <v>modifiée</v>
      </c>
      <c r="AP2428" s="124"/>
    </row>
    <row r="2429" spans="2:42" x14ac:dyDescent="0.25">
      <c r="B2429" s="3">
        <f t="shared" si="1439"/>
        <v>12055</v>
      </c>
      <c r="C2429" s="14">
        <f t="shared" si="1440"/>
        <v>200.91666666666666</v>
      </c>
      <c r="D2429" s="11">
        <f t="shared" si="1441"/>
        <v>1126.1997417212513</v>
      </c>
      <c r="E2429" s="11">
        <f t="shared" si="1426"/>
        <v>1117.097473654844</v>
      </c>
      <c r="F2429" s="11">
        <f t="shared" si="1442"/>
        <v>610.43805923942239</v>
      </c>
      <c r="G2429" s="11">
        <f t="shared" si="1427"/>
        <v>869.01581138770302</v>
      </c>
      <c r="H2429" s="11">
        <f t="shared" si="1428"/>
        <v>736.19065114385478</v>
      </c>
      <c r="I2429" s="24">
        <f t="shared" si="1443"/>
        <v>610.43805923942239</v>
      </c>
      <c r="J2429" s="12">
        <f t="shared" si="1429"/>
        <v>0.20908581470098739</v>
      </c>
      <c r="K2429" s="24">
        <f t="shared" si="1430"/>
        <v>767.92695346650135</v>
      </c>
      <c r="L2429" s="12">
        <f t="shared" si="1444"/>
        <v>0.15865414248943197</v>
      </c>
      <c r="M2429" s="24">
        <f t="shared" si="1445"/>
        <v>869.01581138770302</v>
      </c>
      <c r="N2429" s="12">
        <f t="shared" si="1431"/>
        <v>0.71454787363191752</v>
      </c>
      <c r="O2429" s="24">
        <f t="shared" si="1432"/>
        <v>674.11564132272838</v>
      </c>
      <c r="P2429" s="12">
        <f t="shared" si="1446"/>
        <v>0.23090720568036355</v>
      </c>
      <c r="Q2429" s="24">
        <f t="shared" si="1447"/>
        <v>736.19065114385478</v>
      </c>
      <c r="R2429" s="12">
        <f t="shared" si="1433"/>
        <v>7.2651034653706717E-2</v>
      </c>
      <c r="S2429" s="24">
        <f t="shared" si="1434"/>
        <v>3978.0952911557401</v>
      </c>
      <c r="T2429" s="12">
        <f t="shared" si="1448"/>
        <v>4.3444616588520155E-2</v>
      </c>
      <c r="W2429" s="24">
        <f t="shared" si="1449"/>
        <v>1083.3179603374083</v>
      </c>
      <c r="X2429" s="24">
        <f t="shared" si="1450"/>
        <v>650</v>
      </c>
      <c r="Y2429" s="13">
        <f t="shared" si="1435"/>
        <v>0.24139264806400401</v>
      </c>
      <c r="Z2429" s="24">
        <f t="shared" si="1436"/>
        <v>844.48783293589145</v>
      </c>
      <c r="AA2429" s="24">
        <f t="shared" si="1437"/>
        <v>9722.253000732142</v>
      </c>
      <c r="AB2429" s="24">
        <f t="shared" si="1451"/>
        <v>909.75430574063148</v>
      </c>
      <c r="AC2429" s="24">
        <f t="shared" si="1452"/>
        <v>736.19065114385478</v>
      </c>
      <c r="AD2429" s="123">
        <f t="shared" si="1453"/>
        <v>12055</v>
      </c>
      <c r="AE2429" s="14">
        <f t="shared" si="1454"/>
        <v>200.91666666666666</v>
      </c>
      <c r="AF2429" s="24">
        <f t="shared" si="1438"/>
        <v>500</v>
      </c>
      <c r="AG2429" s="3">
        <f t="shared" si="1455"/>
        <v>-1</v>
      </c>
      <c r="AH2429" s="14">
        <f t="shared" si="1459"/>
        <v>0</v>
      </c>
      <c r="AI2429" s="14">
        <f t="shared" si="1460"/>
        <v>0</v>
      </c>
      <c r="AJ2429" s="14">
        <f t="shared" si="1461"/>
        <v>0.64999999999999991</v>
      </c>
      <c r="AK2429" s="14">
        <f t="shared" si="1462"/>
        <v>0.87999999999999989</v>
      </c>
      <c r="AL2429" s="24">
        <f t="shared" si="1456"/>
        <v>888.28264428839645</v>
      </c>
      <c r="AM2429" s="14">
        <f t="shared" si="1457"/>
        <v>693.24732823938461</v>
      </c>
      <c r="AN2429" s="138" t="str">
        <f t="shared" si="1458"/>
        <v>modifiée</v>
      </c>
      <c r="AP2429" s="124"/>
    </row>
    <row r="2430" spans="2:42" x14ac:dyDescent="0.25">
      <c r="B2430" s="3">
        <f t="shared" si="1439"/>
        <v>12060</v>
      </c>
      <c r="C2430" s="14">
        <f t="shared" si="1440"/>
        <v>201</v>
      </c>
      <c r="D2430" s="11">
        <f t="shared" si="1441"/>
        <v>1126.2618352141651</v>
      </c>
      <c r="E2430" s="11">
        <f t="shared" si="1426"/>
        <v>1117.3182490812162</v>
      </c>
      <c r="F2430" s="11">
        <f t="shared" si="1442"/>
        <v>610.59671338191185</v>
      </c>
      <c r="G2430" s="11">
        <f t="shared" si="1427"/>
        <v>869.24671859338343</v>
      </c>
      <c r="H2430" s="11">
        <f t="shared" si="1428"/>
        <v>736.23409576044332</v>
      </c>
      <c r="I2430" s="24">
        <f t="shared" si="1443"/>
        <v>610.59671338191185</v>
      </c>
      <c r="J2430" s="12">
        <f t="shared" si="1429"/>
        <v>0.20905126114814052</v>
      </c>
      <c r="K2430" s="24">
        <f t="shared" si="1430"/>
        <v>768.0538821653447</v>
      </c>
      <c r="L2430" s="12">
        <f t="shared" si="1444"/>
        <v>0.15860024730619562</v>
      </c>
      <c r="M2430" s="24">
        <f t="shared" si="1445"/>
        <v>869.24671859338343</v>
      </c>
      <c r="N2430" s="12">
        <f t="shared" si="1431"/>
        <v>0.71477653742060465</v>
      </c>
      <c r="O2430" s="24">
        <f t="shared" si="1432"/>
        <v>673.89998534007066</v>
      </c>
      <c r="P2430" s="12">
        <f t="shared" si="1446"/>
        <v>0.23081382555286592</v>
      </c>
      <c r="Q2430" s="24">
        <f t="shared" si="1447"/>
        <v>736.23409576044332</v>
      </c>
      <c r="R2430" s="12">
        <f t="shared" si="1433"/>
        <v>7.3175200721651845E-2</v>
      </c>
      <c r="S2430" s="24">
        <f t="shared" si="1434"/>
        <v>3949.5995364996261</v>
      </c>
      <c r="T2430" s="12">
        <f t="shared" si="1448"/>
        <v>4.3752812478835126E-2</v>
      </c>
      <c r="W2430" s="24">
        <f t="shared" si="1449"/>
        <v>1083.5593529854723</v>
      </c>
      <c r="X2430" s="24">
        <f t="shared" si="1450"/>
        <v>650</v>
      </c>
      <c r="Y2430" s="13">
        <f t="shared" si="1435"/>
        <v>0.24135733857210168</v>
      </c>
      <c r="Z2430" s="24">
        <f t="shared" si="1436"/>
        <v>843.97240239359803</v>
      </c>
      <c r="AA2430" s="24">
        <f t="shared" si="1437"/>
        <v>9721.2227907883098</v>
      </c>
      <c r="AB2430" s="24">
        <f t="shared" si="1451"/>
        <v>909.89672437295781</v>
      </c>
      <c r="AC2430" s="24">
        <f t="shared" si="1452"/>
        <v>736.23409576044332</v>
      </c>
      <c r="AD2430" s="123">
        <f t="shared" si="1453"/>
        <v>12060</v>
      </c>
      <c r="AE2430" s="14">
        <f t="shared" si="1454"/>
        <v>201</v>
      </c>
      <c r="AF2430" s="24">
        <f t="shared" si="1438"/>
        <v>500</v>
      </c>
      <c r="AG2430" s="3">
        <f t="shared" si="1455"/>
        <v>-1</v>
      </c>
      <c r="AH2430" s="14">
        <f t="shared" si="1459"/>
        <v>0</v>
      </c>
      <c r="AI2430" s="14">
        <f t="shared" si="1460"/>
        <v>0</v>
      </c>
      <c r="AJ2430" s="14">
        <f t="shared" si="1461"/>
        <v>0.64999999999999991</v>
      </c>
      <c r="AK2430" s="14">
        <f t="shared" si="1462"/>
        <v>0.87999999999999989</v>
      </c>
      <c r="AL2430" s="24">
        <f t="shared" si="1456"/>
        <v>888.41490974456747</v>
      </c>
      <c r="AM2430" s="14">
        <f t="shared" si="1457"/>
        <v>693.27046650366253</v>
      </c>
      <c r="AN2430" s="138" t="str">
        <f t="shared" si="1458"/>
        <v>modifiée</v>
      </c>
      <c r="AP2430" s="124"/>
    </row>
    <row r="2431" spans="2:42" x14ac:dyDescent="0.25">
      <c r="B2431" s="3">
        <f t="shared" si="1439"/>
        <v>12065</v>
      </c>
      <c r="C2431" s="14">
        <f t="shared" si="1440"/>
        <v>201.08333333333334</v>
      </c>
      <c r="D2431" s="11">
        <f t="shared" si="1441"/>
        <v>1126.3239029848357</v>
      </c>
      <c r="E2431" s="11">
        <f t="shared" si="1426"/>
        <v>1117.5390245075885</v>
      </c>
      <c r="F2431" s="11">
        <f t="shared" si="1442"/>
        <v>610.75531362921799</v>
      </c>
      <c r="G2431" s="11">
        <f t="shared" si="1427"/>
        <v>869.47753241893633</v>
      </c>
      <c r="H2431" s="11">
        <f t="shared" si="1428"/>
        <v>736.27784857292215</v>
      </c>
      <c r="I2431" s="24">
        <f t="shared" si="1443"/>
        <v>610.75531362921799</v>
      </c>
      <c r="J2431" s="12">
        <f t="shared" si="1429"/>
        <v>0.20901664466706663</v>
      </c>
      <c r="K2431" s="24">
        <f t="shared" si="1430"/>
        <v>768.18108410525758</v>
      </c>
      <c r="L2431" s="12">
        <f t="shared" si="1444"/>
        <v>0.15854632435288701</v>
      </c>
      <c r="M2431" s="24">
        <f t="shared" si="1445"/>
        <v>869.47753241893633</v>
      </c>
      <c r="N2431" s="12">
        <f t="shared" si="1431"/>
        <v>0.71500449219591944</v>
      </c>
      <c r="O2431" s="24">
        <f t="shared" si="1432"/>
        <v>673.68513533364478</v>
      </c>
      <c r="P2431" s="12">
        <f t="shared" si="1446"/>
        <v>0.23072023596701885</v>
      </c>
      <c r="Q2431" s="24">
        <f t="shared" si="1447"/>
        <v>736.27784857292215</v>
      </c>
      <c r="R2431" s="12">
        <f t="shared" si="1433"/>
        <v>7.3701873106363822E-2</v>
      </c>
      <c r="S2431" s="24">
        <f t="shared" si="1434"/>
        <v>3921.3757625455542</v>
      </c>
      <c r="T2431" s="12">
        <f t="shared" si="1448"/>
        <v>4.40623587850291E-2</v>
      </c>
      <c r="W2431" s="24">
        <f t="shared" si="1449"/>
        <v>1083.8007103240443</v>
      </c>
      <c r="X2431" s="24">
        <f t="shared" si="1450"/>
        <v>650</v>
      </c>
      <c r="Y2431" s="13">
        <f t="shared" si="1435"/>
        <v>0.24132217402259229</v>
      </c>
      <c r="Z2431" s="24">
        <f t="shared" si="1436"/>
        <v>843.45785458860405</v>
      </c>
      <c r="AA2431" s="24">
        <f t="shared" si="1437"/>
        <v>9720.1980428269326</v>
      </c>
      <c r="AB2431" s="24">
        <f t="shared" si="1451"/>
        <v>910.03927944848328</v>
      </c>
      <c r="AC2431" s="24">
        <f t="shared" si="1452"/>
        <v>736.27784857292215</v>
      </c>
      <c r="AD2431" s="123">
        <f t="shared" si="1453"/>
        <v>12065</v>
      </c>
      <c r="AE2431" s="14">
        <f t="shared" si="1454"/>
        <v>201.08333333333334</v>
      </c>
      <c r="AF2431" s="24">
        <f t="shared" si="1438"/>
        <v>500</v>
      </c>
      <c r="AG2431" s="3">
        <f t="shared" si="1455"/>
        <v>-1</v>
      </c>
      <c r="AH2431" s="14">
        <f t="shared" si="1459"/>
        <v>0</v>
      </c>
      <c r="AI2431" s="14">
        <f t="shared" si="1460"/>
        <v>0</v>
      </c>
      <c r="AJ2431" s="14">
        <f t="shared" si="1461"/>
        <v>0.64999999999999991</v>
      </c>
      <c r="AK2431" s="14">
        <f t="shared" si="1462"/>
        <v>0.87999999999999989</v>
      </c>
      <c r="AL2431" s="24">
        <f t="shared" si="1456"/>
        <v>888.54730289884674</v>
      </c>
      <c r="AM2431" s="14">
        <f t="shared" si="1457"/>
        <v>693.29389547364906</v>
      </c>
      <c r="AN2431" s="138" t="str">
        <f t="shared" si="1458"/>
        <v>modifiée</v>
      </c>
      <c r="AP2431" s="124"/>
    </row>
    <row r="2432" spans="2:42" x14ac:dyDescent="0.25">
      <c r="B2432" s="3">
        <f t="shared" si="1439"/>
        <v>12070</v>
      </c>
      <c r="C2432" s="14">
        <f t="shared" si="1440"/>
        <v>201.16666666666666</v>
      </c>
      <c r="D2432" s="11">
        <f t="shared" si="1441"/>
        <v>1126.3859450545656</v>
      </c>
      <c r="E2432" s="11">
        <f t="shared" si="1426"/>
        <v>1117.7597999339605</v>
      </c>
      <c r="F2432" s="11">
        <f t="shared" si="1442"/>
        <v>610.91385995357086</v>
      </c>
      <c r="G2432" s="11">
        <f t="shared" si="1427"/>
        <v>869.70825265490339</v>
      </c>
      <c r="H2432" s="11">
        <f t="shared" si="1428"/>
        <v>736.32191093170718</v>
      </c>
      <c r="I2432" s="24">
        <f t="shared" si="1443"/>
        <v>610.91385995357086</v>
      </c>
      <c r="J2432" s="12">
        <f t="shared" si="1429"/>
        <v>0.20898196509779671</v>
      </c>
      <c r="K2432" s="24">
        <f t="shared" si="1430"/>
        <v>768.30856012504512</v>
      </c>
      <c r="L2432" s="12">
        <f t="shared" si="1444"/>
        <v>0.15849237355023513</v>
      </c>
      <c r="M2432" s="24">
        <f t="shared" si="1445"/>
        <v>869.70825265490339</v>
      </c>
      <c r="N2432" s="12">
        <f t="shared" si="1431"/>
        <v>0.71523174098865772</v>
      </c>
      <c r="O2432" s="24">
        <f t="shared" si="1432"/>
        <v>673.4710870400404</v>
      </c>
      <c r="P2432" s="12">
        <f t="shared" si="1446"/>
        <v>0.23062643841856328</v>
      </c>
      <c r="Q2432" s="24">
        <f t="shared" si="1447"/>
        <v>736.32191093170718</v>
      </c>
      <c r="R2432" s="12">
        <f t="shared" si="1433"/>
        <v>7.4231046546044635E-2</v>
      </c>
      <c r="S2432" s="24">
        <f t="shared" si="1434"/>
        <v>3893.4213149511775</v>
      </c>
      <c r="T2432" s="12">
        <f t="shared" si="1448"/>
        <v>4.4373250230559685E-2</v>
      </c>
      <c r="W2432" s="24">
        <f t="shared" si="1449"/>
        <v>1084.0420324980669</v>
      </c>
      <c r="X2432" s="24">
        <f t="shared" si="1450"/>
        <v>650</v>
      </c>
      <c r="Y2432" s="13">
        <f t="shared" si="1435"/>
        <v>0.24128715370885823</v>
      </c>
      <c r="Z2432" s="24">
        <f t="shared" si="1436"/>
        <v>842.9441858973405</v>
      </c>
      <c r="AA2432" s="24">
        <f t="shared" si="1437"/>
        <v>9719.1787295400391</v>
      </c>
      <c r="AB2432" s="24">
        <f t="shared" si="1451"/>
        <v>910.18197171488703</v>
      </c>
      <c r="AC2432" s="24">
        <f t="shared" si="1452"/>
        <v>736.32191093170718</v>
      </c>
      <c r="AD2432" s="123">
        <f t="shared" si="1453"/>
        <v>12070</v>
      </c>
      <c r="AE2432" s="14">
        <f t="shared" si="1454"/>
        <v>201.16666666666666</v>
      </c>
      <c r="AF2432" s="24">
        <f t="shared" si="1438"/>
        <v>500</v>
      </c>
      <c r="AG2432" s="3">
        <f t="shared" si="1455"/>
        <v>-1</v>
      </c>
      <c r="AH2432" s="14">
        <f t="shared" si="1459"/>
        <v>0</v>
      </c>
      <c r="AI2432" s="14">
        <f t="shared" si="1460"/>
        <v>0</v>
      </c>
      <c r="AJ2432" s="14">
        <f t="shared" si="1461"/>
        <v>0.64999999999999991</v>
      </c>
      <c r="AK2432" s="14">
        <f t="shared" si="1462"/>
        <v>0.87999999999999989</v>
      </c>
      <c r="AL2432" s="24">
        <f t="shared" si="1456"/>
        <v>888.67982444321638</v>
      </c>
      <c r="AM2432" s="14">
        <f t="shared" si="1457"/>
        <v>693.31761638836576</v>
      </c>
      <c r="AN2432" s="138" t="str">
        <f t="shared" si="1458"/>
        <v>modifiée</v>
      </c>
      <c r="AP2432" s="124"/>
    </row>
    <row r="2433" spans="2:42" x14ac:dyDescent="0.25">
      <c r="B2433" s="3">
        <f t="shared" si="1439"/>
        <v>12075</v>
      </c>
      <c r="C2433" s="14">
        <f t="shared" si="1440"/>
        <v>201.25</v>
      </c>
      <c r="D2433" s="11">
        <f t="shared" si="1441"/>
        <v>1126.44796144463</v>
      </c>
      <c r="E2433" s="11">
        <f t="shared" si="1426"/>
        <v>1117.9805753603328</v>
      </c>
      <c r="F2433" s="11">
        <f t="shared" si="1442"/>
        <v>611.07235232712105</v>
      </c>
      <c r="G2433" s="11">
        <f t="shared" si="1427"/>
        <v>869.93887909332193</v>
      </c>
      <c r="H2433" s="11">
        <f t="shared" si="1428"/>
        <v>736.36628418193777</v>
      </c>
      <c r="I2433" s="24">
        <f t="shared" si="1443"/>
        <v>611.07235232712105</v>
      </c>
      <c r="J2433" s="12">
        <f t="shared" si="1429"/>
        <v>0.20894722227985232</v>
      </c>
      <c r="K2433" s="24">
        <f t="shared" si="1430"/>
        <v>768.43631106682983</v>
      </c>
      <c r="L2433" s="12">
        <f t="shared" si="1444"/>
        <v>0.15843839481869515</v>
      </c>
      <c r="M2433" s="24">
        <f t="shared" si="1445"/>
        <v>869.93887909332193</v>
      </c>
      <c r="N2433" s="12">
        <f t="shared" si="1431"/>
        <v>0.71545828681358425</v>
      </c>
      <c r="O2433" s="24">
        <f t="shared" si="1432"/>
        <v>673.2578362247383</v>
      </c>
      <c r="P2433" s="12">
        <f t="shared" si="1446"/>
        <v>0.23053243439479615</v>
      </c>
      <c r="Q2433" s="24">
        <f t="shared" si="1447"/>
        <v>736.36628418193777</v>
      </c>
      <c r="R2433" s="12">
        <f t="shared" si="1433"/>
        <v>7.476271554307129E-2</v>
      </c>
      <c r="S2433" s="24">
        <f t="shared" si="1434"/>
        <v>3865.7335645733874</v>
      </c>
      <c r="T2433" s="12">
        <f t="shared" si="1448"/>
        <v>4.4685481388380743E-2</v>
      </c>
      <c r="W2433" s="24">
        <f t="shared" si="1449"/>
        <v>1084.2833196517756</v>
      </c>
      <c r="X2433" s="24">
        <f t="shared" si="1450"/>
        <v>650</v>
      </c>
      <c r="Y2433" s="13">
        <f t="shared" si="1435"/>
        <v>0.2412522769274035</v>
      </c>
      <c r="Z2433" s="24">
        <f t="shared" si="1436"/>
        <v>842.43139271392806</v>
      </c>
      <c r="AA2433" s="24">
        <f t="shared" si="1437"/>
        <v>9718.1648237386216</v>
      </c>
      <c r="AB2433" s="24">
        <f t="shared" si="1451"/>
        <v>910.3248019168567</v>
      </c>
      <c r="AC2433" s="24">
        <f t="shared" si="1452"/>
        <v>736.36628418193777</v>
      </c>
      <c r="AD2433" s="123">
        <f t="shared" si="1453"/>
        <v>12075</v>
      </c>
      <c r="AE2433" s="14">
        <f t="shared" si="1454"/>
        <v>201.25</v>
      </c>
      <c r="AF2433" s="24">
        <f t="shared" si="1438"/>
        <v>500</v>
      </c>
      <c r="AG2433" s="3">
        <f t="shared" si="1455"/>
        <v>-1</v>
      </c>
      <c r="AH2433" s="14">
        <f t="shared" si="1459"/>
        <v>0</v>
      </c>
      <c r="AI2433" s="14">
        <f t="shared" si="1460"/>
        <v>0</v>
      </c>
      <c r="AJ2433" s="14">
        <f t="shared" si="1461"/>
        <v>0.64999999999999991</v>
      </c>
      <c r="AK2433" s="14">
        <f t="shared" si="1462"/>
        <v>0.87999999999999989</v>
      </c>
      <c r="AL2433" s="24">
        <f t="shared" si="1456"/>
        <v>888.81247506678346</v>
      </c>
      <c r="AM2433" s="14">
        <f t="shared" si="1457"/>
        <v>693.34163048179119</v>
      </c>
      <c r="AN2433" s="138" t="str">
        <f t="shared" si="1458"/>
        <v>modifiée</v>
      </c>
      <c r="AP2433" s="124"/>
    </row>
    <row r="2434" spans="2:42" x14ac:dyDescent="0.25">
      <c r="B2434" s="3">
        <f t="shared" si="1439"/>
        <v>12080</v>
      </c>
      <c r="C2434" s="14">
        <f t="shared" si="1440"/>
        <v>201.33333333333334</v>
      </c>
      <c r="D2434" s="11">
        <f t="shared" si="1441"/>
        <v>1126.5099521762784</v>
      </c>
      <c r="E2434" s="11">
        <f t="shared" si="1426"/>
        <v>1118.201350786705</v>
      </c>
      <c r="F2434" s="11">
        <f t="shared" si="1442"/>
        <v>611.2307907219398</v>
      </c>
      <c r="G2434" s="11">
        <f t="shared" si="1427"/>
        <v>870.16941152771676</v>
      </c>
      <c r="H2434" s="11">
        <f t="shared" si="1428"/>
        <v>736.41096966332611</v>
      </c>
      <c r="I2434" s="24">
        <f t="shared" si="1443"/>
        <v>611.2307907219398</v>
      </c>
      <c r="J2434" s="12">
        <f t="shared" si="1429"/>
        <v>0.20891241605224314</v>
      </c>
      <c r="K2434" s="24">
        <f t="shared" si="1430"/>
        <v>768.56433777606787</v>
      </c>
      <c r="L2434" s="12">
        <f t="shared" si="1444"/>
        <v>0.15838438807839897</v>
      </c>
      <c r="M2434" s="24">
        <f t="shared" si="1445"/>
        <v>870.16941152771676</v>
      </c>
      <c r="N2434" s="12">
        <f t="shared" si="1431"/>
        <v>0.71568413266952979</v>
      </c>
      <c r="O2434" s="24">
        <f t="shared" si="1432"/>
        <v>673.04537868187367</v>
      </c>
      <c r="P2434" s="12">
        <f t="shared" si="1446"/>
        <v>0.23043822537445605</v>
      </c>
      <c r="Q2434" s="24">
        <f t="shared" si="1447"/>
        <v>736.41096966332611</v>
      </c>
      <c r="R2434" s="12">
        <f t="shared" si="1433"/>
        <v>7.5296874363492888E-2</v>
      </c>
      <c r="S2434" s="24">
        <f t="shared" si="1434"/>
        <v>3838.3099072387104</v>
      </c>
      <c r="T2434" s="12">
        <f t="shared" si="1448"/>
        <v>4.4999046680933331E-2</v>
      </c>
      <c r="W2434" s="24">
        <f t="shared" si="1449"/>
        <v>1084.5245719287029</v>
      </c>
      <c r="X2434" s="24">
        <f t="shared" si="1450"/>
        <v>650</v>
      </c>
      <c r="Y2434" s="13">
        <f t="shared" si="1435"/>
        <v>0.2412175429778273</v>
      </c>
      <c r="Z2434" s="24">
        <f t="shared" si="1436"/>
        <v>841.91947145005201</v>
      </c>
      <c r="AA2434" s="24">
        <f t="shared" si="1437"/>
        <v>9717.156298351596</v>
      </c>
      <c r="AB2434" s="24">
        <f t="shared" si="1451"/>
        <v>910.46777079601452</v>
      </c>
      <c r="AC2434" s="24">
        <f t="shared" si="1452"/>
        <v>736.41096966332611</v>
      </c>
      <c r="AD2434" s="123">
        <f t="shared" si="1453"/>
        <v>12080</v>
      </c>
      <c r="AE2434" s="14">
        <f t="shared" si="1454"/>
        <v>201.33333333333334</v>
      </c>
      <c r="AF2434" s="24">
        <f t="shared" si="1438"/>
        <v>500</v>
      </c>
      <c r="AG2434" s="3">
        <f t="shared" si="1455"/>
        <v>-1</v>
      </c>
      <c r="AH2434" s="14">
        <f t="shared" si="1459"/>
        <v>0</v>
      </c>
      <c r="AI2434" s="14">
        <f t="shared" si="1460"/>
        <v>0</v>
      </c>
      <c r="AJ2434" s="14">
        <f t="shared" si="1461"/>
        <v>0.64999999999999991</v>
      </c>
      <c r="AK2434" s="14">
        <f t="shared" si="1462"/>
        <v>0.87999999999999989</v>
      </c>
      <c r="AL2434" s="24">
        <f t="shared" si="1456"/>
        <v>888.94525545571173</v>
      </c>
      <c r="AM2434" s="14">
        <f t="shared" si="1457"/>
        <v>693.36593898272042</v>
      </c>
      <c r="AN2434" s="138" t="str">
        <f t="shared" si="1458"/>
        <v>modifiée</v>
      </c>
      <c r="AP2434" s="124"/>
    </row>
    <row r="2435" spans="2:42" x14ac:dyDescent="0.25">
      <c r="B2435" s="3">
        <f t="shared" si="1439"/>
        <v>12085</v>
      </c>
      <c r="C2435" s="14">
        <f t="shared" si="1440"/>
        <v>201.41666666666666</v>
      </c>
      <c r="D2435" s="11">
        <f t="shared" si="1441"/>
        <v>1126.5719172707334</v>
      </c>
      <c r="E2435" s="11">
        <f t="shared" si="1426"/>
        <v>1118.4221262130773</v>
      </c>
      <c r="F2435" s="11">
        <f t="shared" si="1442"/>
        <v>611.38917511001819</v>
      </c>
      <c r="G2435" s="11">
        <f t="shared" si="1427"/>
        <v>870.39984975309119</v>
      </c>
      <c r="H2435" s="11">
        <f t="shared" si="1428"/>
        <v>736.45596871000703</v>
      </c>
      <c r="I2435" s="24">
        <f t="shared" si="1443"/>
        <v>611.38917511001819</v>
      </c>
      <c r="J2435" s="12">
        <f t="shared" si="1429"/>
        <v>0.20887754625346544</v>
      </c>
      <c r="K2435" s="24">
        <f t="shared" si="1430"/>
        <v>768.69264110156507</v>
      </c>
      <c r="L2435" s="12">
        <f t="shared" si="1444"/>
        <v>0.15833035324919773</v>
      </c>
      <c r="M2435" s="24">
        <f t="shared" si="1445"/>
        <v>870.39984975309119</v>
      </c>
      <c r="N2435" s="12">
        <f t="shared" si="1431"/>
        <v>0.71590928153948785</v>
      </c>
      <c r="O2435" s="24">
        <f t="shared" si="1432"/>
        <v>672.8337102340015</v>
      </c>
      <c r="P2435" s="12">
        <f t="shared" si="1446"/>
        <v>0.23034381282792779</v>
      </c>
      <c r="Q2435" s="24">
        <f t="shared" si="1447"/>
        <v>736.45596871000703</v>
      </c>
      <c r="R2435" s="12">
        <f t="shared" si="1433"/>
        <v>7.5833517036587028E-2</v>
      </c>
      <c r="S2435" s="24">
        <f t="shared" si="1434"/>
        <v>3811.1477635154997</v>
      </c>
      <c r="T2435" s="12">
        <f t="shared" si="1448"/>
        <v>4.5313940380209944E-2</v>
      </c>
      <c r="W2435" s="24">
        <f t="shared" si="1449"/>
        <v>1084.7657894716808</v>
      </c>
      <c r="X2435" s="24">
        <f t="shared" si="1450"/>
        <v>650</v>
      </c>
      <c r="Y2435" s="13">
        <f t="shared" si="1435"/>
        <v>0.24118295116282476</v>
      </c>
      <c r="Z2435" s="24">
        <f t="shared" si="1436"/>
        <v>841.40841853491111</v>
      </c>
      <c r="AA2435" s="24">
        <f t="shared" si="1437"/>
        <v>9716.1531264258829</v>
      </c>
      <c r="AB2435" s="24">
        <f t="shared" si="1451"/>
        <v>910.61087909084392</v>
      </c>
      <c r="AC2435" s="24">
        <f t="shared" si="1452"/>
        <v>736.45596871000703</v>
      </c>
      <c r="AD2435" s="123">
        <f t="shared" si="1453"/>
        <v>12085</v>
      </c>
      <c r="AE2435" s="14">
        <f t="shared" si="1454"/>
        <v>201.41666666666666</v>
      </c>
      <c r="AF2435" s="24">
        <f t="shared" si="1438"/>
        <v>500</v>
      </c>
      <c r="AG2435" s="3">
        <f t="shared" si="1455"/>
        <v>-1</v>
      </c>
      <c r="AH2435" s="14">
        <f t="shared" si="1459"/>
        <v>0</v>
      </c>
      <c r="AI2435" s="14">
        <f t="shared" si="1460"/>
        <v>0</v>
      </c>
      <c r="AJ2435" s="14">
        <f t="shared" si="1461"/>
        <v>0.64999999999999991</v>
      </c>
      <c r="AK2435" s="14">
        <f t="shared" si="1462"/>
        <v>0.87999999999999989</v>
      </c>
      <c r="AL2435" s="24">
        <f t="shared" si="1456"/>
        <v>889.07816629315198</v>
      </c>
      <c r="AM2435" s="14">
        <f t="shared" si="1457"/>
        <v>693.39054311462314</v>
      </c>
      <c r="AN2435" s="138" t="str">
        <f t="shared" si="1458"/>
        <v>modifiée</v>
      </c>
      <c r="AP2435" s="124"/>
    </row>
    <row r="2436" spans="2:42" x14ac:dyDescent="0.25">
      <c r="B2436" s="3">
        <f t="shared" si="1439"/>
        <v>12090</v>
      </c>
      <c r="C2436" s="14">
        <f t="shared" si="1440"/>
        <v>201.5</v>
      </c>
      <c r="D2436" s="11">
        <f t="shared" si="1441"/>
        <v>1126.6338567491916</v>
      </c>
      <c r="E2436" s="11">
        <f t="shared" si="1426"/>
        <v>1118.6429016394495</v>
      </c>
      <c r="F2436" s="11">
        <f t="shared" si="1442"/>
        <v>611.54750546326738</v>
      </c>
      <c r="G2436" s="11">
        <f t="shared" si="1427"/>
        <v>870.63019356591917</v>
      </c>
      <c r="H2436" s="11">
        <f t="shared" si="1428"/>
        <v>736.50128265038722</v>
      </c>
      <c r="I2436" s="24">
        <f t="shared" si="1443"/>
        <v>611.54750546326738</v>
      </c>
      <c r="J2436" s="12">
        <f t="shared" si="1429"/>
        <v>0.2088426127214997</v>
      </c>
      <c r="K2436" s="24">
        <f t="shared" si="1430"/>
        <v>768.82122189549295</v>
      </c>
      <c r="L2436" s="12">
        <f t="shared" si="1444"/>
        <v>0.15827629025062198</v>
      </c>
      <c r="M2436" s="24">
        <f t="shared" si="1445"/>
        <v>870.63019356591917</v>
      </c>
      <c r="N2436" s="12">
        <f t="shared" si="1431"/>
        <v>0.7161337363907111</v>
      </c>
      <c r="O2436" s="24">
        <f t="shared" si="1432"/>
        <v>672.62282673186451</v>
      </c>
      <c r="P2436" s="12">
        <f t="shared" si="1446"/>
        <v>0.23024919821716069</v>
      </c>
      <c r="Q2436" s="24">
        <f t="shared" si="1447"/>
        <v>736.50128265038722</v>
      </c>
      <c r="R2436" s="12">
        <f t="shared" si="1433"/>
        <v>7.6372637354463951E-2</v>
      </c>
      <c r="S2436" s="24">
        <f t="shared" si="1434"/>
        <v>3784.2445784885613</v>
      </c>
      <c r="T2436" s="12">
        <f t="shared" si="1448"/>
        <v>4.563015660782431E-2</v>
      </c>
      <c r="W2436" s="24">
        <f t="shared" si="1449"/>
        <v>1085.0069724228435</v>
      </c>
      <c r="X2436" s="24">
        <f t="shared" si="1450"/>
        <v>650</v>
      </c>
      <c r="Y2436" s="13">
        <f t="shared" si="1435"/>
        <v>0.24114850078817299</v>
      </c>
      <c r="Z2436" s="24">
        <f t="shared" si="1436"/>
        <v>840.89823041514933</v>
      </c>
      <c r="AA2436" s="24">
        <f t="shared" si="1437"/>
        <v>9715.1552811258716</v>
      </c>
      <c r="AB2436" s="24">
        <f t="shared" si="1451"/>
        <v>910.75412753661544</v>
      </c>
      <c r="AC2436" s="24">
        <f t="shared" si="1452"/>
        <v>736.50128265038722</v>
      </c>
      <c r="AD2436" s="123">
        <f t="shared" si="1453"/>
        <v>12090</v>
      </c>
      <c r="AE2436" s="14">
        <f t="shared" si="1454"/>
        <v>201.5</v>
      </c>
      <c r="AF2436" s="24">
        <f t="shared" si="1438"/>
        <v>500</v>
      </c>
      <c r="AG2436" s="3">
        <f t="shared" si="1455"/>
        <v>-1</v>
      </c>
      <c r="AH2436" s="14">
        <f t="shared" si="1459"/>
        <v>0</v>
      </c>
      <c r="AI2436" s="14">
        <f t="shared" si="1460"/>
        <v>0</v>
      </c>
      <c r="AJ2436" s="14">
        <f t="shared" si="1461"/>
        <v>0.64999999999999991</v>
      </c>
      <c r="AK2436" s="14">
        <f t="shared" si="1462"/>
        <v>0.87999999999999989</v>
      </c>
      <c r="AL2436" s="24">
        <f t="shared" si="1456"/>
        <v>889.21120825917319</v>
      </c>
      <c r="AM2436" s="14">
        <f t="shared" si="1457"/>
        <v>693.41544409550283</v>
      </c>
      <c r="AN2436" s="138" t="str">
        <f t="shared" si="1458"/>
        <v>modifiée</v>
      </c>
      <c r="AP2436" s="124"/>
    </row>
    <row r="2437" spans="2:42" x14ac:dyDescent="0.25">
      <c r="B2437" s="3">
        <f t="shared" si="1439"/>
        <v>12095</v>
      </c>
      <c r="C2437" s="14">
        <f t="shared" si="1440"/>
        <v>201.58333333333334</v>
      </c>
      <c r="D2437" s="11">
        <f t="shared" si="1441"/>
        <v>1126.6957706328233</v>
      </c>
      <c r="E2437" s="11">
        <f t="shared" si="1426"/>
        <v>1118.8636770658218</v>
      </c>
      <c r="F2437" s="11">
        <f t="shared" si="1442"/>
        <v>611.70578175351795</v>
      </c>
      <c r="G2437" s="11">
        <f t="shared" si="1427"/>
        <v>870.86044276413634</v>
      </c>
      <c r="H2437" s="11">
        <f t="shared" si="1428"/>
        <v>736.54691280699501</v>
      </c>
      <c r="I2437" s="24">
        <f t="shared" si="1443"/>
        <v>611.70578175351795</v>
      </c>
      <c r="J2437" s="12">
        <f t="shared" si="1429"/>
        <v>0.20880761529380931</v>
      </c>
      <c r="K2437" s="24">
        <f t="shared" si="1430"/>
        <v>768.95008101340522</v>
      </c>
      <c r="L2437" s="12">
        <f t="shared" si="1444"/>
        <v>0.15822219900191409</v>
      </c>
      <c r="M2437" s="24">
        <f t="shared" si="1445"/>
        <v>870.86044276413634</v>
      </c>
      <c r="N2437" s="12">
        <f t="shared" si="1431"/>
        <v>0.71635750017480582</v>
      </c>
      <c r="O2437" s="24">
        <f t="shared" si="1432"/>
        <v>672.41272405416328</v>
      </c>
      <c r="P2437" s="12">
        <f t="shared" si="1446"/>
        <v>0.23015438299583887</v>
      </c>
      <c r="Q2437" s="24">
        <f t="shared" si="1447"/>
        <v>736.54691280699501</v>
      </c>
      <c r="R2437" s="12">
        <f t="shared" si="1433"/>
        <v>7.6914228871730314E-2</v>
      </c>
      <c r="S2437" s="24">
        <f t="shared" si="1434"/>
        <v>3757.597821535584</v>
      </c>
      <c r="T2437" s="12">
        <f t="shared" si="1448"/>
        <v>4.5947689335147833E-2</v>
      </c>
      <c r="W2437" s="24">
        <f t="shared" si="1449"/>
        <v>1085.2481209236316</v>
      </c>
      <c r="X2437" s="24">
        <f t="shared" si="1450"/>
        <v>650</v>
      </c>
      <c r="Y2437" s="13">
        <f t="shared" si="1435"/>
        <v>0.24111419116272134</v>
      </c>
      <c r="Z2437" s="24">
        <f t="shared" si="1436"/>
        <v>840.3889035547536</v>
      </c>
      <c r="AA2437" s="24">
        <f t="shared" si="1437"/>
        <v>9714.1627357330926</v>
      </c>
      <c r="AB2437" s="24">
        <f t="shared" si="1451"/>
        <v>910.89751686531326</v>
      </c>
      <c r="AC2437" s="24">
        <f t="shared" si="1452"/>
        <v>736.54691280699501</v>
      </c>
      <c r="AD2437" s="123">
        <f t="shared" si="1453"/>
        <v>12095</v>
      </c>
      <c r="AE2437" s="14">
        <f t="shared" si="1454"/>
        <v>201.58333333333334</v>
      </c>
      <c r="AF2437" s="24">
        <f t="shared" si="1438"/>
        <v>500</v>
      </c>
      <c r="AG2437" s="3">
        <f t="shared" si="1455"/>
        <v>-1</v>
      </c>
      <c r="AH2437" s="14">
        <f t="shared" si="1459"/>
        <v>0</v>
      </c>
      <c r="AI2437" s="14">
        <f t="shared" si="1460"/>
        <v>0</v>
      </c>
      <c r="AJ2437" s="14">
        <f t="shared" si="1461"/>
        <v>0.64999999999999991</v>
      </c>
      <c r="AK2437" s="14">
        <f t="shared" si="1462"/>
        <v>0.87999999999999989</v>
      </c>
      <c r="AL2437" s="24">
        <f t="shared" si="1456"/>
        <v>889.34438203069351</v>
      </c>
      <c r="AM2437" s="14">
        <f t="shared" si="1457"/>
        <v>693.44064313775539</v>
      </c>
      <c r="AN2437" s="138" t="str">
        <f t="shared" si="1458"/>
        <v>modifiée</v>
      </c>
      <c r="AP2437" s="124"/>
    </row>
    <row r="2438" spans="2:42" x14ac:dyDescent="0.25">
      <c r="B2438" s="3">
        <f t="shared" si="1439"/>
        <v>12100</v>
      </c>
      <c r="C2438" s="14">
        <f t="shared" si="1440"/>
        <v>201.66666666666666</v>
      </c>
      <c r="D2438" s="11">
        <f t="shared" si="1441"/>
        <v>1126.7576589427724</v>
      </c>
      <c r="E2438" s="11">
        <f t="shared" si="1426"/>
        <v>1119.084452492194</v>
      </c>
      <c r="F2438" s="11">
        <f t="shared" si="1442"/>
        <v>611.86400395251985</v>
      </c>
      <c r="G2438" s="11">
        <f t="shared" si="1427"/>
        <v>871.09059714713214</v>
      </c>
      <c r="H2438" s="11">
        <f t="shared" si="1428"/>
        <v>736.5928604963301</v>
      </c>
      <c r="I2438" s="24">
        <f t="shared" si="1443"/>
        <v>611.86400395251985</v>
      </c>
      <c r="J2438" s="12">
        <f t="shared" si="1429"/>
        <v>0.20877255380733822</v>
      </c>
      <c r="K2438" s="24">
        <f t="shared" si="1430"/>
        <v>769.07921931425335</v>
      </c>
      <c r="L2438" s="12">
        <f t="shared" si="1444"/>
        <v>0.15816807942199893</v>
      </c>
      <c r="M2438" s="24">
        <f t="shared" si="1445"/>
        <v>871.09059714713214</v>
      </c>
      <c r="N2438" s="12">
        <f t="shared" si="1431"/>
        <v>0.71658057582782786</v>
      </c>
      <c r="O2438" s="24">
        <f t="shared" si="1432"/>
        <v>672.20339810732833</v>
      </c>
      <c r="P2438" s="12">
        <f t="shared" si="1446"/>
        <v>0.23005936860933254</v>
      </c>
      <c r="Q2438" s="24">
        <f t="shared" si="1447"/>
        <v>736.5928604963301</v>
      </c>
      <c r="R2438" s="12">
        <f t="shared" si="1433"/>
        <v>7.7458284905208855E-2</v>
      </c>
      <c r="S2438" s="24">
        <f t="shared" si="1434"/>
        <v>3731.2049861055966</v>
      </c>
      <c r="T2438" s="12">
        <f t="shared" si="1448"/>
        <v>4.6266532383462601E-2</v>
      </c>
      <c r="W2438" s="24">
        <f t="shared" si="1449"/>
        <v>1085.4892351147944</v>
      </c>
      <c r="X2438" s="24">
        <f t="shared" si="1450"/>
        <v>650</v>
      </c>
      <c r="Y2438" s="13">
        <f t="shared" si="1435"/>
        <v>0.24108002159837616</v>
      </c>
      <c r="Z2438" s="24">
        <f t="shared" si="1436"/>
        <v>839.88043443499123</v>
      </c>
      <c r="AA2438" s="24">
        <f t="shared" si="1437"/>
        <v>9713.1754636456099</v>
      </c>
      <c r="AB2438" s="24">
        <f t="shared" si="1451"/>
        <v>911.04104780556224</v>
      </c>
      <c r="AC2438" s="24">
        <f t="shared" si="1452"/>
        <v>736.5928604963301</v>
      </c>
      <c r="AD2438" s="123">
        <f t="shared" si="1453"/>
        <v>12100</v>
      </c>
      <c r="AE2438" s="14">
        <f t="shared" si="1454"/>
        <v>201.66666666666666</v>
      </c>
      <c r="AF2438" s="24">
        <f t="shared" si="1438"/>
        <v>500</v>
      </c>
      <c r="AG2438" s="3">
        <f t="shared" si="1455"/>
        <v>-1</v>
      </c>
      <c r="AH2438" s="14">
        <f t="shared" si="1459"/>
        <v>0</v>
      </c>
      <c r="AI2438" s="14">
        <f t="shared" si="1460"/>
        <v>0</v>
      </c>
      <c r="AJ2438" s="14">
        <f t="shared" si="1461"/>
        <v>0.64999999999999991</v>
      </c>
      <c r="AK2438" s="14">
        <f t="shared" si="1462"/>
        <v>0.87999999999999989</v>
      </c>
      <c r="AL2438" s="24">
        <f t="shared" si="1456"/>
        <v>889.47768828141147</v>
      </c>
      <c r="AM2438" s="14">
        <f t="shared" si="1457"/>
        <v>693.46614144802868</v>
      </c>
      <c r="AN2438" s="138" t="str">
        <f t="shared" si="1458"/>
        <v>modifiée</v>
      </c>
      <c r="AP2438" s="124"/>
    </row>
    <row r="2439" spans="2:42" x14ac:dyDescent="0.25">
      <c r="B2439" s="3">
        <f t="shared" si="1439"/>
        <v>12105</v>
      </c>
      <c r="C2439" s="14">
        <f t="shared" si="1440"/>
        <v>201.75</v>
      </c>
      <c r="D2439" s="11">
        <f t="shared" si="1441"/>
        <v>1126.8195217001569</v>
      </c>
      <c r="E2439" s="11">
        <f t="shared" si="1426"/>
        <v>1119.3052279185663</v>
      </c>
      <c r="F2439" s="11">
        <f t="shared" si="1442"/>
        <v>612.02217203194186</v>
      </c>
      <c r="G2439" s="11">
        <f t="shared" si="1427"/>
        <v>871.32065651574146</v>
      </c>
      <c r="H2439" s="11">
        <f t="shared" si="1428"/>
        <v>736.63912702871357</v>
      </c>
      <c r="I2439" s="24">
        <f t="shared" si="1443"/>
        <v>612.02217203194186</v>
      </c>
      <c r="J2439" s="12">
        <f t="shared" si="1429"/>
        <v>0.20873742809850906</v>
      </c>
      <c r="K2439" s="24">
        <f t="shared" si="1430"/>
        <v>769.20863766040384</v>
      </c>
      <c r="L2439" s="12">
        <f t="shared" si="1444"/>
        <v>0.15811393142950614</v>
      </c>
      <c r="M2439" s="24">
        <f t="shared" si="1445"/>
        <v>871.32065651574146</v>
      </c>
      <c r="N2439" s="12">
        <f t="shared" si="1431"/>
        <v>0.71680296627037599</v>
      </c>
      <c r="O2439" s="24">
        <f t="shared" si="1432"/>
        <v>671.99484482529419</v>
      </c>
      <c r="P2439" s="12">
        <f t="shared" si="1446"/>
        <v>0.22996415649483351</v>
      </c>
      <c r="Q2439" s="24">
        <f t="shared" si="1447"/>
        <v>736.63912702871357</v>
      </c>
      <c r="R2439" s="12">
        <f t="shared" si="1433"/>
        <v>7.8004798533713782E-2</v>
      </c>
      <c r="S2439" s="24">
        <f t="shared" si="1434"/>
        <v>3705.0635894994525</v>
      </c>
      <c r="T2439" s="12">
        <f t="shared" si="1448"/>
        <v>4.6586679424172224E-2</v>
      </c>
      <c r="W2439" s="24">
        <f t="shared" si="1449"/>
        <v>1085.7303151363928</v>
      </c>
      <c r="X2439" s="24">
        <f t="shared" si="1450"/>
        <v>650</v>
      </c>
      <c r="Y2439" s="13">
        <f t="shared" si="1435"/>
        <v>0.24104599141009744</v>
      </c>
      <c r="Z2439" s="24">
        <f t="shared" si="1436"/>
        <v>839.37281955433605</v>
      </c>
      <c r="AA2439" s="24">
        <f t="shared" si="1437"/>
        <v>9712.1934383779608</v>
      </c>
      <c r="AB2439" s="24">
        <f t="shared" si="1451"/>
        <v>911.18472108255321</v>
      </c>
      <c r="AC2439" s="24">
        <f t="shared" si="1452"/>
        <v>736.63912702871357</v>
      </c>
      <c r="AD2439" s="123">
        <f t="shared" si="1453"/>
        <v>12105</v>
      </c>
      <c r="AE2439" s="14">
        <f t="shared" si="1454"/>
        <v>201.75</v>
      </c>
      <c r="AF2439" s="24">
        <f t="shared" si="1438"/>
        <v>500</v>
      </c>
      <c r="AG2439" s="3">
        <f t="shared" si="1455"/>
        <v>-1</v>
      </c>
      <c r="AH2439" s="14">
        <f t="shared" si="1459"/>
        <v>0</v>
      </c>
      <c r="AI2439" s="14">
        <f t="shared" si="1460"/>
        <v>0</v>
      </c>
      <c r="AJ2439" s="14">
        <f t="shared" si="1461"/>
        <v>0.64999999999999991</v>
      </c>
      <c r="AK2439" s="14">
        <f t="shared" si="1462"/>
        <v>0.87999999999999989</v>
      </c>
      <c r="AL2439" s="24">
        <f t="shared" si="1456"/>
        <v>889.61112768173689</v>
      </c>
      <c r="AM2439" s="14">
        <f t="shared" si="1457"/>
        <v>693.49194022708105</v>
      </c>
      <c r="AN2439" s="138" t="str">
        <f t="shared" si="1458"/>
        <v>modifiée</v>
      </c>
      <c r="AP2439" s="124"/>
    </row>
    <row r="2440" spans="2:42" x14ac:dyDescent="0.25">
      <c r="B2440" s="3">
        <f t="shared" si="1439"/>
        <v>12110</v>
      </c>
      <c r="C2440" s="14">
        <f t="shared" si="1440"/>
        <v>201.83333333333334</v>
      </c>
      <c r="D2440" s="11">
        <f t="shared" si="1441"/>
        <v>1126.8813589260683</v>
      </c>
      <c r="E2440" s="11">
        <f t="shared" si="1426"/>
        <v>1119.5260033449385</v>
      </c>
      <c r="F2440" s="11">
        <f t="shared" si="1442"/>
        <v>612.18028596337138</v>
      </c>
      <c r="G2440" s="11">
        <f t="shared" si="1427"/>
        <v>871.55062067223628</v>
      </c>
      <c r="H2440" s="11">
        <f t="shared" si="1428"/>
        <v>736.68571370813777</v>
      </c>
      <c r="I2440" s="24">
        <f t="shared" si="1443"/>
        <v>612.18028596337138</v>
      </c>
      <c r="J2440" s="12">
        <f t="shared" si="1429"/>
        <v>0.20870223800322127</v>
      </c>
      <c r="K2440" s="24">
        <f t="shared" si="1430"/>
        <v>769.33833691765392</v>
      </c>
      <c r="L2440" s="12">
        <f t="shared" si="1444"/>
        <v>0.15805975494275487</v>
      </c>
      <c r="M2440" s="24">
        <f t="shared" si="1445"/>
        <v>871.55062067223628</v>
      </c>
      <c r="N2440" s="12">
        <f t="shared" si="1431"/>
        <v>0.71702467440768569</v>
      </c>
      <c r="O2440" s="24">
        <f t="shared" si="1432"/>
        <v>671.78706016927663</v>
      </c>
      <c r="P2440" s="12">
        <f t="shared" si="1446"/>
        <v>0.22986874808135649</v>
      </c>
      <c r="Q2440" s="24">
        <f t="shared" si="1447"/>
        <v>736.68571370813777</v>
      </c>
      <c r="R2440" s="12">
        <f t="shared" si="1433"/>
        <v>7.8553762597880675E-2</v>
      </c>
      <c r="S2440" s="24">
        <f t="shared" si="1434"/>
        <v>3679.171172652404</v>
      </c>
      <c r="T2440" s="12">
        <f t="shared" si="1448"/>
        <v>4.6908123979036702E-2</v>
      </c>
      <c r="W2440" s="24">
        <f t="shared" si="1449"/>
        <v>1085.971361127803</v>
      </c>
      <c r="X2440" s="24">
        <f t="shared" si="1450"/>
        <v>650</v>
      </c>
      <c r="Y2440" s="13">
        <f t="shared" si="1435"/>
        <v>0.24101209991588379</v>
      </c>
      <c r="Z2440" s="24">
        <f t="shared" si="1436"/>
        <v>838.86605542838879</v>
      </c>
      <c r="AA2440" s="24">
        <f t="shared" si="1437"/>
        <v>9711.2166335605543</v>
      </c>
      <c r="AB2440" s="24">
        <f t="shared" si="1451"/>
        <v>911.32853741797044</v>
      </c>
      <c r="AC2440" s="24">
        <f t="shared" si="1452"/>
        <v>736.68571370813777</v>
      </c>
      <c r="AD2440" s="123">
        <f t="shared" si="1453"/>
        <v>12110</v>
      </c>
      <c r="AE2440" s="14">
        <f t="shared" si="1454"/>
        <v>201.83333333333334</v>
      </c>
      <c r="AF2440" s="24">
        <f t="shared" si="1438"/>
        <v>500</v>
      </c>
      <c r="AG2440" s="3">
        <f t="shared" si="1455"/>
        <v>-1</v>
      </c>
      <c r="AH2440" s="14">
        <f t="shared" si="1459"/>
        <v>0</v>
      </c>
      <c r="AI2440" s="14">
        <f t="shared" si="1460"/>
        <v>0</v>
      </c>
      <c r="AJ2440" s="14">
        <f t="shared" si="1461"/>
        <v>0.64999999999999991</v>
      </c>
      <c r="AK2440" s="14">
        <f t="shared" si="1462"/>
        <v>0.87999999999999989</v>
      </c>
      <c r="AL2440" s="24">
        <f t="shared" si="1456"/>
        <v>889.74470089872216</v>
      </c>
      <c r="AM2440" s="14">
        <f t="shared" si="1457"/>
        <v>693.51804066964132</v>
      </c>
      <c r="AN2440" s="138" t="str">
        <f t="shared" si="1458"/>
        <v>modifiée</v>
      </c>
      <c r="AP2440" s="124"/>
    </row>
    <row r="2441" spans="2:42" x14ac:dyDescent="0.25">
      <c r="B2441" s="3">
        <f t="shared" si="1439"/>
        <v>12115</v>
      </c>
      <c r="C2441" s="14">
        <f t="shared" si="1440"/>
        <v>201.91666666666666</v>
      </c>
      <c r="D2441" s="11">
        <f t="shared" si="1441"/>
        <v>1126.9431706415721</v>
      </c>
      <c r="E2441" s="11">
        <f t="shared" si="1426"/>
        <v>1119.7467787713106</v>
      </c>
      <c r="F2441" s="11">
        <f t="shared" si="1442"/>
        <v>612.33834571831414</v>
      </c>
      <c r="G2441" s="11">
        <f t="shared" si="1427"/>
        <v>871.78048942031762</v>
      </c>
      <c r="H2441" s="11">
        <f t="shared" si="1428"/>
        <v>736.73262183211682</v>
      </c>
      <c r="I2441" s="24">
        <f t="shared" si="1443"/>
        <v>612.33834571831414</v>
      </c>
      <c r="J2441" s="12">
        <f t="shared" si="1429"/>
        <v>0.20866698335684924</v>
      </c>
      <c r="K2441" s="24">
        <f t="shared" si="1430"/>
        <v>769.46831795524861</v>
      </c>
      <c r="L2441" s="12">
        <f t="shared" si="1444"/>
        <v>0.1580055498797574</v>
      </c>
      <c r="M2441" s="24">
        <f t="shared" si="1445"/>
        <v>871.78048942031762</v>
      </c>
      <c r="N2441" s="12">
        <f t="shared" si="1431"/>
        <v>0.71724570312972225</v>
      </c>
      <c r="O2441" s="24">
        <f t="shared" si="1432"/>
        <v>671.58004012755043</v>
      </c>
      <c r="P2441" s="12">
        <f t="shared" si="1446"/>
        <v>0.22977314478980668</v>
      </c>
      <c r="Q2441" s="24">
        <f t="shared" si="1447"/>
        <v>736.73262183211682</v>
      </c>
      <c r="R2441" s="12">
        <f t="shared" si="1433"/>
        <v>7.9105169700057668E-2</v>
      </c>
      <c r="S2441" s="24">
        <f t="shared" si="1434"/>
        <v>3653.5252999184513</v>
      </c>
      <c r="T2441" s="12">
        <f t="shared" si="1448"/>
        <v>4.7230859420455872E-2</v>
      </c>
      <c r="W2441" s="24">
        <f t="shared" si="1449"/>
        <v>1086.2123732277189</v>
      </c>
      <c r="X2441" s="24">
        <f t="shared" si="1450"/>
        <v>650</v>
      </c>
      <c r="Y2441" s="13">
        <f t="shared" si="1435"/>
        <v>0.24097834643676252</v>
      </c>
      <c r="Z2441" s="24">
        <f t="shared" si="1436"/>
        <v>838.36013858979186</v>
      </c>
      <c r="AA2441" s="24">
        <f t="shared" si="1437"/>
        <v>9710.2450229393471</v>
      </c>
      <c r="AB2441" s="24">
        <f t="shared" si="1451"/>
        <v>911.47249752991786</v>
      </c>
      <c r="AC2441" s="24">
        <f t="shared" si="1452"/>
        <v>736.73262183211682</v>
      </c>
      <c r="AD2441" s="123">
        <f t="shared" si="1453"/>
        <v>12115</v>
      </c>
      <c r="AE2441" s="14">
        <f t="shared" si="1454"/>
        <v>201.91666666666666</v>
      </c>
      <c r="AF2441" s="24">
        <f t="shared" si="1438"/>
        <v>500</v>
      </c>
      <c r="AG2441" s="3">
        <f t="shared" si="1455"/>
        <v>-1</v>
      </c>
      <c r="AH2441" s="14">
        <f t="shared" si="1459"/>
        <v>0</v>
      </c>
      <c r="AI2441" s="14">
        <f t="shared" si="1460"/>
        <v>0</v>
      </c>
      <c r="AJ2441" s="14">
        <f t="shared" si="1461"/>
        <v>0.64999999999999991</v>
      </c>
      <c r="AK2441" s="14">
        <f t="shared" si="1462"/>
        <v>0.87999999999999989</v>
      </c>
      <c r="AL2441" s="24">
        <f t="shared" si="1456"/>
        <v>889.87840859599362</v>
      </c>
      <c r="AM2441" s="14">
        <f t="shared" si="1457"/>
        <v>693.54444396426834</v>
      </c>
      <c r="AN2441" s="138" t="str">
        <f t="shared" si="1458"/>
        <v>modifiée</v>
      </c>
      <c r="AP2441" s="124"/>
    </row>
    <row r="2442" spans="2:42" x14ac:dyDescent="0.25">
      <c r="B2442" s="3">
        <f t="shared" si="1439"/>
        <v>12120</v>
      </c>
      <c r="C2442" s="14">
        <f t="shared" si="1440"/>
        <v>202</v>
      </c>
      <c r="D2442" s="11">
        <f t="shared" si="1441"/>
        <v>1127.0049568677084</v>
      </c>
      <c r="E2442" s="11">
        <f t="shared" si="1426"/>
        <v>1119.9675541976828</v>
      </c>
      <c r="F2442" s="11">
        <f t="shared" si="1442"/>
        <v>612.49635126819385</v>
      </c>
      <c r="G2442" s="11">
        <f t="shared" si="1427"/>
        <v>872.01026256510738</v>
      </c>
      <c r="H2442" s="11">
        <f t="shared" si="1428"/>
        <v>736.77985269153726</v>
      </c>
      <c r="I2442" s="24">
        <f t="shared" si="1443"/>
        <v>612.49635126819385</v>
      </c>
      <c r="J2442" s="12">
        <f t="shared" si="1429"/>
        <v>0.20863166399424021</v>
      </c>
      <c r="K2442" s="24">
        <f t="shared" si="1430"/>
        <v>769.59858164589707</v>
      </c>
      <c r="L2442" s="12">
        <f t="shared" si="1444"/>
        <v>0.15795131615820396</v>
      </c>
      <c r="M2442" s="24">
        <f t="shared" si="1445"/>
        <v>872.01026256510738</v>
      </c>
      <c r="N2442" s="12">
        <f t="shared" si="1431"/>
        <v>0.7174660553112725</v>
      </c>
      <c r="O2442" s="24">
        <f t="shared" si="1432"/>
        <v>671.37378071523085</v>
      </c>
      <c r="P2442" s="12">
        <f t="shared" si="1446"/>
        <v>0.22967734803298059</v>
      </c>
      <c r="Q2442" s="24">
        <f t="shared" si="1447"/>
        <v>736.77985269153726</v>
      </c>
      <c r="R2442" s="12">
        <f t="shared" si="1433"/>
        <v>7.96590122042522E-2</v>
      </c>
      <c r="S2442" s="24">
        <f t="shared" si="1434"/>
        <v>3628.1235588567301</v>
      </c>
      <c r="T2442" s="12">
        <f t="shared" si="1448"/>
        <v>4.7554878971784363E-2</v>
      </c>
      <c r="W2442" s="24">
        <f t="shared" si="1449"/>
        <v>1086.4533515741557</v>
      </c>
      <c r="X2442" s="24">
        <f t="shared" si="1450"/>
        <v>650</v>
      </c>
      <c r="Y2442" s="13">
        <f t="shared" si="1435"/>
        <v>0.24094473029678126</v>
      </c>
      <c r="Z2442" s="24">
        <f t="shared" si="1436"/>
        <v>837.85506558817815</v>
      </c>
      <c r="AA2442" s="24">
        <f t="shared" si="1437"/>
        <v>9709.2785803755178</v>
      </c>
      <c r="AB2442" s="24">
        <f t="shared" si="1451"/>
        <v>911.61660213284654</v>
      </c>
      <c r="AC2442" s="24">
        <f t="shared" si="1452"/>
        <v>736.77985269153726</v>
      </c>
      <c r="AD2442" s="123">
        <f t="shared" si="1453"/>
        <v>12120</v>
      </c>
      <c r="AE2442" s="14">
        <f t="shared" si="1454"/>
        <v>202</v>
      </c>
      <c r="AF2442" s="24">
        <f t="shared" si="1438"/>
        <v>500</v>
      </c>
      <c r="AG2442" s="3">
        <f t="shared" si="1455"/>
        <v>-1</v>
      </c>
      <c r="AH2442" s="14">
        <f t="shared" si="1459"/>
        <v>0</v>
      </c>
      <c r="AI2442" s="14">
        <f t="shared" si="1460"/>
        <v>0</v>
      </c>
      <c r="AJ2442" s="14">
        <f t="shared" si="1461"/>
        <v>0.64999999999999991</v>
      </c>
      <c r="AK2442" s="14">
        <f t="shared" si="1462"/>
        <v>0.87999999999999989</v>
      </c>
      <c r="AL2442" s="24">
        <f t="shared" si="1456"/>
        <v>890.01225143368333</v>
      </c>
      <c r="AM2442" s="14">
        <f t="shared" si="1457"/>
        <v>693.57115129321085</v>
      </c>
      <c r="AN2442" s="138" t="str">
        <f t="shared" si="1458"/>
        <v>modifiée</v>
      </c>
      <c r="AP2442" s="124"/>
    </row>
    <row r="2443" spans="2:42" x14ac:dyDescent="0.25">
      <c r="B2443" s="3">
        <f t="shared" si="1439"/>
        <v>12125</v>
      </c>
      <c r="C2443" s="14">
        <f t="shared" si="1440"/>
        <v>202.08333333333334</v>
      </c>
      <c r="D2443" s="11">
        <f t="shared" si="1441"/>
        <v>1127.0667176254899</v>
      </c>
      <c r="E2443" s="11">
        <f t="shared" si="1426"/>
        <v>1120.1883296240551</v>
      </c>
      <c r="F2443" s="11">
        <f t="shared" si="1442"/>
        <v>612.65430258435208</v>
      </c>
      <c r="G2443" s="11">
        <f t="shared" si="1427"/>
        <v>872.23993991314035</v>
      </c>
      <c r="H2443" s="11">
        <f t="shared" si="1428"/>
        <v>736.82740757050908</v>
      </c>
      <c r="I2443" s="24">
        <f t="shared" si="1443"/>
        <v>612.65430258435208</v>
      </c>
      <c r="J2443" s="12">
        <f t="shared" si="1429"/>
        <v>0.20859627974971237</v>
      </c>
      <c r="K2443" s="24">
        <f t="shared" si="1430"/>
        <v>769.72912886578945</v>
      </c>
      <c r="L2443" s="12">
        <f t="shared" si="1444"/>
        <v>0.15789705369551352</v>
      </c>
      <c r="M2443" s="24">
        <f t="shared" si="1445"/>
        <v>872.23993991314035</v>
      </c>
      <c r="N2443" s="12">
        <f t="shared" si="1431"/>
        <v>0.71768573381203793</v>
      </c>
      <c r="O2443" s="24">
        <f t="shared" si="1432"/>
        <v>671.16827797405563</v>
      </c>
      <c r="P2443" s="12">
        <f t="shared" si="1446"/>
        <v>0.22958135921580047</v>
      </c>
      <c r="Q2443" s="24">
        <f t="shared" si="1447"/>
        <v>736.82740757050908</v>
      </c>
      <c r="R2443" s="12">
        <f t="shared" si="1433"/>
        <v>8.0215282236137539E-2</v>
      </c>
      <c r="S2443" s="24">
        <f t="shared" si="1434"/>
        <v>3602.9635600197516</v>
      </c>
      <c r="T2443" s="12">
        <f t="shared" si="1448"/>
        <v>4.7880175707712143E-2</v>
      </c>
      <c r="W2443" s="24">
        <f t="shared" si="1449"/>
        <v>1086.6942963044526</v>
      </c>
      <c r="X2443" s="24">
        <f t="shared" si="1450"/>
        <v>650</v>
      </c>
      <c r="Y2443" s="13">
        <f t="shared" si="1435"/>
        <v>0.24091125082299344</v>
      </c>
      <c r="Z2443" s="24">
        <f t="shared" si="1436"/>
        <v>837.35083299006305</v>
      </c>
      <c r="AA2443" s="24">
        <f t="shared" si="1437"/>
        <v>9708.3172798449268</v>
      </c>
      <c r="AB2443" s="24">
        <f t="shared" si="1451"/>
        <v>911.76085193748077</v>
      </c>
      <c r="AC2443" s="24">
        <f t="shared" si="1452"/>
        <v>736.82740757050908</v>
      </c>
      <c r="AD2443" s="123">
        <f t="shared" si="1453"/>
        <v>12125</v>
      </c>
      <c r="AE2443" s="14">
        <f t="shared" si="1454"/>
        <v>202.08333333333334</v>
      </c>
      <c r="AF2443" s="24">
        <f t="shared" si="1438"/>
        <v>500</v>
      </c>
      <c r="AG2443" s="3">
        <f t="shared" si="1455"/>
        <v>-1</v>
      </c>
      <c r="AH2443" s="14">
        <f t="shared" si="1459"/>
        <v>0</v>
      </c>
      <c r="AI2443" s="14">
        <f t="shared" si="1460"/>
        <v>0</v>
      </c>
      <c r="AJ2443" s="14">
        <f t="shared" si="1461"/>
        <v>0.64999999999999991</v>
      </c>
      <c r="AK2443" s="14">
        <f t="shared" si="1462"/>
        <v>0.87999999999999989</v>
      </c>
      <c r="AL2443" s="24">
        <f t="shared" si="1456"/>
        <v>890.14623006836018</v>
      </c>
      <c r="AM2443" s="14">
        <f t="shared" si="1457"/>
        <v>693.59816383226769</v>
      </c>
      <c r="AN2443" s="138" t="str">
        <f t="shared" si="1458"/>
        <v>modifiée</v>
      </c>
      <c r="AP2443" s="124"/>
    </row>
    <row r="2444" spans="2:42" x14ac:dyDescent="0.25">
      <c r="B2444" s="3">
        <f t="shared" si="1439"/>
        <v>12130</v>
      </c>
      <c r="C2444" s="14">
        <f t="shared" si="1440"/>
        <v>202.16666666666666</v>
      </c>
      <c r="D2444" s="11">
        <f t="shared" si="1441"/>
        <v>1127.1284529359045</v>
      </c>
      <c r="E2444" s="11">
        <f t="shared" si="1426"/>
        <v>1120.4091050504271</v>
      </c>
      <c r="F2444" s="11">
        <f t="shared" si="1442"/>
        <v>612.81219963804756</v>
      </c>
      <c r="G2444" s="11">
        <f t="shared" si="1427"/>
        <v>872.46952127235613</v>
      </c>
      <c r="H2444" s="11">
        <f t="shared" si="1428"/>
        <v>736.87528774621683</v>
      </c>
      <c r="I2444" s="24">
        <f t="shared" si="1443"/>
        <v>612.81219963804756</v>
      </c>
      <c r="J2444" s="12">
        <f t="shared" si="1429"/>
        <v>0.20856083045705298</v>
      </c>
      <c r="K2444" s="24">
        <f t="shared" si="1430"/>
        <v>769.85996049461392</v>
      </c>
      <c r="L2444" s="12">
        <f t="shared" si="1444"/>
        <v>0.15784276240874248</v>
      </c>
      <c r="M2444" s="24">
        <f t="shared" si="1445"/>
        <v>872.46952127235613</v>
      </c>
      <c r="N2444" s="12">
        <f t="shared" si="1431"/>
        <v>0.71790474147672434</v>
      </c>
      <c r="O2444" s="24">
        <f t="shared" si="1432"/>
        <v>670.96352797217048</v>
      </c>
      <c r="P2444" s="12">
        <f t="shared" si="1446"/>
        <v>0.22948517973504534</v>
      </c>
      <c r="Q2444" s="24">
        <f t="shared" si="1447"/>
        <v>736.87528774621683</v>
      </c>
      <c r="R2444" s="12">
        <f t="shared" si="1433"/>
        <v>8.077397168311351E-2</v>
      </c>
      <c r="S2444" s="24">
        <f t="shared" si="1434"/>
        <v>3578.0429367437409</v>
      </c>
      <c r="T2444" s="12">
        <f t="shared" si="1448"/>
        <v>4.820674255462875E-2</v>
      </c>
      <c r="W2444" s="24">
        <f t="shared" si="1449"/>
        <v>1086.9352075552756</v>
      </c>
      <c r="X2444" s="24">
        <f t="shared" si="1450"/>
        <v>650</v>
      </c>
      <c r="Y2444" s="13">
        <f t="shared" si="1435"/>
        <v>0.2408779073454507</v>
      </c>
      <c r="Z2444" s="24">
        <f t="shared" si="1436"/>
        <v>836.84743737878762</v>
      </c>
      <c r="AA2444" s="24">
        <f t="shared" si="1437"/>
        <v>9707.3610954378655</v>
      </c>
      <c r="AB2444" s="24">
        <f t="shared" si="1451"/>
        <v>911.90524765074622</v>
      </c>
      <c r="AC2444" s="24">
        <f t="shared" si="1452"/>
        <v>736.87528774621683</v>
      </c>
      <c r="AD2444" s="123">
        <f t="shared" si="1453"/>
        <v>12130</v>
      </c>
      <c r="AE2444" s="14">
        <f t="shared" si="1454"/>
        <v>202.16666666666666</v>
      </c>
      <c r="AF2444" s="24">
        <f t="shared" si="1438"/>
        <v>500</v>
      </c>
      <c r="AG2444" s="3">
        <f t="shared" si="1455"/>
        <v>-1</v>
      </c>
      <c r="AH2444" s="14">
        <f t="shared" si="1459"/>
        <v>0</v>
      </c>
      <c r="AI2444" s="14">
        <f t="shared" si="1460"/>
        <v>0</v>
      </c>
      <c r="AJ2444" s="14">
        <f t="shared" si="1461"/>
        <v>0.64999999999999991</v>
      </c>
      <c r="AK2444" s="14">
        <f t="shared" si="1462"/>
        <v>0.87999999999999989</v>
      </c>
      <c r="AL2444" s="24">
        <f t="shared" si="1456"/>
        <v>890.28034515296224</v>
      </c>
      <c r="AM2444" s="14">
        <f t="shared" si="1457"/>
        <v>693.62548275064887</v>
      </c>
      <c r="AN2444" s="138" t="str">
        <f t="shared" si="1458"/>
        <v>modifiée</v>
      </c>
      <c r="AP2444" s="124"/>
    </row>
    <row r="2445" spans="2:42" x14ac:dyDescent="0.25">
      <c r="B2445" s="3">
        <f t="shared" si="1439"/>
        <v>12135</v>
      </c>
      <c r="C2445" s="14">
        <f t="shared" si="1440"/>
        <v>202.25</v>
      </c>
      <c r="D2445" s="11">
        <f t="shared" si="1441"/>
        <v>1127.1901628199139</v>
      </c>
      <c r="E2445" s="11">
        <f t="shared" si="1426"/>
        <v>1120.6298804767994</v>
      </c>
      <c r="F2445" s="11">
        <f t="shared" si="1442"/>
        <v>612.97004240045635</v>
      </c>
      <c r="G2445" s="11">
        <f t="shared" si="1427"/>
        <v>872.69900645209123</v>
      </c>
      <c r="H2445" s="11">
        <f t="shared" si="1428"/>
        <v>736.92349448877144</v>
      </c>
      <c r="I2445" s="24">
        <f t="shared" si="1443"/>
        <v>612.97004240045635</v>
      </c>
      <c r="J2445" s="12">
        <f t="shared" si="1429"/>
        <v>0.20852531594951598</v>
      </c>
      <c r="K2445" s="24">
        <f t="shared" si="1430"/>
        <v>769.99107741557339</v>
      </c>
      <c r="L2445" s="12">
        <f t="shared" si="1444"/>
        <v>0.15778844221466923</v>
      </c>
      <c r="M2445" s="24">
        <f t="shared" si="1445"/>
        <v>872.69900645209123</v>
      </c>
      <c r="N2445" s="12">
        <f t="shared" si="1431"/>
        <v>0.71812308113513312</v>
      </c>
      <c r="O2445" s="24">
        <f t="shared" si="1432"/>
        <v>670.75952680391583</v>
      </c>
      <c r="P2445" s="12">
        <f t="shared" si="1446"/>
        <v>0.22938881097970354</v>
      </c>
      <c r="Q2445" s="24">
        <f t="shared" si="1447"/>
        <v>736.92349448877144</v>
      </c>
      <c r="R2445" s="12">
        <f t="shared" si="1433"/>
        <v>8.1335072194430813E-2</v>
      </c>
      <c r="S2445" s="24">
        <f t="shared" si="1434"/>
        <v>3553.3593449406503</v>
      </c>
      <c r="T2445" s="12">
        <f t="shared" si="1448"/>
        <v>4.8534572291096527E-2</v>
      </c>
      <c r="W2445" s="24">
        <f t="shared" si="1449"/>
        <v>1087.1760854626211</v>
      </c>
      <c r="X2445" s="24">
        <f t="shared" si="1450"/>
        <v>650</v>
      </c>
      <c r="Y2445" s="13">
        <f t="shared" si="1435"/>
        <v>0.24084469919719306</v>
      </c>
      <c r="Z2445" s="24">
        <f t="shared" si="1436"/>
        <v>836.34487535445601</v>
      </c>
      <c r="AA2445" s="24">
        <f t="shared" si="1437"/>
        <v>9706.4100013586722</v>
      </c>
      <c r="AB2445" s="24">
        <f t="shared" si="1451"/>
        <v>912.04978997569629</v>
      </c>
      <c r="AC2445" s="24">
        <f t="shared" si="1452"/>
        <v>736.92349448877144</v>
      </c>
      <c r="AD2445" s="123">
        <f t="shared" si="1453"/>
        <v>12135</v>
      </c>
      <c r="AE2445" s="14">
        <f t="shared" si="1454"/>
        <v>202.25</v>
      </c>
      <c r="AF2445" s="24">
        <f t="shared" si="1438"/>
        <v>500</v>
      </c>
      <c r="AG2445" s="3">
        <f t="shared" si="1455"/>
        <v>-1</v>
      </c>
      <c r="AH2445" s="14">
        <f t="shared" si="1459"/>
        <v>0</v>
      </c>
      <c r="AI2445" s="14">
        <f t="shared" si="1460"/>
        <v>0</v>
      </c>
      <c r="AJ2445" s="14">
        <f t="shared" si="1461"/>
        <v>0.64999999999999991</v>
      </c>
      <c r="AK2445" s="14">
        <f t="shared" si="1462"/>
        <v>0.87999999999999989</v>
      </c>
      <c r="AL2445" s="24">
        <f t="shared" si="1456"/>
        <v>890.41459733672866</v>
      </c>
      <c r="AM2445" s="14">
        <f t="shared" si="1457"/>
        <v>693.65310921083619</v>
      </c>
      <c r="AN2445" s="138" t="str">
        <f t="shared" si="1458"/>
        <v>modifiée</v>
      </c>
      <c r="AP2445" s="124"/>
    </row>
    <row r="2446" spans="2:42" x14ac:dyDescent="0.25">
      <c r="B2446" s="3">
        <f t="shared" si="1439"/>
        <v>12140</v>
      </c>
      <c r="C2446" s="14">
        <f t="shared" si="1440"/>
        <v>202.33333333333334</v>
      </c>
      <c r="D2446" s="11">
        <f t="shared" si="1441"/>
        <v>1127.2518472984534</v>
      </c>
      <c r="E2446" s="11">
        <f t="shared" si="1426"/>
        <v>1120.8506559031716</v>
      </c>
      <c r="F2446" s="11">
        <f t="shared" si="1442"/>
        <v>613.12783084267107</v>
      </c>
      <c r="G2446" s="11">
        <f t="shared" si="1427"/>
        <v>872.92839526307091</v>
      </c>
      <c r="H2446" s="11">
        <f t="shared" si="1428"/>
        <v>736.97202906106259</v>
      </c>
      <c r="I2446" s="24">
        <f t="shared" si="1443"/>
        <v>613.12783084267107</v>
      </c>
      <c r="J2446" s="12">
        <f t="shared" si="1429"/>
        <v>0.20848973605982077</v>
      </c>
      <c r="K2446" s="24">
        <f t="shared" si="1430"/>
        <v>770.12248051540223</v>
      </c>
      <c r="L2446" s="12">
        <f t="shared" si="1444"/>
        <v>0.15773409302975486</v>
      </c>
      <c r="M2446" s="24">
        <f t="shared" si="1445"/>
        <v>872.92839526307091</v>
      </c>
      <c r="N2446" s="12">
        <f t="shared" si="1431"/>
        <v>0.71834075560225141</v>
      </c>
      <c r="O2446" s="24">
        <f t="shared" si="1432"/>
        <v>670.55627058961522</v>
      </c>
      <c r="P2446" s="12">
        <f t="shared" si="1446"/>
        <v>0.22929225433088724</v>
      </c>
      <c r="Q2446" s="24">
        <f t="shared" si="1447"/>
        <v>736.97202906106259</v>
      </c>
      <c r="R2446" s="12">
        <f t="shared" si="1433"/>
        <v>8.18985751813745E-2</v>
      </c>
      <c r="S2446" s="24">
        <f t="shared" si="1434"/>
        <v>3528.9104628920445</v>
      </c>
      <c r="T2446" s="12">
        <f t="shared" si="1448"/>
        <v>4.8863657548317466E-2</v>
      </c>
      <c r="W2446" s="24">
        <f t="shared" si="1449"/>
        <v>1087.4169301618183</v>
      </c>
      <c r="X2446" s="24">
        <f t="shared" si="1450"/>
        <v>650</v>
      </c>
      <c r="Y2446" s="13">
        <f t="shared" si="1435"/>
        <v>0.24081162571423706</v>
      </c>
      <c r="Z2446" s="24">
        <f t="shared" si="1436"/>
        <v>835.8431435338332</v>
      </c>
      <c r="AA2446" s="24">
        <f t="shared" si="1437"/>
        <v>9705.4639719253155</v>
      </c>
      <c r="AB2446" s="24">
        <f t="shared" si="1451"/>
        <v>912.19447961144044</v>
      </c>
      <c r="AC2446" s="24">
        <f t="shared" si="1452"/>
        <v>736.97202906106259</v>
      </c>
      <c r="AD2446" s="123">
        <f t="shared" si="1453"/>
        <v>12140</v>
      </c>
      <c r="AE2446" s="14">
        <f t="shared" si="1454"/>
        <v>202.33333333333334</v>
      </c>
      <c r="AF2446" s="24">
        <f t="shared" si="1438"/>
        <v>500</v>
      </c>
      <c r="AG2446" s="3">
        <f t="shared" si="1455"/>
        <v>-1</v>
      </c>
      <c r="AH2446" s="14">
        <f t="shared" si="1459"/>
        <v>0</v>
      </c>
      <c r="AI2446" s="14">
        <f t="shared" si="1460"/>
        <v>0</v>
      </c>
      <c r="AJ2446" s="14">
        <f t="shared" si="1461"/>
        <v>0.64999999999999991</v>
      </c>
      <c r="AK2446" s="14">
        <f t="shared" si="1462"/>
        <v>0.87999999999999989</v>
      </c>
      <c r="AL2446" s="24">
        <f t="shared" si="1456"/>
        <v>890.5489872651317</v>
      </c>
      <c r="AM2446" s="14">
        <f t="shared" si="1457"/>
        <v>693.68104436844499</v>
      </c>
      <c r="AN2446" s="138" t="str">
        <f t="shared" si="1458"/>
        <v>modifiée</v>
      </c>
      <c r="AP2446" s="124"/>
    </row>
    <row r="2447" spans="2:42" x14ac:dyDescent="0.25">
      <c r="B2447" s="3">
        <f t="shared" si="1439"/>
        <v>12145</v>
      </c>
      <c r="C2447" s="14">
        <f t="shared" si="1440"/>
        <v>202.41666666666666</v>
      </c>
      <c r="D2447" s="11">
        <f t="shared" si="1441"/>
        <v>1127.3135063924335</v>
      </c>
      <c r="E2447" s="11">
        <f t="shared" si="1426"/>
        <v>1121.0714313295439</v>
      </c>
      <c r="F2447" s="11">
        <f t="shared" si="1442"/>
        <v>613.28556493570079</v>
      </c>
      <c r="G2447" s="11">
        <f t="shared" si="1427"/>
        <v>873.15768751740177</v>
      </c>
      <c r="H2447" s="11">
        <f t="shared" si="1428"/>
        <v>737.02089271861087</v>
      </c>
      <c r="I2447" s="24">
        <f t="shared" si="1443"/>
        <v>613.28556493570079</v>
      </c>
      <c r="J2447" s="12">
        <f t="shared" si="1429"/>
        <v>0.20845409062014936</v>
      </c>
      <c r="K2447" s="24">
        <f t="shared" si="1430"/>
        <v>770.25417068438423</v>
      </c>
      <c r="L2447" s="12">
        <f t="shared" si="1444"/>
        <v>0.15767971477012302</v>
      </c>
      <c r="M2447" s="24">
        <f t="shared" si="1445"/>
        <v>873.15768751740177</v>
      </c>
      <c r="N2447" s="12">
        <f t="shared" si="1431"/>
        <v>0.71855776767834079</v>
      </c>
      <c r="O2447" s="24">
        <f t="shared" si="1432"/>
        <v>670.35375547536694</v>
      </c>
      <c r="P2447" s="12">
        <f t="shared" si="1446"/>
        <v>0.22919551116181375</v>
      </c>
      <c r="Q2447" s="24">
        <f t="shared" si="1447"/>
        <v>737.02089271861087</v>
      </c>
      <c r="R2447" s="12">
        <f t="shared" si="1433"/>
        <v>8.2464471817499968E-2</v>
      </c>
      <c r="S2447" s="24">
        <f t="shared" si="1434"/>
        <v>3504.693991045137</v>
      </c>
      <c r="T2447" s="12">
        <f t="shared" si="1448"/>
        <v>4.9193990810642671E-2</v>
      </c>
      <c r="W2447" s="24">
        <f t="shared" si="1449"/>
        <v>1087.6577417875326</v>
      </c>
      <c r="X2447" s="24">
        <f t="shared" si="1450"/>
        <v>650</v>
      </c>
      <c r="Y2447" s="13">
        <f t="shared" si="1435"/>
        <v>0.24077868623556292</v>
      </c>
      <c r="Z2447" s="24">
        <f t="shared" si="1436"/>
        <v>835.34223855028245</v>
      </c>
      <c r="AA2447" s="24">
        <f t="shared" si="1437"/>
        <v>9704.5229815688999</v>
      </c>
      <c r="AB2447" s="24">
        <f t="shared" si="1451"/>
        <v>912.33931725307173</v>
      </c>
      <c r="AC2447" s="24">
        <f t="shared" si="1452"/>
        <v>737.02089271861087</v>
      </c>
      <c r="AD2447" s="123">
        <f t="shared" si="1453"/>
        <v>12145</v>
      </c>
      <c r="AE2447" s="14">
        <f t="shared" si="1454"/>
        <v>202.41666666666666</v>
      </c>
      <c r="AF2447" s="24">
        <f t="shared" si="1438"/>
        <v>500</v>
      </c>
      <c r="AG2447" s="3">
        <f t="shared" si="1455"/>
        <v>-1</v>
      </c>
      <c r="AH2447" s="14">
        <f t="shared" si="1459"/>
        <v>0</v>
      </c>
      <c r="AI2447" s="14">
        <f t="shared" si="1460"/>
        <v>0</v>
      </c>
      <c r="AJ2447" s="14">
        <f t="shared" si="1461"/>
        <v>0.64999999999999991</v>
      </c>
      <c r="AK2447" s="14">
        <f t="shared" si="1462"/>
        <v>0.87999999999999989</v>
      </c>
      <c r="AL2447" s="24">
        <f t="shared" si="1456"/>
        <v>890.68351557980918</v>
      </c>
      <c r="AM2447" s="14">
        <f t="shared" si="1457"/>
        <v>693.70928937208578</v>
      </c>
      <c r="AN2447" s="138" t="str">
        <f t="shared" si="1458"/>
        <v>modifiée</v>
      </c>
      <c r="AP2447" s="124"/>
    </row>
    <row r="2448" spans="2:42" x14ac:dyDescent="0.25">
      <c r="B2448" s="3">
        <f t="shared" si="1439"/>
        <v>12150</v>
      </c>
      <c r="C2448" s="14">
        <f t="shared" si="1440"/>
        <v>202.5</v>
      </c>
      <c r="D2448" s="11">
        <f t="shared" si="1441"/>
        <v>1127.3751401227375</v>
      </c>
      <c r="E2448" s="11">
        <f t="shared" si="1426"/>
        <v>1121.2922067559161</v>
      </c>
      <c r="F2448" s="11">
        <f t="shared" si="1442"/>
        <v>613.44324465047089</v>
      </c>
      <c r="G2448" s="11">
        <f t="shared" si="1427"/>
        <v>873.3868830285636</v>
      </c>
      <c r="H2448" s="11">
        <f t="shared" si="1428"/>
        <v>737.0700867094215</v>
      </c>
      <c r="I2448" s="24">
        <f t="shared" si="1443"/>
        <v>613.44324465047089</v>
      </c>
      <c r="J2448" s="12">
        <f t="shared" si="1429"/>
        <v>0.20841837946214525</v>
      </c>
      <c r="K2448" s="24">
        <f t="shared" si="1430"/>
        <v>770.38614881636886</v>
      </c>
      <c r="L2448" s="12">
        <f t="shared" si="1444"/>
        <v>0.15762530735162539</v>
      </c>
      <c r="M2448" s="24">
        <f t="shared" si="1445"/>
        <v>873.3868830285636</v>
      </c>
      <c r="N2448" s="12">
        <f t="shared" si="1431"/>
        <v>0.71877412014902686</v>
      </c>
      <c r="O2448" s="24">
        <f t="shared" si="1432"/>
        <v>670.15197763283584</v>
      </c>
      <c r="P2448" s="12">
        <f t="shared" si="1446"/>
        <v>0.22909858283809056</v>
      </c>
      <c r="Q2448" s="24">
        <f t="shared" si="1447"/>
        <v>737.0700867094215</v>
      </c>
      <c r="R2448" s="12">
        <f t="shared" si="1433"/>
        <v>8.3032753038939866E-2</v>
      </c>
      <c r="S2448" s="24">
        <f t="shared" si="1434"/>
        <v>3480.7076518101831</v>
      </c>
      <c r="T2448" s="12">
        <f t="shared" si="1448"/>
        <v>4.9525564416162147E-2</v>
      </c>
      <c r="W2448" s="24">
        <f t="shared" si="1449"/>
        <v>1087.8985204737683</v>
      </c>
      <c r="X2448" s="24">
        <f t="shared" si="1450"/>
        <v>650</v>
      </c>
      <c r="Y2448" s="13">
        <f t="shared" si="1435"/>
        <v>0.24074588010310927</v>
      </c>
      <c r="Z2448" s="24">
        <f t="shared" si="1436"/>
        <v>834.84215705369706</v>
      </c>
      <c r="AA2448" s="24">
        <f t="shared" si="1437"/>
        <v>9703.5870048335</v>
      </c>
      <c r="AB2448" s="24">
        <f t="shared" si="1451"/>
        <v>912.48430359159488</v>
      </c>
      <c r="AC2448" s="24">
        <f t="shared" si="1452"/>
        <v>737.0700867094215</v>
      </c>
      <c r="AD2448" s="123">
        <f t="shared" si="1453"/>
        <v>12150</v>
      </c>
      <c r="AE2448" s="14">
        <f t="shared" si="1454"/>
        <v>202.5</v>
      </c>
      <c r="AF2448" s="24">
        <f t="shared" si="1438"/>
        <v>500</v>
      </c>
      <c r="AG2448" s="3">
        <f t="shared" si="1455"/>
        <v>-1</v>
      </c>
      <c r="AH2448" s="14">
        <f t="shared" si="1459"/>
        <v>0</v>
      </c>
      <c r="AI2448" s="14">
        <f t="shared" si="1460"/>
        <v>0</v>
      </c>
      <c r="AJ2448" s="14">
        <f t="shared" si="1461"/>
        <v>0.64999999999999991</v>
      </c>
      <c r="AK2448" s="14">
        <f t="shared" si="1462"/>
        <v>0.87999999999999989</v>
      </c>
      <c r="AL2448" s="24">
        <f t="shared" si="1456"/>
        <v>890.81818291849777</v>
      </c>
      <c r="AM2448" s="14">
        <f t="shared" si="1457"/>
        <v>693.73784536322739</v>
      </c>
      <c r="AN2448" s="138" t="str">
        <f t="shared" si="1458"/>
        <v>modifiée</v>
      </c>
      <c r="AP2448" s="124"/>
    </row>
    <row r="2449" spans="2:42" x14ac:dyDescent="0.25">
      <c r="B2449" s="3">
        <f t="shared" si="1439"/>
        <v>12155</v>
      </c>
      <c r="C2449" s="14">
        <f t="shared" si="1440"/>
        <v>202.58333333333334</v>
      </c>
      <c r="D2449" s="11">
        <f t="shared" si="1441"/>
        <v>1127.4367485102243</v>
      </c>
      <c r="E2449" s="11">
        <f t="shared" si="1426"/>
        <v>1121.5129821822884</v>
      </c>
      <c r="F2449" s="11">
        <f t="shared" si="1442"/>
        <v>613.60086995782251</v>
      </c>
      <c r="G2449" s="11">
        <f t="shared" si="1427"/>
        <v>873.61598161140171</v>
      </c>
      <c r="H2449" s="11">
        <f t="shared" si="1428"/>
        <v>737.11961227383767</v>
      </c>
      <c r="I2449" s="24">
        <f t="shared" si="1443"/>
        <v>613.60086995782251</v>
      </c>
      <c r="J2449" s="12">
        <f t="shared" si="1429"/>
        <v>0.20838260241691037</v>
      </c>
      <c r="K2449" s="24">
        <f t="shared" si="1430"/>
        <v>770.51841580878965</v>
      </c>
      <c r="L2449" s="12">
        <f t="shared" si="1444"/>
        <v>0.15757087068974501</v>
      </c>
      <c r="M2449" s="24">
        <f t="shared" si="1445"/>
        <v>873.61598161140171</v>
      </c>
      <c r="N2449" s="12">
        <f t="shared" si="1431"/>
        <v>0.71898981578538745</v>
      </c>
      <c r="O2449" s="24">
        <f t="shared" si="1432"/>
        <v>669.95093325904895</v>
      </c>
      <c r="P2449" s="12">
        <f t="shared" si="1446"/>
        <v>0.22900147071742616</v>
      </c>
      <c r="Q2449" s="24">
        <f t="shared" si="1447"/>
        <v>737.11961227383767</v>
      </c>
      <c r="R2449" s="12">
        <f t="shared" si="1433"/>
        <v>8.3603409544760282E-2</v>
      </c>
      <c r="S2449" s="24">
        <f t="shared" si="1434"/>
        <v>3456.9491893601435</v>
      </c>
      <c r="T2449" s="12">
        <f t="shared" si="1448"/>
        <v>4.9858370557265136E-2</v>
      </c>
      <c r="W2449" s="24">
        <f t="shared" si="1449"/>
        <v>1088.1392663538713</v>
      </c>
      <c r="X2449" s="24">
        <f t="shared" si="1450"/>
        <v>650</v>
      </c>
      <c r="Y2449" s="13">
        <f t="shared" si="1435"/>
        <v>0.24071320666176041</v>
      </c>
      <c r="Z2449" s="24">
        <f t="shared" si="1436"/>
        <v>834.34289571042655</v>
      </c>
      <c r="AA2449" s="24">
        <f t="shared" si="1437"/>
        <v>9702.656016375684</v>
      </c>
      <c r="AB2449" s="24">
        <f t="shared" si="1451"/>
        <v>912.6294393138545</v>
      </c>
      <c r="AC2449" s="24">
        <f t="shared" si="1452"/>
        <v>737.11961227383767</v>
      </c>
      <c r="AD2449" s="123">
        <f t="shared" si="1453"/>
        <v>12155</v>
      </c>
      <c r="AE2449" s="14">
        <f t="shared" si="1454"/>
        <v>202.58333333333334</v>
      </c>
      <c r="AF2449" s="24">
        <f t="shared" si="1438"/>
        <v>500</v>
      </c>
      <c r="AG2449" s="3">
        <f t="shared" si="1455"/>
        <v>-1</v>
      </c>
      <c r="AH2449" s="14">
        <f t="shared" si="1459"/>
        <v>0</v>
      </c>
      <c r="AI2449" s="14">
        <f t="shared" si="1460"/>
        <v>0</v>
      </c>
      <c r="AJ2449" s="14">
        <f t="shared" si="1461"/>
        <v>0.64999999999999991</v>
      </c>
      <c r="AK2449" s="14">
        <f t="shared" si="1462"/>
        <v>0.87999999999999989</v>
      </c>
      <c r="AL2449" s="24">
        <f t="shared" si="1456"/>
        <v>890.9529899149652</v>
      </c>
      <c r="AM2449" s="14">
        <f t="shared" si="1457"/>
        <v>693.76671347605918</v>
      </c>
      <c r="AN2449" s="138" t="str">
        <f t="shared" si="1458"/>
        <v>modifiée</v>
      </c>
      <c r="AP2449" s="124"/>
    </row>
    <row r="2450" spans="2:42" x14ac:dyDescent="0.25">
      <c r="B2450" s="3">
        <f t="shared" si="1439"/>
        <v>12160</v>
      </c>
      <c r="C2450" s="14">
        <f t="shared" si="1440"/>
        <v>202.66666666666666</v>
      </c>
      <c r="D2450" s="11">
        <f t="shared" si="1441"/>
        <v>1127.4983315757261</v>
      </c>
      <c r="E2450" s="11">
        <f t="shared" ref="E2450:E2513" si="1463">IF(B2450&lt;=40*60,20+345*CRed_1*LOG(8*C2450+1,10),ThetaG40+(ThetaG120-ThetaG40)/80*(C2450-40))</f>
        <v>1121.7337576086607</v>
      </c>
      <c r="F2450" s="11">
        <f t="shared" si="1442"/>
        <v>613.75844082851222</v>
      </c>
      <c r="G2450" s="11">
        <f t="shared" ref="G2450:G2513" si="1464">M2450</f>
        <v>873.84498308211914</v>
      </c>
      <c r="H2450" s="11">
        <f t="shared" ref="H2450:H2513" si="1465">Q2450</f>
        <v>737.16947064439489</v>
      </c>
      <c r="I2450" s="24">
        <f t="shared" si="1443"/>
        <v>613.75844082851222</v>
      </c>
      <c r="J2450" s="12">
        <f t="shared" ref="J2450:J2513" si="1466">Cp*RhoP/(K2450*RhoA)*dP/1000*MassivSS</f>
        <v>0.20834675931500418</v>
      </c>
      <c r="K2450" s="24">
        <f t="shared" ref="K2450:K2513" si="1467">IF(I2450&lt;600,425+0.773*I2450-1.69/1000*I2450^2+2.22/1000^2*I2450^3,IF(I2450&lt;735,666+13002/(738-I2450),IF(I2450&lt;900,545+17820/(I2450-731),650)))</f>
        <v>770.65097256268041</v>
      </c>
      <c r="L2450" s="12">
        <f t="shared" si="1444"/>
        <v>0.15751640469969092</v>
      </c>
      <c r="M2450" s="24">
        <f t="shared" si="1445"/>
        <v>873.84498308211914</v>
      </c>
      <c r="N2450" s="12">
        <f t="shared" ref="N2450:N2513" si="1468">Cp*RhoP/(O2450*RhoA)*dP/1000*MassivW</f>
        <v>0.71920485734403927</v>
      </c>
      <c r="O2450" s="24">
        <f t="shared" ref="O2450:O2513" si="1469">IF(M2450&lt;600,425+0.773*M2450-1.69/1000*M2450^2+2.22/1000^2*M2450^3,IF(M2450&lt;735,666+13002/(738-M2450),IF(M2450&lt;900,545+17820/(M2450-731),650)))</f>
        <v>669.75061857619164</v>
      </c>
      <c r="P2450" s="12">
        <f t="shared" si="1446"/>
        <v>0.22890417615001546</v>
      </c>
      <c r="Q2450" s="24">
        <f t="shared" si="1447"/>
        <v>737.16947064439489</v>
      </c>
      <c r="R2450" s="12">
        <f t="shared" ref="R2450:R2513" si="1470">Cp*RhoP/(S2450*RhoA)*dP/1000*MassivSI</f>
        <v>8.4176431797382281E-2</v>
      </c>
      <c r="S2450" s="24">
        <f t="shared" ref="S2450:S2513" si="1471">IF(Q2450&lt;600,425+0.773*Q2450-1.69/1000*Q2450^2+2.22/1000^2*Q2450^3,IF(Q2450&lt;735,666+13002/(738-Q2450),IF(Q2450&lt;900,545+17820/(Q2450-731),650)))</f>
        <v>3433.4163694319359</v>
      </c>
      <c r="T2450" s="12">
        <f t="shared" si="1448"/>
        <v>5.0192401281318341E-2</v>
      </c>
      <c r="W2450" s="24">
        <f t="shared" si="1449"/>
        <v>1088.379979560533</v>
      </c>
      <c r="X2450" s="24">
        <f t="shared" si="1450"/>
        <v>650</v>
      </c>
      <c r="Y2450" s="13">
        <f t="shared" ref="Y2450:Y2513" si="1472">MAX(MassivSSCO/(X2450*RhoA)*DeltaT*(Z2450+AA2450),L2450)</f>
        <v>0.24068066525933504</v>
      </c>
      <c r="Z2450" s="24">
        <f t="shared" ref="Z2450:Z2513" si="1473">AlphaC*(E2450-W2450)</f>
        <v>833.84445120319128</v>
      </c>
      <c r="AA2450" s="24">
        <f t="shared" ref="AA2450:AA2513" si="1474">Phi*EpsilonF*0.7*Botzman/10^8*EpsilonA*((E2450+273)^4-(W2450+273)^4)</f>
        <v>9701.7299909640933</v>
      </c>
      <c r="AB2450" s="24">
        <f t="shared" si="1451"/>
        <v>912.77472510246389</v>
      </c>
      <c r="AC2450" s="24">
        <f t="shared" si="1452"/>
        <v>737.16947064439489</v>
      </c>
      <c r="AD2450" s="123">
        <f t="shared" si="1453"/>
        <v>12160</v>
      </c>
      <c r="AE2450" s="14">
        <f t="shared" si="1454"/>
        <v>202.66666666666666</v>
      </c>
      <c r="AF2450" s="24">
        <f t="shared" ref="AF2450:AF2513" si="1475">IF(AC2450&lt;=450,Thetha0_0,IF(AC2450&gt;=650,Thetha0_2,(IF(AC2450&lt;=550,Thetha0_0+(Thetha0_1-Thetha0_0)/100*(AC2450-450),Thetha0_1+(Thetha0_2-Thetha0_1)/100*(AC2450-550)))))</f>
        <v>500</v>
      </c>
      <c r="AG2450" s="3">
        <f t="shared" si="1455"/>
        <v>-1</v>
      </c>
      <c r="AH2450" s="14">
        <f t="shared" si="1459"/>
        <v>0</v>
      </c>
      <c r="AI2450" s="14">
        <f t="shared" si="1460"/>
        <v>0</v>
      </c>
      <c r="AJ2450" s="14">
        <f t="shared" si="1461"/>
        <v>0.64999999999999991</v>
      </c>
      <c r="AK2450" s="14">
        <f t="shared" si="1462"/>
        <v>0.87999999999999989</v>
      </c>
      <c r="AL2450" s="24">
        <f t="shared" si="1456"/>
        <v>891.08793719894402</v>
      </c>
      <c r="AM2450" s="14">
        <f t="shared" si="1457"/>
        <v>693.79589483735515</v>
      </c>
      <c r="AN2450" s="138" t="str">
        <f t="shared" si="1458"/>
        <v>modifiée</v>
      </c>
      <c r="AP2450" s="124"/>
    </row>
    <row r="2451" spans="2:42" x14ac:dyDescent="0.25">
      <c r="B2451" s="3">
        <f t="shared" ref="B2451:B2514" si="1476">B2450+DeltaT</f>
        <v>12165</v>
      </c>
      <c r="C2451" s="14">
        <f t="shared" ref="C2451:C2514" si="1477">B2451/60</f>
        <v>202.75</v>
      </c>
      <c r="D2451" s="11">
        <f t="shared" ref="D2451:D2514" si="1478">20+345*LOG(8*C2451+1,10)</f>
        <v>1127.5598893400497</v>
      </c>
      <c r="E2451" s="11">
        <f t="shared" si="1463"/>
        <v>1121.9545330350329</v>
      </c>
      <c r="F2451" s="11">
        <f t="shared" ref="F2451:F2514" si="1479">I2451</f>
        <v>613.91595723321188</v>
      </c>
      <c r="G2451" s="11">
        <f t="shared" si="1464"/>
        <v>874.07388725826911</v>
      </c>
      <c r="H2451" s="11">
        <f t="shared" si="1465"/>
        <v>737.21966304567616</v>
      </c>
      <c r="I2451" s="24">
        <f t="shared" ref="I2451:I2514" si="1480">I2450+IF(Limit=Oui,MAX(0,L2450),L2450)</f>
        <v>613.91595723321188</v>
      </c>
      <c r="J2451" s="12">
        <f t="shared" si="1466"/>
        <v>0.20831084998644073</v>
      </c>
      <c r="K2451" s="24">
        <f t="shared" si="1467"/>
        <v>770.78381998269379</v>
      </c>
      <c r="L2451" s="12">
        <f t="shared" ref="L2451:L2514" si="1481">LambdaP*MassivSS/(dP/1000)/(K2451*RhoA)/(1+J2451/3)*(D2451-I2451)*DeltaT-(EXP(J2451/10)-1)*(D2451-D2450)</f>
        <v>0.15746190929632511</v>
      </c>
      <c r="M2451" s="24">
        <f t="shared" ref="M2451:M2514" si="1482">M2450+IF(Limit=Oui,MAX(0,P2450),P2450)</f>
        <v>874.07388725826911</v>
      </c>
      <c r="N2451" s="12">
        <f t="shared" si="1468"/>
        <v>0.71941924756722619</v>
      </c>
      <c r="O2451" s="24">
        <f t="shared" si="1469"/>
        <v>669.55102983140671</v>
      </c>
      <c r="P2451" s="12">
        <f t="shared" ref="P2451:P2514" si="1483">LambdaP*MassivW/(dP/1000)/(O2451*RhoA)/(1+N2451/3)*(D2451-M2451)*DeltaT-(EXP(N2451/10)-1)*(D2451-D2450)</f>
        <v>0.2288067004783341</v>
      </c>
      <c r="Q2451" s="24">
        <f t="shared" ref="Q2451:Q2514" si="1484">Q2450+IF(Limit=Oui,MAX(0,T2450),T2450)</f>
        <v>737.21966304567616</v>
      </c>
      <c r="R2451" s="12">
        <f t="shared" si="1470"/>
        <v>8.4751810023064963E-2</v>
      </c>
      <c r="S2451" s="24">
        <f t="shared" si="1471"/>
        <v>3410.1069791294035</v>
      </c>
      <c r="T2451" s="12">
        <f t="shared" ref="T2451:T2514" si="1485">LambdaP*MassivSI/(dP/1000)/(S2451*RhoA)/(1+R2451/3)*(D2451-Q2451)*DeltaT-(EXP(R2451/10)-1)*(D2451-D2450)</f>
        <v>5.0527648491319431E-2</v>
      </c>
      <c r="W2451" s="24">
        <f t="shared" ref="W2451:W2514" si="1486">W2450+IF(Limit=Oui,MAX(0,Y2450),Y2450)</f>
        <v>1088.6206602257923</v>
      </c>
      <c r="X2451" s="24">
        <f t="shared" ref="X2451:X2514" si="1487">IF(W2451&lt;600,425+0.773*W2451-1.69/1000*W2451^2+2.22/1000^2*W2451^3,IF(W2451&lt;735,666+13002/(738-W2451),IF(W2451&lt;900,545+17820/(W2451-731),650)))</f>
        <v>650</v>
      </c>
      <c r="Y2451" s="13">
        <f t="shared" si="1472"/>
        <v>0.24064825524657482</v>
      </c>
      <c r="Z2451" s="24">
        <f t="shared" si="1473"/>
        <v>833.34682023101436</v>
      </c>
      <c r="AA2451" s="24">
        <f t="shared" si="1474"/>
        <v>9700.8089034790191</v>
      </c>
      <c r="AB2451" s="24">
        <f t="shared" ref="AB2451:AB2514" si="1488">MAX(M2451,AVERAGE(W2451,AC2451))</f>
        <v>912.9201616357343</v>
      </c>
      <c r="AC2451" s="24">
        <f t="shared" ref="AC2451:AC2514" si="1489">Q2451</f>
        <v>737.21966304567616</v>
      </c>
      <c r="AD2451" s="123">
        <f t="shared" ref="AD2451:AD2514" si="1490">B2451</f>
        <v>12165</v>
      </c>
      <c r="AE2451" s="14">
        <f t="shared" ref="AE2451:AE2514" si="1491">C2451</f>
        <v>202.75</v>
      </c>
      <c r="AF2451" s="24">
        <f t="shared" si="1475"/>
        <v>500</v>
      </c>
      <c r="AG2451" s="3">
        <f t="shared" ref="AG2451:AG2514" si="1492">IF(C2451&lt;=30,AH2451,IF(C2451&lt;=60,AI2451,IF(C2451&lt;=90,AJ2451,IF(C2451&lt;=120,AK2451,-1))))</f>
        <v>-1</v>
      </c>
      <c r="AH2451" s="14">
        <f t="shared" si="1459"/>
        <v>0</v>
      </c>
      <c r="AI2451" s="14">
        <f t="shared" si="1460"/>
        <v>0</v>
      </c>
      <c r="AJ2451" s="14">
        <f t="shared" si="1461"/>
        <v>0.64999999999999991</v>
      </c>
      <c r="AK2451" s="14">
        <f t="shared" si="1462"/>
        <v>0.87999999999999989</v>
      </c>
      <c r="AL2451" s="24">
        <f t="shared" ref="AL2451:AL2514" si="1493">MAX(M2451,AVERAGE(W2451,AM2451))</f>
        <v>891.22302539606517</v>
      </c>
      <c r="AM2451" s="14">
        <f t="shared" ref="AM2451:AM2514" si="1494">IF(W2451&gt;=AF2451,(1+(W2451-AF2451)*AG2451/10000)*AC2451,AC2451)</f>
        <v>693.82539056633789</v>
      </c>
      <c r="AN2451" s="138" t="str">
        <f t="shared" ref="AN2451:AN2514" si="1495">IF(AM2451=AC2451,"","modifiée")</f>
        <v>modifiée</v>
      </c>
      <c r="AP2451" s="124"/>
    </row>
    <row r="2452" spans="2:42" x14ac:dyDescent="0.25">
      <c r="B2452" s="3">
        <f t="shared" si="1476"/>
        <v>12170</v>
      </c>
      <c r="C2452" s="14">
        <f t="shared" si="1477"/>
        <v>202.83333333333334</v>
      </c>
      <c r="D2452" s="11">
        <f t="shared" si="1478"/>
        <v>1127.621421823977</v>
      </c>
      <c r="E2452" s="11">
        <f t="shared" si="1463"/>
        <v>1122.1753084614052</v>
      </c>
      <c r="F2452" s="11">
        <f t="shared" si="1479"/>
        <v>614.07341914250821</v>
      </c>
      <c r="G2452" s="11">
        <f t="shared" si="1464"/>
        <v>874.30269395874745</v>
      </c>
      <c r="H2452" s="11">
        <f t="shared" si="1465"/>
        <v>737.27019069416747</v>
      </c>
      <c r="I2452" s="24">
        <f t="shared" si="1480"/>
        <v>614.07341914250821</v>
      </c>
      <c r="J2452" s="12">
        <f t="shared" si="1466"/>
        <v>0.20827487426068717</v>
      </c>
      <c r="K2452" s="24">
        <f t="shared" si="1467"/>
        <v>770.91695897711827</v>
      </c>
      <c r="L2452" s="12">
        <f t="shared" si="1481"/>
        <v>0.15740738439419003</v>
      </c>
      <c r="M2452" s="24">
        <f t="shared" si="1482"/>
        <v>874.30269395874745</v>
      </c>
      <c r="N2452" s="12">
        <f t="shared" si="1468"/>
        <v>0.71963298918290508</v>
      </c>
      <c r="O2452" s="24">
        <f t="shared" si="1469"/>
        <v>669.35216329659397</v>
      </c>
      <c r="P2452" s="12">
        <f t="shared" si="1483"/>
        <v>0.22870904503728751</v>
      </c>
      <c r="Q2452" s="24">
        <f t="shared" si="1484"/>
        <v>737.27019069416747</v>
      </c>
      <c r="R2452" s="12">
        <f t="shared" si="1470"/>
        <v>8.5329534212445782E-2</v>
      </c>
      <c r="S2452" s="24">
        <f t="shared" si="1471"/>
        <v>3387.0188267282151</v>
      </c>
      <c r="T2452" s="12">
        <f t="shared" si="1485"/>
        <v>5.086410394662793E-2</v>
      </c>
      <c r="W2452" s="24">
        <f t="shared" si="1486"/>
        <v>1088.8613084810388</v>
      </c>
      <c r="X2452" s="24">
        <f t="shared" si="1487"/>
        <v>650</v>
      </c>
      <c r="Y2452" s="13">
        <f t="shared" si="1472"/>
        <v>0.2406159759771388</v>
      </c>
      <c r="Z2452" s="24">
        <f t="shared" si="1473"/>
        <v>832.84999950915903</v>
      </c>
      <c r="AA2452" s="24">
        <f t="shared" si="1474"/>
        <v>9699.8927289122184</v>
      </c>
      <c r="AB2452" s="24">
        <f t="shared" si="1488"/>
        <v>913.06574958760314</v>
      </c>
      <c r="AC2452" s="24">
        <f t="shared" si="1489"/>
        <v>737.27019069416747</v>
      </c>
      <c r="AD2452" s="123">
        <f t="shared" si="1490"/>
        <v>12170</v>
      </c>
      <c r="AE2452" s="14">
        <f t="shared" si="1491"/>
        <v>202.83333333333334</v>
      </c>
      <c r="AF2452" s="24">
        <f t="shared" si="1475"/>
        <v>500</v>
      </c>
      <c r="AG2452" s="3">
        <f t="shared" si="1492"/>
        <v>-1</v>
      </c>
      <c r="AH2452" s="14">
        <f t="shared" si="1459"/>
        <v>0</v>
      </c>
      <c r="AI2452" s="14">
        <f t="shared" si="1460"/>
        <v>0</v>
      </c>
      <c r="AJ2452" s="14">
        <f t="shared" si="1461"/>
        <v>0.64999999999999991</v>
      </c>
      <c r="AK2452" s="14">
        <f t="shared" si="1462"/>
        <v>0.87999999999999989</v>
      </c>
      <c r="AL2452" s="24">
        <f t="shared" si="1493"/>
        <v>891.35825512779149</v>
      </c>
      <c r="AM2452" s="14">
        <f t="shared" si="1494"/>
        <v>693.85520177454418</v>
      </c>
      <c r="AN2452" s="138" t="str">
        <f t="shared" si="1495"/>
        <v>modifiée</v>
      </c>
      <c r="AP2452" s="124"/>
    </row>
    <row r="2453" spans="2:42" x14ac:dyDescent="0.25">
      <c r="B2453" s="3">
        <f t="shared" si="1476"/>
        <v>12175</v>
      </c>
      <c r="C2453" s="14">
        <f t="shared" si="1477"/>
        <v>202.91666666666666</v>
      </c>
      <c r="D2453" s="11">
        <f t="shared" si="1478"/>
        <v>1127.6829290482631</v>
      </c>
      <c r="E2453" s="11">
        <f t="shared" si="1463"/>
        <v>1122.3960838877772</v>
      </c>
      <c r="F2453" s="11">
        <f t="shared" si="1479"/>
        <v>614.23082652690243</v>
      </c>
      <c r="G2453" s="11">
        <f t="shared" si="1464"/>
        <v>874.5314030037847</v>
      </c>
      <c r="H2453" s="11">
        <f t="shared" si="1465"/>
        <v>737.32105479811412</v>
      </c>
      <c r="I2453" s="24">
        <f t="shared" si="1480"/>
        <v>614.23082652690243</v>
      </c>
      <c r="J2453" s="12">
        <f t="shared" si="1466"/>
        <v>0.20823883196666151</v>
      </c>
      <c r="K2453" s="24">
        <f t="shared" si="1467"/>
        <v>771.05039045789636</v>
      </c>
      <c r="L2453" s="12">
        <f t="shared" si="1481"/>
        <v>0.15735282990753613</v>
      </c>
      <c r="M2453" s="24">
        <f t="shared" si="1482"/>
        <v>874.5314030037847</v>
      </c>
      <c r="N2453" s="12">
        <f t="shared" si="1468"/>
        <v>0.71984608490483237</v>
      </c>
      <c r="O2453" s="24">
        <f t="shared" si="1469"/>
        <v>669.15401526821358</v>
      </c>
      <c r="P2453" s="12">
        <f t="shared" si="1483"/>
        <v>0.22861121115435859</v>
      </c>
      <c r="Q2453" s="24">
        <f t="shared" si="1484"/>
        <v>737.32105479811412</v>
      </c>
      <c r="R2453" s="12">
        <f t="shared" si="1470"/>
        <v>8.5909594121141616E-2</v>
      </c>
      <c r="S2453" s="24">
        <f t="shared" si="1471"/>
        <v>3364.1497414824785</v>
      </c>
      <c r="T2453" s="12">
        <f t="shared" si="1485"/>
        <v>5.120175926373681E-2</v>
      </c>
      <c r="W2453" s="24">
        <f t="shared" si="1486"/>
        <v>1089.1019244570159</v>
      </c>
      <c r="X2453" s="24">
        <f t="shared" si="1487"/>
        <v>650</v>
      </c>
      <c r="Y2453" s="13">
        <f t="shared" si="1472"/>
        <v>0.24058382680758586</v>
      </c>
      <c r="Z2453" s="24">
        <f t="shared" si="1473"/>
        <v>832.35398576903208</v>
      </c>
      <c r="AA2453" s="24">
        <f t="shared" si="1474"/>
        <v>9698.9814423662428</v>
      </c>
      <c r="AB2453" s="24">
        <f t="shared" si="1488"/>
        <v>913.21148962756502</v>
      </c>
      <c r="AC2453" s="24">
        <f t="shared" si="1489"/>
        <v>737.32105479811412</v>
      </c>
      <c r="AD2453" s="123">
        <f t="shared" si="1490"/>
        <v>12175</v>
      </c>
      <c r="AE2453" s="14">
        <f t="shared" si="1491"/>
        <v>202.91666666666666</v>
      </c>
      <c r="AF2453" s="24">
        <f t="shared" si="1475"/>
        <v>500</v>
      </c>
      <c r="AG2453" s="3">
        <f t="shared" si="1492"/>
        <v>-1</v>
      </c>
      <c r="AH2453" s="14">
        <f t="shared" si="1459"/>
        <v>0</v>
      </c>
      <c r="AI2453" s="14">
        <f t="shared" si="1460"/>
        <v>0</v>
      </c>
      <c r="AJ2453" s="14">
        <f t="shared" si="1461"/>
        <v>0.64999999999999991</v>
      </c>
      <c r="AK2453" s="14">
        <f t="shared" si="1462"/>
        <v>0.87999999999999989</v>
      </c>
      <c r="AL2453" s="24">
        <f t="shared" si="1493"/>
        <v>891.49362701135271</v>
      </c>
      <c r="AM2453" s="14">
        <f t="shared" si="1494"/>
        <v>693.88532956568952</v>
      </c>
      <c r="AN2453" s="138" t="str">
        <f t="shared" si="1495"/>
        <v>modifiée</v>
      </c>
      <c r="AP2453" s="124"/>
    </row>
    <row r="2454" spans="2:42" x14ac:dyDescent="0.25">
      <c r="B2454" s="3">
        <f t="shared" si="1476"/>
        <v>12180</v>
      </c>
      <c r="C2454" s="14">
        <f t="shared" si="1477"/>
        <v>203</v>
      </c>
      <c r="D2454" s="11">
        <f t="shared" si="1478"/>
        <v>1127.744411033638</v>
      </c>
      <c r="E2454" s="11">
        <f t="shared" si="1463"/>
        <v>1122.6168593141495</v>
      </c>
      <c r="F2454" s="11">
        <f t="shared" si="1479"/>
        <v>614.38817935680993</v>
      </c>
      <c r="G2454" s="11">
        <f t="shared" si="1464"/>
        <v>874.76001421493902</v>
      </c>
      <c r="H2454" s="11">
        <f t="shared" si="1465"/>
        <v>737.37225655737791</v>
      </c>
      <c r="I2454" s="24">
        <f t="shared" si="1480"/>
        <v>614.38817935680993</v>
      </c>
      <c r="J2454" s="12">
        <f t="shared" si="1466"/>
        <v>0.20820272293273073</v>
      </c>
      <c r="K2454" s="24">
        <f t="shared" si="1467"/>
        <v>771.18411534064148</v>
      </c>
      <c r="L2454" s="12">
        <f t="shared" si="1481"/>
        <v>0.15729824575025844</v>
      </c>
      <c r="M2454" s="24">
        <f t="shared" si="1482"/>
        <v>874.76001421493902</v>
      </c>
      <c r="N2454" s="12">
        <f t="shared" si="1468"/>
        <v>0.72005853743264892</v>
      </c>
      <c r="O2454" s="24">
        <f t="shared" si="1469"/>
        <v>668.95658206708924</v>
      </c>
      <c r="P2454" s="12">
        <f t="shared" si="1483"/>
        <v>0.22851320014943519</v>
      </c>
      <c r="Q2454" s="24">
        <f t="shared" si="1484"/>
        <v>737.37225655737791</v>
      </c>
      <c r="R2454" s="12">
        <f t="shared" si="1470"/>
        <v>8.6491979270412606E-2</v>
      </c>
      <c r="S2454" s="24">
        <f t="shared" si="1471"/>
        <v>3341.4975734330242</v>
      </c>
      <c r="T2454" s="12">
        <f t="shared" si="1485"/>
        <v>5.1540605917048309E-2</v>
      </c>
      <c r="W2454" s="24">
        <f t="shared" si="1486"/>
        <v>1089.3425082838235</v>
      </c>
      <c r="X2454" s="24">
        <f t="shared" si="1487"/>
        <v>650</v>
      </c>
      <c r="Y2454" s="13">
        <f t="shared" si="1472"/>
        <v>0.24055180709737678</v>
      </c>
      <c r="Z2454" s="24">
        <f t="shared" si="1473"/>
        <v>831.8587757581497</v>
      </c>
      <c r="AA2454" s="24">
        <f t="shared" si="1474"/>
        <v>9698.0750190545605</v>
      </c>
      <c r="AB2454" s="24">
        <f t="shared" si="1488"/>
        <v>913.35738242060074</v>
      </c>
      <c r="AC2454" s="24">
        <f t="shared" si="1489"/>
        <v>737.37225655737791</v>
      </c>
      <c r="AD2454" s="123">
        <f t="shared" si="1490"/>
        <v>12180</v>
      </c>
      <c r="AE2454" s="14">
        <f t="shared" si="1491"/>
        <v>203</v>
      </c>
      <c r="AF2454" s="24">
        <f t="shared" si="1475"/>
        <v>500</v>
      </c>
      <c r="AG2454" s="3">
        <f t="shared" si="1492"/>
        <v>-1</v>
      </c>
      <c r="AH2454" s="14">
        <f t="shared" si="1459"/>
        <v>0</v>
      </c>
      <c r="AI2454" s="14">
        <f t="shared" si="1460"/>
        <v>0</v>
      </c>
      <c r="AJ2454" s="14">
        <f t="shared" si="1461"/>
        <v>0.64999999999999991</v>
      </c>
      <c r="AK2454" s="14">
        <f t="shared" si="1462"/>
        <v>0.87999999999999989</v>
      </c>
      <c r="AL2454" s="24">
        <f t="shared" si="1493"/>
        <v>891.62914165967936</v>
      </c>
      <c r="AM2454" s="14">
        <f t="shared" si="1494"/>
        <v>693.91577503553515</v>
      </c>
      <c r="AN2454" s="138" t="str">
        <f t="shared" si="1495"/>
        <v>modifiée</v>
      </c>
      <c r="AP2454" s="124"/>
    </row>
    <row r="2455" spans="2:42" x14ac:dyDescent="0.25">
      <c r="B2455" s="3">
        <f t="shared" si="1476"/>
        <v>12185</v>
      </c>
      <c r="C2455" s="14">
        <f t="shared" si="1477"/>
        <v>203.08333333333334</v>
      </c>
      <c r="D2455" s="11">
        <f t="shared" si="1478"/>
        <v>1127.8058678008067</v>
      </c>
      <c r="E2455" s="11">
        <f t="shared" si="1463"/>
        <v>1122.8376347405217</v>
      </c>
      <c r="F2455" s="11">
        <f t="shared" si="1479"/>
        <v>614.54547760256014</v>
      </c>
      <c r="G2455" s="11">
        <f t="shared" si="1464"/>
        <v>874.98852741508847</v>
      </c>
      <c r="H2455" s="11">
        <f t="shared" si="1465"/>
        <v>737.42379716329492</v>
      </c>
      <c r="I2455" s="24">
        <f t="shared" si="1480"/>
        <v>614.54547760256014</v>
      </c>
      <c r="J2455" s="12">
        <f t="shared" si="1466"/>
        <v>0.20816654698670831</v>
      </c>
      <c r="K2455" s="24">
        <f t="shared" si="1467"/>
        <v>771.31813454465748</v>
      </c>
      <c r="L2455" s="12">
        <f t="shared" si="1481"/>
        <v>0.15724363183593373</v>
      </c>
      <c r="M2455" s="24">
        <f t="shared" si="1482"/>
        <v>874.98852741508847</v>
      </c>
      <c r="N2455" s="12">
        <f t="shared" si="1468"/>
        <v>0.72027034945196466</v>
      </c>
      <c r="O2455" s="24">
        <f t="shared" si="1469"/>
        <v>668.75986003821481</v>
      </c>
      <c r="P2455" s="12">
        <f t="shared" si="1483"/>
        <v>0.22841501333499145</v>
      </c>
      <c r="Q2455" s="24">
        <f t="shared" si="1484"/>
        <v>737.42379716329492</v>
      </c>
      <c r="R2455" s="12">
        <f t="shared" si="1470"/>
        <v>8.7076678947884081E-2</v>
      </c>
      <c r="S2455" s="24">
        <f t="shared" si="1471"/>
        <v>3319.0601932175095</v>
      </c>
      <c r="T2455" s="12">
        <f t="shared" si="1485"/>
        <v>5.1880635239728599E-2</v>
      </c>
      <c r="W2455" s="24">
        <f t="shared" si="1486"/>
        <v>1089.5830600909208</v>
      </c>
      <c r="X2455" s="24">
        <f t="shared" si="1487"/>
        <v>650</v>
      </c>
      <c r="Y2455" s="13">
        <f t="shared" si="1472"/>
        <v>0.24051991620884824</v>
      </c>
      <c r="Z2455" s="24">
        <f t="shared" si="1473"/>
        <v>831.36436624002386</v>
      </c>
      <c r="AA2455" s="24">
        <f t="shared" si="1474"/>
        <v>9697.1734343005355</v>
      </c>
      <c r="AB2455" s="24">
        <f t="shared" si="1488"/>
        <v>913.50342862710784</v>
      </c>
      <c r="AC2455" s="24">
        <f t="shared" si="1489"/>
        <v>737.42379716329492</v>
      </c>
      <c r="AD2455" s="123">
        <f t="shared" si="1490"/>
        <v>12185</v>
      </c>
      <c r="AE2455" s="14">
        <f t="shared" si="1491"/>
        <v>203.08333333333334</v>
      </c>
      <c r="AF2455" s="24">
        <f t="shared" si="1475"/>
        <v>500</v>
      </c>
      <c r="AG2455" s="3">
        <f t="shared" si="1492"/>
        <v>-1</v>
      </c>
      <c r="AH2455" s="14">
        <f t="shared" si="1459"/>
        <v>0</v>
      </c>
      <c r="AI2455" s="14">
        <f t="shared" si="1460"/>
        <v>0</v>
      </c>
      <c r="AJ2455" s="14">
        <f t="shared" si="1461"/>
        <v>0.64999999999999991</v>
      </c>
      <c r="AK2455" s="14">
        <f t="shared" si="1462"/>
        <v>0.87999999999999989</v>
      </c>
      <c r="AL2455" s="24">
        <f t="shared" si="1493"/>
        <v>891.76479968133776</v>
      </c>
      <c r="AM2455" s="14">
        <f t="shared" si="1494"/>
        <v>693.94653927175466</v>
      </c>
      <c r="AN2455" s="138" t="str">
        <f t="shared" si="1495"/>
        <v>modifiée</v>
      </c>
      <c r="AP2455" s="124"/>
    </row>
    <row r="2456" spans="2:42" x14ac:dyDescent="0.25">
      <c r="B2456" s="3">
        <f t="shared" si="1476"/>
        <v>12190</v>
      </c>
      <c r="C2456" s="14">
        <f t="shared" si="1477"/>
        <v>203.16666666666666</v>
      </c>
      <c r="D2456" s="11">
        <f t="shared" si="1478"/>
        <v>1127.8672993704481</v>
      </c>
      <c r="E2456" s="11">
        <f t="shared" si="1463"/>
        <v>1123.0584101668937</v>
      </c>
      <c r="F2456" s="11">
        <f t="shared" si="1479"/>
        <v>614.70272123439611</v>
      </c>
      <c r="G2456" s="11">
        <f t="shared" si="1464"/>
        <v>875.21694242842341</v>
      </c>
      <c r="H2456" s="11">
        <f t="shared" si="1465"/>
        <v>737.47567779853466</v>
      </c>
      <c r="I2456" s="24">
        <f t="shared" si="1480"/>
        <v>614.70272123439611</v>
      </c>
      <c r="J2456" s="12">
        <f t="shared" si="1466"/>
        <v>0.20813030395585261</v>
      </c>
      <c r="K2456" s="24">
        <f t="shared" si="1467"/>
        <v>771.45244899295506</v>
      </c>
      <c r="L2456" s="12">
        <f t="shared" si="1481"/>
        <v>0.15718898807782883</v>
      </c>
      <c r="M2456" s="24">
        <f t="shared" si="1482"/>
        <v>875.21694242842341</v>
      </c>
      <c r="N2456" s="12">
        <f t="shared" si="1468"/>
        <v>0.72048152363444407</v>
      </c>
      <c r="O2456" s="24">
        <f t="shared" si="1469"/>
        <v>668.56384555056195</v>
      </c>
      <c r="P2456" s="12">
        <f t="shared" si="1483"/>
        <v>0.22831665201616796</v>
      </c>
      <c r="Q2456" s="24">
        <f t="shared" si="1484"/>
        <v>737.47567779853466</v>
      </c>
      <c r="R2456" s="12">
        <f t="shared" si="1470"/>
        <v>8.7663682208334814E-2</v>
      </c>
      <c r="S2456" s="24">
        <f t="shared" si="1471"/>
        <v>3296.8354918820037</v>
      </c>
      <c r="T2456" s="12">
        <f t="shared" si="1485"/>
        <v>5.2221838424593818E-2</v>
      </c>
      <c r="W2456" s="24">
        <f t="shared" si="1486"/>
        <v>1089.8235800071295</v>
      </c>
      <c r="X2456" s="24">
        <f t="shared" si="1487"/>
        <v>650</v>
      </c>
      <c r="Y2456" s="13">
        <f t="shared" si="1472"/>
        <v>0.24048815350721101</v>
      </c>
      <c r="Z2456" s="24">
        <f t="shared" si="1473"/>
        <v>830.87075399410537</v>
      </c>
      <c r="AA2456" s="24">
        <f t="shared" si="1474"/>
        <v>9696.2766635374046</v>
      </c>
      <c r="AB2456" s="24">
        <f t="shared" si="1488"/>
        <v>913.64962890283209</v>
      </c>
      <c r="AC2456" s="24">
        <f t="shared" si="1489"/>
        <v>737.47567779853466</v>
      </c>
      <c r="AD2456" s="123">
        <f t="shared" si="1490"/>
        <v>12190</v>
      </c>
      <c r="AE2456" s="14">
        <f t="shared" si="1491"/>
        <v>203.16666666666666</v>
      </c>
      <c r="AF2456" s="24">
        <f t="shared" si="1475"/>
        <v>500</v>
      </c>
      <c r="AG2456" s="3">
        <f t="shared" si="1492"/>
        <v>-1</v>
      </c>
      <c r="AH2456" s="14">
        <f t="shared" si="1459"/>
        <v>0</v>
      </c>
      <c r="AI2456" s="14">
        <f t="shared" si="1460"/>
        <v>0</v>
      </c>
      <c r="AJ2456" s="14">
        <f t="shared" si="1461"/>
        <v>0.64999999999999991</v>
      </c>
      <c r="AK2456" s="14">
        <f t="shared" si="1462"/>
        <v>0.87999999999999989</v>
      </c>
      <c r="AL2456" s="24">
        <f t="shared" si="1493"/>
        <v>891.90060168046625</v>
      </c>
      <c r="AM2456" s="14">
        <f t="shared" si="1494"/>
        <v>693.9776233538031</v>
      </c>
      <c r="AN2456" s="138" t="str">
        <f t="shared" si="1495"/>
        <v>modifiée</v>
      </c>
      <c r="AP2456" s="124"/>
    </row>
    <row r="2457" spans="2:42" x14ac:dyDescent="0.25">
      <c r="B2457" s="3">
        <f t="shared" si="1476"/>
        <v>12195</v>
      </c>
      <c r="C2457" s="14">
        <f t="shared" si="1477"/>
        <v>203.25</v>
      </c>
      <c r="D2457" s="11">
        <f t="shared" si="1478"/>
        <v>1127.9287057632162</v>
      </c>
      <c r="E2457" s="11">
        <f t="shared" si="1463"/>
        <v>1123.279185593266</v>
      </c>
      <c r="F2457" s="11">
        <f t="shared" si="1479"/>
        <v>614.8599102224739</v>
      </c>
      <c r="G2457" s="11">
        <f t="shared" si="1464"/>
        <v>875.44525908043954</v>
      </c>
      <c r="H2457" s="11">
        <f t="shared" si="1465"/>
        <v>737.52789963695921</v>
      </c>
      <c r="I2457" s="24">
        <f t="shared" si="1480"/>
        <v>614.8599102224739</v>
      </c>
      <c r="J2457" s="12">
        <f t="shared" si="1466"/>
        <v>0.20809399366686479</v>
      </c>
      <c r="K2457" s="24">
        <f t="shared" si="1467"/>
        <v>771.58705961227054</v>
      </c>
      <c r="L2457" s="12">
        <f t="shared" si="1481"/>
        <v>0.15713431438886616</v>
      </c>
      <c r="M2457" s="24">
        <f t="shared" si="1482"/>
        <v>875.44525908043954</v>
      </c>
      <c r="N2457" s="12">
        <f t="shared" si="1468"/>
        <v>0.72069206263788821</v>
      </c>
      <c r="O2457" s="24">
        <f t="shared" si="1469"/>
        <v>668.36853499688971</v>
      </c>
      <c r="P2457" s="12">
        <f t="shared" si="1483"/>
        <v>0.22821811749069845</v>
      </c>
      <c r="Q2457" s="24">
        <f t="shared" si="1484"/>
        <v>737.52789963695921</v>
      </c>
      <c r="R2457" s="12">
        <f t="shared" si="1470"/>
        <v>8.8252977874536606E-2</v>
      </c>
      <c r="S2457" s="24">
        <f t="shared" si="1471"/>
        <v>3274.8213806946374</v>
      </c>
      <c r="T2457" s="12">
        <f t="shared" si="1485"/>
        <v>5.2564206525012272E-2</v>
      </c>
      <c r="W2457" s="24">
        <f t="shared" si="1486"/>
        <v>1090.0640681606367</v>
      </c>
      <c r="X2457" s="24">
        <f t="shared" si="1487"/>
        <v>650</v>
      </c>
      <c r="Y2457" s="13">
        <f t="shared" si="1472"/>
        <v>0.24045651836054374</v>
      </c>
      <c r="Z2457" s="24">
        <f t="shared" si="1473"/>
        <v>830.37793581573283</v>
      </c>
      <c r="AA2457" s="24">
        <f t="shared" si="1474"/>
        <v>9695.384682308053</v>
      </c>
      <c r="AB2457" s="24">
        <f t="shared" si="1488"/>
        <v>913.79598389879789</v>
      </c>
      <c r="AC2457" s="24">
        <f t="shared" si="1489"/>
        <v>737.52789963695921</v>
      </c>
      <c r="AD2457" s="123">
        <f t="shared" si="1490"/>
        <v>12195</v>
      </c>
      <c r="AE2457" s="14">
        <f t="shared" si="1491"/>
        <v>203.25</v>
      </c>
      <c r="AF2457" s="24">
        <f t="shared" si="1475"/>
        <v>500</v>
      </c>
      <c r="AG2457" s="3">
        <f t="shared" si="1492"/>
        <v>-1</v>
      </c>
      <c r="AH2457" s="14">
        <f t="shared" si="1459"/>
        <v>0</v>
      </c>
      <c r="AI2457" s="14">
        <f t="shared" si="1460"/>
        <v>0</v>
      </c>
      <c r="AJ2457" s="14">
        <f t="shared" si="1461"/>
        <v>0.64999999999999991</v>
      </c>
      <c r="AK2457" s="14">
        <f t="shared" si="1462"/>
        <v>0.87999999999999989</v>
      </c>
      <c r="AL2457" s="24">
        <f t="shared" si="1493"/>
        <v>892.03654825671026</v>
      </c>
      <c r="AM2457" s="14">
        <f t="shared" si="1494"/>
        <v>694.00902835278384</v>
      </c>
      <c r="AN2457" s="138" t="str">
        <f t="shared" si="1495"/>
        <v>modifiée</v>
      </c>
      <c r="AP2457" s="124"/>
    </row>
    <row r="2458" spans="2:42" x14ac:dyDescent="0.25">
      <c r="B2458" s="3">
        <f t="shared" si="1476"/>
        <v>12200</v>
      </c>
      <c r="C2458" s="14">
        <f t="shared" si="1477"/>
        <v>203.33333333333334</v>
      </c>
      <c r="D2458" s="11">
        <f t="shared" si="1478"/>
        <v>1127.9900869997391</v>
      </c>
      <c r="E2458" s="11">
        <f t="shared" si="1463"/>
        <v>1123.4999610196382</v>
      </c>
      <c r="F2458" s="11">
        <f t="shared" si="1479"/>
        <v>615.01704453686273</v>
      </c>
      <c r="G2458" s="11">
        <f t="shared" si="1464"/>
        <v>875.6734771979302</v>
      </c>
      <c r="H2458" s="11">
        <f t="shared" si="1465"/>
        <v>737.58046384348427</v>
      </c>
      <c r="I2458" s="24">
        <f t="shared" si="1480"/>
        <v>615.01704453686273</v>
      </c>
      <c r="J2458" s="12">
        <f t="shared" si="1466"/>
        <v>0.20805761594588615</v>
      </c>
      <c r="K2458" s="24">
        <f t="shared" si="1467"/>
        <v>771.72196733308465</v>
      </c>
      <c r="L2458" s="12">
        <f t="shared" si="1481"/>
        <v>0.15707961068165535</v>
      </c>
      <c r="M2458" s="24">
        <f t="shared" si="1482"/>
        <v>875.6734771979302</v>
      </c>
      <c r="N2458" s="12">
        <f t="shared" si="1468"/>
        <v>0.72090196910631954</v>
      </c>
      <c r="O2458" s="24">
        <f t="shared" si="1469"/>
        <v>668.17392479355533</v>
      </c>
      <c r="P2458" s="12">
        <f t="shared" si="1483"/>
        <v>0.22811941104907441</v>
      </c>
      <c r="Q2458" s="24">
        <f t="shared" si="1484"/>
        <v>737.58046384348427</v>
      </c>
      <c r="R2458" s="12">
        <f t="shared" si="1470"/>
        <v>8.8844554538165407E-2</v>
      </c>
      <c r="S2458" s="24">
        <f t="shared" si="1471"/>
        <v>3253.0157909604968</v>
      </c>
      <c r="T2458" s="12">
        <f t="shared" si="1485"/>
        <v>5.2907730455880181E-2</v>
      </c>
      <c r="W2458" s="24">
        <f t="shared" si="1486"/>
        <v>1090.3045246789973</v>
      </c>
      <c r="X2458" s="24">
        <f t="shared" si="1487"/>
        <v>650</v>
      </c>
      <c r="Y2458" s="13">
        <f t="shared" si="1472"/>
        <v>0.24042501013977266</v>
      </c>
      <c r="Z2458" s="24">
        <f t="shared" si="1473"/>
        <v>829.88590851602453</v>
      </c>
      <c r="AA2458" s="24">
        <f t="shared" si="1474"/>
        <v>9694.497466264238</v>
      </c>
      <c r="AB2458" s="24">
        <f t="shared" si="1488"/>
        <v>913.94249426124077</v>
      </c>
      <c r="AC2458" s="24">
        <f t="shared" si="1489"/>
        <v>737.58046384348427</v>
      </c>
      <c r="AD2458" s="123">
        <f t="shared" si="1490"/>
        <v>12200</v>
      </c>
      <c r="AE2458" s="14">
        <f t="shared" si="1491"/>
        <v>203.33333333333334</v>
      </c>
      <c r="AF2458" s="24">
        <f t="shared" si="1475"/>
        <v>500</v>
      </c>
      <c r="AG2458" s="3">
        <f t="shared" si="1492"/>
        <v>-1</v>
      </c>
      <c r="AH2458" s="14">
        <f t="shared" si="1459"/>
        <v>0</v>
      </c>
      <c r="AI2458" s="14">
        <f t="shared" si="1460"/>
        <v>0</v>
      </c>
      <c r="AJ2458" s="14">
        <f t="shared" si="1461"/>
        <v>0.64999999999999991</v>
      </c>
      <c r="AK2458" s="14">
        <f t="shared" si="1462"/>
        <v>0.87999999999999989</v>
      </c>
      <c r="AL2458" s="24">
        <f t="shared" si="1493"/>
        <v>892.17264000515866</v>
      </c>
      <c r="AM2458" s="14">
        <f t="shared" si="1494"/>
        <v>694.04075533132004</v>
      </c>
      <c r="AN2458" s="138" t="str">
        <f t="shared" si="1495"/>
        <v>modifiée</v>
      </c>
      <c r="AP2458" s="124"/>
    </row>
    <row r="2459" spans="2:42" x14ac:dyDescent="0.25">
      <c r="B2459" s="3">
        <f t="shared" si="1476"/>
        <v>12205</v>
      </c>
      <c r="C2459" s="14">
        <f t="shared" si="1477"/>
        <v>203.41666666666666</v>
      </c>
      <c r="D2459" s="11">
        <f t="shared" si="1478"/>
        <v>1128.0514431006195</v>
      </c>
      <c r="E2459" s="11">
        <f t="shared" si="1463"/>
        <v>1123.7207364460105</v>
      </c>
      <c r="F2459" s="11">
        <f t="shared" si="1479"/>
        <v>615.17412414754438</v>
      </c>
      <c r="G2459" s="11">
        <f t="shared" si="1464"/>
        <v>875.90159660897928</v>
      </c>
      <c r="H2459" s="11">
        <f t="shared" si="1465"/>
        <v>737.63337157394017</v>
      </c>
      <c r="I2459" s="24">
        <f t="shared" si="1480"/>
        <v>615.17412414754438</v>
      </c>
      <c r="J2459" s="12">
        <f t="shared" si="1466"/>
        <v>0.20802117061849693</v>
      </c>
      <c r="K2459" s="24">
        <f t="shared" si="1467"/>
        <v>771.85717308963979</v>
      </c>
      <c r="L2459" s="12">
        <f t="shared" si="1481"/>
        <v>0.15702487686847849</v>
      </c>
      <c r="M2459" s="24">
        <f t="shared" si="1482"/>
        <v>875.90159660897928</v>
      </c>
      <c r="N2459" s="12">
        <f t="shared" si="1468"/>
        <v>0.72111124567006391</v>
      </c>
      <c r="O2459" s="24">
        <f t="shared" si="1469"/>
        <v>667.98001138032828</v>
      </c>
      <c r="P2459" s="12">
        <f t="shared" si="1483"/>
        <v>0.22802053397453814</v>
      </c>
      <c r="Q2459" s="24">
        <f t="shared" si="1484"/>
        <v>737.63337157394017</v>
      </c>
      <c r="R2459" s="12">
        <f t="shared" si="1470"/>
        <v>8.9438400560761813E-2</v>
      </c>
      <c r="S2459" s="24">
        <f t="shared" si="1471"/>
        <v>3231.4166738386207</v>
      </c>
      <c r="T2459" s="12">
        <f t="shared" si="1485"/>
        <v>5.3252400994609719E-2</v>
      </c>
      <c r="W2459" s="24">
        <f t="shared" si="1486"/>
        <v>1090.544949689137</v>
      </c>
      <c r="X2459" s="24">
        <f t="shared" si="1487"/>
        <v>650</v>
      </c>
      <c r="Y2459" s="13">
        <f t="shared" si="1472"/>
        <v>0.24039362821866966</v>
      </c>
      <c r="Z2459" s="24">
        <f t="shared" si="1473"/>
        <v>829.39466892183873</v>
      </c>
      <c r="AA2459" s="24">
        <f t="shared" si="1474"/>
        <v>9693.6149911665398</v>
      </c>
      <c r="AB2459" s="24">
        <f t="shared" si="1488"/>
        <v>914.08916063153856</v>
      </c>
      <c r="AC2459" s="24">
        <f t="shared" si="1489"/>
        <v>737.63337157394017</v>
      </c>
      <c r="AD2459" s="123">
        <f t="shared" si="1490"/>
        <v>12205</v>
      </c>
      <c r="AE2459" s="14">
        <f t="shared" si="1491"/>
        <v>203.41666666666666</v>
      </c>
      <c r="AF2459" s="24">
        <f t="shared" si="1475"/>
        <v>500</v>
      </c>
      <c r="AG2459" s="3">
        <f t="shared" si="1492"/>
        <v>-1</v>
      </c>
      <c r="AH2459" s="14">
        <f t="shared" si="1459"/>
        <v>0</v>
      </c>
      <c r="AI2459" s="14">
        <f t="shared" si="1460"/>
        <v>0</v>
      </c>
      <c r="AJ2459" s="14">
        <f t="shared" si="1461"/>
        <v>0.64999999999999991</v>
      </c>
      <c r="AK2459" s="14">
        <f t="shared" si="1462"/>
        <v>0.87999999999999989</v>
      </c>
      <c r="AL2459" s="24">
        <f t="shared" si="1493"/>
        <v>892.30887751628052</v>
      </c>
      <c r="AM2459" s="14">
        <f t="shared" si="1494"/>
        <v>694.07280534342408</v>
      </c>
      <c r="AN2459" s="138" t="str">
        <f t="shared" si="1495"/>
        <v>modifiée</v>
      </c>
      <c r="AP2459" s="124"/>
    </row>
    <row r="2460" spans="2:42" x14ac:dyDescent="0.25">
      <c r="B2460" s="3">
        <f t="shared" si="1476"/>
        <v>12210</v>
      </c>
      <c r="C2460" s="14">
        <f t="shared" si="1477"/>
        <v>203.5</v>
      </c>
      <c r="D2460" s="11">
        <f t="shared" si="1478"/>
        <v>1128.1127740864358</v>
      </c>
      <c r="E2460" s="11">
        <f t="shared" si="1463"/>
        <v>1123.9415118723828</v>
      </c>
      <c r="F2460" s="11">
        <f t="shared" si="1479"/>
        <v>615.33114902441287</v>
      </c>
      <c r="G2460" s="11">
        <f t="shared" si="1464"/>
        <v>876.12961714295386</v>
      </c>
      <c r="H2460" s="11">
        <f t="shared" si="1465"/>
        <v>737.68662397493483</v>
      </c>
      <c r="I2460" s="24">
        <f t="shared" si="1480"/>
        <v>615.33114902441287</v>
      </c>
      <c r="J2460" s="12">
        <f t="shared" si="1466"/>
        <v>0.20798465750971329</v>
      </c>
      <c r="K2460" s="24">
        <f t="shared" si="1467"/>
        <v>771.99267781995923</v>
      </c>
      <c r="L2460" s="12">
        <f t="shared" si="1481"/>
        <v>0.15697011286125498</v>
      </c>
      <c r="M2460" s="24">
        <f t="shared" si="1482"/>
        <v>876.12961714295386</v>
      </c>
      <c r="N2460" s="12">
        <f t="shared" si="1468"/>
        <v>0.72131989494583237</v>
      </c>
      <c r="O2460" s="24">
        <f t="shared" si="1469"/>
        <v>667.7867912202039</v>
      </c>
      <c r="P2460" s="12">
        <f t="shared" si="1483"/>
        <v>0.22792148754301064</v>
      </c>
      <c r="Q2460" s="24">
        <f t="shared" si="1484"/>
        <v>737.68662397493483</v>
      </c>
      <c r="R2460" s="12">
        <f t="shared" si="1470"/>
        <v>9.0034504074763128E-2</v>
      </c>
      <c r="S2460" s="24">
        <f t="shared" si="1471"/>
        <v>3210.0220001602038</v>
      </c>
      <c r="T2460" s="12">
        <f t="shared" si="1485"/>
        <v>5.3598208782154579E-2</v>
      </c>
      <c r="W2460" s="24">
        <f t="shared" si="1486"/>
        <v>1090.7853433173557</v>
      </c>
      <c r="X2460" s="24">
        <f t="shared" si="1487"/>
        <v>650</v>
      </c>
      <c r="Y2460" s="13">
        <f t="shared" si="1472"/>
        <v>0.24036237197383595</v>
      </c>
      <c r="Z2460" s="24">
        <f t="shared" si="1473"/>
        <v>828.90421387567699</v>
      </c>
      <c r="AA2460" s="24">
        <f t="shared" si="1474"/>
        <v>9692.7372328837519</v>
      </c>
      <c r="AB2460" s="24">
        <f t="shared" si="1488"/>
        <v>914.23598364614531</v>
      </c>
      <c r="AC2460" s="24">
        <f t="shared" si="1489"/>
        <v>737.68662397493483</v>
      </c>
      <c r="AD2460" s="123">
        <f t="shared" si="1490"/>
        <v>12210</v>
      </c>
      <c r="AE2460" s="14">
        <f t="shared" si="1491"/>
        <v>203.5</v>
      </c>
      <c r="AF2460" s="24">
        <f t="shared" si="1475"/>
        <v>500</v>
      </c>
      <c r="AG2460" s="3">
        <f t="shared" si="1492"/>
        <v>-1</v>
      </c>
      <c r="AH2460" s="14">
        <f t="shared" si="1459"/>
        <v>0</v>
      </c>
      <c r="AI2460" s="14">
        <f t="shared" si="1460"/>
        <v>0</v>
      </c>
      <c r="AJ2460" s="14">
        <f t="shared" si="1461"/>
        <v>0.64999999999999991</v>
      </c>
      <c r="AK2460" s="14">
        <f t="shared" si="1462"/>
        <v>0.87999999999999989</v>
      </c>
      <c r="AL2460" s="24">
        <f t="shared" si="1493"/>
        <v>892.44526137586263</v>
      </c>
      <c r="AM2460" s="14">
        <f t="shared" si="1494"/>
        <v>694.10517943436946</v>
      </c>
      <c r="AN2460" s="138" t="str">
        <f t="shared" si="1495"/>
        <v>modifiée</v>
      </c>
      <c r="AP2460" s="124"/>
    </row>
    <row r="2461" spans="2:42" x14ac:dyDescent="0.25">
      <c r="B2461" s="3">
        <f t="shared" si="1476"/>
        <v>12215</v>
      </c>
      <c r="C2461" s="14">
        <f t="shared" si="1477"/>
        <v>203.58333333333334</v>
      </c>
      <c r="D2461" s="11">
        <f t="shared" si="1478"/>
        <v>1128.1740799777397</v>
      </c>
      <c r="E2461" s="11">
        <f t="shared" si="1463"/>
        <v>1124.162287298755</v>
      </c>
      <c r="F2461" s="11">
        <f t="shared" si="1479"/>
        <v>615.48811913727411</v>
      </c>
      <c r="G2461" s="11">
        <f t="shared" si="1464"/>
        <v>876.35753863049683</v>
      </c>
      <c r="H2461" s="11">
        <f t="shared" si="1465"/>
        <v>737.74022218371704</v>
      </c>
      <c r="I2461" s="24">
        <f t="shared" si="1480"/>
        <v>615.48811913727411</v>
      </c>
      <c r="J2461" s="12">
        <f t="shared" si="1466"/>
        <v>0.20794807644398597</v>
      </c>
      <c r="K2461" s="24">
        <f t="shared" si="1467"/>
        <v>772.12848246586543</v>
      </c>
      <c r="L2461" s="12">
        <f t="shared" si="1481"/>
        <v>0.15691531857163116</v>
      </c>
      <c r="M2461" s="24">
        <f t="shared" si="1482"/>
        <v>876.35753863049683</v>
      </c>
      <c r="N2461" s="12">
        <f t="shared" si="1468"/>
        <v>0.72152791953680318</v>
      </c>
      <c r="O2461" s="24">
        <f t="shared" si="1469"/>
        <v>667.59426079922116</v>
      </c>
      <c r="P2461" s="12">
        <f t="shared" si="1483"/>
        <v>0.22782227302345673</v>
      </c>
      <c r="Q2461" s="24">
        <f t="shared" si="1484"/>
        <v>737.74022218371704</v>
      </c>
      <c r="R2461" s="12">
        <f t="shared" si="1470"/>
        <v>9.0632852984587411E-2</v>
      </c>
      <c r="S2461" s="24">
        <f t="shared" si="1471"/>
        <v>3188.8297602487619</v>
      </c>
      <c r="T2461" s="12">
        <f t="shared" si="1485"/>
        <v>5.3945144324121633E-2</v>
      </c>
      <c r="W2461" s="24">
        <f t="shared" si="1486"/>
        <v>1091.0257056893295</v>
      </c>
      <c r="X2461" s="24">
        <f t="shared" si="1487"/>
        <v>650</v>
      </c>
      <c r="Y2461" s="13">
        <f t="shared" si="1472"/>
        <v>0.24033124078470014</v>
      </c>
      <c r="Z2461" s="24">
        <f t="shared" si="1473"/>
        <v>828.4145402356387</v>
      </c>
      <c r="AA2461" s="24">
        <f t="shared" si="1474"/>
        <v>9691.8641673928341</v>
      </c>
      <c r="AB2461" s="24">
        <f t="shared" si="1488"/>
        <v>914.38296393652331</v>
      </c>
      <c r="AC2461" s="24">
        <f t="shared" si="1489"/>
        <v>737.74022218371704</v>
      </c>
      <c r="AD2461" s="123">
        <f t="shared" si="1490"/>
        <v>12215</v>
      </c>
      <c r="AE2461" s="14">
        <f t="shared" si="1491"/>
        <v>203.58333333333334</v>
      </c>
      <c r="AF2461" s="24">
        <f t="shared" si="1475"/>
        <v>500</v>
      </c>
      <c r="AG2461" s="3">
        <f t="shared" si="1492"/>
        <v>-1</v>
      </c>
      <c r="AH2461" s="14">
        <f t="shared" si="1459"/>
        <v>0</v>
      </c>
      <c r="AI2461" s="14">
        <f t="shared" si="1460"/>
        <v>0</v>
      </c>
      <c r="AJ2461" s="14">
        <f t="shared" si="1461"/>
        <v>0.64999999999999991</v>
      </c>
      <c r="AK2461" s="14">
        <f t="shared" si="1462"/>
        <v>0.87999999999999989</v>
      </c>
      <c r="AL2461" s="24">
        <f t="shared" si="1493"/>
        <v>892.58179216494659</v>
      </c>
      <c r="AM2461" s="14">
        <f t="shared" si="1494"/>
        <v>694.1378786405636</v>
      </c>
      <c r="AN2461" s="138" t="str">
        <f t="shared" si="1495"/>
        <v>modifiée</v>
      </c>
      <c r="AP2461" s="124"/>
    </row>
    <row r="2462" spans="2:42" x14ac:dyDescent="0.25">
      <c r="B2462" s="3">
        <f t="shared" si="1476"/>
        <v>12220</v>
      </c>
      <c r="C2462" s="14">
        <f t="shared" si="1477"/>
        <v>203.66666666666666</v>
      </c>
      <c r="D2462" s="11">
        <f t="shared" si="1478"/>
        <v>1128.2353607950588</v>
      </c>
      <c r="E2462" s="11">
        <f t="shared" si="1463"/>
        <v>1124.3830627251273</v>
      </c>
      <c r="F2462" s="11">
        <f t="shared" si="1479"/>
        <v>615.64503445584569</v>
      </c>
      <c r="G2462" s="11">
        <f t="shared" si="1464"/>
        <v>876.58536090352027</v>
      </c>
      <c r="H2462" s="11">
        <f t="shared" si="1465"/>
        <v>737.79416732804111</v>
      </c>
      <c r="I2462" s="24">
        <f t="shared" si="1480"/>
        <v>615.64503445584569</v>
      </c>
      <c r="J2462" s="12">
        <f t="shared" si="1466"/>
        <v>0.20791142724519768</v>
      </c>
      <c r="K2462" s="24">
        <f t="shared" si="1467"/>
        <v>772.26458797299858</v>
      </c>
      <c r="L2462" s="12">
        <f t="shared" si="1481"/>
        <v>0.15686049391085988</v>
      </c>
      <c r="M2462" s="24">
        <f t="shared" si="1482"/>
        <v>876.58536090352027</v>
      </c>
      <c r="N2462" s="12">
        <f t="shared" si="1468"/>
        <v>0.72173532203270252</v>
      </c>
      <c r="O2462" s="24">
        <f t="shared" si="1469"/>
        <v>667.40241662627989</v>
      </c>
      <c r="P2462" s="12">
        <f t="shared" si="1483"/>
        <v>0.22772289167750567</v>
      </c>
      <c r="Q2462" s="24">
        <f t="shared" si="1484"/>
        <v>737.79416732804111</v>
      </c>
      <c r="R2462" s="12">
        <f t="shared" si="1470"/>
        <v>9.1233434967782093E-2</v>
      </c>
      <c r="S2462" s="24">
        <f t="shared" si="1471"/>
        <v>3167.8379637417388</v>
      </c>
      <c r="T2462" s="12">
        <f t="shared" si="1485"/>
        <v>5.429319799183422E-2</v>
      </c>
      <c r="W2462" s="24">
        <f t="shared" si="1486"/>
        <v>1091.2660369301141</v>
      </c>
      <c r="X2462" s="24">
        <f t="shared" si="1487"/>
        <v>650</v>
      </c>
      <c r="Y2462" s="13">
        <f t="shared" si="1472"/>
        <v>0.24030023403349823</v>
      </c>
      <c r="Z2462" s="24">
        <f t="shared" si="1473"/>
        <v>827.92564487533014</v>
      </c>
      <c r="AA2462" s="24">
        <f t="shared" si="1474"/>
        <v>9690.9957707781305</v>
      </c>
      <c r="AB2462" s="24">
        <f t="shared" si="1488"/>
        <v>914.53010212907759</v>
      </c>
      <c r="AC2462" s="24">
        <f t="shared" si="1489"/>
        <v>737.79416732804111</v>
      </c>
      <c r="AD2462" s="123">
        <f t="shared" si="1490"/>
        <v>12220</v>
      </c>
      <c r="AE2462" s="14">
        <f t="shared" si="1491"/>
        <v>203.66666666666666</v>
      </c>
      <c r="AF2462" s="24">
        <f t="shared" si="1475"/>
        <v>500</v>
      </c>
      <c r="AG2462" s="3">
        <f t="shared" si="1492"/>
        <v>-1</v>
      </c>
      <c r="AH2462" s="14">
        <f t="shared" si="1459"/>
        <v>0</v>
      </c>
      <c r="AI2462" s="14">
        <f t="shared" si="1460"/>
        <v>0</v>
      </c>
      <c r="AJ2462" s="14">
        <f t="shared" si="1461"/>
        <v>0.64999999999999991</v>
      </c>
      <c r="AK2462" s="14">
        <f t="shared" si="1462"/>
        <v>0.87999999999999989</v>
      </c>
      <c r="AL2462" s="24">
        <f t="shared" si="1493"/>
        <v>892.71847045976733</v>
      </c>
      <c r="AM2462" s="14">
        <f t="shared" si="1494"/>
        <v>694.17090398942071</v>
      </c>
      <c r="AN2462" s="138" t="str">
        <f t="shared" si="1495"/>
        <v>modifiée</v>
      </c>
      <c r="AP2462" s="124"/>
    </row>
    <row r="2463" spans="2:42" x14ac:dyDescent="0.25">
      <c r="B2463" s="3">
        <f t="shared" si="1476"/>
        <v>12225</v>
      </c>
      <c r="C2463" s="14">
        <f t="shared" si="1477"/>
        <v>203.75</v>
      </c>
      <c r="D2463" s="11">
        <f t="shared" si="1478"/>
        <v>1128.296616558895</v>
      </c>
      <c r="E2463" s="11">
        <f t="shared" si="1463"/>
        <v>1124.6038381514995</v>
      </c>
      <c r="F2463" s="11">
        <f t="shared" si="1479"/>
        <v>615.8018949497565</v>
      </c>
      <c r="G2463" s="11">
        <f t="shared" si="1464"/>
        <v>876.81308379519783</v>
      </c>
      <c r="H2463" s="11">
        <f t="shared" si="1465"/>
        <v>737.84846052603291</v>
      </c>
      <c r="I2463" s="24">
        <f t="shared" si="1480"/>
        <v>615.8018949497565</v>
      </c>
      <c r="J2463" s="12">
        <f t="shared" si="1466"/>
        <v>0.20787470973666114</v>
      </c>
      <c r="K2463" s="24">
        <f t="shared" si="1467"/>
        <v>772.40099529083568</v>
      </c>
      <c r="L2463" s="12">
        <f t="shared" si="1481"/>
        <v>0.15680563878990383</v>
      </c>
      <c r="M2463" s="24">
        <f t="shared" si="1482"/>
        <v>876.81308379519783</v>
      </c>
      <c r="N2463" s="12">
        <f t="shared" si="1468"/>
        <v>0.72194210500988609</v>
      </c>
      <c r="O2463" s="24">
        <f t="shared" si="1469"/>
        <v>667.21125523296064</v>
      </c>
      <c r="P2463" s="12">
        <f t="shared" si="1483"/>
        <v>0.22762334475986851</v>
      </c>
      <c r="Q2463" s="24">
        <f t="shared" si="1484"/>
        <v>737.84846052603291</v>
      </c>
      <c r="R2463" s="12">
        <f t="shared" si="1470"/>
        <v>9.1836237476234303E-2</v>
      </c>
      <c r="S2463" s="24">
        <f t="shared" si="1471"/>
        <v>3147.044639413662</v>
      </c>
      <c r="T2463" s="12">
        <f t="shared" si="1485"/>
        <v>5.4642360023530331E-2</v>
      </c>
      <c r="W2463" s="24">
        <f t="shared" si="1486"/>
        <v>1091.5063371641477</v>
      </c>
      <c r="X2463" s="24">
        <f t="shared" si="1487"/>
        <v>650</v>
      </c>
      <c r="Y2463" s="13">
        <f t="shared" si="1472"/>
        <v>0.24026935110526823</v>
      </c>
      <c r="Z2463" s="24">
        <f t="shared" si="1473"/>
        <v>827.43752468379625</v>
      </c>
      <c r="AA2463" s="24">
        <f t="shared" si="1474"/>
        <v>9690.132019231196</v>
      </c>
      <c r="AB2463" s="24">
        <f t="shared" si="1488"/>
        <v>914.67739884509024</v>
      </c>
      <c r="AC2463" s="24">
        <f t="shared" si="1489"/>
        <v>737.84846052603291</v>
      </c>
      <c r="AD2463" s="123">
        <f t="shared" si="1490"/>
        <v>12225</v>
      </c>
      <c r="AE2463" s="14">
        <f t="shared" si="1491"/>
        <v>203.75</v>
      </c>
      <c r="AF2463" s="24">
        <f t="shared" si="1475"/>
        <v>500</v>
      </c>
      <c r="AG2463" s="3">
        <f t="shared" si="1492"/>
        <v>-1</v>
      </c>
      <c r="AH2463" s="14">
        <f t="shared" si="1459"/>
        <v>0</v>
      </c>
      <c r="AI2463" s="14">
        <f t="shared" si="1460"/>
        <v>0</v>
      </c>
      <c r="AJ2463" s="14">
        <f t="shared" si="1461"/>
        <v>0.64999999999999991</v>
      </c>
      <c r="AK2463" s="14">
        <f t="shared" si="1462"/>
        <v>0.87999999999999989</v>
      </c>
      <c r="AL2463" s="24">
        <f t="shared" si="1493"/>
        <v>892.85529683169239</v>
      </c>
      <c r="AM2463" s="14">
        <f t="shared" si="1494"/>
        <v>694.20425649923709</v>
      </c>
      <c r="AN2463" s="138" t="str">
        <f t="shared" si="1495"/>
        <v>modifiée</v>
      </c>
      <c r="AP2463" s="124"/>
    </row>
    <row r="2464" spans="2:42" x14ac:dyDescent="0.25">
      <c r="B2464" s="3">
        <f t="shared" si="1476"/>
        <v>12230</v>
      </c>
      <c r="C2464" s="14">
        <f t="shared" si="1477"/>
        <v>203.83333333333334</v>
      </c>
      <c r="D2464" s="11">
        <f t="shared" si="1478"/>
        <v>1128.3578472897254</v>
      </c>
      <c r="E2464" s="11">
        <f t="shared" si="1463"/>
        <v>1124.8246135778718</v>
      </c>
      <c r="F2464" s="11">
        <f t="shared" si="1479"/>
        <v>615.95870058854644</v>
      </c>
      <c r="G2464" s="11">
        <f t="shared" si="1464"/>
        <v>877.0407071399577</v>
      </c>
      <c r="H2464" s="11">
        <f t="shared" si="1465"/>
        <v>737.90310288605644</v>
      </c>
      <c r="I2464" s="24">
        <f t="shared" si="1480"/>
        <v>615.95870058854644</v>
      </c>
      <c r="J2464" s="12">
        <f t="shared" si="1466"/>
        <v>0.20783792374111706</v>
      </c>
      <c r="K2464" s="24">
        <f t="shared" si="1467"/>
        <v>772.53770537270896</v>
      </c>
      <c r="L2464" s="12">
        <f t="shared" si="1481"/>
        <v>0.15675075311936798</v>
      </c>
      <c r="M2464" s="24">
        <f t="shared" si="1482"/>
        <v>877.0407071399577</v>
      </c>
      <c r="N2464" s="12">
        <f t="shared" si="1468"/>
        <v>0.72214827103141754</v>
      </c>
      <c r="O2464" s="24">
        <f t="shared" si="1469"/>
        <v>667.02077317334715</v>
      </c>
      <c r="P2464" s="12">
        <f t="shared" si="1483"/>
        <v>0.22752363351814367</v>
      </c>
      <c r="Q2464" s="24">
        <f t="shared" si="1484"/>
        <v>737.90310288605644</v>
      </c>
      <c r="R2464" s="12">
        <f t="shared" si="1470"/>
        <v>9.2441247737435811E-2</v>
      </c>
      <c r="S2464" s="24">
        <f t="shared" si="1471"/>
        <v>3126.4478350010631</v>
      </c>
      <c r="T2464" s="12">
        <f t="shared" si="1485"/>
        <v>5.499262052552182E-2</v>
      </c>
      <c r="W2464" s="24">
        <f t="shared" si="1486"/>
        <v>1091.746606515253</v>
      </c>
      <c r="X2464" s="24">
        <f t="shared" si="1487"/>
        <v>650</v>
      </c>
      <c r="Y2464" s="13">
        <f t="shared" si="1472"/>
        <v>0.24023859138784309</v>
      </c>
      <c r="Z2464" s="24">
        <f t="shared" si="1473"/>
        <v>826.95017656546952</v>
      </c>
      <c r="AA2464" s="24">
        <f t="shared" si="1474"/>
        <v>9689.2728890505568</v>
      </c>
      <c r="AB2464" s="24">
        <f t="shared" si="1488"/>
        <v>914.82485470065467</v>
      </c>
      <c r="AC2464" s="24">
        <f t="shared" si="1489"/>
        <v>737.90310288605644</v>
      </c>
      <c r="AD2464" s="123">
        <f t="shared" si="1490"/>
        <v>12230</v>
      </c>
      <c r="AE2464" s="14">
        <f t="shared" si="1491"/>
        <v>203.83333333333334</v>
      </c>
      <c r="AF2464" s="24">
        <f t="shared" si="1475"/>
        <v>500</v>
      </c>
      <c r="AG2464" s="3">
        <f t="shared" si="1492"/>
        <v>-1</v>
      </c>
      <c r="AH2464" s="14">
        <f t="shared" si="1459"/>
        <v>0</v>
      </c>
      <c r="AI2464" s="14">
        <f t="shared" si="1460"/>
        <v>0</v>
      </c>
      <c r="AJ2464" s="14">
        <f t="shared" si="1461"/>
        <v>0.64999999999999991</v>
      </c>
      <c r="AK2464" s="14">
        <f t="shared" si="1462"/>
        <v>0.87999999999999989</v>
      </c>
      <c r="AL2464" s="24">
        <f t="shared" si="1493"/>
        <v>892.99227184715983</v>
      </c>
      <c r="AM2464" s="14">
        <f t="shared" si="1494"/>
        <v>694.23793717906653</v>
      </c>
      <c r="AN2464" s="138" t="str">
        <f t="shared" si="1495"/>
        <v>modifiée</v>
      </c>
      <c r="AP2464" s="124"/>
    </row>
    <row r="2465" spans="2:42" x14ac:dyDescent="0.25">
      <c r="B2465" s="3">
        <f t="shared" si="1476"/>
        <v>12235</v>
      </c>
      <c r="C2465" s="14">
        <f t="shared" si="1477"/>
        <v>203.91666666666666</v>
      </c>
      <c r="D2465" s="11">
        <f t="shared" si="1478"/>
        <v>1128.4190530080016</v>
      </c>
      <c r="E2465" s="11">
        <f t="shared" si="1463"/>
        <v>1125.0453890042438</v>
      </c>
      <c r="F2465" s="11">
        <f t="shared" si="1479"/>
        <v>616.11545134166579</v>
      </c>
      <c r="G2465" s="11">
        <f t="shared" si="1464"/>
        <v>877.26823077347581</v>
      </c>
      <c r="H2465" s="11">
        <f t="shared" si="1465"/>
        <v>737.95809550658191</v>
      </c>
      <c r="I2465" s="24">
        <f t="shared" si="1480"/>
        <v>616.11545134166579</v>
      </c>
      <c r="J2465" s="12">
        <f t="shared" si="1466"/>
        <v>0.20780106908073173</v>
      </c>
      <c r="K2465" s="24">
        <f t="shared" si="1467"/>
        <v>772.6747191758252</v>
      </c>
      <c r="L2465" s="12">
        <f t="shared" si="1481"/>
        <v>0.15669583680953628</v>
      </c>
      <c r="M2465" s="24">
        <f t="shared" si="1482"/>
        <v>877.26823077347581</v>
      </c>
      <c r="N2465" s="12">
        <f t="shared" si="1468"/>
        <v>0.72235382264714909</v>
      </c>
      <c r="O2465" s="24">
        <f t="shared" si="1469"/>
        <v>666.83096702384853</v>
      </c>
      <c r="P2465" s="12">
        <f t="shared" si="1483"/>
        <v>0.22742375919299621</v>
      </c>
      <c r="Q2465" s="24">
        <f t="shared" si="1484"/>
        <v>737.95809550658191</v>
      </c>
      <c r="R2465" s="12">
        <f t="shared" si="1470"/>
        <v>9.3048452755810002E-2</v>
      </c>
      <c r="S2465" s="24">
        <f t="shared" si="1471"/>
        <v>3106.0456170288871</v>
      </c>
      <c r="T2465" s="12">
        <f t="shared" si="1485"/>
        <v>5.5343969473437858E-2</v>
      </c>
      <c r="W2465" s="24">
        <f t="shared" si="1486"/>
        <v>1091.9868451066409</v>
      </c>
      <c r="X2465" s="24">
        <f t="shared" si="1487"/>
        <v>650</v>
      </c>
      <c r="Y2465" s="13">
        <f t="shared" si="1472"/>
        <v>0.24020795427183392</v>
      </c>
      <c r="Z2465" s="24">
        <f t="shared" si="1473"/>
        <v>826.46359744007327</v>
      </c>
      <c r="AA2465" s="24">
        <f t="shared" si="1474"/>
        <v>9688.4183566410484</v>
      </c>
      <c r="AB2465" s="24">
        <f t="shared" si="1488"/>
        <v>914.9724703066114</v>
      </c>
      <c r="AC2465" s="24">
        <f t="shared" si="1489"/>
        <v>737.95809550658191</v>
      </c>
      <c r="AD2465" s="123">
        <f t="shared" si="1490"/>
        <v>12235</v>
      </c>
      <c r="AE2465" s="14">
        <f t="shared" si="1491"/>
        <v>203.91666666666666</v>
      </c>
      <c r="AF2465" s="24">
        <f t="shared" si="1475"/>
        <v>500</v>
      </c>
      <c r="AG2465" s="3">
        <f t="shared" si="1492"/>
        <v>-1</v>
      </c>
      <c r="AH2465" s="14">
        <f t="shared" si="1459"/>
        <v>0</v>
      </c>
      <c r="AI2465" s="14">
        <f t="shared" si="1460"/>
        <v>0</v>
      </c>
      <c r="AJ2465" s="14">
        <f t="shared" si="1461"/>
        <v>0.64999999999999991</v>
      </c>
      <c r="AK2465" s="14">
        <f t="shared" si="1462"/>
        <v>0.87999999999999989</v>
      </c>
      <c r="AL2465" s="24">
        <f t="shared" si="1493"/>
        <v>893.12939606761904</v>
      </c>
      <c r="AM2465" s="14">
        <f t="shared" si="1494"/>
        <v>694.2719470285972</v>
      </c>
      <c r="AN2465" s="138" t="str">
        <f t="shared" si="1495"/>
        <v>modifiée</v>
      </c>
      <c r="AP2465" s="124"/>
    </row>
    <row r="2466" spans="2:42" x14ac:dyDescent="0.25">
      <c r="B2466" s="3">
        <f t="shared" si="1476"/>
        <v>12240</v>
      </c>
      <c r="C2466" s="14">
        <f t="shared" si="1477"/>
        <v>204</v>
      </c>
      <c r="D2466" s="11">
        <f t="shared" si="1478"/>
        <v>1128.4802337341505</v>
      </c>
      <c r="E2466" s="11">
        <f t="shared" si="1463"/>
        <v>1125.2661644306161</v>
      </c>
      <c r="F2466" s="11">
        <f t="shared" si="1479"/>
        <v>616.27214717847528</v>
      </c>
      <c r="G2466" s="11">
        <f t="shared" si="1464"/>
        <v>877.49565453266882</v>
      </c>
      <c r="H2466" s="11">
        <f t="shared" si="1465"/>
        <v>738.0134394760554</v>
      </c>
      <c r="I2466" s="24">
        <f t="shared" si="1480"/>
        <v>616.27214717847528</v>
      </c>
      <c r="J2466" s="12">
        <f t="shared" si="1466"/>
        <v>0.20776414557709516</v>
      </c>
      <c r="K2466" s="24">
        <f t="shared" si="1467"/>
        <v>772.81203766128453</v>
      </c>
      <c r="L2466" s="12">
        <f t="shared" si="1481"/>
        <v>0.15664088977033719</v>
      </c>
      <c r="M2466" s="24">
        <f t="shared" si="1482"/>
        <v>877.49565453266882</v>
      </c>
      <c r="N2466" s="12">
        <f t="shared" si="1468"/>
        <v>0.72255876239380001</v>
      </c>
      <c r="O2466" s="24">
        <f t="shared" si="1469"/>
        <v>666.64183338302439</v>
      </c>
      <c r="P2466" s="12">
        <f t="shared" si="1483"/>
        <v>0.22732372301808174</v>
      </c>
      <c r="Q2466" s="24">
        <f t="shared" si="1484"/>
        <v>738.0134394760554</v>
      </c>
      <c r="R2466" s="12">
        <f t="shared" si="1470"/>
        <v>9.3657839314103E-2</v>
      </c>
      <c r="S2466" s="24">
        <f t="shared" si="1471"/>
        <v>3085.8360706382814</v>
      </c>
      <c r="T2466" s="12">
        <f t="shared" si="1485"/>
        <v>5.5696396713477037E-2</v>
      </c>
      <c r="W2466" s="24">
        <f t="shared" si="1486"/>
        <v>1092.2270530609128</v>
      </c>
      <c r="X2466" s="24">
        <f t="shared" si="1487"/>
        <v>650</v>
      </c>
      <c r="Y2466" s="13">
        <f t="shared" si="1472"/>
        <v>0.24017743915062878</v>
      </c>
      <c r="Z2466" s="24">
        <f t="shared" si="1473"/>
        <v>825.97778424258195</v>
      </c>
      <c r="AA2466" s="24">
        <f t="shared" si="1474"/>
        <v>9687.5683985138166</v>
      </c>
      <c r="AB2466" s="24">
        <f t="shared" si="1488"/>
        <v>915.12024626848415</v>
      </c>
      <c r="AC2466" s="24">
        <f t="shared" si="1489"/>
        <v>738.0134394760554</v>
      </c>
      <c r="AD2466" s="123">
        <f t="shared" si="1490"/>
        <v>12240</v>
      </c>
      <c r="AE2466" s="14">
        <f t="shared" si="1491"/>
        <v>204</v>
      </c>
      <c r="AF2466" s="24">
        <f t="shared" si="1475"/>
        <v>500</v>
      </c>
      <c r="AG2466" s="3">
        <f t="shared" si="1492"/>
        <v>-1</v>
      </c>
      <c r="AH2466" s="14">
        <f t="shared" si="1459"/>
        <v>0</v>
      </c>
      <c r="AI2466" s="14">
        <f t="shared" si="1460"/>
        <v>0</v>
      </c>
      <c r="AJ2466" s="14">
        <f t="shared" si="1461"/>
        <v>0.64999999999999991</v>
      </c>
      <c r="AK2466" s="14">
        <f t="shared" si="1462"/>
        <v>0.87999999999999989</v>
      </c>
      <c r="AL2466" s="24">
        <f t="shared" si="1493"/>
        <v>893.26667004947149</v>
      </c>
      <c r="AM2466" s="14">
        <f t="shared" si="1494"/>
        <v>694.30628703803006</v>
      </c>
      <c r="AN2466" s="138" t="str">
        <f t="shared" si="1495"/>
        <v>modifiée</v>
      </c>
      <c r="AP2466" s="124"/>
    </row>
    <row r="2467" spans="2:42" x14ac:dyDescent="0.25">
      <c r="B2467" s="3">
        <f t="shared" si="1476"/>
        <v>12245</v>
      </c>
      <c r="C2467" s="14">
        <f t="shared" si="1477"/>
        <v>204.08333333333334</v>
      </c>
      <c r="D2467" s="11">
        <f t="shared" si="1478"/>
        <v>1128.5413894885735</v>
      </c>
      <c r="E2467" s="11">
        <f t="shared" si="1463"/>
        <v>1125.4869398569883</v>
      </c>
      <c r="F2467" s="11">
        <f t="shared" si="1479"/>
        <v>616.42878806824558</v>
      </c>
      <c r="G2467" s="11">
        <f t="shared" si="1464"/>
        <v>877.72297825568694</v>
      </c>
      <c r="H2467" s="11">
        <f t="shared" si="1465"/>
        <v>738.06913587276892</v>
      </c>
      <c r="I2467" s="24">
        <f t="shared" si="1480"/>
        <v>616.42878806824558</v>
      </c>
      <c r="J2467" s="12">
        <f t="shared" si="1466"/>
        <v>0.20772715305121855</v>
      </c>
      <c r="K2467" s="24">
        <f t="shared" si="1467"/>
        <v>772.94966179410005</v>
      </c>
      <c r="L2467" s="12">
        <f t="shared" si="1481"/>
        <v>0.1565859119113848</v>
      </c>
      <c r="M2467" s="24">
        <f t="shared" si="1482"/>
        <v>877.72297825568694</v>
      </c>
      <c r="N2467" s="12">
        <f t="shared" si="1468"/>
        <v>0.72276309279503559</v>
      </c>
      <c r="O2467" s="24">
        <f t="shared" si="1469"/>
        <v>666.45336887141127</v>
      </c>
      <c r="P2467" s="12">
        <f t="shared" si="1483"/>
        <v>0.22722352622024192</v>
      </c>
      <c r="Q2467" s="24">
        <f t="shared" si="1484"/>
        <v>738.06913587276892</v>
      </c>
      <c r="R2467" s="12">
        <f t="shared" si="1470"/>
        <v>9.4269393974824117E-2</v>
      </c>
      <c r="S2467" s="24">
        <f t="shared" si="1471"/>
        <v>3065.8172994162646</v>
      </c>
      <c r="T2467" s="12">
        <f t="shared" si="1485"/>
        <v>5.6049891963724362E-2</v>
      </c>
      <c r="W2467" s="24">
        <f t="shared" si="1486"/>
        <v>1092.4672305000634</v>
      </c>
      <c r="X2467" s="24">
        <f t="shared" si="1487"/>
        <v>650</v>
      </c>
      <c r="Y2467" s="13">
        <f t="shared" si="1472"/>
        <v>0.24014704542037346</v>
      </c>
      <c r="Z2467" s="24">
        <f t="shared" si="1473"/>
        <v>825.49273392312443</v>
      </c>
      <c r="AA2467" s="24">
        <f t="shared" si="1474"/>
        <v>9686.7229912855728</v>
      </c>
      <c r="AB2467" s="24">
        <f t="shared" si="1488"/>
        <v>915.26818318641608</v>
      </c>
      <c r="AC2467" s="24">
        <f t="shared" si="1489"/>
        <v>738.06913587276892</v>
      </c>
      <c r="AD2467" s="123">
        <f t="shared" si="1490"/>
        <v>12245</v>
      </c>
      <c r="AE2467" s="14">
        <f t="shared" si="1491"/>
        <v>204.08333333333334</v>
      </c>
      <c r="AF2467" s="24">
        <f t="shared" si="1475"/>
        <v>500</v>
      </c>
      <c r="AG2467" s="3">
        <f t="shared" si="1492"/>
        <v>-1</v>
      </c>
      <c r="AH2467" s="14">
        <f t="shared" si="1459"/>
        <v>0</v>
      </c>
      <c r="AI2467" s="14">
        <f t="shared" si="1460"/>
        <v>0</v>
      </c>
      <c r="AJ2467" s="14">
        <f t="shared" si="1461"/>
        <v>0.64999999999999991</v>
      </c>
      <c r="AK2467" s="14">
        <f t="shared" si="1462"/>
        <v>0.87999999999999989</v>
      </c>
      <c r="AL2467" s="24">
        <f t="shared" si="1493"/>
        <v>893.40409434401045</v>
      </c>
      <c r="AM2467" s="14">
        <f t="shared" si="1494"/>
        <v>694.34095818795754</v>
      </c>
      <c r="AN2467" s="138" t="str">
        <f t="shared" si="1495"/>
        <v>modifiée</v>
      </c>
      <c r="AP2467" s="124"/>
    </row>
    <row r="2468" spans="2:42" x14ac:dyDescent="0.25">
      <c r="B2468" s="3">
        <f t="shared" si="1476"/>
        <v>12250</v>
      </c>
      <c r="C2468" s="14">
        <f t="shared" si="1477"/>
        <v>204.16666666666666</v>
      </c>
      <c r="D2468" s="11">
        <f t="shared" si="1478"/>
        <v>1128.602520291648</v>
      </c>
      <c r="E2468" s="11">
        <f t="shared" si="1463"/>
        <v>1125.7077152833604</v>
      </c>
      <c r="F2468" s="11">
        <f t="shared" si="1479"/>
        <v>616.58537398015699</v>
      </c>
      <c r="G2468" s="11">
        <f t="shared" si="1464"/>
        <v>877.95020178190714</v>
      </c>
      <c r="H2468" s="11">
        <f t="shared" si="1465"/>
        <v>738.12518576473269</v>
      </c>
      <c r="I2468" s="24">
        <f t="shared" si="1480"/>
        <v>616.58537398015699</v>
      </c>
      <c r="J2468" s="12">
        <f t="shared" si="1466"/>
        <v>0.20769009132353258</v>
      </c>
      <c r="K2468" s="24">
        <f t="shared" si="1467"/>
        <v>773.08759254321683</v>
      </c>
      <c r="L2468" s="12">
        <f t="shared" si="1481"/>
        <v>0.15653090314191642</v>
      </c>
      <c r="M2468" s="24">
        <f t="shared" si="1482"/>
        <v>877.95020178190714</v>
      </c>
      <c r="N2468" s="12">
        <f t="shared" si="1468"/>
        <v>0.72296681636154447</v>
      </c>
      <c r="O2468" s="24">
        <f t="shared" si="1469"/>
        <v>666.26557013135073</v>
      </c>
      <c r="P2468" s="12">
        <f t="shared" si="1483"/>
        <v>0.22712317001932686</v>
      </c>
      <c r="Q2468" s="24">
        <f t="shared" si="1484"/>
        <v>738.12518576473269</v>
      </c>
      <c r="R2468" s="12">
        <f t="shared" si="1470"/>
        <v>9.4883103081754558E-2</v>
      </c>
      <c r="S2468" s="24">
        <f t="shared" si="1471"/>
        <v>3045.987425226595</v>
      </c>
      <c r="T2468" s="12">
        <f t="shared" si="1485"/>
        <v>5.6404444815463556E-2</v>
      </c>
      <c r="W2468" s="24">
        <f t="shared" si="1486"/>
        <v>1092.7073775454837</v>
      </c>
      <c r="X2468" s="24">
        <f t="shared" si="1487"/>
        <v>650</v>
      </c>
      <c r="Y2468" s="13">
        <f t="shared" si="1472"/>
        <v>0.24011677247996174</v>
      </c>
      <c r="Z2468" s="24">
        <f t="shared" si="1473"/>
        <v>825.00844344691586</v>
      </c>
      <c r="AA2468" s="24">
        <f t="shared" si="1474"/>
        <v>9685.882111678231</v>
      </c>
      <c r="AB2468" s="24">
        <f t="shared" si="1488"/>
        <v>915.41628165510815</v>
      </c>
      <c r="AC2468" s="24">
        <f t="shared" si="1489"/>
        <v>738.12518576473269</v>
      </c>
      <c r="AD2468" s="123">
        <f t="shared" si="1490"/>
        <v>12250</v>
      </c>
      <c r="AE2468" s="14">
        <f t="shared" si="1491"/>
        <v>204.16666666666666</v>
      </c>
      <c r="AF2468" s="24">
        <f t="shared" si="1475"/>
        <v>500</v>
      </c>
      <c r="AG2468" s="3">
        <f t="shared" si="1492"/>
        <v>-1</v>
      </c>
      <c r="AH2468" s="14">
        <f t="shared" si="1459"/>
        <v>0</v>
      </c>
      <c r="AI2468" s="14">
        <f t="shared" si="1460"/>
        <v>0</v>
      </c>
      <c r="AJ2468" s="14">
        <f t="shared" si="1461"/>
        <v>0.64999999999999991</v>
      </c>
      <c r="AK2468" s="14">
        <f t="shared" si="1462"/>
        <v>0.87999999999999989</v>
      </c>
      <c r="AL2468" s="24">
        <f t="shared" si="1493"/>
        <v>893.54166949736384</v>
      </c>
      <c r="AM2468" s="14">
        <f t="shared" si="1494"/>
        <v>694.37596144924396</v>
      </c>
      <c r="AN2468" s="138" t="str">
        <f t="shared" si="1495"/>
        <v>modifiée</v>
      </c>
      <c r="AP2468" s="124"/>
    </row>
    <row r="2469" spans="2:42" x14ac:dyDescent="0.25">
      <c r="B2469" s="3">
        <f t="shared" si="1476"/>
        <v>12255</v>
      </c>
      <c r="C2469" s="14">
        <f t="shared" si="1477"/>
        <v>204.25</v>
      </c>
      <c r="D2469" s="11">
        <f t="shared" si="1478"/>
        <v>1128.6636261637252</v>
      </c>
      <c r="E2469" s="11">
        <f t="shared" si="1463"/>
        <v>1125.9284907097326</v>
      </c>
      <c r="F2469" s="11">
        <f t="shared" si="1479"/>
        <v>616.74190488329896</v>
      </c>
      <c r="G2469" s="11">
        <f t="shared" si="1464"/>
        <v>878.17732495192649</v>
      </c>
      <c r="H2469" s="11">
        <f t="shared" si="1465"/>
        <v>738.18159020954818</v>
      </c>
      <c r="I2469" s="24">
        <f t="shared" si="1480"/>
        <v>616.74190488329896</v>
      </c>
      <c r="J2469" s="12">
        <f t="shared" si="1466"/>
        <v>0.20765296021388488</v>
      </c>
      <c r="K2469" s="24">
        <f t="shared" si="1467"/>
        <v>773.22583088153112</v>
      </c>
      <c r="L2469" s="12">
        <f t="shared" si="1481"/>
        <v>0.15647586337088115</v>
      </c>
      <c r="M2469" s="24">
        <f t="shared" si="1482"/>
        <v>878.17732495192649</v>
      </c>
      <c r="N2469" s="12">
        <f t="shared" si="1468"/>
        <v>0.72316993559111631</v>
      </c>
      <c r="O2469" s="24">
        <f t="shared" si="1469"/>
        <v>666.07843382681858</v>
      </c>
      <c r="P2469" s="12">
        <f t="shared" si="1483"/>
        <v>0.22702265562855806</v>
      </c>
      <c r="Q2469" s="24">
        <f t="shared" si="1484"/>
        <v>738.18159020954818</v>
      </c>
      <c r="R2469" s="12">
        <f t="shared" si="1470"/>
        <v>9.549895276150977E-2</v>
      </c>
      <c r="S2469" s="24">
        <f t="shared" si="1471"/>
        <v>3026.3445880423092</v>
      </c>
      <c r="T2469" s="12">
        <f t="shared" si="1485"/>
        <v>5.6760044734590807E-2</v>
      </c>
      <c r="W2469" s="24">
        <f t="shared" si="1486"/>
        <v>1092.9474943179637</v>
      </c>
      <c r="X2469" s="24">
        <f t="shared" si="1487"/>
        <v>650</v>
      </c>
      <c r="Y2469" s="13">
        <f t="shared" si="1472"/>
        <v>0.24008661973103873</v>
      </c>
      <c r="Z2469" s="24">
        <f t="shared" si="1473"/>
        <v>824.5249097942235</v>
      </c>
      <c r="AA2469" s="24">
        <f t="shared" si="1474"/>
        <v>9685.0457365190869</v>
      </c>
      <c r="AB2469" s="24">
        <f t="shared" si="1488"/>
        <v>915.56454226375592</v>
      </c>
      <c r="AC2469" s="24">
        <f t="shared" si="1489"/>
        <v>738.18159020954818</v>
      </c>
      <c r="AD2469" s="123">
        <f t="shared" si="1490"/>
        <v>12255</v>
      </c>
      <c r="AE2469" s="14">
        <f t="shared" si="1491"/>
        <v>204.25</v>
      </c>
      <c r="AF2469" s="24">
        <f t="shared" si="1475"/>
        <v>500</v>
      </c>
      <c r="AG2469" s="3">
        <f t="shared" si="1492"/>
        <v>-1</v>
      </c>
      <c r="AH2469" s="14">
        <f t="shared" si="1459"/>
        <v>0</v>
      </c>
      <c r="AI2469" s="14">
        <f t="shared" si="1460"/>
        <v>0</v>
      </c>
      <c r="AJ2469" s="14">
        <f t="shared" si="1461"/>
        <v>0.64999999999999991</v>
      </c>
      <c r="AK2469" s="14">
        <f t="shared" si="1462"/>
        <v>0.87999999999999989</v>
      </c>
      <c r="AL2469" s="24">
        <f t="shared" si="1493"/>
        <v>893.6793960504358</v>
      </c>
      <c r="AM2469" s="14">
        <f t="shared" si="1494"/>
        <v>694.41129778290804</v>
      </c>
      <c r="AN2469" s="138" t="str">
        <f t="shared" si="1495"/>
        <v>modifiée</v>
      </c>
      <c r="AP2469" s="124"/>
    </row>
    <row r="2470" spans="2:42" x14ac:dyDescent="0.25">
      <c r="B2470" s="3">
        <f t="shared" si="1476"/>
        <v>12260</v>
      </c>
      <c r="C2470" s="14">
        <f t="shared" si="1477"/>
        <v>204.33333333333334</v>
      </c>
      <c r="D2470" s="11">
        <f t="shared" si="1478"/>
        <v>1128.724707125132</v>
      </c>
      <c r="E2470" s="11">
        <f t="shared" si="1463"/>
        <v>1126.1492661361049</v>
      </c>
      <c r="F2470" s="11">
        <f t="shared" si="1479"/>
        <v>616.89838074666989</v>
      </c>
      <c r="G2470" s="11">
        <f t="shared" si="1464"/>
        <v>878.404347607555</v>
      </c>
      <c r="H2470" s="11">
        <f t="shared" si="1465"/>
        <v>738.23835025428275</v>
      </c>
      <c r="I2470" s="24">
        <f t="shared" si="1480"/>
        <v>616.89838074666989</v>
      </c>
      <c r="J2470" s="12">
        <f t="shared" si="1466"/>
        <v>0.20761575954153794</v>
      </c>
      <c r="K2470" s="24">
        <f t="shared" si="1467"/>
        <v>773.36437778591028</v>
      </c>
      <c r="L2470" s="12">
        <f t="shared" si="1481"/>
        <v>0.1564207925068388</v>
      </c>
      <c r="M2470" s="24">
        <f t="shared" si="1482"/>
        <v>878.404347607555</v>
      </c>
      <c r="N2470" s="12">
        <f t="shared" si="1468"/>
        <v>0.72337245296871877</v>
      </c>
      <c r="O2470" s="24">
        <f t="shared" si="1469"/>
        <v>665.89195664325621</v>
      </c>
      <c r="P2470" s="12">
        <f t="shared" si="1483"/>
        <v>0.2269219842542152</v>
      </c>
      <c r="Q2470" s="24">
        <f t="shared" si="1484"/>
        <v>738.23835025428275</v>
      </c>
      <c r="R2470" s="12">
        <f t="shared" si="1470"/>
        <v>9.6116928925160883E-2</v>
      </c>
      <c r="S2470" s="24">
        <f t="shared" si="1471"/>
        <v>3006.8869457797173</v>
      </c>
      <c r="T2470" s="12">
        <f t="shared" si="1485"/>
        <v>5.7116681062979319E-2</v>
      </c>
      <c r="W2470" s="24">
        <f t="shared" si="1486"/>
        <v>1093.1875809376947</v>
      </c>
      <c r="X2470" s="24">
        <f t="shared" si="1487"/>
        <v>650</v>
      </c>
      <c r="Y2470" s="13">
        <f t="shared" si="1472"/>
        <v>0.24005658657797149</v>
      </c>
      <c r="Z2470" s="24">
        <f t="shared" si="1473"/>
        <v>824.04212996025308</v>
      </c>
      <c r="AA2470" s="24">
        <f t="shared" si="1474"/>
        <v>9684.213842739653</v>
      </c>
      <c r="AB2470" s="24">
        <f t="shared" si="1488"/>
        <v>915.71296559598875</v>
      </c>
      <c r="AC2470" s="24">
        <f t="shared" si="1489"/>
        <v>738.23835025428275</v>
      </c>
      <c r="AD2470" s="123">
        <f t="shared" si="1490"/>
        <v>12260</v>
      </c>
      <c r="AE2470" s="14">
        <f t="shared" si="1491"/>
        <v>204.33333333333334</v>
      </c>
      <c r="AF2470" s="24">
        <f t="shared" si="1475"/>
        <v>500</v>
      </c>
      <c r="AG2470" s="3">
        <f t="shared" si="1492"/>
        <v>-1</v>
      </c>
      <c r="AH2470" s="14">
        <f t="shared" ref="AH2470:AH2533" si="1496">IF(AC2470&lt;=450,AthetaR30_0,IF(AC2470&gt;=650,AthetaR30_2,(IF(AC2470&lt;=550,AthetaR30_0+(AthetaR30_1-AthetaR30_0)/100*(AC2470-450),AthetaR30_1+(AthetaR30_2-AthetaR30_1)/100*(AC2470-550)))))</f>
        <v>0</v>
      </c>
      <c r="AI2470" s="14">
        <f t="shared" ref="AI2470:AI2533" si="1497">IF(AC2470&lt;=450,AthetaR60_0,IF(AC2470&gt;=650,AthetaR60_2,(IF(AC2470&lt;=550,AthetaR60_0+(AthetaR60_1-AthetaR60_0)/100*(AC2470-450),AthetaR60_1+(AthetaR60_2-AthetaR60_1)/100*(AC2470-550)))))</f>
        <v>0</v>
      </c>
      <c r="AJ2470" s="14">
        <f t="shared" ref="AJ2470:AJ2533" si="1498">IF(AC2470&lt;=450,AthetaR90_0,IF(AC2470&gt;=650,AthetaR90_2,(IF(AC2470&lt;=550,AthetaR90_0+(AthetaR90_1-AthetaR90_0)/100*(AC2470-450),AthetaR90_1+(AthetaR90_2-AthetaR90_1)/100*(AC2470-550)))))</f>
        <v>0.64999999999999991</v>
      </c>
      <c r="AK2470" s="14">
        <f t="shared" ref="AK2470:AK2533" si="1499">IF(AC2470&lt;=450,AthetaR120_0,IF(AC2470&gt;=650,AthetaR120_2,(IF(AC2470&lt;=550,AthetaR120_0+(AthetaR120_1-AthetaR120_0)/100*(AC2470-450),AthetaR120_1+(AthetaR120_2-AthetaR120_1)/100*(AC2470-550)))))</f>
        <v>0.87999999999999989</v>
      </c>
      <c r="AL2470" s="24">
        <f t="shared" si="1493"/>
        <v>893.81727453885014</v>
      </c>
      <c r="AM2470" s="14">
        <f t="shared" si="1494"/>
        <v>694.44696814000542</v>
      </c>
      <c r="AN2470" s="138" t="str">
        <f t="shared" si="1495"/>
        <v>modifiée</v>
      </c>
      <c r="AP2470" s="124"/>
    </row>
    <row r="2471" spans="2:42" x14ac:dyDescent="0.25">
      <c r="B2471" s="3">
        <f t="shared" si="1476"/>
        <v>12265</v>
      </c>
      <c r="C2471" s="14">
        <f t="shared" si="1477"/>
        <v>204.41666666666666</v>
      </c>
      <c r="D2471" s="11">
        <f t="shared" si="1478"/>
        <v>1128.7857631961713</v>
      </c>
      <c r="E2471" s="11">
        <f t="shared" si="1463"/>
        <v>1126.3700415624771</v>
      </c>
      <c r="F2471" s="11">
        <f t="shared" si="1479"/>
        <v>617.05480153917676</v>
      </c>
      <c r="G2471" s="11">
        <f t="shared" si="1464"/>
        <v>878.6312695918092</v>
      </c>
      <c r="H2471" s="11">
        <f t="shared" si="1465"/>
        <v>738.29546693534576</v>
      </c>
      <c r="I2471" s="24">
        <f t="shared" si="1480"/>
        <v>617.05480153917676</v>
      </c>
      <c r="J2471" s="12">
        <f t="shared" si="1466"/>
        <v>0.20757848912516694</v>
      </c>
      <c r="K2471" s="24">
        <f t="shared" si="1467"/>
        <v>773.50323423721227</v>
      </c>
      <c r="L2471" s="12">
        <f t="shared" si="1481"/>
        <v>0.15636569045800669</v>
      </c>
      <c r="M2471" s="24">
        <f t="shared" si="1482"/>
        <v>878.6312695918092</v>
      </c>
      <c r="N2471" s="12">
        <f t="shared" si="1468"/>
        <v>0.72357437096657451</v>
      </c>
      <c r="O2471" s="24">
        <f t="shared" si="1469"/>
        <v>665.70613528740307</v>
      </c>
      <c r="P2471" s="12">
        <f t="shared" si="1483"/>
        <v>0.22682115709584733</v>
      </c>
      <c r="Q2471" s="24">
        <f t="shared" si="1484"/>
        <v>738.29546693534576</v>
      </c>
      <c r="R2471" s="12">
        <f t="shared" si="1470"/>
        <v>9.6737017269914932E-2</v>
      </c>
      <c r="S2471" s="24">
        <f t="shared" si="1471"/>
        <v>2987.6126741338521</v>
      </c>
      <c r="T2471" s="12">
        <f t="shared" si="1485"/>
        <v>5.7474343019945903E-2</v>
      </c>
      <c r="W2471" s="24">
        <f t="shared" si="1486"/>
        <v>1093.4276375242728</v>
      </c>
      <c r="X2471" s="24">
        <f t="shared" si="1487"/>
        <v>650</v>
      </c>
      <c r="Y2471" s="13">
        <f t="shared" si="1472"/>
        <v>0.24002667242785417</v>
      </c>
      <c r="Z2471" s="24">
        <f t="shared" si="1473"/>
        <v>823.56010095510896</v>
      </c>
      <c r="AA2471" s="24">
        <f t="shared" si="1474"/>
        <v>9683.3864073759196</v>
      </c>
      <c r="AB2471" s="24">
        <f t="shared" si="1488"/>
        <v>915.86155222980926</v>
      </c>
      <c r="AC2471" s="24">
        <f t="shared" si="1489"/>
        <v>738.29546693534576</v>
      </c>
      <c r="AD2471" s="123">
        <f t="shared" si="1490"/>
        <v>12265</v>
      </c>
      <c r="AE2471" s="14">
        <f t="shared" si="1491"/>
        <v>204.41666666666666</v>
      </c>
      <c r="AF2471" s="24">
        <f t="shared" si="1475"/>
        <v>500</v>
      </c>
      <c r="AG2471" s="3">
        <f t="shared" si="1492"/>
        <v>-1</v>
      </c>
      <c r="AH2471" s="14">
        <f t="shared" si="1496"/>
        <v>0</v>
      </c>
      <c r="AI2471" s="14">
        <f t="shared" si="1497"/>
        <v>0</v>
      </c>
      <c r="AJ2471" s="14">
        <f t="shared" si="1498"/>
        <v>0.64999999999999991</v>
      </c>
      <c r="AK2471" s="14">
        <f t="shared" si="1499"/>
        <v>0.87999999999999989</v>
      </c>
      <c r="AL2471" s="24">
        <f t="shared" si="1493"/>
        <v>893.9553054928931</v>
      </c>
      <c r="AM2471" s="14">
        <f t="shared" si="1494"/>
        <v>694.48297346151355</v>
      </c>
      <c r="AN2471" s="138" t="str">
        <f t="shared" si="1495"/>
        <v>modifiée</v>
      </c>
      <c r="AP2471" s="124"/>
    </row>
    <row r="2472" spans="2:42" x14ac:dyDescent="0.25">
      <c r="B2472" s="3">
        <f t="shared" si="1476"/>
        <v>12270</v>
      </c>
      <c r="C2472" s="14">
        <f t="shared" si="1477"/>
        <v>204.5</v>
      </c>
      <c r="D2472" s="11">
        <f t="shared" si="1478"/>
        <v>1128.8467943971195</v>
      </c>
      <c r="E2472" s="11">
        <f t="shared" si="1463"/>
        <v>1126.5908169888494</v>
      </c>
      <c r="F2472" s="11">
        <f t="shared" si="1479"/>
        <v>617.21116722963473</v>
      </c>
      <c r="G2472" s="11">
        <f t="shared" si="1464"/>
        <v>878.85809074890506</v>
      </c>
      <c r="H2472" s="11">
        <f t="shared" si="1465"/>
        <v>738.35294127836573</v>
      </c>
      <c r="I2472" s="24">
        <f t="shared" si="1480"/>
        <v>617.21116722963473</v>
      </c>
      <c r="J2472" s="12">
        <f t="shared" si="1466"/>
        <v>0.2075411487828577</v>
      </c>
      <c r="K2472" s="24">
        <f t="shared" si="1467"/>
        <v>773.64240122030515</v>
      </c>
      <c r="L2472" s="12">
        <f t="shared" si="1481"/>
        <v>0.15631055713230518</v>
      </c>
      <c r="M2472" s="24">
        <f t="shared" si="1482"/>
        <v>878.85809074890506</v>
      </c>
      <c r="N2472" s="12">
        <f t="shared" si="1468"/>
        <v>0.72377569204423553</v>
      </c>
      <c r="O2472" s="24">
        <f t="shared" si="1469"/>
        <v>665.52096648713132</v>
      </c>
      <c r="P2472" s="12">
        <f t="shared" si="1483"/>
        <v>0.22672017534648295</v>
      </c>
      <c r="Q2472" s="24">
        <f t="shared" si="1484"/>
        <v>738.35294127836573</v>
      </c>
      <c r="R2472" s="12">
        <f t="shared" si="1470"/>
        <v>9.7359203280848461E-2</v>
      </c>
      <c r="S2472" s="24">
        <f t="shared" si="1471"/>
        <v>2968.5199664154911</v>
      </c>
      <c r="T2472" s="12">
        <f t="shared" si="1485"/>
        <v>5.7833019703750987E-2</v>
      </c>
      <c r="W2472" s="24">
        <f t="shared" si="1486"/>
        <v>1093.6676641967006</v>
      </c>
      <c r="X2472" s="24">
        <f t="shared" si="1487"/>
        <v>650</v>
      </c>
      <c r="Y2472" s="13">
        <f t="shared" si="1472"/>
        <v>0.23999687669049097</v>
      </c>
      <c r="Z2472" s="24">
        <f t="shared" si="1473"/>
        <v>823.07881980372031</v>
      </c>
      <c r="AA2472" s="24">
        <f t="shared" si="1474"/>
        <v>9682.5634075676753</v>
      </c>
      <c r="AB2472" s="24">
        <f t="shared" si="1488"/>
        <v>916.01030273753315</v>
      </c>
      <c r="AC2472" s="24">
        <f t="shared" si="1489"/>
        <v>738.35294127836573</v>
      </c>
      <c r="AD2472" s="123">
        <f t="shared" si="1490"/>
        <v>12270</v>
      </c>
      <c r="AE2472" s="14">
        <f t="shared" si="1491"/>
        <v>204.5</v>
      </c>
      <c r="AF2472" s="24">
        <f t="shared" si="1475"/>
        <v>500</v>
      </c>
      <c r="AG2472" s="3">
        <f t="shared" si="1492"/>
        <v>-1</v>
      </c>
      <c r="AH2472" s="14">
        <f t="shared" si="1496"/>
        <v>0</v>
      </c>
      <c r="AI2472" s="14">
        <f t="shared" si="1497"/>
        <v>0</v>
      </c>
      <c r="AJ2472" s="14">
        <f t="shared" si="1498"/>
        <v>0.64999999999999991</v>
      </c>
      <c r="AK2472" s="14">
        <f t="shared" si="1499"/>
        <v>0.87999999999999989</v>
      </c>
      <c r="AL2472" s="24">
        <f t="shared" si="1493"/>
        <v>894.09348943745863</v>
      </c>
      <c r="AM2472" s="14">
        <f t="shared" si="1494"/>
        <v>694.51931467821657</v>
      </c>
      <c r="AN2472" s="138" t="str">
        <f t="shared" si="1495"/>
        <v>modifiée</v>
      </c>
      <c r="AP2472" s="124"/>
    </row>
    <row r="2473" spans="2:42" x14ac:dyDescent="0.25">
      <c r="B2473" s="3">
        <f t="shared" si="1476"/>
        <v>12275</v>
      </c>
      <c r="C2473" s="14">
        <f t="shared" si="1477"/>
        <v>204.58333333333334</v>
      </c>
      <c r="D2473" s="11">
        <f t="shared" si="1478"/>
        <v>1128.9078007482299</v>
      </c>
      <c r="E2473" s="11">
        <f t="shared" si="1463"/>
        <v>1126.8115924152216</v>
      </c>
      <c r="F2473" s="11">
        <f t="shared" si="1479"/>
        <v>617.36747778676704</v>
      </c>
      <c r="G2473" s="11">
        <f t="shared" si="1464"/>
        <v>879.08481092425154</v>
      </c>
      <c r="H2473" s="11">
        <f t="shared" si="1465"/>
        <v>738.41077429806944</v>
      </c>
      <c r="I2473" s="24">
        <f t="shared" si="1480"/>
        <v>617.36747778676704</v>
      </c>
      <c r="J2473" s="12">
        <f t="shared" si="1466"/>
        <v>0.207503738332104</v>
      </c>
      <c r="K2473" s="24">
        <f t="shared" si="1467"/>
        <v>773.78187972408762</v>
      </c>
      <c r="L2473" s="12">
        <f t="shared" si="1481"/>
        <v>0.15625539243724737</v>
      </c>
      <c r="M2473" s="24">
        <f t="shared" si="1482"/>
        <v>879.08481092425154</v>
      </c>
      <c r="N2473" s="12">
        <f t="shared" si="1468"/>
        <v>0.72397641864866091</v>
      </c>
      <c r="O2473" s="24">
        <f t="shared" si="1469"/>
        <v>665.33644699128058</v>
      </c>
      <c r="P2473" s="12">
        <f t="shared" si="1483"/>
        <v>0.22661904019228102</v>
      </c>
      <c r="Q2473" s="24">
        <f t="shared" si="1484"/>
        <v>738.41077429806944</v>
      </c>
      <c r="R2473" s="12">
        <f t="shared" si="1470"/>
        <v>9.7983472232701804E-2</v>
      </c>
      <c r="S2473" s="24">
        <f t="shared" si="1471"/>
        <v>2949.6070333895118</v>
      </c>
      <c r="T2473" s="12">
        <f t="shared" si="1485"/>
        <v>5.8192700093062835E-2</v>
      </c>
      <c r="W2473" s="24">
        <f t="shared" si="1486"/>
        <v>1093.907661073391</v>
      </c>
      <c r="X2473" s="24">
        <f t="shared" si="1487"/>
        <v>650</v>
      </c>
      <c r="Y2473" s="13">
        <f t="shared" si="1472"/>
        <v>0.23996719877838804</v>
      </c>
      <c r="Z2473" s="24">
        <f t="shared" si="1473"/>
        <v>822.59828354576712</v>
      </c>
      <c r="AA2473" s="24">
        <f t="shared" si="1474"/>
        <v>9681.7448205582423</v>
      </c>
      <c r="AB2473" s="24">
        <f t="shared" si="1488"/>
        <v>916.15921768573025</v>
      </c>
      <c r="AC2473" s="24">
        <f t="shared" si="1489"/>
        <v>738.41077429806944</v>
      </c>
      <c r="AD2473" s="123">
        <f t="shared" si="1490"/>
        <v>12275</v>
      </c>
      <c r="AE2473" s="14">
        <f t="shared" si="1491"/>
        <v>204.58333333333334</v>
      </c>
      <c r="AF2473" s="24">
        <f t="shared" si="1475"/>
        <v>500</v>
      </c>
      <c r="AG2473" s="3">
        <f t="shared" si="1492"/>
        <v>-1</v>
      </c>
      <c r="AH2473" s="14">
        <f t="shared" si="1496"/>
        <v>0</v>
      </c>
      <c r="AI2473" s="14">
        <f t="shared" si="1497"/>
        <v>0</v>
      </c>
      <c r="AJ2473" s="14">
        <f t="shared" si="1498"/>
        <v>0.64999999999999991</v>
      </c>
      <c r="AK2473" s="14">
        <f t="shared" si="1499"/>
        <v>0.87999999999999989</v>
      </c>
      <c r="AL2473" s="24">
        <f t="shared" si="1493"/>
        <v>894.23182689199234</v>
      </c>
      <c r="AM2473" s="14">
        <f t="shared" si="1494"/>
        <v>694.55599271059361</v>
      </c>
      <c r="AN2473" s="138" t="str">
        <f t="shared" si="1495"/>
        <v>modifiée</v>
      </c>
      <c r="AP2473" s="124"/>
    </row>
    <row r="2474" spans="2:42" x14ac:dyDescent="0.25">
      <c r="B2474" s="3">
        <f t="shared" si="1476"/>
        <v>12280</v>
      </c>
      <c r="C2474" s="14">
        <f t="shared" si="1477"/>
        <v>204.66666666666666</v>
      </c>
      <c r="D2474" s="11">
        <f t="shared" si="1478"/>
        <v>1128.9687822697297</v>
      </c>
      <c r="E2474" s="11">
        <f t="shared" si="1463"/>
        <v>1127.0323678415939</v>
      </c>
      <c r="F2474" s="11">
        <f t="shared" si="1479"/>
        <v>617.52373317920433</v>
      </c>
      <c r="G2474" s="11">
        <f t="shared" si="1464"/>
        <v>879.31142996444385</v>
      </c>
      <c r="H2474" s="11">
        <f t="shared" si="1465"/>
        <v>738.4689669981625</v>
      </c>
      <c r="I2474" s="24">
        <f t="shared" si="1480"/>
        <v>617.52373317920433</v>
      </c>
      <c r="J2474" s="12">
        <f t="shared" si="1466"/>
        <v>0.20746625758980583</v>
      </c>
      <c r="K2474" s="24">
        <f t="shared" si="1467"/>
        <v>773.92167074150825</v>
      </c>
      <c r="L2474" s="12">
        <f t="shared" si="1481"/>
        <v>0.15620019628004714</v>
      </c>
      <c r="M2474" s="24">
        <f t="shared" si="1482"/>
        <v>879.31142996444385</v>
      </c>
      <c r="N2474" s="12">
        <f t="shared" si="1468"/>
        <v>0.72417655321428975</v>
      </c>
      <c r="O2474" s="24">
        <f t="shared" si="1469"/>
        <v>665.1525735694961</v>
      </c>
      <c r="P2474" s="12">
        <f t="shared" si="1483"/>
        <v>0.22651775281296221</v>
      </c>
      <c r="Q2474" s="24">
        <f t="shared" si="1484"/>
        <v>738.4689669981625</v>
      </c>
      <c r="R2474" s="12">
        <f t="shared" si="1470"/>
        <v>9.8609809191730527E-2</v>
      </c>
      <c r="S2474" s="24">
        <f t="shared" si="1471"/>
        <v>2930.8721031146661</v>
      </c>
      <c r="T2474" s="12">
        <f t="shared" si="1485"/>
        <v>5.8553373048556838E-2</v>
      </c>
      <c r="W2474" s="24">
        <f t="shared" si="1486"/>
        <v>1094.1476282721694</v>
      </c>
      <c r="X2474" s="24">
        <f t="shared" si="1487"/>
        <v>650</v>
      </c>
      <c r="Y2474" s="13">
        <f t="shared" si="1472"/>
        <v>0.23993763810674176</v>
      </c>
      <c r="Z2474" s="24">
        <f t="shared" si="1473"/>
        <v>822.11848923561206</v>
      </c>
      <c r="AA2474" s="24">
        <f t="shared" si="1474"/>
        <v>9680.9306236940156</v>
      </c>
      <c r="AB2474" s="24">
        <f t="shared" si="1488"/>
        <v>916.3082976351659</v>
      </c>
      <c r="AC2474" s="24">
        <f t="shared" si="1489"/>
        <v>738.4689669981625</v>
      </c>
      <c r="AD2474" s="123">
        <f t="shared" si="1490"/>
        <v>12280</v>
      </c>
      <c r="AE2474" s="14">
        <f t="shared" si="1491"/>
        <v>204.66666666666666</v>
      </c>
      <c r="AF2474" s="24">
        <f t="shared" si="1475"/>
        <v>500</v>
      </c>
      <c r="AG2474" s="3">
        <f t="shared" si="1492"/>
        <v>-1</v>
      </c>
      <c r="AH2474" s="14">
        <f t="shared" si="1496"/>
        <v>0</v>
      </c>
      <c r="AI2474" s="14">
        <f t="shared" si="1497"/>
        <v>0</v>
      </c>
      <c r="AJ2474" s="14">
        <f t="shared" si="1498"/>
        <v>0.64999999999999991</v>
      </c>
      <c r="AK2474" s="14">
        <f t="shared" si="1499"/>
        <v>0.87999999999999989</v>
      </c>
      <c r="AL2474" s="24">
        <f t="shared" si="1493"/>
        <v>894.3703183704381</v>
      </c>
      <c r="AM2474" s="14">
        <f t="shared" si="1494"/>
        <v>694.59300846870678</v>
      </c>
      <c r="AN2474" s="138" t="str">
        <f t="shared" si="1495"/>
        <v>modifiée</v>
      </c>
      <c r="AP2474" s="124"/>
    </row>
    <row r="2475" spans="2:42" x14ac:dyDescent="0.25">
      <c r="B2475" s="3">
        <f t="shared" si="1476"/>
        <v>12285</v>
      </c>
      <c r="C2475" s="14">
        <f t="shared" si="1477"/>
        <v>204.75</v>
      </c>
      <c r="D2475" s="11">
        <f t="shared" si="1478"/>
        <v>1129.0297389818222</v>
      </c>
      <c r="E2475" s="11">
        <f t="shared" si="1463"/>
        <v>1127.2531432679662</v>
      </c>
      <c r="F2475" s="11">
        <f t="shared" si="1479"/>
        <v>617.67993337548432</v>
      </c>
      <c r="G2475" s="11">
        <f t="shared" si="1464"/>
        <v>879.53794771725677</v>
      </c>
      <c r="H2475" s="11">
        <f t="shared" si="1465"/>
        <v>738.52752037121104</v>
      </c>
      <c r="I2475" s="24">
        <f t="shared" si="1480"/>
        <v>617.67993337548432</v>
      </c>
      <c r="J2475" s="12">
        <f t="shared" si="1466"/>
        <v>0.20742870637226704</v>
      </c>
      <c r="K2475" s="24">
        <f t="shared" si="1467"/>
        <v>774.06177526958572</v>
      </c>
      <c r="L2475" s="12">
        <f t="shared" si="1481"/>
        <v>0.15614496856753715</v>
      </c>
      <c r="M2475" s="24">
        <f t="shared" si="1482"/>
        <v>879.53794771725677</v>
      </c>
      <c r="N2475" s="12">
        <f t="shared" si="1468"/>
        <v>0.72437609816311654</v>
      </c>
      <c r="O2475" s="24">
        <f t="shared" si="1469"/>
        <v>664.9693430120667</v>
      </c>
      <c r="P2475" s="12">
        <f t="shared" si="1483"/>
        <v>0.2264163143815604</v>
      </c>
      <c r="Q2475" s="24">
        <f t="shared" si="1484"/>
        <v>738.52752037121104</v>
      </c>
      <c r="R2475" s="12">
        <f t="shared" si="1470"/>
        <v>9.9238199017606499E-2</v>
      </c>
      <c r="S2475" s="24">
        <f t="shared" si="1471"/>
        <v>2912.3134207849498</v>
      </c>
      <c r="T2475" s="12">
        <f t="shared" si="1485"/>
        <v>5.89150273144569E-2</v>
      </c>
      <c r="W2475" s="24">
        <f t="shared" si="1486"/>
        <v>1094.3875659102762</v>
      </c>
      <c r="X2475" s="24">
        <f t="shared" si="1487"/>
        <v>650</v>
      </c>
      <c r="Y2475" s="13">
        <f t="shared" si="1472"/>
        <v>0.23990819409343178</v>
      </c>
      <c r="Z2475" s="24">
        <f t="shared" si="1473"/>
        <v>821.6394339422493</v>
      </c>
      <c r="AA2475" s="24">
        <f t="shared" si="1474"/>
        <v>9680.1207944242196</v>
      </c>
      <c r="AB2475" s="24">
        <f t="shared" si="1488"/>
        <v>916.45754314074361</v>
      </c>
      <c r="AC2475" s="24">
        <f t="shared" si="1489"/>
        <v>738.52752037121104</v>
      </c>
      <c r="AD2475" s="123">
        <f t="shared" si="1490"/>
        <v>12285</v>
      </c>
      <c r="AE2475" s="14">
        <f t="shared" si="1491"/>
        <v>204.75</v>
      </c>
      <c r="AF2475" s="24">
        <f t="shared" si="1475"/>
        <v>500</v>
      </c>
      <c r="AG2475" s="3">
        <f t="shared" si="1492"/>
        <v>-1</v>
      </c>
      <c r="AH2475" s="14">
        <f t="shared" si="1496"/>
        <v>0</v>
      </c>
      <c r="AI2475" s="14">
        <f t="shared" si="1497"/>
        <v>0</v>
      </c>
      <c r="AJ2475" s="14">
        <f t="shared" si="1498"/>
        <v>0.64999999999999991</v>
      </c>
      <c r="AK2475" s="14">
        <f t="shared" si="1499"/>
        <v>0.87999999999999989</v>
      </c>
      <c r="AL2475" s="24">
        <f t="shared" si="1493"/>
        <v>894.50896438118389</v>
      </c>
      <c r="AM2475" s="14">
        <f t="shared" si="1494"/>
        <v>694.63036285209148</v>
      </c>
      <c r="AN2475" s="138" t="str">
        <f t="shared" si="1495"/>
        <v>modifiée</v>
      </c>
      <c r="AP2475" s="124"/>
    </row>
    <row r="2476" spans="2:42" x14ac:dyDescent="0.25">
      <c r="B2476" s="3">
        <f t="shared" si="1476"/>
        <v>12290</v>
      </c>
      <c r="C2476" s="14">
        <f t="shared" si="1477"/>
        <v>204.83333333333334</v>
      </c>
      <c r="D2476" s="11">
        <f t="shared" si="1478"/>
        <v>1129.0906709046856</v>
      </c>
      <c r="E2476" s="11">
        <f t="shared" si="1463"/>
        <v>1127.4739186943384</v>
      </c>
      <c r="F2476" s="11">
        <f t="shared" si="1479"/>
        <v>617.83607834405188</v>
      </c>
      <c r="G2476" s="11">
        <f t="shared" si="1464"/>
        <v>879.76436403163837</v>
      </c>
      <c r="H2476" s="11">
        <f t="shared" si="1465"/>
        <v>738.58643539852551</v>
      </c>
      <c r="I2476" s="24">
        <f t="shared" si="1480"/>
        <v>617.83607834405188</v>
      </c>
      <c r="J2476" s="12">
        <f t="shared" si="1466"/>
        <v>0.20739108449519278</v>
      </c>
      <c r="K2476" s="24">
        <f t="shared" si="1467"/>
        <v>774.20219430942984</v>
      </c>
      <c r="L2476" s="12">
        <f t="shared" si="1481"/>
        <v>0.15608970920622406</v>
      </c>
      <c r="M2476" s="24">
        <f t="shared" si="1482"/>
        <v>879.76436403163837</v>
      </c>
      <c r="N2476" s="12">
        <f t="shared" si="1468"/>
        <v>0.72457505590476545</v>
      </c>
      <c r="O2476" s="24">
        <f t="shared" si="1469"/>
        <v>664.78675212976509</v>
      </c>
      <c r="P2476" s="12">
        <f t="shared" si="1483"/>
        <v>0.22631472606466638</v>
      </c>
      <c r="Q2476" s="24">
        <f t="shared" si="1484"/>
        <v>738.58643539852551</v>
      </c>
      <c r="R2476" s="12">
        <f t="shared" si="1470"/>
        <v>9.9868626365380728E-2</v>
      </c>
      <c r="S2476" s="24">
        <f t="shared" si="1471"/>
        <v>2893.9292485721917</v>
      </c>
      <c r="T2476" s="12">
        <f t="shared" si="1485"/>
        <v>5.927765152017736E-2</v>
      </c>
      <c r="W2476" s="24">
        <f t="shared" si="1486"/>
        <v>1094.6274741043696</v>
      </c>
      <c r="X2476" s="24">
        <f t="shared" si="1487"/>
        <v>650</v>
      </c>
      <c r="Y2476" s="13">
        <f t="shared" si="1472"/>
        <v>0.23987886615901052</v>
      </c>
      <c r="Z2476" s="24">
        <f t="shared" si="1473"/>
        <v>821.16111474921922</v>
      </c>
      <c r="AA2476" s="24">
        <f t="shared" si="1474"/>
        <v>9679.3153103005316</v>
      </c>
      <c r="AB2476" s="24">
        <f t="shared" si="1488"/>
        <v>916.60695475144757</v>
      </c>
      <c r="AC2476" s="24">
        <f t="shared" si="1489"/>
        <v>738.58643539852551</v>
      </c>
      <c r="AD2476" s="123">
        <f t="shared" si="1490"/>
        <v>12290</v>
      </c>
      <c r="AE2476" s="14">
        <f t="shared" si="1491"/>
        <v>204.83333333333334</v>
      </c>
      <c r="AF2476" s="24">
        <f t="shared" si="1475"/>
        <v>500</v>
      </c>
      <c r="AG2476" s="3">
        <f t="shared" si="1492"/>
        <v>-1</v>
      </c>
      <c r="AH2476" s="14">
        <f t="shared" si="1496"/>
        <v>0</v>
      </c>
      <c r="AI2476" s="14">
        <f t="shared" si="1497"/>
        <v>0</v>
      </c>
      <c r="AJ2476" s="14">
        <f t="shared" si="1498"/>
        <v>0.64999999999999991</v>
      </c>
      <c r="AK2476" s="14">
        <f t="shared" si="1499"/>
        <v>0.87999999999999989</v>
      </c>
      <c r="AL2476" s="24">
        <f t="shared" si="1493"/>
        <v>894.64776542700884</v>
      </c>
      <c r="AM2476" s="14">
        <f t="shared" si="1494"/>
        <v>694.66805674964792</v>
      </c>
      <c r="AN2476" s="138" t="str">
        <f t="shared" si="1495"/>
        <v>modifiée</v>
      </c>
      <c r="AP2476" s="124"/>
    </row>
    <row r="2477" spans="2:42" x14ac:dyDescent="0.25">
      <c r="B2477" s="3">
        <f t="shared" si="1476"/>
        <v>12295</v>
      </c>
      <c r="C2477" s="14">
        <f t="shared" si="1477"/>
        <v>204.91666666666666</v>
      </c>
      <c r="D2477" s="11">
        <f t="shared" si="1478"/>
        <v>1129.1515780584743</v>
      </c>
      <c r="E2477" s="11">
        <f t="shared" si="1463"/>
        <v>1127.6946941207104</v>
      </c>
      <c r="F2477" s="11">
        <f t="shared" si="1479"/>
        <v>617.99216805325807</v>
      </c>
      <c r="G2477" s="11">
        <f t="shared" si="1464"/>
        <v>879.99067875770299</v>
      </c>
      <c r="H2477" s="11">
        <f t="shared" si="1465"/>
        <v>738.64571305004574</v>
      </c>
      <c r="I2477" s="24">
        <f t="shared" si="1480"/>
        <v>617.99216805325807</v>
      </c>
      <c r="J2477" s="12">
        <f t="shared" si="1466"/>
        <v>0.20735339177368789</v>
      </c>
      <c r="K2477" s="24">
        <f t="shared" si="1467"/>
        <v>774.34292886626042</v>
      </c>
      <c r="L2477" s="12">
        <f t="shared" si="1481"/>
        <v>0.1560344181022264</v>
      </c>
      <c r="M2477" s="24">
        <f t="shared" si="1482"/>
        <v>879.99067875770299</v>
      </c>
      <c r="N2477" s="12">
        <f t="shared" si="1468"/>
        <v>0.72477342883656282</v>
      </c>
      <c r="O2477" s="24">
        <f t="shared" si="1469"/>
        <v>664.60479775368958</v>
      </c>
      <c r="P2477" s="12">
        <f t="shared" si="1483"/>
        <v>0.22621298902224762</v>
      </c>
      <c r="Q2477" s="24">
        <f t="shared" si="1484"/>
        <v>738.64571305004574</v>
      </c>
      <c r="R2477" s="12">
        <f t="shared" si="1470"/>
        <v>0.10050107568749658</v>
      </c>
      <c r="S2477" s="24">
        <f t="shared" si="1471"/>
        <v>2875.7178654701652</v>
      </c>
      <c r="T2477" s="12">
        <f t="shared" si="1485"/>
        <v>5.9641234181939021E-2</v>
      </c>
      <c r="W2477" s="24">
        <f t="shared" si="1486"/>
        <v>1094.8673529705286</v>
      </c>
      <c r="X2477" s="24">
        <f t="shared" si="1487"/>
        <v>650</v>
      </c>
      <c r="Y2477" s="13">
        <f t="shared" si="1472"/>
        <v>0.23984965372669059</v>
      </c>
      <c r="Z2477" s="24">
        <f t="shared" si="1473"/>
        <v>820.68352875454593</v>
      </c>
      <c r="AA2477" s="24">
        <f t="shared" si="1474"/>
        <v>9678.5141489765865</v>
      </c>
      <c r="AB2477" s="24">
        <f t="shared" si="1488"/>
        <v>916.75653301028717</v>
      </c>
      <c r="AC2477" s="24">
        <f t="shared" si="1489"/>
        <v>738.64571305004574</v>
      </c>
      <c r="AD2477" s="123">
        <f t="shared" si="1490"/>
        <v>12295</v>
      </c>
      <c r="AE2477" s="14">
        <f t="shared" si="1491"/>
        <v>204.91666666666666</v>
      </c>
      <c r="AF2477" s="24">
        <f t="shared" si="1475"/>
        <v>500</v>
      </c>
      <c r="AG2477" s="3">
        <f t="shared" si="1492"/>
        <v>-1</v>
      </c>
      <c r="AH2477" s="14">
        <f t="shared" si="1496"/>
        <v>0</v>
      </c>
      <c r="AI2477" s="14">
        <f t="shared" si="1497"/>
        <v>0</v>
      </c>
      <c r="AJ2477" s="14">
        <f t="shared" si="1498"/>
        <v>0.64999999999999991</v>
      </c>
      <c r="AK2477" s="14">
        <f t="shared" si="1499"/>
        <v>0.87999999999999989</v>
      </c>
      <c r="AL2477" s="24">
        <f t="shared" si="1493"/>
        <v>894.78672200503172</v>
      </c>
      <c r="AM2477" s="14">
        <f t="shared" si="1494"/>
        <v>694.70609103953484</v>
      </c>
      <c r="AN2477" s="138" t="str">
        <f t="shared" si="1495"/>
        <v>modifiée</v>
      </c>
      <c r="AP2477" s="124"/>
    </row>
    <row r="2478" spans="2:42" x14ac:dyDescent="0.25">
      <c r="B2478" s="3">
        <f t="shared" si="1476"/>
        <v>12300</v>
      </c>
      <c r="C2478" s="14">
        <f t="shared" si="1477"/>
        <v>205</v>
      </c>
      <c r="D2478" s="11">
        <f t="shared" si="1478"/>
        <v>1129.212460463317</v>
      </c>
      <c r="E2478" s="11">
        <f t="shared" si="1463"/>
        <v>1127.9154695470827</v>
      </c>
      <c r="F2478" s="11">
        <f t="shared" si="1479"/>
        <v>618.14820247136026</v>
      </c>
      <c r="G2478" s="11">
        <f t="shared" si="1464"/>
        <v>880.2168917467252</v>
      </c>
      <c r="H2478" s="11">
        <f t="shared" si="1465"/>
        <v>738.70535428422772</v>
      </c>
      <c r="I2478" s="24">
        <f t="shared" si="1480"/>
        <v>618.14820247136026</v>
      </c>
      <c r="J2478" s="12">
        <f t="shared" si="1466"/>
        <v>0.20731562802225395</v>
      </c>
      <c r="K2478" s="24">
        <f t="shared" si="1467"/>
        <v>774.48397994942923</v>
      </c>
      <c r="L2478" s="12">
        <f t="shared" si="1481"/>
        <v>0.15597909516136721</v>
      </c>
      <c r="M2478" s="24">
        <f t="shared" si="1482"/>
        <v>880.2168917467252</v>
      </c>
      <c r="N2478" s="12">
        <f t="shared" si="1468"/>
        <v>0.72497121934361142</v>
      </c>
      <c r="O2478" s="24">
        <f t="shared" si="1469"/>
        <v>664.42347673510687</v>
      </c>
      <c r="P2478" s="12">
        <f t="shared" si="1483"/>
        <v>0.22611110440802676</v>
      </c>
      <c r="Q2478" s="24">
        <f t="shared" si="1484"/>
        <v>738.70535428422772</v>
      </c>
      <c r="R2478" s="12">
        <f t="shared" si="1470"/>
        <v>0.10113553123585767</v>
      </c>
      <c r="S2478" s="24">
        <f t="shared" si="1471"/>
        <v>2857.6775671400587</v>
      </c>
      <c r="T2478" s="12">
        <f t="shared" si="1485"/>
        <v>6.0005763704491809E-2</v>
      </c>
      <c r="W2478" s="24">
        <f t="shared" si="1486"/>
        <v>1095.1072026242553</v>
      </c>
      <c r="X2478" s="24">
        <f t="shared" si="1487"/>
        <v>650</v>
      </c>
      <c r="Y2478" s="13">
        <f t="shared" si="1472"/>
        <v>0.23982055622233908</v>
      </c>
      <c r="Z2478" s="24">
        <f t="shared" si="1473"/>
        <v>820.20667307068607</v>
      </c>
      <c r="AA2478" s="24">
        <f t="shared" si="1474"/>
        <v>9677.7172882077921</v>
      </c>
      <c r="AB2478" s="24">
        <f t="shared" si="1488"/>
        <v>916.90627845424149</v>
      </c>
      <c r="AC2478" s="24">
        <f t="shared" si="1489"/>
        <v>738.70535428422772</v>
      </c>
      <c r="AD2478" s="123">
        <f t="shared" si="1490"/>
        <v>12300</v>
      </c>
      <c r="AE2478" s="14">
        <f t="shared" si="1491"/>
        <v>205</v>
      </c>
      <c r="AF2478" s="24">
        <f t="shared" si="1475"/>
        <v>500</v>
      </c>
      <c r="AG2478" s="3">
        <f t="shared" si="1492"/>
        <v>-1</v>
      </c>
      <c r="AH2478" s="14">
        <f t="shared" si="1496"/>
        <v>0</v>
      </c>
      <c r="AI2478" s="14">
        <f t="shared" si="1497"/>
        <v>0</v>
      </c>
      <c r="AJ2478" s="14">
        <f t="shared" si="1498"/>
        <v>0.64999999999999991</v>
      </c>
      <c r="AK2478" s="14">
        <f t="shared" si="1499"/>
        <v>0.87999999999999989</v>
      </c>
      <c r="AL2478" s="24">
        <f t="shared" si="1493"/>
        <v>894.92583460665924</v>
      </c>
      <c r="AM2478" s="14">
        <f t="shared" si="1494"/>
        <v>694.74446658906311</v>
      </c>
      <c r="AN2478" s="138" t="str">
        <f t="shared" si="1495"/>
        <v>modifiée</v>
      </c>
      <c r="AP2478" s="124"/>
    </row>
    <row r="2479" spans="2:42" x14ac:dyDescent="0.25">
      <c r="B2479" s="3">
        <f t="shared" si="1476"/>
        <v>12305</v>
      </c>
      <c r="C2479" s="14">
        <f t="shared" si="1477"/>
        <v>205.08333333333334</v>
      </c>
      <c r="D2479" s="11">
        <f t="shared" si="1478"/>
        <v>1129.2733181393189</v>
      </c>
      <c r="E2479" s="11">
        <f t="shared" si="1463"/>
        <v>1128.136244973455</v>
      </c>
      <c r="F2479" s="11">
        <f t="shared" si="1479"/>
        <v>618.30418156652161</v>
      </c>
      <c r="G2479" s="11">
        <f t="shared" si="1464"/>
        <v>880.4430028511332</v>
      </c>
      <c r="H2479" s="11">
        <f t="shared" si="1465"/>
        <v>738.76536004793218</v>
      </c>
      <c r="I2479" s="24">
        <f t="shared" si="1480"/>
        <v>618.30418156652161</v>
      </c>
      <c r="J2479" s="12">
        <f t="shared" si="1466"/>
        <v>0.20727779305478744</v>
      </c>
      <c r="K2479" s="24">
        <f t="shared" si="1467"/>
        <v>774.62534857243929</v>
      </c>
      <c r="L2479" s="12">
        <f t="shared" si="1481"/>
        <v>0.1559237402890547</v>
      </c>
      <c r="M2479" s="24">
        <f t="shared" si="1482"/>
        <v>880.4430028511332</v>
      </c>
      <c r="N2479" s="12">
        <f t="shared" si="1468"/>
        <v>0.72516842979886165</v>
      </c>
      <c r="O2479" s="24">
        <f t="shared" si="1469"/>
        <v>664.24278594529642</v>
      </c>
      <c r="P2479" s="12">
        <f t="shared" si="1483"/>
        <v>0.22600907336909642</v>
      </c>
      <c r="Q2479" s="24">
        <f t="shared" si="1484"/>
        <v>738.76536004793218</v>
      </c>
      <c r="R2479" s="12">
        <f t="shared" si="1470"/>
        <v>0.10177197706395047</v>
      </c>
      <c r="S2479" s="24">
        <f t="shared" si="1471"/>
        <v>2839.8066657572763</v>
      </c>
      <c r="T2479" s="12">
        <f t="shared" si="1485"/>
        <v>6.0371228382767143E-2</v>
      </c>
      <c r="W2479" s="24">
        <f t="shared" si="1486"/>
        <v>1095.3470231804777</v>
      </c>
      <c r="X2479" s="24">
        <f t="shared" si="1487"/>
        <v>650</v>
      </c>
      <c r="Y2479" s="13">
        <f t="shared" si="1472"/>
        <v>0.23979157307446419</v>
      </c>
      <c r="Z2479" s="24">
        <f t="shared" si="1473"/>
        <v>819.73054482443217</v>
      </c>
      <c r="AA2479" s="24">
        <f t="shared" si="1474"/>
        <v>9676.9247058508281</v>
      </c>
      <c r="AB2479" s="24">
        <f t="shared" si="1488"/>
        <v>917.05619161420486</v>
      </c>
      <c r="AC2479" s="24">
        <f t="shared" si="1489"/>
        <v>738.76536004793218</v>
      </c>
      <c r="AD2479" s="123">
        <f t="shared" si="1490"/>
        <v>12305</v>
      </c>
      <c r="AE2479" s="14">
        <f t="shared" si="1491"/>
        <v>205.08333333333334</v>
      </c>
      <c r="AF2479" s="24">
        <f t="shared" si="1475"/>
        <v>500</v>
      </c>
      <c r="AG2479" s="3">
        <f t="shared" si="1492"/>
        <v>-1</v>
      </c>
      <c r="AH2479" s="14">
        <f t="shared" si="1496"/>
        <v>0</v>
      </c>
      <c r="AI2479" s="14">
        <f t="shared" si="1497"/>
        <v>0</v>
      </c>
      <c r="AJ2479" s="14">
        <f t="shared" si="1498"/>
        <v>0.64999999999999991</v>
      </c>
      <c r="AK2479" s="14">
        <f t="shared" si="1499"/>
        <v>0.87999999999999989</v>
      </c>
      <c r="AL2479" s="24">
        <f t="shared" si="1493"/>
        <v>895.06510371753541</v>
      </c>
      <c r="AM2479" s="14">
        <f t="shared" si="1494"/>
        <v>694.78318425459315</v>
      </c>
      <c r="AN2479" s="138" t="str">
        <f t="shared" si="1495"/>
        <v>modifiée</v>
      </c>
      <c r="AP2479" s="124"/>
    </row>
    <row r="2480" spans="2:42" x14ac:dyDescent="0.25">
      <c r="B2480" s="3">
        <f t="shared" si="1476"/>
        <v>12310</v>
      </c>
      <c r="C2480" s="14">
        <f t="shared" si="1477"/>
        <v>205.16666666666666</v>
      </c>
      <c r="D2480" s="11">
        <f t="shared" si="1478"/>
        <v>1129.3341511065601</v>
      </c>
      <c r="E2480" s="11">
        <f t="shared" si="1463"/>
        <v>1128.357020399827</v>
      </c>
      <c r="F2480" s="11">
        <f t="shared" si="1479"/>
        <v>618.46010530681065</v>
      </c>
      <c r="G2480" s="11">
        <f t="shared" si="1464"/>
        <v>880.66901192450234</v>
      </c>
      <c r="H2480" s="11">
        <f t="shared" si="1465"/>
        <v>738.82573127631497</v>
      </c>
      <c r="I2480" s="24">
        <f t="shared" si="1480"/>
        <v>618.46010530681065</v>
      </c>
      <c r="J2480" s="12">
        <f t="shared" si="1466"/>
        <v>0.2072398866845773</v>
      </c>
      <c r="K2480" s="24">
        <f t="shared" si="1467"/>
        <v>774.76703575296665</v>
      </c>
      <c r="L2480" s="12">
        <f t="shared" si="1481"/>
        <v>0.1558683533903851</v>
      </c>
      <c r="M2480" s="24">
        <f t="shared" si="1482"/>
        <v>880.66901192450234</v>
      </c>
      <c r="N2480" s="12">
        <f t="shared" si="1468"/>
        <v>0.72536506256318534</v>
      </c>
      <c r="O2480" s="24">
        <f t="shared" si="1469"/>
        <v>664.06272227539625</v>
      </c>
      <c r="P2480" s="12">
        <f t="shared" si="1483"/>
        <v>0.22590689704633243</v>
      </c>
      <c r="Q2480" s="24">
        <f t="shared" si="1484"/>
        <v>738.82573127631497</v>
      </c>
      <c r="R2480" s="12">
        <f t="shared" si="1470"/>
        <v>0.10241039702902062</v>
      </c>
      <c r="S2480" s="24">
        <f t="shared" si="1471"/>
        <v>2822.1034898595699</v>
      </c>
      <c r="T2480" s="12">
        <f t="shared" si="1485"/>
        <v>6.0737616403668752E-2</v>
      </c>
      <c r="W2480" s="24">
        <f t="shared" si="1486"/>
        <v>1095.5868147535521</v>
      </c>
      <c r="X2480" s="24">
        <f t="shared" si="1487"/>
        <v>650</v>
      </c>
      <c r="Y2480" s="13">
        <f t="shared" si="1472"/>
        <v>0.23976270371420605</v>
      </c>
      <c r="Z2480" s="24">
        <f t="shared" si="1473"/>
        <v>819.25514115687292</v>
      </c>
      <c r="AA2480" s="24">
        <f t="shared" si="1474"/>
        <v>9676.1363798632865</v>
      </c>
      <c r="AB2480" s="24">
        <f t="shared" si="1488"/>
        <v>917.20627301493346</v>
      </c>
      <c r="AC2480" s="24">
        <f t="shared" si="1489"/>
        <v>738.82573127631497</v>
      </c>
      <c r="AD2480" s="123">
        <f t="shared" si="1490"/>
        <v>12310</v>
      </c>
      <c r="AE2480" s="14">
        <f t="shared" si="1491"/>
        <v>205.16666666666666</v>
      </c>
      <c r="AF2480" s="24">
        <f t="shared" si="1475"/>
        <v>500</v>
      </c>
      <c r="AG2480" s="3">
        <f t="shared" si="1492"/>
        <v>-1</v>
      </c>
      <c r="AH2480" s="14">
        <f t="shared" si="1496"/>
        <v>0</v>
      </c>
      <c r="AI2480" s="14">
        <f t="shared" si="1497"/>
        <v>0</v>
      </c>
      <c r="AJ2480" s="14">
        <f t="shared" si="1498"/>
        <v>0.64999999999999991</v>
      </c>
      <c r="AK2480" s="14">
        <f t="shared" si="1499"/>
        <v>0.87999999999999989</v>
      </c>
      <c r="AL2480" s="24">
        <f t="shared" si="1493"/>
        <v>895.20452981749236</v>
      </c>
      <c r="AM2480" s="14">
        <f t="shared" si="1494"/>
        <v>694.82224488143254</v>
      </c>
      <c r="AN2480" s="138" t="str">
        <f t="shared" si="1495"/>
        <v>modifiée</v>
      </c>
      <c r="AP2480" s="124"/>
    </row>
    <row r="2481" spans="2:42" x14ac:dyDescent="0.25">
      <c r="B2481" s="3">
        <f t="shared" si="1476"/>
        <v>12315</v>
      </c>
      <c r="C2481" s="14">
        <f t="shared" si="1477"/>
        <v>205.25</v>
      </c>
      <c r="D2481" s="11">
        <f t="shared" si="1478"/>
        <v>1129.3949593850962</v>
      </c>
      <c r="E2481" s="11">
        <f t="shared" si="1463"/>
        <v>1128.5777958261992</v>
      </c>
      <c r="F2481" s="11">
        <f t="shared" si="1479"/>
        <v>618.61597366020101</v>
      </c>
      <c r="G2481" s="11">
        <f t="shared" si="1464"/>
        <v>880.89491882154869</v>
      </c>
      <c r="H2481" s="11">
        <f t="shared" si="1465"/>
        <v>738.88646889271865</v>
      </c>
      <c r="I2481" s="24">
        <f t="shared" si="1480"/>
        <v>618.61597366020101</v>
      </c>
      <c r="J2481" s="12">
        <f t="shared" si="1466"/>
        <v>0.20720190872430272</v>
      </c>
      <c r="K2481" s="24">
        <f t="shared" si="1467"/>
        <v>774.90904251288043</v>
      </c>
      <c r="L2481" s="12">
        <f t="shared" si="1481"/>
        <v>0.15581293437007943</v>
      </c>
      <c r="M2481" s="24">
        <f t="shared" si="1482"/>
        <v>880.89491882154869</v>
      </c>
      <c r="N2481" s="12">
        <f t="shared" si="1468"/>
        <v>0.72556111998544548</v>
      </c>
      <c r="O2481" s="24">
        <f t="shared" si="1469"/>
        <v>663.88328263625056</v>
      </c>
      <c r="P2481" s="12">
        <f t="shared" si="1483"/>
        <v>0.22580457657421091</v>
      </c>
      <c r="Q2481" s="24">
        <f t="shared" si="1484"/>
        <v>738.88646889271865</v>
      </c>
      <c r="R2481" s="12">
        <f t="shared" si="1470"/>
        <v>0.10305077479429477</v>
      </c>
      <c r="S2481" s="24">
        <f t="shared" si="1471"/>
        <v>2804.5663841966948</v>
      </c>
      <c r="T2481" s="12">
        <f t="shared" si="1485"/>
        <v>6.110491584780961E-2</v>
      </c>
      <c r="W2481" s="24">
        <f t="shared" si="1486"/>
        <v>1095.8265774572662</v>
      </c>
      <c r="X2481" s="24">
        <f t="shared" si="1487"/>
        <v>650</v>
      </c>
      <c r="Y2481" s="13">
        <f t="shared" si="1472"/>
        <v>0.23973394757533145</v>
      </c>
      <c r="Z2481" s="24">
        <f t="shared" si="1473"/>
        <v>818.7804592233249</v>
      </c>
      <c r="AA2481" s="24">
        <f t="shared" si="1474"/>
        <v>9675.3522883035166</v>
      </c>
      <c r="AB2481" s="24">
        <f t="shared" si="1488"/>
        <v>917.35652317499239</v>
      </c>
      <c r="AC2481" s="24">
        <f t="shared" si="1489"/>
        <v>738.88646889271865</v>
      </c>
      <c r="AD2481" s="123">
        <f t="shared" si="1490"/>
        <v>12315</v>
      </c>
      <c r="AE2481" s="14">
        <f t="shared" si="1491"/>
        <v>205.25</v>
      </c>
      <c r="AF2481" s="24">
        <f t="shared" si="1475"/>
        <v>500</v>
      </c>
      <c r="AG2481" s="3">
        <f t="shared" si="1492"/>
        <v>-1</v>
      </c>
      <c r="AH2481" s="14">
        <f t="shared" si="1496"/>
        <v>0</v>
      </c>
      <c r="AI2481" s="14">
        <f t="shared" si="1497"/>
        <v>0</v>
      </c>
      <c r="AJ2481" s="14">
        <f t="shared" si="1498"/>
        <v>0.64999999999999991</v>
      </c>
      <c r="AK2481" s="14">
        <f t="shared" si="1499"/>
        <v>0.87999999999999989</v>
      </c>
      <c r="AL2481" s="24">
        <f t="shared" si="1493"/>
        <v>895.34411338050086</v>
      </c>
      <c r="AM2481" s="14">
        <f t="shared" si="1494"/>
        <v>694.86164930373536</v>
      </c>
      <c r="AN2481" s="138" t="str">
        <f t="shared" si="1495"/>
        <v>modifiée</v>
      </c>
      <c r="AP2481" s="124"/>
    </row>
    <row r="2482" spans="2:42" x14ac:dyDescent="0.25">
      <c r="B2482" s="3">
        <f t="shared" si="1476"/>
        <v>12320</v>
      </c>
      <c r="C2482" s="14">
        <f t="shared" si="1477"/>
        <v>205.33333333333334</v>
      </c>
      <c r="D2482" s="11">
        <f t="shared" si="1478"/>
        <v>1129.4557429949589</v>
      </c>
      <c r="E2482" s="11">
        <f t="shared" si="1463"/>
        <v>1128.7985712525715</v>
      </c>
      <c r="F2482" s="11">
        <f t="shared" si="1479"/>
        <v>618.77178659457104</v>
      </c>
      <c r="G2482" s="11">
        <f t="shared" si="1464"/>
        <v>881.12072339812289</v>
      </c>
      <c r="H2482" s="11">
        <f t="shared" si="1465"/>
        <v>738.94757380856652</v>
      </c>
      <c r="I2482" s="24">
        <f t="shared" si="1480"/>
        <v>618.77178659457104</v>
      </c>
      <c r="J2482" s="12">
        <f t="shared" si="1466"/>
        <v>0.20716385898603082</v>
      </c>
      <c r="K2482" s="24">
        <f t="shared" si="1467"/>
        <v>775.05136987826381</v>
      </c>
      <c r="L2482" s="12">
        <f t="shared" si="1481"/>
        <v>0.15575748313249699</v>
      </c>
      <c r="M2482" s="24">
        <f t="shared" si="1482"/>
        <v>881.12072339812289</v>
      </c>
      <c r="N2482" s="12">
        <f t="shared" si="1468"/>
        <v>0.72575660440256895</v>
      </c>
      <c r="O2482" s="24">
        <f t="shared" si="1469"/>
        <v>663.70446395825729</v>
      </c>
      <c r="P2482" s="12">
        <f t="shared" si="1483"/>
        <v>0.22570211308089844</v>
      </c>
      <c r="Q2482" s="24">
        <f t="shared" si="1484"/>
        <v>738.94757380856652</v>
      </c>
      <c r="R2482" s="12">
        <f t="shared" si="1470"/>
        <v>0.10369309383126146</v>
      </c>
      <c r="S2482" s="24">
        <f t="shared" si="1471"/>
        <v>2787.1937095811818</v>
      </c>
      <c r="T2482" s="12">
        <f t="shared" si="1485"/>
        <v>6.1473114691319185E-2</v>
      </c>
      <c r="W2482" s="24">
        <f t="shared" si="1486"/>
        <v>1096.0663114048416</v>
      </c>
      <c r="X2482" s="24">
        <f t="shared" si="1487"/>
        <v>650</v>
      </c>
      <c r="Y2482" s="13">
        <f t="shared" si="1472"/>
        <v>0.23970530409421567</v>
      </c>
      <c r="Z2482" s="24">
        <f t="shared" si="1473"/>
        <v>818.30649619324731</v>
      </c>
      <c r="AA2482" s="24">
        <f t="shared" si="1474"/>
        <v>9674.572409329905</v>
      </c>
      <c r="AB2482" s="24">
        <f t="shared" si="1488"/>
        <v>917.50694260670411</v>
      </c>
      <c r="AC2482" s="24">
        <f t="shared" si="1489"/>
        <v>738.94757380856652</v>
      </c>
      <c r="AD2482" s="123">
        <f t="shared" si="1490"/>
        <v>12320</v>
      </c>
      <c r="AE2482" s="14">
        <f t="shared" si="1491"/>
        <v>205.33333333333334</v>
      </c>
      <c r="AF2482" s="24">
        <f t="shared" si="1475"/>
        <v>500</v>
      </c>
      <c r="AG2482" s="3">
        <f t="shared" si="1492"/>
        <v>-1</v>
      </c>
      <c r="AH2482" s="14">
        <f t="shared" si="1496"/>
        <v>0</v>
      </c>
      <c r="AI2482" s="14">
        <f t="shared" si="1497"/>
        <v>0</v>
      </c>
      <c r="AJ2482" s="14">
        <f t="shared" si="1498"/>
        <v>0.64999999999999991</v>
      </c>
      <c r="AK2482" s="14">
        <f t="shared" si="1499"/>
        <v>0.87999999999999989</v>
      </c>
      <c r="AL2482" s="24">
        <f t="shared" si="1493"/>
        <v>895.48385487462258</v>
      </c>
      <c r="AM2482" s="14">
        <f t="shared" si="1494"/>
        <v>694.90139834440356</v>
      </c>
      <c r="AN2482" s="138" t="str">
        <f t="shared" si="1495"/>
        <v>modifiée</v>
      </c>
      <c r="AP2482" s="124"/>
    </row>
    <row r="2483" spans="2:42" x14ac:dyDescent="0.25">
      <c r="B2483" s="3">
        <f t="shared" si="1476"/>
        <v>12325</v>
      </c>
      <c r="C2483" s="14">
        <f t="shared" si="1477"/>
        <v>205.41666666666666</v>
      </c>
      <c r="D2483" s="11">
        <f t="shared" si="1478"/>
        <v>1129.516501956155</v>
      </c>
      <c r="E2483" s="11">
        <f t="shared" si="1463"/>
        <v>1129.0193466789437</v>
      </c>
      <c r="F2483" s="11">
        <f t="shared" si="1479"/>
        <v>618.92754407770349</v>
      </c>
      <c r="G2483" s="11">
        <f t="shared" si="1464"/>
        <v>881.34642551120373</v>
      </c>
      <c r="H2483" s="11">
        <f t="shared" si="1465"/>
        <v>739.00904692325787</v>
      </c>
      <c r="I2483" s="24">
        <f t="shared" si="1480"/>
        <v>618.92754407770349</v>
      </c>
      <c r="J2483" s="12">
        <f t="shared" si="1466"/>
        <v>0.20712573728121425</v>
      </c>
      <c r="K2483" s="24">
        <f t="shared" si="1467"/>
        <v>775.19401887943559</v>
      </c>
      <c r="L2483" s="12">
        <f t="shared" si="1481"/>
        <v>0.15570199958165234</v>
      </c>
      <c r="M2483" s="24">
        <f t="shared" si="1482"/>
        <v>881.34642551120373</v>
      </c>
      <c r="N2483" s="12">
        <f t="shared" si="1468"/>
        <v>0.72595151813961578</v>
      </c>
      <c r="O2483" s="24">
        <f t="shared" si="1469"/>
        <v>663.52626319121941</v>
      </c>
      <c r="P2483" s="12">
        <f t="shared" si="1483"/>
        <v>0.22559950768835804</v>
      </c>
      <c r="Q2483" s="24">
        <f t="shared" si="1484"/>
        <v>739.00904692325787</v>
      </c>
      <c r="R2483" s="12">
        <f t="shared" si="1470"/>
        <v>0.10433733742199638</v>
      </c>
      <c r="S2483" s="24">
        <f t="shared" si="1471"/>
        <v>2769.9838427405907</v>
      </c>
      <c r="T2483" s="12">
        <f t="shared" si="1485"/>
        <v>6.1842200807678709E-2</v>
      </c>
      <c r="W2483" s="24">
        <f t="shared" si="1486"/>
        <v>1096.3060167089359</v>
      </c>
      <c r="X2483" s="24">
        <f t="shared" si="1487"/>
        <v>650</v>
      </c>
      <c r="Y2483" s="13">
        <f t="shared" si="1472"/>
        <v>0.23967677270983925</v>
      </c>
      <c r="Z2483" s="24">
        <f t="shared" si="1473"/>
        <v>817.83324925019656</v>
      </c>
      <c r="AA2483" s="24">
        <f t="shared" si="1474"/>
        <v>9673.7967212007843</v>
      </c>
      <c r="AB2483" s="24">
        <f t="shared" si="1488"/>
        <v>917.65753181609693</v>
      </c>
      <c r="AC2483" s="24">
        <f t="shared" si="1489"/>
        <v>739.00904692325787</v>
      </c>
      <c r="AD2483" s="123">
        <f t="shared" si="1490"/>
        <v>12325</v>
      </c>
      <c r="AE2483" s="14">
        <f t="shared" si="1491"/>
        <v>205.41666666666666</v>
      </c>
      <c r="AF2483" s="24">
        <f t="shared" si="1475"/>
        <v>500</v>
      </c>
      <c r="AG2483" s="3">
        <f t="shared" si="1492"/>
        <v>-1</v>
      </c>
      <c r="AH2483" s="14">
        <f t="shared" si="1496"/>
        <v>0</v>
      </c>
      <c r="AI2483" s="14">
        <f t="shared" si="1497"/>
        <v>0</v>
      </c>
      <c r="AJ2483" s="14">
        <f t="shared" si="1498"/>
        <v>0.64999999999999991</v>
      </c>
      <c r="AK2483" s="14">
        <f t="shared" si="1499"/>
        <v>0.87999999999999989</v>
      </c>
      <c r="AL2483" s="24">
        <f t="shared" si="1493"/>
        <v>895.62375476196314</v>
      </c>
      <c r="AM2483" s="14">
        <f t="shared" si="1494"/>
        <v>694.9414928149904</v>
      </c>
      <c r="AN2483" s="138" t="str">
        <f t="shared" si="1495"/>
        <v>modifiée</v>
      </c>
      <c r="AP2483" s="124"/>
    </row>
    <row r="2484" spans="2:42" x14ac:dyDescent="0.25">
      <c r="B2484" s="3">
        <f t="shared" si="1476"/>
        <v>12330</v>
      </c>
      <c r="C2484" s="14">
        <f t="shared" si="1477"/>
        <v>205.5</v>
      </c>
      <c r="D2484" s="11">
        <f t="shared" si="1478"/>
        <v>1129.5772362886676</v>
      </c>
      <c r="E2484" s="11">
        <f t="shared" si="1463"/>
        <v>1129.240122105316</v>
      </c>
      <c r="F2484" s="11">
        <f t="shared" si="1479"/>
        <v>619.08324607728514</v>
      </c>
      <c r="G2484" s="11">
        <f t="shared" si="1464"/>
        <v>881.57202501889208</v>
      </c>
      <c r="H2484" s="11">
        <f t="shared" si="1465"/>
        <v>739.0708891240655</v>
      </c>
      <c r="I2484" s="24">
        <f t="shared" si="1480"/>
        <v>619.08324607728514</v>
      </c>
      <c r="J2484" s="12">
        <f t="shared" si="1466"/>
        <v>0.20708754342068916</v>
      </c>
      <c r="K2484" s="24">
        <f t="shared" si="1467"/>
        <v>775.33699055097088</v>
      </c>
      <c r="L2484" s="12">
        <f t="shared" si="1481"/>
        <v>0.15564648362118111</v>
      </c>
      <c r="M2484" s="24">
        <f t="shared" si="1482"/>
        <v>881.57202501889208</v>
      </c>
      <c r="N2484" s="12">
        <f t="shared" si="1468"/>
        <v>0.726145863509851</v>
      </c>
      <c r="O2484" s="24">
        <f t="shared" si="1469"/>
        <v>663.34867730419478</v>
      </c>
      <c r="P2484" s="12">
        <f t="shared" si="1483"/>
        <v>0.22549676151226788</v>
      </c>
      <c r="Q2484" s="24">
        <f t="shared" si="1484"/>
        <v>739.0708891240655</v>
      </c>
      <c r="R2484" s="12">
        <f t="shared" si="1470"/>
        <v>0.10498348866154097</v>
      </c>
      <c r="S2484" s="24">
        <f t="shared" si="1471"/>
        <v>2752.9351761709786</v>
      </c>
      <c r="T2484" s="12">
        <f t="shared" si="1485"/>
        <v>6.2212161969560531E-2</v>
      </c>
      <c r="W2484" s="24">
        <f t="shared" si="1486"/>
        <v>1096.5456934816457</v>
      </c>
      <c r="X2484" s="24">
        <f t="shared" si="1487"/>
        <v>650</v>
      </c>
      <c r="Y2484" s="13">
        <f t="shared" si="1472"/>
        <v>0.23964835286377781</v>
      </c>
      <c r="Z2484" s="24">
        <f t="shared" si="1473"/>
        <v>817.36071559175798</v>
      </c>
      <c r="AA2484" s="24">
        <f t="shared" si="1474"/>
        <v>9673.0252022740569</v>
      </c>
      <c r="AB2484" s="24">
        <f t="shared" si="1488"/>
        <v>917.80829130285565</v>
      </c>
      <c r="AC2484" s="24">
        <f t="shared" si="1489"/>
        <v>739.0708891240655</v>
      </c>
      <c r="AD2484" s="123">
        <f t="shared" si="1490"/>
        <v>12330</v>
      </c>
      <c r="AE2484" s="14">
        <f t="shared" si="1491"/>
        <v>205.5</v>
      </c>
      <c r="AF2484" s="24">
        <f t="shared" si="1475"/>
        <v>500</v>
      </c>
      <c r="AG2484" s="3">
        <f t="shared" si="1492"/>
        <v>-1</v>
      </c>
      <c r="AH2484" s="14">
        <f t="shared" si="1496"/>
        <v>0</v>
      </c>
      <c r="AI2484" s="14">
        <f t="shared" si="1497"/>
        <v>0</v>
      </c>
      <c r="AJ2484" s="14">
        <f t="shared" si="1498"/>
        <v>0.64999999999999991</v>
      </c>
      <c r="AK2484" s="14">
        <f t="shared" si="1499"/>
        <v>0.87999999999999989</v>
      </c>
      <c r="AL2484" s="24">
        <f t="shared" si="1493"/>
        <v>895.76381349862504</v>
      </c>
      <c r="AM2484" s="14">
        <f t="shared" si="1494"/>
        <v>694.98193351560428</v>
      </c>
      <c r="AN2484" s="138" t="str">
        <f t="shared" si="1495"/>
        <v>modifiée</v>
      </c>
      <c r="AP2484" s="124"/>
    </row>
    <row r="2485" spans="2:42" x14ac:dyDescent="0.25">
      <c r="B2485" s="3">
        <f t="shared" si="1476"/>
        <v>12335</v>
      </c>
      <c r="C2485" s="14">
        <f t="shared" si="1477"/>
        <v>205.58333333333334</v>
      </c>
      <c r="D2485" s="11">
        <f t="shared" si="1478"/>
        <v>1129.6379460124544</v>
      </c>
      <c r="E2485" s="11">
        <f t="shared" si="1463"/>
        <v>1129.4608975316883</v>
      </c>
      <c r="F2485" s="11">
        <f t="shared" si="1479"/>
        <v>619.23889256090627</v>
      </c>
      <c r="G2485" s="11">
        <f t="shared" si="1464"/>
        <v>881.7975217804044</v>
      </c>
      <c r="H2485" s="11">
        <f t="shared" si="1465"/>
        <v>739.13310128603507</v>
      </c>
      <c r="I2485" s="24">
        <f t="shared" si="1480"/>
        <v>619.23889256090627</v>
      </c>
      <c r="J2485" s="12">
        <f t="shared" si="1466"/>
        <v>0.20704927721467242</v>
      </c>
      <c r="K2485" s="24">
        <f t="shared" si="1467"/>
        <v>775.48028593172251</v>
      </c>
      <c r="L2485" s="12">
        <f t="shared" si="1481"/>
        <v>0.15559093515438116</v>
      </c>
      <c r="M2485" s="24">
        <f t="shared" si="1482"/>
        <v>881.7975217804044</v>
      </c>
      <c r="N2485" s="12">
        <f t="shared" si="1468"/>
        <v>0.726339642814813</v>
      </c>
      <c r="O2485" s="24">
        <f t="shared" si="1469"/>
        <v>663.17170328534962</v>
      </c>
      <c r="P2485" s="12">
        <f t="shared" si="1483"/>
        <v>0.22539387566221233</v>
      </c>
      <c r="Q2485" s="24">
        <f t="shared" si="1484"/>
        <v>739.13310128603507</v>
      </c>
      <c r="R2485" s="12">
        <f t="shared" si="1470"/>
        <v>0.10563153046033039</v>
      </c>
      <c r="S2485" s="24">
        <f t="shared" si="1471"/>
        <v>2736.0461179916451</v>
      </c>
      <c r="T2485" s="12">
        <f t="shared" si="1485"/>
        <v>6.2582985850732908E-2</v>
      </c>
      <c r="W2485" s="24">
        <f t="shared" si="1486"/>
        <v>1096.7853418345094</v>
      </c>
      <c r="X2485" s="24">
        <f t="shared" si="1487"/>
        <v>650</v>
      </c>
      <c r="Y2485" s="13">
        <f t="shared" si="1472"/>
        <v>0.23962004400018913</v>
      </c>
      <c r="Z2485" s="24">
        <f t="shared" si="1473"/>
        <v>816.88889242947198</v>
      </c>
      <c r="AA2485" s="24">
        <f t="shared" si="1474"/>
        <v>9672.257831006702</v>
      </c>
      <c r="AB2485" s="24">
        <f t="shared" si="1488"/>
        <v>917.95922156027223</v>
      </c>
      <c r="AC2485" s="24">
        <f t="shared" si="1489"/>
        <v>739.13310128603507</v>
      </c>
      <c r="AD2485" s="123">
        <f t="shared" si="1490"/>
        <v>12335</v>
      </c>
      <c r="AE2485" s="14">
        <f t="shared" si="1491"/>
        <v>205.58333333333334</v>
      </c>
      <c r="AF2485" s="24">
        <f t="shared" si="1475"/>
        <v>500</v>
      </c>
      <c r="AG2485" s="3">
        <f t="shared" si="1492"/>
        <v>-1</v>
      </c>
      <c r="AH2485" s="14">
        <f t="shared" si="1496"/>
        <v>0</v>
      </c>
      <c r="AI2485" s="14">
        <f t="shared" si="1497"/>
        <v>0</v>
      </c>
      <c r="AJ2485" s="14">
        <f t="shared" si="1498"/>
        <v>0.64999999999999991</v>
      </c>
      <c r="AK2485" s="14">
        <f t="shared" si="1499"/>
        <v>0.87999999999999989</v>
      </c>
      <c r="AL2485" s="24">
        <f t="shared" si="1493"/>
        <v>895.90403153466286</v>
      </c>
      <c r="AM2485" s="14">
        <f t="shared" si="1494"/>
        <v>695.02272123481634</v>
      </c>
      <c r="AN2485" s="138" t="str">
        <f t="shared" si="1495"/>
        <v>modifiée</v>
      </c>
      <c r="AP2485" s="124"/>
    </row>
    <row r="2486" spans="2:42" x14ac:dyDescent="0.25">
      <c r="B2486" s="3">
        <f t="shared" si="1476"/>
        <v>12340</v>
      </c>
      <c r="C2486" s="14">
        <f t="shared" si="1477"/>
        <v>205.66666666666666</v>
      </c>
      <c r="D2486" s="11">
        <f t="shared" si="1478"/>
        <v>1129.6986311474504</v>
      </c>
      <c r="E2486" s="11">
        <f t="shared" si="1463"/>
        <v>1129.6816729580605</v>
      </c>
      <c r="F2486" s="11">
        <f t="shared" si="1479"/>
        <v>619.39448349606062</v>
      </c>
      <c r="G2486" s="11">
        <f t="shared" si="1464"/>
        <v>882.02291565606663</v>
      </c>
      <c r="H2486" s="11">
        <f t="shared" si="1465"/>
        <v>739.19568427188585</v>
      </c>
      <c r="I2486" s="24">
        <f t="shared" si="1480"/>
        <v>619.39448349606062</v>
      </c>
      <c r="J2486" s="12">
        <f t="shared" si="1466"/>
        <v>0.20701093847275964</v>
      </c>
      <c r="K2486" s="24">
        <f t="shared" si="1467"/>
        <v>775.62390606484269</v>
      </c>
      <c r="L2486" s="12">
        <f t="shared" si="1481"/>
        <v>0.15553535408414987</v>
      </c>
      <c r="M2486" s="24">
        <f t="shared" si="1482"/>
        <v>882.02291565606663</v>
      </c>
      <c r="N2486" s="12">
        <f t="shared" si="1468"/>
        <v>0.72653285834438341</v>
      </c>
      <c r="O2486" s="24">
        <f t="shared" si="1469"/>
        <v>662.99533814181245</v>
      </c>
      <c r="P2486" s="12">
        <f t="shared" si="1483"/>
        <v>0.22529085124149831</v>
      </c>
      <c r="Q2486" s="24">
        <f t="shared" si="1484"/>
        <v>739.19568427188585</v>
      </c>
      <c r="R2486" s="12">
        <f t="shared" si="1470"/>
        <v>0.10628144554666442</v>
      </c>
      <c r="S2486" s="24">
        <f t="shared" si="1471"/>
        <v>2719.3150918013052</v>
      </c>
      <c r="T2486" s="12">
        <f t="shared" si="1485"/>
        <v>6.2954660027936232E-2</v>
      </c>
      <c r="W2486" s="24">
        <f t="shared" si="1486"/>
        <v>1097.0249618785097</v>
      </c>
      <c r="X2486" s="24">
        <f t="shared" si="1487"/>
        <v>650</v>
      </c>
      <c r="Y2486" s="13">
        <f t="shared" si="1472"/>
        <v>0.23959184556580437</v>
      </c>
      <c r="Z2486" s="24">
        <f t="shared" si="1473"/>
        <v>816.41777698877149</v>
      </c>
      <c r="AA2486" s="24">
        <f t="shared" si="1474"/>
        <v>9671.4945859544514</v>
      </c>
      <c r="AB2486" s="24">
        <f t="shared" si="1488"/>
        <v>918.11032307519781</v>
      </c>
      <c r="AC2486" s="24">
        <f t="shared" si="1489"/>
        <v>739.19568427188585</v>
      </c>
      <c r="AD2486" s="123">
        <f t="shared" si="1490"/>
        <v>12340</v>
      </c>
      <c r="AE2486" s="14">
        <f t="shared" si="1491"/>
        <v>205.66666666666666</v>
      </c>
      <c r="AF2486" s="24">
        <f t="shared" si="1475"/>
        <v>500</v>
      </c>
      <c r="AG2486" s="3">
        <f t="shared" si="1492"/>
        <v>-1</v>
      </c>
      <c r="AH2486" s="14">
        <f t="shared" si="1496"/>
        <v>0</v>
      </c>
      <c r="AI2486" s="14">
        <f t="shared" si="1497"/>
        <v>0</v>
      </c>
      <c r="AJ2486" s="14">
        <f t="shared" si="1498"/>
        <v>0.64999999999999991</v>
      </c>
      <c r="AK2486" s="14">
        <f t="shared" si="1499"/>
        <v>0.87999999999999989</v>
      </c>
      <c r="AL2486" s="24">
        <f t="shared" si="1493"/>
        <v>896.0444093140386</v>
      </c>
      <c r="AM2486" s="14">
        <f t="shared" si="1494"/>
        <v>695.06385674956766</v>
      </c>
      <c r="AN2486" s="138" t="str">
        <f t="shared" si="1495"/>
        <v>modifiée</v>
      </c>
      <c r="AP2486" s="124"/>
    </row>
    <row r="2487" spans="2:42" x14ac:dyDescent="0.25">
      <c r="B2487" s="3">
        <f t="shared" si="1476"/>
        <v>12345</v>
      </c>
      <c r="C2487" s="14">
        <f t="shared" si="1477"/>
        <v>205.75</v>
      </c>
      <c r="D2487" s="11">
        <f t="shared" si="1478"/>
        <v>1129.7592917135651</v>
      </c>
      <c r="E2487" s="11">
        <f t="shared" si="1463"/>
        <v>1129.9024483844328</v>
      </c>
      <c r="F2487" s="11">
        <f t="shared" si="1479"/>
        <v>619.55001885014474</v>
      </c>
      <c r="G2487" s="11">
        <f t="shared" si="1464"/>
        <v>882.24820650730817</v>
      </c>
      <c r="H2487" s="11">
        <f t="shared" si="1465"/>
        <v>739.25863893191377</v>
      </c>
      <c r="I2487" s="24">
        <f t="shared" si="1480"/>
        <v>619.55001885014474</v>
      </c>
      <c r="J2487" s="12">
        <f t="shared" si="1466"/>
        <v>0.20697252700392277</v>
      </c>
      <c r="K2487" s="24">
        <f t="shared" si="1467"/>
        <v>775.76785199780409</v>
      </c>
      <c r="L2487" s="12">
        <f t="shared" si="1481"/>
        <v>0.15547974031306269</v>
      </c>
      <c r="M2487" s="24">
        <f t="shared" si="1482"/>
        <v>882.24820650730817</v>
      </c>
      <c r="N2487" s="12">
        <f t="shared" si="1468"/>
        <v>0.72672551237685612</v>
      </c>
      <c r="O2487" s="24">
        <f t="shared" si="1469"/>
        <v>662.81957889952866</v>
      </c>
      <c r="P2487" s="12">
        <f t="shared" si="1483"/>
        <v>0.22518768934748151</v>
      </c>
      <c r="Q2487" s="24">
        <f t="shared" si="1484"/>
        <v>739.25863893191377</v>
      </c>
      <c r="R2487" s="12">
        <f t="shared" si="1470"/>
        <v>0.10693321646922896</v>
      </c>
      <c r="S2487" s="24">
        <f t="shared" si="1471"/>
        <v>2702.7405365354302</v>
      </c>
      <c r="T2487" s="12">
        <f t="shared" si="1485"/>
        <v>6.3327171982859087E-2</v>
      </c>
      <c r="W2487" s="24">
        <f t="shared" si="1486"/>
        <v>1097.2645537240755</v>
      </c>
      <c r="X2487" s="24">
        <f t="shared" si="1487"/>
        <v>650</v>
      </c>
      <c r="Y2487" s="13">
        <f t="shared" si="1472"/>
        <v>0.2395637570099238</v>
      </c>
      <c r="Z2487" s="24">
        <f t="shared" si="1473"/>
        <v>815.94736650893083</v>
      </c>
      <c r="AA2487" s="24">
        <f t="shared" si="1474"/>
        <v>9670.7354457716574</v>
      </c>
      <c r="AB2487" s="24">
        <f t="shared" si="1488"/>
        <v>918.26159632799465</v>
      </c>
      <c r="AC2487" s="24">
        <f t="shared" si="1489"/>
        <v>739.25863893191377</v>
      </c>
      <c r="AD2487" s="123">
        <f t="shared" si="1490"/>
        <v>12345</v>
      </c>
      <c r="AE2487" s="14">
        <f t="shared" si="1491"/>
        <v>205.75</v>
      </c>
      <c r="AF2487" s="24">
        <f t="shared" si="1475"/>
        <v>500</v>
      </c>
      <c r="AG2487" s="3">
        <f t="shared" si="1492"/>
        <v>-1</v>
      </c>
      <c r="AH2487" s="14">
        <f t="shared" si="1496"/>
        <v>0</v>
      </c>
      <c r="AI2487" s="14">
        <f t="shared" si="1497"/>
        <v>0</v>
      </c>
      <c r="AJ2487" s="14">
        <f t="shared" si="1498"/>
        <v>0.64999999999999991</v>
      </c>
      <c r="AK2487" s="14">
        <f t="shared" si="1499"/>
        <v>0.87999999999999989</v>
      </c>
      <c r="AL2487" s="24">
        <f t="shared" si="1493"/>
        <v>896.18494727457778</v>
      </c>
      <c r="AM2487" s="14">
        <f t="shared" si="1494"/>
        <v>695.10534082508013</v>
      </c>
      <c r="AN2487" s="138" t="str">
        <f t="shared" si="1495"/>
        <v>modifiée</v>
      </c>
      <c r="AP2487" s="124"/>
    </row>
    <row r="2488" spans="2:42" x14ac:dyDescent="0.25">
      <c r="B2488" s="3">
        <f t="shared" si="1476"/>
        <v>12350</v>
      </c>
      <c r="C2488" s="14">
        <f t="shared" si="1477"/>
        <v>205.83333333333334</v>
      </c>
      <c r="D2488" s="11">
        <f t="shared" si="1478"/>
        <v>1129.8199277306842</v>
      </c>
      <c r="E2488" s="11">
        <f t="shared" si="1463"/>
        <v>1130.123223810805</v>
      </c>
      <c r="F2488" s="11">
        <f t="shared" si="1479"/>
        <v>619.70549859045775</v>
      </c>
      <c r="G2488" s="11">
        <f t="shared" si="1464"/>
        <v>882.4733941966557</v>
      </c>
      <c r="H2488" s="11">
        <f t="shared" si="1465"/>
        <v>739.32196610389667</v>
      </c>
      <c r="I2488" s="24">
        <f t="shared" si="1480"/>
        <v>619.70549859045775</v>
      </c>
      <c r="J2488" s="12">
        <f t="shared" si="1466"/>
        <v>0.20693404261650755</v>
      </c>
      <c r="K2488" s="24">
        <f t="shared" si="1467"/>
        <v>775.91212478242198</v>
      </c>
      <c r="L2488" s="12">
        <f t="shared" si="1481"/>
        <v>0.15542409374329685</v>
      </c>
      <c r="M2488" s="24">
        <f t="shared" si="1482"/>
        <v>882.4733941966557</v>
      </c>
      <c r="N2488" s="12">
        <f t="shared" si="1468"/>
        <v>0.72691760717900533</v>
      </c>
      <c r="O2488" s="24">
        <f t="shared" si="1469"/>
        <v>662.64442260311773</v>
      </c>
      <c r="P2488" s="12">
        <f t="shared" si="1483"/>
        <v>0.22508439107133127</v>
      </c>
      <c r="Q2488" s="24">
        <f t="shared" si="1484"/>
        <v>739.32196610389667</v>
      </c>
      <c r="R2488" s="12">
        <f t="shared" si="1470"/>
        <v>0.10758682559966747</v>
      </c>
      <c r="S2488" s="24">
        <f t="shared" si="1471"/>
        <v>2686.3209063247659</v>
      </c>
      <c r="T2488" s="12">
        <f t="shared" si="1485"/>
        <v>6.3700509104061998E-2</v>
      </c>
      <c r="W2488" s="24">
        <f t="shared" si="1486"/>
        <v>1097.5041174810854</v>
      </c>
      <c r="X2488" s="24">
        <f t="shared" si="1487"/>
        <v>650</v>
      </c>
      <c r="Y2488" s="13">
        <f t="shared" si="1472"/>
        <v>0.2395357777843988</v>
      </c>
      <c r="Z2488" s="24">
        <f t="shared" si="1473"/>
        <v>815.47765824299177</v>
      </c>
      <c r="AA2488" s="24">
        <f t="shared" si="1474"/>
        <v>9669.9803892105811</v>
      </c>
      <c r="AB2488" s="24">
        <f t="shared" si="1488"/>
        <v>918.41304179249096</v>
      </c>
      <c r="AC2488" s="24">
        <f t="shared" si="1489"/>
        <v>739.32196610389667</v>
      </c>
      <c r="AD2488" s="123">
        <f t="shared" si="1490"/>
        <v>12350</v>
      </c>
      <c r="AE2488" s="14">
        <f t="shared" si="1491"/>
        <v>205.83333333333334</v>
      </c>
      <c r="AF2488" s="24">
        <f t="shared" si="1475"/>
        <v>500</v>
      </c>
      <c r="AG2488" s="3">
        <f t="shared" si="1492"/>
        <v>-1</v>
      </c>
      <c r="AH2488" s="14">
        <f t="shared" si="1496"/>
        <v>0</v>
      </c>
      <c r="AI2488" s="14">
        <f t="shared" si="1497"/>
        <v>0</v>
      </c>
      <c r="AJ2488" s="14">
        <f t="shared" si="1498"/>
        <v>0.64999999999999991</v>
      </c>
      <c r="AK2488" s="14">
        <f t="shared" si="1499"/>
        <v>0.87999999999999989</v>
      </c>
      <c r="AL2488" s="24">
        <f t="shared" si="1493"/>
        <v>896.32564584792658</v>
      </c>
      <c r="AM2488" s="14">
        <f t="shared" si="1494"/>
        <v>695.14717421476769</v>
      </c>
      <c r="AN2488" s="138" t="str">
        <f t="shared" si="1495"/>
        <v>modifiée</v>
      </c>
      <c r="AP2488" s="124"/>
    </row>
    <row r="2489" spans="2:42" x14ac:dyDescent="0.25">
      <c r="B2489" s="3">
        <f t="shared" si="1476"/>
        <v>12355</v>
      </c>
      <c r="C2489" s="14">
        <f t="shared" si="1477"/>
        <v>205.91666666666666</v>
      </c>
      <c r="D2489" s="11">
        <f t="shared" si="1478"/>
        <v>1129.8805392186698</v>
      </c>
      <c r="E2489" s="11">
        <f t="shared" si="1463"/>
        <v>1130.3439992371771</v>
      </c>
      <c r="F2489" s="11">
        <f t="shared" si="1479"/>
        <v>619.860922684201</v>
      </c>
      <c r="G2489" s="11">
        <f t="shared" si="1464"/>
        <v>882.69847858772698</v>
      </c>
      <c r="H2489" s="11">
        <f t="shared" si="1465"/>
        <v>739.38566661300069</v>
      </c>
      <c r="I2489" s="24">
        <f t="shared" si="1480"/>
        <v>619.860922684201</v>
      </c>
      <c r="J2489" s="12">
        <f t="shared" si="1466"/>
        <v>0.20689548511823155</v>
      </c>
      <c r="K2489" s="24">
        <f t="shared" si="1467"/>
        <v>776.05672547487563</v>
      </c>
      <c r="L2489" s="12">
        <f t="shared" si="1481"/>
        <v>0.15536841427666717</v>
      </c>
      <c r="M2489" s="24">
        <f t="shared" si="1482"/>
        <v>882.69847858772698</v>
      </c>
      <c r="N2489" s="12">
        <f t="shared" si="1468"/>
        <v>0.72710914500615409</v>
      </c>
      <c r="O2489" s="24">
        <f t="shared" si="1469"/>
        <v>662.46986631573054</v>
      </c>
      <c r="P2489" s="12">
        <f t="shared" si="1483"/>
        <v>0.22498095749820332</v>
      </c>
      <c r="Q2489" s="24">
        <f t="shared" si="1484"/>
        <v>739.38566661300069</v>
      </c>
      <c r="R2489" s="12">
        <f t="shared" si="1470"/>
        <v>0.10824225513518791</v>
      </c>
      <c r="S2489" s="24">
        <f t="shared" si="1471"/>
        <v>2670.0546703553437</v>
      </c>
      <c r="T2489" s="12">
        <f t="shared" si="1485"/>
        <v>6.4074658688978409E-2</v>
      </c>
      <c r="W2489" s="24">
        <f t="shared" si="1486"/>
        <v>1097.7436532588697</v>
      </c>
      <c r="X2489" s="24">
        <f t="shared" si="1487"/>
        <v>650</v>
      </c>
      <c r="Y2489" s="13">
        <f t="shared" si="1472"/>
        <v>0.23950790734362676</v>
      </c>
      <c r="Z2489" s="24">
        <f t="shared" si="1473"/>
        <v>815.00864945768399</v>
      </c>
      <c r="AA2489" s="24">
        <f t="shared" si="1474"/>
        <v>9669.2293951212341</v>
      </c>
      <c r="AB2489" s="24">
        <f t="shared" si="1488"/>
        <v>918.5646599359352</v>
      </c>
      <c r="AC2489" s="24">
        <f t="shared" si="1489"/>
        <v>739.38566661300069</v>
      </c>
      <c r="AD2489" s="123">
        <f t="shared" si="1490"/>
        <v>12355</v>
      </c>
      <c r="AE2489" s="14">
        <f t="shared" si="1491"/>
        <v>205.91666666666666</v>
      </c>
      <c r="AF2489" s="24">
        <f t="shared" si="1475"/>
        <v>500</v>
      </c>
      <c r="AG2489" s="3">
        <f t="shared" si="1492"/>
        <v>-1</v>
      </c>
      <c r="AH2489" s="14">
        <f t="shared" si="1496"/>
        <v>0</v>
      </c>
      <c r="AI2489" s="14">
        <f t="shared" si="1497"/>
        <v>0</v>
      </c>
      <c r="AJ2489" s="14">
        <f t="shared" si="1498"/>
        <v>0.64999999999999991</v>
      </c>
      <c r="AK2489" s="14">
        <f t="shared" si="1499"/>
        <v>0.87999999999999989</v>
      </c>
      <c r="AL2489" s="24">
        <f t="shared" si="1493"/>
        <v>896.46650545951024</v>
      </c>
      <c r="AM2489" s="14">
        <f t="shared" si="1494"/>
        <v>695.18935766015068</v>
      </c>
      <c r="AN2489" s="138" t="str">
        <f t="shared" si="1495"/>
        <v>modifiée</v>
      </c>
      <c r="AP2489" s="124"/>
    </row>
    <row r="2490" spans="2:42" x14ac:dyDescent="0.25">
      <c r="B2490" s="3">
        <f t="shared" si="1476"/>
        <v>12360</v>
      </c>
      <c r="C2490" s="14">
        <f t="shared" si="1477"/>
        <v>206</v>
      </c>
      <c r="D2490" s="11">
        <f t="shared" si="1478"/>
        <v>1129.9411261973589</v>
      </c>
      <c r="E2490" s="11">
        <f t="shared" si="1463"/>
        <v>1130.5647746635493</v>
      </c>
      <c r="F2490" s="11">
        <f t="shared" si="1479"/>
        <v>620.01629109847772</v>
      </c>
      <c r="G2490" s="11">
        <f t="shared" si="1464"/>
        <v>882.92345954522523</v>
      </c>
      <c r="H2490" s="11">
        <f t="shared" si="1465"/>
        <v>739.44974127168962</v>
      </c>
      <c r="I2490" s="24">
        <f t="shared" si="1480"/>
        <v>620.01629109847772</v>
      </c>
      <c r="J2490" s="12">
        <f t="shared" si="1466"/>
        <v>0.20685685431618131</v>
      </c>
      <c r="K2490" s="24">
        <f t="shared" si="1467"/>
        <v>776.20165513573068</v>
      </c>
      <c r="L2490" s="12">
        <f t="shared" si="1481"/>
        <v>0.15531270181464374</v>
      </c>
      <c r="M2490" s="24">
        <f t="shared" si="1482"/>
        <v>882.92345954522523</v>
      </c>
      <c r="N2490" s="12">
        <f t="shared" si="1468"/>
        <v>0.72730012810224076</v>
      </c>
      <c r="O2490" s="24">
        <f t="shared" si="1469"/>
        <v>662.29590711890853</v>
      </c>
      <c r="P2490" s="12">
        <f t="shared" si="1483"/>
        <v>0.22487738970734422</v>
      </c>
      <c r="Q2490" s="24">
        <f t="shared" si="1484"/>
        <v>739.44974127168962</v>
      </c>
      <c r="R2490" s="12">
        <f t="shared" si="1470"/>
        <v>0.10889948710122573</v>
      </c>
      <c r="S2490" s="24">
        <f t="shared" si="1471"/>
        <v>2653.9403127294449</v>
      </c>
      <c r="T2490" s="12">
        <f t="shared" si="1485"/>
        <v>6.4449607945935988E-2</v>
      </c>
      <c r="W2490" s="24">
        <f t="shared" si="1486"/>
        <v>1097.9831611662132</v>
      </c>
      <c r="X2490" s="24">
        <f t="shared" si="1487"/>
        <v>650</v>
      </c>
      <c r="Y2490" s="13">
        <f t="shared" si="1472"/>
        <v>0.23948014514454408</v>
      </c>
      <c r="Z2490" s="24">
        <f t="shared" si="1473"/>
        <v>814.54033743340233</v>
      </c>
      <c r="AA2490" s="24">
        <f t="shared" si="1474"/>
        <v>9668.4824424511189</v>
      </c>
      <c r="AB2490" s="24">
        <f t="shared" si="1488"/>
        <v>918.71645121895142</v>
      </c>
      <c r="AC2490" s="24">
        <f t="shared" si="1489"/>
        <v>739.44974127168962</v>
      </c>
      <c r="AD2490" s="123">
        <f t="shared" si="1490"/>
        <v>12360</v>
      </c>
      <c r="AE2490" s="14">
        <f t="shared" si="1491"/>
        <v>206</v>
      </c>
      <c r="AF2490" s="24">
        <f t="shared" si="1475"/>
        <v>500</v>
      </c>
      <c r="AG2490" s="3">
        <f t="shared" si="1492"/>
        <v>-1</v>
      </c>
      <c r="AH2490" s="14">
        <f t="shared" si="1496"/>
        <v>0</v>
      </c>
      <c r="AI2490" s="14">
        <f t="shared" si="1497"/>
        <v>0</v>
      </c>
      <c r="AJ2490" s="14">
        <f t="shared" si="1498"/>
        <v>0.64999999999999991</v>
      </c>
      <c r="AK2490" s="14">
        <f t="shared" si="1499"/>
        <v>0.87999999999999989</v>
      </c>
      <c r="AL2490" s="24">
        <f t="shared" si="1493"/>
        <v>896.60752652849226</v>
      </c>
      <c r="AM2490" s="14">
        <f t="shared" si="1494"/>
        <v>695.23189189077129</v>
      </c>
      <c r="AN2490" s="138" t="str">
        <f t="shared" si="1495"/>
        <v>modifiée</v>
      </c>
      <c r="AP2490" s="124"/>
    </row>
    <row r="2491" spans="2:42" x14ac:dyDescent="0.25">
      <c r="B2491" s="3">
        <f t="shared" si="1476"/>
        <v>12365</v>
      </c>
      <c r="C2491" s="14">
        <f t="shared" si="1477"/>
        <v>206.08333333333334</v>
      </c>
      <c r="D2491" s="11">
        <f t="shared" si="1478"/>
        <v>1130.0016886865653</v>
      </c>
      <c r="E2491" s="11">
        <f t="shared" si="1463"/>
        <v>1130.7855500899216</v>
      </c>
      <c r="F2491" s="11">
        <f t="shared" si="1479"/>
        <v>620.17160380029236</v>
      </c>
      <c r="G2491" s="11">
        <f t="shared" si="1464"/>
        <v>883.14833693493256</v>
      </c>
      <c r="H2491" s="11">
        <f t="shared" si="1465"/>
        <v>739.51419087963552</v>
      </c>
      <c r="I2491" s="24">
        <f t="shared" si="1480"/>
        <v>620.17160380029236</v>
      </c>
      <c r="J2491" s="12">
        <f t="shared" si="1466"/>
        <v>0.20681815001681025</v>
      </c>
      <c r="K2491" s="24">
        <f t="shared" si="1467"/>
        <v>776.34691482996072</v>
      </c>
      <c r="L2491" s="12">
        <f t="shared" si="1481"/>
        <v>0.15525695625828934</v>
      </c>
      <c r="M2491" s="24">
        <f t="shared" si="1482"/>
        <v>883.14833693493256</v>
      </c>
      <c r="N2491" s="12">
        <f t="shared" si="1468"/>
        <v>0.72749055869988766</v>
      </c>
      <c r="O2491" s="24">
        <f t="shared" si="1469"/>
        <v>662.12254211244431</v>
      </c>
      <c r="P2491" s="12">
        <f t="shared" si="1483"/>
        <v>0.22477368877190629</v>
      </c>
      <c r="Q2491" s="24">
        <f t="shared" si="1484"/>
        <v>739.51419087963552</v>
      </c>
      <c r="R2491" s="12">
        <f t="shared" si="1470"/>
        <v>0.10955850335414184</v>
      </c>
      <c r="S2491" s="24">
        <f t="shared" si="1471"/>
        <v>2637.9763323279926</v>
      </c>
      <c r="T2491" s="12">
        <f t="shared" si="1485"/>
        <v>6.4825343996155041E-2</v>
      </c>
      <c r="W2491" s="24">
        <f t="shared" si="1486"/>
        <v>1098.2226413113578</v>
      </c>
      <c r="X2491" s="24">
        <f t="shared" si="1487"/>
        <v>650</v>
      </c>
      <c r="Y2491" s="13">
        <f t="shared" si="1472"/>
        <v>0.23945249064660742</v>
      </c>
      <c r="Z2491" s="24">
        <f t="shared" si="1473"/>
        <v>814.0727194640931</v>
      </c>
      <c r="AA2491" s="24">
        <f t="shared" si="1474"/>
        <v>9667.7395102444989</v>
      </c>
      <c r="AB2491" s="24">
        <f t="shared" si="1488"/>
        <v>918.86841609549674</v>
      </c>
      <c r="AC2491" s="24">
        <f t="shared" si="1489"/>
        <v>739.51419087963552</v>
      </c>
      <c r="AD2491" s="123">
        <f t="shared" si="1490"/>
        <v>12365</v>
      </c>
      <c r="AE2491" s="14">
        <f t="shared" si="1491"/>
        <v>206.08333333333334</v>
      </c>
      <c r="AF2491" s="24">
        <f t="shared" si="1475"/>
        <v>500</v>
      </c>
      <c r="AG2491" s="3">
        <f t="shared" si="1492"/>
        <v>-1</v>
      </c>
      <c r="AH2491" s="14">
        <f t="shared" si="1496"/>
        <v>0</v>
      </c>
      <c r="AI2491" s="14">
        <f t="shared" si="1497"/>
        <v>0</v>
      </c>
      <c r="AJ2491" s="14">
        <f t="shared" si="1498"/>
        <v>0.64999999999999991</v>
      </c>
      <c r="AK2491" s="14">
        <f t="shared" si="1499"/>
        <v>0.87999999999999989</v>
      </c>
      <c r="AL2491" s="24">
        <f t="shared" si="1493"/>
        <v>896.74870946773433</v>
      </c>
      <c r="AM2491" s="14">
        <f t="shared" si="1494"/>
        <v>695.27477762411081</v>
      </c>
      <c r="AN2491" s="138" t="str">
        <f t="shared" si="1495"/>
        <v>modifiée</v>
      </c>
      <c r="AP2491" s="124"/>
    </row>
    <row r="2492" spans="2:42" x14ac:dyDescent="0.25">
      <c r="B2492" s="3">
        <f t="shared" si="1476"/>
        <v>12370</v>
      </c>
      <c r="C2492" s="14">
        <f t="shared" si="1477"/>
        <v>206.16666666666666</v>
      </c>
      <c r="D2492" s="11">
        <f t="shared" si="1478"/>
        <v>1130.0622267060783</v>
      </c>
      <c r="E2492" s="11">
        <f t="shared" si="1463"/>
        <v>1131.0063255162936</v>
      </c>
      <c r="F2492" s="11">
        <f t="shared" si="1479"/>
        <v>620.32686075655067</v>
      </c>
      <c r="G2492" s="11">
        <f t="shared" si="1464"/>
        <v>883.37311062370452</v>
      </c>
      <c r="H2492" s="11">
        <f t="shared" si="1465"/>
        <v>739.5790162236317</v>
      </c>
      <c r="I2492" s="24">
        <f t="shared" si="1480"/>
        <v>620.32686075655067</v>
      </c>
      <c r="J2492" s="12">
        <f t="shared" si="1466"/>
        <v>0.20677937202593641</v>
      </c>
      <c r="K2492" s="24">
        <f t="shared" si="1467"/>
        <v>776.49250562696955</v>
      </c>
      <c r="L2492" s="12">
        <f t="shared" si="1481"/>
        <v>0.15520117750832385</v>
      </c>
      <c r="M2492" s="24">
        <f t="shared" si="1482"/>
        <v>883.37311062370452</v>
      </c>
      <c r="N2492" s="12">
        <f t="shared" si="1468"/>
        <v>0.7276804390204662</v>
      </c>
      <c r="O2492" s="24">
        <f t="shared" si="1469"/>
        <v>661.9497684142425</v>
      </c>
      <c r="P2492" s="12">
        <f t="shared" si="1483"/>
        <v>0.22466985575922216</v>
      </c>
      <c r="Q2492" s="24">
        <f t="shared" si="1484"/>
        <v>739.5790162236317</v>
      </c>
      <c r="R2492" s="12">
        <f t="shared" si="1470"/>
        <v>0.11021928558396617</v>
      </c>
      <c r="S2492" s="24">
        <f t="shared" si="1471"/>
        <v>2622.1612426740908</v>
      </c>
      <c r="T2492" s="12">
        <f t="shared" si="1485"/>
        <v>6.5201853875836546E-2</v>
      </c>
      <c r="W2492" s="24">
        <f t="shared" si="1486"/>
        <v>1098.4620938020043</v>
      </c>
      <c r="X2492" s="24">
        <f t="shared" si="1487"/>
        <v>650</v>
      </c>
      <c r="Y2492" s="13">
        <f t="shared" si="1472"/>
        <v>0.23942494331179584</v>
      </c>
      <c r="Z2492" s="24">
        <f t="shared" si="1473"/>
        <v>813.60579285723134</v>
      </c>
      <c r="AA2492" s="24">
        <f t="shared" si="1474"/>
        <v>9667.0005776425278</v>
      </c>
      <c r="AB2492" s="24">
        <f t="shared" si="1488"/>
        <v>919.02055501281802</v>
      </c>
      <c r="AC2492" s="24">
        <f t="shared" si="1489"/>
        <v>739.5790162236317</v>
      </c>
      <c r="AD2492" s="123">
        <f t="shared" si="1490"/>
        <v>12370</v>
      </c>
      <c r="AE2492" s="14">
        <f t="shared" si="1491"/>
        <v>206.16666666666666</v>
      </c>
      <c r="AF2492" s="24">
        <f t="shared" si="1475"/>
        <v>500</v>
      </c>
      <c r="AG2492" s="3">
        <f t="shared" si="1492"/>
        <v>-1</v>
      </c>
      <c r="AH2492" s="14">
        <f t="shared" si="1496"/>
        <v>0</v>
      </c>
      <c r="AI2492" s="14">
        <f t="shared" si="1497"/>
        <v>0</v>
      </c>
      <c r="AJ2492" s="14">
        <f t="shared" si="1498"/>
        <v>0.64999999999999991</v>
      </c>
      <c r="AK2492" s="14">
        <f t="shared" si="1499"/>
        <v>0.87999999999999989</v>
      </c>
      <c r="AL2492" s="24">
        <f t="shared" si="1493"/>
        <v>896.89005468375694</v>
      </c>
      <c r="AM2492" s="14">
        <f t="shared" si="1494"/>
        <v>695.31801556550954</v>
      </c>
      <c r="AN2492" s="138" t="str">
        <f t="shared" si="1495"/>
        <v>modifiée</v>
      </c>
      <c r="AP2492" s="124"/>
    </row>
    <row r="2493" spans="2:42" x14ac:dyDescent="0.25">
      <c r="B2493" s="3">
        <f t="shared" si="1476"/>
        <v>12375</v>
      </c>
      <c r="C2493" s="14">
        <f t="shared" si="1477"/>
        <v>206.25</v>
      </c>
      <c r="D2493" s="11">
        <f t="shared" si="1478"/>
        <v>1130.1227402756638</v>
      </c>
      <c r="E2493" s="11">
        <f t="shared" si="1463"/>
        <v>1131.2271009426659</v>
      </c>
      <c r="F2493" s="11">
        <f t="shared" si="1479"/>
        <v>620.48206193405895</v>
      </c>
      <c r="G2493" s="11">
        <f t="shared" si="1464"/>
        <v>883.59778047946372</v>
      </c>
      <c r="H2493" s="11">
        <f t="shared" si="1465"/>
        <v>739.6442180775075</v>
      </c>
      <c r="I2493" s="24">
        <f t="shared" si="1480"/>
        <v>620.48206193405895</v>
      </c>
      <c r="J2493" s="12">
        <f t="shared" si="1466"/>
        <v>0.20674052014873953</v>
      </c>
      <c r="K2493" s="24">
        <f t="shared" si="1467"/>
        <v>776.63842860061402</v>
      </c>
      <c r="L2493" s="12">
        <f t="shared" si="1481"/>
        <v>0.15514536546506633</v>
      </c>
      <c r="M2493" s="24">
        <f t="shared" si="1482"/>
        <v>883.59778047946372</v>
      </c>
      <c r="N2493" s="12">
        <f t="shared" si="1468"/>
        <v>0.7278697712741643</v>
      </c>
      <c r="O2493" s="24">
        <f t="shared" si="1469"/>
        <v>661.77758316018344</v>
      </c>
      <c r="P2493" s="12">
        <f t="shared" si="1483"/>
        <v>0.2245658917306361</v>
      </c>
      <c r="Q2493" s="24">
        <f t="shared" si="1484"/>
        <v>739.6442180775075</v>
      </c>
      <c r="R2493" s="12">
        <f t="shared" si="1470"/>
        <v>0.11088181531718129</v>
      </c>
      <c r="S2493" s="24">
        <f t="shared" si="1471"/>
        <v>2606.4935717977937</v>
      </c>
      <c r="T2493" s="12">
        <f t="shared" si="1485"/>
        <v>6.557912453820755E-2</v>
      </c>
      <c r="W2493" s="24">
        <f t="shared" si="1486"/>
        <v>1098.7015187453162</v>
      </c>
      <c r="X2493" s="24">
        <f t="shared" si="1487"/>
        <v>650</v>
      </c>
      <c r="Y2493" s="13">
        <f t="shared" si="1472"/>
        <v>0.23939750260459403</v>
      </c>
      <c r="Z2493" s="24">
        <f t="shared" si="1473"/>
        <v>813.13955493374124</v>
      </c>
      <c r="AA2493" s="24">
        <f t="shared" si="1474"/>
        <v>9666.2656238825948</v>
      </c>
      <c r="AB2493" s="24">
        <f t="shared" si="1488"/>
        <v>919.17286841141186</v>
      </c>
      <c r="AC2493" s="24">
        <f t="shared" si="1489"/>
        <v>739.6442180775075</v>
      </c>
      <c r="AD2493" s="123">
        <f t="shared" si="1490"/>
        <v>12375</v>
      </c>
      <c r="AE2493" s="14">
        <f t="shared" si="1491"/>
        <v>206.25</v>
      </c>
      <c r="AF2493" s="24">
        <f t="shared" si="1475"/>
        <v>500</v>
      </c>
      <c r="AG2493" s="3">
        <f t="shared" si="1492"/>
        <v>-1</v>
      </c>
      <c r="AH2493" s="14">
        <f t="shared" si="1496"/>
        <v>0</v>
      </c>
      <c r="AI2493" s="14">
        <f t="shared" si="1497"/>
        <v>0</v>
      </c>
      <c r="AJ2493" s="14">
        <f t="shared" si="1498"/>
        <v>0.64999999999999991</v>
      </c>
      <c r="AK2493" s="14">
        <f t="shared" si="1499"/>
        <v>0.87999999999999989</v>
      </c>
      <c r="AL2493" s="24">
        <f t="shared" si="1493"/>
        <v>897.03156257670207</v>
      </c>
      <c r="AM2493" s="14">
        <f t="shared" si="1494"/>
        <v>695.36160640808794</v>
      </c>
      <c r="AN2493" s="138" t="str">
        <f t="shared" si="1495"/>
        <v>modifiée</v>
      </c>
      <c r="AP2493" s="124"/>
    </row>
    <row r="2494" spans="2:42" x14ac:dyDescent="0.25">
      <c r="B2494" s="3">
        <f t="shared" si="1476"/>
        <v>12380</v>
      </c>
      <c r="C2494" s="14">
        <f t="shared" si="1477"/>
        <v>206.33333333333334</v>
      </c>
      <c r="D2494" s="11">
        <f t="shared" si="1478"/>
        <v>1130.1832294150629</v>
      </c>
      <c r="E2494" s="11">
        <f t="shared" si="1463"/>
        <v>1131.4478763690381</v>
      </c>
      <c r="F2494" s="11">
        <f t="shared" si="1479"/>
        <v>620.63720729952399</v>
      </c>
      <c r="G2494" s="11">
        <f t="shared" si="1464"/>
        <v>883.82234637119439</v>
      </c>
      <c r="H2494" s="11">
        <f t="shared" si="1465"/>
        <v>739.70979720204571</v>
      </c>
      <c r="I2494" s="24">
        <f t="shared" si="1480"/>
        <v>620.63720729952399</v>
      </c>
      <c r="J2494" s="12">
        <f t="shared" si="1466"/>
        <v>0.20670159418975922</v>
      </c>
      <c r="K2494" s="24">
        <f t="shared" si="1467"/>
        <v>776.78468482922585</v>
      </c>
      <c r="L2494" s="12">
        <f t="shared" si="1481"/>
        <v>0.15508952002849985</v>
      </c>
      <c r="M2494" s="24">
        <f t="shared" si="1482"/>
        <v>883.82234637119439</v>
      </c>
      <c r="N2494" s="12">
        <f t="shared" si="1468"/>
        <v>0.72805855766005101</v>
      </c>
      <c r="O2494" s="24">
        <f t="shared" si="1469"/>
        <v>661.60598350398652</v>
      </c>
      <c r="P2494" s="12">
        <f t="shared" si="1483"/>
        <v>0.2244617977417776</v>
      </c>
      <c r="Q2494" s="24">
        <f t="shared" si="1484"/>
        <v>739.70979720204571</v>
      </c>
      <c r="R2494" s="12">
        <f t="shared" si="1470"/>
        <v>0.11154607391955096</v>
      </c>
      <c r="S2494" s="24">
        <f t="shared" si="1471"/>
        <v>2590.971862101972</v>
      </c>
      <c r="T2494" s="12">
        <f t="shared" si="1485"/>
        <v>6.5957142855653503E-2</v>
      </c>
      <c r="W2494" s="24">
        <f t="shared" si="1486"/>
        <v>1098.9409162479208</v>
      </c>
      <c r="X2494" s="24">
        <f t="shared" si="1487"/>
        <v>650</v>
      </c>
      <c r="Y2494" s="13">
        <f t="shared" si="1472"/>
        <v>0.2393701679919843</v>
      </c>
      <c r="Z2494" s="24">
        <f t="shared" si="1473"/>
        <v>812.67400302793362</v>
      </c>
      <c r="AA2494" s="24">
        <f t="shared" si="1474"/>
        <v>9665.5346282980281</v>
      </c>
      <c r="AB2494" s="24">
        <f t="shared" si="1488"/>
        <v>919.32535672498329</v>
      </c>
      <c r="AC2494" s="24">
        <f t="shared" si="1489"/>
        <v>739.70979720204571</v>
      </c>
      <c r="AD2494" s="123">
        <f t="shared" si="1490"/>
        <v>12380</v>
      </c>
      <c r="AE2494" s="14">
        <f t="shared" si="1491"/>
        <v>206.33333333333334</v>
      </c>
      <c r="AF2494" s="24">
        <f t="shared" si="1475"/>
        <v>500</v>
      </c>
      <c r="AG2494" s="3">
        <f t="shared" si="1492"/>
        <v>-1</v>
      </c>
      <c r="AH2494" s="14">
        <f t="shared" si="1496"/>
        <v>0</v>
      </c>
      <c r="AI2494" s="14">
        <f t="shared" si="1497"/>
        <v>0</v>
      </c>
      <c r="AJ2494" s="14">
        <f t="shared" si="1498"/>
        <v>0.64999999999999991</v>
      </c>
      <c r="AK2494" s="14">
        <f t="shared" si="1499"/>
        <v>0.87999999999999989</v>
      </c>
      <c r="AL2494" s="24">
        <f t="shared" si="1493"/>
        <v>897.17323354029531</v>
      </c>
      <c r="AM2494" s="14">
        <f t="shared" si="1494"/>
        <v>695.40555083266997</v>
      </c>
      <c r="AN2494" s="138" t="str">
        <f t="shared" si="1495"/>
        <v>modifiée</v>
      </c>
      <c r="AP2494" s="124"/>
    </row>
    <row r="2495" spans="2:42" x14ac:dyDescent="0.25">
      <c r="B2495" s="3">
        <f t="shared" si="1476"/>
        <v>12385</v>
      </c>
      <c r="C2495" s="14">
        <f t="shared" si="1477"/>
        <v>206.41666666666666</v>
      </c>
      <c r="D2495" s="11">
        <f t="shared" si="1478"/>
        <v>1130.2436941439935</v>
      </c>
      <c r="E2495" s="11">
        <f t="shared" si="1463"/>
        <v>1131.6686517954104</v>
      </c>
      <c r="F2495" s="11">
        <f t="shared" si="1479"/>
        <v>620.79229681955246</v>
      </c>
      <c r="G2495" s="11">
        <f t="shared" si="1464"/>
        <v>884.0468081689362</v>
      </c>
      <c r="H2495" s="11">
        <f t="shared" si="1465"/>
        <v>739.77575434490132</v>
      </c>
      <c r="I2495" s="24">
        <f t="shared" si="1480"/>
        <v>620.79229681955246</v>
      </c>
      <c r="J2495" s="12">
        <f t="shared" si="1466"/>
        <v>0.20666259395289222</v>
      </c>
      <c r="K2495" s="24">
        <f t="shared" si="1467"/>
        <v>776.93127539563443</v>
      </c>
      <c r="L2495" s="12">
        <f t="shared" si="1481"/>
        <v>0.15503364109819409</v>
      </c>
      <c r="M2495" s="24">
        <f t="shared" si="1482"/>
        <v>884.0468081689362</v>
      </c>
      <c r="N2495" s="12">
        <f t="shared" si="1468"/>
        <v>0.72824680036614353</v>
      </c>
      <c r="O2495" s="24">
        <f t="shared" si="1469"/>
        <v>661.43496661707525</v>
      </c>
      <c r="P2495" s="12">
        <f t="shared" si="1483"/>
        <v>0.22435757484232433</v>
      </c>
      <c r="Q2495" s="24">
        <f t="shared" si="1484"/>
        <v>739.77575434490132</v>
      </c>
      <c r="R2495" s="12">
        <f t="shared" si="1470"/>
        <v>0.11221204259898175</v>
      </c>
      <c r="S2495" s="24">
        <f t="shared" si="1471"/>
        <v>2575.5946702295014</v>
      </c>
      <c r="T2495" s="12">
        <f t="shared" si="1485"/>
        <v>6.6335895621792526E-2</v>
      </c>
      <c r="W2495" s="24">
        <f t="shared" si="1486"/>
        <v>1099.1802864159129</v>
      </c>
      <c r="X2495" s="24">
        <f t="shared" si="1487"/>
        <v>650</v>
      </c>
      <c r="Y2495" s="13">
        <f t="shared" si="1472"/>
        <v>0.23934293894343489</v>
      </c>
      <c r="Z2495" s="24">
        <f t="shared" si="1473"/>
        <v>812.20913448743772</v>
      </c>
      <c r="AA2495" s="24">
        <f t="shared" si="1474"/>
        <v>9664.8075703176619</v>
      </c>
      <c r="AB2495" s="24">
        <f t="shared" si="1488"/>
        <v>919.47802038040709</v>
      </c>
      <c r="AC2495" s="24">
        <f t="shared" si="1489"/>
        <v>739.77575434490132</v>
      </c>
      <c r="AD2495" s="123">
        <f t="shared" si="1490"/>
        <v>12385</v>
      </c>
      <c r="AE2495" s="14">
        <f t="shared" si="1491"/>
        <v>206.41666666666666</v>
      </c>
      <c r="AF2495" s="24">
        <f t="shared" si="1475"/>
        <v>500</v>
      </c>
      <c r="AG2495" s="3">
        <f t="shared" si="1492"/>
        <v>-1</v>
      </c>
      <c r="AH2495" s="14">
        <f t="shared" si="1496"/>
        <v>0</v>
      </c>
      <c r="AI2495" s="14">
        <f t="shared" si="1497"/>
        <v>0</v>
      </c>
      <c r="AJ2495" s="14">
        <f t="shared" si="1498"/>
        <v>0.64999999999999991</v>
      </c>
      <c r="AK2495" s="14">
        <f t="shared" si="1499"/>
        <v>0.87999999999999989</v>
      </c>
      <c r="AL2495" s="24">
        <f t="shared" si="1493"/>
        <v>897.31506796181088</v>
      </c>
      <c r="AM2495" s="14">
        <f t="shared" si="1494"/>
        <v>695.44984950770879</v>
      </c>
      <c r="AN2495" s="138" t="str">
        <f t="shared" si="1495"/>
        <v>modifiée</v>
      </c>
      <c r="AP2495" s="124"/>
    </row>
    <row r="2496" spans="2:42" x14ac:dyDescent="0.25">
      <c r="B2496" s="3">
        <f t="shared" si="1476"/>
        <v>12390</v>
      </c>
      <c r="C2496" s="14">
        <f t="shared" si="1477"/>
        <v>206.5</v>
      </c>
      <c r="D2496" s="11">
        <f t="shared" si="1478"/>
        <v>1130.3041344821493</v>
      </c>
      <c r="E2496" s="11">
        <f t="shared" si="1463"/>
        <v>1131.8894272217826</v>
      </c>
      <c r="F2496" s="11">
        <f t="shared" si="1479"/>
        <v>620.94733046065062</v>
      </c>
      <c r="G2496" s="11">
        <f t="shared" si="1464"/>
        <v>884.27116574377851</v>
      </c>
      <c r="H2496" s="11">
        <f t="shared" si="1465"/>
        <v>739.84209024052313</v>
      </c>
      <c r="I2496" s="24">
        <f t="shared" si="1480"/>
        <v>620.94733046065062</v>
      </c>
      <c r="J2496" s="12">
        <f t="shared" si="1466"/>
        <v>0.20662351924138997</v>
      </c>
      <c r="K2496" s="24">
        <f t="shared" si="1467"/>
        <v>777.07820138718955</v>
      </c>
      <c r="L2496" s="12">
        <f t="shared" si="1481"/>
        <v>0.15497772857336103</v>
      </c>
      <c r="M2496" s="24">
        <f t="shared" si="1482"/>
        <v>884.27116574377851</v>
      </c>
      <c r="N2496" s="12">
        <f t="shared" si="1468"/>
        <v>0.72843450156947009</v>
      </c>
      <c r="O2496" s="24">
        <f t="shared" si="1469"/>
        <v>661.26452968844433</v>
      </c>
      <c r="P2496" s="12">
        <f t="shared" si="1483"/>
        <v>0.22425322407624132</v>
      </c>
      <c r="Q2496" s="24">
        <f t="shared" si="1484"/>
        <v>739.84209024052313</v>
      </c>
      <c r="R2496" s="12">
        <f t="shared" si="1470"/>
        <v>0.11287970240842951</v>
      </c>
      <c r="S2496" s="24">
        <f t="shared" si="1471"/>
        <v>2560.3605669314788</v>
      </c>
      <c r="T2496" s="12">
        <f t="shared" si="1485"/>
        <v>6.6715369553642392E-2</v>
      </c>
      <c r="W2496" s="24">
        <f t="shared" si="1486"/>
        <v>1099.4196293548564</v>
      </c>
      <c r="X2496" s="24">
        <f t="shared" si="1487"/>
        <v>650</v>
      </c>
      <c r="Y2496" s="13">
        <f t="shared" si="1472"/>
        <v>0.23931581493089621</v>
      </c>
      <c r="Z2496" s="24">
        <f t="shared" si="1473"/>
        <v>811.74494667315571</v>
      </c>
      <c r="AA2496" s="24">
        <f t="shared" si="1474"/>
        <v>9664.0844294657054</v>
      </c>
      <c r="AB2496" s="24">
        <f t="shared" si="1488"/>
        <v>919.63085979768971</v>
      </c>
      <c r="AC2496" s="24">
        <f t="shared" si="1489"/>
        <v>739.84209024052313</v>
      </c>
      <c r="AD2496" s="123">
        <f t="shared" si="1490"/>
        <v>12390</v>
      </c>
      <c r="AE2496" s="14">
        <f t="shared" si="1491"/>
        <v>206.5</v>
      </c>
      <c r="AF2496" s="24">
        <f t="shared" si="1475"/>
        <v>500</v>
      </c>
      <c r="AG2496" s="3">
        <f t="shared" si="1492"/>
        <v>-1</v>
      </c>
      <c r="AH2496" s="14">
        <f t="shared" si="1496"/>
        <v>0</v>
      </c>
      <c r="AI2496" s="14">
        <f t="shared" si="1497"/>
        <v>0</v>
      </c>
      <c r="AJ2496" s="14">
        <f t="shared" si="1498"/>
        <v>0.64999999999999991</v>
      </c>
      <c r="AK2496" s="14">
        <f t="shared" si="1499"/>
        <v>0.87999999999999989</v>
      </c>
      <c r="AL2496" s="24">
        <f t="shared" si="1493"/>
        <v>897.45706622203488</v>
      </c>
      <c r="AM2496" s="14">
        <f t="shared" si="1494"/>
        <v>695.49450308921348</v>
      </c>
      <c r="AN2496" s="138" t="str">
        <f t="shared" si="1495"/>
        <v>modifiée</v>
      </c>
      <c r="AP2496" s="124"/>
    </row>
    <row r="2497" spans="2:42" x14ac:dyDescent="0.25">
      <c r="B2497" s="3">
        <f t="shared" si="1476"/>
        <v>12395</v>
      </c>
      <c r="C2497" s="14">
        <f t="shared" si="1477"/>
        <v>206.58333333333334</v>
      </c>
      <c r="D2497" s="11">
        <f t="shared" si="1478"/>
        <v>1130.3645504492004</v>
      </c>
      <c r="E2497" s="11">
        <f t="shared" si="1463"/>
        <v>1132.1102026481549</v>
      </c>
      <c r="F2497" s="11">
        <f t="shared" si="1479"/>
        <v>621.102308189224</v>
      </c>
      <c r="G2497" s="11">
        <f t="shared" si="1464"/>
        <v>884.49541896785479</v>
      </c>
      <c r="H2497" s="11">
        <f t="shared" si="1465"/>
        <v>739.9088056100768</v>
      </c>
      <c r="I2497" s="24">
        <f t="shared" si="1480"/>
        <v>621.102308189224</v>
      </c>
      <c r="J2497" s="12">
        <f t="shared" si="1466"/>
        <v>0.20658436985785628</v>
      </c>
      <c r="K2497" s="24">
        <f t="shared" si="1467"/>
        <v>777.2254638957844</v>
      </c>
      <c r="L2497" s="12">
        <f t="shared" si="1481"/>
        <v>0.15492178235282494</v>
      </c>
      <c r="M2497" s="24">
        <f t="shared" si="1482"/>
        <v>884.49541896785479</v>
      </c>
      <c r="N2497" s="12">
        <f t="shared" si="1468"/>
        <v>0.72862166343613632</v>
      </c>
      <c r="O2497" s="24">
        <f t="shared" si="1469"/>
        <v>661.09466992452644</v>
      </c>
      <c r="P2497" s="12">
        <f t="shared" si="1483"/>
        <v>0.22414874648171404</v>
      </c>
      <c r="Q2497" s="24">
        <f t="shared" si="1484"/>
        <v>739.9088056100768</v>
      </c>
      <c r="R2497" s="12">
        <f t="shared" si="1470"/>
        <v>0.11354903424883639</v>
      </c>
      <c r="S2497" s="24">
        <f t="shared" si="1471"/>
        <v>2545.2681369367519</v>
      </c>
      <c r="T2497" s="12">
        <f t="shared" si="1485"/>
        <v>6.7095551293756883E-2</v>
      </c>
      <c r="W2497" s="24">
        <f t="shared" si="1486"/>
        <v>1099.6589451697873</v>
      </c>
      <c r="X2497" s="24">
        <f t="shared" si="1487"/>
        <v>650</v>
      </c>
      <c r="Y2497" s="13">
        <f t="shared" si="1472"/>
        <v>0.23928879542878803</v>
      </c>
      <c r="Z2497" s="24">
        <f t="shared" si="1473"/>
        <v>811.2814369591888</v>
      </c>
      <c r="AA2497" s="24">
        <f t="shared" si="1474"/>
        <v>9663.3651853612701</v>
      </c>
      <c r="AB2497" s="24">
        <f t="shared" si="1488"/>
        <v>919.78387538993206</v>
      </c>
      <c r="AC2497" s="24">
        <f t="shared" si="1489"/>
        <v>739.9088056100768</v>
      </c>
      <c r="AD2497" s="123">
        <f t="shared" si="1490"/>
        <v>12395</v>
      </c>
      <c r="AE2497" s="14">
        <f t="shared" si="1491"/>
        <v>206.58333333333334</v>
      </c>
      <c r="AF2497" s="24">
        <f t="shared" si="1475"/>
        <v>500</v>
      </c>
      <c r="AG2497" s="3">
        <f t="shared" si="1492"/>
        <v>-1</v>
      </c>
      <c r="AH2497" s="14">
        <f t="shared" si="1496"/>
        <v>0</v>
      </c>
      <c r="AI2497" s="14">
        <f t="shared" si="1497"/>
        <v>0</v>
      </c>
      <c r="AJ2497" s="14">
        <f t="shared" si="1498"/>
        <v>0.64999999999999991</v>
      </c>
      <c r="AK2497" s="14">
        <f t="shared" si="1499"/>
        <v>0.87999999999999989</v>
      </c>
      <c r="AL2497" s="24">
        <f t="shared" si="1493"/>
        <v>897.59922869523325</v>
      </c>
      <c r="AM2497" s="14">
        <f t="shared" si="1494"/>
        <v>695.53951222067917</v>
      </c>
      <c r="AN2497" s="138" t="str">
        <f t="shared" si="1495"/>
        <v>modifiée</v>
      </c>
      <c r="AP2497" s="124"/>
    </row>
    <row r="2498" spans="2:42" x14ac:dyDescent="0.25">
      <c r="B2498" s="3">
        <f t="shared" si="1476"/>
        <v>12400</v>
      </c>
      <c r="C2498" s="14">
        <f t="shared" si="1477"/>
        <v>206.66666666666666</v>
      </c>
      <c r="D2498" s="11">
        <f t="shared" si="1478"/>
        <v>1130.424942064793</v>
      </c>
      <c r="E2498" s="11">
        <f t="shared" si="1463"/>
        <v>1132.3309780745271</v>
      </c>
      <c r="F2498" s="11">
        <f t="shared" si="1479"/>
        <v>621.25722997157686</v>
      </c>
      <c r="G2498" s="11">
        <f t="shared" si="1464"/>
        <v>884.71956771433645</v>
      </c>
      <c r="H2498" s="11">
        <f t="shared" si="1465"/>
        <v>739.97590116137053</v>
      </c>
      <c r="I2498" s="24">
        <f t="shared" si="1480"/>
        <v>621.25722997157686</v>
      </c>
      <c r="J2498" s="12">
        <f t="shared" si="1466"/>
        <v>0.20654514560424495</v>
      </c>
      <c r="K2498" s="24">
        <f t="shared" si="1467"/>
        <v>777.37306401787816</v>
      </c>
      <c r="L2498" s="12">
        <f t="shared" si="1481"/>
        <v>0.15486580233503522</v>
      </c>
      <c r="M2498" s="24">
        <f t="shared" si="1482"/>
        <v>884.71956771433645</v>
      </c>
      <c r="N2498" s="12">
        <f t="shared" si="1468"/>
        <v>0.72880828812138831</v>
      </c>
      <c r="O2498" s="24">
        <f t="shared" si="1469"/>
        <v>660.92538454906185</v>
      </c>
      <c r="P2498" s="12">
        <f t="shared" si="1483"/>
        <v>0.22404414309123347</v>
      </c>
      <c r="Q2498" s="24">
        <f t="shared" si="1484"/>
        <v>739.97590116137053</v>
      </c>
      <c r="R2498" s="12">
        <f t="shared" si="1470"/>
        <v>0.11422001887211006</v>
      </c>
      <c r="S2498" s="24">
        <f t="shared" si="1471"/>
        <v>2530.3159788224611</v>
      </c>
      <c r="T2498" s="12">
        <f t="shared" si="1485"/>
        <v>6.7476427412405268E-2</v>
      </c>
      <c r="W2498" s="24">
        <f t="shared" si="1486"/>
        <v>1099.8982339652161</v>
      </c>
      <c r="X2498" s="24">
        <f t="shared" si="1487"/>
        <v>650</v>
      </c>
      <c r="Y2498" s="13">
        <f t="shared" si="1472"/>
        <v>0.23926187991398715</v>
      </c>
      <c r="Z2498" s="24">
        <f t="shared" si="1473"/>
        <v>810.81860273277471</v>
      </c>
      <c r="AA2498" s="24">
        <f t="shared" si="1474"/>
        <v>9662.6498177178801</v>
      </c>
      <c r="AB2498" s="24">
        <f t="shared" si="1488"/>
        <v>919.93706756329334</v>
      </c>
      <c r="AC2498" s="24">
        <f t="shared" si="1489"/>
        <v>739.97590116137053</v>
      </c>
      <c r="AD2498" s="123">
        <f t="shared" si="1490"/>
        <v>12400</v>
      </c>
      <c r="AE2498" s="14">
        <f t="shared" si="1491"/>
        <v>206.66666666666666</v>
      </c>
      <c r="AF2498" s="24">
        <f t="shared" si="1475"/>
        <v>500</v>
      </c>
      <c r="AG2498" s="3">
        <f t="shared" si="1492"/>
        <v>-1</v>
      </c>
      <c r="AH2498" s="14">
        <f t="shared" si="1496"/>
        <v>0</v>
      </c>
      <c r="AI2498" s="14">
        <f t="shared" si="1497"/>
        <v>0</v>
      </c>
      <c r="AJ2498" s="14">
        <f t="shared" si="1498"/>
        <v>0.64999999999999991</v>
      </c>
      <c r="AK2498" s="14">
        <f t="shared" si="1499"/>
        <v>0.87999999999999989</v>
      </c>
      <c r="AL2498" s="24">
        <f t="shared" si="1493"/>
        <v>897.74155574911708</v>
      </c>
      <c r="AM2498" s="14">
        <f t="shared" si="1494"/>
        <v>695.58487753301802</v>
      </c>
      <c r="AN2498" s="138" t="str">
        <f t="shared" si="1495"/>
        <v>modifiée</v>
      </c>
      <c r="AP2498" s="124"/>
    </row>
    <row r="2499" spans="2:42" x14ac:dyDescent="0.25">
      <c r="B2499" s="3">
        <f t="shared" si="1476"/>
        <v>12405</v>
      </c>
      <c r="C2499" s="14">
        <f t="shared" si="1477"/>
        <v>206.75</v>
      </c>
      <c r="D2499" s="11">
        <f t="shared" si="1478"/>
        <v>1130.4853093485494</v>
      </c>
      <c r="E2499" s="11">
        <f t="shared" si="1463"/>
        <v>1132.5517535008994</v>
      </c>
      <c r="F2499" s="11">
        <f t="shared" si="1479"/>
        <v>621.41209577391191</v>
      </c>
      <c r="G2499" s="11">
        <f t="shared" si="1464"/>
        <v>884.94361185742764</v>
      </c>
      <c r="H2499" s="11">
        <f t="shared" si="1465"/>
        <v>740.04337758878296</v>
      </c>
      <c r="I2499" s="24">
        <f t="shared" si="1480"/>
        <v>621.41209577391191</v>
      </c>
      <c r="J2499" s="12">
        <f t="shared" si="1466"/>
        <v>0.206505846281857</v>
      </c>
      <c r="K2499" s="24">
        <f t="shared" si="1467"/>
        <v>777.52100285451934</v>
      </c>
      <c r="L2499" s="12">
        <f t="shared" si="1481"/>
        <v>0.15480978841806015</v>
      </c>
      <c r="M2499" s="24">
        <f t="shared" si="1482"/>
        <v>884.94361185742764</v>
      </c>
      <c r="N2499" s="12">
        <f t="shared" si="1468"/>
        <v>0.72899437776967646</v>
      </c>
      <c r="O2499" s="24">
        <f t="shared" si="1469"/>
        <v>660.75667080296716</v>
      </c>
      <c r="P2499" s="12">
        <f t="shared" si="1483"/>
        <v>0.22393941493161348</v>
      </c>
      <c r="Q2499" s="24">
        <f t="shared" si="1484"/>
        <v>740.04337758878296</v>
      </c>
      <c r="R2499" s="12">
        <f t="shared" si="1470"/>
        <v>0.11489263688413706</v>
      </c>
      <c r="S2499" s="24">
        <f t="shared" si="1471"/>
        <v>2515.502704885751</v>
      </c>
      <c r="T2499" s="12">
        <f t="shared" si="1485"/>
        <v>6.7857984409758279E-2</v>
      </c>
      <c r="W2499" s="24">
        <f t="shared" si="1486"/>
        <v>1100.1374958451302</v>
      </c>
      <c r="X2499" s="24">
        <f t="shared" si="1487"/>
        <v>650</v>
      </c>
      <c r="Y2499" s="13">
        <f t="shared" si="1472"/>
        <v>0.23923506786582238</v>
      </c>
      <c r="Z2499" s="24">
        <f t="shared" si="1473"/>
        <v>810.35644139423084</v>
      </c>
      <c r="AA2499" s="24">
        <f t="shared" si="1474"/>
        <v>9661.9383063433197</v>
      </c>
      <c r="AB2499" s="24">
        <f t="shared" si="1488"/>
        <v>920.09043671695656</v>
      </c>
      <c r="AC2499" s="24">
        <f t="shared" si="1489"/>
        <v>740.04337758878296</v>
      </c>
      <c r="AD2499" s="123">
        <f t="shared" si="1490"/>
        <v>12405</v>
      </c>
      <c r="AE2499" s="14">
        <f t="shared" si="1491"/>
        <v>206.75</v>
      </c>
      <c r="AF2499" s="24">
        <f t="shared" si="1475"/>
        <v>500</v>
      </c>
      <c r="AG2499" s="3">
        <f t="shared" si="1492"/>
        <v>-1</v>
      </c>
      <c r="AH2499" s="14">
        <f t="shared" si="1496"/>
        <v>0</v>
      </c>
      <c r="AI2499" s="14">
        <f t="shared" si="1497"/>
        <v>0</v>
      </c>
      <c r="AJ2499" s="14">
        <f t="shared" si="1498"/>
        <v>0.64999999999999991</v>
      </c>
      <c r="AK2499" s="14">
        <f t="shared" si="1499"/>
        <v>0.87999999999999989</v>
      </c>
      <c r="AL2499" s="24">
        <f t="shared" si="1493"/>
        <v>897.88404774481137</v>
      </c>
      <c r="AM2499" s="14">
        <f t="shared" si="1494"/>
        <v>695.63059964449258</v>
      </c>
      <c r="AN2499" s="138" t="str">
        <f t="shared" si="1495"/>
        <v>modifiée</v>
      </c>
      <c r="AP2499" s="124"/>
    </row>
    <row r="2500" spans="2:42" x14ac:dyDescent="0.25">
      <c r="B2500" s="3">
        <f t="shared" si="1476"/>
        <v>12410</v>
      </c>
      <c r="C2500" s="14">
        <f t="shared" si="1477"/>
        <v>206.83333333333334</v>
      </c>
      <c r="D2500" s="11">
        <f t="shared" si="1478"/>
        <v>1130.5456523200685</v>
      </c>
      <c r="E2500" s="11">
        <f t="shared" si="1463"/>
        <v>1132.7725289272717</v>
      </c>
      <c r="F2500" s="11">
        <f t="shared" si="1479"/>
        <v>621.56690556233002</v>
      </c>
      <c r="G2500" s="11">
        <f t="shared" si="1464"/>
        <v>885.16755127235922</v>
      </c>
      <c r="H2500" s="11">
        <f t="shared" si="1465"/>
        <v>740.11123557319274</v>
      </c>
      <c r="I2500" s="24">
        <f t="shared" si="1480"/>
        <v>621.56690556233002</v>
      </c>
      <c r="J2500" s="12">
        <f t="shared" si="1466"/>
        <v>0.2064664716913385</v>
      </c>
      <c r="K2500" s="24">
        <f t="shared" si="1467"/>
        <v>777.66928151136915</v>
      </c>
      <c r="L2500" s="12">
        <f t="shared" si="1481"/>
        <v>0.15475374049958077</v>
      </c>
      <c r="M2500" s="24">
        <f t="shared" si="1482"/>
        <v>885.16755127235922</v>
      </c>
      <c r="N2500" s="12">
        <f t="shared" si="1468"/>
        <v>0.72917993451471919</v>
      </c>
      <c r="O2500" s="24">
        <f t="shared" si="1469"/>
        <v>660.58852594420728</v>
      </c>
      <c r="P2500" s="12">
        <f t="shared" si="1483"/>
        <v>0.22383456302400792</v>
      </c>
      <c r="Q2500" s="24">
        <f t="shared" si="1484"/>
        <v>740.11123557319274</v>
      </c>
      <c r="R2500" s="12">
        <f t="shared" si="1470"/>
        <v>0.11556686874782614</v>
      </c>
      <c r="S2500" s="24">
        <f t="shared" si="1471"/>
        <v>2500.8269410166886</v>
      </c>
      <c r="T2500" s="12">
        <f t="shared" si="1485"/>
        <v>6.8240208718087239E-2</v>
      </c>
      <c r="W2500" s="24">
        <f t="shared" si="1486"/>
        <v>1100.376730912996</v>
      </c>
      <c r="X2500" s="24">
        <f t="shared" si="1487"/>
        <v>650</v>
      </c>
      <c r="Y2500" s="13">
        <f t="shared" si="1472"/>
        <v>0.23920835876606542</v>
      </c>
      <c r="Z2500" s="24">
        <f t="shared" si="1473"/>
        <v>809.89495035689174</v>
      </c>
      <c r="AA2500" s="24">
        <f t="shared" si="1474"/>
        <v>9661.2306311392858</v>
      </c>
      <c r="AB2500" s="24">
        <f t="shared" si="1488"/>
        <v>920.24398324309436</v>
      </c>
      <c r="AC2500" s="24">
        <f t="shared" si="1489"/>
        <v>740.11123557319274</v>
      </c>
      <c r="AD2500" s="123">
        <f t="shared" si="1490"/>
        <v>12410</v>
      </c>
      <c r="AE2500" s="14">
        <f t="shared" si="1491"/>
        <v>206.83333333333334</v>
      </c>
      <c r="AF2500" s="24">
        <f t="shared" si="1475"/>
        <v>500</v>
      </c>
      <c r="AG2500" s="3">
        <f t="shared" si="1492"/>
        <v>-1</v>
      </c>
      <c r="AH2500" s="14">
        <f t="shared" si="1496"/>
        <v>0</v>
      </c>
      <c r="AI2500" s="14">
        <f t="shared" si="1497"/>
        <v>0</v>
      </c>
      <c r="AJ2500" s="14">
        <f t="shared" si="1498"/>
        <v>0.64999999999999991</v>
      </c>
      <c r="AK2500" s="14">
        <f t="shared" si="1499"/>
        <v>0.87999999999999989</v>
      </c>
      <c r="AL2500" s="24">
        <f t="shared" si="1493"/>
        <v>898.02670503682384</v>
      </c>
      <c r="AM2500" s="14">
        <f t="shared" si="1494"/>
        <v>695.67667916065159</v>
      </c>
      <c r="AN2500" s="138" t="str">
        <f t="shared" si="1495"/>
        <v>modifiée</v>
      </c>
      <c r="AP2500" s="124"/>
    </row>
    <row r="2501" spans="2:42" x14ac:dyDescent="0.25">
      <c r="B2501" s="3">
        <f t="shared" si="1476"/>
        <v>12415</v>
      </c>
      <c r="C2501" s="14">
        <f t="shared" si="1477"/>
        <v>206.91666666666666</v>
      </c>
      <c r="D2501" s="11">
        <f t="shared" si="1478"/>
        <v>1130.6059709989252</v>
      </c>
      <c r="E2501" s="11">
        <f t="shared" si="1463"/>
        <v>1132.9933043536437</v>
      </c>
      <c r="F2501" s="11">
        <f t="shared" si="1479"/>
        <v>621.72165930282961</v>
      </c>
      <c r="G2501" s="11">
        <f t="shared" si="1464"/>
        <v>885.39138583538318</v>
      </c>
      <c r="H2501" s="11">
        <f t="shared" si="1465"/>
        <v>740.17947578191081</v>
      </c>
      <c r="I2501" s="24">
        <f t="shared" si="1480"/>
        <v>621.72165930282961</v>
      </c>
      <c r="J2501" s="12">
        <f t="shared" si="1466"/>
        <v>0.20642702163267804</v>
      </c>
      <c r="K2501" s="24">
        <f t="shared" si="1467"/>
        <v>777.81790109872463</v>
      </c>
      <c r="L2501" s="12">
        <f t="shared" si="1481"/>
        <v>0.15469765847689404</v>
      </c>
      <c r="M2501" s="24">
        <f t="shared" si="1482"/>
        <v>885.39138583538318</v>
      </c>
      <c r="N2501" s="12">
        <f t="shared" si="1468"/>
        <v>0.72936496047956545</v>
      </c>
      <c r="O2501" s="24">
        <f t="shared" si="1469"/>
        <v>660.42094724766719</v>
      </c>
      <c r="P2501" s="12">
        <f t="shared" si="1483"/>
        <v>0.22372958838396151</v>
      </c>
      <c r="Q2501" s="24">
        <f t="shared" si="1484"/>
        <v>740.17947578191081</v>
      </c>
      <c r="R2501" s="12">
        <f t="shared" si="1470"/>
        <v>0.1162426947861889</v>
      </c>
      <c r="S2501" s="24">
        <f t="shared" si="1471"/>
        <v>2486.2873265722119</v>
      </c>
      <c r="T2501" s="12">
        <f t="shared" si="1485"/>
        <v>6.8623086703985828E-2</v>
      </c>
      <c r="W2501" s="24">
        <f t="shared" si="1486"/>
        <v>1100.615939271762</v>
      </c>
      <c r="X2501" s="24">
        <f t="shared" si="1487"/>
        <v>650</v>
      </c>
      <c r="Y2501" s="13">
        <f t="shared" si="1472"/>
        <v>0.2391817520989154</v>
      </c>
      <c r="Z2501" s="24">
        <f t="shared" si="1473"/>
        <v>809.43412704704087</v>
      </c>
      <c r="AA2501" s="24">
        <f t="shared" si="1474"/>
        <v>9660.526772100784</v>
      </c>
      <c r="AB2501" s="24">
        <f t="shared" si="1488"/>
        <v>920.39770752683648</v>
      </c>
      <c r="AC2501" s="24">
        <f t="shared" si="1489"/>
        <v>740.17947578191081</v>
      </c>
      <c r="AD2501" s="123">
        <f t="shared" si="1490"/>
        <v>12415</v>
      </c>
      <c r="AE2501" s="14">
        <f t="shared" si="1491"/>
        <v>206.91666666666666</v>
      </c>
      <c r="AF2501" s="24">
        <f t="shared" si="1475"/>
        <v>500</v>
      </c>
      <c r="AG2501" s="3">
        <f t="shared" si="1492"/>
        <v>-1</v>
      </c>
      <c r="AH2501" s="14">
        <f t="shared" si="1496"/>
        <v>0</v>
      </c>
      <c r="AI2501" s="14">
        <f t="shared" si="1497"/>
        <v>0</v>
      </c>
      <c r="AJ2501" s="14">
        <f t="shared" si="1498"/>
        <v>0.64999999999999991</v>
      </c>
      <c r="AK2501" s="14">
        <f t="shared" si="1499"/>
        <v>0.87999999999999989</v>
      </c>
      <c r="AL2501" s="24">
        <f t="shared" si="1493"/>
        <v>898.16952797301474</v>
      </c>
      <c r="AM2501" s="14">
        <f t="shared" si="1494"/>
        <v>695.72311667426754</v>
      </c>
      <c r="AN2501" s="138" t="str">
        <f t="shared" si="1495"/>
        <v>modifiée</v>
      </c>
      <c r="AP2501" s="124"/>
    </row>
    <row r="2502" spans="2:42" x14ac:dyDescent="0.25">
      <c r="B2502" s="3">
        <f t="shared" si="1476"/>
        <v>12420</v>
      </c>
      <c r="C2502" s="14">
        <f t="shared" si="1477"/>
        <v>207</v>
      </c>
      <c r="D2502" s="11">
        <f t="shared" si="1478"/>
        <v>1130.6662654046711</v>
      </c>
      <c r="E2502" s="11">
        <f t="shared" si="1463"/>
        <v>1133.2140797800159</v>
      </c>
      <c r="F2502" s="11">
        <f t="shared" si="1479"/>
        <v>621.87635696130656</v>
      </c>
      <c r="G2502" s="11">
        <f t="shared" si="1464"/>
        <v>885.61511542376718</v>
      </c>
      <c r="H2502" s="11">
        <f t="shared" si="1465"/>
        <v>740.24809886861476</v>
      </c>
      <c r="I2502" s="24">
        <f t="shared" si="1480"/>
        <v>621.87635696130656</v>
      </c>
      <c r="J2502" s="12">
        <f t="shared" si="1466"/>
        <v>0.20638749590520405</v>
      </c>
      <c r="K2502" s="24">
        <f t="shared" si="1467"/>
        <v>777.96686273154228</v>
      </c>
      <c r="L2502" s="12">
        <f t="shared" si="1481"/>
        <v>0.15464154224690688</v>
      </c>
      <c r="M2502" s="24">
        <f t="shared" si="1482"/>
        <v>885.61511542376718</v>
      </c>
      <c r="N2502" s="12">
        <f t="shared" si="1468"/>
        <v>0.72954945777665714</v>
      </c>
      <c r="O2502" s="24">
        <f t="shared" si="1469"/>
        <v>660.25393200502526</v>
      </c>
      <c r="P2502" s="12">
        <f t="shared" si="1483"/>
        <v>0.2236244920214262</v>
      </c>
      <c r="Q2502" s="24">
        <f t="shared" si="1484"/>
        <v>740.24809886861476</v>
      </c>
      <c r="R2502" s="12">
        <f t="shared" si="1470"/>
        <v>0.11692009518545184</v>
      </c>
      <c r="S2502" s="24">
        <f t="shared" si="1471"/>
        <v>2471.8825142511905</v>
      </c>
      <c r="T2502" s="12">
        <f t="shared" si="1485"/>
        <v>6.9006604670600699E-2</v>
      </c>
      <c r="W2502" s="24">
        <f t="shared" si="1486"/>
        <v>1100.8551210238609</v>
      </c>
      <c r="X2502" s="24">
        <f t="shared" si="1487"/>
        <v>650</v>
      </c>
      <c r="Y2502" s="13">
        <f t="shared" si="1472"/>
        <v>0.23915524735100194</v>
      </c>
      <c r="Z2502" s="24">
        <f t="shared" si="1473"/>
        <v>808.97396890387654</v>
      </c>
      <c r="AA2502" s="24">
        <f t="shared" si="1474"/>
        <v>9659.8267093163049</v>
      </c>
      <c r="AB2502" s="24">
        <f t="shared" si="1488"/>
        <v>920.55160994623782</v>
      </c>
      <c r="AC2502" s="24">
        <f t="shared" si="1489"/>
        <v>740.24809886861476</v>
      </c>
      <c r="AD2502" s="123">
        <f t="shared" si="1490"/>
        <v>12420</v>
      </c>
      <c r="AE2502" s="14">
        <f t="shared" si="1491"/>
        <v>207</v>
      </c>
      <c r="AF2502" s="24">
        <f t="shared" si="1475"/>
        <v>500</v>
      </c>
      <c r="AG2502" s="3">
        <f t="shared" si="1492"/>
        <v>-1</v>
      </c>
      <c r="AH2502" s="14">
        <f t="shared" si="1496"/>
        <v>0</v>
      </c>
      <c r="AI2502" s="14">
        <f t="shared" si="1497"/>
        <v>0</v>
      </c>
      <c r="AJ2502" s="14">
        <f t="shared" si="1498"/>
        <v>0.64999999999999991</v>
      </c>
      <c r="AK2502" s="14">
        <f t="shared" si="1499"/>
        <v>0.87999999999999989</v>
      </c>
      <c r="AL2502" s="24">
        <f t="shared" si="1493"/>
        <v>898.3125168945686</v>
      </c>
      <c r="AM2502" s="14">
        <f t="shared" si="1494"/>
        <v>695.76991276527633</v>
      </c>
      <c r="AN2502" s="138" t="str">
        <f t="shared" si="1495"/>
        <v>modifiée</v>
      </c>
      <c r="AP2502" s="124"/>
    </row>
    <row r="2503" spans="2:42" x14ac:dyDescent="0.25">
      <c r="B2503" s="3">
        <f t="shared" si="1476"/>
        <v>12425</v>
      </c>
      <c r="C2503" s="14">
        <f t="shared" si="1477"/>
        <v>207.08333333333334</v>
      </c>
      <c r="D2503" s="11">
        <f t="shared" si="1478"/>
        <v>1130.7265355568338</v>
      </c>
      <c r="E2503" s="11">
        <f t="shared" si="1463"/>
        <v>1133.4348552063882</v>
      </c>
      <c r="F2503" s="11">
        <f t="shared" si="1479"/>
        <v>622.03099850355352</v>
      </c>
      <c r="G2503" s="11">
        <f t="shared" si="1464"/>
        <v>885.83873991578855</v>
      </c>
      <c r="H2503" s="11">
        <f t="shared" si="1465"/>
        <v>740.31710547328532</v>
      </c>
      <c r="I2503" s="24">
        <f t="shared" si="1480"/>
        <v>622.03099850355352</v>
      </c>
      <c r="J2503" s="12">
        <f t="shared" si="1466"/>
        <v>0.20634789430758266</v>
      </c>
      <c r="K2503" s="24">
        <f t="shared" si="1467"/>
        <v>778.11616752946179</v>
      </c>
      <c r="L2503" s="12">
        <f t="shared" si="1481"/>
        <v>0.1545853917061534</v>
      </c>
      <c r="M2503" s="24">
        <f t="shared" si="1482"/>
        <v>885.83873991578855</v>
      </c>
      <c r="N2503" s="12">
        <f t="shared" si="1468"/>
        <v>0.72973342850789091</v>
      </c>
      <c r="O2503" s="24">
        <f t="shared" si="1469"/>
        <v>660.08747752462773</v>
      </c>
      <c r="P2503" s="12">
        <f t="shared" si="1483"/>
        <v>0.22351927494086349</v>
      </c>
      <c r="Q2503" s="24">
        <f t="shared" si="1484"/>
        <v>740.31710547328532</v>
      </c>
      <c r="R2503" s="12">
        <f t="shared" si="1470"/>
        <v>0.11759904999819686</v>
      </c>
      <c r="S2503" s="24">
        <f t="shared" si="1471"/>
        <v>2457.6111699706298</v>
      </c>
      <c r="T2503" s="12">
        <f t="shared" si="1485"/>
        <v>6.9390748859887247E-2</v>
      </c>
      <c r="W2503" s="24">
        <f t="shared" si="1486"/>
        <v>1101.0942762712118</v>
      </c>
      <c r="X2503" s="24">
        <f t="shared" si="1487"/>
        <v>650</v>
      </c>
      <c r="Y2503" s="13">
        <f t="shared" si="1472"/>
        <v>0.23912884401135845</v>
      </c>
      <c r="Z2503" s="24">
        <f t="shared" si="1473"/>
        <v>808.51447337940954</v>
      </c>
      <c r="AA2503" s="24">
        <f t="shared" si="1474"/>
        <v>9659.1304229667439</v>
      </c>
      <c r="AB2503" s="24">
        <f t="shared" si="1488"/>
        <v>920.70569087224862</v>
      </c>
      <c r="AC2503" s="24">
        <f t="shared" si="1489"/>
        <v>740.31710547328532</v>
      </c>
      <c r="AD2503" s="123">
        <f t="shared" si="1490"/>
        <v>12425</v>
      </c>
      <c r="AE2503" s="14">
        <f t="shared" si="1491"/>
        <v>207.08333333333334</v>
      </c>
      <c r="AF2503" s="24">
        <f t="shared" si="1475"/>
        <v>500</v>
      </c>
      <c r="AG2503" s="3">
        <f t="shared" si="1492"/>
        <v>-1</v>
      </c>
      <c r="AH2503" s="14">
        <f t="shared" si="1496"/>
        <v>0</v>
      </c>
      <c r="AI2503" s="14">
        <f t="shared" si="1497"/>
        <v>0</v>
      </c>
      <c r="AJ2503" s="14">
        <f t="shared" si="1498"/>
        <v>0.64999999999999991</v>
      </c>
      <c r="AK2503" s="14">
        <f t="shared" si="1499"/>
        <v>0.87999999999999989</v>
      </c>
      <c r="AL2503" s="24">
        <f t="shared" si="1493"/>
        <v>898.45567213596541</v>
      </c>
      <c r="AM2503" s="14">
        <f t="shared" si="1494"/>
        <v>695.81706800071902</v>
      </c>
      <c r="AN2503" s="138" t="str">
        <f t="shared" si="1495"/>
        <v>modifiée</v>
      </c>
      <c r="AP2503" s="124"/>
    </row>
    <row r="2504" spans="2:42" x14ac:dyDescent="0.25">
      <c r="B2504" s="3">
        <f t="shared" si="1476"/>
        <v>12430</v>
      </c>
      <c r="C2504" s="14">
        <f t="shared" si="1477"/>
        <v>207.16666666666666</v>
      </c>
      <c r="D2504" s="11">
        <f t="shared" si="1478"/>
        <v>1130.7867814749181</v>
      </c>
      <c r="E2504" s="11">
        <f t="shared" si="1463"/>
        <v>1133.6556306327602</v>
      </c>
      <c r="F2504" s="11">
        <f t="shared" si="1479"/>
        <v>622.1855838952597</v>
      </c>
      <c r="G2504" s="11">
        <f t="shared" si="1464"/>
        <v>886.06225919072938</v>
      </c>
      <c r="H2504" s="11">
        <f t="shared" si="1465"/>
        <v>740.38649622214518</v>
      </c>
      <c r="I2504" s="24">
        <f t="shared" si="1480"/>
        <v>622.1855838952597</v>
      </c>
      <c r="J2504" s="12">
        <f t="shared" si="1466"/>
        <v>0.20630821663781465</v>
      </c>
      <c r="K2504" s="24">
        <f t="shared" si="1467"/>
        <v>778.26581661682985</v>
      </c>
      <c r="L2504" s="12">
        <f t="shared" si="1481"/>
        <v>0.15452920675075094</v>
      </c>
      <c r="M2504" s="24">
        <f t="shared" si="1482"/>
        <v>886.06225919072938</v>
      </c>
      <c r="N2504" s="12">
        <f t="shared" si="1468"/>
        <v>0.72991687476468081</v>
      </c>
      <c r="O2504" s="24">
        <f t="shared" si="1469"/>
        <v>659.92158113136406</v>
      </c>
      <c r="P2504" s="12">
        <f t="shared" si="1483"/>
        <v>0.22341393814112276</v>
      </c>
      <c r="Q2504" s="24">
        <f t="shared" si="1484"/>
        <v>740.38649622214518</v>
      </c>
      <c r="R2504" s="12">
        <f t="shared" si="1470"/>
        <v>0.11827953914653297</v>
      </c>
      <c r="S2504" s="24">
        <f t="shared" si="1471"/>
        <v>2443.4719727429274</v>
      </c>
      <c r="T2504" s="12">
        <f t="shared" si="1485"/>
        <v>6.9775505454844483E-2</v>
      </c>
      <c r="W2504" s="24">
        <f t="shared" si="1486"/>
        <v>1101.3334051152231</v>
      </c>
      <c r="X2504" s="24">
        <f t="shared" si="1487"/>
        <v>650</v>
      </c>
      <c r="Y2504" s="13">
        <f t="shared" si="1472"/>
        <v>0.23910254157142741</v>
      </c>
      <c r="Z2504" s="24">
        <f t="shared" si="1473"/>
        <v>808.05563793842907</v>
      </c>
      <c r="AA2504" s="24">
        <f t="shared" si="1474"/>
        <v>9658.4378933256739</v>
      </c>
      <c r="AB2504" s="24">
        <f t="shared" si="1488"/>
        <v>920.85995066868418</v>
      </c>
      <c r="AC2504" s="24">
        <f t="shared" si="1489"/>
        <v>740.38649622214518</v>
      </c>
      <c r="AD2504" s="123">
        <f t="shared" si="1490"/>
        <v>12430</v>
      </c>
      <c r="AE2504" s="14">
        <f t="shared" si="1491"/>
        <v>207.16666666666666</v>
      </c>
      <c r="AF2504" s="24">
        <f t="shared" si="1475"/>
        <v>500</v>
      </c>
      <c r="AG2504" s="3">
        <f t="shared" si="1492"/>
        <v>-1</v>
      </c>
      <c r="AH2504" s="14">
        <f t="shared" si="1496"/>
        <v>0</v>
      </c>
      <c r="AI2504" s="14">
        <f t="shared" si="1497"/>
        <v>0</v>
      </c>
      <c r="AJ2504" s="14">
        <f t="shared" si="1498"/>
        <v>0.64999999999999991</v>
      </c>
      <c r="AK2504" s="14">
        <f t="shared" si="1499"/>
        <v>0.87999999999999989</v>
      </c>
      <c r="AL2504" s="24">
        <f t="shared" si="1493"/>
        <v>898.59899402495455</v>
      </c>
      <c r="AM2504" s="14">
        <f t="shared" si="1494"/>
        <v>695.86458293468604</v>
      </c>
      <c r="AN2504" s="138" t="str">
        <f t="shared" si="1495"/>
        <v>modifiée</v>
      </c>
      <c r="AP2504" s="124"/>
    </row>
    <row r="2505" spans="2:42" x14ac:dyDescent="0.25">
      <c r="B2505" s="3">
        <f t="shared" si="1476"/>
        <v>12435</v>
      </c>
      <c r="C2505" s="14">
        <f t="shared" si="1477"/>
        <v>207.25</v>
      </c>
      <c r="D2505" s="11">
        <f t="shared" si="1478"/>
        <v>1130.8470031784043</v>
      </c>
      <c r="E2505" s="11">
        <f t="shared" si="1463"/>
        <v>1133.8764060591325</v>
      </c>
      <c r="F2505" s="11">
        <f t="shared" si="1479"/>
        <v>622.34011310201049</v>
      </c>
      <c r="G2505" s="11">
        <f t="shared" si="1464"/>
        <v>886.28567312887049</v>
      </c>
      <c r="H2505" s="11">
        <f t="shared" si="1465"/>
        <v>740.45627172759998</v>
      </c>
      <c r="I2505" s="24">
        <f t="shared" si="1480"/>
        <v>622.34011310201049</v>
      </c>
      <c r="J2505" s="12">
        <f t="shared" si="1466"/>
        <v>0.20626846269323348</v>
      </c>
      <c r="K2505" s="24">
        <f t="shared" si="1467"/>
        <v>778.41581112272388</v>
      </c>
      <c r="L2505" s="12">
        <f t="shared" si="1481"/>
        <v>0.15447298727646475</v>
      </c>
      <c r="M2505" s="24">
        <f t="shared" si="1482"/>
        <v>886.28567312887049</v>
      </c>
      <c r="N2505" s="12">
        <f t="shared" si="1468"/>
        <v>0.73009979862801866</v>
      </c>
      <c r="O2505" s="24">
        <f t="shared" si="1469"/>
        <v>659.75624016654331</v>
      </c>
      <c r="P2505" s="12">
        <f t="shared" si="1483"/>
        <v>0.22330848261571434</v>
      </c>
      <c r="Q2505" s="24">
        <f t="shared" si="1484"/>
        <v>740.45627172759998</v>
      </c>
      <c r="R2505" s="12">
        <f t="shared" si="1470"/>
        <v>0.11896154242529502</v>
      </c>
      <c r="S2505" s="24">
        <f t="shared" si="1471"/>
        <v>2429.4636145542263</v>
      </c>
      <c r="T2505" s="12">
        <f t="shared" si="1485"/>
        <v>7.0160860581821971E-2</v>
      </c>
      <c r="W2505" s="24">
        <f t="shared" si="1486"/>
        <v>1101.5725076567944</v>
      </c>
      <c r="X2505" s="24">
        <f t="shared" si="1487"/>
        <v>650</v>
      </c>
      <c r="Y2505" s="13">
        <f t="shared" si="1472"/>
        <v>0.2390763395250467</v>
      </c>
      <c r="Z2505" s="24">
        <f t="shared" si="1473"/>
        <v>807.59746005845159</v>
      </c>
      <c r="AA2505" s="24">
        <f t="shared" si="1474"/>
        <v>9657.7491007587996</v>
      </c>
      <c r="AB2505" s="24">
        <f t="shared" si="1488"/>
        <v>921.01438969219726</v>
      </c>
      <c r="AC2505" s="24">
        <f t="shared" si="1489"/>
        <v>740.45627172759998</v>
      </c>
      <c r="AD2505" s="123">
        <f t="shared" si="1490"/>
        <v>12435</v>
      </c>
      <c r="AE2505" s="14">
        <f t="shared" si="1491"/>
        <v>207.25</v>
      </c>
      <c r="AF2505" s="24">
        <f t="shared" si="1475"/>
        <v>500</v>
      </c>
      <c r="AG2505" s="3">
        <f t="shared" si="1492"/>
        <v>-1</v>
      </c>
      <c r="AH2505" s="14">
        <f t="shared" si="1496"/>
        <v>0</v>
      </c>
      <c r="AI2505" s="14">
        <f t="shared" si="1497"/>
        <v>0</v>
      </c>
      <c r="AJ2505" s="14">
        <f t="shared" si="1498"/>
        <v>0.64999999999999991</v>
      </c>
      <c r="AK2505" s="14">
        <f t="shared" si="1499"/>
        <v>0.87999999999999989</v>
      </c>
      <c r="AL2505" s="24">
        <f t="shared" si="1493"/>
        <v>898.74248288252852</v>
      </c>
      <c r="AM2505" s="14">
        <f t="shared" si="1494"/>
        <v>695.91245810826263</v>
      </c>
      <c r="AN2505" s="138" t="str">
        <f t="shared" si="1495"/>
        <v>modifiée</v>
      </c>
      <c r="AP2505" s="124"/>
    </row>
    <row r="2506" spans="2:42" x14ac:dyDescent="0.25">
      <c r="B2506" s="3">
        <f t="shared" si="1476"/>
        <v>12440</v>
      </c>
      <c r="C2506" s="14">
        <f t="shared" si="1477"/>
        <v>207.33333333333334</v>
      </c>
      <c r="D2506" s="11">
        <f t="shared" si="1478"/>
        <v>1130.9072006867498</v>
      </c>
      <c r="E2506" s="11">
        <f t="shared" si="1463"/>
        <v>1134.0971814855047</v>
      </c>
      <c r="F2506" s="11">
        <f t="shared" si="1479"/>
        <v>622.49458608928694</v>
      </c>
      <c r="G2506" s="11">
        <f t="shared" si="1464"/>
        <v>886.50898161148621</v>
      </c>
      <c r="H2506" s="11">
        <f t="shared" si="1465"/>
        <v>740.52643258818182</v>
      </c>
      <c r="I2506" s="24">
        <f t="shared" si="1480"/>
        <v>622.49458608928694</v>
      </c>
      <c r="J2506" s="12">
        <f t="shared" si="1466"/>
        <v>0.20622863227050242</v>
      </c>
      <c r="K2506" s="24">
        <f t="shared" si="1467"/>
        <v>778.56615218097647</v>
      </c>
      <c r="L2506" s="12">
        <f t="shared" si="1481"/>
        <v>0.15441673317863081</v>
      </c>
      <c r="M2506" s="24">
        <f t="shared" si="1482"/>
        <v>886.50898161148621</v>
      </c>
      <c r="N2506" s="12">
        <f t="shared" si="1468"/>
        <v>0.7302822021685349</v>
      </c>
      <c r="O2506" s="24">
        <f t="shared" si="1469"/>
        <v>659.59145198777242</v>
      </c>
      <c r="P2506" s="12">
        <f t="shared" si="1483"/>
        <v>0.22320290935256806</v>
      </c>
      <c r="Q2506" s="24">
        <f t="shared" si="1484"/>
        <v>740.52643258818182</v>
      </c>
      <c r="R2506" s="12">
        <f t="shared" si="1470"/>
        <v>0.11964503950527226</v>
      </c>
      <c r="S2506" s="24">
        <f t="shared" si="1471"/>
        <v>2415.5848002437879</v>
      </c>
      <c r="T2506" s="12">
        <f t="shared" si="1485"/>
        <v>7.0546800312758784E-2</v>
      </c>
      <c r="W2506" s="24">
        <f t="shared" si="1486"/>
        <v>1101.8115839963195</v>
      </c>
      <c r="X2506" s="24">
        <f t="shared" si="1487"/>
        <v>650</v>
      </c>
      <c r="Y2506" s="13">
        <f t="shared" si="1472"/>
        <v>0.23905023736843578</v>
      </c>
      <c r="Z2506" s="24">
        <f t="shared" si="1473"/>
        <v>807.13993722962982</v>
      </c>
      <c r="AA2506" s="24">
        <f t="shared" si="1474"/>
        <v>9657.064025723439</v>
      </c>
      <c r="AB2506" s="24">
        <f t="shared" si="1488"/>
        <v>921.16900829225074</v>
      </c>
      <c r="AC2506" s="24">
        <f t="shared" si="1489"/>
        <v>740.52643258818182</v>
      </c>
      <c r="AD2506" s="123">
        <f t="shared" si="1490"/>
        <v>12440</v>
      </c>
      <c r="AE2506" s="14">
        <f t="shared" si="1491"/>
        <v>207.33333333333334</v>
      </c>
      <c r="AF2506" s="24">
        <f t="shared" si="1475"/>
        <v>500</v>
      </c>
      <c r="AG2506" s="3">
        <f t="shared" si="1492"/>
        <v>-1</v>
      </c>
      <c r="AH2506" s="14">
        <f t="shared" si="1496"/>
        <v>0</v>
      </c>
      <c r="AI2506" s="14">
        <f t="shared" si="1497"/>
        <v>0</v>
      </c>
      <c r="AJ2506" s="14">
        <f t="shared" si="1498"/>
        <v>0.64999999999999991</v>
      </c>
      <c r="AK2506" s="14">
        <f t="shared" si="1499"/>
        <v>0.87999999999999989</v>
      </c>
      <c r="AL2506" s="24">
        <f t="shared" si="1493"/>
        <v>898.88613902289876</v>
      </c>
      <c r="AM2506" s="14">
        <f t="shared" si="1494"/>
        <v>695.96069404947809</v>
      </c>
      <c r="AN2506" s="138" t="str">
        <f t="shared" si="1495"/>
        <v>modifiée</v>
      </c>
      <c r="AP2506" s="124"/>
    </row>
    <row r="2507" spans="2:42" x14ac:dyDescent="0.25">
      <c r="B2507" s="3">
        <f t="shared" si="1476"/>
        <v>12445</v>
      </c>
      <c r="C2507" s="14">
        <f t="shared" si="1477"/>
        <v>207.41666666666666</v>
      </c>
      <c r="D2507" s="11">
        <f t="shared" si="1478"/>
        <v>1130.9673740193887</v>
      </c>
      <c r="E2507" s="11">
        <f t="shared" si="1463"/>
        <v>1134.317956911877</v>
      </c>
      <c r="F2507" s="11">
        <f t="shared" si="1479"/>
        <v>622.6490028224656</v>
      </c>
      <c r="G2507" s="11">
        <f t="shared" si="1464"/>
        <v>886.73218452083881</v>
      </c>
      <c r="H2507" s="11">
        <f t="shared" si="1465"/>
        <v>740.59697938849456</v>
      </c>
      <c r="I2507" s="24">
        <f t="shared" si="1480"/>
        <v>622.6490028224656</v>
      </c>
      <c r="J2507" s="12">
        <f t="shared" si="1466"/>
        <v>0.20618872516561229</v>
      </c>
      <c r="K2507" s="24">
        <f t="shared" si="1467"/>
        <v>778.71684093019917</v>
      </c>
      <c r="L2507" s="12">
        <f t="shared" si="1481"/>
        <v>0.15436044435220661</v>
      </c>
      <c r="M2507" s="24">
        <f t="shared" si="1482"/>
        <v>886.73218452083881</v>
      </c>
      <c r="N2507" s="12">
        <f t="shared" si="1468"/>
        <v>0.73046408744656</v>
      </c>
      <c r="O2507" s="24">
        <f t="shared" si="1469"/>
        <v>659.42721396883428</v>
      </c>
      <c r="P2507" s="12">
        <f t="shared" si="1483"/>
        <v>0.22309721933425467</v>
      </c>
      <c r="Q2507" s="24">
        <f t="shared" si="1484"/>
        <v>740.59697938849456</v>
      </c>
      <c r="R2507" s="12">
        <f t="shared" si="1470"/>
        <v>0.12033000993645775</v>
      </c>
      <c r="S2507" s="24">
        <f t="shared" si="1471"/>
        <v>2401.834247384515</v>
      </c>
      <c r="T2507" s="12">
        <f t="shared" si="1485"/>
        <v>7.0933310667502011E-2</v>
      </c>
      <c r="W2507" s="24">
        <f t="shared" si="1486"/>
        <v>1102.050634233688</v>
      </c>
      <c r="X2507" s="24">
        <f t="shared" si="1487"/>
        <v>650</v>
      </c>
      <c r="Y2507" s="13">
        <f t="shared" si="1472"/>
        <v>0.23902423460019406</v>
      </c>
      <c r="Z2507" s="24">
        <f t="shared" si="1473"/>
        <v>806.68306695472438</v>
      </c>
      <c r="AA2507" s="24">
        <f t="shared" si="1474"/>
        <v>9656.3826487684819</v>
      </c>
      <c r="AB2507" s="24">
        <f t="shared" si="1488"/>
        <v>921.32380681109134</v>
      </c>
      <c r="AC2507" s="24">
        <f t="shared" si="1489"/>
        <v>740.59697938849456</v>
      </c>
      <c r="AD2507" s="123">
        <f t="shared" si="1490"/>
        <v>12445</v>
      </c>
      <c r="AE2507" s="14">
        <f t="shared" si="1491"/>
        <v>207.41666666666666</v>
      </c>
      <c r="AF2507" s="24">
        <f t="shared" si="1475"/>
        <v>500</v>
      </c>
      <c r="AG2507" s="3">
        <f t="shared" si="1492"/>
        <v>-1</v>
      </c>
      <c r="AH2507" s="14">
        <f t="shared" si="1496"/>
        <v>0</v>
      </c>
      <c r="AI2507" s="14">
        <f t="shared" si="1497"/>
        <v>0</v>
      </c>
      <c r="AJ2507" s="14">
        <f t="shared" si="1498"/>
        <v>0.64999999999999991</v>
      </c>
      <c r="AK2507" s="14">
        <f t="shared" si="1499"/>
        <v>0.87999999999999989</v>
      </c>
      <c r="AL2507" s="24">
        <f t="shared" si="1493"/>
        <v>899.02996275347141</v>
      </c>
      <c r="AM2507" s="14">
        <f t="shared" si="1494"/>
        <v>696.0092912732548</v>
      </c>
      <c r="AN2507" s="138" t="str">
        <f t="shared" si="1495"/>
        <v>modifiée</v>
      </c>
      <c r="AP2507" s="124"/>
    </row>
    <row r="2508" spans="2:42" x14ac:dyDescent="0.25">
      <c r="B2508" s="3">
        <f t="shared" si="1476"/>
        <v>12450</v>
      </c>
      <c r="C2508" s="14">
        <f t="shared" si="1477"/>
        <v>207.5</v>
      </c>
      <c r="D2508" s="11">
        <f t="shared" si="1478"/>
        <v>1131.027523195731</v>
      </c>
      <c r="E2508" s="11">
        <f t="shared" si="1463"/>
        <v>1134.5387323382492</v>
      </c>
      <c r="F2508" s="11">
        <f t="shared" si="1479"/>
        <v>622.80336326681777</v>
      </c>
      <c r="G2508" s="11">
        <f t="shared" si="1464"/>
        <v>886.95528174017306</v>
      </c>
      <c r="H2508" s="11">
        <f t="shared" si="1465"/>
        <v>740.66791269916212</v>
      </c>
      <c r="I2508" s="24">
        <f t="shared" si="1480"/>
        <v>622.80336326681777</v>
      </c>
      <c r="J2508" s="12">
        <f t="shared" si="1466"/>
        <v>0.20614874117387844</v>
      </c>
      <c r="K2508" s="24">
        <f t="shared" si="1467"/>
        <v>778.86787851380723</v>
      </c>
      <c r="L2508" s="12">
        <f t="shared" si="1481"/>
        <v>0.15430412069176938</v>
      </c>
      <c r="M2508" s="24">
        <f t="shared" si="1482"/>
        <v>886.95528174017306</v>
      </c>
      <c r="N2508" s="12">
        <f t="shared" si="1468"/>
        <v>0.73064545651218293</v>
      </c>
      <c r="O2508" s="24">
        <f t="shared" si="1469"/>
        <v>659.2635234995679</v>
      </c>
      <c r="P2508" s="12">
        <f t="shared" si="1483"/>
        <v>0.2229914135380171</v>
      </c>
      <c r="Q2508" s="24">
        <f t="shared" si="1484"/>
        <v>740.66791269916212</v>
      </c>
      <c r="R2508" s="12">
        <f t="shared" si="1470"/>
        <v>0.12101643315132943</v>
      </c>
      <c r="S2508" s="24">
        <f t="shared" si="1471"/>
        <v>2388.2106861643879</v>
      </c>
      <c r="T2508" s="12">
        <f t="shared" si="1485"/>
        <v>7.1320377616108752E-2</v>
      </c>
      <c r="W2508" s="24">
        <f t="shared" si="1486"/>
        <v>1102.2896584682883</v>
      </c>
      <c r="X2508" s="24">
        <f t="shared" si="1487"/>
        <v>650</v>
      </c>
      <c r="Y2508" s="13">
        <f t="shared" si="1472"/>
        <v>0.23899833072128504</v>
      </c>
      <c r="Z2508" s="24">
        <f t="shared" si="1473"/>
        <v>806.22684674902416</v>
      </c>
      <c r="AA2508" s="24">
        <f t="shared" si="1474"/>
        <v>9655.7049505337745</v>
      </c>
      <c r="AB2508" s="24">
        <f t="shared" si="1488"/>
        <v>921.4787855837252</v>
      </c>
      <c r="AC2508" s="24">
        <f t="shared" si="1489"/>
        <v>740.66791269916212</v>
      </c>
      <c r="AD2508" s="123">
        <f t="shared" si="1490"/>
        <v>12450</v>
      </c>
      <c r="AE2508" s="14">
        <f t="shared" si="1491"/>
        <v>207.5</v>
      </c>
      <c r="AF2508" s="24">
        <f t="shared" si="1475"/>
        <v>500</v>
      </c>
      <c r="AG2508" s="3">
        <f t="shared" si="1492"/>
        <v>-1</v>
      </c>
      <c r="AH2508" s="14">
        <f t="shared" si="1496"/>
        <v>0</v>
      </c>
      <c r="AI2508" s="14">
        <f t="shared" si="1497"/>
        <v>0</v>
      </c>
      <c r="AJ2508" s="14">
        <f t="shared" si="1498"/>
        <v>0.64999999999999991</v>
      </c>
      <c r="AK2508" s="14">
        <f t="shared" si="1499"/>
        <v>0.87999999999999989</v>
      </c>
      <c r="AL2508" s="24">
        <f t="shared" si="1493"/>
        <v>899.17395437482537</v>
      </c>
      <c r="AM2508" s="14">
        <f t="shared" si="1494"/>
        <v>696.05825028136235</v>
      </c>
      <c r="AN2508" s="138" t="str">
        <f t="shared" si="1495"/>
        <v>modifiée</v>
      </c>
      <c r="AP2508" s="124"/>
    </row>
    <row r="2509" spans="2:42" x14ac:dyDescent="0.25">
      <c r="B2509" s="3">
        <f t="shared" si="1476"/>
        <v>12455</v>
      </c>
      <c r="C2509" s="14">
        <f t="shared" si="1477"/>
        <v>207.58333333333334</v>
      </c>
      <c r="D2509" s="11">
        <f t="shared" si="1478"/>
        <v>1131.0876482351639</v>
      </c>
      <c r="E2509" s="11">
        <f t="shared" si="1463"/>
        <v>1134.7595077646215</v>
      </c>
      <c r="F2509" s="11">
        <f t="shared" si="1479"/>
        <v>622.95766738750956</v>
      </c>
      <c r="G2509" s="11">
        <f t="shared" si="1464"/>
        <v>887.17827315371107</v>
      </c>
      <c r="H2509" s="11">
        <f t="shared" si="1465"/>
        <v>740.73923307677819</v>
      </c>
      <c r="I2509" s="24">
        <f t="shared" si="1480"/>
        <v>622.95766738750956</v>
      </c>
      <c r="J2509" s="12">
        <f t="shared" si="1466"/>
        <v>0.20610868008993868</v>
      </c>
      <c r="K2509" s="24">
        <f t="shared" si="1467"/>
        <v>779.01926608004419</v>
      </c>
      <c r="L2509" s="12">
        <f t="shared" si="1481"/>
        <v>0.15424776209147179</v>
      </c>
      <c r="M2509" s="24">
        <f t="shared" si="1482"/>
        <v>887.17827315371107</v>
      </c>
      <c r="N2509" s="12">
        <f t="shared" si="1468"/>
        <v>0.73082631140531218</v>
      </c>
      <c r="O2509" s="24">
        <f t="shared" si="1469"/>
        <v>659.10037798574911</v>
      </c>
      <c r="P2509" s="12">
        <f t="shared" si="1483"/>
        <v>0.2228854929356491</v>
      </c>
      <c r="Q2509" s="24">
        <f t="shared" si="1484"/>
        <v>740.73923307677819</v>
      </c>
      <c r="R2509" s="12">
        <f t="shared" si="1470"/>
        <v>0.12170428846814646</v>
      </c>
      <c r="S2509" s="24">
        <f t="shared" si="1471"/>
        <v>2374.7128592690979</v>
      </c>
      <c r="T2509" s="12">
        <f t="shared" si="1485"/>
        <v>7.1707987081126912E-2</v>
      </c>
      <c r="W2509" s="24">
        <f t="shared" si="1486"/>
        <v>1102.5286567990095</v>
      </c>
      <c r="X2509" s="24">
        <f t="shared" si="1487"/>
        <v>650</v>
      </c>
      <c r="Y2509" s="13">
        <f t="shared" si="1472"/>
        <v>0.2389725252350344</v>
      </c>
      <c r="Z2509" s="24">
        <f t="shared" si="1473"/>
        <v>805.77127414030087</v>
      </c>
      <c r="AA2509" s="24">
        <f t="shared" si="1474"/>
        <v>9655.0309117500874</v>
      </c>
      <c r="AB2509" s="24">
        <f t="shared" si="1488"/>
        <v>921.63394493789383</v>
      </c>
      <c r="AC2509" s="24">
        <f t="shared" si="1489"/>
        <v>740.73923307677819</v>
      </c>
      <c r="AD2509" s="123">
        <f t="shared" si="1490"/>
        <v>12455</v>
      </c>
      <c r="AE2509" s="14">
        <f t="shared" si="1491"/>
        <v>207.58333333333334</v>
      </c>
      <c r="AF2509" s="24">
        <f t="shared" si="1475"/>
        <v>500</v>
      </c>
      <c r="AG2509" s="3">
        <f t="shared" si="1492"/>
        <v>-1</v>
      </c>
      <c r="AH2509" s="14">
        <f t="shared" si="1496"/>
        <v>0</v>
      </c>
      <c r="AI2509" s="14">
        <f t="shared" si="1497"/>
        <v>0</v>
      </c>
      <c r="AJ2509" s="14">
        <f t="shared" si="1498"/>
        <v>0.64999999999999991</v>
      </c>
      <c r="AK2509" s="14">
        <f t="shared" si="1499"/>
        <v>0.87999999999999989</v>
      </c>
      <c r="AL2509" s="24">
        <f t="shared" si="1493"/>
        <v>899.31811418068992</v>
      </c>
      <c r="AM2509" s="14">
        <f t="shared" si="1494"/>
        <v>696.10757156237025</v>
      </c>
      <c r="AN2509" s="138" t="str">
        <f t="shared" si="1495"/>
        <v>modifiée</v>
      </c>
      <c r="AP2509" s="124"/>
    </row>
    <row r="2510" spans="2:42" x14ac:dyDescent="0.25">
      <c r="B2510" s="3">
        <f t="shared" si="1476"/>
        <v>12460</v>
      </c>
      <c r="C2510" s="14">
        <f t="shared" si="1477"/>
        <v>207.66666666666666</v>
      </c>
      <c r="D2510" s="11">
        <f t="shared" si="1478"/>
        <v>1131.1477491570517</v>
      </c>
      <c r="E2510" s="11">
        <f t="shared" si="1463"/>
        <v>1134.9802831909938</v>
      </c>
      <c r="F2510" s="11">
        <f t="shared" si="1479"/>
        <v>623.11191514960103</v>
      </c>
      <c r="G2510" s="11">
        <f t="shared" si="1464"/>
        <v>887.40115864664676</v>
      </c>
      <c r="H2510" s="11">
        <f t="shared" si="1465"/>
        <v>740.81094106385933</v>
      </c>
      <c r="I2510" s="24">
        <f t="shared" si="1480"/>
        <v>623.11191514960103</v>
      </c>
      <c r="J2510" s="12">
        <f t="shared" si="1466"/>
        <v>0.20606854170775052</v>
      </c>
      <c r="K2510" s="24">
        <f t="shared" si="1467"/>
        <v>779.17100478200587</v>
      </c>
      <c r="L2510" s="12">
        <f t="shared" si="1481"/>
        <v>0.15419136844507447</v>
      </c>
      <c r="M2510" s="24">
        <f t="shared" si="1482"/>
        <v>887.40115864664676</v>
      </c>
      <c r="N2510" s="12">
        <f t="shared" si="1468"/>
        <v>0.73100665415573485</v>
      </c>
      <c r="O2510" s="24">
        <f t="shared" si="1469"/>
        <v>658.93777484897203</v>
      </c>
      <c r="P2510" s="12">
        <f t="shared" si="1483"/>
        <v>0.22277945849364703</v>
      </c>
      <c r="Q2510" s="24">
        <f t="shared" si="1484"/>
        <v>740.81094106385933</v>
      </c>
      <c r="R2510" s="12">
        <f t="shared" si="1470"/>
        <v>0.12239355509427734</v>
      </c>
      <c r="S2510" s="24">
        <f t="shared" si="1471"/>
        <v>2361.3395217655243</v>
      </c>
      <c r="T2510" s="12">
        <f t="shared" si="1485"/>
        <v>7.209612493993231E-2</v>
      </c>
      <c r="W2510" s="24">
        <f t="shared" si="1486"/>
        <v>1102.7676293242446</v>
      </c>
      <c r="X2510" s="24">
        <f t="shared" si="1487"/>
        <v>650</v>
      </c>
      <c r="Y2510" s="13">
        <f t="shared" si="1472"/>
        <v>0.23894681764710948</v>
      </c>
      <c r="Z2510" s="24">
        <f t="shared" si="1473"/>
        <v>805.31634666872947</v>
      </c>
      <c r="AA2510" s="24">
        <f t="shared" si="1474"/>
        <v>9654.3605132382872</v>
      </c>
      <c r="AB2510" s="24">
        <f t="shared" si="1488"/>
        <v>921.7892851940519</v>
      </c>
      <c r="AC2510" s="24">
        <f t="shared" si="1489"/>
        <v>740.81094106385933</v>
      </c>
      <c r="AD2510" s="123">
        <f t="shared" si="1490"/>
        <v>12460</v>
      </c>
      <c r="AE2510" s="14">
        <f t="shared" si="1491"/>
        <v>207.66666666666666</v>
      </c>
      <c r="AF2510" s="24">
        <f t="shared" si="1475"/>
        <v>500</v>
      </c>
      <c r="AG2510" s="3">
        <f t="shared" si="1492"/>
        <v>-1</v>
      </c>
      <c r="AH2510" s="14">
        <f t="shared" si="1496"/>
        <v>0</v>
      </c>
      <c r="AI2510" s="14">
        <f t="shared" si="1497"/>
        <v>0</v>
      </c>
      <c r="AJ2510" s="14">
        <f t="shared" si="1498"/>
        <v>0.64999999999999991</v>
      </c>
      <c r="AK2510" s="14">
        <f t="shared" si="1499"/>
        <v>0.87999999999999989</v>
      </c>
      <c r="AL2510" s="24">
        <f t="shared" si="1493"/>
        <v>899.4624424579257</v>
      </c>
      <c r="AM2510" s="14">
        <f t="shared" si="1494"/>
        <v>696.15725559160683</v>
      </c>
      <c r="AN2510" s="138" t="str">
        <f t="shared" si="1495"/>
        <v>modifiée</v>
      </c>
      <c r="AP2510" s="124"/>
    </row>
    <row r="2511" spans="2:42" x14ac:dyDescent="0.25">
      <c r="B2511" s="3">
        <f t="shared" si="1476"/>
        <v>12465</v>
      </c>
      <c r="C2511" s="14">
        <f t="shared" si="1477"/>
        <v>207.75</v>
      </c>
      <c r="D2511" s="11">
        <f t="shared" si="1478"/>
        <v>1131.207825980734</v>
      </c>
      <c r="E2511" s="11">
        <f t="shared" si="1463"/>
        <v>1135.201058617366</v>
      </c>
      <c r="F2511" s="11">
        <f t="shared" si="1479"/>
        <v>623.26610651804606</v>
      </c>
      <c r="G2511" s="11">
        <f t="shared" si="1464"/>
        <v>887.62393810514038</v>
      </c>
      <c r="H2511" s="11">
        <f t="shared" si="1465"/>
        <v>740.88303718879922</v>
      </c>
      <c r="I2511" s="24">
        <f t="shared" si="1480"/>
        <v>623.26610651804606</v>
      </c>
      <c r="J2511" s="12">
        <f t="shared" si="1466"/>
        <v>0.20602832582058844</v>
      </c>
      <c r="K2511" s="24">
        <f t="shared" si="1467"/>
        <v>779.32309577766603</v>
      </c>
      <c r="L2511" s="12">
        <f t="shared" si="1481"/>
        <v>0.15413493964597624</v>
      </c>
      <c r="M2511" s="24">
        <f t="shared" si="1482"/>
        <v>887.62393810514038</v>
      </c>
      <c r="N2511" s="12">
        <f t="shared" si="1468"/>
        <v>0.73118648678317499</v>
      </c>
      <c r="O2511" s="24">
        <f t="shared" si="1469"/>
        <v>658.77571152653297</v>
      </c>
      <c r="P2511" s="12">
        <f t="shared" si="1483"/>
        <v>0.22267331117336103</v>
      </c>
      <c r="Q2511" s="24">
        <f t="shared" si="1484"/>
        <v>740.88303718879922</v>
      </c>
      <c r="R2511" s="12">
        <f t="shared" si="1470"/>
        <v>0.12308421212953891</v>
      </c>
      <c r="S2511" s="24">
        <f t="shared" si="1471"/>
        <v>2348.0894409864213</v>
      </c>
      <c r="T2511" s="12">
        <f t="shared" si="1485"/>
        <v>7.2484777027067071E-2</v>
      </c>
      <c r="W2511" s="24">
        <f t="shared" si="1486"/>
        <v>1103.0065761418916</v>
      </c>
      <c r="X2511" s="24">
        <f t="shared" si="1487"/>
        <v>650</v>
      </c>
      <c r="Y2511" s="13">
        <f t="shared" si="1472"/>
        <v>0.23892120746552381</v>
      </c>
      <c r="Z2511" s="24">
        <f t="shared" si="1473"/>
        <v>804.86206188685969</v>
      </c>
      <c r="AA2511" s="24">
        <f t="shared" si="1474"/>
        <v>9653.69373590957</v>
      </c>
      <c r="AB2511" s="24">
        <f t="shared" si="1488"/>
        <v>921.94480666534537</v>
      </c>
      <c r="AC2511" s="24">
        <f t="shared" si="1489"/>
        <v>740.88303718879922</v>
      </c>
      <c r="AD2511" s="123">
        <f t="shared" si="1490"/>
        <v>12465</v>
      </c>
      <c r="AE2511" s="14">
        <f t="shared" si="1491"/>
        <v>207.75</v>
      </c>
      <c r="AF2511" s="24">
        <f t="shared" si="1475"/>
        <v>500</v>
      </c>
      <c r="AG2511" s="3">
        <f t="shared" si="1492"/>
        <v>-1</v>
      </c>
      <c r="AH2511" s="14">
        <f t="shared" si="1496"/>
        <v>0</v>
      </c>
      <c r="AI2511" s="14">
        <f t="shared" si="1497"/>
        <v>0</v>
      </c>
      <c r="AJ2511" s="14">
        <f t="shared" si="1498"/>
        <v>0.64999999999999991</v>
      </c>
      <c r="AK2511" s="14">
        <f t="shared" si="1499"/>
        <v>0.87999999999999989</v>
      </c>
      <c r="AL2511" s="24">
        <f t="shared" si="1493"/>
        <v>899.60693948650419</v>
      </c>
      <c r="AM2511" s="14">
        <f t="shared" si="1494"/>
        <v>696.20730283111686</v>
      </c>
      <c r="AN2511" s="138" t="str">
        <f t="shared" si="1495"/>
        <v>modifiée</v>
      </c>
      <c r="AP2511" s="124"/>
    </row>
    <row r="2512" spans="2:42" x14ac:dyDescent="0.25">
      <c r="B2512" s="3">
        <f t="shared" si="1476"/>
        <v>12470</v>
      </c>
      <c r="C2512" s="14">
        <f t="shared" si="1477"/>
        <v>207.83333333333334</v>
      </c>
      <c r="D2512" s="11">
        <f t="shared" si="1478"/>
        <v>1131.2678787255286</v>
      </c>
      <c r="E2512" s="11">
        <f t="shared" si="1463"/>
        <v>1135.4218340437383</v>
      </c>
      <c r="F2512" s="11">
        <f t="shared" si="1479"/>
        <v>623.42024145769199</v>
      </c>
      <c r="G2512" s="11">
        <f t="shared" si="1464"/>
        <v>887.84661141631375</v>
      </c>
      <c r="H2512" s="11">
        <f t="shared" si="1465"/>
        <v>740.95552196582628</v>
      </c>
      <c r="I2512" s="24">
        <f t="shared" si="1480"/>
        <v>623.42024145769199</v>
      </c>
      <c r="J2512" s="12">
        <f t="shared" si="1466"/>
        <v>0.20598803222104162</v>
      </c>
      <c r="K2512" s="24">
        <f t="shared" si="1467"/>
        <v>779.47554022990084</v>
      </c>
      <c r="L2512" s="12">
        <f t="shared" si="1481"/>
        <v>0.15407847558710983</v>
      </c>
      <c r="M2512" s="24">
        <f t="shared" si="1482"/>
        <v>887.84661141631375</v>
      </c>
      <c r="N2512" s="12">
        <f t="shared" si="1468"/>
        <v>0.73136581129735301</v>
      </c>
      <c r="O2512" s="24">
        <f t="shared" si="1469"/>
        <v>658.61418547131279</v>
      </c>
      <c r="P2512" s="12">
        <f t="shared" si="1483"/>
        <v>0.2225670519306493</v>
      </c>
      <c r="Q2512" s="24">
        <f t="shared" si="1484"/>
        <v>740.95552196582628</v>
      </c>
      <c r="R2512" s="12">
        <f t="shared" si="1470"/>
        <v>0.12377623856956448</v>
      </c>
      <c r="S2512" s="24">
        <f t="shared" si="1471"/>
        <v>2334.961396415943</v>
      </c>
      <c r="T2512" s="12">
        <f t="shared" si="1485"/>
        <v>7.2873929136507948E-2</v>
      </c>
      <c r="W2512" s="24">
        <f t="shared" si="1486"/>
        <v>1103.2454973493573</v>
      </c>
      <c r="X2512" s="24">
        <f t="shared" si="1487"/>
        <v>650</v>
      </c>
      <c r="Y2512" s="13">
        <f t="shared" si="1472"/>
        <v>0.23889569420061779</v>
      </c>
      <c r="Z2512" s="24">
        <f t="shared" si="1473"/>
        <v>804.40841735952517</v>
      </c>
      <c r="AA2512" s="24">
        <f t="shared" si="1474"/>
        <v>9653.0305607647024</v>
      </c>
      <c r="AB2512" s="24">
        <f t="shared" si="1488"/>
        <v>922.10050965759183</v>
      </c>
      <c r="AC2512" s="24">
        <f t="shared" si="1489"/>
        <v>740.95552196582628</v>
      </c>
      <c r="AD2512" s="123">
        <f t="shared" si="1490"/>
        <v>12470</v>
      </c>
      <c r="AE2512" s="14">
        <f t="shared" si="1491"/>
        <v>207.83333333333334</v>
      </c>
      <c r="AF2512" s="24">
        <f t="shared" si="1475"/>
        <v>500</v>
      </c>
      <c r="AG2512" s="3">
        <f t="shared" si="1492"/>
        <v>-1</v>
      </c>
      <c r="AH2512" s="14">
        <f t="shared" si="1496"/>
        <v>0</v>
      </c>
      <c r="AI2512" s="14">
        <f t="shared" si="1497"/>
        <v>0</v>
      </c>
      <c r="AJ2512" s="14">
        <f t="shared" si="1498"/>
        <v>0.64999999999999991</v>
      </c>
      <c r="AK2512" s="14">
        <f t="shared" si="1499"/>
        <v>0.87999999999999989</v>
      </c>
      <c r="AL2512" s="24">
        <f t="shared" si="1493"/>
        <v>899.75160553949036</v>
      </c>
      <c r="AM2512" s="14">
        <f t="shared" si="1494"/>
        <v>696.25771372962356</v>
      </c>
      <c r="AN2512" s="138" t="str">
        <f t="shared" si="1495"/>
        <v>modifiée</v>
      </c>
      <c r="AP2512" s="124"/>
    </row>
    <row r="2513" spans="2:42" x14ac:dyDescent="0.25">
      <c r="B2513" s="3">
        <f t="shared" si="1476"/>
        <v>12475</v>
      </c>
      <c r="C2513" s="14">
        <f t="shared" si="1477"/>
        <v>207.91666666666666</v>
      </c>
      <c r="D2513" s="11">
        <f t="shared" si="1478"/>
        <v>1131.327907410729</v>
      </c>
      <c r="E2513" s="11">
        <f t="shared" si="1463"/>
        <v>1135.6426094701103</v>
      </c>
      <c r="F2513" s="11">
        <f t="shared" si="1479"/>
        <v>623.57431993327907</v>
      </c>
      <c r="G2513" s="11">
        <f t="shared" si="1464"/>
        <v>888.06917846824444</v>
      </c>
      <c r="H2513" s="11">
        <f t="shared" si="1465"/>
        <v>741.02839589496284</v>
      </c>
      <c r="I2513" s="24">
        <f t="shared" si="1480"/>
        <v>623.57431993327907</v>
      </c>
      <c r="J2513" s="12">
        <f t="shared" si="1466"/>
        <v>0.20594766070101098</v>
      </c>
      <c r="K2513" s="24">
        <f t="shared" si="1467"/>
        <v>779.62833930651414</v>
      </c>
      <c r="L2513" s="12">
        <f t="shared" si="1481"/>
        <v>0.15402197616106231</v>
      </c>
      <c r="M2513" s="24">
        <f t="shared" si="1482"/>
        <v>888.06917846824444</v>
      </c>
      <c r="N2513" s="12">
        <f t="shared" si="1468"/>
        <v>0.73154462969804257</v>
      </c>
      <c r="O2513" s="24">
        <f t="shared" si="1469"/>
        <v>658.45319415166341</v>
      </c>
      <c r="P2513" s="12">
        <f t="shared" si="1483"/>
        <v>0.22246068171635547</v>
      </c>
      <c r="Q2513" s="24">
        <f t="shared" si="1484"/>
        <v>741.02839589496284</v>
      </c>
      <c r="R2513" s="12">
        <f t="shared" si="1470"/>
        <v>0.1244696133091831</v>
      </c>
      <c r="S2513" s="24">
        <f t="shared" si="1471"/>
        <v>2321.9541795762971</v>
      </c>
      <c r="T2513" s="12">
        <f t="shared" si="1485"/>
        <v>7.3263567024069109E-2</v>
      </c>
      <c r="W2513" s="24">
        <f t="shared" si="1486"/>
        <v>1103.4843930435579</v>
      </c>
      <c r="X2513" s="24">
        <f t="shared" si="1487"/>
        <v>650</v>
      </c>
      <c r="Y2513" s="13">
        <f t="shared" si="1472"/>
        <v>0.23887027736505245</v>
      </c>
      <c r="Z2513" s="24">
        <f t="shared" si="1473"/>
        <v>803.95541066380929</v>
      </c>
      <c r="AA2513" s="24">
        <f t="shared" si="1474"/>
        <v>9652.3709688937888</v>
      </c>
      <c r="AB2513" s="24">
        <f t="shared" si="1488"/>
        <v>922.25639446926039</v>
      </c>
      <c r="AC2513" s="24">
        <f t="shared" si="1489"/>
        <v>741.02839589496284</v>
      </c>
      <c r="AD2513" s="123">
        <f t="shared" si="1490"/>
        <v>12475</v>
      </c>
      <c r="AE2513" s="14">
        <f t="shared" si="1491"/>
        <v>207.91666666666666</v>
      </c>
      <c r="AF2513" s="24">
        <f t="shared" si="1475"/>
        <v>500</v>
      </c>
      <c r="AG2513" s="3">
        <f t="shared" si="1492"/>
        <v>-1</v>
      </c>
      <c r="AH2513" s="14">
        <f t="shared" si="1496"/>
        <v>0</v>
      </c>
      <c r="AI2513" s="14">
        <f t="shared" si="1497"/>
        <v>0</v>
      </c>
      <c r="AJ2513" s="14">
        <f t="shared" si="1498"/>
        <v>0.64999999999999991</v>
      </c>
      <c r="AK2513" s="14">
        <f t="shared" si="1499"/>
        <v>0.87999999999999989</v>
      </c>
      <c r="AL2513" s="24">
        <f t="shared" si="1493"/>
        <v>899.89644088302475</v>
      </c>
      <c r="AM2513" s="14">
        <f t="shared" si="1494"/>
        <v>696.30848872249146</v>
      </c>
      <c r="AN2513" s="138" t="str">
        <f t="shared" si="1495"/>
        <v>modifiée</v>
      </c>
      <c r="AP2513" s="124"/>
    </row>
    <row r="2514" spans="2:42" x14ac:dyDescent="0.25">
      <c r="B2514" s="3">
        <f t="shared" si="1476"/>
        <v>12480</v>
      </c>
      <c r="C2514" s="14">
        <f t="shared" si="1477"/>
        <v>208</v>
      </c>
      <c r="D2514" s="11">
        <f t="shared" si="1478"/>
        <v>1131.3879120556069</v>
      </c>
      <c r="E2514" s="11">
        <f t="shared" ref="E2514:E2577" si="1500">IF(B2514&lt;=40*60,20+345*CRed_1*LOG(8*C2514+1,10),ThetaG40+(ThetaG120-ThetaG40)/80*(C2514-40))</f>
        <v>1135.8633848964826</v>
      </c>
      <c r="F2514" s="11">
        <f t="shared" si="1479"/>
        <v>623.72834190944013</v>
      </c>
      <c r="G2514" s="11">
        <f t="shared" ref="G2514:G2577" si="1501">M2514</f>
        <v>888.29163914996082</v>
      </c>
      <c r="H2514" s="11">
        <f t="shared" ref="H2514:H2577" si="1502">Q2514</f>
        <v>741.10165946198686</v>
      </c>
      <c r="I2514" s="24">
        <f t="shared" si="1480"/>
        <v>623.72834190944013</v>
      </c>
      <c r="J2514" s="12">
        <f t="shared" ref="J2514:J2577" si="1503">Cp*RhoP/(K2514*RhoA)*dP/1000*MassivSS</f>
        <v>0.20590721105170687</v>
      </c>
      <c r="K2514" s="24">
        <f t="shared" ref="K2514:K2577" si="1504">IF(I2514&lt;600,425+0.773*I2514-1.69/1000*I2514^2+2.22/1000^2*I2514^3,IF(I2514&lt;735,666+13002/(738-I2514),IF(I2514&lt;900,545+17820/(I2514-731),650)))</f>
        <v>779.7814941802626</v>
      </c>
      <c r="L2514" s="12">
        <f t="shared" si="1481"/>
        <v>0.15396544125997039</v>
      </c>
      <c r="M2514" s="24">
        <f t="shared" si="1482"/>
        <v>888.29163914996082</v>
      </c>
      <c r="N2514" s="12">
        <f t="shared" ref="N2514:N2577" si="1505">Cp*RhoP/(O2514*RhoA)*dP/1000*MassivW</f>
        <v>0.73172294397513016</v>
      </c>
      <c r="O2514" s="24">
        <f t="shared" ref="O2514:O2577" si="1506">IF(M2514&lt;600,425+0.773*M2514-1.69/1000*M2514^2+2.22/1000^2*M2514^3,IF(M2514&lt;735,666+13002/(738-M2514),IF(M2514&lt;900,545+17820/(M2514-731),650)))</f>
        <v>658.29273505129242</v>
      </c>
      <c r="P2514" s="12">
        <f t="shared" si="1483"/>
        <v>0.22235420147596249</v>
      </c>
      <c r="Q2514" s="24">
        <f t="shared" si="1484"/>
        <v>741.10165946198686</v>
      </c>
      <c r="R2514" s="12">
        <f t="shared" ref="R2514:R2577" si="1507">Cp*RhoP/(S2514*RhoA)*dP/1000*MassivSI</f>
        <v>0.12516431514581833</v>
      </c>
      <c r="S2514" s="24">
        <f t="shared" ref="S2514:S2577" si="1508">IF(Q2514&lt;600,425+0.773*Q2514-1.69/1000*Q2514^2+2.22/1000^2*Q2514^3,IF(Q2514&lt;735,666+13002/(738-Q2514),IF(Q2514&lt;900,545+17820/(Q2514-731),650)))</f>
        <v>2309.0665939153578</v>
      </c>
      <c r="T2514" s="12">
        <f t="shared" si="1485"/>
        <v>7.3653676409675656E-2</v>
      </c>
      <c r="W2514" s="24">
        <f t="shared" si="1486"/>
        <v>1103.723263320923</v>
      </c>
      <c r="X2514" s="24">
        <f t="shared" si="1487"/>
        <v>650</v>
      </c>
      <c r="Y2514" s="13">
        <f t="shared" ref="Y2514:Y2577" si="1509">MAX(MassivSSCO/(X2514*RhoA)*DeltaT*(Z2514+AA2514),L2514)</f>
        <v>0.23884495647380588</v>
      </c>
      <c r="Z2514" s="24">
        <f t="shared" ref="Z2514:Z2577" si="1510">AlphaC*(E2514-W2514)</f>
        <v>803.50303938898833</v>
      </c>
      <c r="AA2514" s="24">
        <f t="shared" ref="AA2514:AA2577" si="1511">Phi*EpsilonF*0.7*Botzman/10^8*EpsilonA*((E2514+273)^4-(W2514+273)^4)</f>
        <v>9651.7149414761643</v>
      </c>
      <c r="AB2514" s="24">
        <f t="shared" si="1488"/>
        <v>922.41246139145494</v>
      </c>
      <c r="AC2514" s="24">
        <f t="shared" si="1489"/>
        <v>741.10165946198686</v>
      </c>
      <c r="AD2514" s="123">
        <f t="shared" si="1490"/>
        <v>12480</v>
      </c>
      <c r="AE2514" s="14">
        <f t="shared" si="1491"/>
        <v>208</v>
      </c>
      <c r="AF2514" s="24">
        <f t="shared" ref="AF2514:AF2577" si="1512">IF(AC2514&lt;=450,Thetha0_0,IF(AC2514&gt;=650,Thetha0_2,(IF(AC2514&lt;=550,Thetha0_0+(Thetha0_1-Thetha0_0)/100*(AC2514-450),Thetha0_1+(Thetha0_2-Thetha0_1)/100*(AC2514-550)))))</f>
        <v>500</v>
      </c>
      <c r="AG2514" s="3">
        <f t="shared" si="1492"/>
        <v>-1</v>
      </c>
      <c r="AH2514" s="14">
        <f t="shared" si="1496"/>
        <v>0</v>
      </c>
      <c r="AI2514" s="14">
        <f t="shared" si="1497"/>
        <v>0</v>
      </c>
      <c r="AJ2514" s="14">
        <f t="shared" si="1498"/>
        <v>0.64999999999999991</v>
      </c>
      <c r="AK2514" s="14">
        <f t="shared" si="1499"/>
        <v>0.87999999999999989</v>
      </c>
      <c r="AL2514" s="24">
        <f t="shared" si="1493"/>
        <v>900.0414457763078</v>
      </c>
      <c r="AM2514" s="14">
        <f t="shared" si="1494"/>
        <v>696.35962823169257</v>
      </c>
      <c r="AN2514" s="138" t="str">
        <f t="shared" si="1495"/>
        <v>modifiée</v>
      </c>
      <c r="AP2514" s="124"/>
    </row>
    <row r="2515" spans="2:42" x14ac:dyDescent="0.25">
      <c r="B2515" s="3">
        <f t="shared" ref="B2515:B2578" si="1513">B2514+DeltaT</f>
        <v>12485</v>
      </c>
      <c r="C2515" s="14">
        <f t="shared" ref="C2515:C2578" si="1514">B2515/60</f>
        <v>208.08333333333334</v>
      </c>
      <c r="D2515" s="11">
        <f t="shared" ref="D2515:D2578" si="1515">20+345*LOG(8*C2515+1,10)</f>
        <v>1131.4478926794088</v>
      </c>
      <c r="E2515" s="11">
        <f t="shared" si="1500"/>
        <v>1136.0841603228548</v>
      </c>
      <c r="F2515" s="11">
        <f t="shared" ref="F2515:F2578" si="1516">I2515</f>
        <v>623.8823073507001</v>
      </c>
      <c r="G2515" s="11">
        <f t="shared" si="1501"/>
        <v>888.51399335143674</v>
      </c>
      <c r="H2515" s="11">
        <f t="shared" si="1502"/>
        <v>741.17531313839652</v>
      </c>
      <c r="I2515" s="24">
        <f t="shared" ref="I2515:I2578" si="1517">I2514+IF(Limit=Oui,MAX(0,L2514),L2514)</f>
        <v>623.8823073507001</v>
      </c>
      <c r="J2515" s="12">
        <f t="shared" si="1503"/>
        <v>0.20586668306364611</v>
      </c>
      <c r="K2515" s="24">
        <f t="shared" si="1504"/>
        <v>779.93500602888128</v>
      </c>
      <c r="L2515" s="12">
        <f t="shared" ref="L2515:L2578" si="1518">LambdaP*MassivSS/(dP/1000)/(K2515*RhoA)/(1+J2515/3)*(D2515-I2515)*DeltaT-(EXP(J2515/10)-1)*(D2515-D2514)</f>
        <v>0.15390887077562196</v>
      </c>
      <c r="M2515" s="24">
        <f t="shared" ref="M2515:M2578" si="1519">M2514+IF(Limit=Oui,MAX(0,P2514),P2514)</f>
        <v>888.51399335143674</v>
      </c>
      <c r="N2515" s="12">
        <f t="shared" si="1505"/>
        <v>0.73190075610867034</v>
      </c>
      <c r="O2515" s="24">
        <f t="shared" si="1506"/>
        <v>658.1328056691508</v>
      </c>
      <c r="P2515" s="12">
        <f t="shared" ref="P2515:P2578" si="1520">LambdaP*MassivW/(dP/1000)/(O2515*RhoA)/(1+N2515/3)*(D2515-M2515)*DeltaT-(EXP(N2515/10)-1)*(D2515-D2514)</f>
        <v>0.22224761214999988</v>
      </c>
      <c r="Q2515" s="24">
        <f t="shared" ref="Q2515:Q2578" si="1521">Q2514+IF(Limit=Oui,MAX(0,T2514),T2514)</f>
        <v>741.17531313839652</v>
      </c>
      <c r="R2515" s="12">
        <f t="shared" si="1507"/>
        <v>0.1258603227829084</v>
      </c>
      <c r="S2515" s="24">
        <f t="shared" si="1508"/>
        <v>2296.2974546951555</v>
      </c>
      <c r="T2515" s="12">
        <f t="shared" ref="T2515:T2578" si="1522">LambdaP*MassivSI/(dP/1000)/(S2515*RhoA)/(1+R2515/3)*(D2515-Q2515)*DeltaT-(EXP(R2515/10)-1)*(D2515-D2514)</f>
        <v>7.4044242979766792E-2</v>
      </c>
      <c r="W2515" s="24">
        <f t="shared" ref="W2515:W2578" si="1523">W2514+IF(Limit=Oui,MAX(0,Y2514),Y2514)</f>
        <v>1103.9621082773967</v>
      </c>
      <c r="X2515" s="24">
        <f t="shared" ref="X2515:X2578" si="1524">IF(W2515&lt;600,425+0.773*W2515-1.69/1000*W2515^2+2.22/1000^2*W2515^3,IF(W2515&lt;735,666+13002/(738-W2515),IF(W2515&lt;900,545+17820/(W2515-731),650)))</f>
        <v>650</v>
      </c>
      <c r="Y2515" s="13">
        <f t="shared" si="1509"/>
        <v>0.23881973104415624</v>
      </c>
      <c r="Z2515" s="24">
        <f t="shared" si="1510"/>
        <v>803.05130113645191</v>
      </c>
      <c r="AA2515" s="24">
        <f t="shared" si="1511"/>
        <v>9651.0624597797378</v>
      </c>
      <c r="AB2515" s="24">
        <f t="shared" ref="AB2515:AB2578" si="1525">MAX(M2515,AVERAGE(W2515,AC2515))</f>
        <v>922.56871070789657</v>
      </c>
      <c r="AC2515" s="24">
        <f t="shared" ref="AC2515:AC2578" si="1526">Q2515</f>
        <v>741.17531313839652</v>
      </c>
      <c r="AD2515" s="123">
        <f t="shared" ref="AD2515:AD2578" si="1527">B2515</f>
        <v>12485</v>
      </c>
      <c r="AE2515" s="14">
        <f t="shared" ref="AE2515:AE2578" si="1528">C2515</f>
        <v>208.08333333333334</v>
      </c>
      <c r="AF2515" s="24">
        <f t="shared" si="1512"/>
        <v>500</v>
      </c>
      <c r="AG2515" s="3">
        <f t="shared" ref="AG2515:AG2578" si="1529">IF(C2515&lt;=30,AH2515,IF(C2515&lt;=60,AI2515,IF(C2515&lt;=90,AJ2515,IF(C2515&lt;=120,AK2515,-1))))</f>
        <v>-1</v>
      </c>
      <c r="AH2515" s="14">
        <f t="shared" si="1496"/>
        <v>0</v>
      </c>
      <c r="AI2515" s="14">
        <f t="shared" si="1497"/>
        <v>0</v>
      </c>
      <c r="AJ2515" s="14">
        <f t="shared" si="1498"/>
        <v>0.64999999999999991</v>
      </c>
      <c r="AK2515" s="14">
        <f t="shared" si="1499"/>
        <v>0.87999999999999989</v>
      </c>
      <c r="AL2515" s="24">
        <f t="shared" ref="AL2515:AL2578" si="1530">MAX(M2515,AVERAGE(W2515,AM2515))</f>
        <v>900.18662047158534</v>
      </c>
      <c r="AM2515" s="14">
        <f t="shared" ref="AM2515:AM2578" si="1531">IF(W2515&gt;=AF2515,(1+(W2515-AF2515)*AG2515/10000)*AC2515,AC2515)</f>
        <v>696.41113266577395</v>
      </c>
      <c r="AN2515" s="138" t="str">
        <f t="shared" ref="AN2515:AN2578" si="1532">IF(AM2515=AC2515,"","modifiée")</f>
        <v>modifiée</v>
      </c>
      <c r="AP2515" s="124"/>
    </row>
    <row r="2516" spans="2:42" x14ac:dyDescent="0.25">
      <c r="B2516" s="3">
        <f t="shared" si="1513"/>
        <v>12490</v>
      </c>
      <c r="C2516" s="14">
        <f t="shared" si="1514"/>
        <v>208.16666666666666</v>
      </c>
      <c r="D2516" s="11">
        <f t="shared" si="1515"/>
        <v>1131.50784930136</v>
      </c>
      <c r="E2516" s="11">
        <f t="shared" si="1500"/>
        <v>1136.3049357492268</v>
      </c>
      <c r="F2516" s="11">
        <f t="shared" si="1516"/>
        <v>624.03621622147568</v>
      </c>
      <c r="G2516" s="11">
        <f t="shared" si="1501"/>
        <v>888.73624096358674</v>
      </c>
      <c r="H2516" s="11">
        <f t="shared" si="1502"/>
        <v>741.24935738137629</v>
      </c>
      <c r="I2516" s="24">
        <f t="shared" si="1517"/>
        <v>624.03621622147568</v>
      </c>
      <c r="J2516" s="12">
        <f t="shared" si="1503"/>
        <v>0.20582607652664994</v>
      </c>
      <c r="K2516" s="24">
        <f t="shared" si="1504"/>
        <v>780.0888760351088</v>
      </c>
      <c r="L2516" s="12">
        <f t="shared" si="1518"/>
        <v>0.15385226459933238</v>
      </c>
      <c r="M2516" s="24">
        <f t="shared" si="1519"/>
        <v>888.73624096358674</v>
      </c>
      <c r="N2516" s="12">
        <f t="shared" si="1505"/>
        <v>0.73207806806894449</v>
      </c>
      <c r="O2516" s="24">
        <f t="shared" si="1506"/>
        <v>657.97340351932019</v>
      </c>
      <c r="P2516" s="12">
        <f t="shared" si="1520"/>
        <v>0.22214091467362887</v>
      </c>
      <c r="Q2516" s="24">
        <f t="shared" si="1521"/>
        <v>741.24935738137629</v>
      </c>
      <c r="R2516" s="12">
        <f t="shared" si="1507"/>
        <v>0.12655761483333183</v>
      </c>
      <c r="S2516" s="24">
        <f t="shared" si="1508"/>
        <v>2283.645588881508</v>
      </c>
      <c r="T2516" s="12">
        <f t="shared" si="1522"/>
        <v>7.443525238956028E-2</v>
      </c>
      <c r="W2516" s="24">
        <f t="shared" si="1523"/>
        <v>1104.200928008441</v>
      </c>
      <c r="X2516" s="24">
        <f t="shared" si="1524"/>
        <v>650</v>
      </c>
      <c r="Y2516" s="13">
        <f t="shared" si="1509"/>
        <v>0.23879460059567015</v>
      </c>
      <c r="Z2516" s="24">
        <f t="shared" si="1510"/>
        <v>802.60019351964615</v>
      </c>
      <c r="AA2516" s="24">
        <f t="shared" si="1511"/>
        <v>9650.4135051605299</v>
      </c>
      <c r="AB2516" s="24">
        <f t="shared" si="1525"/>
        <v>922.72514269490864</v>
      </c>
      <c r="AC2516" s="24">
        <f t="shared" si="1526"/>
        <v>741.24935738137629</v>
      </c>
      <c r="AD2516" s="123">
        <f t="shared" si="1527"/>
        <v>12490</v>
      </c>
      <c r="AE2516" s="14">
        <f t="shared" si="1528"/>
        <v>208.16666666666666</v>
      </c>
      <c r="AF2516" s="24">
        <f t="shared" si="1512"/>
        <v>500</v>
      </c>
      <c r="AG2516" s="3">
        <f t="shared" si="1529"/>
        <v>-1</v>
      </c>
      <c r="AH2516" s="14">
        <f t="shared" si="1496"/>
        <v>0</v>
      </c>
      <c r="AI2516" s="14">
        <f t="shared" si="1497"/>
        <v>0</v>
      </c>
      <c r="AJ2516" s="14">
        <f t="shared" si="1498"/>
        <v>0.64999999999999991</v>
      </c>
      <c r="AK2516" s="14">
        <f t="shared" si="1499"/>
        <v>0.87999999999999989</v>
      </c>
      <c r="AL2516" s="24">
        <f t="shared" si="1530"/>
        <v>900.33196521413424</v>
      </c>
      <c r="AM2516" s="14">
        <f t="shared" si="1531"/>
        <v>696.46300241982749</v>
      </c>
      <c r="AN2516" s="138" t="str">
        <f t="shared" si="1532"/>
        <v>modifiée</v>
      </c>
      <c r="AP2516" s="124"/>
    </row>
    <row r="2517" spans="2:42" x14ac:dyDescent="0.25">
      <c r="B2517" s="3">
        <f t="shared" si="1513"/>
        <v>12495</v>
      </c>
      <c r="C2517" s="14">
        <f t="shared" si="1514"/>
        <v>208.25</v>
      </c>
      <c r="D2517" s="11">
        <f t="shared" si="1515"/>
        <v>1131.5677819406619</v>
      </c>
      <c r="E2517" s="11">
        <f t="shared" si="1500"/>
        <v>1136.5257111755991</v>
      </c>
      <c r="F2517" s="11">
        <f t="shared" si="1516"/>
        <v>624.19006848607501</v>
      </c>
      <c r="G2517" s="11">
        <f t="shared" si="1501"/>
        <v>888.95838187826041</v>
      </c>
      <c r="H2517" s="11">
        <f t="shared" si="1502"/>
        <v>741.32379263376583</v>
      </c>
      <c r="I2517" s="24">
        <f t="shared" si="1517"/>
        <v>624.19006848607501</v>
      </c>
      <c r="J2517" s="12">
        <f t="shared" si="1503"/>
        <v>0.2057853912298406</v>
      </c>
      <c r="K2517" s="24">
        <f t="shared" si="1504"/>
        <v>780.24310538671364</v>
      </c>
      <c r="L2517" s="12">
        <f t="shared" si="1518"/>
        <v>0.15379562262205143</v>
      </c>
      <c r="M2517" s="24">
        <f t="shared" si="1519"/>
        <v>888.95838187826041</v>
      </c>
      <c r="N2517" s="12">
        <f t="shared" si="1505"/>
        <v>0.73225488181651732</v>
      </c>
      <c r="O2517" s="24">
        <f t="shared" si="1506"/>
        <v>657.81452613090198</v>
      </c>
      <c r="P2517" s="12">
        <f t="shared" si="1520"/>
        <v>0.22203410997706757</v>
      </c>
      <c r="Q2517" s="24">
        <f t="shared" si="1521"/>
        <v>741.32379263376583</v>
      </c>
      <c r="R2517" s="12">
        <f t="shared" si="1507"/>
        <v>0.12725616982285315</v>
      </c>
      <c r="S2517" s="24">
        <f t="shared" si="1508"/>
        <v>2271.1098350345069</v>
      </c>
      <c r="T2517" s="12">
        <f t="shared" si="1522"/>
        <v>7.4826690265460821E-2</v>
      </c>
      <c r="W2517" s="24">
        <f t="shared" si="1523"/>
        <v>1104.4397226090366</v>
      </c>
      <c r="X2517" s="24">
        <f t="shared" si="1524"/>
        <v>650</v>
      </c>
      <c r="Y2517" s="13">
        <f t="shared" si="1509"/>
        <v>0.23876956465021293</v>
      </c>
      <c r="Z2517" s="24">
        <f t="shared" si="1510"/>
        <v>802.14971416406229</v>
      </c>
      <c r="AA2517" s="24">
        <f t="shared" si="1511"/>
        <v>9649.7680590631462</v>
      </c>
      <c r="AB2517" s="24">
        <f t="shared" si="1525"/>
        <v>922.88175762140122</v>
      </c>
      <c r="AC2517" s="24">
        <f t="shared" si="1526"/>
        <v>741.32379263376583</v>
      </c>
      <c r="AD2517" s="123">
        <f t="shared" si="1527"/>
        <v>12495</v>
      </c>
      <c r="AE2517" s="14">
        <f t="shared" si="1528"/>
        <v>208.25</v>
      </c>
      <c r="AF2517" s="24">
        <f t="shared" si="1512"/>
        <v>500</v>
      </c>
      <c r="AG2517" s="3">
        <f t="shared" si="1529"/>
        <v>-1</v>
      </c>
      <c r="AH2517" s="14">
        <f t="shared" si="1496"/>
        <v>0</v>
      </c>
      <c r="AI2517" s="14">
        <f t="shared" si="1497"/>
        <v>0</v>
      </c>
      <c r="AJ2517" s="14">
        <f t="shared" si="1498"/>
        <v>0.64999999999999991</v>
      </c>
      <c r="AK2517" s="14">
        <f t="shared" si="1499"/>
        <v>0.87999999999999989</v>
      </c>
      <c r="AL2517" s="24">
        <f t="shared" si="1530"/>
        <v>900.47748024224961</v>
      </c>
      <c r="AM2517" s="14">
        <f t="shared" si="1531"/>
        <v>696.51523787546262</v>
      </c>
      <c r="AN2517" s="138" t="str">
        <f t="shared" si="1532"/>
        <v>modifiée</v>
      </c>
      <c r="AP2517" s="124"/>
    </row>
    <row r="2518" spans="2:42" x14ac:dyDescent="0.25">
      <c r="B2518" s="3">
        <f t="shared" si="1513"/>
        <v>12500</v>
      </c>
      <c r="C2518" s="14">
        <f t="shared" si="1514"/>
        <v>208.33333333333334</v>
      </c>
      <c r="D2518" s="11">
        <f t="shared" si="1515"/>
        <v>1131.6276906164926</v>
      </c>
      <c r="E2518" s="11">
        <f t="shared" si="1500"/>
        <v>1136.7464866019714</v>
      </c>
      <c r="F2518" s="11">
        <f t="shared" si="1516"/>
        <v>624.34386410869706</v>
      </c>
      <c r="G2518" s="11">
        <f t="shared" si="1501"/>
        <v>889.18041598823743</v>
      </c>
      <c r="H2518" s="11">
        <f t="shared" si="1502"/>
        <v>741.3986193240313</v>
      </c>
      <c r="I2518" s="24">
        <f t="shared" si="1517"/>
        <v>624.34386410869706</v>
      </c>
      <c r="J2518" s="12">
        <f t="shared" si="1503"/>
        <v>0.20574462696163931</v>
      </c>
      <c r="K2518" s="24">
        <f t="shared" si="1504"/>
        <v>780.39769527651981</v>
      </c>
      <c r="L2518" s="12">
        <f t="shared" si="1518"/>
        <v>0.15373894473431399</v>
      </c>
      <c r="M2518" s="24">
        <f t="shared" si="1519"/>
        <v>889.18041598823743</v>
      </c>
      <c r="N2518" s="12">
        <f t="shared" si="1505"/>
        <v>0.73243119930229195</v>
      </c>
      <c r="O2518" s="24">
        <f t="shared" si="1506"/>
        <v>657.65617104790726</v>
      </c>
      <c r="P2518" s="12">
        <f t="shared" si="1520"/>
        <v>0.22192719898544921</v>
      </c>
      <c r="Q2518" s="24">
        <f t="shared" si="1521"/>
        <v>741.3986193240313</v>
      </c>
      <c r="R2518" s="12">
        <f t="shared" si="1507"/>
        <v>0.12795596619357882</v>
      </c>
      <c r="S2518" s="24">
        <f t="shared" si="1508"/>
        <v>2258.6890431999777</v>
      </c>
      <c r="T2518" s="12">
        <f t="shared" si="1522"/>
        <v>7.5218542207373937E-2</v>
      </c>
      <c r="W2518" s="24">
        <f t="shared" si="1523"/>
        <v>1104.6784921736869</v>
      </c>
      <c r="X2518" s="24">
        <f t="shared" si="1524"/>
        <v>650</v>
      </c>
      <c r="Y2518" s="13">
        <f t="shared" si="1509"/>
        <v>0.2387446227319133</v>
      </c>
      <c r="Z2518" s="24">
        <f t="shared" si="1510"/>
        <v>801.69986070711161</v>
      </c>
      <c r="AA2518" s="24">
        <f t="shared" si="1511"/>
        <v>9649.1261030193509</v>
      </c>
      <c r="AB2518" s="24">
        <f t="shared" si="1525"/>
        <v>923.03855574885915</v>
      </c>
      <c r="AC2518" s="24">
        <f t="shared" si="1526"/>
        <v>741.3986193240313</v>
      </c>
      <c r="AD2518" s="123">
        <f t="shared" si="1527"/>
        <v>12500</v>
      </c>
      <c r="AE2518" s="14">
        <f t="shared" si="1528"/>
        <v>208.33333333333334</v>
      </c>
      <c r="AF2518" s="24">
        <f t="shared" si="1512"/>
        <v>500</v>
      </c>
      <c r="AG2518" s="3">
        <f t="shared" si="1529"/>
        <v>-1</v>
      </c>
      <c r="AH2518" s="14">
        <f t="shared" si="1496"/>
        <v>0</v>
      </c>
      <c r="AI2518" s="14">
        <f t="shared" si="1497"/>
        <v>0</v>
      </c>
      <c r="AJ2518" s="14">
        <f t="shared" si="1498"/>
        <v>0.64999999999999991</v>
      </c>
      <c r="AK2518" s="14">
        <f t="shared" si="1499"/>
        <v>0.87999999999999989</v>
      </c>
      <c r="AL2518" s="24">
        <f t="shared" si="1530"/>
        <v>900.62316578723369</v>
      </c>
      <c r="AM2518" s="14">
        <f t="shared" si="1531"/>
        <v>696.56783940078049</v>
      </c>
      <c r="AN2518" s="138" t="str">
        <f t="shared" si="1532"/>
        <v>modifiée</v>
      </c>
      <c r="AP2518" s="124"/>
    </row>
    <row r="2519" spans="2:42" x14ac:dyDescent="0.25">
      <c r="B2519" s="3">
        <f t="shared" si="1513"/>
        <v>12505</v>
      </c>
      <c r="C2519" s="14">
        <f t="shared" si="1514"/>
        <v>208.41666666666666</v>
      </c>
      <c r="D2519" s="11">
        <f t="shared" si="1515"/>
        <v>1131.6875753480076</v>
      </c>
      <c r="E2519" s="11">
        <f t="shared" si="1500"/>
        <v>1136.9672620283436</v>
      </c>
      <c r="F2519" s="11">
        <f t="shared" si="1516"/>
        <v>624.49760305343136</v>
      </c>
      <c r="G2519" s="11">
        <f t="shared" si="1501"/>
        <v>889.40234318722287</v>
      </c>
      <c r="H2519" s="11">
        <f t="shared" si="1502"/>
        <v>741.47383786623868</v>
      </c>
      <c r="I2519" s="24">
        <f t="shared" si="1517"/>
        <v>624.49760305343136</v>
      </c>
      <c r="J2519" s="12">
        <f t="shared" si="1503"/>
        <v>0.20570378350976329</v>
      </c>
      <c r="K2519" s="24">
        <f t="shared" si="1504"/>
        <v>780.55264690243246</v>
      </c>
      <c r="L2519" s="12">
        <f t="shared" si="1518"/>
        <v>0.15368223082622498</v>
      </c>
      <c r="M2519" s="24">
        <f t="shared" si="1519"/>
        <v>889.40234318722287</v>
      </c>
      <c r="N2519" s="12">
        <f t="shared" si="1505"/>
        <v>0.73260702246756726</v>
      </c>
      <c r="O2519" s="24">
        <f t="shared" si="1506"/>
        <v>657.49833582914698</v>
      </c>
      <c r="P2519" s="12">
        <f t="shared" si="1520"/>
        <v>0.22182018261880029</v>
      </c>
      <c r="Q2519" s="24">
        <f t="shared" si="1521"/>
        <v>741.47383786623868</v>
      </c>
      <c r="R2519" s="12">
        <f t="shared" si="1507"/>
        <v>0.12865698230742365</v>
      </c>
      <c r="S2519" s="24">
        <f t="shared" si="1508"/>
        <v>2246.382074801912</v>
      </c>
      <c r="T2519" s="12">
        <f t="shared" si="1522"/>
        <v>7.5610793791038675E-2</v>
      </c>
      <c r="W2519" s="24">
        <f t="shared" si="1523"/>
        <v>1104.9172367964188</v>
      </c>
      <c r="X2519" s="24">
        <f t="shared" si="1524"/>
        <v>650</v>
      </c>
      <c r="Y2519" s="13">
        <f t="shared" si="1509"/>
        <v>0.23871977436717409</v>
      </c>
      <c r="Z2519" s="24">
        <f t="shared" si="1510"/>
        <v>801.2506307981198</v>
      </c>
      <c r="AA2519" s="24">
        <f t="shared" si="1511"/>
        <v>9648.4876186485344</v>
      </c>
      <c r="AB2519" s="24">
        <f t="shared" si="1525"/>
        <v>923.19553733132875</v>
      </c>
      <c r="AC2519" s="24">
        <f t="shared" si="1526"/>
        <v>741.47383786623868</v>
      </c>
      <c r="AD2519" s="123">
        <f t="shared" si="1527"/>
        <v>12505</v>
      </c>
      <c r="AE2519" s="14">
        <f t="shared" si="1528"/>
        <v>208.41666666666666</v>
      </c>
      <c r="AF2519" s="24">
        <f t="shared" si="1512"/>
        <v>500</v>
      </c>
      <c r="AG2519" s="3">
        <f t="shared" si="1529"/>
        <v>-1</v>
      </c>
      <c r="AH2519" s="14">
        <f t="shared" si="1496"/>
        <v>0</v>
      </c>
      <c r="AI2519" s="14">
        <f t="shared" si="1497"/>
        <v>0</v>
      </c>
      <c r="AJ2519" s="14">
        <f t="shared" si="1498"/>
        <v>0.64999999999999991</v>
      </c>
      <c r="AK2519" s="14">
        <f t="shared" si="1499"/>
        <v>0.87999999999999989</v>
      </c>
      <c r="AL2519" s="24">
        <f t="shared" si="1530"/>
        <v>900.7690220733848</v>
      </c>
      <c r="AM2519" s="14">
        <f t="shared" si="1531"/>
        <v>696.62080735035067</v>
      </c>
      <c r="AN2519" s="138" t="str">
        <f t="shared" si="1532"/>
        <v>modifiée</v>
      </c>
      <c r="AP2519" s="124"/>
    </row>
    <row r="2520" spans="2:42" x14ac:dyDescent="0.25">
      <c r="B2520" s="3">
        <f t="shared" si="1513"/>
        <v>12510</v>
      </c>
      <c r="C2520" s="14">
        <f t="shared" si="1514"/>
        <v>208.5</v>
      </c>
      <c r="D2520" s="11">
        <f t="shared" si="1515"/>
        <v>1131.7474361543398</v>
      </c>
      <c r="E2520" s="11">
        <f t="shared" si="1500"/>
        <v>1137.1880374547159</v>
      </c>
      <c r="F2520" s="11">
        <f t="shared" si="1516"/>
        <v>624.6512852842576</v>
      </c>
      <c r="G2520" s="11">
        <f t="shared" si="1501"/>
        <v>889.62416336984165</v>
      </c>
      <c r="H2520" s="11">
        <f t="shared" si="1502"/>
        <v>741.54944866002973</v>
      </c>
      <c r="I2520" s="24">
        <f t="shared" si="1517"/>
        <v>624.6512852842576</v>
      </c>
      <c r="J2520" s="12">
        <f t="shared" si="1503"/>
        <v>0.20566286066122305</v>
      </c>
      <c r="K2520" s="24">
        <f t="shared" si="1504"/>
        <v>780.70796146746443</v>
      </c>
      <c r="L2520" s="12">
        <f t="shared" si="1518"/>
        <v>0.15362548078748139</v>
      </c>
      <c r="M2520" s="24">
        <f t="shared" si="1519"/>
        <v>889.62416336984165</v>
      </c>
      <c r="N2520" s="12">
        <f t="shared" si="1505"/>
        <v>0.73278235324409247</v>
      </c>
      <c r="O2520" s="24">
        <f t="shared" si="1506"/>
        <v>657.34101804812428</v>
      </c>
      <c r="P2520" s="12">
        <f t="shared" si="1520"/>
        <v>0.22171306179215722</v>
      </c>
      <c r="Q2520" s="24">
        <f t="shared" si="1521"/>
        <v>741.54944866002973</v>
      </c>
      <c r="R2520" s="12">
        <f t="shared" si="1507"/>
        <v>0.12935919644958777</v>
      </c>
      <c r="S2520" s="24">
        <f t="shared" si="1508"/>
        <v>2234.1878025358142</v>
      </c>
      <c r="T2520" s="12">
        <f t="shared" si="1522"/>
        <v>7.6003430570382793E-2</v>
      </c>
      <c r="W2520" s="24">
        <f t="shared" si="1523"/>
        <v>1105.155956570786</v>
      </c>
      <c r="X2520" s="24">
        <f t="shared" si="1524"/>
        <v>650</v>
      </c>
      <c r="Y2520" s="13">
        <f t="shared" si="1509"/>
        <v>0.23869501908465446</v>
      </c>
      <c r="Z2520" s="24">
        <f t="shared" si="1510"/>
        <v>800.80202209824733</v>
      </c>
      <c r="AA2520" s="24">
        <f t="shared" si="1511"/>
        <v>9647.8525876570293</v>
      </c>
      <c r="AB2520" s="24">
        <f t="shared" si="1525"/>
        <v>923.35270261540791</v>
      </c>
      <c r="AC2520" s="24">
        <f t="shared" si="1526"/>
        <v>741.54944866002973</v>
      </c>
      <c r="AD2520" s="123">
        <f t="shared" si="1527"/>
        <v>12510</v>
      </c>
      <c r="AE2520" s="14">
        <f t="shared" si="1528"/>
        <v>208.5</v>
      </c>
      <c r="AF2520" s="24">
        <f t="shared" si="1512"/>
        <v>500</v>
      </c>
      <c r="AG2520" s="3">
        <f t="shared" si="1529"/>
        <v>-1</v>
      </c>
      <c r="AH2520" s="14">
        <f t="shared" si="1496"/>
        <v>0</v>
      </c>
      <c r="AI2520" s="14">
        <f t="shared" si="1497"/>
        <v>0</v>
      </c>
      <c r="AJ2520" s="14">
        <f t="shared" si="1498"/>
        <v>0.64999999999999991</v>
      </c>
      <c r="AK2520" s="14">
        <f t="shared" si="1499"/>
        <v>0.87999999999999989</v>
      </c>
      <c r="AL2520" s="24">
        <f t="shared" si="1530"/>
        <v>900.91504931798795</v>
      </c>
      <c r="AM2520" s="14">
        <f t="shared" si="1531"/>
        <v>696.67414206518981</v>
      </c>
      <c r="AN2520" s="138" t="str">
        <f t="shared" si="1532"/>
        <v>modifiée</v>
      </c>
      <c r="AP2520" s="124"/>
    </row>
    <row r="2521" spans="2:42" x14ac:dyDescent="0.25">
      <c r="B2521" s="3">
        <f t="shared" si="1513"/>
        <v>12515</v>
      </c>
      <c r="C2521" s="14">
        <f t="shared" si="1514"/>
        <v>208.58333333333334</v>
      </c>
      <c r="D2521" s="11">
        <f t="shared" si="1515"/>
        <v>1131.8072730545987</v>
      </c>
      <c r="E2521" s="11">
        <f t="shared" si="1500"/>
        <v>1137.4088128810881</v>
      </c>
      <c r="F2521" s="11">
        <f t="shared" si="1516"/>
        <v>624.80491076504507</v>
      </c>
      <c r="G2521" s="11">
        <f t="shared" si="1501"/>
        <v>889.84587643163377</v>
      </c>
      <c r="H2521" s="11">
        <f t="shared" si="1502"/>
        <v>741.62545209060011</v>
      </c>
      <c r="I2521" s="24">
        <f t="shared" si="1517"/>
        <v>624.80491076504507</v>
      </c>
      <c r="J2521" s="12">
        <f t="shared" si="1503"/>
        <v>0.20562185820232001</v>
      </c>
      <c r="K2521" s="24">
        <f t="shared" si="1504"/>
        <v>780.8636401797628</v>
      </c>
      <c r="L2521" s="12">
        <f t="shared" si="1518"/>
        <v>0.15356869450737473</v>
      </c>
      <c r="M2521" s="24">
        <f t="shared" si="1519"/>
        <v>889.84587643163377</v>
      </c>
      <c r="N2521" s="12">
        <f t="shared" si="1505"/>
        <v>0.73295719355412292</v>
      </c>
      <c r="O2521" s="24">
        <f t="shared" si="1506"/>
        <v>657.18421529292652</v>
      </c>
      <c r="P2521" s="12">
        <f t="shared" si="1520"/>
        <v>0.22160583741561246</v>
      </c>
      <c r="Q2521" s="24">
        <f t="shared" si="1521"/>
        <v>741.62545209060011</v>
      </c>
      <c r="R2521" s="12">
        <f t="shared" si="1507"/>
        <v>0.13006258683204153</v>
      </c>
      <c r="S2521" s="24">
        <f t="shared" si="1508"/>
        <v>2222.105110262989</v>
      </c>
      <c r="T2521" s="12">
        <f t="shared" si="1522"/>
        <v>7.6396438079863863E-2</v>
      </c>
      <c r="W2521" s="24">
        <f t="shared" si="1523"/>
        <v>1105.3946515898706</v>
      </c>
      <c r="X2521" s="24">
        <f t="shared" si="1524"/>
        <v>650</v>
      </c>
      <c r="Y2521" s="13">
        <f t="shared" si="1509"/>
        <v>0.23867035641526291</v>
      </c>
      <c r="Z2521" s="24">
        <f t="shared" si="1510"/>
        <v>800.35403228043833</v>
      </c>
      <c r="AA2521" s="24">
        <f t="shared" si="1511"/>
        <v>9647.2209918378394</v>
      </c>
      <c r="AB2521" s="24">
        <f t="shared" si="1525"/>
        <v>923.51005184023529</v>
      </c>
      <c r="AC2521" s="24">
        <f t="shared" si="1526"/>
        <v>741.62545209060011</v>
      </c>
      <c r="AD2521" s="123">
        <f t="shared" si="1527"/>
        <v>12515</v>
      </c>
      <c r="AE2521" s="14">
        <f t="shared" si="1528"/>
        <v>208.58333333333334</v>
      </c>
      <c r="AF2521" s="24">
        <f t="shared" si="1512"/>
        <v>500</v>
      </c>
      <c r="AG2521" s="3">
        <f t="shared" si="1529"/>
        <v>-1</v>
      </c>
      <c r="AH2521" s="14">
        <f t="shared" si="1496"/>
        <v>0</v>
      </c>
      <c r="AI2521" s="14">
        <f t="shared" si="1497"/>
        <v>0</v>
      </c>
      <c r="AJ2521" s="14">
        <f t="shared" si="1498"/>
        <v>0.64999999999999991</v>
      </c>
      <c r="AK2521" s="14">
        <f t="shared" si="1499"/>
        <v>0.87999999999999989</v>
      </c>
      <c r="AL2521" s="24">
        <f t="shared" si="1530"/>
        <v>901.06124773130693</v>
      </c>
      <c r="AM2521" s="14">
        <f t="shared" si="1531"/>
        <v>696.72784387274328</v>
      </c>
      <c r="AN2521" s="138" t="str">
        <f t="shared" si="1532"/>
        <v>modifiée</v>
      </c>
      <c r="AP2521" s="124"/>
    </row>
    <row r="2522" spans="2:42" x14ac:dyDescent="0.25">
      <c r="B2522" s="3">
        <f t="shared" si="1513"/>
        <v>12520</v>
      </c>
      <c r="C2522" s="14">
        <f t="shared" si="1514"/>
        <v>208.66666666666666</v>
      </c>
      <c r="D2522" s="11">
        <f t="shared" si="1515"/>
        <v>1131.867086067871</v>
      </c>
      <c r="E2522" s="11">
        <f t="shared" si="1500"/>
        <v>1137.6295883074604</v>
      </c>
      <c r="F2522" s="11">
        <f t="shared" si="1516"/>
        <v>624.95847945955245</v>
      </c>
      <c r="G2522" s="11">
        <f t="shared" si="1501"/>
        <v>890.06748226904938</v>
      </c>
      <c r="H2522" s="11">
        <f t="shared" si="1502"/>
        <v>741.70184852867999</v>
      </c>
      <c r="I2522" s="24">
        <f t="shared" si="1517"/>
        <v>624.95847945955245</v>
      </c>
      <c r="J2522" s="12">
        <f t="shared" si="1503"/>
        <v>0.20558077591864357</v>
      </c>
      <c r="K2522" s="24">
        <f t="shared" si="1504"/>
        <v>781.01968425263476</v>
      </c>
      <c r="L2522" s="12">
        <f t="shared" si="1518"/>
        <v>0.15351187187477575</v>
      </c>
      <c r="M2522" s="24">
        <f t="shared" si="1519"/>
        <v>890.06748226904938</v>
      </c>
      <c r="N2522" s="12">
        <f t="shared" si="1505"/>
        <v>0.7331315453104752</v>
      </c>
      <c r="O2522" s="24">
        <f t="shared" si="1506"/>
        <v>657.02792516611885</v>
      </c>
      <c r="P2522" s="12">
        <f t="shared" si="1520"/>
        <v>0.22149851039429205</v>
      </c>
      <c r="Q2522" s="24">
        <f t="shared" si="1521"/>
        <v>741.70184852867999</v>
      </c>
      <c r="R2522" s="12">
        <f t="shared" si="1507"/>
        <v>0.13076713159701778</v>
      </c>
      <c r="S2522" s="24">
        <f t="shared" si="1508"/>
        <v>2210.1328929057449</v>
      </c>
      <c r="T2522" s="12">
        <f t="shared" si="1522"/>
        <v>7.6789801836795901E-2</v>
      </c>
      <c r="W2522" s="24">
        <f t="shared" si="1523"/>
        <v>1105.6333219462858</v>
      </c>
      <c r="X2522" s="24">
        <f t="shared" si="1524"/>
        <v>650</v>
      </c>
      <c r="Y2522" s="13">
        <f t="shared" si="1509"/>
        <v>0.23864578589214799</v>
      </c>
      <c r="Z2522" s="24">
        <f t="shared" si="1510"/>
        <v>799.90665902936371</v>
      </c>
      <c r="AA2522" s="24">
        <f t="shared" si="1511"/>
        <v>9646.5928130703032</v>
      </c>
      <c r="AB2522" s="24">
        <f t="shared" si="1525"/>
        <v>923.66758523748285</v>
      </c>
      <c r="AC2522" s="24">
        <f t="shared" si="1526"/>
        <v>741.70184852867999</v>
      </c>
      <c r="AD2522" s="123">
        <f t="shared" si="1527"/>
        <v>12520</v>
      </c>
      <c r="AE2522" s="14">
        <f t="shared" si="1528"/>
        <v>208.66666666666666</v>
      </c>
      <c r="AF2522" s="24">
        <f t="shared" si="1512"/>
        <v>500</v>
      </c>
      <c r="AG2522" s="3">
        <f t="shared" si="1529"/>
        <v>-1</v>
      </c>
      <c r="AH2522" s="14">
        <f t="shared" si="1496"/>
        <v>0</v>
      </c>
      <c r="AI2522" s="14">
        <f t="shared" si="1497"/>
        <v>0</v>
      </c>
      <c r="AJ2522" s="14">
        <f t="shared" si="1498"/>
        <v>0.64999999999999991</v>
      </c>
      <c r="AK2522" s="14">
        <f t="shared" si="1499"/>
        <v>0.87999999999999989</v>
      </c>
      <c r="AL2522" s="24">
        <f t="shared" si="1530"/>
        <v>901.20761751657665</v>
      </c>
      <c r="AM2522" s="14">
        <f t="shared" si="1531"/>
        <v>696.78191308686746</v>
      </c>
      <c r="AN2522" s="138" t="str">
        <f t="shared" si="1532"/>
        <v>modifiée</v>
      </c>
      <c r="AP2522" s="124"/>
    </row>
    <row r="2523" spans="2:42" x14ac:dyDescent="0.25">
      <c r="B2523" s="3">
        <f t="shared" si="1513"/>
        <v>12525</v>
      </c>
      <c r="C2523" s="14">
        <f t="shared" si="1514"/>
        <v>208.75</v>
      </c>
      <c r="D2523" s="11">
        <f t="shared" si="1515"/>
        <v>1131.92687521322</v>
      </c>
      <c r="E2523" s="11">
        <f t="shared" si="1500"/>
        <v>1137.8503637338326</v>
      </c>
      <c r="F2523" s="11">
        <f t="shared" si="1516"/>
        <v>625.11199133142725</v>
      </c>
      <c r="G2523" s="11">
        <f t="shared" si="1501"/>
        <v>890.2889807794437</v>
      </c>
      <c r="H2523" s="11">
        <f t="shared" si="1502"/>
        <v>741.77863833051674</v>
      </c>
      <c r="I2523" s="24">
        <f t="shared" si="1517"/>
        <v>625.11199133142725</v>
      </c>
      <c r="J2523" s="12">
        <f t="shared" si="1503"/>
        <v>0.20553961359506823</v>
      </c>
      <c r="K2523" s="24">
        <f t="shared" si="1504"/>
        <v>781.17609490457482</v>
      </c>
      <c r="L2523" s="12">
        <f t="shared" si="1518"/>
        <v>0.15345501277814697</v>
      </c>
      <c r="M2523" s="24">
        <f t="shared" si="1519"/>
        <v>890.2889807794437</v>
      </c>
      <c r="N2523" s="12">
        <f t="shared" si="1505"/>
        <v>0.73330541041658059</v>
      </c>
      <c r="O2523" s="24">
        <f t="shared" si="1506"/>
        <v>656.87214528463903</v>
      </c>
      <c r="P2523" s="12">
        <f t="shared" si="1520"/>
        <v>0.22139108162843635</v>
      </c>
      <c r="Q2523" s="24">
        <f t="shared" si="1521"/>
        <v>741.77863833051674</v>
      </c>
      <c r="R2523" s="12">
        <f t="shared" si="1507"/>
        <v>0.13147280882050902</v>
      </c>
      <c r="S2523" s="24">
        <f t="shared" si="1508"/>
        <v>2198.2700563435351</v>
      </c>
      <c r="T2523" s="12">
        <f t="shared" si="1522"/>
        <v>7.7183507343689145E-2</v>
      </c>
      <c r="W2523" s="24">
        <f t="shared" si="1523"/>
        <v>1105.8719677321781</v>
      </c>
      <c r="X2523" s="24">
        <f t="shared" si="1524"/>
        <v>650</v>
      </c>
      <c r="Y2523" s="13">
        <f t="shared" si="1509"/>
        <v>0.23862130705069065</v>
      </c>
      <c r="Z2523" s="24">
        <f t="shared" si="1510"/>
        <v>799.45990004136434</v>
      </c>
      <c r="AA2523" s="24">
        <f t="shared" si="1511"/>
        <v>9645.9680333198103</v>
      </c>
      <c r="AB2523" s="24">
        <f t="shared" si="1525"/>
        <v>923.8253030313474</v>
      </c>
      <c r="AC2523" s="24">
        <f t="shared" si="1526"/>
        <v>741.77863833051674</v>
      </c>
      <c r="AD2523" s="123">
        <f t="shared" si="1527"/>
        <v>12525</v>
      </c>
      <c r="AE2523" s="14">
        <f t="shared" si="1528"/>
        <v>208.75</v>
      </c>
      <c r="AF2523" s="24">
        <f t="shared" si="1512"/>
        <v>500</v>
      </c>
      <c r="AG2523" s="3">
        <f t="shared" si="1529"/>
        <v>-1</v>
      </c>
      <c r="AH2523" s="14">
        <f t="shared" si="1496"/>
        <v>0</v>
      </c>
      <c r="AI2523" s="14">
        <f t="shared" si="1497"/>
        <v>0</v>
      </c>
      <c r="AJ2523" s="14">
        <f t="shared" si="1498"/>
        <v>0.64999999999999991</v>
      </c>
      <c r="AK2523" s="14">
        <f t="shared" si="1499"/>
        <v>0.87999999999999989</v>
      </c>
      <c r="AL2523" s="24">
        <f t="shared" si="1530"/>
        <v>901.35415886999715</v>
      </c>
      <c r="AM2523" s="14">
        <f t="shared" si="1531"/>
        <v>696.83635000781624</v>
      </c>
      <c r="AN2523" s="138" t="str">
        <f t="shared" si="1532"/>
        <v>modifiée</v>
      </c>
      <c r="AP2523" s="124"/>
    </row>
    <row r="2524" spans="2:42" x14ac:dyDescent="0.25">
      <c r="B2524" s="3">
        <f t="shared" si="1513"/>
        <v>12530</v>
      </c>
      <c r="C2524" s="14">
        <f t="shared" si="1514"/>
        <v>208.83333333333334</v>
      </c>
      <c r="D2524" s="11">
        <f t="shared" si="1515"/>
        <v>1131.986640509687</v>
      </c>
      <c r="E2524" s="11">
        <f t="shared" si="1500"/>
        <v>1138.0711391602049</v>
      </c>
      <c r="F2524" s="11">
        <f t="shared" si="1516"/>
        <v>625.26544634420543</v>
      </c>
      <c r="G2524" s="11">
        <f t="shared" si="1501"/>
        <v>890.51037186107214</v>
      </c>
      <c r="H2524" s="11">
        <f t="shared" si="1502"/>
        <v>741.85582183786039</v>
      </c>
      <c r="I2524" s="24">
        <f t="shared" si="1517"/>
        <v>625.26544634420543</v>
      </c>
      <c r="J2524" s="12">
        <f t="shared" si="1503"/>
        <v>0.20549837101575127</v>
      </c>
      <c r="K2524" s="24">
        <f t="shared" si="1504"/>
        <v>781.3328733592914</v>
      </c>
      <c r="L2524" s="12">
        <f t="shared" si="1518"/>
        <v>0.1533981171054985</v>
      </c>
      <c r="M2524" s="24">
        <f t="shared" si="1519"/>
        <v>890.51037186107214</v>
      </c>
      <c r="N2524" s="12">
        <f t="shared" si="1505"/>
        <v>0.73347879076654021</v>
      </c>
      <c r="O2524" s="24">
        <f t="shared" si="1506"/>
        <v>656.71687327969232</v>
      </c>
      <c r="P2524" s="12">
        <f t="shared" si="1520"/>
        <v>0.2212835520132749</v>
      </c>
      <c r="Q2524" s="24">
        <f t="shared" si="1521"/>
        <v>741.85582183786039</v>
      </c>
      <c r="R2524" s="12">
        <f t="shared" si="1507"/>
        <v>0.13217959651577205</v>
      </c>
      <c r="S2524" s="24">
        <f t="shared" si="1508"/>
        <v>2186.5155173099456</v>
      </c>
      <c r="T2524" s="12">
        <f t="shared" si="1522"/>
        <v>7.7577540090551123E-2</v>
      </c>
      <c r="W2524" s="24">
        <f t="shared" si="1523"/>
        <v>1106.1105890392287</v>
      </c>
      <c r="X2524" s="24">
        <f t="shared" si="1524"/>
        <v>650</v>
      </c>
      <c r="Y2524" s="13">
        <f t="shared" si="1509"/>
        <v>0.23859691942849728</v>
      </c>
      <c r="Z2524" s="24">
        <f t="shared" si="1510"/>
        <v>799.01375302440556</v>
      </c>
      <c r="AA2524" s="24">
        <f t="shared" si="1511"/>
        <v>9645.3466346375371</v>
      </c>
      <c r="AB2524" s="24">
        <f t="shared" si="1525"/>
        <v>923.98320543854447</v>
      </c>
      <c r="AC2524" s="24">
        <f t="shared" si="1526"/>
        <v>741.85582183786039</v>
      </c>
      <c r="AD2524" s="123">
        <f t="shared" si="1527"/>
        <v>12530</v>
      </c>
      <c r="AE2524" s="14">
        <f t="shared" si="1528"/>
        <v>208.83333333333334</v>
      </c>
      <c r="AF2524" s="24">
        <f t="shared" si="1512"/>
        <v>500</v>
      </c>
      <c r="AG2524" s="3">
        <f t="shared" si="1529"/>
        <v>-1</v>
      </c>
      <c r="AH2524" s="14">
        <f t="shared" si="1496"/>
        <v>0</v>
      </c>
      <c r="AI2524" s="14">
        <f t="shared" si="1497"/>
        <v>0</v>
      </c>
      <c r="AJ2524" s="14">
        <f t="shared" si="1498"/>
        <v>0.64999999999999991</v>
      </c>
      <c r="AK2524" s="14">
        <f t="shared" si="1499"/>
        <v>0.87999999999999989</v>
      </c>
      <c r="AL2524" s="24">
        <f t="shared" si="1530"/>
        <v>901.50087198072822</v>
      </c>
      <c r="AM2524" s="14">
        <f t="shared" si="1531"/>
        <v>696.89115492222777</v>
      </c>
      <c r="AN2524" s="138" t="str">
        <f t="shared" si="1532"/>
        <v>modifiée</v>
      </c>
      <c r="AP2524" s="124"/>
    </row>
    <row r="2525" spans="2:42" x14ac:dyDescent="0.25">
      <c r="B2525" s="3">
        <f t="shared" si="1513"/>
        <v>12535</v>
      </c>
      <c r="C2525" s="14">
        <f t="shared" si="1514"/>
        <v>208.91666666666666</v>
      </c>
      <c r="D2525" s="11">
        <f t="shared" si="1515"/>
        <v>1132.0463819762906</v>
      </c>
      <c r="E2525" s="11">
        <f t="shared" si="1500"/>
        <v>1138.2919145865769</v>
      </c>
      <c r="F2525" s="11">
        <f t="shared" si="1516"/>
        <v>625.41884446131098</v>
      </c>
      <c r="G2525" s="11">
        <f t="shared" si="1501"/>
        <v>890.73165541308538</v>
      </c>
      <c r="H2525" s="11">
        <f t="shared" si="1502"/>
        <v>741.93339937795099</v>
      </c>
      <c r="I2525" s="24">
        <f t="shared" si="1517"/>
        <v>625.41884446131098</v>
      </c>
      <c r="J2525" s="12">
        <f t="shared" si="1503"/>
        <v>0.2054570479641297</v>
      </c>
      <c r="K2525" s="24">
        <f t="shared" si="1504"/>
        <v>781.49002084573385</v>
      </c>
      <c r="L2525" s="12">
        <f t="shared" si="1518"/>
        <v>0.15334118474444322</v>
      </c>
      <c r="M2525" s="24">
        <f t="shared" si="1519"/>
        <v>890.73165541308538</v>
      </c>
      <c r="N2525" s="12">
        <f t="shared" si="1505"/>
        <v>0.73365168824517857</v>
      </c>
      <c r="O2525" s="24">
        <f t="shared" si="1506"/>
        <v>656.56210679664798</v>
      </c>
      <c r="P2525" s="12">
        <f t="shared" si="1520"/>
        <v>0.22117592243926162</v>
      </c>
      <c r="Q2525" s="24">
        <f t="shared" si="1521"/>
        <v>741.93339937795099</v>
      </c>
      <c r="R2525" s="12">
        <f t="shared" si="1507"/>
        <v>0.13288747263683295</v>
      </c>
      <c r="S2525" s="24">
        <f t="shared" si="1508"/>
        <v>2174.8682032906418</v>
      </c>
      <c r="T2525" s="12">
        <f t="shared" si="1522"/>
        <v>7.7971885557243006E-2</v>
      </c>
      <c r="W2525" s="24">
        <f t="shared" si="1523"/>
        <v>1106.3491859586572</v>
      </c>
      <c r="X2525" s="24">
        <f t="shared" si="1524"/>
        <v>650</v>
      </c>
      <c r="Y2525" s="13">
        <f t="shared" si="1509"/>
        <v>0.23857262256538</v>
      </c>
      <c r="Z2525" s="24">
        <f t="shared" si="1510"/>
        <v>798.56821569799195</v>
      </c>
      <c r="AA2525" s="24">
        <f t="shared" si="1511"/>
        <v>9644.72859915968</v>
      </c>
      <c r="AB2525" s="24">
        <f t="shared" si="1525"/>
        <v>924.14129266830412</v>
      </c>
      <c r="AC2525" s="24">
        <f t="shared" si="1526"/>
        <v>741.93339937795099</v>
      </c>
      <c r="AD2525" s="123">
        <f t="shared" si="1527"/>
        <v>12535</v>
      </c>
      <c r="AE2525" s="14">
        <f t="shared" si="1528"/>
        <v>208.91666666666666</v>
      </c>
      <c r="AF2525" s="24">
        <f t="shared" si="1512"/>
        <v>500</v>
      </c>
      <c r="AG2525" s="3">
        <f t="shared" si="1529"/>
        <v>-1</v>
      </c>
      <c r="AH2525" s="14">
        <f t="shared" si="1496"/>
        <v>0</v>
      </c>
      <c r="AI2525" s="14">
        <f t="shared" si="1497"/>
        <v>0</v>
      </c>
      <c r="AJ2525" s="14">
        <f t="shared" si="1498"/>
        <v>0.64999999999999991</v>
      </c>
      <c r="AK2525" s="14">
        <f t="shared" si="1499"/>
        <v>0.87999999999999989</v>
      </c>
      <c r="AL2525" s="24">
        <f t="shared" si="1530"/>
        <v>901.64775703088617</v>
      </c>
      <c r="AM2525" s="14">
        <f t="shared" si="1531"/>
        <v>696.94632810311509</v>
      </c>
      <c r="AN2525" s="138" t="str">
        <f t="shared" si="1532"/>
        <v>modifiée</v>
      </c>
      <c r="AP2525" s="124"/>
    </row>
    <row r="2526" spans="2:42" x14ac:dyDescent="0.25">
      <c r="B2526" s="3">
        <f t="shared" si="1513"/>
        <v>12540</v>
      </c>
      <c r="C2526" s="14">
        <f t="shared" si="1514"/>
        <v>209</v>
      </c>
      <c r="D2526" s="11">
        <f t="shared" si="1515"/>
        <v>1132.1060996320259</v>
      </c>
      <c r="E2526" s="11">
        <f t="shared" si="1500"/>
        <v>1138.5126900129492</v>
      </c>
      <c r="F2526" s="11">
        <f t="shared" si="1516"/>
        <v>625.57218564605546</v>
      </c>
      <c r="G2526" s="11">
        <f t="shared" si="1501"/>
        <v>890.95283133552459</v>
      </c>
      <c r="H2526" s="11">
        <f t="shared" si="1502"/>
        <v>742.01137126350818</v>
      </c>
      <c r="I2526" s="24">
        <f t="shared" si="1517"/>
        <v>625.57218564605546</v>
      </c>
      <c r="J2526" s="12">
        <f t="shared" si="1503"/>
        <v>0.20541564422291775</v>
      </c>
      <c r="K2526" s="24">
        <f t="shared" si="1504"/>
        <v>781.64753859811935</v>
      </c>
      <c r="L2526" s="12">
        <f t="shared" si="1518"/>
        <v>0.15328421558217628</v>
      </c>
      <c r="M2526" s="24">
        <f t="shared" si="1519"/>
        <v>890.95283133552459</v>
      </c>
      <c r="N2526" s="12">
        <f t="shared" si="1505"/>
        <v>0.73382410472809678</v>
      </c>
      <c r="O2526" s="24">
        <f t="shared" si="1506"/>
        <v>656.40784349493583</v>
      </c>
      <c r="P2526" s="12">
        <f t="shared" si="1520"/>
        <v>0.22106819379203391</v>
      </c>
      <c r="Q2526" s="24">
        <f t="shared" si="1521"/>
        <v>742.01137126350818</v>
      </c>
      <c r="R2526" s="12">
        <f t="shared" si="1507"/>
        <v>0.13359641508199258</v>
      </c>
      <c r="S2526" s="24">
        <f t="shared" si="1508"/>
        <v>2163.3270524222262</v>
      </c>
      <c r="T2526" s="12">
        <f t="shared" si="1522"/>
        <v>7.8366529215781244E-2</v>
      </c>
      <c r="W2526" s="24">
        <f t="shared" si="1523"/>
        <v>1106.5877585812227</v>
      </c>
      <c r="X2526" s="24">
        <f t="shared" si="1524"/>
        <v>650</v>
      </c>
      <c r="Y2526" s="13">
        <f t="shared" si="1509"/>
        <v>0.23854841600336796</v>
      </c>
      <c r="Z2526" s="24">
        <f t="shared" si="1510"/>
        <v>798.12328579316159</v>
      </c>
      <c r="AA2526" s="24">
        <f t="shared" si="1511"/>
        <v>9644.1139091079531</v>
      </c>
      <c r="AB2526" s="24">
        <f t="shared" si="1525"/>
        <v>924.29956492236545</v>
      </c>
      <c r="AC2526" s="24">
        <f t="shared" si="1526"/>
        <v>742.01137126350818</v>
      </c>
      <c r="AD2526" s="123">
        <f t="shared" si="1527"/>
        <v>12540</v>
      </c>
      <c r="AE2526" s="14">
        <f t="shared" si="1528"/>
        <v>209</v>
      </c>
      <c r="AF2526" s="24">
        <f t="shared" si="1512"/>
        <v>500</v>
      </c>
      <c r="AG2526" s="3">
        <f t="shared" si="1529"/>
        <v>-1</v>
      </c>
      <c r="AH2526" s="14">
        <f t="shared" si="1496"/>
        <v>0</v>
      </c>
      <c r="AI2526" s="14">
        <f t="shared" si="1497"/>
        <v>0</v>
      </c>
      <c r="AJ2526" s="14">
        <f t="shared" si="1498"/>
        <v>0.64999999999999991</v>
      </c>
      <c r="AK2526" s="14">
        <f t="shared" si="1499"/>
        <v>0.87999999999999989</v>
      </c>
      <c r="AL2526" s="24">
        <f t="shared" si="1530"/>
        <v>901.79481419553986</v>
      </c>
      <c r="AM2526" s="14">
        <f t="shared" si="1531"/>
        <v>697.00186980985711</v>
      </c>
      <c r="AN2526" s="138" t="str">
        <f t="shared" si="1532"/>
        <v>modifiée</v>
      </c>
      <c r="AP2526" s="124"/>
    </row>
    <row r="2527" spans="2:42" x14ac:dyDescent="0.25">
      <c r="B2527" s="3">
        <f t="shared" si="1513"/>
        <v>12545</v>
      </c>
      <c r="C2527" s="14">
        <f t="shared" si="1514"/>
        <v>209.08333333333334</v>
      </c>
      <c r="D2527" s="11">
        <f t="shared" si="1515"/>
        <v>1132.1657934958662</v>
      </c>
      <c r="E2527" s="11">
        <f t="shared" si="1500"/>
        <v>1138.7334654393214</v>
      </c>
      <c r="F2527" s="11">
        <f t="shared" si="1516"/>
        <v>625.72546986163763</v>
      </c>
      <c r="G2527" s="11">
        <f t="shared" si="1501"/>
        <v>891.1738995293166</v>
      </c>
      <c r="H2527" s="11">
        <f t="shared" si="1502"/>
        <v>742.08973779272401</v>
      </c>
      <c r="I2527" s="24">
        <f t="shared" si="1517"/>
        <v>625.72546986163763</v>
      </c>
      <c r="J2527" s="12">
        <f t="shared" si="1503"/>
        <v>0.20537415957410396</v>
      </c>
      <c r="K2527" s="24">
        <f t="shared" si="1504"/>
        <v>781.8054278559606</v>
      </c>
      <c r="L2527" s="12">
        <f t="shared" si="1518"/>
        <v>0.15322720950544472</v>
      </c>
      <c r="M2527" s="24">
        <f t="shared" si="1519"/>
        <v>891.1738995293166</v>
      </c>
      <c r="N2527" s="12">
        <f t="shared" si="1505"/>
        <v>0.7339960420817262</v>
      </c>
      <c r="O2527" s="24">
        <f t="shared" si="1506"/>
        <v>656.25408104794508</v>
      </c>
      <c r="P2527" s="12">
        <f t="shared" si="1520"/>
        <v>0.22096036695233817</v>
      </c>
      <c r="Q2527" s="24">
        <f t="shared" si="1521"/>
        <v>742.08973779272401</v>
      </c>
      <c r="R2527" s="12">
        <f t="shared" si="1507"/>
        <v>0.13430640169734165</v>
      </c>
      <c r="S2527" s="24">
        <f t="shared" si="1508"/>
        <v>2151.8910133918334</v>
      </c>
      <c r="T2527" s="12">
        <f t="shared" si="1522"/>
        <v>7.8761456532630489E-2</v>
      </c>
      <c r="W2527" s="24">
        <f t="shared" si="1523"/>
        <v>1106.8263069972261</v>
      </c>
      <c r="X2527" s="24">
        <f t="shared" si="1524"/>
        <v>650</v>
      </c>
      <c r="Y2527" s="13">
        <f t="shared" si="1509"/>
        <v>0.23852429928667845</v>
      </c>
      <c r="Z2527" s="24">
        <f t="shared" si="1510"/>
        <v>797.67896105238378</v>
      </c>
      <c r="AA2527" s="24">
        <f t="shared" si="1511"/>
        <v>9643.5025467884116</v>
      </c>
      <c r="AB2527" s="24">
        <f t="shared" si="1525"/>
        <v>924.45802239497505</v>
      </c>
      <c r="AC2527" s="24">
        <f t="shared" si="1526"/>
        <v>742.08973779272401</v>
      </c>
      <c r="AD2527" s="123">
        <f t="shared" si="1527"/>
        <v>12545</v>
      </c>
      <c r="AE2527" s="14">
        <f t="shared" si="1528"/>
        <v>209.08333333333334</v>
      </c>
      <c r="AF2527" s="24">
        <f t="shared" si="1512"/>
        <v>500</v>
      </c>
      <c r="AG2527" s="3">
        <f t="shared" si="1529"/>
        <v>-1</v>
      </c>
      <c r="AH2527" s="14">
        <f t="shared" si="1496"/>
        <v>0</v>
      </c>
      <c r="AI2527" s="14">
        <f t="shared" si="1497"/>
        <v>0</v>
      </c>
      <c r="AJ2527" s="14">
        <f t="shared" si="1498"/>
        <v>0.64999999999999991</v>
      </c>
      <c r="AK2527" s="14">
        <f t="shared" si="1499"/>
        <v>0.87999999999999989</v>
      </c>
      <c r="AL2527" s="24">
        <f t="shared" si="1530"/>
        <v>901.94204364271013</v>
      </c>
      <c r="AM2527" s="14">
        <f t="shared" si="1531"/>
        <v>697.05778028819418</v>
      </c>
      <c r="AN2527" s="138" t="str">
        <f t="shared" si="1532"/>
        <v>modifiée</v>
      </c>
      <c r="AP2527" s="124"/>
    </row>
    <row r="2528" spans="2:42" x14ac:dyDescent="0.25">
      <c r="B2528" s="3">
        <f t="shared" si="1513"/>
        <v>12550</v>
      </c>
      <c r="C2528" s="14">
        <f t="shared" si="1514"/>
        <v>209.16666666666666</v>
      </c>
      <c r="D2528" s="11">
        <f t="shared" si="1515"/>
        <v>1132.225463586761</v>
      </c>
      <c r="E2528" s="11">
        <f t="shared" si="1500"/>
        <v>1138.9542408656935</v>
      </c>
      <c r="F2528" s="11">
        <f t="shared" si="1516"/>
        <v>625.87869707114305</v>
      </c>
      <c r="G2528" s="11">
        <f t="shared" si="1501"/>
        <v>891.39485989626894</v>
      </c>
      <c r="H2528" s="11">
        <f t="shared" si="1502"/>
        <v>742.16849924925668</v>
      </c>
      <c r="I2528" s="24">
        <f t="shared" si="1517"/>
        <v>625.87869707114305</v>
      </c>
      <c r="J2528" s="12">
        <f t="shared" si="1503"/>
        <v>0.2053325937989483</v>
      </c>
      <c r="K2528" s="24">
        <f t="shared" si="1504"/>
        <v>781.96368986409311</v>
      </c>
      <c r="L2528" s="12">
        <f t="shared" si="1518"/>
        <v>0.15317016640060274</v>
      </c>
      <c r="M2528" s="24">
        <f t="shared" si="1519"/>
        <v>891.39485989626894</v>
      </c>
      <c r="N2528" s="12">
        <f t="shared" si="1505"/>
        <v>0.73416750216338034</v>
      </c>
      <c r="O2528" s="24">
        <f t="shared" si="1506"/>
        <v>656.10081714292221</v>
      </c>
      <c r="P2528" s="12">
        <f t="shared" si="1520"/>
        <v>0.22085244279626456</v>
      </c>
      <c r="Q2528" s="24">
        <f t="shared" si="1521"/>
        <v>742.16849924925668</v>
      </c>
      <c r="R2528" s="12">
        <f t="shared" si="1507"/>
        <v>0.13501741028026323</v>
      </c>
      <c r="S2528" s="24">
        <f t="shared" si="1508"/>
        <v>2140.5590453378063</v>
      </c>
      <c r="T2528" s="12">
        <f t="shared" si="1522"/>
        <v>7.9156652971036343E-2</v>
      </c>
      <c r="W2528" s="24">
        <f t="shared" si="1523"/>
        <v>1107.0648312965127</v>
      </c>
      <c r="X2528" s="24">
        <f t="shared" si="1524"/>
        <v>650</v>
      </c>
      <c r="Y2528" s="13">
        <f t="shared" si="1509"/>
        <v>0.2385002719617185</v>
      </c>
      <c r="Z2528" s="24">
        <f t="shared" si="1510"/>
        <v>797.23523922951927</v>
      </c>
      <c r="AA2528" s="24">
        <f t="shared" si="1511"/>
        <v>9642.8944945915846</v>
      </c>
      <c r="AB2528" s="24">
        <f t="shared" si="1525"/>
        <v>924.61666527288469</v>
      </c>
      <c r="AC2528" s="24">
        <f t="shared" si="1526"/>
        <v>742.16849924925668</v>
      </c>
      <c r="AD2528" s="123">
        <f t="shared" si="1527"/>
        <v>12550</v>
      </c>
      <c r="AE2528" s="14">
        <f t="shared" si="1528"/>
        <v>209.16666666666666</v>
      </c>
      <c r="AF2528" s="24">
        <f t="shared" si="1512"/>
        <v>500</v>
      </c>
      <c r="AG2528" s="3">
        <f t="shared" si="1529"/>
        <v>-1</v>
      </c>
      <c r="AH2528" s="14">
        <f t="shared" si="1496"/>
        <v>0</v>
      </c>
      <c r="AI2528" s="14">
        <f t="shared" si="1497"/>
        <v>0</v>
      </c>
      <c r="AJ2528" s="14">
        <f t="shared" si="1498"/>
        <v>0.64999999999999991</v>
      </c>
      <c r="AK2528" s="14">
        <f t="shared" si="1499"/>
        <v>0.87999999999999989</v>
      </c>
      <c r="AL2528" s="24">
        <f t="shared" si="1530"/>
        <v>902.08944553336789</v>
      </c>
      <c r="AM2528" s="14">
        <f t="shared" si="1531"/>
        <v>697.11405977022309</v>
      </c>
      <c r="AN2528" s="138" t="str">
        <f t="shared" si="1532"/>
        <v>modifiée</v>
      </c>
      <c r="AP2528" s="124"/>
    </row>
    <row r="2529" spans="2:42" x14ac:dyDescent="0.25">
      <c r="B2529" s="3">
        <f t="shared" si="1513"/>
        <v>12555</v>
      </c>
      <c r="C2529" s="14">
        <f t="shared" si="1514"/>
        <v>209.25</v>
      </c>
      <c r="D2529" s="11">
        <f t="shared" si="1515"/>
        <v>1132.2851099236379</v>
      </c>
      <c r="E2529" s="11">
        <f t="shared" si="1500"/>
        <v>1139.1750162920657</v>
      </c>
      <c r="F2529" s="11">
        <f t="shared" si="1516"/>
        <v>626.03186723754368</v>
      </c>
      <c r="G2529" s="11">
        <f t="shared" si="1501"/>
        <v>891.61571233906523</v>
      </c>
      <c r="H2529" s="11">
        <f t="shared" si="1502"/>
        <v>742.24765590222773</v>
      </c>
      <c r="I2529" s="24">
        <f t="shared" si="1517"/>
        <v>626.03186723754368</v>
      </c>
      <c r="J2529" s="12">
        <f t="shared" si="1503"/>
        <v>0.2052909466779799</v>
      </c>
      <c r="K2529" s="24">
        <f t="shared" si="1504"/>
        <v>782.12232587270273</v>
      </c>
      <c r="L2529" s="12">
        <f t="shared" si="1518"/>
        <v>0.15311308615353975</v>
      </c>
      <c r="M2529" s="24">
        <f t="shared" si="1519"/>
        <v>891.61571233906523</v>
      </c>
      <c r="N2529" s="12">
        <f t="shared" si="1505"/>
        <v>0.73433848682130876</v>
      </c>
      <c r="O2529" s="24">
        <f t="shared" si="1506"/>
        <v>655.9480494808713</v>
      </c>
      <c r="P2529" s="12">
        <f t="shared" si="1520"/>
        <v>0.22074442219501658</v>
      </c>
      <c r="Q2529" s="24">
        <f t="shared" si="1521"/>
        <v>742.24765590222773</v>
      </c>
      <c r="R2529" s="12">
        <f t="shared" si="1507"/>
        <v>0.13572941858294332</v>
      </c>
      <c r="S2529" s="24">
        <f t="shared" si="1508"/>
        <v>2129.3301177510712</v>
      </c>
      <c r="T2529" s="12">
        <f t="shared" si="1522"/>
        <v>7.9552103993272977E-2</v>
      </c>
      <c r="W2529" s="24">
        <f t="shared" si="1523"/>
        <v>1107.3033315684745</v>
      </c>
      <c r="X2529" s="24">
        <f t="shared" si="1524"/>
        <v>650</v>
      </c>
      <c r="Y2529" s="13">
        <f t="shared" si="1509"/>
        <v>0.23847633357707415</v>
      </c>
      <c r="Z2529" s="24">
        <f t="shared" si="1510"/>
        <v>796.79211808978039</v>
      </c>
      <c r="AA2529" s="24">
        <f t="shared" si="1511"/>
        <v>9642.2897349920295</v>
      </c>
      <c r="AB2529" s="24">
        <f t="shared" si="1525"/>
        <v>924.77549373535112</v>
      </c>
      <c r="AC2529" s="24">
        <f t="shared" si="1526"/>
        <v>742.24765590222773</v>
      </c>
      <c r="AD2529" s="123">
        <f t="shared" si="1527"/>
        <v>12555</v>
      </c>
      <c r="AE2529" s="14">
        <f t="shared" si="1528"/>
        <v>209.25</v>
      </c>
      <c r="AF2529" s="24">
        <f t="shared" si="1512"/>
        <v>500</v>
      </c>
      <c r="AG2529" s="3">
        <f t="shared" si="1529"/>
        <v>-1</v>
      </c>
      <c r="AH2529" s="14">
        <f t="shared" si="1496"/>
        <v>0</v>
      </c>
      <c r="AI2529" s="14">
        <f t="shared" si="1497"/>
        <v>0</v>
      </c>
      <c r="AJ2529" s="14">
        <f t="shared" si="1498"/>
        <v>0.64999999999999991</v>
      </c>
      <c r="AK2529" s="14">
        <f t="shared" si="1499"/>
        <v>0.87999999999999989</v>
      </c>
      <c r="AL2529" s="24">
        <f t="shared" si="1530"/>
        <v>902.23702002143546</v>
      </c>
      <c r="AM2529" s="14">
        <f t="shared" si="1531"/>
        <v>697.17070847439641</v>
      </c>
      <c r="AN2529" s="138" t="str">
        <f t="shared" si="1532"/>
        <v>modifiée</v>
      </c>
      <c r="AP2529" s="124"/>
    </row>
    <row r="2530" spans="2:42" x14ac:dyDescent="0.25">
      <c r="B2530" s="3">
        <f t="shared" si="1513"/>
        <v>12560</v>
      </c>
      <c r="C2530" s="14">
        <f t="shared" si="1514"/>
        <v>209.33333333333334</v>
      </c>
      <c r="D2530" s="11">
        <f t="shared" si="1515"/>
        <v>1132.3447325254024</v>
      </c>
      <c r="E2530" s="11">
        <f t="shared" si="1500"/>
        <v>1139.395791718438</v>
      </c>
      <c r="F2530" s="11">
        <f t="shared" si="1516"/>
        <v>626.18498032369723</v>
      </c>
      <c r="G2530" s="11">
        <f t="shared" si="1501"/>
        <v>891.83645676126025</v>
      </c>
      <c r="H2530" s="11">
        <f t="shared" si="1502"/>
        <v>742.32720800622099</v>
      </c>
      <c r="I2530" s="24">
        <f t="shared" si="1517"/>
        <v>626.18498032369723</v>
      </c>
      <c r="J2530" s="12">
        <f t="shared" si="1503"/>
        <v>0.20524921799099358</v>
      </c>
      <c r="K2530" s="24">
        <f t="shared" si="1504"/>
        <v>782.28133713735372</v>
      </c>
      <c r="L2530" s="12">
        <f t="shared" si="1518"/>
        <v>0.15305596864972984</v>
      </c>
      <c r="M2530" s="24">
        <f t="shared" si="1519"/>
        <v>891.83645676126025</v>
      </c>
      <c r="N2530" s="12">
        <f t="shared" si="1505"/>
        <v>0.73450899789474733</v>
      </c>
      <c r="O2530" s="24">
        <f t="shared" si="1506"/>
        <v>655.79577577645443</v>
      </c>
      <c r="P2530" s="12">
        <f t="shared" si="1520"/>
        <v>0.22063630601512918</v>
      </c>
      <c r="Q2530" s="24">
        <f t="shared" si="1521"/>
        <v>742.32720800622099</v>
      </c>
      <c r="R2530" s="12">
        <f t="shared" si="1507"/>
        <v>0.13644240431587445</v>
      </c>
      <c r="S2530" s="24">
        <f t="shared" si="1508"/>
        <v>2118.2032103774491</v>
      </c>
      <c r="T2530" s="12">
        <f t="shared" si="1522"/>
        <v>7.9947795062957835E-2</v>
      </c>
      <c r="W2530" s="24">
        <f t="shared" si="1523"/>
        <v>1107.5418079020517</v>
      </c>
      <c r="X2530" s="24">
        <f t="shared" si="1524"/>
        <v>650</v>
      </c>
      <c r="Y2530" s="13">
        <f t="shared" si="1509"/>
        <v>0.23845248368350311</v>
      </c>
      <c r="Z2530" s="24">
        <f t="shared" si="1510"/>
        <v>796.34959540965724</v>
      </c>
      <c r="AA2530" s="24">
        <f t="shared" si="1511"/>
        <v>9641.688250548088</v>
      </c>
      <c r="AB2530" s="24">
        <f t="shared" si="1525"/>
        <v>924.93450795413628</v>
      </c>
      <c r="AC2530" s="24">
        <f t="shared" si="1526"/>
        <v>742.32720800622099</v>
      </c>
      <c r="AD2530" s="123">
        <f t="shared" si="1527"/>
        <v>12560</v>
      </c>
      <c r="AE2530" s="14">
        <f t="shared" si="1528"/>
        <v>209.33333333333334</v>
      </c>
      <c r="AF2530" s="24">
        <f t="shared" si="1512"/>
        <v>500</v>
      </c>
      <c r="AG2530" s="3">
        <f t="shared" si="1529"/>
        <v>-1</v>
      </c>
      <c r="AH2530" s="14">
        <f t="shared" si="1496"/>
        <v>0</v>
      </c>
      <c r="AI2530" s="14">
        <f t="shared" si="1497"/>
        <v>0</v>
      </c>
      <c r="AJ2530" s="14">
        <f t="shared" si="1498"/>
        <v>0.64999999999999991</v>
      </c>
      <c r="AK2530" s="14">
        <f t="shared" si="1499"/>
        <v>0.87999999999999989</v>
      </c>
      <c r="AL2530" s="24">
        <f t="shared" si="1530"/>
        <v>902.38476725378723</v>
      </c>
      <c r="AM2530" s="14">
        <f t="shared" si="1531"/>
        <v>697.22772660552278</v>
      </c>
      <c r="AN2530" s="138" t="str">
        <f t="shared" si="1532"/>
        <v>modifiée</v>
      </c>
      <c r="AP2530" s="124"/>
    </row>
    <row r="2531" spans="2:42" x14ac:dyDescent="0.25">
      <c r="B2531" s="3">
        <f t="shared" si="1513"/>
        <v>12565</v>
      </c>
      <c r="C2531" s="14">
        <f t="shared" si="1514"/>
        <v>209.41666666666666</v>
      </c>
      <c r="D2531" s="11">
        <f t="shared" si="1515"/>
        <v>1132.404331410936</v>
      </c>
      <c r="E2531" s="11">
        <f t="shared" si="1500"/>
        <v>1139.6165671448102</v>
      </c>
      <c r="F2531" s="11">
        <f t="shared" si="1516"/>
        <v>626.33803629234694</v>
      </c>
      <c r="G2531" s="11">
        <f t="shared" si="1501"/>
        <v>892.05709306727533</v>
      </c>
      <c r="H2531" s="11">
        <f t="shared" si="1502"/>
        <v>742.40715580128392</v>
      </c>
      <c r="I2531" s="24">
        <f t="shared" si="1517"/>
        <v>626.33803629234694</v>
      </c>
      <c r="J2531" s="12">
        <f t="shared" si="1503"/>
        <v>0.20520740751704752</v>
      </c>
      <c r="K2531" s="24">
        <f t="shared" si="1504"/>
        <v>782.44072491901625</v>
      </c>
      <c r="L2531" s="12">
        <f t="shared" si="1518"/>
        <v>0.15299881377423516</v>
      </c>
      <c r="M2531" s="24">
        <f t="shared" si="1519"/>
        <v>892.05709306727533</v>
      </c>
      <c r="N2531" s="12">
        <f t="shared" si="1505"/>
        <v>0.73467903721397154</v>
      </c>
      <c r="O2531" s="24">
        <f t="shared" si="1506"/>
        <v>655.64399375789299</v>
      </c>
      <c r="P2531" s="12">
        <f t="shared" si="1520"/>
        <v>0.2205280951185126</v>
      </c>
      <c r="Q2531" s="24">
        <f t="shared" si="1521"/>
        <v>742.40715580128392</v>
      </c>
      <c r="R2531" s="12">
        <f t="shared" si="1507"/>
        <v>0.13715634515135625</v>
      </c>
      <c r="S2531" s="24">
        <f t="shared" si="1508"/>
        <v>2107.1773131207947</v>
      </c>
      <c r="T2531" s="12">
        <f t="shared" si="1522"/>
        <v>8.034371164732651E-2</v>
      </c>
      <c r="W2531" s="24">
        <f t="shared" si="1523"/>
        <v>1107.7802603857351</v>
      </c>
      <c r="X2531" s="24">
        <f t="shared" si="1524"/>
        <v>650</v>
      </c>
      <c r="Y2531" s="13">
        <f t="shared" si="1509"/>
        <v>0.23842872183392344</v>
      </c>
      <c r="Z2531" s="24">
        <f t="shared" si="1510"/>
        <v>795.90766897687786</v>
      </c>
      <c r="AA2531" s="24">
        <f t="shared" si="1511"/>
        <v>9641.0900239014318</v>
      </c>
      <c r="AB2531" s="24">
        <f t="shared" si="1525"/>
        <v>925.09370809350958</v>
      </c>
      <c r="AC2531" s="24">
        <f t="shared" si="1526"/>
        <v>742.40715580128392</v>
      </c>
      <c r="AD2531" s="123">
        <f t="shared" si="1527"/>
        <v>12565</v>
      </c>
      <c r="AE2531" s="14">
        <f t="shared" si="1528"/>
        <v>209.41666666666666</v>
      </c>
      <c r="AF2531" s="24">
        <f t="shared" si="1512"/>
        <v>500</v>
      </c>
      <c r="AG2531" s="3">
        <f t="shared" si="1529"/>
        <v>-1</v>
      </c>
      <c r="AH2531" s="14">
        <f t="shared" si="1496"/>
        <v>0</v>
      </c>
      <c r="AI2531" s="14">
        <f t="shared" si="1497"/>
        <v>0</v>
      </c>
      <c r="AJ2531" s="14">
        <f t="shared" si="1498"/>
        <v>0.64999999999999991</v>
      </c>
      <c r="AK2531" s="14">
        <f t="shared" si="1499"/>
        <v>0.87999999999999989</v>
      </c>
      <c r="AL2531" s="24">
        <f t="shared" si="1530"/>
        <v>902.53268737025269</v>
      </c>
      <c r="AM2531" s="14">
        <f t="shared" si="1531"/>
        <v>697.28511435477014</v>
      </c>
      <c r="AN2531" s="138" t="str">
        <f t="shared" si="1532"/>
        <v>modifiée</v>
      </c>
      <c r="AP2531" s="124"/>
    </row>
    <row r="2532" spans="2:42" x14ac:dyDescent="0.25">
      <c r="B2532" s="3">
        <f t="shared" si="1513"/>
        <v>12570</v>
      </c>
      <c r="C2532" s="14">
        <f t="shared" si="1514"/>
        <v>209.5</v>
      </c>
      <c r="D2532" s="11">
        <f t="shared" si="1515"/>
        <v>1132.4639065990996</v>
      </c>
      <c r="E2532" s="11">
        <f t="shared" si="1500"/>
        <v>1139.8373425711825</v>
      </c>
      <c r="F2532" s="11">
        <f t="shared" si="1516"/>
        <v>626.49103510612122</v>
      </c>
      <c r="G2532" s="11">
        <f t="shared" si="1501"/>
        <v>892.27762116239387</v>
      </c>
      <c r="H2532" s="11">
        <f t="shared" si="1502"/>
        <v>742.48749951293121</v>
      </c>
      <c r="I2532" s="24">
        <f t="shared" si="1517"/>
        <v>626.49103510612122</v>
      </c>
      <c r="J2532" s="12">
        <f t="shared" si="1503"/>
        <v>0.20516551503446037</v>
      </c>
      <c r="K2532" s="24">
        <f t="shared" si="1504"/>
        <v>782.60049048409508</v>
      </c>
      <c r="L2532" s="12">
        <f t="shared" si="1518"/>
        <v>0.15294162141163858</v>
      </c>
      <c r="M2532" s="24">
        <f t="shared" si="1519"/>
        <v>892.27762116239387</v>
      </c>
      <c r="N2532" s="12">
        <f t="shared" si="1505"/>
        <v>0.73484860660034734</v>
      </c>
      <c r="O2532" s="24">
        <f t="shared" si="1506"/>
        <v>655.49270116686967</v>
      </c>
      <c r="P2532" s="12">
        <f t="shared" si="1520"/>
        <v>0.22041979036223899</v>
      </c>
      <c r="Q2532" s="24">
        <f t="shared" si="1521"/>
        <v>742.48749951293121</v>
      </c>
      <c r="R2532" s="12">
        <f t="shared" si="1507"/>
        <v>0.13787121872698982</v>
      </c>
      <c r="S2532" s="24">
        <f t="shared" si="1508"/>
        <v>2096.2514259469999</v>
      </c>
      <c r="T2532" s="12">
        <f t="shared" si="1522"/>
        <v>8.0739839219449425E-2</v>
      </c>
      <c r="W2532" s="24">
        <f t="shared" si="1523"/>
        <v>1108.0186891075691</v>
      </c>
      <c r="X2532" s="24">
        <f t="shared" si="1524"/>
        <v>650</v>
      </c>
      <c r="Y2532" s="13">
        <f t="shared" si="1509"/>
        <v>0.23840504758340444</v>
      </c>
      <c r="Z2532" s="24">
        <f t="shared" si="1510"/>
        <v>795.46633659033432</v>
      </c>
      <c r="AA2532" s="24">
        <f t="shared" si="1511"/>
        <v>9640.4950377767364</v>
      </c>
      <c r="AB2532" s="24">
        <f t="shared" si="1525"/>
        <v>925.25309431025016</v>
      </c>
      <c r="AC2532" s="24">
        <f t="shared" si="1526"/>
        <v>742.48749951293121</v>
      </c>
      <c r="AD2532" s="123">
        <f t="shared" si="1527"/>
        <v>12570</v>
      </c>
      <c r="AE2532" s="14">
        <f t="shared" si="1528"/>
        <v>209.5</v>
      </c>
      <c r="AF2532" s="24">
        <f t="shared" si="1512"/>
        <v>500</v>
      </c>
      <c r="AG2532" s="3">
        <f t="shared" si="1529"/>
        <v>-1</v>
      </c>
      <c r="AH2532" s="14">
        <f t="shared" si="1496"/>
        <v>0</v>
      </c>
      <c r="AI2532" s="14">
        <f t="shared" si="1497"/>
        <v>0</v>
      </c>
      <c r="AJ2532" s="14">
        <f t="shared" si="1498"/>
        <v>0.64999999999999991</v>
      </c>
      <c r="AK2532" s="14">
        <f t="shared" si="1499"/>
        <v>0.87999999999999989</v>
      </c>
      <c r="AL2532" s="24">
        <f t="shared" si="1530"/>
        <v>902.68078050361964</v>
      </c>
      <c r="AM2532" s="14">
        <f t="shared" si="1531"/>
        <v>697.34287189967029</v>
      </c>
      <c r="AN2532" s="138" t="str">
        <f t="shared" si="1532"/>
        <v>modifiée</v>
      </c>
      <c r="AP2532" s="124"/>
    </row>
    <row r="2533" spans="2:42" x14ac:dyDescent="0.25">
      <c r="B2533" s="3">
        <f t="shared" si="1513"/>
        <v>12575</v>
      </c>
      <c r="C2533" s="14">
        <f t="shared" si="1514"/>
        <v>209.58333333333334</v>
      </c>
      <c r="D2533" s="11">
        <f t="shared" si="1515"/>
        <v>1132.5234581087295</v>
      </c>
      <c r="E2533" s="11">
        <f t="shared" si="1500"/>
        <v>1140.0581179975547</v>
      </c>
      <c r="F2533" s="11">
        <f t="shared" si="1516"/>
        <v>626.64397672753284</v>
      </c>
      <c r="G2533" s="11">
        <f t="shared" si="1501"/>
        <v>892.49804095275613</v>
      </c>
      <c r="H2533" s="11">
        <f t="shared" si="1502"/>
        <v>742.56823935215061</v>
      </c>
      <c r="I2533" s="24">
        <f t="shared" si="1517"/>
        <v>626.64397672753284</v>
      </c>
      <c r="J2533" s="12">
        <f t="shared" si="1503"/>
        <v>0.20512354032080829</v>
      </c>
      <c r="K2533" s="24">
        <f t="shared" si="1504"/>
        <v>782.76063510445738</v>
      </c>
      <c r="L2533" s="12">
        <f t="shared" si="1518"/>
        <v>0.1528843914461496</v>
      </c>
      <c r="M2533" s="24">
        <f t="shared" si="1519"/>
        <v>892.49804095275613</v>
      </c>
      <c r="N2533" s="12">
        <f t="shared" si="1505"/>
        <v>0.73501770786638176</v>
      </c>
      <c r="O2533" s="24">
        <f t="shared" si="1506"/>
        <v>655.34189575843197</v>
      </c>
      <c r="P2533" s="12">
        <f t="shared" si="1520"/>
        <v>0.22031139259896659</v>
      </c>
      <c r="Q2533" s="24">
        <f t="shared" si="1521"/>
        <v>742.56823935215061</v>
      </c>
      <c r="R2533" s="12">
        <f t="shared" si="1507"/>
        <v>0.13858700264916696</v>
      </c>
      <c r="S2533" s="24">
        <f t="shared" si="1508"/>
        <v>2085.4245587888136</v>
      </c>
      <c r="T2533" s="12">
        <f t="shared" si="1522"/>
        <v>8.1136163260552299E-2</v>
      </c>
      <c r="W2533" s="24">
        <f t="shared" si="1523"/>
        <v>1108.2570941551526</v>
      </c>
      <c r="X2533" s="24">
        <f t="shared" si="1524"/>
        <v>650</v>
      </c>
      <c r="Y2533" s="13">
        <f t="shared" si="1509"/>
        <v>0.23838146048916251</v>
      </c>
      <c r="Z2533" s="24">
        <f t="shared" si="1510"/>
        <v>795.02559606005434</v>
      </c>
      <c r="AA2533" s="24">
        <f t="shared" si="1511"/>
        <v>9639.9032749815306</v>
      </c>
      <c r="AB2533" s="24">
        <f t="shared" si="1525"/>
        <v>925.41266675365159</v>
      </c>
      <c r="AC2533" s="24">
        <f t="shared" si="1526"/>
        <v>742.56823935215061</v>
      </c>
      <c r="AD2533" s="123">
        <f t="shared" si="1527"/>
        <v>12575</v>
      </c>
      <c r="AE2533" s="14">
        <f t="shared" si="1528"/>
        <v>209.58333333333334</v>
      </c>
      <c r="AF2533" s="24">
        <f t="shared" si="1512"/>
        <v>500</v>
      </c>
      <c r="AG2533" s="3">
        <f t="shared" si="1529"/>
        <v>-1</v>
      </c>
      <c r="AH2533" s="14">
        <f t="shared" si="1496"/>
        <v>0</v>
      </c>
      <c r="AI2533" s="14">
        <f t="shared" si="1497"/>
        <v>0</v>
      </c>
      <c r="AJ2533" s="14">
        <f t="shared" si="1498"/>
        <v>0.64999999999999991</v>
      </c>
      <c r="AK2533" s="14">
        <f t="shared" si="1499"/>
        <v>0.87999999999999989</v>
      </c>
      <c r="AL2533" s="24">
        <f t="shared" si="1530"/>
        <v>902.82904677963927</v>
      </c>
      <c r="AM2533" s="14">
        <f t="shared" si="1531"/>
        <v>697.40099940412597</v>
      </c>
      <c r="AN2533" s="138" t="str">
        <f t="shared" si="1532"/>
        <v>modifiée</v>
      </c>
      <c r="AP2533" s="124"/>
    </row>
    <row r="2534" spans="2:42" x14ac:dyDescent="0.25">
      <c r="B2534" s="3">
        <f t="shared" si="1513"/>
        <v>12580</v>
      </c>
      <c r="C2534" s="14">
        <f t="shared" si="1514"/>
        <v>209.66666666666666</v>
      </c>
      <c r="D2534" s="11">
        <f t="shared" si="1515"/>
        <v>1132.5829859586411</v>
      </c>
      <c r="E2534" s="11">
        <f t="shared" si="1500"/>
        <v>1140.278893423927</v>
      </c>
      <c r="F2534" s="11">
        <f t="shared" si="1516"/>
        <v>626.796861118979</v>
      </c>
      <c r="G2534" s="11">
        <f t="shared" si="1501"/>
        <v>892.71835234535513</v>
      </c>
      <c r="H2534" s="11">
        <f t="shared" si="1502"/>
        <v>742.64937551541118</v>
      </c>
      <c r="I2534" s="24">
        <f t="shared" si="1517"/>
        <v>626.796861118979</v>
      </c>
      <c r="J2534" s="12">
        <f t="shared" si="1503"/>
        <v>0.20508148315292221</v>
      </c>
      <c r="K2534" s="24">
        <f t="shared" si="1504"/>
        <v>782.92116005746175</v>
      </c>
      <c r="L2534" s="12">
        <f t="shared" si="1518"/>
        <v>0.15282712376148577</v>
      </c>
      <c r="M2534" s="24">
        <f t="shared" si="1519"/>
        <v>892.71835234535513</v>
      </c>
      <c r="N2534" s="12">
        <f t="shared" si="1505"/>
        <v>0.73518634281577488</v>
      </c>
      <c r="O2534" s="24">
        <f t="shared" si="1506"/>
        <v>655.19157530089581</v>
      </c>
      <c r="P2534" s="12">
        <f t="shared" si="1520"/>
        <v>0.22020290267653478</v>
      </c>
      <c r="Q2534" s="24">
        <f t="shared" si="1521"/>
        <v>742.64937551541118</v>
      </c>
      <c r="R2534" s="12">
        <f t="shared" si="1507"/>
        <v>0.1393036744965514</v>
      </c>
      <c r="S2534" s="24">
        <f t="shared" si="1508"/>
        <v>2074.6957314514912</v>
      </c>
      <c r="T2534" s="12">
        <f t="shared" si="1522"/>
        <v>8.1532669262174354E-2</v>
      </c>
      <c r="W2534" s="24">
        <f t="shared" si="1523"/>
        <v>1108.4954756156417</v>
      </c>
      <c r="X2534" s="24">
        <f t="shared" si="1524"/>
        <v>650</v>
      </c>
      <c r="Y2534" s="13">
        <f t="shared" si="1509"/>
        <v>0.23835796011054874</v>
      </c>
      <c r="Z2534" s="24">
        <f t="shared" si="1510"/>
        <v>794.58544520713303</v>
      </c>
      <c r="AA2534" s="24">
        <f t="shared" si="1511"/>
        <v>9639.3147184057216</v>
      </c>
      <c r="AB2534" s="24">
        <f t="shared" si="1525"/>
        <v>925.57242556552637</v>
      </c>
      <c r="AC2534" s="24">
        <f t="shared" si="1526"/>
        <v>742.64937551541118</v>
      </c>
      <c r="AD2534" s="123">
        <f t="shared" si="1527"/>
        <v>12580</v>
      </c>
      <c r="AE2534" s="14">
        <f t="shared" si="1528"/>
        <v>209.66666666666666</v>
      </c>
      <c r="AF2534" s="24">
        <f t="shared" si="1512"/>
        <v>500</v>
      </c>
      <c r="AG2534" s="3">
        <f t="shared" si="1529"/>
        <v>-1</v>
      </c>
      <c r="AH2534" s="14">
        <f t="shared" ref="AH2534:AH2597" si="1533">IF(AC2534&lt;=450,AthetaR30_0,IF(AC2534&gt;=650,AthetaR30_2,(IF(AC2534&lt;=550,AthetaR30_0+(AthetaR30_1-AthetaR30_0)/100*(AC2534-450),AthetaR30_1+(AthetaR30_2-AthetaR30_1)/100*(AC2534-550)))))</f>
        <v>0</v>
      </c>
      <c r="AI2534" s="14">
        <f t="shared" ref="AI2534:AI2597" si="1534">IF(AC2534&lt;=450,AthetaR60_0,IF(AC2534&gt;=650,AthetaR60_2,(IF(AC2534&lt;=550,AthetaR60_0+(AthetaR60_1-AthetaR60_0)/100*(AC2534-450),AthetaR60_1+(AthetaR60_2-AthetaR60_1)/100*(AC2534-550)))))</f>
        <v>0</v>
      </c>
      <c r="AJ2534" s="14">
        <f t="shared" ref="AJ2534:AJ2597" si="1535">IF(AC2534&lt;=450,AthetaR90_0,IF(AC2534&gt;=650,AthetaR90_2,(IF(AC2534&lt;=550,AthetaR90_0+(AthetaR90_1-AthetaR90_0)/100*(AC2534-450),AthetaR90_1+(AthetaR90_2-AthetaR90_1)/100*(AC2534-550)))))</f>
        <v>0.64999999999999991</v>
      </c>
      <c r="AK2534" s="14">
        <f t="shared" ref="AK2534:AK2597" si="1536">IF(AC2534&lt;=450,AthetaR120_0,IF(AC2534&gt;=650,AthetaR120_2,(IF(AC2534&lt;=550,AthetaR120_0+(AthetaR120_1-AthetaR120_0)/100*(AC2534-450),AthetaR120_1+(AthetaR120_2-AthetaR120_1)/100*(AC2534-550)))))</f>
        <v>0.87999999999999989</v>
      </c>
      <c r="AL2534" s="24">
        <f t="shared" si="1530"/>
        <v>902.97748631703098</v>
      </c>
      <c r="AM2534" s="14">
        <f t="shared" si="1531"/>
        <v>697.45949701842028</v>
      </c>
      <c r="AN2534" s="138" t="str">
        <f t="shared" si="1532"/>
        <v>modifiée</v>
      </c>
      <c r="AP2534" s="124"/>
    </row>
    <row r="2535" spans="2:42" x14ac:dyDescent="0.25">
      <c r="B2535" s="3">
        <f t="shared" si="1513"/>
        <v>12585</v>
      </c>
      <c r="C2535" s="14">
        <f t="shared" si="1514"/>
        <v>209.75</v>
      </c>
      <c r="D2535" s="11">
        <f t="shared" si="1515"/>
        <v>1132.6424901676266</v>
      </c>
      <c r="E2535" s="11">
        <f t="shared" si="1500"/>
        <v>1140.4996688502993</v>
      </c>
      <c r="F2535" s="11">
        <f t="shared" si="1516"/>
        <v>626.94968824274054</v>
      </c>
      <c r="G2535" s="11">
        <f t="shared" si="1501"/>
        <v>892.93855524803166</v>
      </c>
      <c r="H2535" s="11">
        <f t="shared" si="1502"/>
        <v>742.73090818467335</v>
      </c>
      <c r="I2535" s="24">
        <f t="shared" si="1517"/>
        <v>626.94968824274054</v>
      </c>
      <c r="J2535" s="12">
        <f t="shared" si="1503"/>
        <v>0.20503934330688509</v>
      </c>
      <c r="K2535" s="24">
        <f t="shared" si="1504"/>
        <v>783.08206662598627</v>
      </c>
      <c r="L2535" s="12">
        <f t="shared" si="1518"/>
        <v>0.15276981824095517</v>
      </c>
      <c r="M2535" s="24">
        <f t="shared" si="1519"/>
        <v>892.93855524803166</v>
      </c>
      <c r="N2535" s="12">
        <f t="shared" si="1505"/>
        <v>0.73535451324346934</v>
      </c>
      <c r="O2535" s="24">
        <f t="shared" si="1506"/>
        <v>655.04173757575006</v>
      </c>
      <c r="P2535" s="12">
        <f t="shared" si="1520"/>
        <v>0.22009432143830276</v>
      </c>
      <c r="Q2535" s="24">
        <f t="shared" si="1521"/>
        <v>742.73090818467335</v>
      </c>
      <c r="R2535" s="12">
        <f t="shared" si="1507"/>
        <v>0.1400212118235494</v>
      </c>
      <c r="S2535" s="24">
        <f t="shared" si="1508"/>
        <v>2064.0639735193017</v>
      </c>
      <c r="T2535" s="12">
        <f t="shared" si="1522"/>
        <v>8.1929342728446916E-2</v>
      </c>
      <c r="W2535" s="24">
        <f t="shared" si="1523"/>
        <v>1108.7338335757522</v>
      </c>
      <c r="X2535" s="24">
        <f t="shared" si="1524"/>
        <v>650</v>
      </c>
      <c r="Y2535" s="13">
        <f t="shared" si="1509"/>
        <v>0.23833454600904111</v>
      </c>
      <c r="Z2535" s="24">
        <f t="shared" si="1510"/>
        <v>794.1458818636761</v>
      </c>
      <c r="AA2535" s="24">
        <f t="shared" si="1511"/>
        <v>9638.7293510213003</v>
      </c>
      <c r="AB2535" s="24">
        <f t="shared" si="1525"/>
        <v>925.73237088021278</v>
      </c>
      <c r="AC2535" s="24">
        <f t="shared" si="1526"/>
        <v>742.73090818467335</v>
      </c>
      <c r="AD2535" s="123">
        <f t="shared" si="1527"/>
        <v>12585</v>
      </c>
      <c r="AE2535" s="14">
        <f t="shared" si="1528"/>
        <v>209.75</v>
      </c>
      <c r="AF2535" s="24">
        <f t="shared" si="1512"/>
        <v>500</v>
      </c>
      <c r="AG2535" s="3">
        <f t="shared" si="1529"/>
        <v>-1</v>
      </c>
      <c r="AH2535" s="14">
        <f t="shared" si="1533"/>
        <v>0</v>
      </c>
      <c r="AI2535" s="14">
        <f t="shared" si="1534"/>
        <v>0</v>
      </c>
      <c r="AJ2535" s="14">
        <f t="shared" si="1535"/>
        <v>0.64999999999999991</v>
      </c>
      <c r="AK2535" s="14">
        <f t="shared" si="1536"/>
        <v>0.87999999999999989</v>
      </c>
      <c r="AL2535" s="24">
        <f t="shared" si="1530"/>
        <v>903.12609922748993</v>
      </c>
      <c r="AM2535" s="14">
        <f t="shared" si="1531"/>
        <v>697.51836487922776</v>
      </c>
      <c r="AN2535" s="138" t="str">
        <f t="shared" si="1532"/>
        <v>modifiée</v>
      </c>
      <c r="AP2535" s="124"/>
    </row>
    <row r="2536" spans="2:42" x14ac:dyDescent="0.25">
      <c r="B2536" s="3">
        <f t="shared" si="1513"/>
        <v>12590</v>
      </c>
      <c r="C2536" s="14">
        <f t="shared" si="1514"/>
        <v>209.83333333333334</v>
      </c>
      <c r="D2536" s="11">
        <f t="shared" si="1515"/>
        <v>1132.7019707544566</v>
      </c>
      <c r="E2536" s="11">
        <f t="shared" si="1500"/>
        <v>1140.7204442766715</v>
      </c>
      <c r="F2536" s="11">
        <f t="shared" si="1516"/>
        <v>627.10245806098146</v>
      </c>
      <c r="G2536" s="11">
        <f t="shared" si="1501"/>
        <v>893.15864956946996</v>
      </c>
      <c r="H2536" s="11">
        <f t="shared" si="1502"/>
        <v>742.81283752740183</v>
      </c>
      <c r="I2536" s="24">
        <f t="shared" si="1517"/>
        <v>627.10245806098146</v>
      </c>
      <c r="J2536" s="12">
        <f t="shared" si="1503"/>
        <v>0.20499712055802885</v>
      </c>
      <c r="K2536" s="24">
        <f t="shared" si="1504"/>
        <v>783.24335609845775</v>
      </c>
      <c r="L2536" s="12">
        <f t="shared" si="1518"/>
        <v>0.15271247476741287</v>
      </c>
      <c r="M2536" s="24">
        <f t="shared" si="1519"/>
        <v>893.15864956946996</v>
      </c>
      <c r="N2536" s="12">
        <f t="shared" si="1505"/>
        <v>0.7355222209357003</v>
      </c>
      <c r="O2536" s="24">
        <f t="shared" si="1506"/>
        <v>654.89238037756218</v>
      </c>
      <c r="P2536" s="12">
        <f t="shared" si="1520"/>
        <v>0.21998564972302037</v>
      </c>
      <c r="Q2536" s="24">
        <f t="shared" si="1521"/>
        <v>742.81283752740183</v>
      </c>
      <c r="R2536" s="12">
        <f t="shared" si="1507"/>
        <v>0.14073959216377435</v>
      </c>
      <c r="S2536" s="24">
        <f t="shared" si="1508"/>
        <v>2053.5283242627838</v>
      </c>
      <c r="T2536" s="12">
        <f t="shared" si="1522"/>
        <v>8.232616917827508E-2</v>
      </c>
      <c r="W2536" s="24">
        <f t="shared" si="1523"/>
        <v>1108.9721681217613</v>
      </c>
      <c r="X2536" s="24">
        <f t="shared" si="1524"/>
        <v>650</v>
      </c>
      <c r="Y2536" s="13">
        <f t="shared" si="1509"/>
        <v>0.23831121774823538</v>
      </c>
      <c r="Z2536" s="24">
        <f t="shared" si="1510"/>
        <v>793.70690387275431</v>
      </c>
      <c r="AA2536" s="24">
        <f t="shared" si="1511"/>
        <v>9638.1471558820067</v>
      </c>
      <c r="AB2536" s="24">
        <f t="shared" si="1525"/>
        <v>925.89250282458158</v>
      </c>
      <c r="AC2536" s="24">
        <f t="shared" si="1526"/>
        <v>742.81283752740183</v>
      </c>
      <c r="AD2536" s="123">
        <f t="shared" si="1527"/>
        <v>12590</v>
      </c>
      <c r="AE2536" s="14">
        <f t="shared" si="1528"/>
        <v>209.83333333333334</v>
      </c>
      <c r="AF2536" s="24">
        <f t="shared" si="1512"/>
        <v>500</v>
      </c>
      <c r="AG2536" s="3">
        <f t="shared" si="1529"/>
        <v>-1</v>
      </c>
      <c r="AH2536" s="14">
        <f t="shared" si="1533"/>
        <v>0</v>
      </c>
      <c r="AI2536" s="14">
        <f t="shared" si="1534"/>
        <v>0</v>
      </c>
      <c r="AJ2536" s="14">
        <f t="shared" si="1535"/>
        <v>0.64999999999999991</v>
      </c>
      <c r="AK2536" s="14">
        <f t="shared" si="1536"/>
        <v>0.87999999999999989</v>
      </c>
      <c r="AL2536" s="24">
        <f t="shared" si="1530"/>
        <v>903.27488561569453</v>
      </c>
      <c r="AM2536" s="14">
        <f t="shared" si="1531"/>
        <v>697.57760310962783</v>
      </c>
      <c r="AN2536" s="138" t="str">
        <f t="shared" si="1532"/>
        <v>modifiée</v>
      </c>
      <c r="AP2536" s="124"/>
    </row>
    <row r="2537" spans="2:42" x14ac:dyDescent="0.25">
      <c r="B2537" s="3">
        <f t="shared" si="1513"/>
        <v>12595</v>
      </c>
      <c r="C2537" s="14">
        <f t="shared" si="1514"/>
        <v>209.91666666666666</v>
      </c>
      <c r="D2537" s="11">
        <f t="shared" si="1515"/>
        <v>1132.7614277378784</v>
      </c>
      <c r="E2537" s="11">
        <f t="shared" si="1500"/>
        <v>1140.9412197030435</v>
      </c>
      <c r="F2537" s="11">
        <f t="shared" si="1516"/>
        <v>627.2551705357489</v>
      </c>
      <c r="G2537" s="11">
        <f t="shared" si="1501"/>
        <v>893.37863521919303</v>
      </c>
      <c r="H2537" s="11">
        <f t="shared" si="1502"/>
        <v>742.89516369658008</v>
      </c>
      <c r="I2537" s="24">
        <f t="shared" si="1517"/>
        <v>627.2551705357489</v>
      </c>
      <c r="J2537" s="12">
        <f t="shared" si="1503"/>
        <v>0.20495481468093163</v>
      </c>
      <c r="K2537" s="24">
        <f t="shared" si="1504"/>
        <v>783.40502976888058</v>
      </c>
      <c r="L2537" s="12">
        <f t="shared" si="1518"/>
        <v>0.15265509322329138</v>
      </c>
      <c r="M2537" s="24">
        <f t="shared" si="1519"/>
        <v>893.37863521919303</v>
      </c>
      <c r="N2537" s="12">
        <f t="shared" si="1505"/>
        <v>0.7356894676700465</v>
      </c>
      <c r="O2537" s="24">
        <f t="shared" si="1506"/>
        <v>654.74350151388444</v>
      </c>
      <c r="P2537" s="12">
        <f t="shared" si="1520"/>
        <v>0.21987688836497507</v>
      </c>
      <c r="Q2537" s="24">
        <f t="shared" si="1521"/>
        <v>742.89516369658008</v>
      </c>
      <c r="R2537" s="12">
        <f t="shared" si="1507"/>
        <v>0.14145879303349604</v>
      </c>
      <c r="S2537" s="24">
        <f t="shared" si="1508"/>
        <v>2043.0878325468807</v>
      </c>
      <c r="T2537" s="12">
        <f t="shared" si="1522"/>
        <v>8.2723134147553459E-2</v>
      </c>
      <c r="W2537" s="24">
        <f t="shared" si="1523"/>
        <v>1109.2104793395097</v>
      </c>
      <c r="X2537" s="24">
        <f t="shared" si="1524"/>
        <v>650</v>
      </c>
      <c r="Y2537" s="13">
        <f t="shared" si="1509"/>
        <v>0.23828797489383605</v>
      </c>
      <c r="Z2537" s="24">
        <f t="shared" si="1510"/>
        <v>793.26850908834672</v>
      </c>
      <c r="AA2537" s="24">
        <f t="shared" si="1511"/>
        <v>9637.5681161229768</v>
      </c>
      <c r="AB2537" s="24">
        <f t="shared" si="1525"/>
        <v>926.05282151804488</v>
      </c>
      <c r="AC2537" s="24">
        <f t="shared" si="1526"/>
        <v>742.89516369658008</v>
      </c>
      <c r="AD2537" s="123">
        <f t="shared" si="1527"/>
        <v>12595</v>
      </c>
      <c r="AE2537" s="14">
        <f t="shared" si="1528"/>
        <v>209.91666666666666</v>
      </c>
      <c r="AF2537" s="24">
        <f t="shared" si="1512"/>
        <v>500</v>
      </c>
      <c r="AG2537" s="3">
        <f t="shared" si="1529"/>
        <v>-1</v>
      </c>
      <c r="AH2537" s="14">
        <f t="shared" si="1533"/>
        <v>0</v>
      </c>
      <c r="AI2537" s="14">
        <f t="shared" si="1534"/>
        <v>0</v>
      </c>
      <c r="AJ2537" s="14">
        <f t="shared" si="1535"/>
        <v>0.64999999999999991</v>
      </c>
      <c r="AK2537" s="14">
        <f t="shared" si="1536"/>
        <v>0.87999999999999989</v>
      </c>
      <c r="AL2537" s="24">
        <f t="shared" si="1530"/>
        <v>903.42384557931507</v>
      </c>
      <c r="AM2537" s="14">
        <f t="shared" si="1531"/>
        <v>697.63721181912047</v>
      </c>
      <c r="AN2537" s="138" t="str">
        <f t="shared" si="1532"/>
        <v>modifiée</v>
      </c>
      <c r="AP2537" s="124"/>
    </row>
    <row r="2538" spans="2:42" x14ac:dyDescent="0.25">
      <c r="B2538" s="3">
        <f t="shared" si="1513"/>
        <v>12600</v>
      </c>
      <c r="C2538" s="14">
        <f t="shared" si="1514"/>
        <v>210</v>
      </c>
      <c r="D2538" s="11">
        <f t="shared" si="1515"/>
        <v>1132.8208611366174</v>
      </c>
      <c r="E2538" s="11">
        <f t="shared" si="1500"/>
        <v>1141.1619951294158</v>
      </c>
      <c r="F2538" s="11">
        <f t="shared" si="1516"/>
        <v>627.4078256289722</v>
      </c>
      <c r="G2538" s="11">
        <f t="shared" si="1501"/>
        <v>893.59851210755801</v>
      </c>
      <c r="H2538" s="11">
        <f t="shared" si="1502"/>
        <v>742.97788683072758</v>
      </c>
      <c r="I2538" s="24">
        <f t="shared" si="1517"/>
        <v>627.4078256289722</v>
      </c>
      <c r="J2538" s="12">
        <f t="shared" si="1503"/>
        <v>0.20491242544941499</v>
      </c>
      <c r="K2538" s="24">
        <f t="shared" si="1504"/>
        <v>783.56708893686584</v>
      </c>
      <c r="L2538" s="12">
        <f t="shared" si="1518"/>
        <v>0.15259767349056205</v>
      </c>
      <c r="M2538" s="24">
        <f t="shared" si="1519"/>
        <v>893.59851210755801</v>
      </c>
      <c r="N2538" s="12">
        <f t="shared" si="1505"/>
        <v>0.73585625521547848</v>
      </c>
      <c r="O2538" s="24">
        <f t="shared" si="1506"/>
        <v>654.59509880516111</v>
      </c>
      <c r="P2538" s="12">
        <f t="shared" si="1520"/>
        <v>0.21976803819388094</v>
      </c>
      <c r="Q2538" s="24">
        <f t="shared" si="1521"/>
        <v>742.97788683072758</v>
      </c>
      <c r="R2538" s="12">
        <f t="shared" si="1507"/>
        <v>0.14217879193508112</v>
      </c>
      <c r="S2538" s="24">
        <f t="shared" si="1508"/>
        <v>2032.7415567398161</v>
      </c>
      <c r="T2538" s="12">
        <f t="shared" si="1522"/>
        <v>8.3120223191320383E-2</v>
      </c>
      <c r="W2538" s="24">
        <f t="shared" si="1523"/>
        <v>1109.4487673144035</v>
      </c>
      <c r="X2538" s="24">
        <f t="shared" si="1524"/>
        <v>650</v>
      </c>
      <c r="Y2538" s="13">
        <f t="shared" si="1509"/>
        <v>0.2382648170136574</v>
      </c>
      <c r="Z2538" s="24">
        <f t="shared" si="1510"/>
        <v>792.8306953753065</v>
      </c>
      <c r="AA2538" s="24">
        <f t="shared" si="1511"/>
        <v>9636.9922149608228</v>
      </c>
      <c r="AB2538" s="24">
        <f t="shared" si="1525"/>
        <v>926.21332707256556</v>
      </c>
      <c r="AC2538" s="24">
        <f t="shared" si="1526"/>
        <v>742.97788683072758</v>
      </c>
      <c r="AD2538" s="123">
        <f t="shared" si="1527"/>
        <v>12600</v>
      </c>
      <c r="AE2538" s="14">
        <f t="shared" si="1528"/>
        <v>210</v>
      </c>
      <c r="AF2538" s="24">
        <f t="shared" si="1512"/>
        <v>500</v>
      </c>
      <c r="AG2538" s="3">
        <f t="shared" si="1529"/>
        <v>-1</v>
      </c>
      <c r="AH2538" s="14">
        <f t="shared" si="1533"/>
        <v>0</v>
      </c>
      <c r="AI2538" s="14">
        <f t="shared" si="1534"/>
        <v>0</v>
      </c>
      <c r="AJ2538" s="14">
        <f t="shared" si="1535"/>
        <v>0.64999999999999991</v>
      </c>
      <c r="AK2538" s="14">
        <f t="shared" si="1536"/>
        <v>0.87999999999999989</v>
      </c>
      <c r="AL2538" s="24">
        <f t="shared" si="1530"/>
        <v>903.57297920902317</v>
      </c>
      <c r="AM2538" s="14">
        <f t="shared" si="1531"/>
        <v>697.69719110364281</v>
      </c>
      <c r="AN2538" s="138" t="str">
        <f t="shared" si="1532"/>
        <v>modifiée</v>
      </c>
      <c r="AP2538" s="124"/>
    </row>
    <row r="2539" spans="2:42" x14ac:dyDescent="0.25">
      <c r="B2539" s="3">
        <f t="shared" si="1513"/>
        <v>12605</v>
      </c>
      <c r="C2539" s="14">
        <f t="shared" si="1514"/>
        <v>210.08333333333334</v>
      </c>
      <c r="D2539" s="11">
        <f t="shared" si="1515"/>
        <v>1132.8802709693771</v>
      </c>
      <c r="E2539" s="11">
        <f t="shared" si="1500"/>
        <v>1141.3827705557881</v>
      </c>
      <c r="F2539" s="11">
        <f t="shared" si="1516"/>
        <v>627.56042330246282</v>
      </c>
      <c r="G2539" s="11">
        <f t="shared" si="1501"/>
        <v>893.81828014575194</v>
      </c>
      <c r="H2539" s="11">
        <f t="shared" si="1502"/>
        <v>743.06100705391896</v>
      </c>
      <c r="I2539" s="24">
        <f t="shared" si="1517"/>
        <v>627.56042330246282</v>
      </c>
      <c r="J2539" s="12">
        <f t="shared" si="1503"/>
        <v>0.20486995263654079</v>
      </c>
      <c r="K2539" s="24">
        <f t="shared" si="1504"/>
        <v>783.72953490766099</v>
      </c>
      <c r="L2539" s="12">
        <f t="shared" si="1518"/>
        <v>0.15254021545074725</v>
      </c>
      <c r="M2539" s="24">
        <f t="shared" si="1519"/>
        <v>893.81828014575194</v>
      </c>
      <c r="N2539" s="12">
        <f t="shared" si="1505"/>
        <v>0.73602258533240816</v>
      </c>
      <c r="O2539" s="24">
        <f t="shared" si="1506"/>
        <v>654.4471700846359</v>
      </c>
      <c r="P2539" s="12">
        <f t="shared" si="1520"/>
        <v>0.21965910003495642</v>
      </c>
      <c r="Q2539" s="24">
        <f t="shared" si="1521"/>
        <v>743.06100705391896</v>
      </c>
      <c r="R2539" s="12">
        <f t="shared" si="1507"/>
        <v>0.14289956636041948</v>
      </c>
      <c r="S2539" s="24">
        <f t="shared" si="1508"/>
        <v>2022.4885646227847</v>
      </c>
      <c r="T2539" s="12">
        <f t="shared" si="1522"/>
        <v>8.351742188593092E-2</v>
      </c>
      <c r="W2539" s="24">
        <f t="shared" si="1523"/>
        <v>1109.6870321314173</v>
      </c>
      <c r="X2539" s="24">
        <f t="shared" si="1524"/>
        <v>650</v>
      </c>
      <c r="Y2539" s="13">
        <f t="shared" si="1509"/>
        <v>0.23824174367759618</v>
      </c>
      <c r="Z2539" s="24">
        <f t="shared" si="1510"/>
        <v>792.39346060927005</v>
      </c>
      <c r="AA2539" s="24">
        <f t="shared" si="1511"/>
        <v>9636.4194356925364</v>
      </c>
      <c r="AB2539" s="24">
        <f t="shared" si="1525"/>
        <v>926.37401959266811</v>
      </c>
      <c r="AC2539" s="24">
        <f t="shared" si="1526"/>
        <v>743.06100705391896</v>
      </c>
      <c r="AD2539" s="123">
        <f t="shared" si="1527"/>
        <v>12605</v>
      </c>
      <c r="AE2539" s="14">
        <f t="shared" si="1528"/>
        <v>210.08333333333334</v>
      </c>
      <c r="AF2539" s="24">
        <f t="shared" si="1512"/>
        <v>500</v>
      </c>
      <c r="AG2539" s="3">
        <f t="shared" si="1529"/>
        <v>-1</v>
      </c>
      <c r="AH2539" s="14">
        <f t="shared" si="1533"/>
        <v>0</v>
      </c>
      <c r="AI2539" s="14">
        <f t="shared" si="1534"/>
        <v>0</v>
      </c>
      <c r="AJ2539" s="14">
        <f t="shared" si="1535"/>
        <v>0.64999999999999991</v>
      </c>
      <c r="AK2539" s="14">
        <f t="shared" si="1536"/>
        <v>0.87999999999999989</v>
      </c>
      <c r="AL2539" s="24">
        <f t="shared" si="1530"/>
        <v>903.72228658850372</v>
      </c>
      <c r="AM2539" s="14">
        <f t="shared" si="1531"/>
        <v>697.7575410455903</v>
      </c>
      <c r="AN2539" s="138" t="str">
        <f t="shared" si="1532"/>
        <v>modifiée</v>
      </c>
      <c r="AP2539" s="124"/>
    </row>
    <row r="2540" spans="2:42" x14ac:dyDescent="0.25">
      <c r="B2540" s="3">
        <f t="shared" si="1513"/>
        <v>12610</v>
      </c>
      <c r="C2540" s="14">
        <f t="shared" si="1514"/>
        <v>210.16666666666666</v>
      </c>
      <c r="D2540" s="11">
        <f t="shared" si="1515"/>
        <v>1132.939657254838</v>
      </c>
      <c r="E2540" s="11">
        <f t="shared" si="1500"/>
        <v>1141.6035459821601</v>
      </c>
      <c r="F2540" s="11">
        <f t="shared" si="1516"/>
        <v>627.71296351791352</v>
      </c>
      <c r="G2540" s="11">
        <f t="shared" si="1501"/>
        <v>894.0379392457869</v>
      </c>
      <c r="H2540" s="11">
        <f t="shared" si="1502"/>
        <v>743.14452447580493</v>
      </c>
      <c r="I2540" s="24">
        <f t="shared" si="1517"/>
        <v>627.71296351791352</v>
      </c>
      <c r="J2540" s="12">
        <f t="shared" si="1503"/>
        <v>0.20482739601460859</v>
      </c>
      <c r="K2540" s="24">
        <f t="shared" si="1504"/>
        <v>783.8923689921786</v>
      </c>
      <c r="L2540" s="12">
        <f t="shared" si="1518"/>
        <v>0.15248271898494672</v>
      </c>
      <c r="M2540" s="24">
        <f t="shared" si="1519"/>
        <v>894.0379392457869</v>
      </c>
      <c r="N2540" s="12">
        <f t="shared" si="1505"/>
        <v>0.73618845977273806</v>
      </c>
      <c r="O2540" s="24">
        <f t="shared" si="1506"/>
        <v>654.29971319826097</v>
      </c>
      <c r="P2540" s="12">
        <f t="shared" si="1520"/>
        <v>0.2195500747090543</v>
      </c>
      <c r="Q2540" s="24">
        <f t="shared" si="1521"/>
        <v>743.14452447580493</v>
      </c>
      <c r="R2540" s="12">
        <f t="shared" si="1507"/>
        <v>0.14362109379433199</v>
      </c>
      <c r="S2540" s="24">
        <f t="shared" si="1508"/>
        <v>2012.3279333004848</v>
      </c>
      <c r="T2540" s="12">
        <f t="shared" si="1522"/>
        <v>8.3914715831220552E-2</v>
      </c>
      <c r="W2540" s="24">
        <f t="shared" si="1523"/>
        <v>1109.9252738750949</v>
      </c>
      <c r="X2540" s="24">
        <f t="shared" si="1524"/>
        <v>650</v>
      </c>
      <c r="Y2540" s="13">
        <f t="shared" si="1509"/>
        <v>0.23821875445763663</v>
      </c>
      <c r="Z2540" s="24">
        <f t="shared" si="1510"/>
        <v>791.95680267662851</v>
      </c>
      <c r="AA2540" s="24">
        <f t="shared" si="1511"/>
        <v>9635.8497616957302</v>
      </c>
      <c r="AB2540" s="24">
        <f t="shared" si="1525"/>
        <v>926.53489917544994</v>
      </c>
      <c r="AC2540" s="24">
        <f t="shared" si="1526"/>
        <v>743.14452447580493</v>
      </c>
      <c r="AD2540" s="123">
        <f t="shared" si="1527"/>
        <v>12610</v>
      </c>
      <c r="AE2540" s="14">
        <f t="shared" si="1528"/>
        <v>210.16666666666666</v>
      </c>
      <c r="AF2540" s="24">
        <f t="shared" si="1512"/>
        <v>500</v>
      </c>
      <c r="AG2540" s="3">
        <f t="shared" si="1529"/>
        <v>-1</v>
      </c>
      <c r="AH2540" s="14">
        <f t="shared" si="1533"/>
        <v>0</v>
      </c>
      <c r="AI2540" s="14">
        <f t="shared" si="1534"/>
        <v>0</v>
      </c>
      <c r="AJ2540" s="14">
        <f t="shared" si="1535"/>
        <v>0.64999999999999991</v>
      </c>
      <c r="AK2540" s="14">
        <f t="shared" si="1536"/>
        <v>0.87999999999999989</v>
      </c>
      <c r="AL2540" s="24">
        <f t="shared" si="1530"/>
        <v>903.87176779446577</v>
      </c>
      <c r="AM2540" s="14">
        <f t="shared" si="1531"/>
        <v>697.8182617138367</v>
      </c>
      <c r="AN2540" s="138" t="str">
        <f t="shared" si="1532"/>
        <v>modifiée</v>
      </c>
      <c r="AP2540" s="124"/>
    </row>
    <row r="2541" spans="2:42" x14ac:dyDescent="0.25">
      <c r="B2541" s="3">
        <f t="shared" si="1513"/>
        <v>12615</v>
      </c>
      <c r="C2541" s="14">
        <f t="shared" si="1514"/>
        <v>210.25</v>
      </c>
      <c r="D2541" s="11">
        <f t="shared" si="1515"/>
        <v>1132.999020011659</v>
      </c>
      <c r="E2541" s="11">
        <f t="shared" si="1500"/>
        <v>1141.8243214085323</v>
      </c>
      <c r="F2541" s="11">
        <f t="shared" si="1516"/>
        <v>627.86544623689849</v>
      </c>
      <c r="G2541" s="11">
        <f t="shared" si="1501"/>
        <v>894.25748932049601</v>
      </c>
      <c r="H2541" s="11">
        <f t="shared" si="1502"/>
        <v>743.2284391916362</v>
      </c>
      <c r="I2541" s="24">
        <f t="shared" si="1517"/>
        <v>627.86544623689849</v>
      </c>
      <c r="J2541" s="12">
        <f t="shared" si="1503"/>
        <v>0.20478475535515242</v>
      </c>
      <c r="K2541" s="24">
        <f t="shared" si="1504"/>
        <v>784.05559250702731</v>
      </c>
      <c r="L2541" s="12">
        <f t="shared" si="1518"/>
        <v>0.15242518397378885</v>
      </c>
      <c r="M2541" s="24">
        <f t="shared" si="1519"/>
        <v>894.25748932049601</v>
      </c>
      <c r="N2541" s="12">
        <f t="shared" si="1505"/>
        <v>0.73635388027990922</v>
      </c>
      <c r="O2541" s="24">
        <f t="shared" si="1506"/>
        <v>654.15272600460605</v>
      </c>
      <c r="P2541" s="12">
        <f t="shared" si="1520"/>
        <v>0.21944096303251429</v>
      </c>
      <c r="Q2541" s="24">
        <f t="shared" si="1521"/>
        <v>743.2284391916362</v>
      </c>
      <c r="R2541" s="12">
        <f t="shared" si="1507"/>
        <v>0.1443433517179695</v>
      </c>
      <c r="S2541" s="24">
        <f t="shared" si="1508"/>
        <v>2002.2587491123334</v>
      </c>
      <c r="T2541" s="12">
        <f t="shared" si="1522"/>
        <v>8.4312090652604019E-2</v>
      </c>
      <c r="W2541" s="24">
        <f t="shared" si="1523"/>
        <v>1110.1634926295526</v>
      </c>
      <c r="X2541" s="24">
        <f t="shared" si="1524"/>
        <v>650</v>
      </c>
      <c r="Y2541" s="13">
        <f t="shared" si="1509"/>
        <v>0.23819584892784437</v>
      </c>
      <c r="Z2541" s="24">
        <f t="shared" si="1510"/>
        <v>791.52071947449372</v>
      </c>
      <c r="AA2541" s="24">
        <f t="shared" si="1511"/>
        <v>9635.2831764284074</v>
      </c>
      <c r="AB2541" s="24">
        <f t="shared" si="1525"/>
        <v>926.6959659105944</v>
      </c>
      <c r="AC2541" s="24">
        <f t="shared" si="1526"/>
        <v>743.2284391916362</v>
      </c>
      <c r="AD2541" s="123">
        <f t="shared" si="1527"/>
        <v>12615</v>
      </c>
      <c r="AE2541" s="14">
        <f t="shared" si="1528"/>
        <v>210.25</v>
      </c>
      <c r="AF2541" s="24">
        <f t="shared" si="1512"/>
        <v>500</v>
      </c>
      <c r="AG2541" s="3">
        <f t="shared" si="1529"/>
        <v>-1</v>
      </c>
      <c r="AH2541" s="14">
        <f t="shared" si="1533"/>
        <v>0</v>
      </c>
      <c r="AI2541" s="14">
        <f t="shared" si="1534"/>
        <v>0</v>
      </c>
      <c r="AJ2541" s="14">
        <f t="shared" si="1535"/>
        <v>0.64999999999999991</v>
      </c>
      <c r="AK2541" s="14">
        <f t="shared" si="1536"/>
        <v>0.87999999999999989</v>
      </c>
      <c r="AL2541" s="24">
        <f t="shared" si="1530"/>
        <v>904.02142289665539</v>
      </c>
      <c r="AM2541" s="14">
        <f t="shared" si="1531"/>
        <v>697.8793531637582</v>
      </c>
      <c r="AN2541" s="138" t="str">
        <f t="shared" si="1532"/>
        <v>modifiée</v>
      </c>
      <c r="AP2541" s="124"/>
    </row>
    <row r="2542" spans="2:42" x14ac:dyDescent="0.25">
      <c r="B2542" s="3">
        <f t="shared" si="1513"/>
        <v>12620</v>
      </c>
      <c r="C2542" s="14">
        <f t="shared" si="1514"/>
        <v>210.33333333333334</v>
      </c>
      <c r="D2542" s="11">
        <f t="shared" si="1515"/>
        <v>1133.0583592584769</v>
      </c>
      <c r="E2542" s="11">
        <f t="shared" si="1500"/>
        <v>1142.0450968349046</v>
      </c>
      <c r="F2542" s="11">
        <f t="shared" si="1516"/>
        <v>628.01787142087232</v>
      </c>
      <c r="G2542" s="11">
        <f t="shared" si="1501"/>
        <v>894.47693028352853</v>
      </c>
      <c r="H2542" s="11">
        <f t="shared" si="1502"/>
        <v>743.31275128228879</v>
      </c>
      <c r="I2542" s="24">
        <f t="shared" si="1517"/>
        <v>628.01787142087232</v>
      </c>
      <c r="J2542" s="12">
        <f t="shared" si="1503"/>
        <v>0.20474203042893804</v>
      </c>
      <c r="K2542" s="24">
        <f t="shared" si="1504"/>
        <v>784.21920677454057</v>
      </c>
      <c r="L2542" s="12">
        <f t="shared" si="1518"/>
        <v>0.15236761029745258</v>
      </c>
      <c r="M2542" s="24">
        <f t="shared" si="1519"/>
        <v>894.47693028352853</v>
      </c>
      <c r="N2542" s="12">
        <f t="shared" si="1505"/>
        <v>0.73651884858895</v>
      </c>
      <c r="O2542" s="24">
        <f t="shared" si="1506"/>
        <v>654.00620637476879</v>
      </c>
      <c r="P2542" s="12">
        <f t="shared" si="1520"/>
        <v>0.2193317658172757</v>
      </c>
      <c r="Q2542" s="24">
        <f t="shared" si="1521"/>
        <v>743.31275128228879</v>
      </c>
      <c r="R2542" s="12">
        <f t="shared" si="1507"/>
        <v>0.14506631761218997</v>
      </c>
      <c r="S2542" s="24">
        <f t="shared" si="1508"/>
        <v>1992.2801075445329</v>
      </c>
      <c r="T2542" s="12">
        <f t="shared" si="1522"/>
        <v>8.4709532003201068E-2</v>
      </c>
      <c r="W2542" s="24">
        <f t="shared" si="1523"/>
        <v>1110.4016884784805</v>
      </c>
      <c r="X2542" s="24">
        <f t="shared" si="1524"/>
        <v>650</v>
      </c>
      <c r="Y2542" s="13">
        <f t="shared" si="1509"/>
        <v>0.23817302666434567</v>
      </c>
      <c r="Z2542" s="24">
        <f t="shared" si="1510"/>
        <v>791.08520891060152</v>
      </c>
      <c r="AA2542" s="24">
        <f t="shared" si="1511"/>
        <v>9634.7196634281499</v>
      </c>
      <c r="AB2542" s="24">
        <f t="shared" si="1525"/>
        <v>926.85721988038472</v>
      </c>
      <c r="AC2542" s="24">
        <f t="shared" si="1526"/>
        <v>743.31275128228879</v>
      </c>
      <c r="AD2542" s="123">
        <f t="shared" si="1527"/>
        <v>12620</v>
      </c>
      <c r="AE2542" s="14">
        <f t="shared" si="1528"/>
        <v>210.33333333333334</v>
      </c>
      <c r="AF2542" s="24">
        <f t="shared" si="1512"/>
        <v>500</v>
      </c>
      <c r="AG2542" s="3">
        <f t="shared" si="1529"/>
        <v>-1</v>
      </c>
      <c r="AH2542" s="14">
        <f t="shared" si="1533"/>
        <v>0</v>
      </c>
      <c r="AI2542" s="14">
        <f t="shared" si="1534"/>
        <v>0</v>
      </c>
      <c r="AJ2542" s="14">
        <f t="shared" si="1535"/>
        <v>0.64999999999999991</v>
      </c>
      <c r="AK2542" s="14">
        <f t="shared" si="1536"/>
        <v>0.87999999999999989</v>
      </c>
      <c r="AL2542" s="24">
        <f t="shared" si="1530"/>
        <v>904.17125195787003</v>
      </c>
      <c r="AM2542" s="14">
        <f t="shared" si="1531"/>
        <v>697.9408154372594</v>
      </c>
      <c r="AN2542" s="138" t="str">
        <f t="shared" si="1532"/>
        <v>modifiée</v>
      </c>
      <c r="AP2542" s="124"/>
    </row>
    <row r="2543" spans="2:42" x14ac:dyDescent="0.25">
      <c r="B2543" s="3">
        <f t="shared" si="1513"/>
        <v>12625</v>
      </c>
      <c r="C2543" s="14">
        <f t="shared" si="1514"/>
        <v>210.41666666666666</v>
      </c>
      <c r="D2543" s="11">
        <f t="shared" si="1515"/>
        <v>1133.1176750139059</v>
      </c>
      <c r="E2543" s="11">
        <f t="shared" si="1500"/>
        <v>1142.2658722612769</v>
      </c>
      <c r="F2543" s="11">
        <f t="shared" si="1516"/>
        <v>628.17023903116979</v>
      </c>
      <c r="G2543" s="11">
        <f t="shared" si="1501"/>
        <v>894.69626204934582</v>
      </c>
      <c r="H2543" s="11">
        <f t="shared" si="1502"/>
        <v>743.397460814292</v>
      </c>
      <c r="I2543" s="24">
        <f t="shared" si="1517"/>
        <v>628.17023903116979</v>
      </c>
      <c r="J2543" s="12">
        <f t="shared" si="1503"/>
        <v>0.20469922100596014</v>
      </c>
      <c r="K2543" s="24">
        <f t="shared" si="1504"/>
        <v>784.38321312280721</v>
      </c>
      <c r="L2543" s="12">
        <f t="shared" si="1518"/>
        <v>0.15230999783568447</v>
      </c>
      <c r="M2543" s="24">
        <f t="shared" si="1519"/>
        <v>894.69626204934582</v>
      </c>
      <c r="N2543" s="12">
        <f t="shared" si="1505"/>
        <v>0.73668336642652377</v>
      </c>
      <c r="O2543" s="24">
        <f t="shared" si="1506"/>
        <v>653.86015219228534</v>
      </c>
      <c r="P2543" s="12">
        <f t="shared" si="1520"/>
        <v>0.21922248387097187</v>
      </c>
      <c r="Q2543" s="24">
        <f t="shared" si="1521"/>
        <v>743.397460814292</v>
      </c>
      <c r="R2543" s="12">
        <f t="shared" si="1507"/>
        <v>0.145789968960922</v>
      </c>
      <c r="S2543" s="24">
        <f t="shared" si="1508"/>
        <v>1982.3911131428463</v>
      </c>
      <c r="T2543" s="12">
        <f t="shared" si="1522"/>
        <v>8.5107025565943642E-2</v>
      </c>
      <c r="W2543" s="24">
        <f t="shared" si="1523"/>
        <v>1110.6398615051448</v>
      </c>
      <c r="X2543" s="24">
        <f t="shared" si="1524"/>
        <v>650</v>
      </c>
      <c r="Y2543" s="13">
        <f t="shared" si="1509"/>
        <v>0.23815028724533002</v>
      </c>
      <c r="Z2543" s="24">
        <f t="shared" si="1510"/>
        <v>790.65026890330046</v>
      </c>
      <c r="AA2543" s="24">
        <f t="shared" si="1511"/>
        <v>9634.1592063122425</v>
      </c>
      <c r="AB2543" s="24">
        <f t="shared" si="1525"/>
        <v>927.01866115971848</v>
      </c>
      <c r="AC2543" s="24">
        <f t="shared" si="1526"/>
        <v>743.397460814292</v>
      </c>
      <c r="AD2543" s="123">
        <f t="shared" si="1527"/>
        <v>12625</v>
      </c>
      <c r="AE2543" s="14">
        <f t="shared" si="1528"/>
        <v>210.41666666666666</v>
      </c>
      <c r="AF2543" s="24">
        <f t="shared" si="1512"/>
        <v>500</v>
      </c>
      <c r="AG2543" s="3">
        <f t="shared" si="1529"/>
        <v>-1</v>
      </c>
      <c r="AH2543" s="14">
        <f t="shared" si="1533"/>
        <v>0</v>
      </c>
      <c r="AI2543" s="14">
        <f t="shared" si="1534"/>
        <v>0</v>
      </c>
      <c r="AJ2543" s="14">
        <f t="shared" si="1535"/>
        <v>0.64999999999999991</v>
      </c>
      <c r="AK2543" s="14">
        <f t="shared" si="1536"/>
        <v>0.87999999999999989</v>
      </c>
      <c r="AL2543" s="24">
        <f t="shared" si="1530"/>
        <v>904.32125503397265</v>
      </c>
      <c r="AM2543" s="14">
        <f t="shared" si="1531"/>
        <v>698.00264856280046</v>
      </c>
      <c r="AN2543" s="138" t="str">
        <f t="shared" si="1532"/>
        <v>modifiée</v>
      </c>
      <c r="AP2543" s="124"/>
    </row>
    <row r="2544" spans="2:42" x14ac:dyDescent="0.25">
      <c r="B2544" s="3">
        <f t="shared" si="1513"/>
        <v>12630</v>
      </c>
      <c r="C2544" s="14">
        <f t="shared" si="1514"/>
        <v>210.5</v>
      </c>
      <c r="D2544" s="11">
        <f t="shared" si="1515"/>
        <v>1133.1769672965384</v>
      </c>
      <c r="E2544" s="11">
        <f t="shared" si="1500"/>
        <v>1142.4866476876491</v>
      </c>
      <c r="F2544" s="11">
        <f t="shared" si="1516"/>
        <v>628.32254902900547</v>
      </c>
      <c r="G2544" s="11">
        <f t="shared" si="1501"/>
        <v>894.91548453321684</v>
      </c>
      <c r="H2544" s="11">
        <f t="shared" si="1502"/>
        <v>743.48256783985789</v>
      </c>
      <c r="I2544" s="24">
        <f t="shared" si="1517"/>
        <v>628.32254902900547</v>
      </c>
      <c r="J2544" s="12">
        <f t="shared" si="1503"/>
        <v>0.20465632685543905</v>
      </c>
      <c r="K2544" s="24">
        <f t="shared" si="1504"/>
        <v>784.54761288570182</v>
      </c>
      <c r="L2544" s="12">
        <f t="shared" si="1518"/>
        <v>0.1522523464677589</v>
      </c>
      <c r="M2544" s="24">
        <f t="shared" si="1519"/>
        <v>894.91548453321684</v>
      </c>
      <c r="N2544" s="12">
        <f t="shared" si="1505"/>
        <v>0.73684743551097664</v>
      </c>
      <c r="O2544" s="24">
        <f t="shared" si="1506"/>
        <v>653.71456135304197</v>
      </c>
      <c r="P2544" s="12">
        <f t="shared" si="1520"/>
        <v>0.21911311799681712</v>
      </c>
      <c r="Q2544" s="24">
        <f t="shared" si="1521"/>
        <v>743.48256783985789</v>
      </c>
      <c r="R2544" s="12">
        <f t="shared" si="1507"/>
        <v>0.1465142832545045</v>
      </c>
      <c r="S2544" s="24">
        <f t="shared" si="1508"/>
        <v>1972.5908794262054</v>
      </c>
      <c r="T2544" s="12">
        <f t="shared" si="1522"/>
        <v>8.5504557055621003E-2</v>
      </c>
      <c r="W2544" s="24">
        <f t="shared" si="1523"/>
        <v>1110.8780117923902</v>
      </c>
      <c r="X2544" s="24">
        <f t="shared" si="1524"/>
        <v>650</v>
      </c>
      <c r="Y2544" s="13">
        <f t="shared" si="1509"/>
        <v>0.23812763025103567</v>
      </c>
      <c r="Z2544" s="24">
        <f t="shared" si="1510"/>
        <v>790.21589738147213</v>
      </c>
      <c r="AA2544" s="24">
        <f t="shared" si="1511"/>
        <v>9633.6017887771213</v>
      </c>
      <c r="AB2544" s="24">
        <f t="shared" si="1525"/>
        <v>927.18028981612406</v>
      </c>
      <c r="AC2544" s="24">
        <f t="shared" si="1526"/>
        <v>743.48256783985789</v>
      </c>
      <c r="AD2544" s="123">
        <f t="shared" si="1527"/>
        <v>12630</v>
      </c>
      <c r="AE2544" s="14">
        <f t="shared" si="1528"/>
        <v>210.5</v>
      </c>
      <c r="AF2544" s="24">
        <f t="shared" si="1512"/>
        <v>500</v>
      </c>
      <c r="AG2544" s="3">
        <f t="shared" si="1529"/>
        <v>-1</v>
      </c>
      <c r="AH2544" s="14">
        <f t="shared" si="1533"/>
        <v>0</v>
      </c>
      <c r="AI2544" s="14">
        <f t="shared" si="1534"/>
        <v>0</v>
      </c>
      <c r="AJ2544" s="14">
        <f t="shared" si="1535"/>
        <v>0.64999999999999991</v>
      </c>
      <c r="AK2544" s="14">
        <f t="shared" si="1536"/>
        <v>0.87999999999999989</v>
      </c>
      <c r="AL2544" s="24">
        <f t="shared" si="1530"/>
        <v>904.4714321739084</v>
      </c>
      <c r="AM2544" s="14">
        <f t="shared" si="1531"/>
        <v>698.06485255542657</v>
      </c>
      <c r="AN2544" s="138" t="str">
        <f t="shared" si="1532"/>
        <v>modifiée</v>
      </c>
      <c r="AP2544" s="124"/>
    </row>
    <row r="2545" spans="2:42" x14ac:dyDescent="0.25">
      <c r="B2545" s="3">
        <f t="shared" si="1513"/>
        <v>12635</v>
      </c>
      <c r="C2545" s="14">
        <f t="shared" si="1514"/>
        <v>210.58333333333334</v>
      </c>
      <c r="D2545" s="11">
        <f t="shared" si="1515"/>
        <v>1133.2362361249441</v>
      </c>
      <c r="E2545" s="11">
        <f t="shared" si="1500"/>
        <v>1142.7074231140214</v>
      </c>
      <c r="F2545" s="11">
        <f t="shared" si="1516"/>
        <v>628.47480137547325</v>
      </c>
      <c r="G2545" s="11">
        <f t="shared" si="1501"/>
        <v>895.13459765121365</v>
      </c>
      <c r="H2545" s="11">
        <f t="shared" si="1502"/>
        <v>743.56807239691352</v>
      </c>
      <c r="I2545" s="24">
        <f t="shared" si="1517"/>
        <v>628.47480137547325</v>
      </c>
      <c r="J2545" s="12">
        <f t="shared" si="1503"/>
        <v>0.20461334774581799</v>
      </c>
      <c r="K2545" s="24">
        <f t="shared" si="1504"/>
        <v>784.71240740291501</v>
      </c>
      <c r="L2545" s="12">
        <f t="shared" si="1518"/>
        <v>0.15219465607250976</v>
      </c>
      <c r="M2545" s="24">
        <f t="shared" si="1519"/>
        <v>895.13459765121365</v>
      </c>
      <c r="N2545" s="12">
        <f t="shared" si="1505"/>
        <v>0.73701105755238439</v>
      </c>
      <c r="O2545" s="24">
        <f t="shared" si="1506"/>
        <v>653.5694317651878</v>
      </c>
      <c r="P2545" s="12">
        <f t="shared" si="1520"/>
        <v>0.21900366899375323</v>
      </c>
      <c r="Q2545" s="24">
        <f t="shared" si="1521"/>
        <v>743.56807239691352</v>
      </c>
      <c r="R2545" s="12">
        <f t="shared" si="1507"/>
        <v>0.14723923799301294</v>
      </c>
      <c r="S2545" s="24">
        <f t="shared" si="1508"/>
        <v>1962.878528800984</v>
      </c>
      <c r="T2545" s="12">
        <f t="shared" si="1522"/>
        <v>8.5902112220958254E-2</v>
      </c>
      <c r="W2545" s="24">
        <f t="shared" si="1523"/>
        <v>1111.1161394226413</v>
      </c>
      <c r="X2545" s="24">
        <f t="shared" si="1524"/>
        <v>650</v>
      </c>
      <c r="Y2545" s="13">
        <f t="shared" si="1509"/>
        <v>0.23810505526374504</v>
      </c>
      <c r="Z2545" s="24">
        <f t="shared" si="1510"/>
        <v>789.78209228450282</v>
      </c>
      <c r="AA2545" s="24">
        <f t="shared" si="1511"/>
        <v>9633.0473945981939</v>
      </c>
      <c r="AB2545" s="24">
        <f t="shared" si="1525"/>
        <v>927.34210590977739</v>
      </c>
      <c r="AC2545" s="24">
        <f t="shared" si="1526"/>
        <v>743.56807239691352</v>
      </c>
      <c r="AD2545" s="123">
        <f t="shared" si="1527"/>
        <v>12635</v>
      </c>
      <c r="AE2545" s="14">
        <f t="shared" si="1528"/>
        <v>210.58333333333334</v>
      </c>
      <c r="AF2545" s="24">
        <f t="shared" si="1512"/>
        <v>500</v>
      </c>
      <c r="AG2545" s="3">
        <f t="shared" si="1529"/>
        <v>-1</v>
      </c>
      <c r="AH2545" s="14">
        <f t="shared" si="1533"/>
        <v>0</v>
      </c>
      <c r="AI2545" s="14">
        <f t="shared" si="1534"/>
        <v>0</v>
      </c>
      <c r="AJ2545" s="14">
        <f t="shared" si="1535"/>
        <v>0.64999999999999991</v>
      </c>
      <c r="AK2545" s="14">
        <f t="shared" si="1536"/>
        <v>0.87999999999999989</v>
      </c>
      <c r="AL2545" s="24">
        <f t="shared" si="1530"/>
        <v>904.62178341972049</v>
      </c>
      <c r="AM2545" s="14">
        <f t="shared" si="1531"/>
        <v>698.12742741679983</v>
      </c>
      <c r="AN2545" s="138" t="str">
        <f t="shared" si="1532"/>
        <v>modifiée</v>
      </c>
      <c r="AP2545" s="124"/>
    </row>
    <row r="2546" spans="2:42" x14ac:dyDescent="0.25">
      <c r="B2546" s="3">
        <f t="shared" si="1513"/>
        <v>12640</v>
      </c>
      <c r="C2546" s="14">
        <f t="shared" si="1514"/>
        <v>210.66666666666666</v>
      </c>
      <c r="D2546" s="11">
        <f t="shared" si="1515"/>
        <v>1133.2954815176722</v>
      </c>
      <c r="E2546" s="11">
        <f t="shared" si="1500"/>
        <v>1142.9281985403936</v>
      </c>
      <c r="F2546" s="11">
        <f t="shared" si="1516"/>
        <v>628.62699603154579</v>
      </c>
      <c r="G2546" s="11">
        <f t="shared" si="1501"/>
        <v>895.35360132020742</v>
      </c>
      <c r="H2546" s="11">
        <f t="shared" si="1502"/>
        <v>743.65397450913451</v>
      </c>
      <c r="I2546" s="24">
        <f t="shared" si="1517"/>
        <v>628.62699603154579</v>
      </c>
      <c r="J2546" s="12">
        <f t="shared" si="1503"/>
        <v>0.20457028344476014</v>
      </c>
      <c r="K2546" s="24">
        <f t="shared" si="1504"/>
        <v>784.87759801998391</v>
      </c>
      <c r="L2546" s="12">
        <f t="shared" si="1518"/>
        <v>0.15213692652827712</v>
      </c>
      <c r="M2546" s="24">
        <f t="shared" si="1519"/>
        <v>895.35360132020742</v>
      </c>
      <c r="N2546" s="12">
        <f t="shared" si="1505"/>
        <v>0.73717423425259987</v>
      </c>
      <c r="O2546" s="24">
        <f t="shared" si="1506"/>
        <v>653.42476134904757</v>
      </c>
      <c r="P2546" s="12">
        <f t="shared" si="1520"/>
        <v>0.21889413765628443</v>
      </c>
      <c r="Q2546" s="24">
        <f t="shared" si="1521"/>
        <v>743.65397450913451</v>
      </c>
      <c r="R2546" s="12">
        <f t="shared" si="1507"/>
        <v>0.14796481068955838</v>
      </c>
      <c r="S2546" s="24">
        <f t="shared" si="1508"/>
        <v>1953.2531924761104</v>
      </c>
      <c r="T2546" s="12">
        <f t="shared" si="1522"/>
        <v>8.6299676846611217E-2</v>
      </c>
      <c r="W2546" s="24">
        <f t="shared" si="1523"/>
        <v>1111.354244477905</v>
      </c>
      <c r="X2546" s="24">
        <f t="shared" si="1524"/>
        <v>650</v>
      </c>
      <c r="Y2546" s="13">
        <f t="shared" si="1509"/>
        <v>0.2380825618677726</v>
      </c>
      <c r="Z2546" s="24">
        <f t="shared" si="1510"/>
        <v>789.34885156221526</v>
      </c>
      <c r="AA2546" s="24">
        <f t="shared" si="1511"/>
        <v>9632.4960076293883</v>
      </c>
      <c r="AB2546" s="24">
        <f t="shared" si="1525"/>
        <v>927.50410949351976</v>
      </c>
      <c r="AC2546" s="24">
        <f t="shared" si="1526"/>
        <v>743.65397450913451</v>
      </c>
      <c r="AD2546" s="123">
        <f t="shared" si="1527"/>
        <v>12640</v>
      </c>
      <c r="AE2546" s="14">
        <f t="shared" si="1528"/>
        <v>210.66666666666666</v>
      </c>
      <c r="AF2546" s="24">
        <f t="shared" si="1512"/>
        <v>500</v>
      </c>
      <c r="AG2546" s="3">
        <f t="shared" si="1529"/>
        <v>-1</v>
      </c>
      <c r="AH2546" s="14">
        <f t="shared" si="1533"/>
        <v>0</v>
      </c>
      <c r="AI2546" s="14">
        <f t="shared" si="1534"/>
        <v>0</v>
      </c>
      <c r="AJ2546" s="14">
        <f t="shared" si="1535"/>
        <v>0.64999999999999991</v>
      </c>
      <c r="AK2546" s="14">
        <f t="shared" si="1536"/>
        <v>0.87999999999999989</v>
      </c>
      <c r="AL2546" s="24">
        <f t="shared" si="1530"/>
        <v>904.77230880656862</v>
      </c>
      <c r="AM2546" s="14">
        <f t="shared" si="1531"/>
        <v>698.19037313523222</v>
      </c>
      <c r="AN2546" s="138" t="str">
        <f t="shared" si="1532"/>
        <v>modifiée</v>
      </c>
      <c r="AP2546" s="124"/>
    </row>
    <row r="2547" spans="2:42" x14ac:dyDescent="0.25">
      <c r="B2547" s="3">
        <f t="shared" si="1513"/>
        <v>12645</v>
      </c>
      <c r="C2547" s="14">
        <f t="shared" si="1514"/>
        <v>210.75</v>
      </c>
      <c r="D2547" s="11">
        <f t="shared" si="1515"/>
        <v>1133.3547034932481</v>
      </c>
      <c r="E2547" s="11">
        <f t="shared" si="1500"/>
        <v>1143.1489739667659</v>
      </c>
      <c r="F2547" s="11">
        <f t="shared" si="1516"/>
        <v>628.77913295807411</v>
      </c>
      <c r="G2547" s="11">
        <f t="shared" si="1501"/>
        <v>895.57249545786374</v>
      </c>
      <c r="H2547" s="11">
        <f t="shared" si="1502"/>
        <v>743.74027418598109</v>
      </c>
      <c r="I2547" s="24">
        <f t="shared" si="1517"/>
        <v>628.77913295807411</v>
      </c>
      <c r="J2547" s="12">
        <f t="shared" si="1503"/>
        <v>0.20452713371914569</v>
      </c>
      <c r="K2547" s="24">
        <f t="shared" si="1504"/>
        <v>785.0431860883233</v>
      </c>
      <c r="L2547" s="12">
        <f t="shared" si="1518"/>
        <v>0.15207915771300776</v>
      </c>
      <c r="M2547" s="24">
        <f t="shared" si="1519"/>
        <v>895.57249545786374</v>
      </c>
      <c r="N2547" s="12">
        <f t="shared" si="1505"/>
        <v>0.73733696730529985</v>
      </c>
      <c r="O2547" s="24">
        <f t="shared" si="1506"/>
        <v>653.28054803703537</v>
      </c>
      <c r="P2547" s="12">
        <f t="shared" si="1520"/>
        <v>0.21878452477488239</v>
      </c>
      <c r="Q2547" s="24">
        <f t="shared" si="1521"/>
        <v>743.74027418598109</v>
      </c>
      <c r="R2547" s="12">
        <f t="shared" si="1507"/>
        <v>0.1486909788735683</v>
      </c>
      <c r="S2547" s="24">
        <f t="shared" si="1508"/>
        <v>1943.7140103788693</v>
      </c>
      <c r="T2547" s="12">
        <f t="shared" si="1522"/>
        <v>8.6697236755252274E-2</v>
      </c>
      <c r="W2547" s="24">
        <f t="shared" si="1523"/>
        <v>1111.5923270397727</v>
      </c>
      <c r="X2547" s="24">
        <f t="shared" si="1524"/>
        <v>650</v>
      </c>
      <c r="Y2547" s="13">
        <f t="shared" si="1509"/>
        <v>0.23806014964946079</v>
      </c>
      <c r="Z2547" s="24">
        <f t="shared" si="1510"/>
        <v>788.91617317482883</v>
      </c>
      <c r="AA2547" s="24">
        <f t="shared" si="1511"/>
        <v>9631.9476118030088</v>
      </c>
      <c r="AB2547" s="24">
        <f t="shared" si="1525"/>
        <v>927.66630061287697</v>
      </c>
      <c r="AC2547" s="24">
        <f t="shared" si="1526"/>
        <v>743.74027418598109</v>
      </c>
      <c r="AD2547" s="123">
        <f t="shared" si="1527"/>
        <v>12645</v>
      </c>
      <c r="AE2547" s="14">
        <f t="shared" si="1528"/>
        <v>210.75</v>
      </c>
      <c r="AF2547" s="24">
        <f t="shared" si="1512"/>
        <v>500</v>
      </c>
      <c r="AG2547" s="3">
        <f t="shared" si="1529"/>
        <v>-1</v>
      </c>
      <c r="AH2547" s="14">
        <f t="shared" si="1533"/>
        <v>0</v>
      </c>
      <c r="AI2547" s="14">
        <f t="shared" si="1534"/>
        <v>0</v>
      </c>
      <c r="AJ2547" s="14">
        <f t="shared" si="1535"/>
        <v>0.64999999999999991</v>
      </c>
      <c r="AK2547" s="14">
        <f t="shared" si="1536"/>
        <v>0.87999999999999989</v>
      </c>
      <c r="AL2547" s="24">
        <f t="shared" si="1530"/>
        <v>904.92300836274671</v>
      </c>
      <c r="AM2547" s="14">
        <f t="shared" si="1531"/>
        <v>698.25368968572081</v>
      </c>
      <c r="AN2547" s="138" t="str">
        <f t="shared" si="1532"/>
        <v>modifiée</v>
      </c>
      <c r="AP2547" s="124"/>
    </row>
    <row r="2548" spans="2:42" x14ac:dyDescent="0.25">
      <c r="B2548" s="3">
        <f t="shared" si="1513"/>
        <v>12650</v>
      </c>
      <c r="C2548" s="14">
        <f t="shared" si="1514"/>
        <v>210.83333333333334</v>
      </c>
      <c r="D2548" s="11">
        <f t="shared" si="1515"/>
        <v>1133.4139020701766</v>
      </c>
      <c r="E2548" s="11">
        <f t="shared" si="1500"/>
        <v>1143.3697493931381</v>
      </c>
      <c r="F2548" s="11">
        <f t="shared" si="1516"/>
        <v>628.93121211578716</v>
      </c>
      <c r="G2548" s="11">
        <f t="shared" si="1501"/>
        <v>895.79127998263857</v>
      </c>
      <c r="H2548" s="11">
        <f t="shared" si="1502"/>
        <v>743.82697142273639</v>
      </c>
      <c r="I2548" s="24">
        <f t="shared" si="1517"/>
        <v>628.93121211578716</v>
      </c>
      <c r="J2548" s="12">
        <f t="shared" si="1503"/>
        <v>0.20448389833506841</v>
      </c>
      <c r="K2548" s="24">
        <f t="shared" si="1504"/>
        <v>785.20917296525647</v>
      </c>
      <c r="L2548" s="12">
        <f t="shared" si="1518"/>
        <v>0.15202134950411378</v>
      </c>
      <c r="M2548" s="24">
        <f t="shared" si="1519"/>
        <v>895.79127998263857</v>
      </c>
      <c r="N2548" s="12">
        <f t="shared" si="1505"/>
        <v>0.73749925839603114</v>
      </c>
      <c r="O2548" s="24">
        <f t="shared" si="1506"/>
        <v>653.13678977356938</v>
      </c>
      <c r="P2548" s="12">
        <f t="shared" si="1520"/>
        <v>0.21867483113549216</v>
      </c>
      <c r="Q2548" s="24">
        <f t="shared" si="1521"/>
        <v>743.82697142273639</v>
      </c>
      <c r="R2548" s="12">
        <f t="shared" si="1507"/>
        <v>0.14941772009404725</v>
      </c>
      <c r="S2548" s="24">
        <f t="shared" si="1508"/>
        <v>1934.2601310714108</v>
      </c>
      <c r="T2548" s="12">
        <f t="shared" si="1522"/>
        <v>8.7094777809462037E-2</v>
      </c>
      <c r="W2548" s="24">
        <f t="shared" si="1523"/>
        <v>1111.8303871894223</v>
      </c>
      <c r="X2548" s="24">
        <f t="shared" si="1524"/>
        <v>650</v>
      </c>
      <c r="Y2548" s="13">
        <f t="shared" si="1509"/>
        <v>0.23803781819716707</v>
      </c>
      <c r="Z2548" s="24">
        <f t="shared" si="1510"/>
        <v>788.48405509289705</v>
      </c>
      <c r="AA2548" s="24">
        <f t="shared" si="1511"/>
        <v>9631.4021911292257</v>
      </c>
      <c r="AB2548" s="24">
        <f t="shared" si="1525"/>
        <v>927.82867930607927</v>
      </c>
      <c r="AC2548" s="24">
        <f t="shared" si="1526"/>
        <v>743.82697142273639</v>
      </c>
      <c r="AD2548" s="123">
        <f t="shared" si="1527"/>
        <v>12650</v>
      </c>
      <c r="AE2548" s="14">
        <f t="shared" si="1528"/>
        <v>210.83333333333334</v>
      </c>
      <c r="AF2548" s="24">
        <f t="shared" si="1512"/>
        <v>500</v>
      </c>
      <c r="AG2548" s="3">
        <f t="shared" si="1529"/>
        <v>-1</v>
      </c>
      <c r="AH2548" s="14">
        <f t="shared" si="1533"/>
        <v>0</v>
      </c>
      <c r="AI2548" s="14">
        <f t="shared" si="1534"/>
        <v>0</v>
      </c>
      <c r="AJ2548" s="14">
        <f t="shared" si="1535"/>
        <v>0.64999999999999991</v>
      </c>
      <c r="AK2548" s="14">
        <f t="shared" si="1536"/>
        <v>0.87999999999999989</v>
      </c>
      <c r="AL2548" s="24">
        <f t="shared" si="1530"/>
        <v>905.07388210970385</v>
      </c>
      <c r="AM2548" s="14">
        <f t="shared" si="1531"/>
        <v>698.31737702998555</v>
      </c>
      <c r="AN2548" s="138" t="str">
        <f t="shared" si="1532"/>
        <v>modifiée</v>
      </c>
      <c r="AP2548" s="124"/>
    </row>
    <row r="2549" spans="2:42" x14ac:dyDescent="0.25">
      <c r="B2549" s="3">
        <f t="shared" si="1513"/>
        <v>12655</v>
      </c>
      <c r="C2549" s="14">
        <f t="shared" si="1514"/>
        <v>210.91666666666666</v>
      </c>
      <c r="D2549" s="11">
        <f t="shared" si="1515"/>
        <v>1133.4730772669395</v>
      </c>
      <c r="E2549" s="11">
        <f t="shared" si="1500"/>
        <v>1143.5905248195102</v>
      </c>
      <c r="F2549" s="11">
        <f t="shared" si="1516"/>
        <v>629.0832334652913</v>
      </c>
      <c r="G2549" s="11">
        <f t="shared" si="1501"/>
        <v>896.00995481377402</v>
      </c>
      <c r="H2549" s="11">
        <f t="shared" si="1502"/>
        <v>743.9140662005459</v>
      </c>
      <c r="I2549" s="24">
        <f t="shared" si="1517"/>
        <v>629.0832334652913</v>
      </c>
      <c r="J2549" s="12">
        <f t="shared" si="1503"/>
        <v>0.20444057705783333</v>
      </c>
      <c r="K2549" s="24">
        <f t="shared" si="1504"/>
        <v>785.37556001404641</v>
      </c>
      <c r="L2549" s="12">
        <f t="shared" si="1518"/>
        <v>0.15196350177861079</v>
      </c>
      <c r="M2549" s="24">
        <f t="shared" si="1519"/>
        <v>896.00995481377402</v>
      </c>
      <c r="N2549" s="12">
        <f t="shared" si="1505"/>
        <v>0.7376611092022568</v>
      </c>
      <c r="O2549" s="24">
        <f t="shared" si="1506"/>
        <v>652.9934845149869</v>
      </c>
      <c r="P2549" s="12">
        <f t="shared" si="1520"/>
        <v>0.21856505752007588</v>
      </c>
      <c r="Q2549" s="24">
        <f t="shared" si="1521"/>
        <v>743.9140662005459</v>
      </c>
      <c r="R2549" s="12">
        <f t="shared" si="1507"/>
        <v>0.15014501192280633</v>
      </c>
      <c r="S2549" s="24">
        <f t="shared" si="1508"/>
        <v>1924.8907116680812</v>
      </c>
      <c r="T2549" s="12">
        <f t="shared" si="1522"/>
        <v>8.7492285913796861E-2</v>
      </c>
      <c r="W2549" s="24">
        <f t="shared" si="1523"/>
        <v>1112.0684250076195</v>
      </c>
      <c r="X2549" s="24">
        <f t="shared" si="1524"/>
        <v>650</v>
      </c>
      <c r="Y2549" s="13">
        <f t="shared" si="1509"/>
        <v>0.23801556710125921</v>
      </c>
      <c r="Z2549" s="24">
        <f t="shared" si="1510"/>
        <v>788.0524952972678</v>
      </c>
      <c r="AA2549" s="24">
        <f t="shared" si="1511"/>
        <v>9630.8597296959178</v>
      </c>
      <c r="AB2549" s="24">
        <f t="shared" si="1525"/>
        <v>927.99124560408268</v>
      </c>
      <c r="AC2549" s="24">
        <f t="shared" si="1526"/>
        <v>743.9140662005459</v>
      </c>
      <c r="AD2549" s="123">
        <f t="shared" si="1527"/>
        <v>12655</v>
      </c>
      <c r="AE2549" s="14">
        <f t="shared" si="1528"/>
        <v>210.91666666666666</v>
      </c>
      <c r="AF2549" s="24">
        <f t="shared" si="1512"/>
        <v>500</v>
      </c>
      <c r="AG2549" s="3">
        <f t="shared" si="1529"/>
        <v>-1</v>
      </c>
      <c r="AH2549" s="14">
        <f t="shared" si="1533"/>
        <v>0</v>
      </c>
      <c r="AI2549" s="14">
        <f t="shared" si="1534"/>
        <v>0</v>
      </c>
      <c r="AJ2549" s="14">
        <f t="shared" si="1535"/>
        <v>0.64999999999999991</v>
      </c>
      <c r="AK2549" s="14">
        <f t="shared" si="1536"/>
        <v>0.87999999999999989</v>
      </c>
      <c r="AL2549" s="24">
        <f t="shared" si="1530"/>
        <v>905.22493006206355</v>
      </c>
      <c r="AM2549" s="14">
        <f t="shared" si="1531"/>
        <v>698.38143511650776</v>
      </c>
      <c r="AN2549" s="138" t="str">
        <f t="shared" si="1532"/>
        <v>modifiée</v>
      </c>
      <c r="AP2549" s="124"/>
    </row>
    <row r="2550" spans="2:42" x14ac:dyDescent="0.25">
      <c r="B2550" s="3">
        <f t="shared" si="1513"/>
        <v>12660</v>
      </c>
      <c r="C2550" s="14">
        <f t="shared" si="1514"/>
        <v>211</v>
      </c>
      <c r="D2550" s="11">
        <f t="shared" si="1515"/>
        <v>1133.5322291019979</v>
      </c>
      <c r="E2550" s="11">
        <f t="shared" si="1500"/>
        <v>1143.8113002458824</v>
      </c>
      <c r="F2550" s="11">
        <f t="shared" si="1516"/>
        <v>629.2351969670699</v>
      </c>
      <c r="G2550" s="11">
        <f t="shared" si="1501"/>
        <v>896.22851987129411</v>
      </c>
      <c r="H2550" s="11">
        <f t="shared" si="1502"/>
        <v>744.00155848645966</v>
      </c>
      <c r="I2550" s="24">
        <f t="shared" si="1517"/>
        <v>629.2351969670699</v>
      </c>
      <c r="J2550" s="12">
        <f t="shared" si="1503"/>
        <v>0.20439716965195318</v>
      </c>
      <c r="K2550" s="24">
        <f t="shared" si="1504"/>
        <v>785.54234860392717</v>
      </c>
      <c r="L2550" s="12">
        <f t="shared" si="1518"/>
        <v>0.15190561441298983</v>
      </c>
      <c r="M2550" s="24">
        <f t="shared" si="1519"/>
        <v>896.22851987129411</v>
      </c>
      <c r="N2550" s="12">
        <f t="shared" si="1505"/>
        <v>0.73782252139340199</v>
      </c>
      <c r="O2550" s="24">
        <f t="shared" si="1506"/>
        <v>652.85063022946042</v>
      </c>
      <c r="P2550" s="12">
        <f t="shared" si="1520"/>
        <v>0.21845520470616986</v>
      </c>
      <c r="Q2550" s="24">
        <f t="shared" si="1521"/>
        <v>744.00155848645966</v>
      </c>
      <c r="R2550" s="12">
        <f t="shared" si="1507"/>
        <v>0.15087283195767462</v>
      </c>
      <c r="S2550" s="24">
        <f t="shared" si="1508"/>
        <v>1915.6049177533955</v>
      </c>
      <c r="T2550" s="12">
        <f t="shared" si="1522"/>
        <v>8.7889747016644315E-2</v>
      </c>
      <c r="W2550" s="24">
        <f t="shared" si="1523"/>
        <v>1112.3064405747207</v>
      </c>
      <c r="X2550" s="24">
        <f t="shared" si="1524"/>
        <v>650</v>
      </c>
      <c r="Y2550" s="13">
        <f t="shared" si="1509"/>
        <v>0.23799339595410957</v>
      </c>
      <c r="Z2550" s="24">
        <f t="shared" si="1510"/>
        <v>787.62149177904348</v>
      </c>
      <c r="AA2550" s="24">
        <f t="shared" si="1511"/>
        <v>9630.3202116684606</v>
      </c>
      <c r="AB2550" s="24">
        <f t="shared" si="1525"/>
        <v>928.15399953059023</v>
      </c>
      <c r="AC2550" s="24">
        <f t="shared" si="1526"/>
        <v>744.00155848645966</v>
      </c>
      <c r="AD2550" s="123">
        <f t="shared" si="1527"/>
        <v>12660</v>
      </c>
      <c r="AE2550" s="14">
        <f t="shared" si="1528"/>
        <v>211</v>
      </c>
      <c r="AF2550" s="24">
        <f t="shared" si="1512"/>
        <v>500</v>
      </c>
      <c r="AG2550" s="3">
        <f t="shared" si="1529"/>
        <v>-1</v>
      </c>
      <c r="AH2550" s="14">
        <f t="shared" si="1533"/>
        <v>0</v>
      </c>
      <c r="AI2550" s="14">
        <f t="shared" si="1534"/>
        <v>0</v>
      </c>
      <c r="AJ2550" s="14">
        <f t="shared" si="1535"/>
        <v>0.64999999999999991</v>
      </c>
      <c r="AK2550" s="14">
        <f t="shared" si="1536"/>
        <v>0.87999999999999989</v>
      </c>
      <c r="AL2550" s="24">
        <f t="shared" si="1530"/>
        <v>905.37615222764566</v>
      </c>
      <c r="AM2550" s="14">
        <f t="shared" si="1531"/>
        <v>698.44586388057076</v>
      </c>
      <c r="AN2550" s="138" t="str">
        <f t="shared" si="1532"/>
        <v>modifiée</v>
      </c>
      <c r="AP2550" s="124"/>
    </row>
    <row r="2551" spans="2:42" x14ac:dyDescent="0.25">
      <c r="B2551" s="3">
        <f t="shared" si="1513"/>
        <v>12665</v>
      </c>
      <c r="C2551" s="14">
        <f t="shared" si="1514"/>
        <v>211.08333333333334</v>
      </c>
      <c r="D2551" s="11">
        <f t="shared" si="1515"/>
        <v>1133.59135759379</v>
      </c>
      <c r="E2551" s="11">
        <f t="shared" si="1500"/>
        <v>1144.0320756722547</v>
      </c>
      <c r="F2551" s="11">
        <f t="shared" si="1516"/>
        <v>629.38710258148285</v>
      </c>
      <c r="G2551" s="11">
        <f t="shared" si="1501"/>
        <v>896.44697507600029</v>
      </c>
      <c r="H2551" s="11">
        <f t="shared" si="1502"/>
        <v>744.08944823347633</v>
      </c>
      <c r="I2551" s="24">
        <f t="shared" si="1517"/>
        <v>629.38710258148285</v>
      </c>
      <c r="J2551" s="12">
        <f t="shared" si="1503"/>
        <v>0.20435367588114567</v>
      </c>
      <c r="K2551" s="24">
        <f t="shared" si="1504"/>
        <v>785.70954011013544</v>
      </c>
      <c r="L2551" s="12">
        <f t="shared" si="1518"/>
        <v>0.15184768728332784</v>
      </c>
      <c r="M2551" s="24">
        <f t="shared" si="1519"/>
        <v>896.44697507600029</v>
      </c>
      <c r="N2551" s="12">
        <f t="shared" si="1505"/>
        <v>0.73798349663089902</v>
      </c>
      <c r="O2551" s="24">
        <f t="shared" si="1506"/>
        <v>652.7082248969142</v>
      </c>
      <c r="P2551" s="12">
        <f t="shared" si="1520"/>
        <v>0.21834527346732438</v>
      </c>
      <c r="Q2551" s="24">
        <f t="shared" si="1521"/>
        <v>744.08944823347633</v>
      </c>
      <c r="R2551" s="12">
        <f t="shared" si="1507"/>
        <v>0.15160115782568503</v>
      </c>
      <c r="S2551" s="24">
        <f t="shared" si="1508"/>
        <v>1906.4019233007284</v>
      </c>
      <c r="T2551" s="12">
        <f t="shared" si="1522"/>
        <v>8.8287147112229347E-2</v>
      </c>
      <c r="W2551" s="24">
        <f t="shared" si="1523"/>
        <v>1112.5444339706748</v>
      </c>
      <c r="X2551" s="24">
        <f t="shared" si="1524"/>
        <v>650</v>
      </c>
      <c r="Y2551" s="13">
        <f t="shared" si="1509"/>
        <v>0.23797130435007754</v>
      </c>
      <c r="Z2551" s="24">
        <f t="shared" si="1510"/>
        <v>787.19104253949581</v>
      </c>
      <c r="AA2551" s="24">
        <f t="shared" si="1511"/>
        <v>9629.7836212890361</v>
      </c>
      <c r="AB2551" s="24">
        <f t="shared" si="1525"/>
        <v>928.31694110207559</v>
      </c>
      <c r="AC2551" s="24">
        <f t="shared" si="1526"/>
        <v>744.08944823347633</v>
      </c>
      <c r="AD2551" s="123">
        <f t="shared" si="1527"/>
        <v>12665</v>
      </c>
      <c r="AE2551" s="14">
        <f t="shared" si="1528"/>
        <v>211.08333333333334</v>
      </c>
      <c r="AF2551" s="24">
        <f t="shared" si="1512"/>
        <v>500</v>
      </c>
      <c r="AG2551" s="3">
        <f t="shared" si="1529"/>
        <v>-1</v>
      </c>
      <c r="AH2551" s="14">
        <f t="shared" si="1533"/>
        <v>0</v>
      </c>
      <c r="AI2551" s="14">
        <f t="shared" si="1534"/>
        <v>0</v>
      </c>
      <c r="AJ2551" s="14">
        <f t="shared" si="1535"/>
        <v>0.64999999999999991</v>
      </c>
      <c r="AK2551" s="14">
        <f t="shared" si="1536"/>
        <v>0.87999999999999989</v>
      </c>
      <c r="AL2551" s="24">
        <f t="shared" si="1530"/>
        <v>905.52754860748928</v>
      </c>
      <c r="AM2551" s="14">
        <f t="shared" si="1531"/>
        <v>698.51066324430371</v>
      </c>
      <c r="AN2551" s="138" t="str">
        <f t="shared" si="1532"/>
        <v>modifiée</v>
      </c>
      <c r="AP2551" s="124"/>
    </row>
    <row r="2552" spans="2:42" x14ac:dyDescent="0.25">
      <c r="B2552" s="3">
        <f t="shared" si="1513"/>
        <v>12670</v>
      </c>
      <c r="C2552" s="14">
        <f t="shared" si="1514"/>
        <v>211.16666666666666</v>
      </c>
      <c r="D2552" s="11">
        <f t="shared" si="1515"/>
        <v>1133.6504627607326</v>
      </c>
      <c r="E2552" s="11">
        <f t="shared" si="1500"/>
        <v>1144.2528510986267</v>
      </c>
      <c r="F2552" s="11">
        <f t="shared" si="1516"/>
        <v>629.53895026876614</v>
      </c>
      <c r="G2552" s="11">
        <f t="shared" si="1501"/>
        <v>896.66532034946761</v>
      </c>
      <c r="H2552" s="11">
        <f t="shared" si="1502"/>
        <v>744.17773538058862</v>
      </c>
      <c r="I2552" s="24">
        <f t="shared" si="1517"/>
        <v>629.53895026876614</v>
      </c>
      <c r="J2552" s="12">
        <f t="shared" si="1503"/>
        <v>0.20431009550833026</v>
      </c>
      <c r="K2552" s="24">
        <f t="shared" si="1504"/>
        <v>785.87713591394254</v>
      </c>
      <c r="L2552" s="12">
        <f t="shared" si="1518"/>
        <v>0.15178972026520168</v>
      </c>
      <c r="M2552" s="24">
        <f t="shared" si="1519"/>
        <v>896.66532034946761</v>
      </c>
      <c r="N2552" s="12">
        <f t="shared" si="1505"/>
        <v>0.73814403656823402</v>
      </c>
      <c r="O2552" s="24">
        <f t="shared" si="1506"/>
        <v>652.56626650894145</v>
      </c>
      <c r="P2552" s="12">
        <f t="shared" si="1520"/>
        <v>0.21823526457281581</v>
      </c>
      <c r="Q2552" s="24">
        <f t="shared" si="1521"/>
        <v>744.17773538058862</v>
      </c>
      <c r="R2552" s="12">
        <f t="shared" si="1507"/>
        <v>0.15232996718622765</v>
      </c>
      <c r="S2552" s="24">
        <f t="shared" si="1508"/>
        <v>1897.2809105917884</v>
      </c>
      <c r="T2552" s="12">
        <f t="shared" si="1522"/>
        <v>8.8684472242449963E-2</v>
      </c>
      <c r="W2552" s="24">
        <f t="shared" si="1523"/>
        <v>1112.782405275025</v>
      </c>
      <c r="X2552" s="24">
        <f t="shared" si="1524"/>
        <v>650</v>
      </c>
      <c r="Y2552" s="13">
        <f t="shared" si="1509"/>
        <v>0.23794929188550762</v>
      </c>
      <c r="Z2552" s="24">
        <f t="shared" si="1510"/>
        <v>786.76114559004304</v>
      </c>
      <c r="AA2552" s="24">
        <f t="shared" si="1511"/>
        <v>9629.2499428765805</v>
      </c>
      <c r="AB2552" s="24">
        <f t="shared" si="1525"/>
        <v>928.48007032780674</v>
      </c>
      <c r="AC2552" s="24">
        <f t="shared" si="1526"/>
        <v>744.17773538058862</v>
      </c>
      <c r="AD2552" s="123">
        <f t="shared" si="1527"/>
        <v>12670</v>
      </c>
      <c r="AE2552" s="14">
        <f t="shared" si="1528"/>
        <v>211.16666666666666</v>
      </c>
      <c r="AF2552" s="24">
        <f t="shared" si="1512"/>
        <v>500</v>
      </c>
      <c r="AG2552" s="3">
        <f t="shared" si="1529"/>
        <v>-1</v>
      </c>
      <c r="AH2552" s="14">
        <f t="shared" si="1533"/>
        <v>0</v>
      </c>
      <c r="AI2552" s="14">
        <f t="shared" si="1534"/>
        <v>0</v>
      </c>
      <c r="AJ2552" s="14">
        <f t="shared" si="1535"/>
        <v>0.64999999999999991</v>
      </c>
      <c r="AK2552" s="14">
        <f t="shared" si="1536"/>
        <v>0.87999999999999989</v>
      </c>
      <c r="AL2552" s="24">
        <f t="shared" si="1530"/>
        <v>905.67911919587482</v>
      </c>
      <c r="AM2552" s="14">
        <f t="shared" si="1531"/>
        <v>698.57583311672477</v>
      </c>
      <c r="AN2552" s="138" t="str">
        <f t="shared" si="1532"/>
        <v>modifiée</v>
      </c>
      <c r="AP2552" s="124"/>
    </row>
    <row r="2553" spans="2:42" x14ac:dyDescent="0.25">
      <c r="B2553" s="3">
        <f t="shared" si="1513"/>
        <v>12675</v>
      </c>
      <c r="C2553" s="14">
        <f t="shared" si="1514"/>
        <v>211.25</v>
      </c>
      <c r="D2553" s="11">
        <f t="shared" si="1515"/>
        <v>1133.7095446212206</v>
      </c>
      <c r="E2553" s="11">
        <f t="shared" si="1500"/>
        <v>1144.473626524999</v>
      </c>
      <c r="F2553" s="11">
        <f t="shared" si="1516"/>
        <v>629.69073998903139</v>
      </c>
      <c r="G2553" s="11">
        <f t="shared" si="1501"/>
        <v>896.88355561404046</v>
      </c>
      <c r="H2553" s="11">
        <f t="shared" si="1502"/>
        <v>744.26641985283106</v>
      </c>
      <c r="I2553" s="24">
        <f t="shared" si="1517"/>
        <v>629.69073998903139</v>
      </c>
      <c r="J2553" s="12">
        <f t="shared" si="1503"/>
        <v>0.20426642829562516</v>
      </c>
      <c r="K2553" s="24">
        <f t="shared" si="1504"/>
        <v>786.04513740268624</v>
      </c>
      <c r="L2553" s="12">
        <f t="shared" si="1518"/>
        <v>0.15173171323372833</v>
      </c>
      <c r="M2553" s="24">
        <f t="shared" si="1519"/>
        <v>896.88355561404046</v>
      </c>
      <c r="N2553" s="12">
        <f t="shared" si="1505"/>
        <v>0.73830414285098989</v>
      </c>
      <c r="O2553" s="24">
        <f t="shared" si="1506"/>
        <v>652.42475306872257</v>
      </c>
      <c r="P2553" s="12">
        <f t="shared" si="1520"/>
        <v>0.21812517878782661</v>
      </c>
      <c r="Q2553" s="24">
        <f t="shared" si="1521"/>
        <v>744.26641985283106</v>
      </c>
      <c r="R2553" s="12">
        <f t="shared" si="1507"/>
        <v>0.15305923773418131</v>
      </c>
      <c r="S2553" s="24">
        <f t="shared" si="1508"/>
        <v>1888.2410701367332</v>
      </c>
      <c r="T2553" s="12">
        <f t="shared" si="1522"/>
        <v>8.9081708498784398E-2</v>
      </c>
      <c r="W2553" s="24">
        <f t="shared" si="1523"/>
        <v>1113.0203545669106</v>
      </c>
      <c r="X2553" s="24">
        <f t="shared" si="1524"/>
        <v>650</v>
      </c>
      <c r="Y2553" s="13">
        <f t="shared" si="1509"/>
        <v>0.23792735815872798</v>
      </c>
      <c r="Z2553" s="24">
        <f t="shared" si="1510"/>
        <v>786.33179895221019</v>
      </c>
      <c r="AA2553" s="24">
        <f t="shared" si="1511"/>
        <v>9628.7191608267494</v>
      </c>
      <c r="AB2553" s="24">
        <f t="shared" si="1525"/>
        <v>928.64338720987075</v>
      </c>
      <c r="AC2553" s="24">
        <f t="shared" si="1526"/>
        <v>744.26641985283106</v>
      </c>
      <c r="AD2553" s="123">
        <f t="shared" si="1527"/>
        <v>12675</v>
      </c>
      <c r="AE2553" s="14">
        <f t="shared" si="1528"/>
        <v>211.25</v>
      </c>
      <c r="AF2553" s="24">
        <f t="shared" si="1512"/>
        <v>500</v>
      </c>
      <c r="AG2553" s="3">
        <f t="shared" si="1529"/>
        <v>-1</v>
      </c>
      <c r="AH2553" s="14">
        <f t="shared" si="1533"/>
        <v>0</v>
      </c>
      <c r="AI2553" s="14">
        <f t="shared" si="1534"/>
        <v>0</v>
      </c>
      <c r="AJ2553" s="14">
        <f t="shared" si="1535"/>
        <v>0.64999999999999991</v>
      </c>
      <c r="AK2553" s="14">
        <f t="shared" si="1536"/>
        <v>0.87999999999999989</v>
      </c>
      <c r="AL2553" s="24">
        <f t="shared" si="1530"/>
        <v>905.83086398034948</v>
      </c>
      <c r="AM2553" s="14">
        <f t="shared" si="1531"/>
        <v>698.64137339378829</v>
      </c>
      <c r="AN2553" s="138" t="str">
        <f t="shared" si="1532"/>
        <v>modifiée</v>
      </c>
      <c r="AP2553" s="124"/>
    </row>
    <row r="2554" spans="2:42" x14ac:dyDescent="0.25">
      <c r="B2554" s="3">
        <f t="shared" si="1513"/>
        <v>12680</v>
      </c>
      <c r="C2554" s="14">
        <f t="shared" si="1514"/>
        <v>211.33333333333334</v>
      </c>
      <c r="D2554" s="11">
        <f t="shared" si="1515"/>
        <v>1133.7686031936278</v>
      </c>
      <c r="E2554" s="11">
        <f t="shared" si="1500"/>
        <v>1144.6944019513712</v>
      </c>
      <c r="F2554" s="11">
        <f t="shared" si="1516"/>
        <v>629.84247170226513</v>
      </c>
      <c r="G2554" s="11">
        <f t="shared" si="1501"/>
        <v>897.10168079282823</v>
      </c>
      <c r="H2554" s="11">
        <f t="shared" si="1502"/>
        <v>744.3555015613299</v>
      </c>
      <c r="I2554" s="24">
        <f t="shared" si="1517"/>
        <v>629.84247170226513</v>
      </c>
      <c r="J2554" s="12">
        <f t="shared" si="1503"/>
        <v>0.20422267400434435</v>
      </c>
      <c r="K2554" s="24">
        <f t="shared" si="1504"/>
        <v>786.21354596980279</v>
      </c>
      <c r="L2554" s="12">
        <f t="shared" si="1518"/>
        <v>0.15167366606354463</v>
      </c>
      <c r="M2554" s="24">
        <f t="shared" si="1519"/>
        <v>897.10168079282823</v>
      </c>
      <c r="N2554" s="12">
        <f t="shared" si="1505"/>
        <v>0.73846381711689302</v>
      </c>
      <c r="O2554" s="24">
        <f t="shared" si="1506"/>
        <v>652.2836825909435</v>
      </c>
      <c r="P2554" s="12">
        <f t="shared" si="1520"/>
        <v>0.21801501687340016</v>
      </c>
      <c r="Q2554" s="24">
        <f t="shared" si="1521"/>
        <v>744.3555015613299</v>
      </c>
      <c r="R2554" s="12">
        <f t="shared" si="1507"/>
        <v>0.15378894720301739</v>
      </c>
      <c r="S2554" s="24">
        <f t="shared" si="1508"/>
        <v>1879.2816005949787</v>
      </c>
      <c r="T2554" s="12">
        <f t="shared" si="1522"/>
        <v>8.9478842024129437E-2</v>
      </c>
      <c r="W2554" s="24">
        <f t="shared" si="1523"/>
        <v>1113.2582819250692</v>
      </c>
      <c r="X2554" s="24">
        <f t="shared" si="1524"/>
        <v>650</v>
      </c>
      <c r="Y2554" s="13">
        <f t="shared" si="1509"/>
        <v>0.23790550277002634</v>
      </c>
      <c r="Z2554" s="24">
        <f t="shared" si="1510"/>
        <v>785.90300065754946</v>
      </c>
      <c r="AA2554" s="24">
        <f t="shared" si="1511"/>
        <v>9628.1912596109614</v>
      </c>
      <c r="AB2554" s="24">
        <f t="shared" si="1525"/>
        <v>928.80689174319957</v>
      </c>
      <c r="AC2554" s="24">
        <f t="shared" si="1526"/>
        <v>744.3555015613299</v>
      </c>
      <c r="AD2554" s="123">
        <f t="shared" si="1527"/>
        <v>12680</v>
      </c>
      <c r="AE2554" s="14">
        <f t="shared" si="1528"/>
        <v>211.33333333333334</v>
      </c>
      <c r="AF2554" s="24">
        <f t="shared" si="1512"/>
        <v>500</v>
      </c>
      <c r="AG2554" s="3">
        <f t="shared" si="1529"/>
        <v>-1</v>
      </c>
      <c r="AH2554" s="14">
        <f t="shared" si="1533"/>
        <v>0</v>
      </c>
      <c r="AI2554" s="14">
        <f t="shared" si="1534"/>
        <v>0</v>
      </c>
      <c r="AJ2554" s="14">
        <f t="shared" si="1535"/>
        <v>0.64999999999999991</v>
      </c>
      <c r="AK2554" s="14">
        <f t="shared" si="1536"/>
        <v>0.87999999999999989</v>
      </c>
      <c r="AL2554" s="24">
        <f t="shared" si="1530"/>
        <v>905.98278294175088</v>
      </c>
      <c r="AM2554" s="14">
        <f t="shared" si="1531"/>
        <v>698.70728395843253</v>
      </c>
      <c r="AN2554" s="138" t="str">
        <f t="shared" si="1532"/>
        <v>modifiée</v>
      </c>
      <c r="AP2554" s="124"/>
    </row>
    <row r="2555" spans="2:42" x14ac:dyDescent="0.25">
      <c r="B2555" s="3">
        <f t="shared" si="1513"/>
        <v>12685</v>
      </c>
      <c r="C2555" s="14">
        <f t="shared" si="1514"/>
        <v>211.41666666666666</v>
      </c>
      <c r="D2555" s="11">
        <f t="shared" si="1515"/>
        <v>1133.8276384963051</v>
      </c>
      <c r="E2555" s="11">
        <f t="shared" si="1500"/>
        <v>1144.9151773777435</v>
      </c>
      <c r="F2555" s="11">
        <f t="shared" si="1516"/>
        <v>629.99414536832865</v>
      </c>
      <c r="G2555" s="11">
        <f t="shared" si="1501"/>
        <v>897.31969580970167</v>
      </c>
      <c r="H2555" s="11">
        <f t="shared" si="1502"/>
        <v>744.44498040335407</v>
      </c>
      <c r="I2555" s="24">
        <f t="shared" si="1517"/>
        <v>629.99414536832865</v>
      </c>
      <c r="J2555" s="12">
        <f t="shared" si="1503"/>
        <v>0.20417883239499443</v>
      </c>
      <c r="K2555" s="24">
        <f t="shared" si="1504"/>
        <v>786.38236301485949</v>
      </c>
      <c r="L2555" s="12">
        <f t="shared" si="1518"/>
        <v>0.15161557862883765</v>
      </c>
      <c r="M2555" s="24">
        <f t="shared" si="1519"/>
        <v>897.31969580970167</v>
      </c>
      <c r="N2555" s="12">
        <f t="shared" si="1505"/>
        <v>0.73862306099585595</v>
      </c>
      <c r="O2555" s="24">
        <f t="shared" si="1506"/>
        <v>652.14305310171528</v>
      </c>
      <c r="P2555" s="12">
        <f t="shared" si="1520"/>
        <v>0.217904779586585</v>
      </c>
      <c r="Q2555" s="24">
        <f t="shared" si="1521"/>
        <v>744.44498040335407</v>
      </c>
      <c r="R2555" s="12">
        <f t="shared" si="1507"/>
        <v>0.1545190733678691</v>
      </c>
      <c r="S2555" s="24">
        <f t="shared" si="1508"/>
        <v>1870.4017086967651</v>
      </c>
      <c r="T2555" s="12">
        <f t="shared" si="1522"/>
        <v>8.9875859014648993E-2</v>
      </c>
      <c r="W2555" s="24">
        <f t="shared" si="1523"/>
        <v>1113.4961874278392</v>
      </c>
      <c r="X2555" s="24">
        <f t="shared" si="1524"/>
        <v>650</v>
      </c>
      <c r="Y2555" s="13">
        <f t="shared" si="1509"/>
        <v>0.23788372532165492</v>
      </c>
      <c r="Z2555" s="24">
        <f t="shared" si="1510"/>
        <v>785.4747487476061</v>
      </c>
      <c r="AA2555" s="24">
        <f t="shared" si="1511"/>
        <v>9627.6662237766195</v>
      </c>
      <c r="AB2555" s="24">
        <f t="shared" si="1525"/>
        <v>928.97058391559665</v>
      </c>
      <c r="AC2555" s="24">
        <f t="shared" si="1526"/>
        <v>744.44498040335407</v>
      </c>
      <c r="AD2555" s="123">
        <f t="shared" si="1527"/>
        <v>12685</v>
      </c>
      <c r="AE2555" s="14">
        <f t="shared" si="1528"/>
        <v>211.41666666666666</v>
      </c>
      <c r="AF2555" s="24">
        <f t="shared" si="1512"/>
        <v>500</v>
      </c>
      <c r="AG2555" s="3">
        <f t="shared" si="1529"/>
        <v>-1</v>
      </c>
      <c r="AH2555" s="14">
        <f t="shared" si="1533"/>
        <v>0</v>
      </c>
      <c r="AI2555" s="14">
        <f t="shared" si="1534"/>
        <v>0</v>
      </c>
      <c r="AJ2555" s="14">
        <f t="shared" si="1535"/>
        <v>0.64999999999999991</v>
      </c>
      <c r="AK2555" s="14">
        <f t="shared" si="1536"/>
        <v>0.87999999999999989</v>
      </c>
      <c r="AL2555" s="24">
        <f t="shared" si="1530"/>
        <v>906.13487605423416</v>
      </c>
      <c r="AM2555" s="14">
        <f t="shared" si="1531"/>
        <v>698.77356468062908</v>
      </c>
      <c r="AN2555" s="138" t="str">
        <f t="shared" si="1532"/>
        <v>modifiée</v>
      </c>
      <c r="AP2555" s="124"/>
    </row>
    <row r="2556" spans="2:42" x14ac:dyDescent="0.25">
      <c r="B2556" s="3">
        <f t="shared" si="1513"/>
        <v>12690</v>
      </c>
      <c r="C2556" s="14">
        <f t="shared" si="1514"/>
        <v>211.5</v>
      </c>
      <c r="D2556" s="11">
        <f t="shared" si="1515"/>
        <v>1133.8866505475826</v>
      </c>
      <c r="E2556" s="11">
        <f t="shared" si="1500"/>
        <v>1145.1359528041157</v>
      </c>
      <c r="F2556" s="11">
        <f t="shared" si="1516"/>
        <v>630.14576094695747</v>
      </c>
      <c r="G2556" s="11">
        <f t="shared" si="1501"/>
        <v>897.53760058928822</v>
      </c>
      <c r="H2556" s="11">
        <f t="shared" si="1502"/>
        <v>744.53485626236875</v>
      </c>
      <c r="I2556" s="24">
        <f t="shared" si="1517"/>
        <v>630.14576094695747</v>
      </c>
      <c r="J2556" s="12">
        <f t="shared" si="1503"/>
        <v>0.20413490322727149</v>
      </c>
      <c r="K2556" s="24">
        <f t="shared" si="1504"/>
        <v>786.55158994358703</v>
      </c>
      <c r="L2556" s="12">
        <f t="shared" si="1518"/>
        <v>0.15155745080329194</v>
      </c>
      <c r="M2556" s="24">
        <f t="shared" si="1519"/>
        <v>897.53760058928822</v>
      </c>
      <c r="N2556" s="12">
        <f t="shared" si="1505"/>
        <v>0.73878187611002255</v>
      </c>
      <c r="O2556" s="24">
        <f t="shared" si="1506"/>
        <v>652.00286263849409</v>
      </c>
      <c r="P2556" s="12">
        <f t="shared" si="1520"/>
        <v>0.21779446768026806</v>
      </c>
      <c r="Q2556" s="24">
        <f t="shared" si="1521"/>
        <v>744.53485626236875</v>
      </c>
      <c r="R2556" s="12">
        <f t="shared" si="1507"/>
        <v>0.15524959404857736</v>
      </c>
      <c r="S2556" s="24">
        <f t="shared" si="1508"/>
        <v>1861.6006091653392</v>
      </c>
      <c r="T2556" s="12">
        <f t="shared" si="1522"/>
        <v>9.0272745721537775E-2</v>
      </c>
      <c r="W2556" s="24">
        <f t="shared" si="1523"/>
        <v>1113.7340711531608</v>
      </c>
      <c r="X2556" s="24">
        <f t="shared" si="1524"/>
        <v>650</v>
      </c>
      <c r="Y2556" s="13">
        <f t="shared" si="1509"/>
        <v>0.23786202541781643</v>
      </c>
      <c r="Z2556" s="24">
        <f t="shared" si="1510"/>
        <v>785.04704127387299</v>
      </c>
      <c r="AA2556" s="24">
        <f t="shared" si="1511"/>
        <v>9627.1440379465785</v>
      </c>
      <c r="AB2556" s="24">
        <f t="shared" si="1525"/>
        <v>929.13446370776478</v>
      </c>
      <c r="AC2556" s="24">
        <f t="shared" si="1526"/>
        <v>744.53485626236875</v>
      </c>
      <c r="AD2556" s="123">
        <f t="shared" si="1527"/>
        <v>12690</v>
      </c>
      <c r="AE2556" s="14">
        <f t="shared" si="1528"/>
        <v>211.5</v>
      </c>
      <c r="AF2556" s="24">
        <f t="shared" si="1512"/>
        <v>500</v>
      </c>
      <c r="AG2556" s="3">
        <f t="shared" si="1529"/>
        <v>-1</v>
      </c>
      <c r="AH2556" s="14">
        <f t="shared" si="1533"/>
        <v>0</v>
      </c>
      <c r="AI2556" s="14">
        <f t="shared" si="1534"/>
        <v>0</v>
      </c>
      <c r="AJ2556" s="14">
        <f t="shared" si="1535"/>
        <v>0.64999999999999991</v>
      </c>
      <c r="AK2556" s="14">
        <f t="shared" si="1536"/>
        <v>0.87999999999999989</v>
      </c>
      <c r="AL2556" s="24">
        <f t="shared" si="1530"/>
        <v>906.28714328529793</v>
      </c>
      <c r="AM2556" s="14">
        <f t="shared" si="1531"/>
        <v>698.84021541743505</v>
      </c>
      <c r="AN2556" s="138" t="str">
        <f t="shared" si="1532"/>
        <v>modifiée</v>
      </c>
      <c r="AP2556" s="124"/>
    </row>
    <row r="2557" spans="2:42" x14ac:dyDescent="0.25">
      <c r="B2557" s="3">
        <f t="shared" si="1513"/>
        <v>12695</v>
      </c>
      <c r="C2557" s="14">
        <f t="shared" si="1514"/>
        <v>211.58333333333334</v>
      </c>
      <c r="D2557" s="11">
        <f t="shared" si="1515"/>
        <v>1133.9456393657686</v>
      </c>
      <c r="E2557" s="11">
        <f t="shared" si="1500"/>
        <v>1145.356728230488</v>
      </c>
      <c r="F2557" s="11">
        <f t="shared" si="1516"/>
        <v>630.29731839776071</v>
      </c>
      <c r="G2557" s="11">
        <f t="shared" si="1501"/>
        <v>897.7553950569685</v>
      </c>
      <c r="H2557" s="11">
        <f t="shared" si="1502"/>
        <v>744.62512900809031</v>
      </c>
      <c r="I2557" s="24">
        <f t="shared" si="1517"/>
        <v>630.29731839776071</v>
      </c>
      <c r="J2557" s="12">
        <f t="shared" si="1503"/>
        <v>0.20409088626005803</v>
      </c>
      <c r="K2557" s="24">
        <f t="shared" si="1504"/>
        <v>786.72122816791284</v>
      </c>
      <c r="L2557" s="12">
        <f t="shared" si="1518"/>
        <v>0.1514992824601247</v>
      </c>
      <c r="M2557" s="24">
        <f t="shared" si="1519"/>
        <v>897.7553950569685</v>
      </c>
      <c r="N2557" s="12">
        <f t="shared" si="1505"/>
        <v>0.73894026407381153</v>
      </c>
      <c r="O2557" s="24">
        <f t="shared" si="1506"/>
        <v>651.86310925000157</v>
      </c>
      <c r="P2557" s="12">
        <f t="shared" si="1520"/>
        <v>0.21768408190333652</v>
      </c>
      <c r="Q2557" s="24">
        <f t="shared" si="1521"/>
        <v>744.62512900809031</v>
      </c>
      <c r="R2557" s="12">
        <f t="shared" si="1507"/>
        <v>0.15598048711270157</v>
      </c>
      <c r="S2557" s="24">
        <f t="shared" si="1508"/>
        <v>1852.8775246398668</v>
      </c>
      <c r="T2557" s="12">
        <f t="shared" si="1522"/>
        <v>9.0669488452823799E-2</v>
      </c>
      <c r="W2557" s="24">
        <f t="shared" si="1523"/>
        <v>1113.9719331785786</v>
      </c>
      <c r="X2557" s="24">
        <f t="shared" si="1524"/>
        <v>650</v>
      </c>
      <c r="Y2557" s="13">
        <f t="shared" si="1509"/>
        <v>0.23784040266465684</v>
      </c>
      <c r="Z2557" s="24">
        <f t="shared" si="1510"/>
        <v>784.61987629773375</v>
      </c>
      <c r="AA2557" s="24">
        <f t="shared" si="1511"/>
        <v>9626.6246868188482</v>
      </c>
      <c r="AB2557" s="24">
        <f t="shared" si="1525"/>
        <v>929.29853109333453</v>
      </c>
      <c r="AC2557" s="24">
        <f t="shared" si="1526"/>
        <v>744.62512900809031</v>
      </c>
      <c r="AD2557" s="123">
        <f t="shared" si="1527"/>
        <v>12695</v>
      </c>
      <c r="AE2557" s="14">
        <f t="shared" si="1528"/>
        <v>211.58333333333334</v>
      </c>
      <c r="AF2557" s="24">
        <f t="shared" si="1512"/>
        <v>500</v>
      </c>
      <c r="AG2557" s="3">
        <f t="shared" si="1529"/>
        <v>-1</v>
      </c>
      <c r="AH2557" s="14">
        <f t="shared" si="1533"/>
        <v>0</v>
      </c>
      <c r="AI2557" s="14">
        <f t="shared" si="1534"/>
        <v>0</v>
      </c>
      <c r="AJ2557" s="14">
        <f t="shared" si="1535"/>
        <v>0.64999999999999991</v>
      </c>
      <c r="AK2557" s="14">
        <f t="shared" si="1536"/>
        <v>0.87999999999999989</v>
      </c>
      <c r="AL2557" s="24">
        <f t="shared" si="1530"/>
        <v>906.43958459581222</v>
      </c>
      <c r="AM2557" s="14">
        <f t="shared" si="1531"/>
        <v>698.90723601304569</v>
      </c>
      <c r="AN2557" s="138" t="str">
        <f t="shared" si="1532"/>
        <v>modifiée</v>
      </c>
      <c r="AP2557" s="124"/>
    </row>
    <row r="2558" spans="2:42" x14ac:dyDescent="0.25">
      <c r="B2558" s="3">
        <f t="shared" si="1513"/>
        <v>12700</v>
      </c>
      <c r="C2558" s="14">
        <f t="shared" si="1514"/>
        <v>211.66666666666666</v>
      </c>
      <c r="D2558" s="11">
        <f t="shared" si="1515"/>
        <v>1134.0046049691491</v>
      </c>
      <c r="E2558" s="11">
        <f t="shared" si="1500"/>
        <v>1145.5775036568602</v>
      </c>
      <c r="F2558" s="11">
        <f t="shared" si="1516"/>
        <v>630.44881768022083</v>
      </c>
      <c r="G2558" s="11">
        <f t="shared" si="1501"/>
        <v>897.97307913887187</v>
      </c>
      <c r="H2558" s="11">
        <f t="shared" si="1502"/>
        <v>744.71579849654313</v>
      </c>
      <c r="I2558" s="24">
        <f t="shared" si="1517"/>
        <v>630.44881768022083</v>
      </c>
      <c r="J2558" s="12">
        <f t="shared" si="1503"/>
        <v>0.2040467812514199</v>
      </c>
      <c r="K2558" s="24">
        <f t="shared" si="1504"/>
        <v>786.89127910599336</v>
      </c>
      <c r="L2558" s="12">
        <f t="shared" si="1518"/>
        <v>0.15144107347208868</v>
      </c>
      <c r="M2558" s="24">
        <f t="shared" si="1519"/>
        <v>897.97307913887187</v>
      </c>
      <c r="N2558" s="12">
        <f t="shared" si="1505"/>
        <v>0.73909822649395973</v>
      </c>
      <c r="O2558" s="24">
        <f t="shared" si="1506"/>
        <v>651.72379099614659</v>
      </c>
      <c r="P2558" s="12">
        <f t="shared" si="1520"/>
        <v>0.21757362300071831</v>
      </c>
      <c r="Q2558" s="24">
        <f t="shared" si="1521"/>
        <v>744.71579849654313</v>
      </c>
      <c r="R2558" s="12">
        <f t="shared" si="1507"/>
        <v>0.15671173047850134</v>
      </c>
      <c r="S2558" s="24">
        <f t="shared" si="1508"/>
        <v>1844.231685599003</v>
      </c>
      <c r="T2558" s="12">
        <f t="shared" si="1522"/>
        <v>9.1066073575120809E-2</v>
      </c>
      <c r="W2558" s="24">
        <f t="shared" si="1523"/>
        <v>1114.2097735812433</v>
      </c>
      <c r="X2558" s="24">
        <f t="shared" si="1524"/>
        <v>650</v>
      </c>
      <c r="Y2558" s="13">
        <f t="shared" si="1509"/>
        <v>0.23781885667025876</v>
      </c>
      <c r="Z2558" s="24">
        <f t="shared" si="1510"/>
        <v>784.19325189042297</v>
      </c>
      <c r="AA2558" s="24">
        <f t="shared" si="1511"/>
        <v>9626.1081551663792</v>
      </c>
      <c r="AB2558" s="24">
        <f t="shared" si="1525"/>
        <v>929.46278603889323</v>
      </c>
      <c r="AC2558" s="24">
        <f t="shared" si="1526"/>
        <v>744.71579849654313</v>
      </c>
      <c r="AD2558" s="123">
        <f t="shared" si="1527"/>
        <v>12700</v>
      </c>
      <c r="AE2558" s="14">
        <f t="shared" si="1528"/>
        <v>211.66666666666666</v>
      </c>
      <c r="AF2558" s="24">
        <f t="shared" si="1512"/>
        <v>500</v>
      </c>
      <c r="AG2558" s="3">
        <f t="shared" si="1529"/>
        <v>-1</v>
      </c>
      <c r="AH2558" s="14">
        <f t="shared" si="1533"/>
        <v>0</v>
      </c>
      <c r="AI2558" s="14">
        <f t="shared" si="1534"/>
        <v>0</v>
      </c>
      <c r="AJ2558" s="14">
        <f t="shared" si="1535"/>
        <v>0.64999999999999991</v>
      </c>
      <c r="AK2558" s="14">
        <f t="shared" si="1536"/>
        <v>0.87999999999999989</v>
      </c>
      <c r="AL2558" s="24">
        <f t="shared" si="1530"/>
        <v>906.59219994004638</v>
      </c>
      <c r="AM2558" s="14">
        <f t="shared" si="1531"/>
        <v>698.97462629884944</v>
      </c>
      <c r="AN2558" s="138" t="str">
        <f t="shared" si="1532"/>
        <v>modifiée</v>
      </c>
      <c r="AP2558" s="124"/>
    </row>
    <row r="2559" spans="2:42" x14ac:dyDescent="0.25">
      <c r="B2559" s="3">
        <f t="shared" si="1513"/>
        <v>12705</v>
      </c>
      <c r="C2559" s="14">
        <f t="shared" si="1514"/>
        <v>211.75</v>
      </c>
      <c r="D2559" s="11">
        <f t="shared" si="1515"/>
        <v>1134.0635473759896</v>
      </c>
      <c r="E2559" s="11">
        <f t="shared" si="1500"/>
        <v>1145.7982790832325</v>
      </c>
      <c r="F2559" s="11">
        <f t="shared" si="1516"/>
        <v>630.60025875369297</v>
      </c>
      <c r="G2559" s="11">
        <f t="shared" si="1501"/>
        <v>898.19065276187257</v>
      </c>
      <c r="H2559" s="11">
        <f t="shared" si="1502"/>
        <v>744.80686457011825</v>
      </c>
      <c r="I2559" s="24">
        <f t="shared" si="1517"/>
        <v>630.60025875369297</v>
      </c>
      <c r="J2559" s="12">
        <f t="shared" si="1503"/>
        <v>0.20400258795860324</v>
      </c>
      <c r="K2559" s="24">
        <f t="shared" si="1504"/>
        <v>787.06174418224748</v>
      </c>
      <c r="L2559" s="12">
        <f t="shared" si="1518"/>
        <v>0.15138282371142381</v>
      </c>
      <c r="M2559" s="24">
        <f t="shared" si="1519"/>
        <v>898.19065276187257</v>
      </c>
      <c r="N2559" s="12">
        <f t="shared" si="1505"/>
        <v>0.73925576496956591</v>
      </c>
      <c r="O2559" s="24">
        <f t="shared" si="1506"/>
        <v>651.58490594794671</v>
      </c>
      <c r="P2559" s="12">
        <f t="shared" si="1520"/>
        <v>0.21746309171323192</v>
      </c>
      <c r="Q2559" s="24">
        <f t="shared" si="1521"/>
        <v>744.80686457011825</v>
      </c>
      <c r="R2559" s="12">
        <f t="shared" si="1507"/>
        <v>0.15744330211788546</v>
      </c>
      <c r="S2559" s="24">
        <f t="shared" si="1508"/>
        <v>1835.6623302851285</v>
      </c>
      <c r="T2559" s="12">
        <f t="shared" si="1522"/>
        <v>9.1462487515315591E-2</v>
      </c>
      <c r="W2559" s="24">
        <f t="shared" si="1523"/>
        <v>1114.4475924379135</v>
      </c>
      <c r="X2559" s="24">
        <f t="shared" si="1524"/>
        <v>650</v>
      </c>
      <c r="Y2559" s="13">
        <f t="shared" si="1509"/>
        <v>0.23779738704463588</v>
      </c>
      <c r="Z2559" s="24">
        <f t="shared" si="1510"/>
        <v>783.76716613297503</v>
      </c>
      <c r="AA2559" s="24">
        <f t="shared" si="1511"/>
        <v>9625.5944278368406</v>
      </c>
      <c r="AB2559" s="24">
        <f t="shared" si="1525"/>
        <v>929.62722850401587</v>
      </c>
      <c r="AC2559" s="24">
        <f t="shared" si="1526"/>
        <v>744.80686457011825</v>
      </c>
      <c r="AD2559" s="123">
        <f t="shared" si="1527"/>
        <v>12705</v>
      </c>
      <c r="AE2559" s="14">
        <f t="shared" si="1528"/>
        <v>211.75</v>
      </c>
      <c r="AF2559" s="24">
        <f t="shared" si="1512"/>
        <v>500</v>
      </c>
      <c r="AG2559" s="3">
        <f t="shared" si="1529"/>
        <v>-1</v>
      </c>
      <c r="AH2559" s="14">
        <f t="shared" si="1533"/>
        <v>0</v>
      </c>
      <c r="AI2559" s="14">
        <f t="shared" si="1534"/>
        <v>0</v>
      </c>
      <c r="AJ2559" s="14">
        <f t="shared" si="1535"/>
        <v>0.64999999999999991</v>
      </c>
      <c r="AK2559" s="14">
        <f t="shared" si="1536"/>
        <v>0.87999999999999989</v>
      </c>
      <c r="AL2559" s="24">
        <f t="shared" si="1530"/>
        <v>906.74498926569891</v>
      </c>
      <c r="AM2559" s="14">
        <f t="shared" si="1531"/>
        <v>699.0423860934842</v>
      </c>
      <c r="AN2559" s="138" t="str">
        <f t="shared" si="1532"/>
        <v>modifiée</v>
      </c>
      <c r="AP2559" s="124"/>
    </row>
    <row r="2560" spans="2:42" x14ac:dyDescent="0.25">
      <c r="B2560" s="3">
        <f t="shared" si="1513"/>
        <v>12710</v>
      </c>
      <c r="C2560" s="14">
        <f t="shared" si="1514"/>
        <v>211.83333333333334</v>
      </c>
      <c r="D2560" s="11">
        <f t="shared" si="1515"/>
        <v>1134.1224666045337</v>
      </c>
      <c r="E2560" s="11">
        <f t="shared" si="1500"/>
        <v>1146.0190545096048</v>
      </c>
      <c r="F2560" s="11">
        <f t="shared" si="1516"/>
        <v>630.75164157740437</v>
      </c>
      <c r="G2560" s="11">
        <f t="shared" si="1501"/>
        <v>898.40811585358585</v>
      </c>
      <c r="H2560" s="11">
        <f t="shared" si="1502"/>
        <v>744.89832705763354</v>
      </c>
      <c r="I2560" s="24">
        <f t="shared" si="1517"/>
        <v>630.75164157740437</v>
      </c>
      <c r="J2560" s="12">
        <f t="shared" si="1503"/>
        <v>0.20395830613803118</v>
      </c>
      <c r="K2560" s="24">
        <f t="shared" si="1504"/>
        <v>787.23262482739005</v>
      </c>
      <c r="L2560" s="12">
        <f t="shared" si="1518"/>
        <v>0.15132453304991123</v>
      </c>
      <c r="M2560" s="24">
        <f t="shared" si="1519"/>
        <v>898.40811585358585</v>
      </c>
      <c r="N2560" s="12">
        <f t="shared" si="1505"/>
        <v>0.73941288109213343</v>
      </c>
      <c r="O2560" s="24">
        <f t="shared" si="1506"/>
        <v>651.44645218745109</v>
      </c>
      <c r="P2560" s="12">
        <f t="shared" si="1520"/>
        <v>0.21735248877781718</v>
      </c>
      <c r="Q2560" s="24">
        <f t="shared" si="1521"/>
        <v>744.89832705763354</v>
      </c>
      <c r="R2560" s="12">
        <f t="shared" si="1507"/>
        <v>0.15817518005932721</v>
      </c>
      <c r="S2560" s="24">
        <f t="shared" si="1508"/>
        <v>1827.1687046292752</v>
      </c>
      <c r="T2560" s="12">
        <f t="shared" si="1522"/>
        <v>9.185871676230542E-2</v>
      </c>
      <c r="W2560" s="24">
        <f t="shared" si="1523"/>
        <v>1114.6853898249581</v>
      </c>
      <c r="X2560" s="24">
        <f t="shared" si="1524"/>
        <v>650</v>
      </c>
      <c r="Y2560" s="13">
        <f t="shared" si="1509"/>
        <v>0.23777599339971553</v>
      </c>
      <c r="Z2560" s="24">
        <f t="shared" si="1510"/>
        <v>783.3416171161673</v>
      </c>
      <c r="AA2560" s="24">
        <f t="shared" si="1511"/>
        <v>9625.0834897519326</v>
      </c>
      <c r="AB2560" s="24">
        <f t="shared" si="1525"/>
        <v>929.79185844129574</v>
      </c>
      <c r="AC2560" s="24">
        <f t="shared" si="1526"/>
        <v>744.89832705763354</v>
      </c>
      <c r="AD2560" s="123">
        <f t="shared" si="1527"/>
        <v>12710</v>
      </c>
      <c r="AE2560" s="14">
        <f t="shared" si="1528"/>
        <v>211.83333333333334</v>
      </c>
      <c r="AF2560" s="24">
        <f t="shared" si="1512"/>
        <v>500</v>
      </c>
      <c r="AG2560" s="3">
        <f t="shared" si="1529"/>
        <v>-1</v>
      </c>
      <c r="AH2560" s="14">
        <f t="shared" si="1533"/>
        <v>0</v>
      </c>
      <c r="AI2560" s="14">
        <f t="shared" si="1534"/>
        <v>0</v>
      </c>
      <c r="AJ2560" s="14">
        <f t="shared" si="1535"/>
        <v>0.64999999999999991</v>
      </c>
      <c r="AK2560" s="14">
        <f t="shared" si="1536"/>
        <v>0.87999999999999989</v>
      </c>
      <c r="AL2560" s="24">
        <f t="shared" si="1530"/>
        <v>906.89795251392684</v>
      </c>
      <c r="AM2560" s="14">
        <f t="shared" si="1531"/>
        <v>699.1105152028955</v>
      </c>
      <c r="AN2560" s="138" t="str">
        <f t="shared" si="1532"/>
        <v>modifiée</v>
      </c>
      <c r="AP2560" s="124"/>
    </row>
    <row r="2561" spans="2:42" x14ac:dyDescent="0.25">
      <c r="B2561" s="3">
        <f t="shared" si="1513"/>
        <v>12715</v>
      </c>
      <c r="C2561" s="14">
        <f t="shared" si="1514"/>
        <v>211.91666666666666</v>
      </c>
      <c r="D2561" s="11">
        <f t="shared" si="1515"/>
        <v>1134.1813626730029</v>
      </c>
      <c r="E2561" s="11">
        <f t="shared" si="1500"/>
        <v>1146.2398299359768</v>
      </c>
      <c r="F2561" s="11">
        <f t="shared" si="1516"/>
        <v>630.90296611045426</v>
      </c>
      <c r="G2561" s="11">
        <f t="shared" si="1501"/>
        <v>898.62546834236366</v>
      </c>
      <c r="H2561" s="11">
        <f t="shared" si="1502"/>
        <v>744.99018577439585</v>
      </c>
      <c r="I2561" s="24">
        <f t="shared" si="1517"/>
        <v>630.90296611045426</v>
      </c>
      <c r="J2561" s="12">
        <f t="shared" si="1503"/>
        <v>0.20391393554530055</v>
      </c>
      <c r="K2561" s="24">
        <f t="shared" si="1504"/>
        <v>787.40392247846546</v>
      </c>
      <c r="L2561" s="12">
        <f t="shared" si="1518"/>
        <v>0.1512662013588478</v>
      </c>
      <c r="M2561" s="24">
        <f t="shared" si="1519"/>
        <v>898.62546834236366</v>
      </c>
      <c r="N2561" s="12">
        <f t="shared" si="1505"/>
        <v>0.73956957644561294</v>
      </c>
      <c r="O2561" s="24">
        <f t="shared" si="1506"/>
        <v>651.30842780766375</v>
      </c>
      <c r="P2561" s="12">
        <f t="shared" si="1520"/>
        <v>0.21724181492747152</v>
      </c>
      <c r="Q2561" s="24">
        <f t="shared" si="1521"/>
        <v>744.99018577439585</v>
      </c>
      <c r="R2561" s="12">
        <f t="shared" si="1507"/>
        <v>0.15890734239074775</v>
      </c>
      <c r="S2561" s="24">
        <f t="shared" si="1508"/>
        <v>1818.7500621766783</v>
      </c>
      <c r="T2561" s="12">
        <f t="shared" si="1522"/>
        <v>9.2254747868649262E-2</v>
      </c>
      <c r="W2561" s="24">
        <f t="shared" si="1523"/>
        <v>1114.9231658183578</v>
      </c>
      <c r="X2561" s="24">
        <f t="shared" si="1524"/>
        <v>650</v>
      </c>
      <c r="Y2561" s="13">
        <f t="shared" si="1509"/>
        <v>0.23775467534933958</v>
      </c>
      <c r="Z2561" s="24">
        <f t="shared" si="1510"/>
        <v>782.9166029404746</v>
      </c>
      <c r="AA2561" s="24">
        <f t="shared" si="1511"/>
        <v>9624.5753259074645</v>
      </c>
      <c r="AB2561" s="24">
        <f t="shared" si="1525"/>
        <v>929.95667579637689</v>
      </c>
      <c r="AC2561" s="24">
        <f t="shared" si="1526"/>
        <v>744.99018577439585</v>
      </c>
      <c r="AD2561" s="123">
        <f t="shared" si="1527"/>
        <v>12715</v>
      </c>
      <c r="AE2561" s="14">
        <f t="shared" si="1528"/>
        <v>211.91666666666666</v>
      </c>
      <c r="AF2561" s="24">
        <f t="shared" si="1512"/>
        <v>500</v>
      </c>
      <c r="AG2561" s="3">
        <f t="shared" si="1529"/>
        <v>-1</v>
      </c>
      <c r="AH2561" s="14">
        <f t="shared" si="1533"/>
        <v>0</v>
      </c>
      <c r="AI2561" s="14">
        <f t="shared" si="1534"/>
        <v>0</v>
      </c>
      <c r="AJ2561" s="14">
        <f t="shared" si="1535"/>
        <v>0.64999999999999991</v>
      </c>
      <c r="AK2561" s="14">
        <f t="shared" si="1536"/>
        <v>0.87999999999999989</v>
      </c>
      <c r="AL2561" s="24">
        <f t="shared" si="1530"/>
        <v>907.05108961937697</v>
      </c>
      <c r="AM2561" s="14">
        <f t="shared" si="1531"/>
        <v>699.17901342039613</v>
      </c>
      <c r="AN2561" s="138" t="str">
        <f t="shared" si="1532"/>
        <v>modifiée</v>
      </c>
      <c r="AP2561" s="124"/>
    </row>
    <row r="2562" spans="2:42" x14ac:dyDescent="0.25">
      <c r="B2562" s="3">
        <f t="shared" si="1513"/>
        <v>12720</v>
      </c>
      <c r="C2562" s="14">
        <f t="shared" si="1514"/>
        <v>212</v>
      </c>
      <c r="D2562" s="11">
        <f t="shared" si="1515"/>
        <v>1134.240235599598</v>
      </c>
      <c r="E2562" s="11">
        <f t="shared" si="1500"/>
        <v>1146.460605362349</v>
      </c>
      <c r="F2562" s="11">
        <f t="shared" si="1516"/>
        <v>631.05423231181305</v>
      </c>
      <c r="G2562" s="11">
        <f t="shared" si="1501"/>
        <v>898.84271015729109</v>
      </c>
      <c r="H2562" s="11">
        <f t="shared" si="1502"/>
        <v>745.08244052226451</v>
      </c>
      <c r="I2562" s="24">
        <f t="shared" si="1517"/>
        <v>631.05423231181305</v>
      </c>
      <c r="J2562" s="12">
        <f t="shared" si="1503"/>
        <v>0.20386947593517923</v>
      </c>
      <c r="K2562" s="24">
        <f t="shared" si="1504"/>
        <v>787.57563857888113</v>
      </c>
      <c r="L2562" s="12">
        <f t="shared" si="1518"/>
        <v>0.15120782850903078</v>
      </c>
      <c r="M2562" s="24">
        <f t="shared" si="1519"/>
        <v>898.84271015729109</v>
      </c>
      <c r="N2562" s="12">
        <f t="shared" si="1505"/>
        <v>0.73972585260644486</v>
      </c>
      <c r="O2562" s="24">
        <f t="shared" si="1506"/>
        <v>651.17083091246718</v>
      </c>
      <c r="P2562" s="12">
        <f t="shared" si="1520"/>
        <v>0.2171310708912198</v>
      </c>
      <c r="Q2562" s="24">
        <f t="shared" si="1521"/>
        <v>745.08244052226451</v>
      </c>
      <c r="R2562" s="12">
        <f t="shared" si="1507"/>
        <v>0.15963976726236337</v>
      </c>
      <c r="S2562" s="24">
        <f t="shared" si="1508"/>
        <v>1810.4056640130216</v>
      </c>
      <c r="T2562" s="12">
        <f t="shared" si="1522"/>
        <v>9.2650567452196894E-2</v>
      </c>
      <c r="W2562" s="24">
        <f t="shared" si="1523"/>
        <v>1115.1609204937072</v>
      </c>
      <c r="X2562" s="24">
        <f t="shared" si="1524"/>
        <v>650</v>
      </c>
      <c r="Y2562" s="13">
        <f t="shared" si="1509"/>
        <v>0.23773343250925683</v>
      </c>
      <c r="Z2562" s="24">
        <f t="shared" si="1510"/>
        <v>782.49212171604654</v>
      </c>
      <c r="AA2562" s="24">
        <f t="shared" si="1511"/>
        <v>9624.0699213730441</v>
      </c>
      <c r="AB2562" s="24">
        <f t="shared" si="1525"/>
        <v>930.12168050798584</v>
      </c>
      <c r="AC2562" s="24">
        <f t="shared" si="1526"/>
        <v>745.08244052226451</v>
      </c>
      <c r="AD2562" s="123">
        <f t="shared" si="1527"/>
        <v>12720</v>
      </c>
      <c r="AE2562" s="14">
        <f t="shared" si="1528"/>
        <v>212</v>
      </c>
      <c r="AF2562" s="24">
        <f t="shared" si="1512"/>
        <v>500</v>
      </c>
      <c r="AG2562" s="3">
        <f t="shared" si="1529"/>
        <v>-1</v>
      </c>
      <c r="AH2562" s="14">
        <f t="shared" si="1533"/>
        <v>0</v>
      </c>
      <c r="AI2562" s="14">
        <f t="shared" si="1534"/>
        <v>0</v>
      </c>
      <c r="AJ2562" s="14">
        <f t="shared" si="1535"/>
        <v>0.64999999999999991</v>
      </c>
      <c r="AK2562" s="14">
        <f t="shared" si="1536"/>
        <v>0.87999999999999989</v>
      </c>
      <c r="AL2562" s="24">
        <f t="shared" si="1530"/>
        <v>907.20440051021717</v>
      </c>
      <c r="AM2562" s="14">
        <f t="shared" si="1531"/>
        <v>699.24788052672716</v>
      </c>
      <c r="AN2562" s="138" t="str">
        <f t="shared" si="1532"/>
        <v>modifiée</v>
      </c>
      <c r="AP2562" s="124"/>
    </row>
    <row r="2563" spans="2:42" x14ac:dyDescent="0.25">
      <c r="B2563" s="3">
        <f t="shared" si="1513"/>
        <v>12725</v>
      </c>
      <c r="C2563" s="14">
        <f t="shared" si="1514"/>
        <v>212.08333333333334</v>
      </c>
      <c r="D2563" s="11">
        <f t="shared" si="1515"/>
        <v>1134.2990854024977</v>
      </c>
      <c r="E2563" s="11">
        <f t="shared" si="1500"/>
        <v>1146.6813807887213</v>
      </c>
      <c r="F2563" s="11">
        <f t="shared" si="1516"/>
        <v>631.20544014032214</v>
      </c>
      <c r="G2563" s="11">
        <f t="shared" si="1501"/>
        <v>899.05984122818234</v>
      </c>
      <c r="H2563" s="11">
        <f t="shared" si="1502"/>
        <v>745.17509108971672</v>
      </c>
      <c r="I2563" s="24">
        <f t="shared" si="1517"/>
        <v>631.20544014032214</v>
      </c>
      <c r="J2563" s="12">
        <f t="shared" si="1503"/>
        <v>0.20382492706160252</v>
      </c>
      <c r="K2563" s="24">
        <f t="shared" si="1504"/>
        <v>787.74777457844209</v>
      </c>
      <c r="L2563" s="12">
        <f t="shared" si="1518"/>
        <v>0.15114941437078303</v>
      </c>
      <c r="M2563" s="24">
        <f t="shared" si="1519"/>
        <v>899.05984122818234</v>
      </c>
      <c r="N2563" s="12">
        <f t="shared" si="1505"/>
        <v>0.73988171114360191</v>
      </c>
      <c r="O2563" s="24">
        <f t="shared" si="1506"/>
        <v>651.03365961654686</v>
      </c>
      <c r="P2563" s="12">
        <f t="shared" si="1520"/>
        <v>0.21702025739424149</v>
      </c>
      <c r="Q2563" s="24">
        <f t="shared" si="1521"/>
        <v>745.17509108971672</v>
      </c>
      <c r="R2563" s="12">
        <f t="shared" si="1507"/>
        <v>0.16037243288949959</v>
      </c>
      <c r="S2563" s="24">
        <f t="shared" si="1508"/>
        <v>1802.134778691297</v>
      </c>
      <c r="T2563" s="12">
        <f t="shared" si="1522"/>
        <v>9.3046162197724061E-2</v>
      </c>
      <c r="W2563" s="24">
        <f t="shared" si="1523"/>
        <v>1115.3986539262164</v>
      </c>
      <c r="X2563" s="24">
        <f t="shared" si="1524"/>
        <v>650</v>
      </c>
      <c r="Y2563" s="13">
        <f t="shared" si="1509"/>
        <v>0.237712264497108</v>
      </c>
      <c r="Z2563" s="24">
        <f t="shared" si="1510"/>
        <v>782.06817156262218</v>
      </c>
      <c r="AA2563" s="24">
        <f t="shared" si="1511"/>
        <v>9623.5672612915077</v>
      </c>
      <c r="AB2563" s="24">
        <f t="shared" si="1525"/>
        <v>930.28687250796656</v>
      </c>
      <c r="AC2563" s="24">
        <f t="shared" si="1526"/>
        <v>745.17509108971672</v>
      </c>
      <c r="AD2563" s="123">
        <f t="shared" si="1527"/>
        <v>12725</v>
      </c>
      <c r="AE2563" s="14">
        <f t="shared" si="1528"/>
        <v>212.08333333333334</v>
      </c>
      <c r="AF2563" s="24">
        <f t="shared" si="1512"/>
        <v>500</v>
      </c>
      <c r="AG2563" s="3">
        <f t="shared" si="1529"/>
        <v>-1</v>
      </c>
      <c r="AH2563" s="14">
        <f t="shared" si="1533"/>
        <v>0</v>
      </c>
      <c r="AI2563" s="14">
        <f t="shared" si="1534"/>
        <v>0</v>
      </c>
      <c r="AJ2563" s="14">
        <f t="shared" si="1535"/>
        <v>0.64999999999999991</v>
      </c>
      <c r="AK2563" s="14">
        <f t="shared" si="1536"/>
        <v>0.87999999999999989</v>
      </c>
      <c r="AL2563" s="24">
        <f t="shared" si="1530"/>
        <v>907.3578851081686</v>
      </c>
      <c r="AM2563" s="14">
        <f t="shared" si="1531"/>
        <v>699.31711629012091</v>
      </c>
      <c r="AN2563" s="138" t="str">
        <f t="shared" si="1532"/>
        <v>modifiée</v>
      </c>
      <c r="AP2563" s="124"/>
    </row>
    <row r="2564" spans="2:42" x14ac:dyDescent="0.25">
      <c r="B2564" s="3">
        <f t="shared" si="1513"/>
        <v>12730</v>
      </c>
      <c r="C2564" s="14">
        <f t="shared" si="1514"/>
        <v>212.16666666666666</v>
      </c>
      <c r="D2564" s="11">
        <f t="shared" si="1515"/>
        <v>1134.35791209986</v>
      </c>
      <c r="E2564" s="11">
        <f t="shared" si="1500"/>
        <v>1146.9021562150933</v>
      </c>
      <c r="F2564" s="11">
        <f t="shared" si="1516"/>
        <v>631.35658955469296</v>
      </c>
      <c r="G2564" s="11">
        <f t="shared" si="1501"/>
        <v>899.27686148557655</v>
      </c>
      <c r="H2564" s="11">
        <f t="shared" si="1502"/>
        <v>745.26813725191448</v>
      </c>
      <c r="I2564" s="24">
        <f t="shared" si="1517"/>
        <v>631.35658955469296</v>
      </c>
      <c r="J2564" s="12">
        <f t="shared" si="1503"/>
        <v>0.20378028867767004</v>
      </c>
      <c r="K2564" s="24">
        <f t="shared" si="1504"/>
        <v>787.92033193338455</v>
      </c>
      <c r="L2564" s="12">
        <f t="shared" si="1518"/>
        <v>0.15109095881391479</v>
      </c>
      <c r="M2564" s="24">
        <f t="shared" si="1519"/>
        <v>899.27686148557655</v>
      </c>
      <c r="N2564" s="12">
        <f t="shared" si="1505"/>
        <v>0.74003715361863043</v>
      </c>
      <c r="O2564" s="24">
        <f t="shared" si="1506"/>
        <v>650.89691204531641</v>
      </c>
      <c r="P2564" s="12">
        <f t="shared" si="1520"/>
        <v>0.21690937515775402</v>
      </c>
      <c r="Q2564" s="24">
        <f t="shared" si="1521"/>
        <v>745.26813725191448</v>
      </c>
      <c r="R2564" s="12">
        <f t="shared" si="1507"/>
        <v>0.16110531755536867</v>
      </c>
      <c r="S2564" s="24">
        <f t="shared" si="1508"/>
        <v>1793.9366821593292</v>
      </c>
      <c r="T2564" s="12">
        <f t="shared" si="1522"/>
        <v>9.344151885848781E-2</v>
      </c>
      <c r="W2564" s="24">
        <f t="shared" si="1523"/>
        <v>1115.6363661907135</v>
      </c>
      <c r="X2564" s="24">
        <f t="shared" si="1524"/>
        <v>650</v>
      </c>
      <c r="Y2564" s="13">
        <f t="shared" si="1509"/>
        <v>0.23769117093242173</v>
      </c>
      <c r="Z2564" s="24">
        <f t="shared" si="1510"/>
        <v>781.64475060949599</v>
      </c>
      <c r="AA2564" s="24">
        <f t="shared" si="1511"/>
        <v>9623.0673308787755</v>
      </c>
      <c r="AB2564" s="24">
        <f t="shared" si="1525"/>
        <v>930.45225172131404</v>
      </c>
      <c r="AC2564" s="24">
        <f t="shared" si="1526"/>
        <v>745.26813725191448</v>
      </c>
      <c r="AD2564" s="123">
        <f t="shared" si="1527"/>
        <v>12730</v>
      </c>
      <c r="AE2564" s="14">
        <f t="shared" si="1528"/>
        <v>212.16666666666666</v>
      </c>
      <c r="AF2564" s="24">
        <f t="shared" si="1512"/>
        <v>500</v>
      </c>
      <c r="AG2564" s="3">
        <f t="shared" si="1529"/>
        <v>-1</v>
      </c>
      <c r="AH2564" s="14">
        <f t="shared" si="1533"/>
        <v>0</v>
      </c>
      <c r="AI2564" s="14">
        <f t="shared" si="1534"/>
        <v>0</v>
      </c>
      <c r="AJ2564" s="14">
        <f t="shared" si="1535"/>
        <v>0.64999999999999991</v>
      </c>
      <c r="AK2564" s="14">
        <f t="shared" si="1536"/>
        <v>0.87999999999999989</v>
      </c>
      <c r="AL2564" s="24">
        <f t="shared" si="1530"/>
        <v>907.51154332853946</v>
      </c>
      <c r="AM2564" s="14">
        <f t="shared" si="1531"/>
        <v>699.38672046636543</v>
      </c>
      <c r="AN2564" s="138" t="str">
        <f t="shared" si="1532"/>
        <v>modifiée</v>
      </c>
      <c r="AP2564" s="124"/>
    </row>
    <row r="2565" spans="2:42" x14ac:dyDescent="0.25">
      <c r="B2565" s="3">
        <f t="shared" si="1513"/>
        <v>12735</v>
      </c>
      <c r="C2565" s="14">
        <f t="shared" si="1514"/>
        <v>212.25</v>
      </c>
      <c r="D2565" s="11">
        <f t="shared" si="1515"/>
        <v>1134.4167157098207</v>
      </c>
      <c r="E2565" s="11">
        <f t="shared" si="1500"/>
        <v>1147.1229316414656</v>
      </c>
      <c r="F2565" s="11">
        <f t="shared" si="1516"/>
        <v>631.5076805135069</v>
      </c>
      <c r="G2565" s="11">
        <f t="shared" si="1501"/>
        <v>899.49377086073434</v>
      </c>
      <c r="H2565" s="11">
        <f t="shared" si="1502"/>
        <v>745.36157877077301</v>
      </c>
      <c r="I2565" s="24">
        <f t="shared" si="1517"/>
        <v>631.5076805135069</v>
      </c>
      <c r="J2565" s="12">
        <f t="shared" si="1503"/>
        <v>0.20373556053564254</v>
      </c>
      <c r="K2565" s="24">
        <f t="shared" si="1504"/>
        <v>788.09331210641062</v>
      </c>
      <c r="L2565" s="12">
        <f t="shared" si="1518"/>
        <v>0.15103246170777707</v>
      </c>
      <c r="M2565" s="24">
        <f t="shared" si="1519"/>
        <v>899.49377086073434</v>
      </c>
      <c r="N2565" s="12">
        <f t="shared" si="1505"/>
        <v>0.74019218158569244</v>
      </c>
      <c r="O2565" s="24">
        <f t="shared" si="1506"/>
        <v>650.76058633484331</v>
      </c>
      <c r="P2565" s="12">
        <f t="shared" si="1520"/>
        <v>0.21679842489924306</v>
      </c>
      <c r="Q2565" s="24">
        <f t="shared" si="1521"/>
        <v>745.36157877077301</v>
      </c>
      <c r="R2565" s="12">
        <f t="shared" si="1507"/>
        <v>0.16183839961381088</v>
      </c>
      <c r="S2565" s="24">
        <f t="shared" si="1508"/>
        <v>1785.8106576879391</v>
      </c>
      <c r="T2565" s="12">
        <f t="shared" si="1522"/>
        <v>9.383662425782649E-2</v>
      </c>
      <c r="W2565" s="24">
        <f t="shared" si="1523"/>
        <v>1115.874057361646</v>
      </c>
      <c r="X2565" s="24">
        <f t="shared" si="1524"/>
        <v>650</v>
      </c>
      <c r="Y2565" s="13">
        <f t="shared" si="1509"/>
        <v>0.23767015143661016</v>
      </c>
      <c r="Z2565" s="24">
        <f t="shared" si="1510"/>
        <v>781.22185699548936</v>
      </c>
      <c r="AA2565" s="24">
        <f t="shared" si="1511"/>
        <v>9622.5701154236922</v>
      </c>
      <c r="AB2565" s="24">
        <f t="shared" si="1525"/>
        <v>930.61781806620957</v>
      </c>
      <c r="AC2565" s="24">
        <f t="shared" si="1526"/>
        <v>745.36157877077301</v>
      </c>
      <c r="AD2565" s="123">
        <f t="shared" si="1527"/>
        <v>12735</v>
      </c>
      <c r="AE2565" s="14">
        <f t="shared" si="1528"/>
        <v>212.25</v>
      </c>
      <c r="AF2565" s="24">
        <f t="shared" si="1512"/>
        <v>500</v>
      </c>
      <c r="AG2565" s="3">
        <f t="shared" si="1529"/>
        <v>-1</v>
      </c>
      <c r="AH2565" s="14">
        <f t="shared" si="1533"/>
        <v>0</v>
      </c>
      <c r="AI2565" s="14">
        <f t="shared" si="1534"/>
        <v>0</v>
      </c>
      <c r="AJ2565" s="14">
        <f t="shared" si="1535"/>
        <v>0.64999999999999991</v>
      </c>
      <c r="AK2565" s="14">
        <f t="shared" si="1536"/>
        <v>0.87999999999999989</v>
      </c>
      <c r="AL2565" s="24">
        <f t="shared" si="1530"/>
        <v>907.6653750802576</v>
      </c>
      <c r="AM2565" s="14">
        <f t="shared" si="1531"/>
        <v>699.4566927988692</v>
      </c>
      <c r="AN2565" s="138" t="str">
        <f t="shared" si="1532"/>
        <v>modifiée</v>
      </c>
      <c r="AP2565" s="124"/>
    </row>
    <row r="2566" spans="2:42" x14ac:dyDescent="0.25">
      <c r="B2566" s="3">
        <f t="shared" si="1513"/>
        <v>12740</v>
      </c>
      <c r="C2566" s="14">
        <f t="shared" si="1514"/>
        <v>212.33333333333334</v>
      </c>
      <c r="D2566" s="11">
        <f t="shared" si="1515"/>
        <v>1134.4754962504946</v>
      </c>
      <c r="E2566" s="11">
        <f t="shared" si="1500"/>
        <v>1147.3437070678378</v>
      </c>
      <c r="F2566" s="11">
        <f t="shared" si="1516"/>
        <v>631.65871297521471</v>
      </c>
      <c r="G2566" s="11">
        <f t="shared" si="1501"/>
        <v>899.7105692856336</v>
      </c>
      <c r="H2566" s="11">
        <f t="shared" si="1502"/>
        <v>745.45541539503085</v>
      </c>
      <c r="I2566" s="24">
        <f t="shared" si="1517"/>
        <v>631.65871297521471</v>
      </c>
      <c r="J2566" s="12">
        <f t="shared" si="1503"/>
        <v>0.20369074238693891</v>
      </c>
      <c r="K2566" s="24">
        <f t="shared" si="1504"/>
        <v>788.2667165667234</v>
      </c>
      <c r="L2566" s="12">
        <f t="shared" si="1518"/>
        <v>0.15097392292119929</v>
      </c>
      <c r="M2566" s="24">
        <f t="shared" si="1519"/>
        <v>899.7105692856336</v>
      </c>
      <c r="N2566" s="12">
        <f t="shared" si="1505"/>
        <v>0.74034679659160685</v>
      </c>
      <c r="O2566" s="24">
        <f t="shared" si="1506"/>
        <v>650.62468063177505</v>
      </c>
      <c r="P2566" s="12">
        <f t="shared" si="1520"/>
        <v>0.21668740733225855</v>
      </c>
      <c r="Q2566" s="24">
        <f t="shared" si="1521"/>
        <v>745.45541539503085</v>
      </c>
      <c r="R2566" s="12">
        <f t="shared" si="1507"/>
        <v>0.16257165749200009</v>
      </c>
      <c r="S2566" s="24">
        <f t="shared" si="1508"/>
        <v>1777.7559957997294</v>
      </c>
      <c r="T2566" s="12">
        <f t="shared" si="1522"/>
        <v>9.4231465290639888E-2</v>
      </c>
      <c r="W2566" s="24">
        <f t="shared" si="1523"/>
        <v>1116.1117275130825</v>
      </c>
      <c r="X2566" s="24">
        <f t="shared" si="1524"/>
        <v>650</v>
      </c>
      <c r="Y2566" s="13">
        <f t="shared" si="1509"/>
        <v>0.23764920563295527</v>
      </c>
      <c r="Z2566" s="24">
        <f t="shared" si="1510"/>
        <v>780.79948886888246</v>
      </c>
      <c r="AA2566" s="24">
        <f t="shared" si="1511"/>
        <v>9622.0756002874932</v>
      </c>
      <c r="AB2566" s="24">
        <f t="shared" si="1525"/>
        <v>930.78357145405676</v>
      </c>
      <c r="AC2566" s="24">
        <f t="shared" si="1526"/>
        <v>745.45541539503085</v>
      </c>
      <c r="AD2566" s="123">
        <f t="shared" si="1527"/>
        <v>12740</v>
      </c>
      <c r="AE2566" s="14">
        <f t="shared" si="1528"/>
        <v>212.33333333333334</v>
      </c>
      <c r="AF2566" s="24">
        <f t="shared" si="1512"/>
        <v>500</v>
      </c>
      <c r="AG2566" s="3">
        <f t="shared" si="1529"/>
        <v>-1</v>
      </c>
      <c r="AH2566" s="14">
        <f t="shared" si="1533"/>
        <v>0</v>
      </c>
      <c r="AI2566" s="14">
        <f t="shared" si="1534"/>
        <v>0</v>
      </c>
      <c r="AJ2566" s="14">
        <f t="shared" si="1535"/>
        <v>0.64999999999999991</v>
      </c>
      <c r="AK2566" s="14">
        <f t="shared" si="1536"/>
        <v>0.87999999999999989</v>
      </c>
      <c r="AL2566" s="24">
        <f t="shared" si="1530"/>
        <v>907.81938026590592</v>
      </c>
      <c r="AM2566" s="14">
        <f t="shared" si="1531"/>
        <v>699.52703301872941</v>
      </c>
      <c r="AN2566" s="138" t="str">
        <f t="shared" si="1532"/>
        <v>modifiée</v>
      </c>
      <c r="AP2566" s="124"/>
    </row>
    <row r="2567" spans="2:42" x14ac:dyDescent="0.25">
      <c r="B2567" s="3">
        <f t="shared" si="1513"/>
        <v>12745</v>
      </c>
      <c r="C2567" s="14">
        <f t="shared" si="1514"/>
        <v>212.41666666666666</v>
      </c>
      <c r="D2567" s="11">
        <f t="shared" si="1515"/>
        <v>1134.5342537399758</v>
      </c>
      <c r="E2567" s="11">
        <f t="shared" si="1500"/>
        <v>1147.5644824942101</v>
      </c>
      <c r="F2567" s="11">
        <f t="shared" si="1516"/>
        <v>631.80968689813596</v>
      </c>
      <c r="G2567" s="11">
        <f t="shared" si="1501"/>
        <v>899.9272566929659</v>
      </c>
      <c r="H2567" s="11">
        <f t="shared" si="1502"/>
        <v>745.54964686032145</v>
      </c>
      <c r="I2567" s="24">
        <f t="shared" si="1517"/>
        <v>631.80968689813596</v>
      </c>
      <c r="J2567" s="12">
        <f t="shared" si="1503"/>
        <v>0.20364583398213268</v>
      </c>
      <c r="K2567" s="24">
        <f t="shared" si="1504"/>
        <v>788.44054679006092</v>
      </c>
      <c r="L2567" s="12">
        <f t="shared" si="1518"/>
        <v>0.15091534232251533</v>
      </c>
      <c r="M2567" s="24">
        <f t="shared" si="1519"/>
        <v>899.9272566929659</v>
      </c>
      <c r="N2567" s="12">
        <f t="shared" si="1505"/>
        <v>0.74050100017589127</v>
      </c>
      <c r="O2567" s="24">
        <f t="shared" si="1506"/>
        <v>650.48919309326607</v>
      </c>
      <c r="P2567" s="12">
        <f t="shared" si="1520"/>
        <v>0.21657632316654157</v>
      </c>
      <c r="Q2567" s="24">
        <f t="shared" si="1521"/>
        <v>745.54964686032145</v>
      </c>
      <c r="R2567" s="12">
        <f t="shared" si="1507"/>
        <v>0.16330506969311059</v>
      </c>
      <c r="S2567" s="24">
        <f t="shared" si="1508"/>
        <v>1769.771994198511</v>
      </c>
      <c r="T2567" s="12">
        <f t="shared" si="1522"/>
        <v>9.4626028924909775E-2</v>
      </c>
      <c r="W2567" s="24">
        <f t="shared" si="1523"/>
        <v>1116.3493767187156</v>
      </c>
      <c r="X2567" s="24">
        <f t="shared" si="1524"/>
        <v>650</v>
      </c>
      <c r="Y2567" s="13">
        <f t="shared" si="1509"/>
        <v>0.23762833314660231</v>
      </c>
      <c r="Z2567" s="24">
        <f t="shared" si="1510"/>
        <v>780.37764438736303</v>
      </c>
      <c r="AA2567" s="24">
        <f t="shared" si="1511"/>
        <v>9621.5837709035713</v>
      </c>
      <c r="AB2567" s="24">
        <f t="shared" si="1525"/>
        <v>930.94951178951851</v>
      </c>
      <c r="AC2567" s="24">
        <f t="shared" si="1526"/>
        <v>745.54964686032145</v>
      </c>
      <c r="AD2567" s="123">
        <f t="shared" si="1527"/>
        <v>12745</v>
      </c>
      <c r="AE2567" s="14">
        <f t="shared" si="1528"/>
        <v>212.41666666666666</v>
      </c>
      <c r="AF2567" s="24">
        <f t="shared" si="1512"/>
        <v>500</v>
      </c>
      <c r="AG2567" s="3">
        <f t="shared" si="1529"/>
        <v>-1</v>
      </c>
      <c r="AH2567" s="14">
        <f t="shared" si="1533"/>
        <v>0</v>
      </c>
      <c r="AI2567" s="14">
        <f t="shared" si="1534"/>
        <v>0</v>
      </c>
      <c r="AJ2567" s="14">
        <f t="shared" si="1535"/>
        <v>0.64999999999999991</v>
      </c>
      <c r="AK2567" s="14">
        <f t="shared" si="1536"/>
        <v>0.87999999999999989</v>
      </c>
      <c r="AL2567" s="24">
        <f t="shared" si="1530"/>
        <v>907.97355878175767</v>
      </c>
      <c r="AM2567" s="14">
        <f t="shared" si="1531"/>
        <v>699.59774084479966</v>
      </c>
      <c r="AN2567" s="138" t="str">
        <f t="shared" si="1532"/>
        <v>modifiée</v>
      </c>
      <c r="AP2567" s="124"/>
    </row>
    <row r="2568" spans="2:42" x14ac:dyDescent="0.25">
      <c r="B2568" s="3">
        <f t="shared" si="1513"/>
        <v>12750</v>
      </c>
      <c r="C2568" s="14">
        <f t="shared" si="1514"/>
        <v>212.5</v>
      </c>
      <c r="D2568" s="11">
        <f t="shared" si="1515"/>
        <v>1134.5929881963361</v>
      </c>
      <c r="E2568" s="11">
        <f t="shared" si="1500"/>
        <v>1147.7852579205824</v>
      </c>
      <c r="F2568" s="11">
        <f t="shared" si="1516"/>
        <v>631.96060224045846</v>
      </c>
      <c r="G2568" s="11">
        <f t="shared" si="1501"/>
        <v>900.14383301613248</v>
      </c>
      <c r="H2568" s="11">
        <f t="shared" si="1502"/>
        <v>745.64427288924639</v>
      </c>
      <c r="I2568" s="24">
        <f t="shared" si="1517"/>
        <v>631.96060224045846</v>
      </c>
      <c r="J2568" s="12">
        <f t="shared" si="1503"/>
        <v>0.20360083507094878</v>
      </c>
      <c r="K2568" s="24">
        <f t="shared" si="1504"/>
        <v>788.61480425873185</v>
      </c>
      <c r="L2568" s="12">
        <f t="shared" si="1518"/>
        <v>0.15085671977958501</v>
      </c>
      <c r="M2568" s="24">
        <f t="shared" si="1519"/>
        <v>900.14383301613248</v>
      </c>
      <c r="N2568" s="12">
        <f t="shared" si="1505"/>
        <v>0.74105830475257228</v>
      </c>
      <c r="O2568" s="24">
        <f t="shared" si="1506"/>
        <v>650</v>
      </c>
      <c r="P2568" s="12">
        <f t="shared" si="1520"/>
        <v>0.21655916372331144</v>
      </c>
      <c r="Q2568" s="24">
        <f t="shared" si="1521"/>
        <v>745.64427288924639</v>
      </c>
      <c r="R2568" s="12">
        <f t="shared" si="1507"/>
        <v>0.16403861479894907</v>
      </c>
      <c r="S2568" s="24">
        <f t="shared" si="1508"/>
        <v>1761.8579576993277</v>
      </c>
      <c r="T2568" s="12">
        <f t="shared" si="1522"/>
        <v>9.5020302203188897E-2</v>
      </c>
      <c r="W2568" s="24">
        <f t="shared" si="1523"/>
        <v>1116.5870050518622</v>
      </c>
      <c r="X2568" s="24">
        <f t="shared" si="1524"/>
        <v>650</v>
      </c>
      <c r="Y2568" s="13">
        <f t="shared" si="1509"/>
        <v>0.23760753360455414</v>
      </c>
      <c r="Z2568" s="24">
        <f t="shared" si="1510"/>
        <v>779.95632171800366</v>
      </c>
      <c r="AA2568" s="24">
        <f t="shared" si="1511"/>
        <v>9621.094612777244</v>
      </c>
      <c r="AB2568" s="24">
        <f t="shared" si="1525"/>
        <v>931.1156389705543</v>
      </c>
      <c r="AC2568" s="24">
        <f t="shared" si="1526"/>
        <v>745.64427288924639</v>
      </c>
      <c r="AD2568" s="123">
        <f t="shared" si="1527"/>
        <v>12750</v>
      </c>
      <c r="AE2568" s="14">
        <f t="shared" si="1528"/>
        <v>212.5</v>
      </c>
      <c r="AF2568" s="24">
        <f t="shared" si="1512"/>
        <v>500</v>
      </c>
      <c r="AG2568" s="3">
        <f t="shared" si="1529"/>
        <v>-1</v>
      </c>
      <c r="AH2568" s="14">
        <f t="shared" si="1533"/>
        <v>0</v>
      </c>
      <c r="AI2568" s="14">
        <f t="shared" si="1534"/>
        <v>0</v>
      </c>
      <c r="AJ2568" s="14">
        <f t="shared" si="1535"/>
        <v>0.64999999999999991</v>
      </c>
      <c r="AK2568" s="14">
        <f t="shared" si="1536"/>
        <v>0.87999999999999989</v>
      </c>
      <c r="AL2568" s="24">
        <f t="shared" si="1530"/>
        <v>908.12791051781164</v>
      </c>
      <c r="AM2568" s="14">
        <f t="shared" si="1531"/>
        <v>699.66881598376108</v>
      </c>
      <c r="AN2568" s="138" t="str">
        <f t="shared" si="1532"/>
        <v>modifiée</v>
      </c>
      <c r="AP2568" s="124"/>
    </row>
    <row r="2569" spans="2:42" x14ac:dyDescent="0.25">
      <c r="B2569" s="3">
        <f t="shared" si="1513"/>
        <v>12755</v>
      </c>
      <c r="C2569" s="14">
        <f t="shared" si="1514"/>
        <v>212.58333333333334</v>
      </c>
      <c r="D2569" s="11">
        <f t="shared" si="1515"/>
        <v>1134.651699637627</v>
      </c>
      <c r="E2569" s="11">
        <f t="shared" si="1500"/>
        <v>1148.0060333469546</v>
      </c>
      <c r="F2569" s="11">
        <f t="shared" si="1516"/>
        <v>632.111458960238</v>
      </c>
      <c r="G2569" s="11">
        <f t="shared" si="1501"/>
        <v>900.36039217985581</v>
      </c>
      <c r="H2569" s="11">
        <f t="shared" si="1502"/>
        <v>745.73929319144963</v>
      </c>
      <c r="I2569" s="24">
        <f t="shared" si="1517"/>
        <v>632.111458960238</v>
      </c>
      <c r="J2569" s="12">
        <f t="shared" si="1503"/>
        <v>0.20355574540226057</v>
      </c>
      <c r="K2569" s="24">
        <f t="shared" si="1504"/>
        <v>788.78949046165098</v>
      </c>
      <c r="L2569" s="12">
        <f t="shared" si="1518"/>
        <v>0.15079805515973585</v>
      </c>
      <c r="M2569" s="24">
        <f t="shared" si="1519"/>
        <v>900.36039217985581</v>
      </c>
      <c r="N2569" s="12">
        <f t="shared" si="1505"/>
        <v>0.74105830475257228</v>
      </c>
      <c r="O2569" s="24">
        <f t="shared" si="1506"/>
        <v>650</v>
      </c>
      <c r="P2569" s="12">
        <f t="shared" si="1520"/>
        <v>0.21641208937398401</v>
      </c>
      <c r="Q2569" s="24">
        <f t="shared" si="1521"/>
        <v>745.73929319144963</v>
      </c>
      <c r="R2569" s="12">
        <f t="shared" si="1507"/>
        <v>0.16477227147254259</v>
      </c>
      <c r="S2569" s="24">
        <f t="shared" si="1508"/>
        <v>1754.0131981591564</v>
      </c>
      <c r="T2569" s="12">
        <f t="shared" si="1522"/>
        <v>9.5414272243994763E-2</v>
      </c>
      <c r="W2569" s="24">
        <f t="shared" si="1523"/>
        <v>1116.8246125854669</v>
      </c>
      <c r="X2569" s="24">
        <f t="shared" si="1524"/>
        <v>650</v>
      </c>
      <c r="Y2569" s="13">
        <f t="shared" si="1509"/>
        <v>0.23758680663566362</v>
      </c>
      <c r="Z2569" s="24">
        <f t="shared" si="1510"/>
        <v>779.53551903719358</v>
      </c>
      <c r="AA2569" s="24">
        <f t="shared" si="1511"/>
        <v>9620.6081114855006</v>
      </c>
      <c r="AB2569" s="24">
        <f t="shared" si="1525"/>
        <v>931.28195288845825</v>
      </c>
      <c r="AC2569" s="24">
        <f t="shared" si="1526"/>
        <v>745.73929319144963</v>
      </c>
      <c r="AD2569" s="123">
        <f t="shared" si="1527"/>
        <v>12755</v>
      </c>
      <c r="AE2569" s="14">
        <f t="shared" si="1528"/>
        <v>212.58333333333334</v>
      </c>
      <c r="AF2569" s="24">
        <f t="shared" si="1512"/>
        <v>500</v>
      </c>
      <c r="AG2569" s="3">
        <f t="shared" si="1529"/>
        <v>-1</v>
      </c>
      <c r="AH2569" s="14">
        <f t="shared" si="1533"/>
        <v>0</v>
      </c>
      <c r="AI2569" s="14">
        <f t="shared" si="1534"/>
        <v>0</v>
      </c>
      <c r="AJ2569" s="14">
        <f t="shared" si="1535"/>
        <v>0.64999999999999991</v>
      </c>
      <c r="AK2569" s="14">
        <f t="shared" si="1536"/>
        <v>0.87999999999999989</v>
      </c>
      <c r="AL2569" s="24">
        <f t="shared" si="1530"/>
        <v>908.2824353578294</v>
      </c>
      <c r="AM2569" s="14">
        <f t="shared" si="1531"/>
        <v>699.74025813019205</v>
      </c>
      <c r="AN2569" s="138" t="str">
        <f t="shared" si="1532"/>
        <v>modifiée</v>
      </c>
      <c r="AP2569" s="124"/>
    </row>
    <row r="2570" spans="2:42" x14ac:dyDescent="0.25">
      <c r="B2570" s="3">
        <f t="shared" si="1513"/>
        <v>12760</v>
      </c>
      <c r="C2570" s="14">
        <f t="shared" si="1514"/>
        <v>212.66666666666666</v>
      </c>
      <c r="D2570" s="11">
        <f t="shared" si="1515"/>
        <v>1134.7103880818777</v>
      </c>
      <c r="E2570" s="11">
        <f t="shared" si="1500"/>
        <v>1148.2268087733269</v>
      </c>
      <c r="F2570" s="11">
        <f t="shared" si="1516"/>
        <v>632.26225701539772</v>
      </c>
      <c r="G2570" s="11">
        <f t="shared" si="1501"/>
        <v>900.5768042692298</v>
      </c>
      <c r="H2570" s="11">
        <f t="shared" si="1502"/>
        <v>745.83470746369358</v>
      </c>
      <c r="I2570" s="24">
        <f t="shared" si="1517"/>
        <v>632.26225701539772</v>
      </c>
      <c r="J2570" s="12">
        <f t="shared" si="1503"/>
        <v>0.20351056472408605</v>
      </c>
      <c r="K2570" s="24">
        <f t="shared" si="1504"/>
        <v>788.96460689437424</v>
      </c>
      <c r="L2570" s="12">
        <f t="shared" si="1518"/>
        <v>0.15073934832982661</v>
      </c>
      <c r="M2570" s="24">
        <f t="shared" si="1519"/>
        <v>900.5768042692298</v>
      </c>
      <c r="N2570" s="12">
        <f t="shared" si="1505"/>
        <v>0.74105830475257228</v>
      </c>
      <c r="O2570" s="24">
        <f t="shared" si="1506"/>
        <v>650</v>
      </c>
      <c r="P2570" s="12">
        <f t="shared" si="1520"/>
        <v>0.21626513063823324</v>
      </c>
      <c r="Q2570" s="24">
        <f t="shared" si="1521"/>
        <v>745.83470746369358</v>
      </c>
      <c r="R2570" s="12">
        <f t="shared" si="1507"/>
        <v>0.16550601846069241</v>
      </c>
      <c r="S2570" s="24">
        <f t="shared" si="1508"/>
        <v>1746.2370344081689</v>
      </c>
      <c r="T2570" s="12">
        <f t="shared" si="1522"/>
        <v>9.5807926243273209E-2</v>
      </c>
      <c r="W2570" s="24">
        <f t="shared" si="1523"/>
        <v>1117.0621993921025</v>
      </c>
      <c r="X2570" s="24">
        <f t="shared" si="1524"/>
        <v>650</v>
      </c>
      <c r="Y2570" s="13">
        <f t="shared" si="1509"/>
        <v>0.23756615187062372</v>
      </c>
      <c r="Z2570" s="24">
        <f t="shared" si="1510"/>
        <v>779.11523453061022</v>
      </c>
      <c r="AA2570" s="24">
        <f t="shared" si="1511"/>
        <v>9620.1242526765873</v>
      </c>
      <c r="AB2570" s="24">
        <f t="shared" si="1525"/>
        <v>931.44845342789802</v>
      </c>
      <c r="AC2570" s="24">
        <f t="shared" si="1526"/>
        <v>745.83470746369358</v>
      </c>
      <c r="AD2570" s="123">
        <f t="shared" si="1527"/>
        <v>12760</v>
      </c>
      <c r="AE2570" s="14">
        <f t="shared" si="1528"/>
        <v>212.66666666666666</v>
      </c>
      <c r="AF2570" s="24">
        <f t="shared" si="1512"/>
        <v>500</v>
      </c>
      <c r="AG2570" s="3">
        <f t="shared" si="1529"/>
        <v>-1</v>
      </c>
      <c r="AH2570" s="14">
        <f t="shared" si="1533"/>
        <v>0</v>
      </c>
      <c r="AI2570" s="14">
        <f t="shared" si="1534"/>
        <v>0</v>
      </c>
      <c r="AJ2570" s="14">
        <f t="shared" si="1535"/>
        <v>0.64999999999999991</v>
      </c>
      <c r="AK2570" s="14">
        <f t="shared" si="1536"/>
        <v>0.87999999999999989</v>
      </c>
      <c r="AL2570" s="24">
        <f t="shared" si="1530"/>
        <v>908.43713317937249</v>
      </c>
      <c r="AM2570" s="14">
        <f t="shared" si="1531"/>
        <v>699.81206696664242</v>
      </c>
      <c r="AN2570" s="138" t="str">
        <f t="shared" si="1532"/>
        <v>modifiée</v>
      </c>
      <c r="AP2570" s="124"/>
    </row>
    <row r="2571" spans="2:42" x14ac:dyDescent="0.25">
      <c r="B2571" s="3">
        <f t="shared" si="1513"/>
        <v>12765</v>
      </c>
      <c r="C2571" s="14">
        <f t="shared" si="1514"/>
        <v>212.75</v>
      </c>
      <c r="D2571" s="11">
        <f t="shared" si="1515"/>
        <v>1134.7690535470974</v>
      </c>
      <c r="E2571" s="11">
        <f t="shared" si="1500"/>
        <v>1148.4475841996991</v>
      </c>
      <c r="F2571" s="11">
        <f t="shared" si="1516"/>
        <v>632.41299636372753</v>
      </c>
      <c r="G2571" s="11">
        <f t="shared" si="1501"/>
        <v>900.79306939986805</v>
      </c>
      <c r="H2571" s="11">
        <f t="shared" si="1502"/>
        <v>745.93051538993689</v>
      </c>
      <c r="I2571" s="24">
        <f t="shared" si="1517"/>
        <v>632.41299636372753</v>
      </c>
      <c r="J2571" s="12">
        <f t="shared" si="1503"/>
        <v>0.20346529278358524</v>
      </c>
      <c r="K2571" s="24">
        <f t="shared" si="1504"/>
        <v>789.1401550591346</v>
      </c>
      <c r="L2571" s="12">
        <f t="shared" si="1518"/>
        <v>0.15068059915617557</v>
      </c>
      <c r="M2571" s="24">
        <f t="shared" si="1519"/>
        <v>900.79306939986805</v>
      </c>
      <c r="N2571" s="12">
        <f t="shared" si="1505"/>
        <v>0.74105830475257228</v>
      </c>
      <c r="O2571" s="24">
        <f t="shared" si="1506"/>
        <v>650</v>
      </c>
      <c r="P2571" s="12">
        <f t="shared" si="1520"/>
        <v>0.21611828742557809</v>
      </c>
      <c r="Q2571" s="24">
        <f t="shared" si="1521"/>
        <v>745.93051538993689</v>
      </c>
      <c r="R2571" s="12">
        <f t="shared" si="1507"/>
        <v>0.16623983459649017</v>
      </c>
      <c r="S2571" s="24">
        <f t="shared" si="1508"/>
        <v>1738.5287921815891</v>
      </c>
      <c r="T2571" s="12">
        <f t="shared" si="1522"/>
        <v>9.6201251475724531E-2</v>
      </c>
      <c r="W2571" s="24">
        <f t="shared" si="1523"/>
        <v>1117.2997655439731</v>
      </c>
      <c r="X2571" s="24">
        <f t="shared" si="1524"/>
        <v>650</v>
      </c>
      <c r="Y2571" s="13">
        <f t="shared" si="1509"/>
        <v>0.23754556894195766</v>
      </c>
      <c r="Z2571" s="24">
        <f t="shared" si="1510"/>
        <v>778.69546639315104</v>
      </c>
      <c r="AA2571" s="24">
        <f t="shared" si="1511"/>
        <v>9619.6430220696511</v>
      </c>
      <c r="AB2571" s="24">
        <f t="shared" si="1525"/>
        <v>931.61514046695493</v>
      </c>
      <c r="AC2571" s="24">
        <f t="shared" si="1526"/>
        <v>745.93051538993689</v>
      </c>
      <c r="AD2571" s="123">
        <f t="shared" si="1527"/>
        <v>12765</v>
      </c>
      <c r="AE2571" s="14">
        <f t="shared" si="1528"/>
        <v>212.75</v>
      </c>
      <c r="AF2571" s="24">
        <f t="shared" si="1512"/>
        <v>500</v>
      </c>
      <c r="AG2571" s="3">
        <f t="shared" si="1529"/>
        <v>-1</v>
      </c>
      <c r="AH2571" s="14">
        <f t="shared" si="1533"/>
        <v>0</v>
      </c>
      <c r="AI2571" s="14">
        <f t="shared" si="1534"/>
        <v>0</v>
      </c>
      <c r="AJ2571" s="14">
        <f t="shared" si="1535"/>
        <v>0.64999999999999991</v>
      </c>
      <c r="AK2571" s="14">
        <f t="shared" si="1536"/>
        <v>0.87999999999999989</v>
      </c>
      <c r="AL2571" s="24">
        <f t="shared" si="1530"/>
        <v>908.59200385383986</v>
      </c>
      <c r="AM2571" s="14">
        <f t="shared" si="1531"/>
        <v>699.88424216370663</v>
      </c>
      <c r="AN2571" s="138" t="str">
        <f t="shared" si="1532"/>
        <v>modifiée</v>
      </c>
      <c r="AP2571" s="124"/>
    </row>
    <row r="2572" spans="2:42" x14ac:dyDescent="0.25">
      <c r="B2572" s="3">
        <f t="shared" si="1513"/>
        <v>12770</v>
      </c>
      <c r="C2572" s="14">
        <f t="shared" si="1514"/>
        <v>212.83333333333334</v>
      </c>
      <c r="D2572" s="11">
        <f t="shared" si="1515"/>
        <v>1134.8276960512731</v>
      </c>
      <c r="E2572" s="11">
        <f t="shared" si="1500"/>
        <v>1148.6683596260714</v>
      </c>
      <c r="F2572" s="11">
        <f t="shared" si="1516"/>
        <v>632.56367696288373</v>
      </c>
      <c r="G2572" s="11">
        <f t="shared" si="1501"/>
        <v>901.00918768729366</v>
      </c>
      <c r="H2572" s="11">
        <f t="shared" si="1502"/>
        <v>746.02671664141258</v>
      </c>
      <c r="I2572" s="24">
        <f t="shared" si="1517"/>
        <v>632.56367696288373</v>
      </c>
      <c r="J2572" s="12">
        <f t="shared" si="1503"/>
        <v>0.20341992932705627</v>
      </c>
      <c r="K2572" s="24">
        <f t="shared" si="1504"/>
        <v>789.31613646487813</v>
      </c>
      <c r="L2572" s="12">
        <f t="shared" si="1518"/>
        <v>0.15062180750463719</v>
      </c>
      <c r="M2572" s="24">
        <f t="shared" si="1519"/>
        <v>901.00918768729366</v>
      </c>
      <c r="N2572" s="12">
        <f t="shared" si="1505"/>
        <v>0.74105830475257228</v>
      </c>
      <c r="O2572" s="24">
        <f t="shared" si="1506"/>
        <v>650</v>
      </c>
      <c r="P2572" s="12">
        <f t="shared" si="1520"/>
        <v>0.21597155964575948</v>
      </c>
      <c r="Q2572" s="24">
        <f t="shared" si="1521"/>
        <v>746.02671664141258</v>
      </c>
      <c r="R2572" s="12">
        <f t="shared" si="1507"/>
        <v>0.16697369880178586</v>
      </c>
      <c r="S2572" s="24">
        <f t="shared" si="1508"/>
        <v>1730.8878040522393</v>
      </c>
      <c r="T2572" s="12">
        <f t="shared" si="1522"/>
        <v>9.6594235296215511E-2</v>
      </c>
      <c r="W2572" s="24">
        <f t="shared" si="1523"/>
        <v>1117.5373111129149</v>
      </c>
      <c r="X2572" s="24">
        <f t="shared" si="1524"/>
        <v>650</v>
      </c>
      <c r="Y2572" s="13">
        <f t="shared" si="1509"/>
        <v>0.23752505748401925</v>
      </c>
      <c r="Z2572" s="24">
        <f t="shared" si="1510"/>
        <v>778.27621282891073</v>
      </c>
      <c r="AA2572" s="24">
        <f t="shared" si="1511"/>
        <v>9619.1644054547705</v>
      </c>
      <c r="AB2572" s="24">
        <f t="shared" si="1525"/>
        <v>931.78201387716376</v>
      </c>
      <c r="AC2572" s="24">
        <f t="shared" si="1526"/>
        <v>746.02671664141258</v>
      </c>
      <c r="AD2572" s="123">
        <f t="shared" si="1527"/>
        <v>12770</v>
      </c>
      <c r="AE2572" s="14">
        <f t="shared" si="1528"/>
        <v>212.83333333333334</v>
      </c>
      <c r="AF2572" s="24">
        <f t="shared" si="1512"/>
        <v>500</v>
      </c>
      <c r="AG2572" s="3">
        <f t="shared" si="1529"/>
        <v>-1</v>
      </c>
      <c r="AH2572" s="14">
        <f t="shared" si="1533"/>
        <v>0</v>
      </c>
      <c r="AI2572" s="14">
        <f t="shared" si="1534"/>
        <v>0</v>
      </c>
      <c r="AJ2572" s="14">
        <f t="shared" si="1535"/>
        <v>0.64999999999999991</v>
      </c>
      <c r="AK2572" s="14">
        <f t="shared" si="1536"/>
        <v>0.87999999999999989</v>
      </c>
      <c r="AL2572" s="24">
        <f t="shared" si="1530"/>
        <v>908.74704724650701</v>
      </c>
      <c r="AM2572" s="14">
        <f t="shared" si="1531"/>
        <v>699.95678338009918</v>
      </c>
      <c r="AN2572" s="138" t="str">
        <f t="shared" si="1532"/>
        <v>modifiée</v>
      </c>
      <c r="AP2572" s="124"/>
    </row>
    <row r="2573" spans="2:42" x14ac:dyDescent="0.25">
      <c r="B2573" s="3">
        <f t="shared" si="1513"/>
        <v>12775</v>
      </c>
      <c r="C2573" s="14">
        <f t="shared" si="1514"/>
        <v>212.91666666666666</v>
      </c>
      <c r="D2573" s="11">
        <f t="shared" si="1515"/>
        <v>1134.8863156123716</v>
      </c>
      <c r="E2573" s="11">
        <f t="shared" si="1500"/>
        <v>1148.8891350524434</v>
      </c>
      <c r="F2573" s="11">
        <f t="shared" si="1516"/>
        <v>632.71429877038838</v>
      </c>
      <c r="G2573" s="11">
        <f t="shared" si="1501"/>
        <v>901.22515924693937</v>
      </c>
      <c r="H2573" s="11">
        <f t="shared" si="1502"/>
        <v>746.12331087670884</v>
      </c>
      <c r="I2573" s="24">
        <f t="shared" si="1517"/>
        <v>632.71429877038838</v>
      </c>
      <c r="J2573" s="12">
        <f t="shared" si="1503"/>
        <v>0.20337447409993276</v>
      </c>
      <c r="K2573" s="24">
        <f t="shared" si="1504"/>
        <v>789.49255262730003</v>
      </c>
      <c r="L2573" s="12">
        <f t="shared" si="1518"/>
        <v>0.15056297324050796</v>
      </c>
      <c r="M2573" s="24">
        <f t="shared" si="1519"/>
        <v>901.22515924693937</v>
      </c>
      <c r="N2573" s="12">
        <f t="shared" si="1505"/>
        <v>0.74105830475257228</v>
      </c>
      <c r="O2573" s="24">
        <f t="shared" si="1506"/>
        <v>650</v>
      </c>
      <c r="P2573" s="12">
        <f t="shared" si="1520"/>
        <v>0.2158249472083924</v>
      </c>
      <c r="Q2573" s="24">
        <f t="shared" si="1521"/>
        <v>746.12331087670884</v>
      </c>
      <c r="R2573" s="12">
        <f t="shared" si="1507"/>
        <v>0.16770759008962671</v>
      </c>
      <c r="S2573" s="24">
        <f t="shared" si="1508"/>
        <v>1723.3134093635729</v>
      </c>
      <c r="T2573" s="12">
        <f t="shared" si="1522"/>
        <v>9.6986865141027626E-2</v>
      </c>
      <c r="W2573" s="24">
        <f t="shared" si="1523"/>
        <v>1117.7748361703989</v>
      </c>
      <c r="X2573" s="24">
        <f t="shared" si="1524"/>
        <v>650</v>
      </c>
      <c r="Y2573" s="13">
        <f t="shared" si="1509"/>
        <v>0.23750461713297474</v>
      </c>
      <c r="Z2573" s="24">
        <f t="shared" si="1510"/>
        <v>777.85747205111306</v>
      </c>
      <c r="AA2573" s="24">
        <f t="shared" si="1511"/>
        <v>9618.6883886922333</v>
      </c>
      <c r="AB2573" s="24">
        <f t="shared" si="1525"/>
        <v>931.94907352355381</v>
      </c>
      <c r="AC2573" s="24">
        <f t="shared" si="1526"/>
        <v>746.12331087670884</v>
      </c>
      <c r="AD2573" s="123">
        <f t="shared" si="1527"/>
        <v>12775</v>
      </c>
      <c r="AE2573" s="14">
        <f t="shared" si="1528"/>
        <v>212.91666666666666</v>
      </c>
      <c r="AF2573" s="24">
        <f t="shared" si="1512"/>
        <v>500</v>
      </c>
      <c r="AG2573" s="3">
        <f t="shared" si="1529"/>
        <v>-1</v>
      </c>
      <c r="AH2573" s="14">
        <f t="shared" si="1533"/>
        <v>0</v>
      </c>
      <c r="AI2573" s="14">
        <f t="shared" si="1534"/>
        <v>0</v>
      </c>
      <c r="AJ2573" s="14">
        <f t="shared" si="1535"/>
        <v>0.64999999999999991</v>
      </c>
      <c r="AK2573" s="14">
        <f t="shared" si="1536"/>
        <v>0.87999999999999989</v>
      </c>
      <c r="AL2573" s="24">
        <f t="shared" si="1530"/>
        <v>908.90226321656519</v>
      </c>
      <c r="AM2573" s="14">
        <f t="shared" si="1531"/>
        <v>700.02969026273138</v>
      </c>
      <c r="AN2573" s="138" t="str">
        <f t="shared" si="1532"/>
        <v>modifiée</v>
      </c>
      <c r="AP2573" s="124"/>
    </row>
    <row r="2574" spans="2:42" x14ac:dyDescent="0.25">
      <c r="B2574" s="3">
        <f t="shared" si="1513"/>
        <v>12780</v>
      </c>
      <c r="C2574" s="14">
        <f t="shared" si="1514"/>
        <v>213</v>
      </c>
      <c r="D2574" s="11">
        <f t="shared" si="1515"/>
        <v>1134.9449122483381</v>
      </c>
      <c r="E2574" s="11">
        <f t="shared" si="1500"/>
        <v>1149.1099104788157</v>
      </c>
      <c r="F2574" s="11">
        <f t="shared" si="1516"/>
        <v>632.86486174362892</v>
      </c>
      <c r="G2574" s="11">
        <f t="shared" si="1501"/>
        <v>901.44098419414775</v>
      </c>
      <c r="H2574" s="11">
        <f t="shared" si="1502"/>
        <v>746.22029774184989</v>
      </c>
      <c r="I2574" s="24">
        <f t="shared" si="1517"/>
        <v>632.86486174362892</v>
      </c>
      <c r="J2574" s="12">
        <f t="shared" si="1503"/>
        <v>0.2033289268467797</v>
      </c>
      <c r="K2574" s="24">
        <f t="shared" si="1504"/>
        <v>789.66940506888136</v>
      </c>
      <c r="L2574" s="12">
        <f t="shared" si="1518"/>
        <v>0.15050409622862113</v>
      </c>
      <c r="M2574" s="24">
        <f t="shared" si="1519"/>
        <v>901.44098419414775</v>
      </c>
      <c r="N2574" s="12">
        <f t="shared" si="1505"/>
        <v>0.74105830475257228</v>
      </c>
      <c r="O2574" s="24">
        <f t="shared" si="1506"/>
        <v>650</v>
      </c>
      <c r="P2574" s="12">
        <f t="shared" si="1520"/>
        <v>0.215678450023331</v>
      </c>
      <c r="Q2574" s="24">
        <f t="shared" si="1521"/>
        <v>746.22029774184989</v>
      </c>
      <c r="R2574" s="12">
        <f t="shared" si="1507"/>
        <v>0.16844148756664468</v>
      </c>
      <c r="S2574" s="24">
        <f t="shared" si="1508"/>
        <v>1715.8049541634091</v>
      </c>
      <c r="T2574" s="12">
        <f t="shared" si="1522"/>
        <v>9.7379128529224826E-2</v>
      </c>
      <c r="W2574" s="24">
        <f t="shared" si="1523"/>
        <v>1118.0123407875319</v>
      </c>
      <c r="X2574" s="24">
        <f t="shared" si="1524"/>
        <v>650</v>
      </c>
      <c r="Y2574" s="13">
        <f t="shared" si="1509"/>
        <v>0.23748424752680489</v>
      </c>
      <c r="Z2574" s="24">
        <f t="shared" si="1510"/>
        <v>777.4392422820938</v>
      </c>
      <c r="AA2574" s="24">
        <f t="shared" si="1511"/>
        <v>9618.2149577126456</v>
      </c>
      <c r="AB2574" s="24">
        <f t="shared" si="1525"/>
        <v>932.1163192646909</v>
      </c>
      <c r="AC2574" s="24">
        <f t="shared" si="1526"/>
        <v>746.22029774184989</v>
      </c>
      <c r="AD2574" s="123">
        <f t="shared" si="1527"/>
        <v>12780</v>
      </c>
      <c r="AE2574" s="14">
        <f t="shared" si="1528"/>
        <v>213</v>
      </c>
      <c r="AF2574" s="24">
        <f t="shared" si="1512"/>
        <v>500</v>
      </c>
      <c r="AG2574" s="3">
        <f t="shared" si="1529"/>
        <v>-1</v>
      </c>
      <c r="AH2574" s="14">
        <f t="shared" si="1533"/>
        <v>0</v>
      </c>
      <c r="AI2574" s="14">
        <f t="shared" si="1534"/>
        <v>0</v>
      </c>
      <c r="AJ2574" s="14">
        <f t="shared" si="1535"/>
        <v>0.64999999999999991</v>
      </c>
      <c r="AK2574" s="14">
        <f t="shared" si="1536"/>
        <v>0.87999999999999989</v>
      </c>
      <c r="AL2574" s="24">
        <f t="shared" si="1530"/>
        <v>909.05765161716045</v>
      </c>
      <c r="AM2574" s="14">
        <f t="shared" si="1531"/>
        <v>700.10296244678898</v>
      </c>
      <c r="AN2574" s="138" t="str">
        <f t="shared" si="1532"/>
        <v>modifiée</v>
      </c>
      <c r="AP2574" s="124"/>
    </row>
    <row r="2575" spans="2:42" x14ac:dyDescent="0.25">
      <c r="B2575" s="3">
        <f t="shared" si="1513"/>
        <v>12785</v>
      </c>
      <c r="C2575" s="14">
        <f t="shared" si="1514"/>
        <v>213.08333333333334</v>
      </c>
      <c r="D2575" s="11">
        <f t="shared" si="1515"/>
        <v>1135.0034859770969</v>
      </c>
      <c r="E2575" s="11">
        <f t="shared" si="1500"/>
        <v>1149.3306859051879</v>
      </c>
      <c r="F2575" s="11">
        <f t="shared" si="1516"/>
        <v>633.01536583985751</v>
      </c>
      <c r="G2575" s="11">
        <f t="shared" si="1501"/>
        <v>901.65666264417109</v>
      </c>
      <c r="H2575" s="11">
        <f t="shared" si="1502"/>
        <v>746.31767687037916</v>
      </c>
      <c r="I2575" s="24">
        <f t="shared" si="1517"/>
        <v>633.01536583985751</v>
      </c>
      <c r="J2575" s="12">
        <f t="shared" si="1503"/>
        <v>0.20328328731129078</v>
      </c>
      <c r="K2575" s="24">
        <f t="shared" si="1504"/>
        <v>789.8466953189253</v>
      </c>
      <c r="L2575" s="12">
        <f t="shared" si="1518"/>
        <v>0.15044517633327076</v>
      </c>
      <c r="M2575" s="24">
        <f t="shared" si="1519"/>
        <v>901.65666264417109</v>
      </c>
      <c r="N2575" s="12">
        <f t="shared" si="1505"/>
        <v>0.74105830475257228</v>
      </c>
      <c r="O2575" s="24">
        <f t="shared" si="1506"/>
        <v>650</v>
      </c>
      <c r="P2575" s="12">
        <f t="shared" si="1520"/>
        <v>0.21553206800039013</v>
      </c>
      <c r="Q2575" s="24">
        <f t="shared" si="1521"/>
        <v>746.31767687037916</v>
      </c>
      <c r="R2575" s="12">
        <f t="shared" si="1507"/>
        <v>0.1691753704354117</v>
      </c>
      <c r="S2575" s="24">
        <f t="shared" si="1508"/>
        <v>1708.3617911381689</v>
      </c>
      <c r="T2575" s="12">
        <f t="shared" si="1522"/>
        <v>9.7771013063854981E-2</v>
      </c>
      <c r="W2575" s="24">
        <f t="shared" si="1523"/>
        <v>1118.2498250350586</v>
      </c>
      <c r="X2575" s="24">
        <f t="shared" si="1524"/>
        <v>650</v>
      </c>
      <c r="Y2575" s="13">
        <f t="shared" si="1509"/>
        <v>0.23746394830529105</v>
      </c>
      <c r="Z2575" s="24">
        <f t="shared" si="1510"/>
        <v>777.02152175323249</v>
      </c>
      <c r="AA2575" s="24">
        <f t="shared" si="1511"/>
        <v>9617.7440985163903</v>
      </c>
      <c r="AB2575" s="24">
        <f t="shared" si="1525"/>
        <v>932.28375095271895</v>
      </c>
      <c r="AC2575" s="24">
        <f t="shared" si="1526"/>
        <v>746.31767687037916</v>
      </c>
      <c r="AD2575" s="123">
        <f t="shared" si="1527"/>
        <v>12785</v>
      </c>
      <c r="AE2575" s="14">
        <f t="shared" si="1528"/>
        <v>213.08333333333334</v>
      </c>
      <c r="AF2575" s="24">
        <f t="shared" si="1512"/>
        <v>500</v>
      </c>
      <c r="AG2575" s="3">
        <f t="shared" si="1529"/>
        <v>-1</v>
      </c>
      <c r="AH2575" s="14">
        <f t="shared" si="1533"/>
        <v>0</v>
      </c>
      <c r="AI2575" s="14">
        <f t="shared" si="1534"/>
        <v>0</v>
      </c>
      <c r="AJ2575" s="14">
        <f t="shared" si="1535"/>
        <v>0.64999999999999991</v>
      </c>
      <c r="AK2575" s="14">
        <f t="shared" si="1536"/>
        <v>0.87999999999999989</v>
      </c>
      <c r="AL2575" s="24">
        <f t="shared" si="1530"/>
        <v>909.21321229543469</v>
      </c>
      <c r="AM2575" s="14">
        <f t="shared" si="1531"/>
        <v>700.17659955581087</v>
      </c>
      <c r="AN2575" s="138" t="str">
        <f t="shared" si="1532"/>
        <v>modifiée</v>
      </c>
      <c r="AP2575" s="124"/>
    </row>
    <row r="2576" spans="2:42" x14ac:dyDescent="0.25">
      <c r="B2576" s="3">
        <f t="shared" si="1513"/>
        <v>12790</v>
      </c>
      <c r="C2576" s="14">
        <f t="shared" si="1514"/>
        <v>213.16666666666666</v>
      </c>
      <c r="D2576" s="11">
        <f t="shared" si="1515"/>
        <v>1135.062036816551</v>
      </c>
      <c r="E2576" s="11">
        <f t="shared" si="1500"/>
        <v>1149.5514613315599</v>
      </c>
      <c r="F2576" s="11">
        <f t="shared" si="1516"/>
        <v>633.16581101619079</v>
      </c>
      <c r="G2576" s="11">
        <f t="shared" si="1501"/>
        <v>901.87219471217145</v>
      </c>
      <c r="H2576" s="11">
        <f t="shared" si="1502"/>
        <v>746.41544788344299</v>
      </c>
      <c r="I2576" s="24">
        <f t="shared" si="1517"/>
        <v>633.16581101619079</v>
      </c>
      <c r="J2576" s="12">
        <f t="shared" si="1503"/>
        <v>0.20323755523628467</v>
      </c>
      <c r="K2576" s="24">
        <f t="shared" si="1504"/>
        <v>790.02442491359432</v>
      </c>
      <c r="L2576" s="12">
        <f t="shared" si="1518"/>
        <v>0.15038621341825145</v>
      </c>
      <c r="M2576" s="24">
        <f t="shared" si="1519"/>
        <v>901.87219471217145</v>
      </c>
      <c r="N2576" s="12">
        <f t="shared" si="1505"/>
        <v>0.74105830475257228</v>
      </c>
      <c r="O2576" s="24">
        <f t="shared" si="1506"/>
        <v>650</v>
      </c>
      <c r="P2576" s="12">
        <f t="shared" si="1520"/>
        <v>0.21538580104950189</v>
      </c>
      <c r="Q2576" s="24">
        <f t="shared" si="1521"/>
        <v>746.41544788344299</v>
      </c>
      <c r="R2576" s="12">
        <f t="shared" si="1507"/>
        <v>0.16990921799674774</v>
      </c>
      <c r="S2576" s="24">
        <f t="shared" si="1508"/>
        <v>1700.9832795477596</v>
      </c>
      <c r="T2576" s="12">
        <f t="shared" si="1522"/>
        <v>9.8162506433212671E-2</v>
      </c>
      <c r="W2576" s="24">
        <f t="shared" si="1523"/>
        <v>1118.4872889833639</v>
      </c>
      <c r="X2576" s="24">
        <f t="shared" si="1524"/>
        <v>650</v>
      </c>
      <c r="Y2576" s="13">
        <f t="shared" si="1509"/>
        <v>0.23744371911000578</v>
      </c>
      <c r="Z2576" s="24">
        <f t="shared" si="1510"/>
        <v>776.60430870490131</v>
      </c>
      <c r="AA2576" s="24">
        <f t="shared" si="1511"/>
        <v>9617.2757971732626</v>
      </c>
      <c r="AB2576" s="24">
        <f t="shared" si="1525"/>
        <v>932.45136843340345</v>
      </c>
      <c r="AC2576" s="24">
        <f t="shared" si="1526"/>
        <v>746.41544788344299</v>
      </c>
      <c r="AD2576" s="123">
        <f t="shared" si="1527"/>
        <v>12790</v>
      </c>
      <c r="AE2576" s="14">
        <f t="shared" si="1528"/>
        <v>213.16666666666666</v>
      </c>
      <c r="AF2576" s="24">
        <f t="shared" si="1512"/>
        <v>500</v>
      </c>
      <c r="AG2576" s="3">
        <f t="shared" si="1529"/>
        <v>-1</v>
      </c>
      <c r="AH2576" s="14">
        <f t="shared" si="1533"/>
        <v>0</v>
      </c>
      <c r="AI2576" s="14">
        <f t="shared" si="1534"/>
        <v>0</v>
      </c>
      <c r="AJ2576" s="14">
        <f t="shared" si="1535"/>
        <v>0.64999999999999991</v>
      </c>
      <c r="AK2576" s="14">
        <f t="shared" si="1536"/>
        <v>0.87999999999999989</v>
      </c>
      <c r="AL2576" s="24">
        <f t="shared" si="1530"/>
        <v>909.36894509256672</v>
      </c>
      <c r="AM2576" s="14">
        <f t="shared" si="1531"/>
        <v>700.25060120176965</v>
      </c>
      <c r="AN2576" s="138" t="str">
        <f t="shared" si="1532"/>
        <v>modifiée</v>
      </c>
      <c r="AP2576" s="124"/>
    </row>
    <row r="2577" spans="2:42" x14ac:dyDescent="0.25">
      <c r="B2577" s="3">
        <f t="shared" si="1513"/>
        <v>12795</v>
      </c>
      <c r="C2577" s="14">
        <f t="shared" si="1514"/>
        <v>213.25</v>
      </c>
      <c r="D2577" s="11">
        <f t="shared" si="1515"/>
        <v>1135.1205647845832</v>
      </c>
      <c r="E2577" s="11">
        <f t="shared" si="1500"/>
        <v>1149.7722367579322</v>
      </c>
      <c r="F2577" s="11">
        <f t="shared" si="1516"/>
        <v>633.31619722960909</v>
      </c>
      <c r="G2577" s="11">
        <f t="shared" si="1501"/>
        <v>902.08758051322093</v>
      </c>
      <c r="H2577" s="11">
        <f t="shared" si="1502"/>
        <v>746.51361038987625</v>
      </c>
      <c r="I2577" s="24">
        <f t="shared" si="1517"/>
        <v>633.31619722960909</v>
      </c>
      <c r="J2577" s="12">
        <f t="shared" si="1503"/>
        <v>0.20319173036370178</v>
      </c>
      <c r="K2577" s="24">
        <f t="shared" si="1504"/>
        <v>790.20259539594724</v>
      </c>
      <c r="L2577" s="12">
        <f t="shared" si="1518"/>
        <v>0.15032720734681473</v>
      </c>
      <c r="M2577" s="24">
        <f t="shared" si="1519"/>
        <v>902.08758051322093</v>
      </c>
      <c r="N2577" s="12">
        <f t="shared" si="1505"/>
        <v>0.74105830475257228</v>
      </c>
      <c r="O2577" s="24">
        <f t="shared" si="1506"/>
        <v>650</v>
      </c>
      <c r="P2577" s="12">
        <f t="shared" si="1520"/>
        <v>0.21523964908055965</v>
      </c>
      <c r="Q2577" s="24">
        <f t="shared" si="1521"/>
        <v>746.51361038987625</v>
      </c>
      <c r="R2577" s="12">
        <f t="shared" si="1507"/>
        <v>0.17064300965199167</v>
      </c>
      <c r="S2577" s="24">
        <f t="shared" si="1508"/>
        <v>1693.6687851609859</v>
      </c>
      <c r="T2577" s="12">
        <f t="shared" si="1522"/>
        <v>9.8553596412005937E-2</v>
      </c>
      <c r="W2577" s="24">
        <f t="shared" si="1523"/>
        <v>1118.7247327024738</v>
      </c>
      <c r="X2577" s="24">
        <f t="shared" si="1524"/>
        <v>650</v>
      </c>
      <c r="Y2577" s="13">
        <f t="shared" si="1509"/>
        <v>0.23742355958431677</v>
      </c>
      <c r="Z2577" s="24">
        <f t="shared" si="1510"/>
        <v>776.18760138645939</v>
      </c>
      <c r="AA2577" s="24">
        <f t="shared" si="1511"/>
        <v>9616.8100398226525</v>
      </c>
      <c r="AB2577" s="24">
        <f t="shared" si="1525"/>
        <v>932.61917154617504</v>
      </c>
      <c r="AC2577" s="24">
        <f t="shared" si="1526"/>
        <v>746.51361038987625</v>
      </c>
      <c r="AD2577" s="123">
        <f t="shared" si="1527"/>
        <v>12795</v>
      </c>
      <c r="AE2577" s="14">
        <f t="shared" si="1528"/>
        <v>213.25</v>
      </c>
      <c r="AF2577" s="24">
        <f t="shared" si="1512"/>
        <v>500</v>
      </c>
      <c r="AG2577" s="3">
        <f t="shared" si="1529"/>
        <v>-1</v>
      </c>
      <c r="AH2577" s="14">
        <f t="shared" si="1533"/>
        <v>0</v>
      </c>
      <c r="AI2577" s="14">
        <f t="shared" si="1534"/>
        <v>0</v>
      </c>
      <c r="AJ2577" s="14">
        <f t="shared" si="1535"/>
        <v>0.64999999999999991</v>
      </c>
      <c r="AK2577" s="14">
        <f t="shared" si="1536"/>
        <v>0.87999999999999989</v>
      </c>
      <c r="AL2577" s="24">
        <f t="shared" si="1530"/>
        <v>909.52484984381329</v>
      </c>
      <c r="AM2577" s="14">
        <f t="shared" si="1531"/>
        <v>700.32496698515274</v>
      </c>
      <c r="AN2577" s="138" t="str">
        <f t="shared" si="1532"/>
        <v>modifiée</v>
      </c>
      <c r="AP2577" s="124"/>
    </row>
    <row r="2578" spans="2:42" x14ac:dyDescent="0.25">
      <c r="B2578" s="3">
        <f t="shared" si="1513"/>
        <v>12800</v>
      </c>
      <c r="C2578" s="14">
        <f t="shared" si="1514"/>
        <v>213.33333333333334</v>
      </c>
      <c r="D2578" s="11">
        <f t="shared" si="1515"/>
        <v>1135.179069899054</v>
      </c>
      <c r="E2578" s="11">
        <f t="shared" ref="E2578:E2641" si="1537">IF(B2578&lt;=40*60,20+345*CRed_1*LOG(8*C2578+1,10),ThetaG40+(ThetaG120-ThetaG40)/80*(C2578-40))</f>
        <v>1149.9930121843045</v>
      </c>
      <c r="F2578" s="11">
        <f t="shared" si="1516"/>
        <v>633.46652443695586</v>
      </c>
      <c r="G2578" s="11">
        <f t="shared" ref="G2578:G2641" si="1538">M2578</f>
        <v>902.30282016230149</v>
      </c>
      <c r="H2578" s="11">
        <f t="shared" ref="H2578:H2641" si="1539">Q2578</f>
        <v>746.61216398628824</v>
      </c>
      <c r="I2578" s="24">
        <f t="shared" si="1517"/>
        <v>633.46652443695586</v>
      </c>
      <c r="J2578" s="12">
        <f t="shared" ref="J2578:J2641" si="1540">Cp*RhoP/(K2578*RhoA)*dP/1000*MassivSS</f>
        <v>0.20314581243460109</v>
      </c>
      <c r="K2578" s="24">
        <f t="shared" ref="K2578:K2641" si="1541">IF(I2578&lt;600,425+0.773*I2578-1.69/1000*I2578^2+2.22/1000^2*I2578^3,IF(I2578&lt;735,666+13002/(738-I2578),IF(I2578&lt;900,545+17820/(I2578-731),650)))</f>
        <v>790.38120831597621</v>
      </c>
      <c r="L2578" s="12">
        <f t="shared" si="1518"/>
        <v>0.15026815798174567</v>
      </c>
      <c r="M2578" s="24">
        <f t="shared" si="1519"/>
        <v>902.30282016230149</v>
      </c>
      <c r="N2578" s="12">
        <f t="shared" ref="N2578:N2641" si="1542">Cp*RhoP/(O2578*RhoA)*dP/1000*MassivW</f>
        <v>0.74105830475257228</v>
      </c>
      <c r="O2578" s="24">
        <f t="shared" ref="O2578:O2641" si="1543">IF(M2578&lt;600,425+0.773*M2578-1.69/1000*M2578^2+2.22/1000^2*M2578^3,IF(M2578&lt;735,666+13002/(738-M2578),IF(M2578&lt;900,545+17820/(M2578-731),650)))</f>
        <v>650</v>
      </c>
      <c r="P2578" s="12">
        <f t="shared" si="1520"/>
        <v>0.21509361200371277</v>
      </c>
      <c r="Q2578" s="24">
        <f t="shared" si="1521"/>
        <v>746.61216398628824</v>
      </c>
      <c r="R2578" s="12">
        <f t="shared" ref="R2578:R2641" si="1544">Cp*RhoP/(S2578*RhoA)*dP/1000*MassivSI</f>
        <v>0.17137672490522451</v>
      </c>
      <c r="S2578" s="24">
        <f t="shared" ref="S2578:S2641" si="1545">IF(Q2578&lt;600,425+0.773*Q2578-1.69/1000*Q2578^2+2.22/1000^2*Q2578^3,IF(Q2578&lt;735,666+13002/(738-Q2578),IF(Q2578&lt;900,545+17820/(Q2578-731),650)))</f>
        <v>1686.4176801916024</v>
      </c>
      <c r="T2578" s="12">
        <f t="shared" si="1522"/>
        <v>9.8944270862588446E-2</v>
      </c>
      <c r="W2578" s="24">
        <f t="shared" si="1523"/>
        <v>1118.9621562620582</v>
      </c>
      <c r="X2578" s="24">
        <f t="shared" si="1524"/>
        <v>650</v>
      </c>
      <c r="Y2578" s="13">
        <f t="shared" ref="Y2578:Y2641" si="1546">MAX(MassivSSCO/(X2578*RhoA)*DeltaT*(Z2578+AA2578),L2578)</f>
        <v>0.23740346937336351</v>
      </c>
      <c r="Z2578" s="24">
        <f t="shared" ref="Z2578:Z2641" si="1547">AlphaC*(E2578-W2578)</f>
        <v>775.77139805615616</v>
      </c>
      <c r="AA2578" s="24">
        <f t="shared" ref="AA2578:AA2641" si="1548">Phi*EpsilonF*0.7*Botzman/10^8*EpsilonA*((E2578+273)^4-(W2578+273)^4)</f>
        <v>9616.3468126726184</v>
      </c>
      <c r="AB2578" s="24">
        <f t="shared" si="1525"/>
        <v>932.78716012417317</v>
      </c>
      <c r="AC2578" s="24">
        <f t="shared" si="1526"/>
        <v>746.61216398628824</v>
      </c>
      <c r="AD2578" s="123">
        <f t="shared" si="1527"/>
        <v>12800</v>
      </c>
      <c r="AE2578" s="14">
        <f t="shared" si="1528"/>
        <v>213.33333333333334</v>
      </c>
      <c r="AF2578" s="24">
        <f t="shared" ref="AF2578:AF2641" si="1549">IF(AC2578&lt;=450,Thetha0_0,IF(AC2578&gt;=650,Thetha0_2,(IF(AC2578&lt;=550,Thetha0_0+(Thetha0_1-Thetha0_0)/100*(AC2578-450),Thetha0_1+(Thetha0_2-Thetha0_1)/100*(AC2578-550)))))</f>
        <v>500</v>
      </c>
      <c r="AG2578" s="3">
        <f t="shared" si="1529"/>
        <v>-1</v>
      </c>
      <c r="AH2578" s="14">
        <f t="shared" si="1533"/>
        <v>0</v>
      </c>
      <c r="AI2578" s="14">
        <f t="shared" si="1534"/>
        <v>0</v>
      </c>
      <c r="AJ2578" s="14">
        <f t="shared" si="1535"/>
        <v>0.64999999999999991</v>
      </c>
      <c r="AK2578" s="14">
        <f t="shared" si="1536"/>
        <v>0.87999999999999989</v>
      </c>
      <c r="AL2578" s="24">
        <f t="shared" si="1530"/>
        <v>909.68092637855148</v>
      </c>
      <c r="AM2578" s="14">
        <f t="shared" si="1531"/>
        <v>700.39969649504474</v>
      </c>
      <c r="AN2578" s="138" t="str">
        <f t="shared" si="1532"/>
        <v>modifiée</v>
      </c>
      <c r="AP2578" s="124"/>
    </row>
    <row r="2579" spans="2:42" x14ac:dyDescent="0.25">
      <c r="B2579" s="3">
        <f t="shared" ref="B2579:B2642" si="1550">B2578+DeltaT</f>
        <v>12805</v>
      </c>
      <c r="C2579" s="14">
        <f t="shared" ref="C2579:C2642" si="1551">B2579/60</f>
        <v>213.41666666666666</v>
      </c>
      <c r="D2579" s="11">
        <f t="shared" ref="D2579:D2642" si="1552">20+345*LOG(8*C2579+1,10)</f>
        <v>1135.2375521778044</v>
      </c>
      <c r="E2579" s="11">
        <f t="shared" si="1537"/>
        <v>1150.2137876106767</v>
      </c>
      <c r="F2579" s="11">
        <f t="shared" ref="F2579:F2642" si="1553">I2579</f>
        <v>633.61679259493758</v>
      </c>
      <c r="G2579" s="11">
        <f t="shared" si="1538"/>
        <v>902.51791377430516</v>
      </c>
      <c r="H2579" s="11">
        <f t="shared" si="1539"/>
        <v>746.71110825715084</v>
      </c>
      <c r="I2579" s="24">
        <f t="shared" ref="I2579:I2642" si="1554">I2578+IF(Limit=Oui,MAX(0,L2578),L2578)</f>
        <v>633.61679259493758</v>
      </c>
      <c r="J2579" s="12">
        <f t="shared" si="1540"/>
        <v>0.20309980118915627</v>
      </c>
      <c r="K2579" s="24">
        <f t="shared" si="1541"/>
        <v>790.56026523064497</v>
      </c>
      <c r="L2579" s="12">
        <f t="shared" ref="L2579:L2642" si="1555">LambdaP*MassivSS/(dP/1000)/(K2579*RhoA)/(1+J2579/3)*(D2579-I2579)*DeltaT-(EXP(J2579/10)-1)*(D2579-D2578)</f>
        <v>0.15020906518524485</v>
      </c>
      <c r="M2579" s="24">
        <f t="shared" ref="M2579:M2642" si="1556">M2578+IF(Limit=Oui,MAX(0,P2578),P2578)</f>
        <v>902.51791377430516</v>
      </c>
      <c r="N2579" s="12">
        <f t="shared" si="1542"/>
        <v>0.74105830475257228</v>
      </c>
      <c r="O2579" s="24">
        <f t="shared" si="1543"/>
        <v>650</v>
      </c>
      <c r="P2579" s="12">
        <f t="shared" ref="P2579:P2642" si="1557">LambdaP*MassivW/(dP/1000)/(O2579*RhoA)/(1+N2579/3)*(D2579-M2579)*DeltaT-(EXP(N2579/10)-1)*(D2579-D2578)</f>
        <v>0.21494768972893236</v>
      </c>
      <c r="Q2579" s="24">
        <f t="shared" ref="Q2579:Q2642" si="1558">Q2578+IF(Limit=Oui,MAX(0,T2578),T2578)</f>
        <v>746.71110825715084</v>
      </c>
      <c r="R2579" s="12">
        <f t="shared" si="1544"/>
        <v>0.17211034336545722</v>
      </c>
      <c r="S2579" s="24">
        <f t="shared" si="1545"/>
        <v>1679.2293432348611</v>
      </c>
      <c r="T2579" s="12">
        <f t="shared" ref="T2579:T2642" si="1559">LambdaP*MassivSI/(dP/1000)/(S2579*RhoA)/(1+R2579/3)*(D2579-Q2579)*DeltaT-(EXP(R2579/10)-1)*(D2579-D2578)</f>
        <v>9.9334517736003269E-2</v>
      </c>
      <c r="W2579" s="24">
        <f t="shared" ref="W2579:W2642" si="1560">W2578+IF(Limit=Oui,MAX(0,Y2578),Y2578)</f>
        <v>1119.1995597314317</v>
      </c>
      <c r="X2579" s="24">
        <f t="shared" ref="X2579:X2642" si="1561">IF(W2579&lt;600,425+0.773*W2579-1.69/1000*W2579^2+2.22/1000^2*W2579^3,IF(W2579&lt;735,666+13002/(738-W2579),IF(W2579&lt;900,545+17820/(W2579-731),650)))</f>
        <v>650</v>
      </c>
      <c r="Y2579" s="13">
        <f t="shared" si="1546"/>
        <v>0.23738344812406004</v>
      </c>
      <c r="Z2579" s="24">
        <f t="shared" si="1547"/>
        <v>775.35569698112567</v>
      </c>
      <c r="AA2579" s="24">
        <f t="shared" si="1548"/>
        <v>9615.8861020000149</v>
      </c>
      <c r="AB2579" s="24">
        <f t="shared" ref="AB2579:AB2642" si="1562">MAX(M2579,AVERAGE(W2579,AC2579))</f>
        <v>932.95533399429132</v>
      </c>
      <c r="AC2579" s="24">
        <f t="shared" ref="AC2579:AC2642" si="1563">Q2579</f>
        <v>746.71110825715084</v>
      </c>
      <c r="AD2579" s="123">
        <f t="shared" ref="AD2579:AD2642" si="1564">B2579</f>
        <v>12805</v>
      </c>
      <c r="AE2579" s="14">
        <f t="shared" ref="AE2579:AE2642" si="1565">C2579</f>
        <v>213.41666666666666</v>
      </c>
      <c r="AF2579" s="24">
        <f t="shared" si="1549"/>
        <v>500</v>
      </c>
      <c r="AG2579" s="3">
        <f t="shared" ref="AG2579:AG2642" si="1566">IF(C2579&lt;=30,AH2579,IF(C2579&lt;=60,AI2579,IF(C2579&lt;=90,AJ2579,IF(C2579&lt;=120,AK2579,-1))))</f>
        <v>-1</v>
      </c>
      <c r="AH2579" s="14">
        <f t="shared" si="1533"/>
        <v>0</v>
      </c>
      <c r="AI2579" s="14">
        <f t="shared" si="1534"/>
        <v>0</v>
      </c>
      <c r="AJ2579" s="14">
        <f t="shared" si="1535"/>
        <v>0.64999999999999991</v>
      </c>
      <c r="AK2579" s="14">
        <f t="shared" si="1536"/>
        <v>0.87999999999999989</v>
      </c>
      <c r="AL2579" s="24">
        <f t="shared" ref="AL2579:AL2642" si="1567">MAX(M2579,AVERAGE(W2579,AM2579))</f>
        <v>909.83717452032147</v>
      </c>
      <c r="AM2579" s="14">
        <f t="shared" ref="AM2579:AM2642" si="1568">IF(W2579&gt;=AF2579,(1+(W2579-AF2579)*AG2579/10000)*AC2579,AC2579)</f>
        <v>700.47478930921113</v>
      </c>
      <c r="AN2579" s="138" t="str">
        <f t="shared" ref="AN2579:AN2642" si="1569">IF(AM2579=AC2579,"","modifiée")</f>
        <v>modifiée</v>
      </c>
      <c r="AP2579" s="124"/>
    </row>
    <row r="2580" spans="2:42" x14ac:dyDescent="0.25">
      <c r="B2580" s="3">
        <f t="shared" si="1550"/>
        <v>12810</v>
      </c>
      <c r="C2580" s="14">
        <f t="shared" si="1551"/>
        <v>213.5</v>
      </c>
      <c r="D2580" s="11">
        <f t="shared" si="1552"/>
        <v>1135.2960116386541</v>
      </c>
      <c r="E2580" s="11">
        <f t="shared" si="1537"/>
        <v>1150.434563037049</v>
      </c>
      <c r="F2580" s="11">
        <f t="shared" si="1553"/>
        <v>633.76700166012279</v>
      </c>
      <c r="G2580" s="11">
        <f t="shared" si="1538"/>
        <v>902.73286146403404</v>
      </c>
      <c r="H2580" s="11">
        <f t="shared" si="1539"/>
        <v>746.81044277488684</v>
      </c>
      <c r="I2580" s="24">
        <f t="shared" si="1554"/>
        <v>633.76700166012279</v>
      </c>
      <c r="J2580" s="12">
        <f t="shared" si="1540"/>
        <v>0.20305369636665291</v>
      </c>
      <c r="K2580" s="24">
        <f t="shared" si="1541"/>
        <v>790.73976770392608</v>
      </c>
      <c r="L2580" s="12">
        <f t="shared" si="1555"/>
        <v>0.15014992881903799</v>
      </c>
      <c r="M2580" s="24">
        <f t="shared" si="1556"/>
        <v>902.73286146403404</v>
      </c>
      <c r="N2580" s="12">
        <f t="shared" si="1542"/>
        <v>0.74105830475257228</v>
      </c>
      <c r="O2580" s="24">
        <f t="shared" si="1543"/>
        <v>650</v>
      </c>
      <c r="P2580" s="12">
        <f t="shared" si="1557"/>
        <v>0.21480188216642881</v>
      </c>
      <c r="Q2580" s="24">
        <f t="shared" si="1558"/>
        <v>746.81044277488684</v>
      </c>
      <c r="R2580" s="12">
        <f t="shared" si="1544"/>
        <v>0.17284384474876946</v>
      </c>
      <c r="S2580" s="24">
        <f t="shared" si="1545"/>
        <v>1672.103159204695</v>
      </c>
      <c r="T2580" s="12">
        <f t="shared" si="1559"/>
        <v>9.9724325073181935E-2</v>
      </c>
      <c r="W2580" s="24">
        <f t="shared" si="1560"/>
        <v>1119.4369431795558</v>
      </c>
      <c r="X2580" s="24">
        <f t="shared" si="1561"/>
        <v>650</v>
      </c>
      <c r="Y2580" s="13">
        <f t="shared" si="1546"/>
        <v>0.23736349548508659</v>
      </c>
      <c r="Z2580" s="24">
        <f t="shared" si="1547"/>
        <v>774.94049643732978</v>
      </c>
      <c r="AA2580" s="24">
        <f t="shared" si="1548"/>
        <v>9615.427894150178</v>
      </c>
      <c r="AB2580" s="24">
        <f t="shared" si="1562"/>
        <v>933.12369297722125</v>
      </c>
      <c r="AC2580" s="24">
        <f t="shared" si="1563"/>
        <v>746.81044277488684</v>
      </c>
      <c r="AD2580" s="123">
        <f t="shared" si="1564"/>
        <v>12810</v>
      </c>
      <c r="AE2580" s="14">
        <f t="shared" si="1565"/>
        <v>213.5</v>
      </c>
      <c r="AF2580" s="24">
        <f t="shared" si="1549"/>
        <v>500</v>
      </c>
      <c r="AG2580" s="3">
        <f t="shared" si="1566"/>
        <v>-1</v>
      </c>
      <c r="AH2580" s="14">
        <f t="shared" si="1533"/>
        <v>0</v>
      </c>
      <c r="AI2580" s="14">
        <f t="shared" si="1534"/>
        <v>0</v>
      </c>
      <c r="AJ2580" s="14">
        <f t="shared" si="1535"/>
        <v>0.64999999999999991</v>
      </c>
      <c r="AK2580" s="14">
        <f t="shared" si="1536"/>
        <v>0.87999999999999989</v>
      </c>
      <c r="AL2580" s="24">
        <f t="shared" si="1567"/>
        <v>909.99359408686905</v>
      </c>
      <c r="AM2580" s="14">
        <f t="shared" si="1568"/>
        <v>700.55024499418221</v>
      </c>
      <c r="AN2580" s="138" t="str">
        <f t="shared" si="1569"/>
        <v>modifiée</v>
      </c>
      <c r="AP2580" s="124"/>
    </row>
    <row r="2581" spans="2:42" x14ac:dyDescent="0.25">
      <c r="B2581" s="3">
        <f t="shared" si="1550"/>
        <v>12815</v>
      </c>
      <c r="C2581" s="14">
        <f t="shared" si="1551"/>
        <v>213.58333333333334</v>
      </c>
      <c r="D2581" s="11">
        <f t="shared" si="1552"/>
        <v>1135.3544482994014</v>
      </c>
      <c r="E2581" s="11">
        <f t="shared" si="1537"/>
        <v>1150.6553384634212</v>
      </c>
      <c r="F2581" s="11">
        <f t="shared" si="1553"/>
        <v>633.91715158894181</v>
      </c>
      <c r="G2581" s="11">
        <f t="shared" si="1538"/>
        <v>902.94766334620044</v>
      </c>
      <c r="H2581" s="11">
        <f t="shared" si="1539"/>
        <v>746.91016709996006</v>
      </c>
      <c r="I2581" s="24">
        <f t="shared" si="1554"/>
        <v>633.91715158894181</v>
      </c>
      <c r="J2581" s="12">
        <f t="shared" si="1540"/>
        <v>0.2030074977054846</v>
      </c>
      <c r="K2581" s="24">
        <f t="shared" si="1541"/>
        <v>790.91971730683929</v>
      </c>
      <c r="L2581" s="12">
        <f t="shared" si="1555"/>
        <v>0.15009074874431774</v>
      </c>
      <c r="M2581" s="24">
        <f t="shared" si="1556"/>
        <v>902.94766334620044</v>
      </c>
      <c r="N2581" s="12">
        <f t="shared" si="1542"/>
        <v>0.74105830475257228</v>
      </c>
      <c r="O2581" s="24">
        <f t="shared" si="1543"/>
        <v>650</v>
      </c>
      <c r="P2581" s="12">
        <f t="shared" si="1557"/>
        <v>0.21465618922644239</v>
      </c>
      <c r="Q2581" s="24">
        <f t="shared" si="1558"/>
        <v>746.91016709996006</v>
      </c>
      <c r="R2581" s="12">
        <f t="shared" si="1544"/>
        <v>0.17357720888041045</v>
      </c>
      <c r="S2581" s="24">
        <f t="shared" si="1545"/>
        <v>1665.0385192714118</v>
      </c>
      <c r="T2581" s="12">
        <f t="shared" si="1559"/>
        <v>0.10011368100597602</v>
      </c>
      <c r="W2581" s="24">
        <f t="shared" si="1560"/>
        <v>1119.674306675041</v>
      </c>
      <c r="X2581" s="24">
        <f t="shared" si="1561"/>
        <v>650</v>
      </c>
      <c r="Y2581" s="13">
        <f t="shared" si="1546"/>
        <v>0.23734361110687746</v>
      </c>
      <c r="Z2581" s="24">
        <f t="shared" si="1547"/>
        <v>774.52579470950695</v>
      </c>
      <c r="AA2581" s="24">
        <f t="shared" si="1548"/>
        <v>9614.9721755364553</v>
      </c>
      <c r="AB2581" s="24">
        <f t="shared" si="1562"/>
        <v>933.29223688750051</v>
      </c>
      <c r="AC2581" s="24">
        <f t="shared" si="1563"/>
        <v>746.91016709996006</v>
      </c>
      <c r="AD2581" s="123">
        <f t="shared" si="1564"/>
        <v>12815</v>
      </c>
      <c r="AE2581" s="14">
        <f t="shared" si="1565"/>
        <v>213.58333333333334</v>
      </c>
      <c r="AF2581" s="24">
        <f t="shared" si="1549"/>
        <v>500</v>
      </c>
      <c r="AG2581" s="3">
        <f t="shared" si="1566"/>
        <v>-1</v>
      </c>
      <c r="AH2581" s="14">
        <f t="shared" si="1533"/>
        <v>0</v>
      </c>
      <c r="AI2581" s="14">
        <f t="shared" si="1534"/>
        <v>0</v>
      </c>
      <c r="AJ2581" s="14">
        <f t="shared" si="1535"/>
        <v>0.64999999999999991</v>
      </c>
      <c r="AK2581" s="14">
        <f t="shared" si="1536"/>
        <v>0.87999999999999989</v>
      </c>
      <c r="AL2581" s="24">
        <f t="shared" si="1567"/>
        <v>910.15018489019019</v>
      </c>
      <c r="AM2581" s="14">
        <f t="shared" si="1568"/>
        <v>700.62606310533943</v>
      </c>
      <c r="AN2581" s="138" t="str">
        <f t="shared" si="1569"/>
        <v>modifiée</v>
      </c>
      <c r="AP2581" s="124"/>
    </row>
    <row r="2582" spans="2:42" x14ac:dyDescent="0.25">
      <c r="B2582" s="3">
        <f t="shared" si="1550"/>
        <v>12820</v>
      </c>
      <c r="C2582" s="14">
        <f t="shared" si="1551"/>
        <v>213.66666666666666</v>
      </c>
      <c r="D2582" s="11">
        <f t="shared" si="1552"/>
        <v>1135.4128621778241</v>
      </c>
      <c r="E2582" s="11">
        <f t="shared" si="1537"/>
        <v>1150.8761138897935</v>
      </c>
      <c r="F2582" s="11">
        <f t="shared" si="1553"/>
        <v>634.06724233768614</v>
      </c>
      <c r="G2582" s="11">
        <f t="shared" si="1538"/>
        <v>903.16231953542683</v>
      </c>
      <c r="H2582" s="11">
        <f t="shared" si="1539"/>
        <v>747.01028078096601</v>
      </c>
      <c r="I2582" s="24">
        <f t="shared" si="1554"/>
        <v>634.06724233768614</v>
      </c>
      <c r="J2582" s="12">
        <f t="shared" si="1540"/>
        <v>0.20296120494314956</v>
      </c>
      <c r="K2582" s="24">
        <f t="shared" si="1541"/>
        <v>791.10011561748968</v>
      </c>
      <c r="L2582" s="12">
        <f t="shared" si="1555"/>
        <v>0.15003152482173729</v>
      </c>
      <c r="M2582" s="24">
        <f t="shared" si="1556"/>
        <v>903.16231953542683</v>
      </c>
      <c r="N2582" s="12">
        <f t="shared" si="1542"/>
        <v>0.74105830475257228</v>
      </c>
      <c r="O2582" s="24">
        <f t="shared" si="1543"/>
        <v>650</v>
      </c>
      <c r="P2582" s="12">
        <f t="shared" si="1557"/>
        <v>0.21451061081922629</v>
      </c>
      <c r="Q2582" s="24">
        <f t="shared" si="1558"/>
        <v>747.01028078096601</v>
      </c>
      <c r="R2582" s="12">
        <f t="shared" si="1544"/>
        <v>0.17431041569685307</v>
      </c>
      <c r="S2582" s="24">
        <f t="shared" si="1545"/>
        <v>1658.034820799988</v>
      </c>
      <c r="T2582" s="12">
        <f t="shared" si="1559"/>
        <v>0.10050257375819799</v>
      </c>
      <c r="W2582" s="24">
        <f t="shared" si="1560"/>
        <v>1119.9116502861477</v>
      </c>
      <c r="X2582" s="24">
        <f t="shared" si="1561"/>
        <v>650</v>
      </c>
      <c r="Y2582" s="13">
        <f t="shared" si="1546"/>
        <v>0.23732379464161857</v>
      </c>
      <c r="Z2582" s="24">
        <f t="shared" si="1547"/>
        <v>774.11159009114385</v>
      </c>
      <c r="AA2582" s="24">
        <f t="shared" si="1548"/>
        <v>9614.5189326401178</v>
      </c>
      <c r="AB2582" s="24">
        <f t="shared" si="1562"/>
        <v>933.46096553355687</v>
      </c>
      <c r="AC2582" s="24">
        <f t="shared" si="1563"/>
        <v>747.01028078096601</v>
      </c>
      <c r="AD2582" s="123">
        <f t="shared" si="1564"/>
        <v>12820</v>
      </c>
      <c r="AE2582" s="14">
        <f t="shared" si="1565"/>
        <v>213.66666666666666</v>
      </c>
      <c r="AF2582" s="24">
        <f t="shared" si="1549"/>
        <v>500</v>
      </c>
      <c r="AG2582" s="3">
        <f t="shared" si="1566"/>
        <v>-1</v>
      </c>
      <c r="AH2582" s="14">
        <f t="shared" si="1533"/>
        <v>0</v>
      </c>
      <c r="AI2582" s="14">
        <f t="shared" si="1534"/>
        <v>0</v>
      </c>
      <c r="AJ2582" s="14">
        <f t="shared" si="1535"/>
        <v>0.64999999999999991</v>
      </c>
      <c r="AK2582" s="14">
        <f t="shared" si="1536"/>
        <v>0.87999999999999989</v>
      </c>
      <c r="AL2582" s="24">
        <f t="shared" si="1567"/>
        <v>910.30694673657445</v>
      </c>
      <c r="AM2582" s="14">
        <f t="shared" si="1568"/>
        <v>700.70224318700127</v>
      </c>
      <c r="AN2582" s="138" t="str">
        <f t="shared" si="1569"/>
        <v>modifiée</v>
      </c>
      <c r="AP2582" s="124"/>
    </row>
    <row r="2583" spans="2:42" x14ac:dyDescent="0.25">
      <c r="B2583" s="3">
        <f t="shared" si="1550"/>
        <v>12825</v>
      </c>
      <c r="C2583" s="14">
        <f t="shared" si="1551"/>
        <v>213.75</v>
      </c>
      <c r="D2583" s="11">
        <f t="shared" si="1552"/>
        <v>1135.4712532916794</v>
      </c>
      <c r="E2583" s="11">
        <f t="shared" si="1537"/>
        <v>1151.0968893161657</v>
      </c>
      <c r="F2583" s="11">
        <f t="shared" si="1553"/>
        <v>634.21727386250791</v>
      </c>
      <c r="G2583" s="11">
        <f t="shared" si="1538"/>
        <v>903.37683014624611</v>
      </c>
      <c r="H2583" s="11">
        <f t="shared" si="1539"/>
        <v>747.11078335472416</v>
      </c>
      <c r="I2583" s="24">
        <f t="shared" si="1554"/>
        <v>634.21727386250791</v>
      </c>
      <c r="J2583" s="12">
        <f t="shared" si="1540"/>
        <v>0.20291481781624779</v>
      </c>
      <c r="K2583" s="24">
        <f t="shared" si="1541"/>
        <v>791.28096422110616</v>
      </c>
      <c r="L2583" s="12">
        <f t="shared" si="1555"/>
        <v>0.14997225691142674</v>
      </c>
      <c r="M2583" s="24">
        <f t="shared" si="1556"/>
        <v>903.37683014624611</v>
      </c>
      <c r="N2583" s="12">
        <f t="shared" si="1542"/>
        <v>0.74105830475257228</v>
      </c>
      <c r="O2583" s="24">
        <f t="shared" si="1543"/>
        <v>650</v>
      </c>
      <c r="P2583" s="12">
        <f t="shared" si="1557"/>
        <v>0.21436514685511601</v>
      </c>
      <c r="Q2583" s="24">
        <f t="shared" si="1558"/>
        <v>747.11078335472416</v>
      </c>
      <c r="R2583" s="12">
        <f t="shared" si="1544"/>
        <v>0.17504344524780821</v>
      </c>
      <c r="S2583" s="24">
        <f t="shared" si="1545"/>
        <v>1651.091467288873</v>
      </c>
      <c r="T2583" s="12">
        <f t="shared" si="1559"/>
        <v>0.1008909916466538</v>
      </c>
      <c r="W2583" s="24">
        <f t="shared" si="1560"/>
        <v>1120.1489740807895</v>
      </c>
      <c r="X2583" s="24">
        <f t="shared" si="1561"/>
        <v>650</v>
      </c>
      <c r="Y2583" s="13">
        <f t="shared" si="1546"/>
        <v>0.23730404574323402</v>
      </c>
      <c r="Z2583" s="24">
        <f t="shared" si="1547"/>
        <v>773.69788088440714</v>
      </c>
      <c r="AA2583" s="24">
        <f t="shared" si="1548"/>
        <v>9614.068152009846</v>
      </c>
      <c r="AB2583" s="24">
        <f t="shared" si="1562"/>
        <v>933.62987871775681</v>
      </c>
      <c r="AC2583" s="24">
        <f t="shared" si="1563"/>
        <v>747.11078335472416</v>
      </c>
      <c r="AD2583" s="123">
        <f t="shared" si="1564"/>
        <v>12825</v>
      </c>
      <c r="AE2583" s="14">
        <f t="shared" si="1565"/>
        <v>213.75</v>
      </c>
      <c r="AF2583" s="24">
        <f t="shared" si="1549"/>
        <v>500</v>
      </c>
      <c r="AG2583" s="3">
        <f t="shared" si="1566"/>
        <v>-1</v>
      </c>
      <c r="AH2583" s="14">
        <f t="shared" si="1533"/>
        <v>0</v>
      </c>
      <c r="AI2583" s="14">
        <f t="shared" si="1534"/>
        <v>0</v>
      </c>
      <c r="AJ2583" s="14">
        <f t="shared" si="1535"/>
        <v>0.64999999999999991</v>
      </c>
      <c r="AK2583" s="14">
        <f t="shared" si="1536"/>
        <v>0.87999999999999989</v>
      </c>
      <c r="AL2583" s="24">
        <f t="shared" si="1567"/>
        <v>910.46387942665046</v>
      </c>
      <c r="AM2583" s="14">
        <f t="shared" si="1568"/>
        <v>700.77878477251147</v>
      </c>
      <c r="AN2583" s="138" t="str">
        <f t="shared" si="1569"/>
        <v>modifiée</v>
      </c>
      <c r="AP2583" s="124"/>
    </row>
    <row r="2584" spans="2:42" x14ac:dyDescent="0.25">
      <c r="B2584" s="3">
        <f t="shared" si="1550"/>
        <v>12830</v>
      </c>
      <c r="C2584" s="14">
        <f t="shared" si="1551"/>
        <v>213.83333333333334</v>
      </c>
      <c r="D2584" s="11">
        <f t="shared" si="1552"/>
        <v>1135.5296216587039</v>
      </c>
      <c r="E2584" s="11">
        <f t="shared" si="1537"/>
        <v>1151.317664742538</v>
      </c>
      <c r="F2584" s="11">
        <f t="shared" si="1553"/>
        <v>634.36724611941929</v>
      </c>
      <c r="G2584" s="11">
        <f t="shared" si="1538"/>
        <v>903.59119529310124</v>
      </c>
      <c r="H2584" s="11">
        <f t="shared" si="1539"/>
        <v>747.21167434637084</v>
      </c>
      <c r="I2584" s="24">
        <f t="shared" si="1554"/>
        <v>634.36724611941929</v>
      </c>
      <c r="J2584" s="12">
        <f t="shared" si="1540"/>
        <v>0.20286833606047688</v>
      </c>
      <c r="K2584" s="24">
        <f t="shared" si="1541"/>
        <v>791.46226471008015</v>
      </c>
      <c r="L2584" s="12">
        <f t="shared" si="1555"/>
        <v>0.14991294487298668</v>
      </c>
      <c r="M2584" s="24">
        <f t="shared" si="1556"/>
        <v>903.59119529310124</v>
      </c>
      <c r="N2584" s="12">
        <f t="shared" si="1542"/>
        <v>0.74105830475257228</v>
      </c>
      <c r="O2584" s="24">
        <f t="shared" si="1543"/>
        <v>650</v>
      </c>
      <c r="P2584" s="12">
        <f t="shared" si="1557"/>
        <v>0.21421979724451246</v>
      </c>
      <c r="Q2584" s="24">
        <f t="shared" si="1558"/>
        <v>747.21167434637084</v>
      </c>
      <c r="R2584" s="12">
        <f t="shared" si="1544"/>
        <v>0.17577627769819379</v>
      </c>
      <c r="S2584" s="24">
        <f t="shared" si="1545"/>
        <v>1644.2078683093705</v>
      </c>
      <c r="T2584" s="12">
        <f t="shared" si="1559"/>
        <v>0.10127892308212347</v>
      </c>
      <c r="W2584" s="24">
        <f t="shared" si="1560"/>
        <v>1120.3862781265327</v>
      </c>
      <c r="X2584" s="24">
        <f t="shared" si="1561"/>
        <v>650</v>
      </c>
      <c r="Y2584" s="13">
        <f t="shared" si="1546"/>
        <v>0.23728436406738679</v>
      </c>
      <c r="Z2584" s="24">
        <f t="shared" si="1547"/>
        <v>773.2846654001321</v>
      </c>
      <c r="AA2584" s="24">
        <f t="shared" si="1548"/>
        <v>9613.6198202617688</v>
      </c>
      <c r="AB2584" s="24">
        <f t="shared" si="1562"/>
        <v>933.79897623645184</v>
      </c>
      <c r="AC2584" s="24">
        <f t="shared" si="1563"/>
        <v>747.21167434637084</v>
      </c>
      <c r="AD2584" s="123">
        <f t="shared" si="1564"/>
        <v>12830</v>
      </c>
      <c r="AE2584" s="14">
        <f t="shared" si="1565"/>
        <v>213.83333333333334</v>
      </c>
      <c r="AF2584" s="24">
        <f t="shared" si="1549"/>
        <v>500</v>
      </c>
      <c r="AG2584" s="3">
        <f t="shared" si="1566"/>
        <v>-1</v>
      </c>
      <c r="AH2584" s="14">
        <f t="shared" si="1533"/>
        <v>0</v>
      </c>
      <c r="AI2584" s="14">
        <f t="shared" si="1534"/>
        <v>0</v>
      </c>
      <c r="AJ2584" s="14">
        <f t="shared" si="1535"/>
        <v>0.64999999999999991</v>
      </c>
      <c r="AK2584" s="14">
        <f t="shared" si="1536"/>
        <v>0.87999999999999989</v>
      </c>
      <c r="AL2584" s="24">
        <f t="shared" si="1567"/>
        <v>910.62098275542985</v>
      </c>
      <c r="AM2584" s="14">
        <f t="shared" si="1568"/>
        <v>700.85568738432687</v>
      </c>
      <c r="AN2584" s="138" t="str">
        <f t="shared" si="1569"/>
        <v>modifiée</v>
      </c>
      <c r="AP2584" s="124"/>
    </row>
    <row r="2585" spans="2:42" x14ac:dyDescent="0.25">
      <c r="B2585" s="3">
        <f t="shared" si="1550"/>
        <v>12835</v>
      </c>
      <c r="C2585" s="14">
        <f t="shared" si="1551"/>
        <v>213.91666666666666</v>
      </c>
      <c r="D2585" s="11">
        <f t="shared" si="1552"/>
        <v>1135.5879672966128</v>
      </c>
      <c r="E2585" s="11">
        <f t="shared" si="1537"/>
        <v>1151.53844016891</v>
      </c>
      <c r="F2585" s="11">
        <f t="shared" si="1553"/>
        <v>634.51715906429229</v>
      </c>
      <c r="G2585" s="11">
        <f t="shared" si="1538"/>
        <v>903.80541509034572</v>
      </c>
      <c r="H2585" s="11">
        <f t="shared" si="1539"/>
        <v>747.31295326945292</v>
      </c>
      <c r="I2585" s="24">
        <f t="shared" si="1554"/>
        <v>634.51715906429229</v>
      </c>
      <c r="J2585" s="12">
        <f t="shared" si="1540"/>
        <v>0.2028217594106288</v>
      </c>
      <c r="K2585" s="24">
        <f t="shared" si="1541"/>
        <v>791.64401868400523</v>
      </c>
      <c r="L2585" s="12">
        <f t="shared" si="1555"/>
        <v>0.14985358856549932</v>
      </c>
      <c r="M2585" s="24">
        <f t="shared" si="1556"/>
        <v>903.80541509034572</v>
      </c>
      <c r="N2585" s="12">
        <f t="shared" si="1542"/>
        <v>0.74105830475257228</v>
      </c>
      <c r="O2585" s="24">
        <f t="shared" si="1543"/>
        <v>650</v>
      </c>
      <c r="P2585" s="12">
        <f t="shared" si="1557"/>
        <v>0.2140745618979332</v>
      </c>
      <c r="Q2585" s="24">
        <f t="shared" si="1558"/>
        <v>747.31295326945292</v>
      </c>
      <c r="R2585" s="12">
        <f t="shared" si="1544"/>
        <v>0.17650889333005784</v>
      </c>
      <c r="S2585" s="24">
        <f t="shared" si="1545"/>
        <v>1637.3834394455801</v>
      </c>
      <c r="T2585" s="12">
        <f t="shared" si="1559"/>
        <v>0.10166635657032611</v>
      </c>
      <c r="W2585" s="24">
        <f t="shared" si="1560"/>
        <v>1120.6235624906001</v>
      </c>
      <c r="X2585" s="24">
        <f t="shared" si="1561"/>
        <v>650</v>
      </c>
      <c r="Y2585" s="13">
        <f t="shared" si="1546"/>
        <v>0.2372647492714626</v>
      </c>
      <c r="Z2585" s="24">
        <f t="shared" si="1547"/>
        <v>772.87194195774873</v>
      </c>
      <c r="AA2585" s="24">
        <f t="shared" si="1548"/>
        <v>9613.1739240788302</v>
      </c>
      <c r="AB2585" s="24">
        <f t="shared" si="1562"/>
        <v>933.9682578800265</v>
      </c>
      <c r="AC2585" s="24">
        <f t="shared" si="1563"/>
        <v>747.31295326945292</v>
      </c>
      <c r="AD2585" s="123">
        <f t="shared" si="1564"/>
        <v>12835</v>
      </c>
      <c r="AE2585" s="14">
        <f t="shared" si="1565"/>
        <v>213.91666666666666</v>
      </c>
      <c r="AF2585" s="24">
        <f t="shared" si="1549"/>
        <v>500</v>
      </c>
      <c r="AG2585" s="3">
        <f t="shared" si="1566"/>
        <v>-1</v>
      </c>
      <c r="AH2585" s="14">
        <f t="shared" si="1533"/>
        <v>0</v>
      </c>
      <c r="AI2585" s="14">
        <f t="shared" si="1534"/>
        <v>0</v>
      </c>
      <c r="AJ2585" s="14">
        <f t="shared" si="1535"/>
        <v>0.64999999999999991</v>
      </c>
      <c r="AK2585" s="14">
        <f t="shared" si="1536"/>
        <v>0.87999999999999989</v>
      </c>
      <c r="AL2585" s="24">
        <f t="shared" si="1567"/>
        <v>910.77825651235355</v>
      </c>
      <c r="AM2585" s="14">
        <f t="shared" si="1568"/>
        <v>700.93295053410702</v>
      </c>
      <c r="AN2585" s="138" t="str">
        <f t="shared" si="1569"/>
        <v>modifiée</v>
      </c>
      <c r="AP2585" s="124"/>
    </row>
    <row r="2586" spans="2:42" x14ac:dyDescent="0.25">
      <c r="B2586" s="3">
        <f t="shared" si="1550"/>
        <v>12840</v>
      </c>
      <c r="C2586" s="14">
        <f t="shared" si="1551"/>
        <v>214</v>
      </c>
      <c r="D2586" s="11">
        <f t="shared" si="1552"/>
        <v>1135.646290223101</v>
      </c>
      <c r="E2586" s="11">
        <f t="shared" si="1537"/>
        <v>1151.7592155952823</v>
      </c>
      <c r="F2586" s="11">
        <f t="shared" si="1553"/>
        <v>634.66701265285781</v>
      </c>
      <c r="G2586" s="11">
        <f t="shared" si="1538"/>
        <v>904.01948965224369</v>
      </c>
      <c r="H2586" s="11">
        <f t="shared" si="1539"/>
        <v>747.4146196260233</v>
      </c>
      <c r="I2586" s="24">
        <f t="shared" si="1554"/>
        <v>634.66701265285781</v>
      </c>
      <c r="J2586" s="12">
        <f t="shared" si="1540"/>
        <v>0.20277508760058663</v>
      </c>
      <c r="K2586" s="24">
        <f t="shared" si="1541"/>
        <v>791.8262277497156</v>
      </c>
      <c r="L2586" s="12">
        <f t="shared" si="1555"/>
        <v>0.14979418784748549</v>
      </c>
      <c r="M2586" s="24">
        <f t="shared" si="1556"/>
        <v>904.01948965224369</v>
      </c>
      <c r="N2586" s="12">
        <f t="shared" si="1542"/>
        <v>0.74105830475257228</v>
      </c>
      <c r="O2586" s="24">
        <f t="shared" si="1543"/>
        <v>650</v>
      </c>
      <c r="P2586" s="12">
        <f t="shared" si="1557"/>
        <v>0.21392944072585629</v>
      </c>
      <c r="Q2586" s="24">
        <f t="shared" si="1558"/>
        <v>747.4146196260233</v>
      </c>
      <c r="R2586" s="12">
        <f t="shared" si="1544"/>
        <v>0.17724127254446484</v>
      </c>
      <c r="S2586" s="24">
        <f t="shared" si="1545"/>
        <v>1630.6176022348184</v>
      </c>
      <c r="T2586" s="12">
        <f t="shared" si="1559"/>
        <v>0.10205328071280957</v>
      </c>
      <c r="W2586" s="24">
        <f t="shared" si="1560"/>
        <v>1120.8608272398715</v>
      </c>
      <c r="X2586" s="24">
        <f t="shared" si="1561"/>
        <v>650</v>
      </c>
      <c r="Y2586" s="13">
        <f t="shared" si="1546"/>
        <v>0.23724520101457186</v>
      </c>
      <c r="Z2586" s="24">
        <f t="shared" si="1547"/>
        <v>772.4597088852704</v>
      </c>
      <c r="AA2586" s="24">
        <f t="shared" si="1548"/>
        <v>9612.7304502108891</v>
      </c>
      <c r="AB2586" s="24">
        <f t="shared" si="1562"/>
        <v>934.13772343294738</v>
      </c>
      <c r="AC2586" s="24">
        <f t="shared" si="1563"/>
        <v>747.4146196260233</v>
      </c>
      <c r="AD2586" s="123">
        <f t="shared" si="1564"/>
        <v>12840</v>
      </c>
      <c r="AE2586" s="14">
        <f t="shared" si="1565"/>
        <v>214</v>
      </c>
      <c r="AF2586" s="24">
        <f t="shared" si="1549"/>
        <v>500</v>
      </c>
      <c r="AG2586" s="3">
        <f t="shared" si="1566"/>
        <v>-1</v>
      </c>
      <c r="AH2586" s="14">
        <f t="shared" si="1533"/>
        <v>0</v>
      </c>
      <c r="AI2586" s="14">
        <f t="shared" si="1534"/>
        <v>0</v>
      </c>
      <c r="AJ2586" s="14">
        <f t="shared" si="1535"/>
        <v>0.64999999999999991</v>
      </c>
      <c r="AK2586" s="14">
        <f t="shared" si="1536"/>
        <v>0.87999999999999989</v>
      </c>
      <c r="AL2586" s="24">
        <f t="shared" si="1567"/>
        <v>910.93570048133802</v>
      </c>
      <c r="AM2586" s="14">
        <f t="shared" si="1568"/>
        <v>701.01057372280457</v>
      </c>
      <c r="AN2586" s="138" t="str">
        <f t="shared" si="1569"/>
        <v>modifiée</v>
      </c>
      <c r="AP2586" s="124"/>
    </row>
    <row r="2587" spans="2:42" x14ac:dyDescent="0.25">
      <c r="B2587" s="3">
        <f t="shared" si="1550"/>
        <v>12845</v>
      </c>
      <c r="C2587" s="14">
        <f t="shared" si="1551"/>
        <v>214.08333333333334</v>
      </c>
      <c r="D2587" s="11">
        <f t="shared" si="1552"/>
        <v>1135.7045904558431</v>
      </c>
      <c r="E2587" s="11">
        <f t="shared" si="1537"/>
        <v>1151.9799910216545</v>
      </c>
      <c r="F2587" s="11">
        <f t="shared" si="1553"/>
        <v>634.81680684070534</v>
      </c>
      <c r="G2587" s="11">
        <f t="shared" si="1538"/>
        <v>904.2334190929696</v>
      </c>
      <c r="H2587" s="11">
        <f t="shared" si="1539"/>
        <v>747.51667290673606</v>
      </c>
      <c r="I2587" s="24">
        <f t="shared" si="1554"/>
        <v>634.81680684070534</v>
      </c>
      <c r="J2587" s="12">
        <f t="shared" si="1540"/>
        <v>0.20272832036332078</v>
      </c>
      <c r="K2587" s="24">
        <f t="shared" si="1541"/>
        <v>792.00889352132629</v>
      </c>
      <c r="L2587" s="12">
        <f t="shared" si="1555"/>
        <v>0.14973474257694361</v>
      </c>
      <c r="M2587" s="24">
        <f t="shared" si="1556"/>
        <v>904.2334190929696</v>
      </c>
      <c r="N2587" s="12">
        <f t="shared" si="1542"/>
        <v>0.74105830475257228</v>
      </c>
      <c r="O2587" s="24">
        <f t="shared" si="1543"/>
        <v>650</v>
      </c>
      <c r="P2587" s="12">
        <f t="shared" si="1557"/>
        <v>0.21378443363887725</v>
      </c>
      <c r="Q2587" s="24">
        <f t="shared" si="1558"/>
        <v>747.51667290673606</v>
      </c>
      <c r="R2587" s="12">
        <f t="shared" si="1544"/>
        <v>0.17797339586332844</v>
      </c>
      <c r="S2587" s="24">
        <f t="shared" si="1545"/>
        <v>1623.9097841086625</v>
      </c>
      <c r="T2587" s="12">
        <f t="shared" si="1559"/>
        <v>0.10243968420787707</v>
      </c>
      <c r="W2587" s="24">
        <f t="shared" si="1560"/>
        <v>1121.098072440886</v>
      </c>
      <c r="X2587" s="24">
        <f t="shared" si="1561"/>
        <v>650</v>
      </c>
      <c r="Y2587" s="13">
        <f t="shared" si="1546"/>
        <v>0.23722571895753147</v>
      </c>
      <c r="Z2587" s="24">
        <f t="shared" si="1547"/>
        <v>772.04796451921425</v>
      </c>
      <c r="AA2587" s="24">
        <f t="shared" si="1548"/>
        <v>9612.2893854740032</v>
      </c>
      <c r="AB2587" s="24">
        <f t="shared" si="1562"/>
        <v>934.30737267381096</v>
      </c>
      <c r="AC2587" s="24">
        <f t="shared" si="1563"/>
        <v>747.51667290673606</v>
      </c>
      <c r="AD2587" s="123">
        <f t="shared" si="1564"/>
        <v>12845</v>
      </c>
      <c r="AE2587" s="14">
        <f t="shared" si="1565"/>
        <v>214.08333333333334</v>
      </c>
      <c r="AF2587" s="24">
        <f t="shared" si="1549"/>
        <v>500</v>
      </c>
      <c r="AG2587" s="3">
        <f t="shared" si="1566"/>
        <v>-1</v>
      </c>
      <c r="AH2587" s="14">
        <f t="shared" si="1533"/>
        <v>0</v>
      </c>
      <c r="AI2587" s="14">
        <f t="shared" si="1534"/>
        <v>0</v>
      </c>
      <c r="AJ2587" s="14">
        <f t="shared" si="1535"/>
        <v>0.64999999999999991</v>
      </c>
      <c r="AK2587" s="14">
        <f t="shared" si="1536"/>
        <v>0.87999999999999989</v>
      </c>
      <c r="AL2587" s="24">
        <f t="shared" si="1567"/>
        <v>911.09331444082113</v>
      </c>
      <c r="AM2587" s="14">
        <f t="shared" si="1568"/>
        <v>701.08855644075618</v>
      </c>
      <c r="AN2587" s="138" t="str">
        <f t="shared" si="1569"/>
        <v>modifiée</v>
      </c>
      <c r="AP2587" s="124"/>
    </row>
    <row r="2588" spans="2:42" x14ac:dyDescent="0.25">
      <c r="B2588" s="3">
        <f t="shared" si="1550"/>
        <v>12850</v>
      </c>
      <c r="C2588" s="14">
        <f t="shared" si="1551"/>
        <v>214.16666666666666</v>
      </c>
      <c r="D2588" s="11">
        <f t="shared" si="1552"/>
        <v>1135.7628680124924</v>
      </c>
      <c r="E2588" s="11">
        <f t="shared" si="1537"/>
        <v>1152.2007664480266</v>
      </c>
      <c r="F2588" s="11">
        <f t="shared" si="1553"/>
        <v>634.96654158328226</v>
      </c>
      <c r="G2588" s="11">
        <f t="shared" si="1538"/>
        <v>904.44720352660852</v>
      </c>
      <c r="H2588" s="11">
        <f t="shared" si="1539"/>
        <v>747.61911259094393</v>
      </c>
      <c r="I2588" s="24">
        <f t="shared" si="1554"/>
        <v>634.96654158328226</v>
      </c>
      <c r="J2588" s="12">
        <f t="shared" si="1540"/>
        <v>0.20268145743088575</v>
      </c>
      <c r="K2588" s="24">
        <f t="shared" si="1541"/>
        <v>792.19201762027194</v>
      </c>
      <c r="L2588" s="12">
        <f t="shared" si="1555"/>
        <v>0.1496752526113434</v>
      </c>
      <c r="M2588" s="24">
        <f t="shared" si="1556"/>
        <v>904.44720352660852</v>
      </c>
      <c r="N2588" s="12">
        <f t="shared" si="1542"/>
        <v>0.74105830475257228</v>
      </c>
      <c r="O2588" s="24">
        <f t="shared" si="1543"/>
        <v>650</v>
      </c>
      <c r="P2588" s="12">
        <f t="shared" si="1557"/>
        <v>0.21363954054769096</v>
      </c>
      <c r="Q2588" s="24">
        <f t="shared" si="1558"/>
        <v>747.61911259094393</v>
      </c>
      <c r="R2588" s="12">
        <f t="shared" si="1544"/>
        <v>0.17870524393121087</v>
      </c>
      <c r="S2588" s="24">
        <f t="shared" si="1545"/>
        <v>1617.2594183344338</v>
      </c>
      <c r="T2588" s="12">
        <f t="shared" si="1559"/>
        <v>0.10282555585144822</v>
      </c>
      <c r="W2588" s="24">
        <f t="shared" si="1560"/>
        <v>1121.3352981598434</v>
      </c>
      <c r="X2588" s="24">
        <f t="shared" si="1561"/>
        <v>650</v>
      </c>
      <c r="Y2588" s="13">
        <f t="shared" si="1546"/>
        <v>0.23720630276286575</v>
      </c>
      <c r="Z2588" s="24">
        <f t="shared" si="1547"/>
        <v>771.63670720457844</v>
      </c>
      <c r="AA2588" s="24">
        <f t="shared" si="1548"/>
        <v>9611.8507167504831</v>
      </c>
      <c r="AB2588" s="24">
        <f t="shared" si="1562"/>
        <v>934.47720537539362</v>
      </c>
      <c r="AC2588" s="24">
        <f t="shared" si="1563"/>
        <v>747.61911259094393</v>
      </c>
      <c r="AD2588" s="123">
        <f t="shared" si="1564"/>
        <v>12850</v>
      </c>
      <c r="AE2588" s="14">
        <f t="shared" si="1565"/>
        <v>214.16666666666666</v>
      </c>
      <c r="AF2588" s="24">
        <f t="shared" si="1549"/>
        <v>500</v>
      </c>
      <c r="AG2588" s="3">
        <f t="shared" si="1566"/>
        <v>-1</v>
      </c>
      <c r="AH2588" s="14">
        <f t="shared" si="1533"/>
        <v>0</v>
      </c>
      <c r="AI2588" s="14">
        <f t="shared" si="1534"/>
        <v>0</v>
      </c>
      <c r="AJ2588" s="14">
        <f t="shared" si="1535"/>
        <v>0.64999999999999991</v>
      </c>
      <c r="AK2588" s="14">
        <f t="shared" si="1536"/>
        <v>0.87999999999999989</v>
      </c>
      <c r="AL2588" s="24">
        <f t="shared" si="1567"/>
        <v>911.25109816380905</v>
      </c>
      <c r="AM2588" s="14">
        <f t="shared" si="1568"/>
        <v>701.16689816777478</v>
      </c>
      <c r="AN2588" s="138" t="str">
        <f t="shared" si="1569"/>
        <v>modifiée</v>
      </c>
      <c r="AP2588" s="124"/>
    </row>
    <row r="2589" spans="2:42" x14ac:dyDescent="0.25">
      <c r="B2589" s="3">
        <f t="shared" si="1550"/>
        <v>12855</v>
      </c>
      <c r="C2589" s="14">
        <f t="shared" si="1551"/>
        <v>214.25</v>
      </c>
      <c r="D2589" s="11">
        <f t="shared" si="1552"/>
        <v>1135.8211229106823</v>
      </c>
      <c r="E2589" s="11">
        <f t="shared" si="1537"/>
        <v>1152.4215418743988</v>
      </c>
      <c r="F2589" s="11">
        <f t="shared" si="1553"/>
        <v>635.11621683589362</v>
      </c>
      <c r="G2589" s="11">
        <f t="shared" si="1538"/>
        <v>904.66084306715618</v>
      </c>
      <c r="H2589" s="11">
        <f t="shared" si="1539"/>
        <v>747.72193814679542</v>
      </c>
      <c r="I2589" s="24">
        <f t="shared" si="1554"/>
        <v>635.11621683589362</v>
      </c>
      <c r="J2589" s="12">
        <f t="shared" si="1540"/>
        <v>0.2026344985344164</v>
      </c>
      <c r="K2589" s="24">
        <f t="shared" si="1541"/>
        <v>792.37560167534821</v>
      </c>
      <c r="L2589" s="12">
        <f t="shared" si="1555"/>
        <v>0.1496157178075862</v>
      </c>
      <c r="M2589" s="24">
        <f t="shared" si="1556"/>
        <v>904.66084306715618</v>
      </c>
      <c r="N2589" s="12">
        <f t="shared" si="1542"/>
        <v>0.74105830475257228</v>
      </c>
      <c r="O2589" s="24">
        <f t="shared" si="1543"/>
        <v>650</v>
      </c>
      <c r="P2589" s="12">
        <f t="shared" si="1557"/>
        <v>0.21349476136295292</v>
      </c>
      <c r="Q2589" s="24">
        <f t="shared" si="1558"/>
        <v>747.72193814679542</v>
      </c>
      <c r="R2589" s="12">
        <f t="shared" si="1544"/>
        <v>0.17943679751707017</v>
      </c>
      <c r="S2589" s="24">
        <f t="shared" si="1545"/>
        <v>1610.6659439572804</v>
      </c>
      <c r="T2589" s="12">
        <f t="shared" si="1559"/>
        <v>0.10321088453785722</v>
      </c>
      <c r="W2589" s="24">
        <f t="shared" si="1560"/>
        <v>1121.5725044626063</v>
      </c>
      <c r="X2589" s="24">
        <f t="shared" si="1561"/>
        <v>650</v>
      </c>
      <c r="Y2589" s="13">
        <f t="shared" si="1546"/>
        <v>0.23718695209479759</v>
      </c>
      <c r="Z2589" s="24">
        <f t="shared" si="1547"/>
        <v>771.22593529481378</v>
      </c>
      <c r="AA2589" s="24">
        <f t="shared" si="1548"/>
        <v>9611.4144309885487</v>
      </c>
      <c r="AB2589" s="24">
        <f t="shared" si="1562"/>
        <v>934.64722130470091</v>
      </c>
      <c r="AC2589" s="24">
        <f t="shared" si="1563"/>
        <v>747.72193814679542</v>
      </c>
      <c r="AD2589" s="123">
        <f t="shared" si="1564"/>
        <v>12855</v>
      </c>
      <c r="AE2589" s="14">
        <f t="shared" si="1565"/>
        <v>214.25</v>
      </c>
      <c r="AF2589" s="24">
        <f t="shared" si="1549"/>
        <v>500</v>
      </c>
      <c r="AG2589" s="3">
        <f t="shared" si="1566"/>
        <v>-1</v>
      </c>
      <c r="AH2589" s="14">
        <f t="shared" si="1533"/>
        <v>0</v>
      </c>
      <c r="AI2589" s="14">
        <f t="shared" si="1534"/>
        <v>0</v>
      </c>
      <c r="AJ2589" s="14">
        <f t="shared" si="1535"/>
        <v>0.64999999999999991</v>
      </c>
      <c r="AK2589" s="14">
        <f t="shared" si="1536"/>
        <v>0.87999999999999989</v>
      </c>
      <c r="AL2589" s="24">
        <f t="shared" si="1567"/>
        <v>911.40905141792405</v>
      </c>
      <c r="AM2589" s="14">
        <f t="shared" si="1568"/>
        <v>701.24559837324171</v>
      </c>
      <c r="AN2589" s="138" t="str">
        <f t="shared" si="1569"/>
        <v>modifiée</v>
      </c>
      <c r="AP2589" s="124"/>
    </row>
    <row r="2590" spans="2:42" x14ac:dyDescent="0.25">
      <c r="B2590" s="3">
        <f t="shared" si="1550"/>
        <v>12860</v>
      </c>
      <c r="C2590" s="14">
        <f t="shared" si="1551"/>
        <v>214.33333333333334</v>
      </c>
      <c r="D2590" s="11">
        <f t="shared" si="1552"/>
        <v>1135.8793551680249</v>
      </c>
      <c r="E2590" s="11">
        <f t="shared" si="1537"/>
        <v>1152.6423173007711</v>
      </c>
      <c r="F2590" s="11">
        <f t="shared" si="1553"/>
        <v>635.26583255370122</v>
      </c>
      <c r="G2590" s="11">
        <f t="shared" si="1538"/>
        <v>904.87433782851917</v>
      </c>
      <c r="H2590" s="11">
        <f t="shared" si="1539"/>
        <v>747.82514903133324</v>
      </c>
      <c r="I2590" s="24">
        <f t="shared" si="1554"/>
        <v>635.26583255370122</v>
      </c>
      <c r="J2590" s="12">
        <f t="shared" si="1540"/>
        <v>0.20258744340412452</v>
      </c>
      <c r="K2590" s="24">
        <f t="shared" si="1541"/>
        <v>792.55964732275083</v>
      </c>
      <c r="L2590" s="12">
        <f t="shared" si="1555"/>
        <v>0.14955613802206824</v>
      </c>
      <c r="M2590" s="24">
        <f t="shared" si="1556"/>
        <v>904.87433782851917</v>
      </c>
      <c r="N2590" s="12">
        <f t="shared" si="1542"/>
        <v>0.74105830475257228</v>
      </c>
      <c r="O2590" s="24">
        <f t="shared" si="1543"/>
        <v>650</v>
      </c>
      <c r="P2590" s="12">
        <f t="shared" si="1557"/>
        <v>0.21335009599552229</v>
      </c>
      <c r="Q2590" s="24">
        <f t="shared" si="1558"/>
        <v>747.82514903133324</v>
      </c>
      <c r="R2590" s="12">
        <f t="shared" si="1544"/>
        <v>0.18016803751596544</v>
      </c>
      <c r="S2590" s="24">
        <f t="shared" si="1545"/>
        <v>1604.1288057427641</v>
      </c>
      <c r="T2590" s="12">
        <f t="shared" si="1559"/>
        <v>0.10359565926071125</v>
      </c>
      <c r="W2590" s="24">
        <f t="shared" si="1560"/>
        <v>1121.8096914147011</v>
      </c>
      <c r="X2590" s="24">
        <f t="shared" si="1561"/>
        <v>650</v>
      </c>
      <c r="Y2590" s="13">
        <f t="shared" si="1546"/>
        <v>0.23716766661923699</v>
      </c>
      <c r="Z2590" s="24">
        <f t="shared" si="1547"/>
        <v>770.81564715174977</v>
      </c>
      <c r="AA2590" s="24">
        <f t="shared" si="1548"/>
        <v>9610.9805152018835</v>
      </c>
      <c r="AB2590" s="24">
        <f t="shared" si="1562"/>
        <v>934.81742022301717</v>
      </c>
      <c r="AC2590" s="24">
        <f t="shared" si="1563"/>
        <v>747.82514903133324</v>
      </c>
      <c r="AD2590" s="123">
        <f t="shared" si="1564"/>
        <v>12860</v>
      </c>
      <c r="AE2590" s="14">
        <f t="shared" si="1565"/>
        <v>214.33333333333334</v>
      </c>
      <c r="AF2590" s="24">
        <f t="shared" si="1549"/>
        <v>500</v>
      </c>
      <c r="AG2590" s="3">
        <f t="shared" si="1566"/>
        <v>-1</v>
      </c>
      <c r="AH2590" s="14">
        <f t="shared" si="1533"/>
        <v>0</v>
      </c>
      <c r="AI2590" s="14">
        <f t="shared" si="1534"/>
        <v>0</v>
      </c>
      <c r="AJ2590" s="14">
        <f t="shared" si="1535"/>
        <v>0.64999999999999991</v>
      </c>
      <c r="AK2590" s="14">
        <f t="shared" si="1536"/>
        <v>0.87999999999999989</v>
      </c>
      <c r="AL2590" s="24">
        <f t="shared" si="1567"/>
        <v>911.56717396545082</v>
      </c>
      <c r="AM2590" s="14">
        <f t="shared" si="1568"/>
        <v>701.32465651620066</v>
      </c>
      <c r="AN2590" s="138" t="str">
        <f t="shared" si="1569"/>
        <v>modifiée</v>
      </c>
      <c r="AP2590" s="124"/>
    </row>
    <row r="2591" spans="2:42" x14ac:dyDescent="0.25">
      <c r="B2591" s="3">
        <f t="shared" si="1550"/>
        <v>12865</v>
      </c>
      <c r="C2591" s="14">
        <f t="shared" si="1551"/>
        <v>214.41666666666666</v>
      </c>
      <c r="D2591" s="11">
        <f t="shared" si="1552"/>
        <v>1135.9375648021123</v>
      </c>
      <c r="E2591" s="11">
        <f t="shared" si="1537"/>
        <v>1152.8630927271433</v>
      </c>
      <c r="F2591" s="11">
        <f t="shared" si="1553"/>
        <v>635.41538869172325</v>
      </c>
      <c r="G2591" s="11">
        <f t="shared" si="1538"/>
        <v>905.08768792451474</v>
      </c>
      <c r="H2591" s="11">
        <f t="shared" si="1539"/>
        <v>747.92874469059393</v>
      </c>
      <c r="I2591" s="24">
        <f t="shared" si="1554"/>
        <v>635.41538869172325</v>
      </c>
      <c r="J2591" s="12">
        <f t="shared" si="1540"/>
        <v>0.20254029176929525</v>
      </c>
      <c r="K2591" s="24">
        <f t="shared" si="1541"/>
        <v>792.74415620611671</v>
      </c>
      <c r="L2591" s="12">
        <f t="shared" si="1555"/>
        <v>0.14949651311059928</v>
      </c>
      <c r="M2591" s="24">
        <f t="shared" si="1556"/>
        <v>905.08768792451474</v>
      </c>
      <c r="N2591" s="12">
        <f t="shared" si="1542"/>
        <v>0.74105830475257228</v>
      </c>
      <c r="O2591" s="24">
        <f t="shared" si="1543"/>
        <v>650</v>
      </c>
      <c r="P2591" s="12">
        <f t="shared" si="1557"/>
        <v>0.21320554435616662</v>
      </c>
      <c r="Q2591" s="24">
        <f t="shared" si="1558"/>
        <v>747.92874469059393</v>
      </c>
      <c r="R2591" s="12">
        <f t="shared" si="1544"/>
        <v>0.1808989449507224</v>
      </c>
      <c r="S2591" s="24">
        <f t="shared" si="1545"/>
        <v>1597.6474541199309</v>
      </c>
      <c r="T2591" s="12">
        <f t="shared" si="1559"/>
        <v>0.10397986911359436</v>
      </c>
      <c r="W2591" s="24">
        <f t="shared" si="1560"/>
        <v>1122.0468590813202</v>
      </c>
      <c r="X2591" s="24">
        <f t="shared" si="1561"/>
        <v>650</v>
      </c>
      <c r="Y2591" s="13">
        <f t="shared" si="1546"/>
        <v>0.23714844600378046</v>
      </c>
      <c r="Z2591" s="24">
        <f t="shared" si="1547"/>
        <v>770.4058411455776</v>
      </c>
      <c r="AA2591" s="24">
        <f t="shared" si="1548"/>
        <v>9610.5489564696454</v>
      </c>
      <c r="AB2591" s="24">
        <f t="shared" si="1562"/>
        <v>934.98780188595708</v>
      </c>
      <c r="AC2591" s="24">
        <f t="shared" si="1563"/>
        <v>747.92874469059393</v>
      </c>
      <c r="AD2591" s="123">
        <f t="shared" si="1564"/>
        <v>12865</v>
      </c>
      <c r="AE2591" s="14">
        <f t="shared" si="1565"/>
        <v>214.41666666666666</v>
      </c>
      <c r="AF2591" s="24">
        <f t="shared" si="1549"/>
        <v>500</v>
      </c>
      <c r="AG2591" s="3">
        <f t="shared" si="1566"/>
        <v>-1</v>
      </c>
      <c r="AH2591" s="14">
        <f t="shared" si="1533"/>
        <v>0</v>
      </c>
      <c r="AI2591" s="14">
        <f t="shared" si="1534"/>
        <v>0</v>
      </c>
      <c r="AJ2591" s="14">
        <f t="shared" si="1535"/>
        <v>0.64999999999999991</v>
      </c>
      <c r="AK2591" s="14">
        <f t="shared" si="1536"/>
        <v>0.87999999999999989</v>
      </c>
      <c r="AL2591" s="24">
        <f t="shared" si="1567"/>
        <v>911.72546556338614</v>
      </c>
      <c r="AM2591" s="14">
        <f t="shared" si="1568"/>
        <v>701.40407204545204</v>
      </c>
      <c r="AN2591" s="138" t="str">
        <f t="shared" si="1569"/>
        <v>modifiée</v>
      </c>
      <c r="AP2591" s="124"/>
    </row>
    <row r="2592" spans="2:42" x14ac:dyDescent="0.25">
      <c r="B2592" s="3">
        <f t="shared" si="1550"/>
        <v>12870</v>
      </c>
      <c r="C2592" s="14">
        <f t="shared" si="1551"/>
        <v>214.5</v>
      </c>
      <c r="D2592" s="11">
        <f t="shared" si="1552"/>
        <v>1135.9957518305162</v>
      </c>
      <c r="E2592" s="11">
        <f t="shared" si="1537"/>
        <v>1153.0838681535156</v>
      </c>
      <c r="F2592" s="11">
        <f t="shared" si="1553"/>
        <v>635.5648852048339</v>
      </c>
      <c r="G2592" s="11">
        <f t="shared" si="1538"/>
        <v>905.30089346887087</v>
      </c>
      <c r="H2592" s="11">
        <f t="shared" si="1539"/>
        <v>748.0327245597075</v>
      </c>
      <c r="I2592" s="24">
        <f t="shared" si="1554"/>
        <v>635.5648852048339</v>
      </c>
      <c r="J2592" s="12">
        <f t="shared" si="1540"/>
        <v>0.20249304335828358</v>
      </c>
      <c r="K2592" s="24">
        <f t="shared" si="1541"/>
        <v>792.92912997656504</v>
      </c>
      <c r="L2592" s="12">
        <f t="shared" si="1555"/>
        <v>0.14943684292847029</v>
      </c>
      <c r="M2592" s="24">
        <f t="shared" si="1556"/>
        <v>905.30089346887087</v>
      </c>
      <c r="N2592" s="12">
        <f t="shared" si="1542"/>
        <v>0.74105830475257228</v>
      </c>
      <c r="O2592" s="24">
        <f t="shared" si="1543"/>
        <v>650</v>
      </c>
      <c r="P2592" s="12">
        <f t="shared" si="1557"/>
        <v>0.21306110635582279</v>
      </c>
      <c r="Q2592" s="24">
        <f t="shared" si="1558"/>
        <v>748.0327245597075</v>
      </c>
      <c r="R2592" s="12">
        <f t="shared" si="1544"/>
        <v>0.18162950097354816</v>
      </c>
      <c r="S2592" s="24">
        <f t="shared" si="1545"/>
        <v>1591.2213451249527</v>
      </c>
      <c r="T2592" s="12">
        <f t="shared" si="1559"/>
        <v>0.10436350329086884</v>
      </c>
      <c r="W2592" s="24">
        <f t="shared" si="1560"/>
        <v>1122.2840075273241</v>
      </c>
      <c r="X2592" s="24">
        <f t="shared" si="1561"/>
        <v>650</v>
      </c>
      <c r="Y2592" s="13">
        <f t="shared" si="1546"/>
        <v>0.23712928991769489</v>
      </c>
      <c r="Z2592" s="24">
        <f t="shared" si="1547"/>
        <v>769.99651565478757</v>
      </c>
      <c r="AA2592" s="24">
        <f t="shared" si="1548"/>
        <v>9610.1197419358032</v>
      </c>
      <c r="AB2592" s="24">
        <f t="shared" si="1562"/>
        <v>935.1583660435158</v>
      </c>
      <c r="AC2592" s="24">
        <f t="shared" si="1563"/>
        <v>748.0327245597075</v>
      </c>
      <c r="AD2592" s="123">
        <f t="shared" si="1564"/>
        <v>12870</v>
      </c>
      <c r="AE2592" s="14">
        <f t="shared" si="1565"/>
        <v>214.5</v>
      </c>
      <c r="AF2592" s="24">
        <f t="shared" si="1549"/>
        <v>500</v>
      </c>
      <c r="AG2592" s="3">
        <f t="shared" si="1566"/>
        <v>-1</v>
      </c>
      <c r="AH2592" s="14">
        <f t="shared" si="1533"/>
        <v>0</v>
      </c>
      <c r="AI2592" s="14">
        <f t="shared" si="1534"/>
        <v>0</v>
      </c>
      <c r="AJ2592" s="14">
        <f t="shared" si="1535"/>
        <v>0.64999999999999991</v>
      </c>
      <c r="AK2592" s="14">
        <f t="shared" si="1536"/>
        <v>0.87999999999999989</v>
      </c>
      <c r="AL2592" s="24">
        <f t="shared" si="1567"/>
        <v>911.88392596348592</v>
      </c>
      <c r="AM2592" s="14">
        <f t="shared" si="1568"/>
        <v>701.48384439964775</v>
      </c>
      <c r="AN2592" s="138" t="str">
        <f t="shared" si="1569"/>
        <v>modifiée</v>
      </c>
      <c r="AP2592" s="124"/>
    </row>
    <row r="2593" spans="2:42" x14ac:dyDescent="0.25">
      <c r="B2593" s="3">
        <f t="shared" si="1550"/>
        <v>12875</v>
      </c>
      <c r="C2593" s="14">
        <f t="shared" si="1551"/>
        <v>214.58333333333334</v>
      </c>
      <c r="D2593" s="11">
        <f t="shared" si="1552"/>
        <v>1136.0539162707871</v>
      </c>
      <c r="E2593" s="11">
        <f t="shared" si="1537"/>
        <v>1153.3046435798879</v>
      </c>
      <c r="F2593" s="11">
        <f t="shared" si="1553"/>
        <v>635.71432204776238</v>
      </c>
      <c r="G2593" s="11">
        <f t="shared" si="1538"/>
        <v>905.51395457522665</v>
      </c>
      <c r="H2593" s="11">
        <f t="shared" si="1539"/>
        <v>748.13708806299837</v>
      </c>
      <c r="I2593" s="24">
        <f t="shared" si="1554"/>
        <v>635.71432204776238</v>
      </c>
      <c r="J2593" s="12">
        <f t="shared" si="1540"/>
        <v>0.20244569789851075</v>
      </c>
      <c r="K2593" s="24">
        <f t="shared" si="1541"/>
        <v>793.11457029273731</v>
      </c>
      <c r="L2593" s="12">
        <f t="shared" si="1555"/>
        <v>0.14937712733041852</v>
      </c>
      <c r="M2593" s="24">
        <f t="shared" si="1556"/>
        <v>905.51395457522665</v>
      </c>
      <c r="N2593" s="12">
        <f t="shared" si="1542"/>
        <v>0.74105830475257228</v>
      </c>
      <c r="O2593" s="24">
        <f t="shared" si="1543"/>
        <v>650</v>
      </c>
      <c r="P2593" s="12">
        <f t="shared" si="1557"/>
        <v>0.21291678190547458</v>
      </c>
      <c r="Q2593" s="24">
        <f t="shared" si="1558"/>
        <v>748.13708806299837</v>
      </c>
      <c r="R2593" s="12">
        <f t="shared" si="1544"/>
        <v>0.18235968686760665</v>
      </c>
      <c r="S2593" s="24">
        <f t="shared" si="1545"/>
        <v>1584.8499403452411</v>
      </c>
      <c r="T2593" s="12">
        <f t="shared" si="1559"/>
        <v>0.1047465510883588</v>
      </c>
      <c r="W2593" s="24">
        <f t="shared" si="1560"/>
        <v>1122.5211368172418</v>
      </c>
      <c r="X2593" s="24">
        <f t="shared" si="1561"/>
        <v>650</v>
      </c>
      <c r="Y2593" s="13">
        <f t="shared" si="1546"/>
        <v>0.23711019803191966</v>
      </c>
      <c r="Z2593" s="24">
        <f t="shared" si="1547"/>
        <v>769.5876690661521</v>
      </c>
      <c r="AA2593" s="24">
        <f t="shared" si="1548"/>
        <v>9609.6928588092596</v>
      </c>
      <c r="AB2593" s="24">
        <f t="shared" si="1562"/>
        <v>935.32911244012007</v>
      </c>
      <c r="AC2593" s="24">
        <f t="shared" si="1563"/>
        <v>748.13708806299837</v>
      </c>
      <c r="AD2593" s="123">
        <f t="shared" si="1564"/>
        <v>12875</v>
      </c>
      <c r="AE2593" s="14">
        <f t="shared" si="1565"/>
        <v>214.58333333333334</v>
      </c>
      <c r="AF2593" s="24">
        <f t="shared" si="1549"/>
        <v>500</v>
      </c>
      <c r="AG2593" s="3">
        <f t="shared" si="1566"/>
        <v>-1</v>
      </c>
      <c r="AH2593" s="14">
        <f t="shared" si="1533"/>
        <v>0</v>
      </c>
      <c r="AI2593" s="14">
        <f t="shared" si="1534"/>
        <v>0</v>
      </c>
      <c r="AJ2593" s="14">
        <f t="shared" si="1535"/>
        <v>0.64999999999999991</v>
      </c>
      <c r="AK2593" s="14">
        <f t="shared" si="1536"/>
        <v>0.87999999999999989</v>
      </c>
      <c r="AL2593" s="24">
        <f t="shared" si="1567"/>
        <v>912.04255491231413</v>
      </c>
      <c r="AM2593" s="14">
        <f t="shared" si="1568"/>
        <v>701.56397300738649</v>
      </c>
      <c r="AN2593" s="138" t="str">
        <f t="shared" si="1569"/>
        <v>modifiée</v>
      </c>
      <c r="AP2593" s="124"/>
    </row>
    <row r="2594" spans="2:42" x14ac:dyDescent="0.25">
      <c r="B2594" s="3">
        <f t="shared" si="1550"/>
        <v>12880</v>
      </c>
      <c r="C2594" s="14">
        <f t="shared" si="1551"/>
        <v>214.66666666666666</v>
      </c>
      <c r="D2594" s="11">
        <f t="shared" si="1552"/>
        <v>1136.1120581404562</v>
      </c>
      <c r="E2594" s="11">
        <f t="shared" si="1537"/>
        <v>1153.5254190062601</v>
      </c>
      <c r="F2594" s="11">
        <f t="shared" si="1553"/>
        <v>635.86369917509285</v>
      </c>
      <c r="G2594" s="11">
        <f t="shared" si="1538"/>
        <v>905.72687135713215</v>
      </c>
      <c r="H2594" s="11">
        <f t="shared" si="1539"/>
        <v>748.24183461408677</v>
      </c>
      <c r="I2594" s="24">
        <f t="shared" si="1554"/>
        <v>635.86369917509285</v>
      </c>
      <c r="J2594" s="12">
        <f t="shared" si="1540"/>
        <v>0.20239825511646059</v>
      </c>
      <c r="K2594" s="24">
        <f t="shared" si="1541"/>
        <v>793.30047882083966</v>
      </c>
      <c r="L2594" s="12">
        <f t="shared" si="1555"/>
        <v>0.14931736617061189</v>
      </c>
      <c r="M2594" s="24">
        <f t="shared" si="1556"/>
        <v>905.72687135713215</v>
      </c>
      <c r="N2594" s="12">
        <f t="shared" si="1542"/>
        <v>0.74105830475257228</v>
      </c>
      <c r="O2594" s="24">
        <f t="shared" si="1543"/>
        <v>650</v>
      </c>
      <c r="P2594" s="12">
        <f t="shared" si="1557"/>
        <v>0.21277257091610099</v>
      </c>
      <c r="Q2594" s="24">
        <f t="shared" si="1558"/>
        <v>748.24183461408677</v>
      </c>
      <c r="R2594" s="12">
        <f t="shared" si="1544"/>
        <v>0.1830894840485478</v>
      </c>
      <c r="S2594" s="24">
        <f t="shared" si="1545"/>
        <v>1578.5327068640863</v>
      </c>
      <c r="T2594" s="12">
        <f t="shared" si="1559"/>
        <v>0.10512900190401922</v>
      </c>
      <c r="W2594" s="24">
        <f t="shared" si="1560"/>
        <v>1122.7582470152736</v>
      </c>
      <c r="X2594" s="24">
        <f t="shared" si="1561"/>
        <v>650</v>
      </c>
      <c r="Y2594" s="13">
        <f t="shared" si="1546"/>
        <v>0.23709117001905516</v>
      </c>
      <c r="Z2594" s="24">
        <f t="shared" si="1547"/>
        <v>769.17929977466315</v>
      </c>
      <c r="AA2594" s="24">
        <f t="shared" si="1548"/>
        <v>9609.2682943634063</v>
      </c>
      <c r="AB2594" s="24">
        <f t="shared" si="1562"/>
        <v>935.50004081468023</v>
      </c>
      <c r="AC2594" s="24">
        <f t="shared" si="1563"/>
        <v>748.24183461408677</v>
      </c>
      <c r="AD2594" s="123">
        <f t="shared" si="1564"/>
        <v>12880</v>
      </c>
      <c r="AE2594" s="14">
        <f t="shared" si="1565"/>
        <v>214.66666666666666</v>
      </c>
      <c r="AF2594" s="24">
        <f t="shared" si="1549"/>
        <v>500</v>
      </c>
      <c r="AG2594" s="3">
        <f t="shared" si="1566"/>
        <v>-1</v>
      </c>
      <c r="AH2594" s="14">
        <f t="shared" si="1533"/>
        <v>0</v>
      </c>
      <c r="AI2594" s="14">
        <f t="shared" si="1534"/>
        <v>0</v>
      </c>
      <c r="AJ2594" s="14">
        <f t="shared" si="1535"/>
        <v>0.64999999999999991</v>
      </c>
      <c r="AK2594" s="14">
        <f t="shared" si="1536"/>
        <v>0.87999999999999989</v>
      </c>
      <c r="AL2594" s="24">
        <f t="shared" si="1567"/>
        <v>912.2013521512921</v>
      </c>
      <c r="AM2594" s="14">
        <f t="shared" si="1568"/>
        <v>701.64445728731062</v>
      </c>
      <c r="AN2594" s="138" t="str">
        <f t="shared" si="1569"/>
        <v>modifiée</v>
      </c>
      <c r="AP2594" s="124"/>
    </row>
    <row r="2595" spans="2:42" x14ac:dyDescent="0.25">
      <c r="B2595" s="3">
        <f t="shared" si="1550"/>
        <v>12885</v>
      </c>
      <c r="C2595" s="14">
        <f t="shared" si="1551"/>
        <v>214.75</v>
      </c>
      <c r="D2595" s="11">
        <f t="shared" si="1552"/>
        <v>1136.1701774570329</v>
      </c>
      <c r="E2595" s="11">
        <f t="shared" si="1537"/>
        <v>1153.7461944326324</v>
      </c>
      <c r="F2595" s="11">
        <f t="shared" si="1553"/>
        <v>636.01301654126348</v>
      </c>
      <c r="G2595" s="11">
        <f t="shared" si="1538"/>
        <v>905.93964392804821</v>
      </c>
      <c r="H2595" s="11">
        <f t="shared" si="1539"/>
        <v>748.34696361599083</v>
      </c>
      <c r="I2595" s="24">
        <f t="shared" si="1554"/>
        <v>636.01301654126348</v>
      </c>
      <c r="J2595" s="12">
        <f t="shared" si="1540"/>
        <v>0.2023507147376761</v>
      </c>
      <c r="K2595" s="24">
        <f t="shared" si="1541"/>
        <v>793.48685723468384</v>
      </c>
      <c r="L2595" s="12">
        <f t="shared" si="1555"/>
        <v>0.14925755930269718</v>
      </c>
      <c r="M2595" s="24">
        <f t="shared" si="1556"/>
        <v>905.93964392804821</v>
      </c>
      <c r="N2595" s="12">
        <f t="shared" si="1542"/>
        <v>0.74105830475257228</v>
      </c>
      <c r="O2595" s="24">
        <f t="shared" si="1543"/>
        <v>650</v>
      </c>
      <c r="P2595" s="12">
        <f t="shared" si="1557"/>
        <v>0.21262847329886755</v>
      </c>
      <c r="Q2595" s="24">
        <f t="shared" si="1558"/>
        <v>748.34696361599083</v>
      </c>
      <c r="R2595" s="12">
        <f t="shared" si="1544"/>
        <v>0.1838188740659934</v>
      </c>
      <c r="S2595" s="24">
        <f t="shared" si="1545"/>
        <v>1572.269117205798</v>
      </c>
      <c r="T2595" s="12">
        <f t="shared" si="1559"/>
        <v>0.10551084523863331</v>
      </c>
      <c r="W2595" s="24">
        <f t="shared" si="1560"/>
        <v>1122.9953381852927</v>
      </c>
      <c r="X2595" s="24">
        <f t="shared" si="1561"/>
        <v>650</v>
      </c>
      <c r="Y2595" s="13">
        <f t="shared" si="1546"/>
        <v>0.23707220555335137</v>
      </c>
      <c r="Z2595" s="24">
        <f t="shared" si="1547"/>
        <v>768.77140618349245</v>
      </c>
      <c r="AA2595" s="24">
        <f t="shared" si="1548"/>
        <v>9608.846035935665</v>
      </c>
      <c r="AB2595" s="24">
        <f t="shared" si="1562"/>
        <v>935.67115090064181</v>
      </c>
      <c r="AC2595" s="24">
        <f t="shared" si="1563"/>
        <v>748.34696361599083</v>
      </c>
      <c r="AD2595" s="123">
        <f t="shared" si="1564"/>
        <v>12885</v>
      </c>
      <c r="AE2595" s="14">
        <f t="shared" si="1565"/>
        <v>214.75</v>
      </c>
      <c r="AF2595" s="24">
        <f t="shared" si="1549"/>
        <v>500</v>
      </c>
      <c r="AG2595" s="3">
        <f t="shared" si="1566"/>
        <v>-1</v>
      </c>
      <c r="AH2595" s="14">
        <f t="shared" si="1533"/>
        <v>0</v>
      </c>
      <c r="AI2595" s="14">
        <f t="shared" si="1534"/>
        <v>0</v>
      </c>
      <c r="AJ2595" s="14">
        <f t="shared" si="1535"/>
        <v>0.64999999999999991</v>
      </c>
      <c r="AK2595" s="14">
        <f t="shared" si="1536"/>
        <v>0.87999999999999989</v>
      </c>
      <c r="AL2595" s="24">
        <f t="shared" si="1567"/>
        <v>912.36031741674765</v>
      </c>
      <c r="AM2595" s="14">
        <f t="shared" si="1568"/>
        <v>701.72529664820274</v>
      </c>
      <c r="AN2595" s="138" t="str">
        <f t="shared" si="1569"/>
        <v>modifiée</v>
      </c>
      <c r="AP2595" s="124"/>
    </row>
    <row r="2596" spans="2:42" x14ac:dyDescent="0.25">
      <c r="B2596" s="3">
        <f t="shared" si="1550"/>
        <v>12890</v>
      </c>
      <c r="C2596" s="14">
        <f t="shared" si="1551"/>
        <v>214.83333333333334</v>
      </c>
      <c r="D2596" s="11">
        <f t="shared" si="1552"/>
        <v>1136.2282742380075</v>
      </c>
      <c r="E2596" s="11">
        <f t="shared" si="1537"/>
        <v>1153.9669698590046</v>
      </c>
      <c r="F2596" s="11">
        <f t="shared" si="1553"/>
        <v>636.16227410056615</v>
      </c>
      <c r="G2596" s="11">
        <f t="shared" si="1538"/>
        <v>906.15227240134709</v>
      </c>
      <c r="H2596" s="11">
        <f t="shared" si="1539"/>
        <v>748.45247446122949</v>
      </c>
      <c r="I2596" s="24">
        <f t="shared" si="1554"/>
        <v>636.16227410056615</v>
      </c>
      <c r="J2596" s="12">
        <f t="shared" si="1540"/>
        <v>0.20230307648675572</v>
      </c>
      <c r="K2596" s="24">
        <f t="shared" si="1541"/>
        <v>793.67370721572922</v>
      </c>
      <c r="L2596" s="12">
        <f t="shared" si="1555"/>
        <v>0.14919770657972437</v>
      </c>
      <c r="M2596" s="24">
        <f t="shared" si="1556"/>
        <v>906.15227240134709</v>
      </c>
      <c r="N2596" s="12">
        <f t="shared" si="1542"/>
        <v>0.74105830475257228</v>
      </c>
      <c r="O2596" s="24">
        <f t="shared" si="1543"/>
        <v>650</v>
      </c>
      <c r="P2596" s="12">
        <f t="shared" si="1557"/>
        <v>0.21248448896484759</v>
      </c>
      <c r="Q2596" s="24">
        <f t="shared" si="1558"/>
        <v>748.45247446122949</v>
      </c>
      <c r="R2596" s="12">
        <f t="shared" si="1544"/>
        <v>0.18454783860497875</v>
      </c>
      <c r="S2596" s="24">
        <f t="shared" si="1545"/>
        <v>1566.0586492813366</v>
      </c>
      <c r="T2596" s="12">
        <f t="shared" si="1559"/>
        <v>0.1058920706963689</v>
      </c>
      <c r="W2596" s="24">
        <f t="shared" si="1560"/>
        <v>1123.2324103908461</v>
      </c>
      <c r="X2596" s="24">
        <f t="shared" si="1561"/>
        <v>650</v>
      </c>
      <c r="Y2596" s="13">
        <f t="shared" si="1546"/>
        <v>0.23705330431070953</v>
      </c>
      <c r="Z2596" s="24">
        <f t="shared" si="1547"/>
        <v>768.36398670396306</v>
      </c>
      <c r="AA2596" s="24">
        <f t="shared" si="1548"/>
        <v>9608.4260709275859</v>
      </c>
      <c r="AB2596" s="24">
        <f t="shared" si="1562"/>
        <v>935.84244242603779</v>
      </c>
      <c r="AC2596" s="24">
        <f t="shared" si="1563"/>
        <v>748.45247446122949</v>
      </c>
      <c r="AD2596" s="123">
        <f t="shared" si="1564"/>
        <v>12890</v>
      </c>
      <c r="AE2596" s="14">
        <f t="shared" si="1565"/>
        <v>214.83333333333334</v>
      </c>
      <c r="AF2596" s="24">
        <f t="shared" si="1549"/>
        <v>500</v>
      </c>
      <c r="AG2596" s="3">
        <f t="shared" si="1566"/>
        <v>-1</v>
      </c>
      <c r="AH2596" s="14">
        <f t="shared" si="1533"/>
        <v>0</v>
      </c>
      <c r="AI2596" s="14">
        <f t="shared" si="1534"/>
        <v>0</v>
      </c>
      <c r="AJ2596" s="14">
        <f t="shared" si="1535"/>
        <v>0.64999999999999991</v>
      </c>
      <c r="AK2596" s="14">
        <f t="shared" si="1536"/>
        <v>0.87999999999999989</v>
      </c>
      <c r="AL2596" s="24">
        <f t="shared" si="1567"/>
        <v>912.51945043996454</v>
      </c>
      <c r="AM2596" s="14">
        <f t="shared" si="1568"/>
        <v>701.80649048908299</v>
      </c>
      <c r="AN2596" s="138" t="str">
        <f t="shared" si="1569"/>
        <v>modifiée</v>
      </c>
      <c r="AP2596" s="124"/>
    </row>
    <row r="2597" spans="2:42" x14ac:dyDescent="0.25">
      <c r="B2597" s="3">
        <f t="shared" si="1550"/>
        <v>12895</v>
      </c>
      <c r="C2597" s="14">
        <f t="shared" si="1551"/>
        <v>214.91666666666666</v>
      </c>
      <c r="D2597" s="11">
        <f t="shared" si="1552"/>
        <v>1136.2863485008497</v>
      </c>
      <c r="E2597" s="11">
        <f t="shared" si="1537"/>
        <v>1154.1877452853766</v>
      </c>
      <c r="F2597" s="11">
        <f t="shared" si="1553"/>
        <v>636.31147180714584</v>
      </c>
      <c r="G2597" s="11">
        <f t="shared" si="1538"/>
        <v>906.36475689031192</v>
      </c>
      <c r="H2597" s="11">
        <f t="shared" si="1539"/>
        <v>748.5583665319258</v>
      </c>
      <c r="I2597" s="24">
        <f t="shared" si="1554"/>
        <v>636.31147180714584</v>
      </c>
      <c r="J2597" s="12">
        <f t="shared" si="1540"/>
        <v>0.20225534008734961</v>
      </c>
      <c r="K2597" s="24">
        <f t="shared" si="1541"/>
        <v>793.86103045312518</v>
      </c>
      <c r="L2597" s="12">
        <f t="shared" si="1555"/>
        <v>0.14913780785421343</v>
      </c>
      <c r="M2597" s="24">
        <f t="shared" si="1556"/>
        <v>906.36475689031192</v>
      </c>
      <c r="N2597" s="12">
        <f t="shared" si="1542"/>
        <v>0.74105830475257228</v>
      </c>
      <c r="O2597" s="24">
        <f t="shared" si="1543"/>
        <v>650</v>
      </c>
      <c r="P2597" s="12">
        <f t="shared" si="1557"/>
        <v>0.2123406178252841</v>
      </c>
      <c r="Q2597" s="24">
        <f t="shared" si="1558"/>
        <v>748.5583665319258</v>
      </c>
      <c r="R2597" s="12">
        <f t="shared" si="1544"/>
        <v>0.18527635948735097</v>
      </c>
      <c r="S2597" s="24">
        <f t="shared" si="1545"/>
        <v>1559.9007863344509</v>
      </c>
      <c r="T2597" s="12">
        <f t="shared" si="1559"/>
        <v>0.10627266798543406</v>
      </c>
      <c r="W2597" s="24">
        <f t="shared" si="1560"/>
        <v>1123.4694636951567</v>
      </c>
      <c r="X2597" s="24">
        <f t="shared" si="1561"/>
        <v>650</v>
      </c>
      <c r="Y2597" s="13">
        <f t="shared" si="1546"/>
        <v>0.23703446596866795</v>
      </c>
      <c r="Z2597" s="24">
        <f t="shared" si="1547"/>
        <v>767.95703975549827</v>
      </c>
      <c r="AA2597" s="24">
        <f t="shared" si="1548"/>
        <v>9608.0083868042857</v>
      </c>
      <c r="AB2597" s="24">
        <f t="shared" si="1562"/>
        <v>936.01391511354132</v>
      </c>
      <c r="AC2597" s="24">
        <f t="shared" si="1563"/>
        <v>748.5583665319258</v>
      </c>
      <c r="AD2597" s="123">
        <f t="shared" si="1564"/>
        <v>12895</v>
      </c>
      <c r="AE2597" s="14">
        <f t="shared" si="1565"/>
        <v>214.91666666666666</v>
      </c>
      <c r="AF2597" s="24">
        <f t="shared" si="1549"/>
        <v>500</v>
      </c>
      <c r="AG2597" s="3">
        <f t="shared" si="1566"/>
        <v>-1</v>
      </c>
      <c r="AH2597" s="14">
        <f t="shared" si="1533"/>
        <v>0</v>
      </c>
      <c r="AI2597" s="14">
        <f t="shared" si="1534"/>
        <v>0</v>
      </c>
      <c r="AJ2597" s="14">
        <f t="shared" si="1535"/>
        <v>0.64999999999999991</v>
      </c>
      <c r="AK2597" s="14">
        <f t="shared" si="1536"/>
        <v>0.87999999999999989</v>
      </c>
      <c r="AL2597" s="24">
        <f t="shared" si="1567"/>
        <v>912.67875094723217</v>
      </c>
      <c r="AM2597" s="14">
        <f t="shared" si="1568"/>
        <v>701.88803819930763</v>
      </c>
      <c r="AN2597" s="138" t="str">
        <f t="shared" si="1569"/>
        <v>modifiée</v>
      </c>
      <c r="AP2597" s="124"/>
    </row>
    <row r="2598" spans="2:42" x14ac:dyDescent="0.25">
      <c r="B2598" s="3">
        <f t="shared" si="1550"/>
        <v>12900</v>
      </c>
      <c r="C2598" s="14">
        <f t="shared" si="1551"/>
        <v>215</v>
      </c>
      <c r="D2598" s="11">
        <f t="shared" si="1552"/>
        <v>1136.3444002630081</v>
      </c>
      <c r="E2598" s="11">
        <f t="shared" si="1537"/>
        <v>1154.4085207117489</v>
      </c>
      <c r="F2598" s="11">
        <f t="shared" si="1553"/>
        <v>636.46060961500007</v>
      </c>
      <c r="G2598" s="11">
        <f t="shared" si="1538"/>
        <v>906.57709750813717</v>
      </c>
      <c r="H2598" s="11">
        <f t="shared" si="1539"/>
        <v>748.66463919991122</v>
      </c>
      <c r="I2598" s="24">
        <f t="shared" si="1554"/>
        <v>636.46060961500007</v>
      </c>
      <c r="J2598" s="12">
        <f t="shared" si="1540"/>
        <v>0.20220750526215617</v>
      </c>
      <c r="K2598" s="24">
        <f t="shared" si="1541"/>
        <v>794.04882864375304</v>
      </c>
      <c r="L2598" s="12">
        <f t="shared" si="1555"/>
        <v>0.149077862978129</v>
      </c>
      <c r="M2598" s="24">
        <f t="shared" si="1556"/>
        <v>906.57709750813717</v>
      </c>
      <c r="N2598" s="12">
        <f t="shared" si="1542"/>
        <v>0.74105830475257228</v>
      </c>
      <c r="O2598" s="24">
        <f t="shared" si="1543"/>
        <v>650</v>
      </c>
      <c r="P2598" s="12">
        <f t="shared" si="1557"/>
        <v>0.21219685979150116</v>
      </c>
      <c r="Q2598" s="24">
        <f t="shared" si="1558"/>
        <v>748.66463919991122</v>
      </c>
      <c r="R2598" s="12">
        <f t="shared" si="1544"/>
        <v>0.18600441867312384</v>
      </c>
      <c r="S2598" s="24">
        <f t="shared" si="1545"/>
        <v>1553.7950168882905</v>
      </c>
      <c r="T2598" s="12">
        <f t="shared" si="1559"/>
        <v>0.10665262691862079</v>
      </c>
      <c r="W2598" s="24">
        <f t="shared" si="1560"/>
        <v>1123.7064981611254</v>
      </c>
      <c r="X2598" s="24">
        <f t="shared" si="1561"/>
        <v>650</v>
      </c>
      <c r="Y2598" s="13">
        <f t="shared" si="1546"/>
        <v>0.23701569020639954</v>
      </c>
      <c r="Z2598" s="24">
        <f t="shared" si="1547"/>
        <v>767.55056376558741</v>
      </c>
      <c r="AA2598" s="24">
        <f t="shared" si="1548"/>
        <v>9607.5929710943619</v>
      </c>
      <c r="AB2598" s="24">
        <f t="shared" si="1562"/>
        <v>936.18556868051837</v>
      </c>
      <c r="AC2598" s="24">
        <f t="shared" si="1563"/>
        <v>748.66463919991122</v>
      </c>
      <c r="AD2598" s="123">
        <f t="shared" si="1564"/>
        <v>12900</v>
      </c>
      <c r="AE2598" s="14">
        <f t="shared" si="1565"/>
        <v>215</v>
      </c>
      <c r="AF2598" s="24">
        <f t="shared" si="1549"/>
        <v>500</v>
      </c>
      <c r="AG2598" s="3">
        <f t="shared" si="1566"/>
        <v>-1</v>
      </c>
      <c r="AH2598" s="14">
        <f t="shared" ref="AH2598:AH2661" si="1570">IF(AC2598&lt;=450,AthetaR30_0,IF(AC2598&gt;=650,AthetaR30_2,(IF(AC2598&lt;=550,AthetaR30_0+(AthetaR30_1-AthetaR30_0)/100*(AC2598-450),AthetaR30_1+(AthetaR30_2-AthetaR30_1)/100*(AC2598-550)))))</f>
        <v>0</v>
      </c>
      <c r="AI2598" s="14">
        <f t="shared" ref="AI2598:AI2661" si="1571">IF(AC2598&lt;=450,AthetaR60_0,IF(AC2598&gt;=650,AthetaR60_2,(IF(AC2598&lt;=550,AthetaR60_0+(AthetaR60_1-AthetaR60_0)/100*(AC2598-450),AthetaR60_1+(AthetaR60_2-AthetaR60_1)/100*(AC2598-550)))))</f>
        <v>0</v>
      </c>
      <c r="AJ2598" s="14">
        <f t="shared" ref="AJ2598:AJ2661" si="1572">IF(AC2598&lt;=450,AthetaR90_0,IF(AC2598&gt;=650,AthetaR90_2,(IF(AC2598&lt;=550,AthetaR90_0+(AthetaR90_1-AthetaR90_0)/100*(AC2598-450),AthetaR90_1+(AthetaR90_2-AthetaR90_1)/100*(AC2598-550)))))</f>
        <v>0.64999999999999991</v>
      </c>
      <c r="AK2598" s="14">
        <f t="shared" ref="AK2598:AK2661" si="1573">IF(AC2598&lt;=450,AthetaR120_0,IF(AC2598&gt;=650,AthetaR120_2,(IF(AC2598&lt;=550,AthetaR120_0+(AthetaR120_1-AthetaR120_0)/100*(AC2598-450),AthetaR120_1+(AthetaR120_2-AthetaR120_1)/100*(AC2598-550)))))</f>
        <v>0.87999999999999989</v>
      </c>
      <c r="AL2598" s="24">
        <f t="shared" si="1567"/>
        <v>912.83821865989637</v>
      </c>
      <c r="AM2598" s="14">
        <f t="shared" si="1568"/>
        <v>701.96993915866733</v>
      </c>
      <c r="AN2598" s="138" t="str">
        <f t="shared" si="1569"/>
        <v>modifiée</v>
      </c>
      <c r="AP2598" s="124"/>
    </row>
    <row r="2599" spans="2:42" x14ac:dyDescent="0.25">
      <c r="B2599" s="3">
        <f t="shared" si="1550"/>
        <v>12905</v>
      </c>
      <c r="C2599" s="14">
        <f t="shared" si="1551"/>
        <v>215.08333333333334</v>
      </c>
      <c r="D2599" s="11">
        <f t="shared" si="1552"/>
        <v>1136.4024295419119</v>
      </c>
      <c r="E2599" s="11">
        <f t="shared" si="1537"/>
        <v>1154.6292961381212</v>
      </c>
      <c r="F2599" s="11">
        <f t="shared" si="1553"/>
        <v>636.60968747797824</v>
      </c>
      <c r="G2599" s="11">
        <f t="shared" si="1538"/>
        <v>906.78929436792862</v>
      </c>
      <c r="H2599" s="11">
        <f t="shared" si="1539"/>
        <v>748.77129182682984</v>
      </c>
      <c r="I2599" s="24">
        <f t="shared" si="1554"/>
        <v>636.60968747797824</v>
      </c>
      <c r="J2599" s="12">
        <f t="shared" si="1540"/>
        <v>0.20215957173291838</v>
      </c>
      <c r="K2599" s="24">
        <f t="shared" si="1541"/>
        <v>794.23710349226894</v>
      </c>
      <c r="L2599" s="12">
        <f t="shared" si="1555"/>
        <v>0.1490178718028414</v>
      </c>
      <c r="M2599" s="24">
        <f t="shared" si="1556"/>
        <v>906.78929436792862</v>
      </c>
      <c r="N2599" s="12">
        <f t="shared" si="1542"/>
        <v>0.74105830475257228</v>
      </c>
      <c r="O2599" s="24">
        <f t="shared" si="1543"/>
        <v>650</v>
      </c>
      <c r="P2599" s="12">
        <f t="shared" si="1557"/>
        <v>0.21205321477476605</v>
      </c>
      <c r="Q2599" s="24">
        <f t="shared" si="1558"/>
        <v>748.77129182682984</v>
      </c>
      <c r="R2599" s="12">
        <f t="shared" si="1544"/>
        <v>0.18673199826178682</v>
      </c>
      <c r="S2599" s="24">
        <f t="shared" si="1545"/>
        <v>1547.7408346925363</v>
      </c>
      <c r="T2599" s="12">
        <f t="shared" si="1559"/>
        <v>0.1070319374138055</v>
      </c>
      <c r="W2599" s="24">
        <f t="shared" si="1560"/>
        <v>1123.9435138513318</v>
      </c>
      <c r="X2599" s="24">
        <f t="shared" si="1561"/>
        <v>650</v>
      </c>
      <c r="Y2599" s="13">
        <f t="shared" si="1546"/>
        <v>0.23699697670469924</v>
      </c>
      <c r="Z2599" s="24">
        <f t="shared" si="1547"/>
        <v>767.14455716973475</v>
      </c>
      <c r="AA2599" s="24">
        <f t="shared" si="1548"/>
        <v>9607.1798113894038</v>
      </c>
      <c r="AB2599" s="24">
        <f t="shared" si="1562"/>
        <v>936.35740283908081</v>
      </c>
      <c r="AC2599" s="24">
        <f t="shared" si="1563"/>
        <v>748.77129182682984</v>
      </c>
      <c r="AD2599" s="123">
        <f t="shared" si="1564"/>
        <v>12905</v>
      </c>
      <c r="AE2599" s="14">
        <f t="shared" si="1565"/>
        <v>215.08333333333334</v>
      </c>
      <c r="AF2599" s="24">
        <f t="shared" si="1549"/>
        <v>500</v>
      </c>
      <c r="AG2599" s="3">
        <f t="shared" si="1566"/>
        <v>-1</v>
      </c>
      <c r="AH2599" s="14">
        <f t="shared" si="1570"/>
        <v>0</v>
      </c>
      <c r="AI2599" s="14">
        <f t="shared" si="1571"/>
        <v>0</v>
      </c>
      <c r="AJ2599" s="14">
        <f t="shared" si="1572"/>
        <v>0.64999999999999991</v>
      </c>
      <c r="AK2599" s="14">
        <f t="shared" si="1573"/>
        <v>0.87999999999999989</v>
      </c>
      <c r="AL2599" s="24">
        <f t="shared" si="1567"/>
        <v>912.9978532944092</v>
      </c>
      <c r="AM2599" s="14">
        <f t="shared" si="1568"/>
        <v>702.05219273748651</v>
      </c>
      <c r="AN2599" s="138" t="str">
        <f t="shared" si="1569"/>
        <v>modifiée</v>
      </c>
      <c r="AP2599" s="124"/>
    </row>
    <row r="2600" spans="2:42" x14ac:dyDescent="0.25">
      <c r="B2600" s="3">
        <f t="shared" si="1550"/>
        <v>12910</v>
      </c>
      <c r="C2600" s="14">
        <f t="shared" si="1551"/>
        <v>215.16666666666666</v>
      </c>
      <c r="D2600" s="11">
        <f t="shared" si="1552"/>
        <v>1136.4604363549697</v>
      </c>
      <c r="E2600" s="11">
        <f t="shared" si="1537"/>
        <v>1154.8500715644932</v>
      </c>
      <c r="F2600" s="11">
        <f t="shared" si="1553"/>
        <v>636.75870534978105</v>
      </c>
      <c r="G2600" s="11">
        <f t="shared" si="1538"/>
        <v>907.00134758270337</v>
      </c>
      <c r="H2600" s="11">
        <f t="shared" si="1539"/>
        <v>748.87832376424365</v>
      </c>
      <c r="I2600" s="24">
        <f t="shared" si="1554"/>
        <v>636.75870534978105</v>
      </c>
      <c r="J2600" s="12">
        <f t="shared" si="1540"/>
        <v>0.20211153922041997</v>
      </c>
      <c r="K2600" s="24">
        <f t="shared" si="1541"/>
        <v>794.42585671114671</v>
      </c>
      <c r="L2600" s="12">
        <f t="shared" si="1555"/>
        <v>0.14895783417918909</v>
      </c>
      <c r="M2600" s="24">
        <f t="shared" si="1556"/>
        <v>907.00134758270337</v>
      </c>
      <c r="N2600" s="12">
        <f t="shared" si="1542"/>
        <v>0.74105830475257228</v>
      </c>
      <c r="O2600" s="24">
        <f t="shared" si="1543"/>
        <v>650</v>
      </c>
      <c r="P2600" s="12">
        <f t="shared" si="1557"/>
        <v>0.21190968268653226</v>
      </c>
      <c r="Q2600" s="24">
        <f t="shared" si="1558"/>
        <v>748.87832376424365</v>
      </c>
      <c r="R2600" s="12">
        <f t="shared" si="1544"/>
        <v>0.18745908049357246</v>
      </c>
      <c r="S2600" s="24">
        <f t="shared" si="1545"/>
        <v>1541.7377386709882</v>
      </c>
      <c r="T2600" s="12">
        <f t="shared" si="1559"/>
        <v>0.10741058949451505</v>
      </c>
      <c r="W2600" s="24">
        <f t="shared" si="1560"/>
        <v>1124.1805108280364</v>
      </c>
      <c r="X2600" s="24">
        <f t="shared" si="1561"/>
        <v>650</v>
      </c>
      <c r="Y2600" s="13">
        <f t="shared" si="1546"/>
        <v>0.23697832514598019</v>
      </c>
      <c r="Z2600" s="24">
        <f t="shared" si="1547"/>
        <v>766.73901841141969</v>
      </c>
      <c r="AA2600" s="24">
        <f t="shared" si="1548"/>
        <v>9606.768895343861</v>
      </c>
      <c r="AB2600" s="24">
        <f t="shared" si="1562"/>
        <v>936.52941729614008</v>
      </c>
      <c r="AC2600" s="24">
        <f t="shared" si="1563"/>
        <v>748.87832376424365</v>
      </c>
      <c r="AD2600" s="123">
        <f t="shared" si="1564"/>
        <v>12910</v>
      </c>
      <c r="AE2600" s="14">
        <f t="shared" si="1565"/>
        <v>215.16666666666666</v>
      </c>
      <c r="AF2600" s="24">
        <f t="shared" si="1549"/>
        <v>500</v>
      </c>
      <c r="AG2600" s="3">
        <f t="shared" si="1566"/>
        <v>-1</v>
      </c>
      <c r="AH2600" s="14">
        <f t="shared" si="1570"/>
        <v>0</v>
      </c>
      <c r="AI2600" s="14">
        <f t="shared" si="1571"/>
        <v>0</v>
      </c>
      <c r="AJ2600" s="14">
        <f t="shared" si="1572"/>
        <v>0.64999999999999991</v>
      </c>
      <c r="AK2600" s="14">
        <f t="shared" si="1573"/>
        <v>0.87999999999999989</v>
      </c>
      <c r="AL2600" s="24">
        <f t="shared" si="1567"/>
        <v>913.15765456237955</v>
      </c>
      <c r="AM2600" s="14">
        <f t="shared" si="1568"/>
        <v>702.13479829672269</v>
      </c>
      <c r="AN2600" s="138" t="str">
        <f t="shared" si="1569"/>
        <v>modifiée</v>
      </c>
      <c r="AP2600" s="124"/>
    </row>
    <row r="2601" spans="2:42" x14ac:dyDescent="0.25">
      <c r="B2601" s="3">
        <f t="shared" si="1550"/>
        <v>12915</v>
      </c>
      <c r="C2601" s="14">
        <f t="shared" si="1551"/>
        <v>215.25</v>
      </c>
      <c r="D2601" s="11">
        <f t="shared" si="1552"/>
        <v>1136.5184207195698</v>
      </c>
      <c r="E2601" s="11">
        <f t="shared" si="1537"/>
        <v>1155.0708469908654</v>
      </c>
      <c r="F2601" s="11">
        <f t="shared" si="1553"/>
        <v>636.90766318396027</v>
      </c>
      <c r="G2601" s="11">
        <f t="shared" si="1538"/>
        <v>907.21325726538987</v>
      </c>
      <c r="H2601" s="11">
        <f t="shared" si="1539"/>
        <v>748.98573435373817</v>
      </c>
      <c r="I2601" s="24">
        <f t="shared" si="1554"/>
        <v>636.90766318396027</v>
      </c>
      <c r="J2601" s="12">
        <f t="shared" si="1540"/>
        <v>0.2020634074444819</v>
      </c>
      <c r="K2601" s="24">
        <f t="shared" si="1541"/>
        <v>794.61509002072103</v>
      </c>
      <c r="L2601" s="12">
        <f t="shared" si="1555"/>
        <v>0.14889774995742544</v>
      </c>
      <c r="M2601" s="24">
        <f t="shared" si="1556"/>
        <v>907.21325726538987</v>
      </c>
      <c r="N2601" s="12">
        <f t="shared" si="1542"/>
        <v>0.74105830475257228</v>
      </c>
      <c r="O2601" s="24">
        <f t="shared" si="1543"/>
        <v>650</v>
      </c>
      <c r="P2601" s="12">
        <f t="shared" si="1557"/>
        <v>0.21176626343824811</v>
      </c>
      <c r="Q2601" s="24">
        <f t="shared" si="1558"/>
        <v>748.98573435373817</v>
      </c>
      <c r="R2601" s="12">
        <f t="shared" si="1544"/>
        <v>0.18818564775068033</v>
      </c>
      <c r="S2601" s="24">
        <f t="shared" si="1545"/>
        <v>1535.7852328696426</v>
      </c>
      <c r="T2601" s="12">
        <f t="shared" si="1559"/>
        <v>0.10778857329035768</v>
      </c>
      <c r="W2601" s="24">
        <f t="shared" si="1560"/>
        <v>1124.4174891531825</v>
      </c>
      <c r="X2601" s="24">
        <f t="shared" si="1561"/>
        <v>650</v>
      </c>
      <c r="Y2601" s="13">
        <f t="shared" si="1546"/>
        <v>0.23695973521427077</v>
      </c>
      <c r="Z2601" s="24">
        <f t="shared" si="1547"/>
        <v>766.33394594207402</v>
      </c>
      <c r="AA2601" s="24">
        <f t="shared" si="1548"/>
        <v>9606.3602106749313</v>
      </c>
      <c r="AB2601" s="24">
        <f t="shared" si="1562"/>
        <v>936.70161175346038</v>
      </c>
      <c r="AC2601" s="24">
        <f t="shared" si="1563"/>
        <v>748.98573435373817</v>
      </c>
      <c r="AD2601" s="123">
        <f t="shared" si="1564"/>
        <v>12915</v>
      </c>
      <c r="AE2601" s="14">
        <f t="shared" si="1565"/>
        <v>215.25</v>
      </c>
      <c r="AF2601" s="24">
        <f t="shared" si="1549"/>
        <v>500</v>
      </c>
      <c r="AG2601" s="3">
        <f t="shared" si="1566"/>
        <v>-1</v>
      </c>
      <c r="AH2601" s="14">
        <f t="shared" si="1570"/>
        <v>0</v>
      </c>
      <c r="AI2601" s="14">
        <f t="shared" si="1571"/>
        <v>0</v>
      </c>
      <c r="AJ2601" s="14">
        <f t="shared" si="1572"/>
        <v>0.64999999999999991</v>
      </c>
      <c r="AK2601" s="14">
        <f t="shared" si="1573"/>
        <v>0.87999999999999989</v>
      </c>
      <c r="AL2601" s="24">
        <f t="shared" si="1567"/>
        <v>913.31762217062465</v>
      </c>
      <c r="AM2601" s="14">
        <f t="shared" si="1568"/>
        <v>702.2177551880668</v>
      </c>
      <c r="AN2601" s="138" t="str">
        <f t="shared" si="1569"/>
        <v>modifiée</v>
      </c>
      <c r="AP2601" s="124"/>
    </row>
    <row r="2602" spans="2:42" x14ac:dyDescent="0.25">
      <c r="B2602" s="3">
        <f t="shared" si="1550"/>
        <v>12920</v>
      </c>
      <c r="C2602" s="14">
        <f t="shared" si="1551"/>
        <v>215.33333333333334</v>
      </c>
      <c r="D2602" s="11">
        <f t="shared" si="1552"/>
        <v>1136.5763826530804</v>
      </c>
      <c r="E2602" s="11">
        <f t="shared" si="1537"/>
        <v>1155.2916224172377</v>
      </c>
      <c r="F2602" s="11">
        <f t="shared" si="1553"/>
        <v>637.05656093391769</v>
      </c>
      <c r="G2602" s="11">
        <f t="shared" si="1538"/>
        <v>907.42502352882809</v>
      </c>
      <c r="H2602" s="11">
        <f t="shared" si="1539"/>
        <v>749.09352292702852</v>
      </c>
      <c r="I2602" s="24">
        <f t="shared" si="1554"/>
        <v>637.05656093391769</v>
      </c>
      <c r="J2602" s="12">
        <f t="shared" si="1540"/>
        <v>0.20201517612395881</v>
      </c>
      <c r="K2602" s="24">
        <f t="shared" si="1541"/>
        <v>794.80480514923102</v>
      </c>
      <c r="L2602" s="12">
        <f t="shared" si="1555"/>
        <v>0.14883761898723963</v>
      </c>
      <c r="M2602" s="24">
        <f t="shared" si="1556"/>
        <v>907.42502352882809</v>
      </c>
      <c r="N2602" s="12">
        <f t="shared" si="1542"/>
        <v>0.74105830475257228</v>
      </c>
      <c r="O2602" s="24">
        <f t="shared" si="1543"/>
        <v>650</v>
      </c>
      <c r="P2602" s="12">
        <f t="shared" si="1557"/>
        <v>0.21162295694144367</v>
      </c>
      <c r="Q2602" s="24">
        <f t="shared" si="1558"/>
        <v>749.09352292702852</v>
      </c>
      <c r="R2602" s="12">
        <f t="shared" si="1544"/>
        <v>0.18891168255845703</v>
      </c>
      <c r="S2602" s="24">
        <f t="shared" si="1545"/>
        <v>1529.8828264052479</v>
      </c>
      <c r="T2602" s="12">
        <f t="shared" si="1559"/>
        <v>0.10816587903749396</v>
      </c>
      <c r="W2602" s="24">
        <f t="shared" si="1560"/>
        <v>1124.6544488883967</v>
      </c>
      <c r="X2602" s="24">
        <f t="shared" si="1561"/>
        <v>650</v>
      </c>
      <c r="Y2602" s="13">
        <f t="shared" si="1546"/>
        <v>0.23694120659519935</v>
      </c>
      <c r="Z2602" s="24">
        <f t="shared" si="1547"/>
        <v>765.92933822102509</v>
      </c>
      <c r="AA2602" s="24">
        <f t="shared" si="1548"/>
        <v>9605.9537451619617</v>
      </c>
      <c r="AB2602" s="24">
        <f t="shared" si="1562"/>
        <v>936.87398590771261</v>
      </c>
      <c r="AC2602" s="24">
        <f t="shared" si="1563"/>
        <v>749.09352292702852</v>
      </c>
      <c r="AD2602" s="123">
        <f t="shared" si="1564"/>
        <v>12920</v>
      </c>
      <c r="AE2602" s="14">
        <f t="shared" si="1565"/>
        <v>215.33333333333334</v>
      </c>
      <c r="AF2602" s="24">
        <f t="shared" si="1549"/>
        <v>500</v>
      </c>
      <c r="AG2602" s="3">
        <f t="shared" si="1566"/>
        <v>-1</v>
      </c>
      <c r="AH2602" s="14">
        <f t="shared" si="1570"/>
        <v>0</v>
      </c>
      <c r="AI2602" s="14">
        <f t="shared" si="1571"/>
        <v>0</v>
      </c>
      <c r="AJ2602" s="14">
        <f t="shared" si="1572"/>
        <v>0.64999999999999991</v>
      </c>
      <c r="AK2602" s="14">
        <f t="shared" si="1573"/>
        <v>0.87999999999999989</v>
      </c>
      <c r="AL2602" s="24">
        <f t="shared" si="1567"/>
        <v>913.47775582122017</v>
      </c>
      <c r="AM2602" s="14">
        <f t="shared" si="1568"/>
        <v>702.30106275404353</v>
      </c>
      <c r="AN2602" s="138" t="str">
        <f t="shared" si="1569"/>
        <v>modifiée</v>
      </c>
      <c r="AP2602" s="124"/>
    </row>
    <row r="2603" spans="2:42" x14ac:dyDescent="0.25">
      <c r="B2603" s="3">
        <f t="shared" si="1550"/>
        <v>12925</v>
      </c>
      <c r="C2603" s="14">
        <f t="shared" si="1551"/>
        <v>215.41666666666666</v>
      </c>
      <c r="D2603" s="11">
        <f t="shared" si="1552"/>
        <v>1136.6343221728498</v>
      </c>
      <c r="E2603" s="11">
        <f t="shared" si="1537"/>
        <v>1155.51239784361</v>
      </c>
      <c r="F2603" s="11">
        <f t="shared" si="1553"/>
        <v>637.20539855290497</v>
      </c>
      <c r="G2603" s="11">
        <f t="shared" si="1538"/>
        <v>907.63664648576957</v>
      </c>
      <c r="H2603" s="11">
        <f t="shared" si="1539"/>
        <v>749.20168880606604</v>
      </c>
      <c r="I2603" s="24">
        <f t="shared" si="1554"/>
        <v>637.20539855290497</v>
      </c>
      <c r="J2603" s="12">
        <f t="shared" si="1540"/>
        <v>0.20196684497673476</v>
      </c>
      <c r="K2603" s="24">
        <f t="shared" si="1541"/>
        <v>794.99500383286374</v>
      </c>
      <c r="L2603" s="12">
        <f t="shared" si="1555"/>
        <v>0.14877744111774063</v>
      </c>
      <c r="M2603" s="24">
        <f t="shared" si="1556"/>
        <v>907.63664648576957</v>
      </c>
      <c r="N2603" s="12">
        <f t="shared" si="1542"/>
        <v>0.74105830475257228</v>
      </c>
      <c r="O2603" s="24">
        <f t="shared" si="1543"/>
        <v>650</v>
      </c>
      <c r="P2603" s="12">
        <f t="shared" si="1557"/>
        <v>0.21147976310767896</v>
      </c>
      <c r="Q2603" s="24">
        <f t="shared" si="1558"/>
        <v>749.20168880606604</v>
      </c>
      <c r="R2603" s="12">
        <f t="shared" si="1544"/>
        <v>0.18963716758653382</v>
      </c>
      <c r="S2603" s="24">
        <f t="shared" si="1545"/>
        <v>1524.0300334143258</v>
      </c>
      <c r="T2603" s="12">
        <f t="shared" si="1559"/>
        <v>0.1085424970790454</v>
      </c>
      <c r="W2603" s="24">
        <f t="shared" si="1560"/>
        <v>1124.8913900949919</v>
      </c>
      <c r="X2603" s="24">
        <f t="shared" si="1561"/>
        <v>650</v>
      </c>
      <c r="Y2603" s="13">
        <f t="shared" si="1546"/>
        <v>0.23692273897599275</v>
      </c>
      <c r="Z2603" s="24">
        <f t="shared" si="1547"/>
        <v>765.52519371545031</v>
      </c>
      <c r="AA2603" s="24">
        <f t="shared" si="1548"/>
        <v>9605.5494866464178</v>
      </c>
      <c r="AB2603" s="24">
        <f t="shared" si="1562"/>
        <v>937.04653945052905</v>
      </c>
      <c r="AC2603" s="24">
        <f t="shared" si="1563"/>
        <v>749.20168880606604</v>
      </c>
      <c r="AD2603" s="123">
        <f t="shared" si="1564"/>
        <v>12925</v>
      </c>
      <c r="AE2603" s="14">
        <f t="shared" si="1565"/>
        <v>215.41666666666666</v>
      </c>
      <c r="AF2603" s="24">
        <f t="shared" si="1549"/>
        <v>500</v>
      </c>
      <c r="AG2603" s="3">
        <f t="shared" si="1566"/>
        <v>-1</v>
      </c>
      <c r="AH2603" s="14">
        <f t="shared" si="1570"/>
        <v>0</v>
      </c>
      <c r="AI2603" s="14">
        <f t="shared" si="1571"/>
        <v>0</v>
      </c>
      <c r="AJ2603" s="14">
        <f t="shared" si="1572"/>
        <v>0.64999999999999991</v>
      </c>
      <c r="AK2603" s="14">
        <f t="shared" si="1573"/>
        <v>0.87999999999999989</v>
      </c>
      <c r="AL2603" s="24">
        <f t="shared" si="1567"/>
        <v>913.63805521155211</v>
      </c>
      <c r="AM2603" s="14">
        <f t="shared" si="1568"/>
        <v>702.38472032811228</v>
      </c>
      <c r="AN2603" s="138" t="str">
        <f t="shared" si="1569"/>
        <v>modifiée</v>
      </c>
      <c r="AP2603" s="124"/>
    </row>
    <row r="2604" spans="2:42" x14ac:dyDescent="0.25">
      <c r="B2604" s="3">
        <f t="shared" si="1550"/>
        <v>12930</v>
      </c>
      <c r="C2604" s="14">
        <f t="shared" si="1551"/>
        <v>215.5</v>
      </c>
      <c r="D2604" s="11">
        <f t="shared" si="1552"/>
        <v>1136.6922392962058</v>
      </c>
      <c r="E2604" s="11">
        <f t="shared" si="1537"/>
        <v>1155.7331732699822</v>
      </c>
      <c r="F2604" s="11">
        <f t="shared" si="1553"/>
        <v>637.35417599402274</v>
      </c>
      <c r="G2604" s="11">
        <f t="shared" si="1538"/>
        <v>907.84812624887729</v>
      </c>
      <c r="H2604" s="11">
        <f t="shared" si="1539"/>
        <v>749.31023130314509</v>
      </c>
      <c r="I2604" s="24">
        <f t="shared" si="1554"/>
        <v>637.35417599402274</v>
      </c>
      <c r="J2604" s="12">
        <f t="shared" si="1540"/>
        <v>0.20191841371972011</v>
      </c>
      <c r="K2604" s="24">
        <f t="shared" si="1541"/>
        <v>795.1856878157987</v>
      </c>
      <c r="L2604" s="12">
        <f t="shared" si="1555"/>
        <v>0.14871721619748277</v>
      </c>
      <c r="M2604" s="24">
        <f t="shared" si="1556"/>
        <v>907.84812624887729</v>
      </c>
      <c r="N2604" s="12">
        <f t="shared" si="1542"/>
        <v>0.74105830475257228</v>
      </c>
      <c r="O2604" s="24">
        <f t="shared" si="1543"/>
        <v>650</v>
      </c>
      <c r="P2604" s="12">
        <f t="shared" si="1557"/>
        <v>0.21133668184864768</v>
      </c>
      <c r="Q2604" s="24">
        <f t="shared" si="1558"/>
        <v>749.31023130314509</v>
      </c>
      <c r="R2604" s="12">
        <f t="shared" si="1544"/>
        <v>0.19036208564991997</v>
      </c>
      <c r="S2604" s="24">
        <f t="shared" si="1545"/>
        <v>1518.2263730026784</v>
      </c>
      <c r="T2604" s="12">
        <f t="shared" si="1559"/>
        <v>0.10891841786551314</v>
      </c>
      <c r="W2604" s="24">
        <f t="shared" si="1560"/>
        <v>1125.128312833968</v>
      </c>
      <c r="X2604" s="24">
        <f t="shared" si="1561"/>
        <v>650</v>
      </c>
      <c r="Y2604" s="13">
        <f t="shared" si="1546"/>
        <v>0.23690433204546546</v>
      </c>
      <c r="Z2604" s="24">
        <f t="shared" si="1547"/>
        <v>765.12151090035445</v>
      </c>
      <c r="AA2604" s="24">
        <f t="shared" si="1548"/>
        <v>9605.1474230314325</v>
      </c>
      <c r="AB2604" s="24">
        <f t="shared" si="1562"/>
        <v>937.21927206855662</v>
      </c>
      <c r="AC2604" s="24">
        <f t="shared" si="1563"/>
        <v>749.31023130314509</v>
      </c>
      <c r="AD2604" s="123">
        <f t="shared" si="1564"/>
        <v>12930</v>
      </c>
      <c r="AE2604" s="14">
        <f t="shared" si="1565"/>
        <v>215.5</v>
      </c>
      <c r="AF2604" s="24">
        <f t="shared" si="1549"/>
        <v>500</v>
      </c>
      <c r="AG2604" s="3">
        <f t="shared" si="1566"/>
        <v>-1</v>
      </c>
      <c r="AH2604" s="14">
        <f t="shared" si="1570"/>
        <v>0</v>
      </c>
      <c r="AI2604" s="14">
        <f t="shared" si="1571"/>
        <v>0</v>
      </c>
      <c r="AJ2604" s="14">
        <f t="shared" si="1572"/>
        <v>0.64999999999999991</v>
      </c>
      <c r="AK2604" s="14">
        <f t="shared" si="1573"/>
        <v>0.87999999999999989</v>
      </c>
      <c r="AL2604" s="24">
        <f t="shared" si="1567"/>
        <v>913.79852003436827</v>
      </c>
      <c r="AM2604" s="14">
        <f t="shared" si="1568"/>
        <v>702.46872723476849</v>
      </c>
      <c r="AN2604" s="138" t="str">
        <f t="shared" si="1569"/>
        <v>modifiée</v>
      </c>
      <c r="AP2604" s="124"/>
    </row>
    <row r="2605" spans="2:42" x14ac:dyDescent="0.25">
      <c r="B2605" s="3">
        <f t="shared" si="1550"/>
        <v>12935</v>
      </c>
      <c r="C2605" s="14">
        <f t="shared" si="1551"/>
        <v>215.58333333333334</v>
      </c>
      <c r="D2605" s="11">
        <f t="shared" si="1552"/>
        <v>1136.7501340404567</v>
      </c>
      <c r="E2605" s="11">
        <f t="shared" si="1537"/>
        <v>1155.9539486963545</v>
      </c>
      <c r="F2605" s="11">
        <f t="shared" si="1553"/>
        <v>637.50289321022024</v>
      </c>
      <c r="G2605" s="11">
        <f t="shared" si="1538"/>
        <v>908.05946293072589</v>
      </c>
      <c r="H2605" s="11">
        <f t="shared" si="1539"/>
        <v>749.41914972101063</v>
      </c>
      <c r="I2605" s="24">
        <f t="shared" si="1554"/>
        <v>637.50289321022024</v>
      </c>
      <c r="J2605" s="12">
        <f t="shared" si="1540"/>
        <v>0.20186988206884748</v>
      </c>
      <c r="K2605" s="24">
        <f t="shared" si="1541"/>
        <v>795.37685885025166</v>
      </c>
      <c r="L2605" s="12">
        <f t="shared" si="1555"/>
        <v>0.14865694407441685</v>
      </c>
      <c r="M2605" s="24">
        <f t="shared" si="1556"/>
        <v>908.05946293072589</v>
      </c>
      <c r="N2605" s="12">
        <f t="shared" si="1542"/>
        <v>0.74105830475257228</v>
      </c>
      <c r="O2605" s="24">
        <f t="shared" si="1543"/>
        <v>650</v>
      </c>
      <c r="P2605" s="12">
        <f t="shared" si="1557"/>
        <v>0.2111937130760039</v>
      </c>
      <c r="Q2605" s="24">
        <f t="shared" si="1558"/>
        <v>749.41914972101063</v>
      </c>
      <c r="R2605" s="12">
        <f t="shared" si="1544"/>
        <v>0.19108641971005638</v>
      </c>
      <c r="S2605" s="24">
        <f t="shared" si="1545"/>
        <v>1512.4713691953339</v>
      </c>
      <c r="T2605" s="12">
        <f t="shared" si="1559"/>
        <v>0.1092936319551019</v>
      </c>
      <c r="W2605" s="24">
        <f t="shared" si="1560"/>
        <v>1125.3652171660135</v>
      </c>
      <c r="X2605" s="24">
        <f t="shared" si="1561"/>
        <v>650</v>
      </c>
      <c r="Y2605" s="13">
        <f t="shared" si="1546"/>
        <v>0.23688598549401976</v>
      </c>
      <c r="Z2605" s="24">
        <f t="shared" si="1547"/>
        <v>764.71828825852413</v>
      </c>
      <c r="AA2605" s="24">
        <f t="shared" si="1548"/>
        <v>9604.7475422818679</v>
      </c>
      <c r="AB2605" s="24">
        <f t="shared" si="1562"/>
        <v>937.39218344351207</v>
      </c>
      <c r="AC2605" s="24">
        <f t="shared" si="1563"/>
        <v>749.41914972101063</v>
      </c>
      <c r="AD2605" s="123">
        <f t="shared" si="1564"/>
        <v>12935</v>
      </c>
      <c r="AE2605" s="14">
        <f t="shared" si="1565"/>
        <v>215.58333333333334</v>
      </c>
      <c r="AF2605" s="24">
        <f t="shared" si="1549"/>
        <v>500</v>
      </c>
      <c r="AG2605" s="3">
        <f t="shared" si="1566"/>
        <v>-1</v>
      </c>
      <c r="AH2605" s="14">
        <f t="shared" si="1570"/>
        <v>0</v>
      </c>
      <c r="AI2605" s="14">
        <f t="shared" si="1571"/>
        <v>0</v>
      </c>
      <c r="AJ2605" s="14">
        <f t="shared" si="1572"/>
        <v>0.64999999999999991</v>
      </c>
      <c r="AK2605" s="14">
        <f t="shared" si="1573"/>
        <v>0.87999999999999989</v>
      </c>
      <c r="AL2605" s="24">
        <f t="shared" si="1567"/>
        <v>913.95914997782961</v>
      </c>
      <c r="AM2605" s="14">
        <f t="shared" si="1568"/>
        <v>702.55308278964571</v>
      </c>
      <c r="AN2605" s="138" t="str">
        <f t="shared" si="1569"/>
        <v>modifiée</v>
      </c>
      <c r="AP2605" s="124"/>
    </row>
    <row r="2606" spans="2:42" x14ac:dyDescent="0.25">
      <c r="B2606" s="3">
        <f t="shared" si="1550"/>
        <v>12940</v>
      </c>
      <c r="C2606" s="14">
        <f t="shared" si="1551"/>
        <v>215.66666666666666</v>
      </c>
      <c r="D2606" s="11">
        <f t="shared" si="1552"/>
        <v>1136.8080064228898</v>
      </c>
      <c r="E2606" s="11">
        <f t="shared" si="1537"/>
        <v>1156.1747241227267</v>
      </c>
      <c r="F2606" s="11">
        <f t="shared" si="1553"/>
        <v>637.65155015429468</v>
      </c>
      <c r="G2606" s="11">
        <f t="shared" si="1538"/>
        <v>908.27065664380189</v>
      </c>
      <c r="H2606" s="11">
        <f t="shared" si="1539"/>
        <v>749.52844335296572</v>
      </c>
      <c r="I2606" s="24">
        <f t="shared" si="1554"/>
        <v>637.65155015429468</v>
      </c>
      <c r="J2606" s="12">
        <f t="shared" si="1540"/>
        <v>0.20182124973906804</v>
      </c>
      <c r="K2606" s="24">
        <f t="shared" si="1541"/>
        <v>795.56851869651928</v>
      </c>
      <c r="L2606" s="12">
        <f t="shared" si="1555"/>
        <v>0.14859662459595291</v>
      </c>
      <c r="M2606" s="24">
        <f t="shared" si="1556"/>
        <v>908.27065664380189</v>
      </c>
      <c r="N2606" s="12">
        <f t="shared" si="1542"/>
        <v>0.74105830475257228</v>
      </c>
      <c r="O2606" s="24">
        <f t="shared" si="1543"/>
        <v>650</v>
      </c>
      <c r="P2606" s="12">
        <f t="shared" si="1557"/>
        <v>0.21105085670160462</v>
      </c>
      <c r="Q2606" s="24">
        <f t="shared" si="1558"/>
        <v>749.52844335296572</v>
      </c>
      <c r="R2606" s="12">
        <f t="shared" si="1544"/>
        <v>0.19181015287582304</v>
      </c>
      <c r="S2606" s="24">
        <f t="shared" si="1545"/>
        <v>1506.7645508869837</v>
      </c>
      <c r="T2606" s="12">
        <f t="shared" si="1559"/>
        <v>0.10966813001411808</v>
      </c>
      <c r="W2606" s="24">
        <f t="shared" si="1560"/>
        <v>1125.6021031515074</v>
      </c>
      <c r="X2606" s="24">
        <f t="shared" si="1561"/>
        <v>650</v>
      </c>
      <c r="Y2606" s="13">
        <f t="shared" si="1546"/>
        <v>0.23686769901362875</v>
      </c>
      <c r="Z2606" s="24">
        <f t="shared" si="1547"/>
        <v>764.31552428048235</v>
      </c>
      <c r="AA2606" s="24">
        <f t="shared" si="1548"/>
        <v>9604.3498324236043</v>
      </c>
      <c r="AB2606" s="24">
        <f t="shared" si="1562"/>
        <v>937.56527325223658</v>
      </c>
      <c r="AC2606" s="24">
        <f t="shared" si="1563"/>
        <v>749.52844335296572</v>
      </c>
      <c r="AD2606" s="123">
        <f t="shared" si="1564"/>
        <v>12940</v>
      </c>
      <c r="AE2606" s="14">
        <f t="shared" si="1565"/>
        <v>215.66666666666666</v>
      </c>
      <c r="AF2606" s="24">
        <f t="shared" si="1549"/>
        <v>500</v>
      </c>
      <c r="AG2606" s="3">
        <f t="shared" si="1566"/>
        <v>-1</v>
      </c>
      <c r="AH2606" s="14">
        <f t="shared" si="1570"/>
        <v>0</v>
      </c>
      <c r="AI2606" s="14">
        <f t="shared" si="1571"/>
        <v>0</v>
      </c>
      <c r="AJ2606" s="14">
        <f t="shared" si="1572"/>
        <v>0.64999999999999991</v>
      </c>
      <c r="AK2606" s="14">
        <f t="shared" si="1573"/>
        <v>0.87999999999999989</v>
      </c>
      <c r="AL2606" s="24">
        <f t="shared" si="1567"/>
        <v>914.11994472556194</v>
      </c>
      <c r="AM2606" s="14">
        <f t="shared" si="1568"/>
        <v>702.63778629961655</v>
      </c>
      <c r="AN2606" s="138" t="str">
        <f t="shared" si="1569"/>
        <v>modifiée</v>
      </c>
      <c r="AP2606" s="124"/>
    </row>
    <row r="2607" spans="2:42" x14ac:dyDescent="0.25">
      <c r="B2607" s="3">
        <f t="shared" si="1550"/>
        <v>12945</v>
      </c>
      <c r="C2607" s="14">
        <f t="shared" si="1551"/>
        <v>215.75</v>
      </c>
      <c r="D2607" s="11">
        <f t="shared" si="1552"/>
        <v>1136.8658564607731</v>
      </c>
      <c r="E2607" s="11">
        <f t="shared" si="1537"/>
        <v>1156.395499549099</v>
      </c>
      <c r="F2607" s="11">
        <f t="shared" si="1553"/>
        <v>637.80014677889062</v>
      </c>
      <c r="G2607" s="11">
        <f t="shared" si="1538"/>
        <v>908.48170750050349</v>
      </c>
      <c r="H2607" s="11">
        <f t="shared" si="1539"/>
        <v>749.63811148297987</v>
      </c>
      <c r="I2607" s="24">
        <f t="shared" si="1554"/>
        <v>637.80014677889062</v>
      </c>
      <c r="J2607" s="12">
        <f t="shared" si="1540"/>
        <v>0.20177251644434779</v>
      </c>
      <c r="K2607" s="24">
        <f t="shared" si="1541"/>
        <v>795.76066912302451</v>
      </c>
      <c r="L2607" s="12">
        <f t="shared" si="1555"/>
        <v>0.14853625760887929</v>
      </c>
      <c r="M2607" s="24">
        <f t="shared" si="1556"/>
        <v>908.48170750050349</v>
      </c>
      <c r="N2607" s="12">
        <f t="shared" si="1542"/>
        <v>0.74105830475257228</v>
      </c>
      <c r="O2607" s="24">
        <f t="shared" si="1543"/>
        <v>650</v>
      </c>
      <c r="P2607" s="12">
        <f t="shared" si="1557"/>
        <v>0.21090811263721482</v>
      </c>
      <c r="Q2607" s="24">
        <f t="shared" si="1558"/>
        <v>749.63811148297987</v>
      </c>
      <c r="R2607" s="12">
        <f t="shared" si="1544"/>
        <v>0.19253326840450791</v>
      </c>
      <c r="S2607" s="24">
        <f t="shared" si="1545"/>
        <v>1501.1054517928515</v>
      </c>
      <c r="T2607" s="12">
        <f t="shared" si="1559"/>
        <v>0.11004190281720823</v>
      </c>
      <c r="W2607" s="24">
        <f t="shared" si="1560"/>
        <v>1125.838970850521</v>
      </c>
      <c r="X2607" s="24">
        <f t="shared" si="1561"/>
        <v>650</v>
      </c>
      <c r="Y2607" s="13">
        <f t="shared" si="1546"/>
        <v>0.23684947229783801</v>
      </c>
      <c r="Z2607" s="24">
        <f t="shared" si="1547"/>
        <v>763.91321746444873</v>
      </c>
      <c r="AA2607" s="24">
        <f t="shared" si="1548"/>
        <v>9603.9542815436616</v>
      </c>
      <c r="AB2607" s="24">
        <f t="shared" si="1562"/>
        <v>937.73854116675045</v>
      </c>
      <c r="AC2607" s="24">
        <f t="shared" si="1563"/>
        <v>749.63811148297987</v>
      </c>
      <c r="AD2607" s="123">
        <f t="shared" si="1564"/>
        <v>12945</v>
      </c>
      <c r="AE2607" s="14">
        <f t="shared" si="1565"/>
        <v>215.75</v>
      </c>
      <c r="AF2607" s="24">
        <f t="shared" si="1549"/>
        <v>500</v>
      </c>
      <c r="AG2607" s="3">
        <f t="shared" si="1566"/>
        <v>-1</v>
      </c>
      <c r="AH2607" s="14">
        <f t="shared" si="1570"/>
        <v>0</v>
      </c>
      <c r="AI2607" s="14">
        <f t="shared" si="1571"/>
        <v>0</v>
      </c>
      <c r="AJ2607" s="14">
        <f t="shared" si="1572"/>
        <v>0.64999999999999991</v>
      </c>
      <c r="AK2607" s="14">
        <f t="shared" si="1573"/>
        <v>0.87999999999999989</v>
      </c>
      <c r="AL2607" s="24">
        <f t="shared" si="1567"/>
        <v>914.2809039567087</v>
      </c>
      <c r="AM2607" s="14">
        <f t="shared" si="1568"/>
        <v>702.72283706289625</v>
      </c>
      <c r="AN2607" s="138" t="str">
        <f t="shared" si="1569"/>
        <v>modifiée</v>
      </c>
      <c r="AP2607" s="124"/>
    </row>
    <row r="2608" spans="2:42" x14ac:dyDescent="0.25">
      <c r="B2608" s="3">
        <f t="shared" si="1550"/>
        <v>12950</v>
      </c>
      <c r="C2608" s="14">
        <f t="shared" si="1551"/>
        <v>215.83333333333334</v>
      </c>
      <c r="D2608" s="11">
        <f t="shared" si="1552"/>
        <v>1136.9236841713548</v>
      </c>
      <c r="E2608" s="11">
        <f t="shared" si="1537"/>
        <v>1156.6162749754712</v>
      </c>
      <c r="F2608" s="11">
        <f t="shared" si="1553"/>
        <v>637.94868303649946</v>
      </c>
      <c r="G2608" s="11">
        <f t="shared" si="1538"/>
        <v>908.69261561314067</v>
      </c>
      <c r="H2608" s="11">
        <f t="shared" si="1539"/>
        <v>749.74815338579708</v>
      </c>
      <c r="I2608" s="24">
        <f t="shared" si="1554"/>
        <v>637.94868303649946</v>
      </c>
      <c r="J2608" s="12">
        <f t="shared" si="1540"/>
        <v>0.20172368189766363</v>
      </c>
      <c r="K2608" s="24">
        <f t="shared" si="1541"/>
        <v>795.95331190636125</v>
      </c>
      <c r="L2608" s="12">
        <f t="shared" si="1555"/>
        <v>0.14847584295942046</v>
      </c>
      <c r="M2608" s="24">
        <f t="shared" si="1556"/>
        <v>908.69261561314067</v>
      </c>
      <c r="N2608" s="12">
        <f t="shared" si="1542"/>
        <v>0.74105830475257228</v>
      </c>
      <c r="O2608" s="24">
        <f t="shared" si="1543"/>
        <v>650</v>
      </c>
      <c r="P2608" s="12">
        <f t="shared" si="1557"/>
        <v>0.21076548079473365</v>
      </c>
      <c r="Q2608" s="24">
        <f t="shared" si="1558"/>
        <v>749.74815338579708</v>
      </c>
      <c r="R2608" s="12">
        <f t="shared" si="1544"/>
        <v>0.19325574970273074</v>
      </c>
      <c r="S2608" s="24">
        <f t="shared" si="1545"/>
        <v>1495.4936104000399</v>
      </c>
      <c r="T2608" s="12">
        <f t="shared" si="1559"/>
        <v>0.11041494124769981</v>
      </c>
      <c r="W2608" s="24">
        <f t="shared" si="1560"/>
        <v>1126.0758203228188</v>
      </c>
      <c r="X2608" s="24">
        <f t="shared" si="1561"/>
        <v>650</v>
      </c>
      <c r="Y2608" s="13">
        <f t="shared" si="1546"/>
        <v>0.23683130504175415</v>
      </c>
      <c r="Z2608" s="24">
        <f t="shared" si="1547"/>
        <v>763.51136631631107</v>
      </c>
      <c r="AA2608" s="24">
        <f t="shared" si="1548"/>
        <v>9603.5608777897287</v>
      </c>
      <c r="AB2608" s="24">
        <f t="shared" si="1562"/>
        <v>937.911986854308</v>
      </c>
      <c r="AC2608" s="24">
        <f t="shared" si="1563"/>
        <v>749.74815338579708</v>
      </c>
      <c r="AD2608" s="123">
        <f t="shared" si="1564"/>
        <v>12950</v>
      </c>
      <c r="AE2608" s="14">
        <f t="shared" si="1565"/>
        <v>215.83333333333334</v>
      </c>
      <c r="AF2608" s="24">
        <f t="shared" si="1549"/>
        <v>500</v>
      </c>
      <c r="AG2608" s="3">
        <f t="shared" si="1566"/>
        <v>-1</v>
      </c>
      <c r="AH2608" s="14">
        <f t="shared" si="1570"/>
        <v>0</v>
      </c>
      <c r="AI2608" s="14">
        <f t="shared" si="1571"/>
        <v>0</v>
      </c>
      <c r="AJ2608" s="14">
        <f t="shared" si="1572"/>
        <v>0.64999999999999991</v>
      </c>
      <c r="AK2608" s="14">
        <f t="shared" si="1573"/>
        <v>0.87999999999999989</v>
      </c>
      <c r="AL2608" s="24">
        <f t="shared" si="1567"/>
        <v>914.44202734598139</v>
      </c>
      <c r="AM2608" s="14">
        <f t="shared" si="1568"/>
        <v>702.80823436914397</v>
      </c>
      <c r="AN2608" s="138" t="str">
        <f t="shared" si="1569"/>
        <v>modifiée</v>
      </c>
      <c r="AP2608" s="124"/>
    </row>
    <row r="2609" spans="2:42" x14ac:dyDescent="0.25">
      <c r="B2609" s="3">
        <f t="shared" si="1550"/>
        <v>12955</v>
      </c>
      <c r="C2609" s="14">
        <f t="shared" si="1551"/>
        <v>215.91666666666666</v>
      </c>
      <c r="D2609" s="11">
        <f t="shared" si="1552"/>
        <v>1136.9814895718619</v>
      </c>
      <c r="E2609" s="11">
        <f t="shared" si="1537"/>
        <v>1156.8370504018433</v>
      </c>
      <c r="F2609" s="11">
        <f t="shared" si="1553"/>
        <v>638.0971588794589</v>
      </c>
      <c r="G2609" s="11">
        <f t="shared" si="1538"/>
        <v>908.90338109393542</v>
      </c>
      <c r="H2609" s="11">
        <f t="shared" si="1539"/>
        <v>749.85856832704474</v>
      </c>
      <c r="I2609" s="24">
        <f t="shared" si="1554"/>
        <v>638.0971588794589</v>
      </c>
      <c r="J2609" s="12">
        <f t="shared" si="1540"/>
        <v>0.20167474581099978</v>
      </c>
      <c r="K2609" s="24">
        <f t="shared" si="1541"/>
        <v>796.14644883134008</v>
      </c>
      <c r="L2609" s="12">
        <f t="shared" si="1555"/>
        <v>0.14841538049323885</v>
      </c>
      <c r="M2609" s="24">
        <f t="shared" si="1556"/>
        <v>908.90338109393542</v>
      </c>
      <c r="N2609" s="12">
        <f t="shared" si="1542"/>
        <v>0.74105830475257228</v>
      </c>
      <c r="O2609" s="24">
        <f t="shared" si="1543"/>
        <v>650</v>
      </c>
      <c r="P2609" s="12">
        <f t="shared" si="1557"/>
        <v>0.21062296108621081</v>
      </c>
      <c r="Q2609" s="24">
        <f t="shared" si="1558"/>
        <v>749.85856832704474</v>
      </c>
      <c r="R2609" s="12">
        <f t="shared" si="1544"/>
        <v>0.19397758032732734</v>
      </c>
      <c r="S2609" s="24">
        <f t="shared" si="1545"/>
        <v>1489.9285699193113</v>
      </c>
      <c r="T2609" s="12">
        <f t="shared" si="1559"/>
        <v>0.11078723629786405</v>
      </c>
      <c r="W2609" s="24">
        <f t="shared" si="1560"/>
        <v>1126.3126516278605</v>
      </c>
      <c r="X2609" s="24">
        <f t="shared" si="1561"/>
        <v>650</v>
      </c>
      <c r="Y2609" s="13">
        <f t="shared" si="1546"/>
        <v>0.23681319694203537</v>
      </c>
      <c r="Z2609" s="24">
        <f t="shared" si="1547"/>
        <v>763.10996934956847</v>
      </c>
      <c r="AA2609" s="24">
        <f t="shared" si="1548"/>
        <v>9603.1696093697938</v>
      </c>
      <c r="AB2609" s="24">
        <f t="shared" si="1562"/>
        <v>938.08560997745258</v>
      </c>
      <c r="AC2609" s="24">
        <f t="shared" si="1563"/>
        <v>749.85856832704474</v>
      </c>
      <c r="AD2609" s="123">
        <f t="shared" si="1564"/>
        <v>12955</v>
      </c>
      <c r="AE2609" s="14">
        <f t="shared" si="1565"/>
        <v>215.91666666666666</v>
      </c>
      <c r="AF2609" s="24">
        <f t="shared" si="1549"/>
        <v>500</v>
      </c>
      <c r="AG2609" s="3">
        <f t="shared" si="1566"/>
        <v>-1</v>
      </c>
      <c r="AH2609" s="14">
        <f t="shared" si="1570"/>
        <v>0</v>
      </c>
      <c r="AI2609" s="14">
        <f t="shared" si="1571"/>
        <v>0</v>
      </c>
      <c r="AJ2609" s="14">
        <f t="shared" si="1572"/>
        <v>0.64999999999999991</v>
      </c>
      <c r="AK2609" s="14">
        <f t="shared" si="1573"/>
        <v>0.87999999999999989</v>
      </c>
      <c r="AL2609" s="24">
        <f t="shared" si="1567"/>
        <v>914.60331456371352</v>
      </c>
      <c r="AM2609" s="14">
        <f t="shared" si="1568"/>
        <v>702.89397749956652</v>
      </c>
      <c r="AN2609" s="138" t="str">
        <f t="shared" si="1569"/>
        <v>modifiée</v>
      </c>
      <c r="AP2609" s="124"/>
    </row>
    <row r="2610" spans="2:42" x14ac:dyDescent="0.25">
      <c r="B2610" s="3">
        <f t="shared" si="1550"/>
        <v>12960</v>
      </c>
      <c r="C2610" s="14">
        <f t="shared" si="1551"/>
        <v>216</v>
      </c>
      <c r="D2610" s="11">
        <f t="shared" si="1552"/>
        <v>1137.0392726795033</v>
      </c>
      <c r="E2610" s="11">
        <f t="shared" si="1537"/>
        <v>1157.0578258282155</v>
      </c>
      <c r="F2610" s="11">
        <f t="shared" si="1553"/>
        <v>638.24557425995215</v>
      </c>
      <c r="G2610" s="11">
        <f t="shared" si="1538"/>
        <v>909.11400405502161</v>
      </c>
      <c r="H2610" s="11">
        <f t="shared" si="1539"/>
        <v>749.96935556334256</v>
      </c>
      <c r="I2610" s="24">
        <f t="shared" si="1554"/>
        <v>638.24557425995215</v>
      </c>
      <c r="J2610" s="12">
        <f t="shared" si="1540"/>
        <v>0.20162570789534387</v>
      </c>
      <c r="K2610" s="24">
        <f t="shared" si="1541"/>
        <v>796.34008169103379</v>
      </c>
      <c r="L2610" s="12">
        <f t="shared" si="1555"/>
        <v>0.14835487005534578</v>
      </c>
      <c r="M2610" s="24">
        <f t="shared" si="1556"/>
        <v>909.11400405502161</v>
      </c>
      <c r="N2610" s="12">
        <f t="shared" si="1542"/>
        <v>0.74105830475257228</v>
      </c>
      <c r="O2610" s="24">
        <f t="shared" si="1543"/>
        <v>650</v>
      </c>
      <c r="P2610" s="12">
        <f t="shared" si="1557"/>
        <v>0.21048055342351729</v>
      </c>
      <c r="Q2610" s="24">
        <f t="shared" si="1558"/>
        <v>749.96935556334256</v>
      </c>
      <c r="R2610" s="12">
        <f t="shared" si="1544"/>
        <v>0.19469874398619297</v>
      </c>
      <c r="S2610" s="24">
        <f t="shared" si="1545"/>
        <v>1484.4098782373167</v>
      </c>
      <c r="T2610" s="12">
        <f t="shared" si="1559"/>
        <v>0.11115877906906478</v>
      </c>
      <c r="W2610" s="24">
        <f t="shared" si="1560"/>
        <v>1126.5494648248025</v>
      </c>
      <c r="X2610" s="24">
        <f t="shared" si="1561"/>
        <v>650</v>
      </c>
      <c r="Y2610" s="13">
        <f t="shared" si="1546"/>
        <v>0.2367951476968978</v>
      </c>
      <c r="Z2610" s="24">
        <f t="shared" si="1547"/>
        <v>762.70902508532572</v>
      </c>
      <c r="AA2610" s="24">
        <f t="shared" si="1548"/>
        <v>9602.7804645524448</v>
      </c>
      <c r="AB2610" s="24">
        <f t="shared" si="1562"/>
        <v>938.25941019407253</v>
      </c>
      <c r="AC2610" s="24">
        <f t="shared" si="1563"/>
        <v>749.96935556334256</v>
      </c>
      <c r="AD2610" s="123">
        <f t="shared" si="1564"/>
        <v>12960</v>
      </c>
      <c r="AE2610" s="14">
        <f t="shared" si="1565"/>
        <v>216</v>
      </c>
      <c r="AF2610" s="24">
        <f t="shared" si="1549"/>
        <v>500</v>
      </c>
      <c r="AG2610" s="3">
        <f t="shared" si="1566"/>
        <v>-1</v>
      </c>
      <c r="AH2610" s="14">
        <f t="shared" si="1570"/>
        <v>0</v>
      </c>
      <c r="AI2610" s="14">
        <f t="shared" si="1571"/>
        <v>0</v>
      </c>
      <c r="AJ2610" s="14">
        <f t="shared" si="1572"/>
        <v>0.64999999999999991</v>
      </c>
      <c r="AK2610" s="14">
        <f t="shared" si="1573"/>
        <v>0.87999999999999989</v>
      </c>
      <c r="AL2610" s="24">
        <f t="shared" si="1567"/>
        <v>914.76476527591183</v>
      </c>
      <c r="AM2610" s="14">
        <f t="shared" si="1568"/>
        <v>702.98006572702116</v>
      </c>
      <c r="AN2610" s="138" t="str">
        <f t="shared" si="1569"/>
        <v>modifiée</v>
      </c>
      <c r="AP2610" s="124"/>
    </row>
    <row r="2611" spans="2:42" x14ac:dyDescent="0.25">
      <c r="B2611" s="3">
        <f t="shared" si="1550"/>
        <v>12965</v>
      </c>
      <c r="C2611" s="14">
        <f t="shared" si="1551"/>
        <v>216.08333333333334</v>
      </c>
      <c r="D2611" s="11">
        <f t="shared" si="1552"/>
        <v>1137.0970335114664</v>
      </c>
      <c r="E2611" s="11">
        <f t="shared" si="1537"/>
        <v>1157.2786012545878</v>
      </c>
      <c r="F2611" s="11">
        <f t="shared" si="1553"/>
        <v>638.39392913000745</v>
      </c>
      <c r="G2611" s="11">
        <f t="shared" si="1538"/>
        <v>909.32448460844512</v>
      </c>
      <c r="H2611" s="11">
        <f t="shared" si="1539"/>
        <v>750.08051434241167</v>
      </c>
      <c r="I2611" s="24">
        <f t="shared" si="1554"/>
        <v>638.39392913000745</v>
      </c>
      <c r="J2611" s="12">
        <f t="shared" si="1540"/>
        <v>0.20157656786068312</v>
      </c>
      <c r="K2611" s="24">
        <f t="shared" si="1541"/>
        <v>796.5342122868235</v>
      </c>
      <c r="L2611" s="12">
        <f t="shared" si="1555"/>
        <v>0.14829431149023675</v>
      </c>
      <c r="M2611" s="24">
        <f t="shared" si="1556"/>
        <v>909.32448460844512</v>
      </c>
      <c r="N2611" s="12">
        <f t="shared" si="1542"/>
        <v>0.74105830475257228</v>
      </c>
      <c r="O2611" s="24">
        <f t="shared" si="1543"/>
        <v>650</v>
      </c>
      <c r="P2611" s="12">
        <f t="shared" si="1557"/>
        <v>0.21033825771886647</v>
      </c>
      <c r="Q2611" s="24">
        <f t="shared" si="1558"/>
        <v>750.08051434241167</v>
      </c>
      <c r="R2611" s="12">
        <f t="shared" si="1544"/>
        <v>0.19541922453908217</v>
      </c>
      <c r="S2611" s="24">
        <f t="shared" si="1545"/>
        <v>1478.9370878692805</v>
      </c>
      <c r="T2611" s="12">
        <f t="shared" si="1559"/>
        <v>0.1115295607720963</v>
      </c>
      <c r="W2611" s="24">
        <f t="shared" si="1560"/>
        <v>1126.7862599724995</v>
      </c>
      <c r="X2611" s="24">
        <f t="shared" si="1561"/>
        <v>650</v>
      </c>
      <c r="Y2611" s="13">
        <f t="shared" si="1546"/>
        <v>0.23677715700608845</v>
      </c>
      <c r="Z2611" s="24">
        <f t="shared" si="1547"/>
        <v>762.30853205220797</v>
      </c>
      <c r="AA2611" s="24">
        <f t="shared" si="1548"/>
        <v>9602.393431665756</v>
      </c>
      <c r="AB2611" s="24">
        <f t="shared" si="1562"/>
        <v>938.43338715745563</v>
      </c>
      <c r="AC2611" s="24">
        <f t="shared" si="1563"/>
        <v>750.08051434241167</v>
      </c>
      <c r="AD2611" s="123">
        <f t="shared" si="1564"/>
        <v>12965</v>
      </c>
      <c r="AE2611" s="14">
        <f t="shared" si="1565"/>
        <v>216.08333333333334</v>
      </c>
      <c r="AF2611" s="24">
        <f t="shared" si="1549"/>
        <v>500</v>
      </c>
      <c r="AG2611" s="3">
        <f t="shared" si="1566"/>
        <v>-1</v>
      </c>
      <c r="AH2611" s="14">
        <f t="shared" si="1570"/>
        <v>0</v>
      </c>
      <c r="AI2611" s="14">
        <f t="shared" si="1571"/>
        <v>0</v>
      </c>
      <c r="AJ2611" s="14">
        <f t="shared" si="1572"/>
        <v>0.64999999999999991</v>
      </c>
      <c r="AK2611" s="14">
        <f t="shared" si="1573"/>
        <v>0.87999999999999989</v>
      </c>
      <c r="AL2611" s="24">
        <f t="shared" si="1567"/>
        <v>914.92637914430907</v>
      </c>
      <c r="AM2611" s="14">
        <f t="shared" si="1568"/>
        <v>703.06649831611878</v>
      </c>
      <c r="AN2611" s="138" t="str">
        <f t="shared" si="1569"/>
        <v>modifiée</v>
      </c>
      <c r="AP2611" s="124"/>
    </row>
    <row r="2612" spans="2:42" x14ac:dyDescent="0.25">
      <c r="B2612" s="3">
        <f t="shared" si="1550"/>
        <v>12970</v>
      </c>
      <c r="C2612" s="14">
        <f t="shared" si="1551"/>
        <v>216.16666666666666</v>
      </c>
      <c r="D2612" s="11">
        <f t="shared" si="1552"/>
        <v>1137.1547720849194</v>
      </c>
      <c r="E2612" s="11">
        <f t="shared" si="1537"/>
        <v>1157.4993766809598</v>
      </c>
      <c r="F2612" s="11">
        <f t="shared" si="1553"/>
        <v>638.54222344149764</v>
      </c>
      <c r="G2612" s="11">
        <f t="shared" si="1538"/>
        <v>909.53482286616395</v>
      </c>
      <c r="H2612" s="11">
        <f t="shared" si="1539"/>
        <v>750.19204390318373</v>
      </c>
      <c r="I2612" s="24">
        <f t="shared" si="1554"/>
        <v>638.54222344149764</v>
      </c>
      <c r="J2612" s="12">
        <f t="shared" si="1540"/>
        <v>0.20152732541600038</v>
      </c>
      <c r="K2612" s="24">
        <f t="shared" si="1541"/>
        <v>796.72884242844555</v>
      </c>
      <c r="L2612" s="12">
        <f t="shared" si="1555"/>
        <v>0.14823370464176913</v>
      </c>
      <c r="M2612" s="24">
        <f t="shared" si="1556"/>
        <v>909.53482286616395</v>
      </c>
      <c r="N2612" s="12">
        <f t="shared" si="1542"/>
        <v>0.74105830475257228</v>
      </c>
      <c r="O2612" s="24">
        <f t="shared" si="1543"/>
        <v>650</v>
      </c>
      <c r="P2612" s="12">
        <f t="shared" si="1557"/>
        <v>0.21019607388436157</v>
      </c>
      <c r="Q2612" s="24">
        <f t="shared" si="1558"/>
        <v>750.19204390318373</v>
      </c>
      <c r="R2612" s="12">
        <f t="shared" si="1544"/>
        <v>0.19613900599836814</v>
      </c>
      <c r="S2612" s="24">
        <f t="shared" si="1545"/>
        <v>1473.5097559121295</v>
      </c>
      <c r="T2612" s="12">
        <f t="shared" si="1559"/>
        <v>0.11189957272724783</v>
      </c>
      <c r="W2612" s="24">
        <f t="shared" si="1560"/>
        <v>1127.0230371295056</v>
      </c>
      <c r="X2612" s="24">
        <f t="shared" si="1561"/>
        <v>650</v>
      </c>
      <c r="Y2612" s="13">
        <f t="shared" si="1546"/>
        <v>0.23675922457089504</v>
      </c>
      <c r="Z2612" s="24">
        <f t="shared" si="1547"/>
        <v>761.90848878635506</v>
      </c>
      <c r="AA2612" s="24">
        <f t="shared" si="1548"/>
        <v>9602.0084990977339</v>
      </c>
      <c r="AB2612" s="24">
        <f t="shared" si="1562"/>
        <v>938.60754051634467</v>
      </c>
      <c r="AC2612" s="24">
        <f t="shared" si="1563"/>
        <v>750.19204390318373</v>
      </c>
      <c r="AD2612" s="123">
        <f t="shared" si="1564"/>
        <v>12970</v>
      </c>
      <c r="AE2612" s="14">
        <f t="shared" si="1565"/>
        <v>216.16666666666666</v>
      </c>
      <c r="AF2612" s="24">
        <f t="shared" si="1549"/>
        <v>500</v>
      </c>
      <c r="AG2612" s="3">
        <f t="shared" si="1566"/>
        <v>-1</v>
      </c>
      <c r="AH2612" s="14">
        <f t="shared" si="1570"/>
        <v>0</v>
      </c>
      <c r="AI2612" s="14">
        <f t="shared" si="1571"/>
        <v>0</v>
      </c>
      <c r="AJ2612" s="14">
        <f t="shared" si="1572"/>
        <v>0.64999999999999991</v>
      </c>
      <c r="AK2612" s="14">
        <f t="shared" si="1573"/>
        <v>0.87999999999999989</v>
      </c>
      <c r="AL2612" s="24">
        <f t="shared" si="1567"/>
        <v>915.08815582641637</v>
      </c>
      <c r="AM2612" s="14">
        <f t="shared" si="1568"/>
        <v>703.15327452332713</v>
      </c>
      <c r="AN2612" s="138" t="str">
        <f t="shared" si="1569"/>
        <v>modifiée</v>
      </c>
      <c r="AP2612" s="124"/>
    </row>
    <row r="2613" spans="2:42" x14ac:dyDescent="0.25">
      <c r="B2613" s="3">
        <f t="shared" si="1550"/>
        <v>12975</v>
      </c>
      <c r="C2613" s="14">
        <f t="shared" si="1551"/>
        <v>216.25</v>
      </c>
      <c r="D2613" s="11">
        <f t="shared" si="1552"/>
        <v>1137.2124884170107</v>
      </c>
      <c r="E2613" s="11">
        <f t="shared" si="1537"/>
        <v>1157.7201521073321</v>
      </c>
      <c r="F2613" s="11">
        <f t="shared" si="1553"/>
        <v>638.69045714613947</v>
      </c>
      <c r="G2613" s="11">
        <f t="shared" si="1538"/>
        <v>909.74501894004834</v>
      </c>
      <c r="H2613" s="11">
        <f t="shared" si="1539"/>
        <v>750.30394347591096</v>
      </c>
      <c r="I2613" s="24">
        <f t="shared" si="1554"/>
        <v>638.69045714613947</v>
      </c>
      <c r="J2613" s="12">
        <f t="shared" si="1540"/>
        <v>0.20147798026927058</v>
      </c>
      <c r="K2613" s="24">
        <f t="shared" si="1541"/>
        <v>796.92397393403735</v>
      </c>
      <c r="L2613" s="12">
        <f t="shared" si="1555"/>
        <v>0.14817304935321118</v>
      </c>
      <c r="M2613" s="24">
        <f t="shared" si="1556"/>
        <v>909.74501894004834</v>
      </c>
      <c r="N2613" s="12">
        <f t="shared" si="1542"/>
        <v>0.74105830475257228</v>
      </c>
      <c r="O2613" s="24">
        <f t="shared" si="1543"/>
        <v>650</v>
      </c>
      <c r="P2613" s="12">
        <f t="shared" si="1557"/>
        <v>0.21005400183218753</v>
      </c>
      <c r="Q2613" s="24">
        <f t="shared" si="1558"/>
        <v>750.30394347591096</v>
      </c>
      <c r="R2613" s="12">
        <f t="shared" si="1544"/>
        <v>0.19685807252976623</v>
      </c>
      <c r="S2613" s="24">
        <f t="shared" si="1545"/>
        <v>1468.1274439980234</v>
      </c>
      <c r="T2613" s="12">
        <f t="shared" si="1559"/>
        <v>0.1122688063645093</v>
      </c>
      <c r="W2613" s="24">
        <f t="shared" si="1560"/>
        <v>1127.2597963540766</v>
      </c>
      <c r="X2613" s="24">
        <f t="shared" si="1561"/>
        <v>650</v>
      </c>
      <c r="Y2613" s="13">
        <f t="shared" si="1546"/>
        <v>0.23674135009413369</v>
      </c>
      <c r="Z2613" s="24">
        <f t="shared" si="1547"/>
        <v>761.50889383138747</v>
      </c>
      <c r="AA2613" s="24">
        <f t="shared" si="1548"/>
        <v>9601.6256552958075</v>
      </c>
      <c r="AB2613" s="24">
        <f t="shared" si="1562"/>
        <v>938.78186991499376</v>
      </c>
      <c r="AC2613" s="24">
        <f t="shared" si="1563"/>
        <v>750.30394347591096</v>
      </c>
      <c r="AD2613" s="123">
        <f t="shared" si="1564"/>
        <v>12975</v>
      </c>
      <c r="AE2613" s="14">
        <f t="shared" si="1565"/>
        <v>216.25</v>
      </c>
      <c r="AF2613" s="24">
        <f t="shared" si="1549"/>
        <v>500</v>
      </c>
      <c r="AG2613" s="3">
        <f t="shared" si="1566"/>
        <v>-1</v>
      </c>
      <c r="AH2613" s="14">
        <f t="shared" si="1570"/>
        <v>0</v>
      </c>
      <c r="AI2613" s="14">
        <f t="shared" si="1571"/>
        <v>0</v>
      </c>
      <c r="AJ2613" s="14">
        <f t="shared" si="1572"/>
        <v>0.64999999999999991</v>
      </c>
      <c r="AK2613" s="14">
        <f t="shared" si="1573"/>
        <v>0.87999999999999989</v>
      </c>
      <c r="AL2613" s="24">
        <f t="shared" si="1567"/>
        <v>915.25009497557573</v>
      </c>
      <c r="AM2613" s="14">
        <f t="shared" si="1568"/>
        <v>703.2403935970749</v>
      </c>
      <c r="AN2613" s="138" t="str">
        <f t="shared" si="1569"/>
        <v>modifiée</v>
      </c>
      <c r="AP2613" s="124"/>
    </row>
    <row r="2614" spans="2:42" x14ac:dyDescent="0.25">
      <c r="B2614" s="3">
        <f t="shared" si="1550"/>
        <v>12980</v>
      </c>
      <c r="C2614" s="14">
        <f t="shared" si="1551"/>
        <v>216.33333333333334</v>
      </c>
      <c r="D2614" s="11">
        <f t="shared" si="1552"/>
        <v>1137.2701825248689</v>
      </c>
      <c r="E2614" s="11">
        <f t="shared" si="1537"/>
        <v>1157.9409275337043</v>
      </c>
      <c r="F2614" s="11">
        <f t="shared" si="1553"/>
        <v>638.83863019549267</v>
      </c>
      <c r="G2614" s="11">
        <f t="shared" si="1538"/>
        <v>909.95507294188053</v>
      </c>
      <c r="H2614" s="11">
        <f t="shared" si="1539"/>
        <v>750.41621228227541</v>
      </c>
      <c r="I2614" s="24">
        <f t="shared" si="1554"/>
        <v>638.83863019549267</v>
      </c>
      <c r="J2614" s="12">
        <f t="shared" si="1540"/>
        <v>0.20142853212745648</v>
      </c>
      <c r="K2614" s="24">
        <f t="shared" si="1541"/>
        <v>797.11960863018453</v>
      </c>
      <c r="L2614" s="12">
        <f t="shared" si="1555"/>
        <v>0.14811234546724389</v>
      </c>
      <c r="M2614" s="24">
        <f t="shared" si="1556"/>
        <v>909.95507294188053</v>
      </c>
      <c r="N2614" s="12">
        <f t="shared" si="1542"/>
        <v>0.74105830475257228</v>
      </c>
      <c r="O2614" s="24">
        <f t="shared" si="1543"/>
        <v>650</v>
      </c>
      <c r="P2614" s="12">
        <f t="shared" si="1557"/>
        <v>0.20991204147462844</v>
      </c>
      <c r="Q2614" s="24">
        <f t="shared" si="1558"/>
        <v>750.41621228227541</v>
      </c>
      <c r="R2614" s="12">
        <f t="shared" si="1544"/>
        <v>0.19757640845301053</v>
      </c>
      <c r="S2614" s="24">
        <f t="shared" si="1545"/>
        <v>1462.7897182483653</v>
      </c>
      <c r="T2614" s="12">
        <f t="shared" si="1559"/>
        <v>0.11263725322370377</v>
      </c>
      <c r="W2614" s="24">
        <f t="shared" si="1560"/>
        <v>1127.4965377041708</v>
      </c>
      <c r="X2614" s="24">
        <f t="shared" si="1561"/>
        <v>650</v>
      </c>
      <c r="Y2614" s="13">
        <f t="shared" si="1546"/>
        <v>0.23672353328013887</v>
      </c>
      <c r="Z2614" s="24">
        <f t="shared" si="1547"/>
        <v>761.10974573833801</v>
      </c>
      <c r="AA2614" s="24">
        <f t="shared" si="1548"/>
        <v>9601.2448887664559</v>
      </c>
      <c r="AB2614" s="24">
        <f t="shared" si="1562"/>
        <v>938.95637499322311</v>
      </c>
      <c r="AC2614" s="24">
        <f t="shared" si="1563"/>
        <v>750.41621228227541</v>
      </c>
      <c r="AD2614" s="123">
        <f t="shared" si="1564"/>
        <v>12980</v>
      </c>
      <c r="AE2614" s="14">
        <f t="shared" si="1565"/>
        <v>216.33333333333334</v>
      </c>
      <c r="AF2614" s="24">
        <f t="shared" si="1549"/>
        <v>500</v>
      </c>
      <c r="AG2614" s="3">
        <f t="shared" si="1566"/>
        <v>-1</v>
      </c>
      <c r="AH2614" s="14">
        <f t="shared" si="1570"/>
        <v>0</v>
      </c>
      <c r="AI2614" s="14">
        <f t="shared" si="1571"/>
        <v>0</v>
      </c>
      <c r="AJ2614" s="14">
        <f t="shared" si="1572"/>
        <v>0.64999999999999991</v>
      </c>
      <c r="AK2614" s="14">
        <f t="shared" si="1573"/>
        <v>0.87999999999999989</v>
      </c>
      <c r="AL2614" s="24">
        <f t="shared" si="1567"/>
        <v>915.41219624101279</v>
      </c>
      <c r="AM2614" s="14">
        <f t="shared" si="1568"/>
        <v>703.32785477785478</v>
      </c>
      <c r="AN2614" s="138" t="str">
        <f t="shared" si="1569"/>
        <v>modifiée</v>
      </c>
      <c r="AP2614" s="124"/>
    </row>
    <row r="2615" spans="2:42" x14ac:dyDescent="0.25">
      <c r="B2615" s="3">
        <f t="shared" si="1550"/>
        <v>12985</v>
      </c>
      <c r="C2615" s="14">
        <f t="shared" si="1551"/>
        <v>216.41666666666666</v>
      </c>
      <c r="D2615" s="11">
        <f t="shared" si="1552"/>
        <v>1137.3278544256029</v>
      </c>
      <c r="E2615" s="11">
        <f t="shared" si="1537"/>
        <v>1158.1617029600766</v>
      </c>
      <c r="F2615" s="11">
        <f t="shared" si="1553"/>
        <v>638.98674254095988</v>
      </c>
      <c r="G2615" s="11">
        <f t="shared" si="1538"/>
        <v>910.16498498335511</v>
      </c>
      <c r="H2615" s="11">
        <f t="shared" si="1539"/>
        <v>750.52884953549915</v>
      </c>
      <c r="I2615" s="24">
        <f t="shared" si="1554"/>
        <v>638.98674254095988</v>
      </c>
      <c r="J2615" s="12">
        <f t="shared" si="1540"/>
        <v>0.20137898069650512</v>
      </c>
      <c r="K2615" s="24">
        <f t="shared" si="1541"/>
        <v>797.31574835196875</v>
      </c>
      <c r="L2615" s="12">
        <f t="shared" si="1555"/>
        <v>0.14805159282594019</v>
      </c>
      <c r="M2615" s="24">
        <f t="shared" si="1556"/>
        <v>910.16498498335511</v>
      </c>
      <c r="N2615" s="12">
        <f t="shared" si="1542"/>
        <v>0.74105830475257228</v>
      </c>
      <c r="O2615" s="24">
        <f t="shared" si="1543"/>
        <v>650</v>
      </c>
      <c r="P2615" s="12">
        <f t="shared" si="1557"/>
        <v>0.20977019272399755</v>
      </c>
      <c r="Q2615" s="24">
        <f t="shared" si="1558"/>
        <v>750.52884953549915</v>
      </c>
      <c r="R2615" s="12">
        <f t="shared" si="1544"/>
        <v>0.19829399824249649</v>
      </c>
      <c r="S2615" s="24">
        <f t="shared" si="1545"/>
        <v>1457.4961492282055</v>
      </c>
      <c r="T2615" s="12">
        <f t="shared" si="1559"/>
        <v>0.1130049049545763</v>
      </c>
      <c r="W2615" s="24">
        <f t="shared" si="1560"/>
        <v>1127.733261237451</v>
      </c>
      <c r="X2615" s="24">
        <f t="shared" si="1561"/>
        <v>650</v>
      </c>
      <c r="Y2615" s="13">
        <f t="shared" si="1546"/>
        <v>0.23670577383476085</v>
      </c>
      <c r="Z2615" s="24">
        <f t="shared" si="1547"/>
        <v>760.71104306564052</v>
      </c>
      <c r="AA2615" s="24">
        <f t="shared" si="1548"/>
        <v>9600.8661880751151</v>
      </c>
      <c r="AB2615" s="24">
        <f t="shared" si="1562"/>
        <v>939.13105538647505</v>
      </c>
      <c r="AC2615" s="24">
        <f t="shared" si="1563"/>
        <v>750.52884953549915</v>
      </c>
      <c r="AD2615" s="123">
        <f t="shared" si="1564"/>
        <v>12985</v>
      </c>
      <c r="AE2615" s="14">
        <f t="shared" si="1565"/>
        <v>216.41666666666666</v>
      </c>
      <c r="AF2615" s="24">
        <f t="shared" si="1549"/>
        <v>500</v>
      </c>
      <c r="AG2615" s="3">
        <f t="shared" si="1566"/>
        <v>-1</v>
      </c>
      <c r="AH2615" s="14">
        <f t="shared" si="1570"/>
        <v>0</v>
      </c>
      <c r="AI2615" s="14">
        <f t="shared" si="1571"/>
        <v>0</v>
      </c>
      <c r="AJ2615" s="14">
        <f t="shared" si="1572"/>
        <v>0.64999999999999991</v>
      </c>
      <c r="AK2615" s="14">
        <f t="shared" si="1573"/>
        <v>0.87999999999999989</v>
      </c>
      <c r="AL2615" s="24">
        <f t="shared" si="1567"/>
        <v>915.57445926788955</v>
      </c>
      <c r="AM2615" s="14">
        <f t="shared" si="1568"/>
        <v>703.41565729832803</v>
      </c>
      <c r="AN2615" s="138" t="str">
        <f t="shared" si="1569"/>
        <v>modifiée</v>
      </c>
      <c r="AP2615" s="124"/>
    </row>
    <row r="2616" spans="2:42" x14ac:dyDescent="0.25">
      <c r="B2616" s="3">
        <f t="shared" si="1550"/>
        <v>12990</v>
      </c>
      <c r="C2616" s="14">
        <f t="shared" si="1551"/>
        <v>216.5</v>
      </c>
      <c r="D2616" s="11">
        <f t="shared" si="1552"/>
        <v>1137.3855041363011</v>
      </c>
      <c r="E2616" s="11">
        <f t="shared" si="1537"/>
        <v>1158.3824783864488</v>
      </c>
      <c r="F2616" s="11">
        <f t="shared" si="1553"/>
        <v>639.13479413378582</v>
      </c>
      <c r="G2616" s="11">
        <f t="shared" si="1538"/>
        <v>910.37475517607913</v>
      </c>
      <c r="H2616" s="11">
        <f t="shared" si="1539"/>
        <v>750.6418544404537</v>
      </c>
      <c r="I2616" s="24">
        <f t="shared" si="1554"/>
        <v>639.13479413378582</v>
      </c>
      <c r="J2616" s="12">
        <f t="shared" si="1540"/>
        <v>0.20132932568134382</v>
      </c>
      <c r="K2616" s="24">
        <f t="shared" si="1541"/>
        <v>797.51239494301456</v>
      </c>
      <c r="L2616" s="12">
        <f t="shared" si="1555"/>
        <v>0.14799079127079479</v>
      </c>
      <c r="M2616" s="24">
        <f t="shared" si="1556"/>
        <v>910.37475517607913</v>
      </c>
      <c r="N2616" s="12">
        <f t="shared" si="1542"/>
        <v>0.74105830475257228</v>
      </c>
      <c r="O2616" s="24">
        <f t="shared" si="1543"/>
        <v>650</v>
      </c>
      <c r="P2616" s="12">
        <f t="shared" si="1557"/>
        <v>0.2096284554927586</v>
      </c>
      <c r="Q2616" s="24">
        <f t="shared" si="1558"/>
        <v>750.6418544404537</v>
      </c>
      <c r="R2616" s="12">
        <f t="shared" si="1544"/>
        <v>0.19901082652787894</v>
      </c>
      <c r="S2616" s="24">
        <f t="shared" si="1545"/>
        <v>1452.246311901107</v>
      </c>
      <c r="T2616" s="12">
        <f t="shared" si="1559"/>
        <v>0.11337175331690465</v>
      </c>
      <c r="W2616" s="24">
        <f t="shared" si="1560"/>
        <v>1127.9699670112857</v>
      </c>
      <c r="X2616" s="24">
        <f t="shared" si="1561"/>
        <v>650</v>
      </c>
      <c r="Y2616" s="13">
        <f t="shared" si="1546"/>
        <v>0.23668807146535745</v>
      </c>
      <c r="Z2616" s="24">
        <f t="shared" si="1547"/>
        <v>760.31278437907872</v>
      </c>
      <c r="AA2616" s="24">
        <f t="shared" si="1548"/>
        <v>9600.4895418458564</v>
      </c>
      <c r="AB2616" s="24">
        <f t="shared" si="1562"/>
        <v>939.30591072586969</v>
      </c>
      <c r="AC2616" s="24">
        <f t="shared" si="1563"/>
        <v>750.6418544404537</v>
      </c>
      <c r="AD2616" s="123">
        <f t="shared" si="1564"/>
        <v>12990</v>
      </c>
      <c r="AE2616" s="14">
        <f t="shared" si="1565"/>
        <v>216.5</v>
      </c>
      <c r="AF2616" s="24">
        <f t="shared" si="1549"/>
        <v>500</v>
      </c>
      <c r="AG2616" s="3">
        <f t="shared" si="1566"/>
        <v>-1</v>
      </c>
      <c r="AH2616" s="14">
        <f t="shared" si="1570"/>
        <v>0</v>
      </c>
      <c r="AI2616" s="14">
        <f t="shared" si="1571"/>
        <v>0</v>
      </c>
      <c r="AJ2616" s="14">
        <f t="shared" si="1572"/>
        <v>0.64999999999999991</v>
      </c>
      <c r="AK2616" s="14">
        <f t="shared" si="1573"/>
        <v>0.87999999999999989</v>
      </c>
      <c r="AL2616" s="24">
        <f t="shared" si="1567"/>
        <v>915.73688369735657</v>
      </c>
      <c r="AM2616" s="14">
        <f t="shared" si="1568"/>
        <v>703.50380038342746</v>
      </c>
      <c r="AN2616" s="138" t="str">
        <f t="shared" si="1569"/>
        <v>modifiée</v>
      </c>
      <c r="AP2616" s="124"/>
    </row>
    <row r="2617" spans="2:42" x14ac:dyDescent="0.25">
      <c r="B2617" s="3">
        <f t="shared" si="1550"/>
        <v>12995</v>
      </c>
      <c r="C2617" s="14">
        <f t="shared" si="1551"/>
        <v>216.58333333333334</v>
      </c>
      <c r="D2617" s="11">
        <f t="shared" si="1552"/>
        <v>1137.4431316740333</v>
      </c>
      <c r="E2617" s="11">
        <f t="shared" si="1537"/>
        <v>1158.6032538128211</v>
      </c>
      <c r="F2617" s="11">
        <f t="shared" si="1553"/>
        <v>639.2827849250566</v>
      </c>
      <c r="G2617" s="11">
        <f t="shared" si="1538"/>
        <v>910.58438363157188</v>
      </c>
      <c r="H2617" s="11">
        <f t="shared" si="1539"/>
        <v>750.75522619377057</v>
      </c>
      <c r="I2617" s="24">
        <f t="shared" si="1554"/>
        <v>639.2827849250566</v>
      </c>
      <c r="J2617" s="12">
        <f t="shared" si="1540"/>
        <v>0.20127956678587602</v>
      </c>
      <c r="K2617" s="24">
        <f t="shared" si="1541"/>
        <v>797.70955025553792</v>
      </c>
      <c r="L2617" s="12">
        <f t="shared" si="1555"/>
        <v>0.14792994064264819</v>
      </c>
      <c r="M2617" s="24">
        <f t="shared" si="1556"/>
        <v>910.58438363157188</v>
      </c>
      <c r="N2617" s="12">
        <f t="shared" si="1542"/>
        <v>0.74105830475257228</v>
      </c>
      <c r="O2617" s="24">
        <f t="shared" si="1543"/>
        <v>650</v>
      </c>
      <c r="P2617" s="12">
        <f t="shared" si="1557"/>
        <v>0.20948682969324872</v>
      </c>
      <c r="Q2617" s="24">
        <f t="shared" si="1558"/>
        <v>750.75522619377057</v>
      </c>
      <c r="R2617" s="12">
        <f t="shared" si="1544"/>
        <v>0.19972687809463652</v>
      </c>
      <c r="S2617" s="24">
        <f t="shared" si="1545"/>
        <v>1447.0397855843935</v>
      </c>
      <c r="T2617" s="12">
        <f t="shared" si="1559"/>
        <v>0.1137377901804852</v>
      </c>
      <c r="W2617" s="24">
        <f t="shared" si="1560"/>
        <v>1128.206655082751</v>
      </c>
      <c r="X2617" s="24">
        <f t="shared" si="1561"/>
        <v>650</v>
      </c>
      <c r="Y2617" s="13">
        <f t="shared" si="1546"/>
        <v>0.23667042588078721</v>
      </c>
      <c r="Z2617" s="24">
        <f t="shared" si="1547"/>
        <v>759.91496825175204</v>
      </c>
      <c r="AA2617" s="24">
        <f t="shared" si="1548"/>
        <v>9600.1149387611331</v>
      </c>
      <c r="AB2617" s="24">
        <f t="shared" si="1562"/>
        <v>939.48094063826079</v>
      </c>
      <c r="AC2617" s="24">
        <f t="shared" si="1563"/>
        <v>750.75522619377057</v>
      </c>
      <c r="AD2617" s="123">
        <f t="shared" si="1564"/>
        <v>12995</v>
      </c>
      <c r="AE2617" s="14">
        <f t="shared" si="1565"/>
        <v>216.58333333333334</v>
      </c>
      <c r="AF2617" s="24">
        <f t="shared" si="1549"/>
        <v>500</v>
      </c>
      <c r="AG2617" s="3">
        <f t="shared" si="1566"/>
        <v>-1</v>
      </c>
      <c r="AH2617" s="14">
        <f t="shared" si="1570"/>
        <v>0</v>
      </c>
      <c r="AI2617" s="14">
        <f t="shared" si="1571"/>
        <v>0</v>
      </c>
      <c r="AJ2617" s="14">
        <f t="shared" si="1572"/>
        <v>0.64999999999999991</v>
      </c>
      <c r="AK2617" s="14">
        <f t="shared" si="1573"/>
        <v>0.87999999999999989</v>
      </c>
      <c r="AL2617" s="24">
        <f t="shared" si="1567"/>
        <v>915.89946916660665</v>
      </c>
      <c r="AM2617" s="14">
        <f t="shared" si="1568"/>
        <v>703.59228325046229</v>
      </c>
      <c r="AN2617" s="138" t="str">
        <f t="shared" si="1569"/>
        <v>modifiée</v>
      </c>
      <c r="AP2617" s="124"/>
    </row>
    <row r="2618" spans="2:42" x14ac:dyDescent="0.25">
      <c r="B2618" s="3">
        <f t="shared" si="1550"/>
        <v>13000</v>
      </c>
      <c r="C2618" s="14">
        <f t="shared" si="1551"/>
        <v>216.66666666666666</v>
      </c>
      <c r="D2618" s="11">
        <f t="shared" si="1552"/>
        <v>1137.500737055849</v>
      </c>
      <c r="E2618" s="11">
        <f t="shared" si="1537"/>
        <v>1158.8240292391934</v>
      </c>
      <c r="F2618" s="11">
        <f t="shared" si="1553"/>
        <v>639.4307148656992</v>
      </c>
      <c r="G2618" s="11">
        <f t="shared" si="1538"/>
        <v>910.7938704612651</v>
      </c>
      <c r="H2618" s="11">
        <f t="shared" si="1539"/>
        <v>750.86896398395106</v>
      </c>
      <c r="I2618" s="24">
        <f t="shared" si="1554"/>
        <v>639.4307148656992</v>
      </c>
      <c r="J2618" s="12">
        <f t="shared" si="1540"/>
        <v>0.20122970371297777</v>
      </c>
      <c r="K2618" s="24">
        <f t="shared" si="1541"/>
        <v>797.90721615039365</v>
      </c>
      <c r="L2618" s="12">
        <f t="shared" si="1555"/>
        <v>0.14786904078179033</v>
      </c>
      <c r="M2618" s="24">
        <f t="shared" si="1556"/>
        <v>910.7938704612651</v>
      </c>
      <c r="N2618" s="12">
        <f t="shared" si="1542"/>
        <v>0.74105830475257228</v>
      </c>
      <c r="O2618" s="24">
        <f t="shared" si="1543"/>
        <v>650</v>
      </c>
      <c r="P2618" s="12">
        <f t="shared" si="1557"/>
        <v>0.20934531523807753</v>
      </c>
      <c r="Q2618" s="24">
        <f t="shared" si="1558"/>
        <v>750.86896398395106</v>
      </c>
      <c r="R2618" s="12">
        <f t="shared" si="1544"/>
        <v>0.20044213788459353</v>
      </c>
      <c r="S2618" s="24">
        <f t="shared" si="1545"/>
        <v>1441.8761539048492</v>
      </c>
      <c r="T2618" s="12">
        <f t="shared" si="1559"/>
        <v>0.1141030075252695</v>
      </c>
      <c r="W2618" s="24">
        <f t="shared" si="1560"/>
        <v>1128.4433255086317</v>
      </c>
      <c r="X2618" s="24">
        <f t="shared" si="1561"/>
        <v>650</v>
      </c>
      <c r="Y2618" s="13">
        <f t="shared" si="1546"/>
        <v>0.2366528367914025</v>
      </c>
      <c r="Z2618" s="24">
        <f t="shared" si="1547"/>
        <v>759.51759326404158</v>
      </c>
      <c r="AA2618" s="24">
        <f t="shared" si="1548"/>
        <v>9599.7423675615064</v>
      </c>
      <c r="AB2618" s="24">
        <f t="shared" si="1562"/>
        <v>939.65614474629137</v>
      </c>
      <c r="AC2618" s="24">
        <f t="shared" si="1563"/>
        <v>750.86896398395106</v>
      </c>
      <c r="AD2618" s="123">
        <f t="shared" si="1564"/>
        <v>13000</v>
      </c>
      <c r="AE2618" s="14">
        <f t="shared" si="1565"/>
        <v>216.66666666666666</v>
      </c>
      <c r="AF2618" s="24">
        <f t="shared" si="1549"/>
        <v>500</v>
      </c>
      <c r="AG2618" s="3">
        <f t="shared" si="1566"/>
        <v>-1</v>
      </c>
      <c r="AH2618" s="14">
        <f t="shared" si="1570"/>
        <v>0</v>
      </c>
      <c r="AI2618" s="14">
        <f t="shared" si="1571"/>
        <v>0</v>
      </c>
      <c r="AJ2618" s="14">
        <f t="shared" si="1572"/>
        <v>0.64999999999999991</v>
      </c>
      <c r="AK2618" s="14">
        <f t="shared" si="1573"/>
        <v>0.87999999999999989</v>
      </c>
      <c r="AL2618" s="24">
        <f t="shared" si="1567"/>
        <v>916.06221530892662</v>
      </c>
      <c r="AM2618" s="14">
        <f t="shared" si="1568"/>
        <v>703.68110510922156</v>
      </c>
      <c r="AN2618" s="138" t="str">
        <f t="shared" si="1569"/>
        <v>modifiée</v>
      </c>
      <c r="AP2618" s="124"/>
    </row>
    <row r="2619" spans="2:42" x14ac:dyDescent="0.25">
      <c r="B2619" s="3">
        <f t="shared" si="1550"/>
        <v>13005</v>
      </c>
      <c r="C2619" s="14">
        <f t="shared" si="1551"/>
        <v>216.75</v>
      </c>
      <c r="D2619" s="11">
        <f t="shared" si="1552"/>
        <v>1137.5583202987777</v>
      </c>
      <c r="E2619" s="11">
        <f t="shared" si="1537"/>
        <v>1159.0448046655656</v>
      </c>
      <c r="F2619" s="11">
        <f t="shared" si="1553"/>
        <v>639.57858390648096</v>
      </c>
      <c r="G2619" s="11">
        <f t="shared" si="1538"/>
        <v>911.00321577650323</v>
      </c>
      <c r="H2619" s="11">
        <f t="shared" si="1539"/>
        <v>750.98306699147633</v>
      </c>
      <c r="I2619" s="24">
        <f t="shared" si="1554"/>
        <v>639.57858390648096</v>
      </c>
      <c r="J2619" s="12">
        <f t="shared" si="1540"/>
        <v>0.20117973616449361</v>
      </c>
      <c r="K2619" s="24">
        <f t="shared" si="1541"/>
        <v>798.10539449712473</v>
      </c>
      <c r="L2619" s="12">
        <f t="shared" si="1555"/>
        <v>0.14780809152787028</v>
      </c>
      <c r="M2619" s="24">
        <f t="shared" si="1556"/>
        <v>911.00321577650323</v>
      </c>
      <c r="N2619" s="12">
        <f t="shared" si="1542"/>
        <v>0.74105830475257228</v>
      </c>
      <c r="O2619" s="24">
        <f t="shared" si="1543"/>
        <v>650</v>
      </c>
      <c r="P2619" s="12">
        <f t="shared" si="1557"/>
        <v>0.20920391203979641</v>
      </c>
      <c r="Q2619" s="24">
        <f t="shared" si="1558"/>
        <v>750.98306699147633</v>
      </c>
      <c r="R2619" s="12">
        <f t="shared" si="1544"/>
        <v>0.20115659099640404</v>
      </c>
      <c r="S2619" s="24">
        <f t="shared" si="1545"/>
        <v>1436.7550047548266</v>
      </c>
      <c r="T2619" s="12">
        <f t="shared" si="1559"/>
        <v>0.11446739744128723</v>
      </c>
      <c r="W2619" s="24">
        <f t="shared" si="1560"/>
        <v>1128.679978345423</v>
      </c>
      <c r="X2619" s="24">
        <f t="shared" si="1561"/>
        <v>650</v>
      </c>
      <c r="Y2619" s="13">
        <f t="shared" si="1546"/>
        <v>0.23663530390904344</v>
      </c>
      <c r="Z2619" s="24">
        <f t="shared" si="1547"/>
        <v>759.12065800356459</v>
      </c>
      <c r="AA2619" s="24">
        <f t="shared" si="1548"/>
        <v>9599.3718170454213</v>
      </c>
      <c r="AB2619" s="24">
        <f t="shared" si="1562"/>
        <v>939.83152266844968</v>
      </c>
      <c r="AC2619" s="24">
        <f t="shared" si="1563"/>
        <v>750.98306699147633</v>
      </c>
      <c r="AD2619" s="123">
        <f t="shared" si="1564"/>
        <v>13005</v>
      </c>
      <c r="AE2619" s="14">
        <f t="shared" si="1565"/>
        <v>216.75</v>
      </c>
      <c r="AF2619" s="24">
        <f t="shared" si="1549"/>
        <v>500</v>
      </c>
      <c r="AG2619" s="3">
        <f t="shared" si="1566"/>
        <v>-1</v>
      </c>
      <c r="AH2619" s="14">
        <f t="shared" si="1570"/>
        <v>0</v>
      </c>
      <c r="AI2619" s="14">
        <f t="shared" si="1571"/>
        <v>0</v>
      </c>
      <c r="AJ2619" s="14">
        <f t="shared" si="1572"/>
        <v>0.64999999999999991</v>
      </c>
      <c r="AK2619" s="14">
        <f t="shared" si="1573"/>
        <v>0.87999999999999989</v>
      </c>
      <c r="AL2619" s="24">
        <f t="shared" si="1567"/>
        <v>916.22512175375061</v>
      </c>
      <c r="AM2619" s="14">
        <f t="shared" si="1568"/>
        <v>703.7702651620782</v>
      </c>
      <c r="AN2619" s="138" t="str">
        <f t="shared" si="1569"/>
        <v>modifiée</v>
      </c>
      <c r="AP2619" s="124"/>
    </row>
    <row r="2620" spans="2:42" x14ac:dyDescent="0.25">
      <c r="B2620" s="3">
        <f t="shared" si="1550"/>
        <v>13010</v>
      </c>
      <c r="C2620" s="14">
        <f t="shared" si="1551"/>
        <v>216.83333333333334</v>
      </c>
      <c r="D2620" s="11">
        <f t="shared" si="1552"/>
        <v>1137.6158814198302</v>
      </c>
      <c r="E2620" s="11">
        <f t="shared" si="1537"/>
        <v>1159.2655800919379</v>
      </c>
      <c r="F2620" s="11">
        <f t="shared" si="1553"/>
        <v>639.72639199800881</v>
      </c>
      <c r="G2620" s="11">
        <f t="shared" si="1538"/>
        <v>911.21241968854304</v>
      </c>
      <c r="H2620" s="11">
        <f t="shared" si="1539"/>
        <v>751.09753438891767</v>
      </c>
      <c r="I2620" s="24">
        <f t="shared" si="1554"/>
        <v>639.72639199800881</v>
      </c>
      <c r="J2620" s="12">
        <f t="shared" si="1540"/>
        <v>0.20112966384123238</v>
      </c>
      <c r="K2620" s="24">
        <f t="shared" si="1541"/>
        <v>798.30408717401076</v>
      </c>
      <c r="L2620" s="12">
        <f t="shared" si="1555"/>
        <v>0.14774709271992648</v>
      </c>
      <c r="M2620" s="24">
        <f t="shared" si="1556"/>
        <v>911.21241968854304</v>
      </c>
      <c r="N2620" s="12">
        <f t="shared" si="1542"/>
        <v>0.74105830475257228</v>
      </c>
      <c r="O2620" s="24">
        <f t="shared" si="1543"/>
        <v>650</v>
      </c>
      <c r="P2620" s="12">
        <f t="shared" si="1557"/>
        <v>0.20906262001102113</v>
      </c>
      <c r="Q2620" s="24">
        <f t="shared" si="1558"/>
        <v>751.09753438891767</v>
      </c>
      <c r="R2620" s="12">
        <f t="shared" si="1544"/>
        <v>0.20187022268599997</v>
      </c>
      <c r="S2620" s="24">
        <f t="shared" si="1545"/>
        <v>1431.6759302487592</v>
      </c>
      <c r="T2620" s="12">
        <f t="shared" si="1559"/>
        <v>0.11483095212866501</v>
      </c>
      <c r="W2620" s="24">
        <f t="shared" si="1560"/>
        <v>1128.916613649332</v>
      </c>
      <c r="X2620" s="24">
        <f t="shared" si="1561"/>
        <v>650</v>
      </c>
      <c r="Y2620" s="13">
        <f t="shared" si="1546"/>
        <v>0.23661782694703107</v>
      </c>
      <c r="Z2620" s="24">
        <f t="shared" si="1547"/>
        <v>758.72416106514606</v>
      </c>
      <c r="AA2620" s="24">
        <f t="shared" si="1548"/>
        <v>9599.0032760689519</v>
      </c>
      <c r="AB2620" s="24">
        <f t="shared" si="1562"/>
        <v>940.00707401912484</v>
      </c>
      <c r="AC2620" s="24">
        <f t="shared" si="1563"/>
        <v>751.09753438891767</v>
      </c>
      <c r="AD2620" s="123">
        <f t="shared" si="1564"/>
        <v>13010</v>
      </c>
      <c r="AE2620" s="14">
        <f t="shared" si="1565"/>
        <v>216.83333333333334</v>
      </c>
      <c r="AF2620" s="24">
        <f t="shared" si="1549"/>
        <v>500</v>
      </c>
      <c r="AG2620" s="3">
        <f t="shared" si="1566"/>
        <v>-1</v>
      </c>
      <c r="AH2620" s="14">
        <f t="shared" si="1570"/>
        <v>0</v>
      </c>
      <c r="AI2620" s="14">
        <f t="shared" si="1571"/>
        <v>0</v>
      </c>
      <c r="AJ2620" s="14">
        <f t="shared" si="1572"/>
        <v>0.64999999999999991</v>
      </c>
      <c r="AK2620" s="14">
        <f t="shared" si="1573"/>
        <v>0.87999999999999989</v>
      </c>
      <c r="AL2620" s="24">
        <f t="shared" si="1567"/>
        <v>916.38818812671275</v>
      </c>
      <c r="AM2620" s="14">
        <f t="shared" si="1568"/>
        <v>703.85976260409359</v>
      </c>
      <c r="AN2620" s="138" t="str">
        <f t="shared" si="1569"/>
        <v>modifiée</v>
      </c>
      <c r="AP2620" s="124"/>
    </row>
    <row r="2621" spans="2:42" x14ac:dyDescent="0.25">
      <c r="B2621" s="3">
        <f t="shared" si="1550"/>
        <v>13015</v>
      </c>
      <c r="C2621" s="14">
        <f t="shared" si="1551"/>
        <v>216.91666666666666</v>
      </c>
      <c r="D2621" s="11">
        <f t="shared" si="1552"/>
        <v>1137.6734204359968</v>
      </c>
      <c r="E2621" s="11">
        <f t="shared" si="1537"/>
        <v>1159.4863555183099</v>
      </c>
      <c r="F2621" s="11">
        <f t="shared" si="1553"/>
        <v>639.8741390907287</v>
      </c>
      <c r="G2621" s="11">
        <f t="shared" si="1538"/>
        <v>911.421482308554</v>
      </c>
      <c r="H2621" s="11">
        <f t="shared" si="1539"/>
        <v>751.21236534104628</v>
      </c>
      <c r="I2621" s="24">
        <f t="shared" si="1554"/>
        <v>639.8741390907287</v>
      </c>
      <c r="J2621" s="12">
        <f t="shared" si="1540"/>
        <v>0.2010794864429637</v>
      </c>
      <c r="K2621" s="24">
        <f t="shared" si="1541"/>
        <v>798.50329606811658</v>
      </c>
      <c r="L2621" s="12">
        <f t="shared" si="1555"/>
        <v>0.14768604419639797</v>
      </c>
      <c r="M2621" s="24">
        <f t="shared" si="1556"/>
        <v>911.421482308554</v>
      </c>
      <c r="N2621" s="12">
        <f t="shared" si="1542"/>
        <v>0.74105830475257228</v>
      </c>
      <c r="O2621" s="24">
        <f t="shared" si="1543"/>
        <v>650</v>
      </c>
      <c r="P2621" s="12">
        <f t="shared" si="1557"/>
        <v>0.20892143906448352</v>
      </c>
      <c r="Q2621" s="24">
        <f t="shared" si="1558"/>
        <v>751.21236534104628</v>
      </c>
      <c r="R2621" s="12">
        <f t="shared" si="1544"/>
        <v>0.20258301836699874</v>
      </c>
      <c r="S2621" s="24">
        <f t="shared" si="1545"/>
        <v>1426.6385266801021</v>
      </c>
      <c r="T2621" s="12">
        <f t="shared" si="1559"/>
        <v>0.11519366389760313</v>
      </c>
      <c r="W2621" s="24">
        <f t="shared" si="1560"/>
        <v>1129.153231476279</v>
      </c>
      <c r="X2621" s="24">
        <f t="shared" si="1561"/>
        <v>650</v>
      </c>
      <c r="Y2621" s="13">
        <f t="shared" si="1546"/>
        <v>0.23660040562016027</v>
      </c>
      <c r="Z2621" s="24">
        <f t="shared" si="1547"/>
        <v>758.32810105077328</v>
      </c>
      <c r="AA2621" s="24">
        <f t="shared" si="1548"/>
        <v>9598.6367335455143</v>
      </c>
      <c r="AB2621" s="24">
        <f t="shared" si="1562"/>
        <v>940.18279840866262</v>
      </c>
      <c r="AC2621" s="24">
        <f t="shared" si="1563"/>
        <v>751.21236534104628</v>
      </c>
      <c r="AD2621" s="123">
        <f t="shared" si="1564"/>
        <v>13015</v>
      </c>
      <c r="AE2621" s="14">
        <f t="shared" si="1565"/>
        <v>216.91666666666666</v>
      </c>
      <c r="AF2621" s="24">
        <f t="shared" si="1549"/>
        <v>500</v>
      </c>
      <c r="AG2621" s="3">
        <f t="shared" si="1566"/>
        <v>-1</v>
      </c>
      <c r="AH2621" s="14">
        <f t="shared" si="1570"/>
        <v>0</v>
      </c>
      <c r="AI2621" s="14">
        <f t="shared" si="1571"/>
        <v>0</v>
      </c>
      <c r="AJ2621" s="14">
        <f t="shared" si="1572"/>
        <v>0.64999999999999991</v>
      </c>
      <c r="AK2621" s="14">
        <f t="shared" si="1573"/>
        <v>0.87999999999999989</v>
      </c>
      <c r="AL2621" s="24">
        <f t="shared" si="1567"/>
        <v>916.5514140496997</v>
      </c>
      <c r="AM2621" s="14">
        <f t="shared" si="1568"/>
        <v>703.94959662312044</v>
      </c>
      <c r="AN2621" s="138" t="str">
        <f t="shared" si="1569"/>
        <v>modifiée</v>
      </c>
      <c r="AP2621" s="124"/>
    </row>
    <row r="2622" spans="2:42" x14ac:dyDescent="0.25">
      <c r="B2622" s="3">
        <f t="shared" si="1550"/>
        <v>13020</v>
      </c>
      <c r="C2622" s="14">
        <f t="shared" si="1551"/>
        <v>217</v>
      </c>
      <c r="D2622" s="11">
        <f t="shared" si="1552"/>
        <v>1137.7309373642488</v>
      </c>
      <c r="E2622" s="11">
        <f t="shared" si="1537"/>
        <v>1159.7071309446821</v>
      </c>
      <c r="F2622" s="11">
        <f t="shared" si="1553"/>
        <v>640.02182513492505</v>
      </c>
      <c r="G2622" s="11">
        <f t="shared" si="1538"/>
        <v>911.63040374761852</v>
      </c>
      <c r="H2622" s="11">
        <f t="shared" si="1539"/>
        <v>751.32755900494385</v>
      </c>
      <c r="I2622" s="24">
        <f t="shared" si="1554"/>
        <v>640.02182513492505</v>
      </c>
      <c r="J2622" s="12">
        <f t="shared" si="1540"/>
        <v>0.20102920366841354</v>
      </c>
      <c r="K2622" s="24">
        <f t="shared" si="1541"/>
        <v>798.70302307534268</v>
      </c>
      <c r="L2622" s="12">
        <f t="shared" si="1555"/>
        <v>0.14762494579509419</v>
      </c>
      <c r="M2622" s="24">
        <f t="shared" si="1556"/>
        <v>911.63040374761852</v>
      </c>
      <c r="N2622" s="12">
        <f t="shared" si="1542"/>
        <v>0.74105830475257228</v>
      </c>
      <c r="O2622" s="24">
        <f t="shared" si="1543"/>
        <v>650</v>
      </c>
      <c r="P2622" s="12">
        <f t="shared" si="1557"/>
        <v>0.20878036911292669</v>
      </c>
      <c r="Q2622" s="24">
        <f t="shared" si="1558"/>
        <v>751.32755900494385</v>
      </c>
      <c r="R2622" s="12">
        <f t="shared" si="1544"/>
        <v>0.20329496361107835</v>
      </c>
      <c r="S2622" s="24">
        <f t="shared" si="1545"/>
        <v>1421.6423944786488</v>
      </c>
      <c r="T2622" s="12">
        <f t="shared" si="1559"/>
        <v>0.1155555251682909</v>
      </c>
      <c r="W2622" s="24">
        <f t="shared" si="1560"/>
        <v>1129.3898318818992</v>
      </c>
      <c r="X2622" s="24">
        <f t="shared" si="1561"/>
        <v>650</v>
      </c>
      <c r="Y2622" s="13">
        <f t="shared" si="1546"/>
        <v>0.23658303964469599</v>
      </c>
      <c r="Z2622" s="24">
        <f t="shared" si="1547"/>
        <v>757.93247656957305</v>
      </c>
      <c r="AA2622" s="24">
        <f t="shared" si="1548"/>
        <v>9598.2721784457426</v>
      </c>
      <c r="AB2622" s="24">
        <f t="shared" si="1562"/>
        <v>940.35869544342154</v>
      </c>
      <c r="AC2622" s="24">
        <f t="shared" si="1563"/>
        <v>751.32755900494385</v>
      </c>
      <c r="AD2622" s="123">
        <f t="shared" si="1564"/>
        <v>13020</v>
      </c>
      <c r="AE2622" s="14">
        <f t="shared" si="1565"/>
        <v>217</v>
      </c>
      <c r="AF2622" s="24">
        <f t="shared" si="1549"/>
        <v>500</v>
      </c>
      <c r="AG2622" s="3">
        <f t="shared" si="1566"/>
        <v>-1</v>
      </c>
      <c r="AH2622" s="14">
        <f t="shared" si="1570"/>
        <v>0</v>
      </c>
      <c r="AI2622" s="14">
        <f t="shared" si="1571"/>
        <v>0</v>
      </c>
      <c r="AJ2622" s="14">
        <f t="shared" si="1572"/>
        <v>0.64999999999999991</v>
      </c>
      <c r="AK2622" s="14">
        <f t="shared" si="1573"/>
        <v>0.87999999999999989</v>
      </c>
      <c r="AL2622" s="24">
        <f t="shared" si="1567"/>
        <v>916.71479914090355</v>
      </c>
      <c r="AM2622" s="14">
        <f t="shared" si="1568"/>
        <v>704.03976639990788</v>
      </c>
      <c r="AN2622" s="138" t="str">
        <f t="shared" si="1569"/>
        <v>modifiée</v>
      </c>
      <c r="AP2622" s="124"/>
    </row>
    <row r="2623" spans="2:42" x14ac:dyDescent="0.25">
      <c r="B2623" s="3">
        <f t="shared" si="1550"/>
        <v>13025</v>
      </c>
      <c r="C2623" s="14">
        <f t="shared" si="1551"/>
        <v>217.08333333333334</v>
      </c>
      <c r="D2623" s="11">
        <f t="shared" si="1552"/>
        <v>1137.788432221538</v>
      </c>
      <c r="E2623" s="11">
        <f t="shared" si="1537"/>
        <v>1159.9279063710544</v>
      </c>
      <c r="F2623" s="11">
        <f t="shared" si="1553"/>
        <v>640.16945008072014</v>
      </c>
      <c r="G2623" s="11">
        <f t="shared" si="1538"/>
        <v>911.83918411673142</v>
      </c>
      <c r="H2623" s="11">
        <f t="shared" si="1539"/>
        <v>751.4431145301121</v>
      </c>
      <c r="I2623" s="24">
        <f t="shared" si="1554"/>
        <v>640.16945008072014</v>
      </c>
      <c r="J2623" s="12">
        <f t="shared" si="1540"/>
        <v>0.20097881521526056</v>
      </c>
      <c r="K2623" s="24">
        <f t="shared" si="1541"/>
        <v>798.9032701004744</v>
      </c>
      <c r="L2623" s="12">
        <f t="shared" si="1555"/>
        <v>0.14756379735320663</v>
      </c>
      <c r="M2623" s="24">
        <f t="shared" si="1556"/>
        <v>911.83918411673142</v>
      </c>
      <c r="N2623" s="12">
        <f t="shared" si="1542"/>
        <v>0.74105830475257228</v>
      </c>
      <c r="O2623" s="24">
        <f t="shared" si="1543"/>
        <v>650</v>
      </c>
      <c r="P2623" s="12">
        <f t="shared" si="1557"/>
        <v>0.20863941006915807</v>
      </c>
      <c r="Q2623" s="24">
        <f t="shared" si="1558"/>
        <v>751.4431145301121</v>
      </c>
      <c r="R2623" s="12">
        <f t="shared" si="1544"/>
        <v>0.20400604414831003</v>
      </c>
      <c r="S2623" s="24">
        <f t="shared" si="1545"/>
        <v>1416.6871381682899</v>
      </c>
      <c r="T2623" s="12">
        <f t="shared" si="1559"/>
        <v>0.11591652847083792</v>
      </c>
      <c r="W2623" s="24">
        <f t="shared" si="1560"/>
        <v>1129.626414921544</v>
      </c>
      <c r="X2623" s="24">
        <f t="shared" si="1561"/>
        <v>650</v>
      </c>
      <c r="Y2623" s="13">
        <f t="shared" si="1546"/>
        <v>0.2365657287383629</v>
      </c>
      <c r="Z2623" s="24">
        <f t="shared" si="1547"/>
        <v>757.53728623776055</v>
      </c>
      <c r="AA2623" s="24">
        <f t="shared" si="1548"/>
        <v>9597.9095997970799</v>
      </c>
      <c r="AB2623" s="24">
        <f t="shared" si="1562"/>
        <v>940.53476472582804</v>
      </c>
      <c r="AC2623" s="24">
        <f t="shared" si="1563"/>
        <v>751.4431145301121</v>
      </c>
      <c r="AD2623" s="123">
        <f t="shared" si="1564"/>
        <v>13025</v>
      </c>
      <c r="AE2623" s="14">
        <f t="shared" si="1565"/>
        <v>217.08333333333334</v>
      </c>
      <c r="AF2623" s="24">
        <f t="shared" si="1549"/>
        <v>500</v>
      </c>
      <c r="AG2623" s="3">
        <f t="shared" si="1566"/>
        <v>-1</v>
      </c>
      <c r="AH2623" s="14">
        <f t="shared" si="1570"/>
        <v>0</v>
      </c>
      <c r="AI2623" s="14">
        <f t="shared" si="1571"/>
        <v>0</v>
      </c>
      <c r="AJ2623" s="14">
        <f t="shared" si="1572"/>
        <v>0.64999999999999991</v>
      </c>
      <c r="AK2623" s="14">
        <f t="shared" si="1573"/>
        <v>0.87999999999999989</v>
      </c>
      <c r="AL2623" s="24">
        <f t="shared" si="1567"/>
        <v>916.87834301487442</v>
      </c>
      <c r="AM2623" s="14">
        <f t="shared" si="1568"/>
        <v>704.13027110820474</v>
      </c>
      <c r="AN2623" s="138" t="str">
        <f t="shared" si="1569"/>
        <v>modifiée</v>
      </c>
      <c r="AP2623" s="124"/>
    </row>
    <row r="2624" spans="2:42" x14ac:dyDescent="0.25">
      <c r="B2624" s="3">
        <f t="shared" si="1550"/>
        <v>13030</v>
      </c>
      <c r="C2624" s="14">
        <f t="shared" si="1551"/>
        <v>217.16666666666666</v>
      </c>
      <c r="D2624" s="11">
        <f t="shared" si="1552"/>
        <v>1137.8459050247961</v>
      </c>
      <c r="E2624" s="11">
        <f t="shared" si="1537"/>
        <v>1160.1486817974264</v>
      </c>
      <c r="F2624" s="11">
        <f t="shared" si="1553"/>
        <v>640.31701387807334</v>
      </c>
      <c r="G2624" s="11">
        <f t="shared" si="1538"/>
        <v>912.04782352680058</v>
      </c>
      <c r="H2624" s="11">
        <f t="shared" si="1539"/>
        <v>751.55903105858295</v>
      </c>
      <c r="I2624" s="24">
        <f t="shared" si="1554"/>
        <v>640.31701387807334</v>
      </c>
      <c r="J2624" s="12">
        <f t="shared" si="1540"/>
        <v>0.20092832078013192</v>
      </c>
      <c r="K2624" s="24">
        <f t="shared" si="1541"/>
        <v>799.10403905723228</v>
      </c>
      <c r="L2624" s="12">
        <f t="shared" si="1555"/>
        <v>0.14750259870731985</v>
      </c>
      <c r="M2624" s="24">
        <f t="shared" si="1556"/>
        <v>912.04782352680058</v>
      </c>
      <c r="N2624" s="12">
        <f t="shared" si="1542"/>
        <v>0.74105830475257228</v>
      </c>
      <c r="O2624" s="24">
        <f t="shared" si="1543"/>
        <v>650</v>
      </c>
      <c r="P2624" s="12">
        <f t="shared" si="1557"/>
        <v>0.20849856184610083</v>
      </c>
      <c r="Q2624" s="24">
        <f t="shared" si="1558"/>
        <v>751.55903105858295</v>
      </c>
      <c r="R2624" s="12">
        <f t="shared" si="1544"/>
        <v>0.20471624586745996</v>
      </c>
      <c r="S2624" s="24">
        <f t="shared" si="1545"/>
        <v>1411.7723663251406</v>
      </c>
      <c r="T2624" s="12">
        <f t="shared" si="1559"/>
        <v>0.11627666644518701</v>
      </c>
      <c r="W2624" s="24">
        <f t="shared" si="1560"/>
        <v>1129.8629806502825</v>
      </c>
      <c r="X2624" s="24">
        <f t="shared" si="1561"/>
        <v>650</v>
      </c>
      <c r="Y2624" s="13">
        <f t="shared" si="1546"/>
        <v>0.23654847262033851</v>
      </c>
      <c r="Z2624" s="24">
        <f t="shared" si="1547"/>
        <v>757.14252867859955</v>
      </c>
      <c r="AA2624" s="24">
        <f t="shared" si="1548"/>
        <v>9597.548986683516</v>
      </c>
      <c r="AB2624" s="24">
        <f t="shared" si="1562"/>
        <v>940.71100585443264</v>
      </c>
      <c r="AC2624" s="24">
        <f t="shared" si="1563"/>
        <v>751.55903105858295</v>
      </c>
      <c r="AD2624" s="123">
        <f t="shared" si="1564"/>
        <v>13030</v>
      </c>
      <c r="AE2624" s="14">
        <f t="shared" si="1565"/>
        <v>217.16666666666666</v>
      </c>
      <c r="AF2624" s="24">
        <f t="shared" si="1549"/>
        <v>500</v>
      </c>
      <c r="AG2624" s="3">
        <f t="shared" si="1566"/>
        <v>-1</v>
      </c>
      <c r="AH2624" s="14">
        <f t="shared" si="1570"/>
        <v>0</v>
      </c>
      <c r="AI2624" s="14">
        <f t="shared" si="1571"/>
        <v>0</v>
      </c>
      <c r="AJ2624" s="14">
        <f t="shared" si="1572"/>
        <v>0.64999999999999991</v>
      </c>
      <c r="AK2624" s="14">
        <f t="shared" si="1573"/>
        <v>0.87999999999999989</v>
      </c>
      <c r="AL2624" s="24">
        <f t="shared" si="1567"/>
        <v>917.04204528257287</v>
      </c>
      <c r="AM2624" s="14">
        <f t="shared" si="1568"/>
        <v>704.22110991486329</v>
      </c>
      <c r="AN2624" s="138" t="str">
        <f t="shared" si="1569"/>
        <v>modifiée</v>
      </c>
      <c r="AP2624" s="124"/>
    </row>
    <row r="2625" spans="2:42" x14ac:dyDescent="0.25">
      <c r="B2625" s="3">
        <f t="shared" si="1550"/>
        <v>13035</v>
      </c>
      <c r="C2625" s="14">
        <f t="shared" si="1551"/>
        <v>217.25</v>
      </c>
      <c r="D2625" s="11">
        <f t="shared" si="1552"/>
        <v>1137.9033557909356</v>
      </c>
      <c r="E2625" s="11">
        <f t="shared" si="1537"/>
        <v>1160.3694572237987</v>
      </c>
      <c r="F2625" s="11">
        <f t="shared" si="1553"/>
        <v>640.46451647678066</v>
      </c>
      <c r="G2625" s="11">
        <f t="shared" si="1538"/>
        <v>912.2563220886467</v>
      </c>
      <c r="H2625" s="11">
        <f t="shared" si="1539"/>
        <v>751.67530772502812</v>
      </c>
      <c r="I2625" s="24">
        <f t="shared" si="1554"/>
        <v>640.46451647678066</v>
      </c>
      <c r="J2625" s="12">
        <f t="shared" si="1540"/>
        <v>0.20087772005859941</v>
      </c>
      <c r="K2625" s="24">
        <f t="shared" si="1541"/>
        <v>799.3053318683219</v>
      </c>
      <c r="L2625" s="12">
        <f t="shared" si="1555"/>
        <v>0.14744134969338635</v>
      </c>
      <c r="M2625" s="24">
        <f t="shared" si="1556"/>
        <v>912.2563220886467</v>
      </c>
      <c r="N2625" s="12">
        <f t="shared" si="1542"/>
        <v>0.74105830475257228</v>
      </c>
      <c r="O2625" s="24">
        <f t="shared" si="1543"/>
        <v>650</v>
      </c>
      <c r="P2625" s="12">
        <f t="shared" si="1557"/>
        <v>0.20835782435670683</v>
      </c>
      <c r="Q2625" s="24">
        <f t="shared" si="1558"/>
        <v>751.67530772502812</v>
      </c>
      <c r="R2625" s="12">
        <f t="shared" si="1544"/>
        <v>0.20542555481625058</v>
      </c>
      <c r="S2625" s="24">
        <f t="shared" si="1545"/>
        <v>1406.8976915360888</v>
      </c>
      <c r="T2625" s="12">
        <f t="shared" si="1559"/>
        <v>0.11663593184096616</v>
      </c>
      <c r="W2625" s="24">
        <f t="shared" si="1560"/>
        <v>1130.0995291229028</v>
      </c>
      <c r="X2625" s="24">
        <f t="shared" si="1561"/>
        <v>650</v>
      </c>
      <c r="Y2625" s="13">
        <f t="shared" si="1546"/>
        <v>0.2365312710112524</v>
      </c>
      <c r="Z2625" s="24">
        <f t="shared" si="1547"/>
        <v>756.7482025223967</v>
      </c>
      <c r="AA2625" s="24">
        <f t="shared" si="1548"/>
        <v>9597.1903282455623</v>
      </c>
      <c r="AB2625" s="24">
        <f t="shared" si="1562"/>
        <v>940.88741842396553</v>
      </c>
      <c r="AC2625" s="24">
        <f t="shared" si="1563"/>
        <v>751.67530772502812</v>
      </c>
      <c r="AD2625" s="123">
        <f t="shared" si="1564"/>
        <v>13035</v>
      </c>
      <c r="AE2625" s="14">
        <f t="shared" si="1565"/>
        <v>217.25</v>
      </c>
      <c r="AF2625" s="24">
        <f t="shared" si="1549"/>
        <v>500</v>
      </c>
      <c r="AG2625" s="3">
        <f t="shared" si="1566"/>
        <v>-1</v>
      </c>
      <c r="AH2625" s="14">
        <f t="shared" si="1570"/>
        <v>0</v>
      </c>
      <c r="AI2625" s="14">
        <f t="shared" si="1571"/>
        <v>0</v>
      </c>
      <c r="AJ2625" s="14">
        <f t="shared" si="1572"/>
        <v>0.64999999999999991</v>
      </c>
      <c r="AK2625" s="14">
        <f t="shared" si="1573"/>
        <v>0.87999999999999989</v>
      </c>
      <c r="AL2625" s="24">
        <f t="shared" si="1567"/>
        <v>917.2059055514228</v>
      </c>
      <c r="AM2625" s="14">
        <f t="shared" si="1568"/>
        <v>704.31228197994278</v>
      </c>
      <c r="AN2625" s="138" t="str">
        <f t="shared" si="1569"/>
        <v>modifiée</v>
      </c>
      <c r="AP2625" s="124"/>
    </row>
    <row r="2626" spans="2:42" x14ac:dyDescent="0.25">
      <c r="B2626" s="3">
        <f t="shared" si="1550"/>
        <v>13040</v>
      </c>
      <c r="C2626" s="14">
        <f t="shared" si="1551"/>
        <v>217.33333333333334</v>
      </c>
      <c r="D2626" s="11">
        <f t="shared" si="1552"/>
        <v>1137.9607845368503</v>
      </c>
      <c r="E2626" s="11">
        <f t="shared" si="1537"/>
        <v>1160.5902326501709</v>
      </c>
      <c r="F2626" s="11">
        <f t="shared" si="1553"/>
        <v>640.61195782647405</v>
      </c>
      <c r="G2626" s="11">
        <f t="shared" si="1538"/>
        <v>912.46467991300335</v>
      </c>
      <c r="H2626" s="11">
        <f t="shared" si="1539"/>
        <v>751.79194365686908</v>
      </c>
      <c r="I2626" s="24">
        <f t="shared" si="1554"/>
        <v>640.61195782647405</v>
      </c>
      <c r="J2626" s="12">
        <f t="shared" si="1540"/>
        <v>0.20082701274517498</v>
      </c>
      <c r="K2626" s="24">
        <f t="shared" si="1541"/>
        <v>799.50715046548578</v>
      </c>
      <c r="L2626" s="12">
        <f t="shared" si="1555"/>
        <v>0.14738005014670996</v>
      </c>
      <c r="M2626" s="24">
        <f t="shared" si="1556"/>
        <v>912.46467991300335</v>
      </c>
      <c r="N2626" s="12">
        <f t="shared" si="1542"/>
        <v>0.74105830475257228</v>
      </c>
      <c r="O2626" s="24">
        <f t="shared" si="1543"/>
        <v>650</v>
      </c>
      <c r="P2626" s="12">
        <f t="shared" si="1557"/>
        <v>0.20821719751390533</v>
      </c>
      <c r="Q2626" s="24">
        <f t="shared" si="1558"/>
        <v>751.79194365686908</v>
      </c>
      <c r="R2626" s="12">
        <f t="shared" si="1544"/>
        <v>0.206133957201591</v>
      </c>
      <c r="S2626" s="24">
        <f t="shared" si="1545"/>
        <v>1402.0627303577157</v>
      </c>
      <c r="T2626" s="12">
        <f t="shared" si="1559"/>
        <v>0.11699431751733064</v>
      </c>
      <c r="W2626" s="24">
        <f t="shared" si="1560"/>
        <v>1130.3360603939141</v>
      </c>
      <c r="X2626" s="24">
        <f t="shared" si="1561"/>
        <v>650</v>
      </c>
      <c r="Y2626" s="13">
        <f t="shared" si="1546"/>
        <v>0.23651412363317353</v>
      </c>
      <c r="Z2626" s="24">
        <f t="shared" si="1547"/>
        <v>756.35430640642198</v>
      </c>
      <c r="AA2626" s="24">
        <f t="shared" si="1548"/>
        <v>9596.8336136797716</v>
      </c>
      <c r="AB2626" s="24">
        <f t="shared" si="1562"/>
        <v>941.06400202539157</v>
      </c>
      <c r="AC2626" s="24">
        <f t="shared" si="1563"/>
        <v>751.79194365686908</v>
      </c>
      <c r="AD2626" s="123">
        <f t="shared" si="1564"/>
        <v>13040</v>
      </c>
      <c r="AE2626" s="14">
        <f t="shared" si="1565"/>
        <v>217.33333333333334</v>
      </c>
      <c r="AF2626" s="24">
        <f t="shared" si="1549"/>
        <v>500</v>
      </c>
      <c r="AG2626" s="3">
        <f t="shared" si="1566"/>
        <v>-1</v>
      </c>
      <c r="AH2626" s="14">
        <f t="shared" si="1570"/>
        <v>0</v>
      </c>
      <c r="AI2626" s="14">
        <f t="shared" si="1571"/>
        <v>0</v>
      </c>
      <c r="AJ2626" s="14">
        <f t="shared" si="1572"/>
        <v>0.64999999999999991</v>
      </c>
      <c r="AK2626" s="14">
        <f t="shared" si="1573"/>
        <v>0.87999999999999989</v>
      </c>
      <c r="AL2626" s="24">
        <f t="shared" si="1567"/>
        <v>917.36992342536382</v>
      </c>
      <c r="AM2626" s="14">
        <f t="shared" si="1568"/>
        <v>704.40378645681358</v>
      </c>
      <c r="AN2626" s="138" t="str">
        <f t="shared" si="1569"/>
        <v>modifiée</v>
      </c>
      <c r="AP2626" s="124"/>
    </row>
    <row r="2627" spans="2:42" x14ac:dyDescent="0.25">
      <c r="B2627" s="3">
        <f t="shared" si="1550"/>
        <v>13045</v>
      </c>
      <c r="C2627" s="14">
        <f t="shared" si="1551"/>
        <v>217.41666666666666</v>
      </c>
      <c r="D2627" s="11">
        <f t="shared" si="1552"/>
        <v>1138.0181912794133</v>
      </c>
      <c r="E2627" s="11">
        <f t="shared" si="1537"/>
        <v>1160.8110080765432</v>
      </c>
      <c r="F2627" s="11">
        <f t="shared" si="1553"/>
        <v>640.75933787662075</v>
      </c>
      <c r="G2627" s="11">
        <f t="shared" si="1538"/>
        <v>912.67289711051728</v>
      </c>
      <c r="H2627" s="11">
        <f t="shared" si="1539"/>
        <v>751.90893797438639</v>
      </c>
      <c r="I2627" s="24">
        <f t="shared" si="1554"/>
        <v>640.75933787662075</v>
      </c>
      <c r="J2627" s="12">
        <f t="shared" si="1540"/>
        <v>0.2007761985333073</v>
      </c>
      <c r="K2627" s="24">
        <f t="shared" si="1541"/>
        <v>799.70949678955321</v>
      </c>
      <c r="L2627" s="12">
        <f t="shared" si="1555"/>
        <v>0.14731869990201263</v>
      </c>
      <c r="M2627" s="24">
        <f t="shared" si="1556"/>
        <v>912.67289711051728</v>
      </c>
      <c r="N2627" s="12">
        <f t="shared" si="1542"/>
        <v>0.74105830475257228</v>
      </c>
      <c r="O2627" s="24">
        <f t="shared" si="1543"/>
        <v>650</v>
      </c>
      <c r="P2627" s="12">
        <f t="shared" si="1557"/>
        <v>0.20807668123086276</v>
      </c>
      <c r="Q2627" s="24">
        <f t="shared" si="1558"/>
        <v>751.90893797438639</v>
      </c>
      <c r="R2627" s="12">
        <f t="shared" si="1544"/>
        <v>0.20684143938976896</v>
      </c>
      <c r="S2627" s="24">
        <f t="shared" si="1545"/>
        <v>1397.2671032756248</v>
      </c>
      <c r="T2627" s="12">
        <f t="shared" si="1559"/>
        <v>0.11735181644286749</v>
      </c>
      <c r="W2627" s="24">
        <f t="shared" si="1560"/>
        <v>1130.5725745175473</v>
      </c>
      <c r="X2627" s="24">
        <f t="shared" si="1561"/>
        <v>650</v>
      </c>
      <c r="Y2627" s="13">
        <f t="shared" si="1546"/>
        <v>0.23649703020960441</v>
      </c>
      <c r="Z2627" s="24">
        <f t="shared" si="1547"/>
        <v>755.96083897489734</v>
      </c>
      <c r="AA2627" s="24">
        <f t="shared" si="1548"/>
        <v>9596.4788322385011</v>
      </c>
      <c r="AB2627" s="24">
        <f t="shared" si="1562"/>
        <v>941.24075624596685</v>
      </c>
      <c r="AC2627" s="24">
        <f t="shared" si="1563"/>
        <v>751.90893797438639</v>
      </c>
      <c r="AD2627" s="123">
        <f t="shared" si="1564"/>
        <v>13045</v>
      </c>
      <c r="AE2627" s="14">
        <f t="shared" si="1565"/>
        <v>217.41666666666666</v>
      </c>
      <c r="AF2627" s="24">
        <f t="shared" si="1549"/>
        <v>500</v>
      </c>
      <c r="AG2627" s="3">
        <f t="shared" si="1566"/>
        <v>-1</v>
      </c>
      <c r="AH2627" s="14">
        <f t="shared" si="1570"/>
        <v>0</v>
      </c>
      <c r="AI2627" s="14">
        <f t="shared" si="1571"/>
        <v>0</v>
      </c>
      <c r="AJ2627" s="14">
        <f t="shared" si="1572"/>
        <v>0.64999999999999991</v>
      </c>
      <c r="AK2627" s="14">
        <f t="shared" si="1573"/>
        <v>0.87999999999999989</v>
      </c>
      <c r="AL2627" s="24">
        <f t="shared" si="1567"/>
        <v>917.53409850490368</v>
      </c>
      <c r="AM2627" s="14">
        <f t="shared" si="1568"/>
        <v>704.49562249226005</v>
      </c>
      <c r="AN2627" s="138" t="str">
        <f t="shared" si="1569"/>
        <v>modifiée</v>
      </c>
      <c r="AP2627" s="124"/>
    </row>
    <row r="2628" spans="2:42" x14ac:dyDescent="0.25">
      <c r="B2628" s="3">
        <f t="shared" si="1550"/>
        <v>13050</v>
      </c>
      <c r="C2628" s="14">
        <f t="shared" si="1551"/>
        <v>217.5</v>
      </c>
      <c r="D2628" s="11">
        <f t="shared" si="1552"/>
        <v>1138.0755760354791</v>
      </c>
      <c r="E2628" s="11">
        <f t="shared" si="1537"/>
        <v>1161.0317835029155</v>
      </c>
      <c r="F2628" s="11">
        <f t="shared" si="1553"/>
        <v>640.90665657652278</v>
      </c>
      <c r="G2628" s="11">
        <f t="shared" si="1538"/>
        <v>912.88097379174815</v>
      </c>
      <c r="H2628" s="11">
        <f t="shared" si="1539"/>
        <v>752.02628979082931</v>
      </c>
      <c r="I2628" s="24">
        <f t="shared" si="1554"/>
        <v>640.90665657652278</v>
      </c>
      <c r="J2628" s="12">
        <f t="shared" si="1540"/>
        <v>0.20072527711537735</v>
      </c>
      <c r="K2628" s="24">
        <f t="shared" si="1541"/>
        <v>799.91237279049255</v>
      </c>
      <c r="L2628" s="12">
        <f t="shared" si="1555"/>
        <v>0.14725729879334426</v>
      </c>
      <c r="M2628" s="24">
        <f t="shared" si="1556"/>
        <v>912.88097379174815</v>
      </c>
      <c r="N2628" s="12">
        <f t="shared" si="1542"/>
        <v>0.74105830475257228</v>
      </c>
      <c r="O2628" s="24">
        <f t="shared" si="1543"/>
        <v>650</v>
      </c>
      <c r="P2628" s="12">
        <f t="shared" si="1557"/>
        <v>0.20793627542065277</v>
      </c>
      <c r="Q2628" s="24">
        <f t="shared" si="1558"/>
        <v>752.02628979082931</v>
      </c>
      <c r="R2628" s="12">
        <f t="shared" si="1544"/>
        <v>0.20754798790661086</v>
      </c>
      <c r="S2628" s="24">
        <f t="shared" si="1545"/>
        <v>1392.5104346641438</v>
      </c>
      <c r="T2628" s="12">
        <f t="shared" si="1559"/>
        <v>0.11770842169532111</v>
      </c>
      <c r="W2628" s="24">
        <f t="shared" si="1560"/>
        <v>1130.809071547757</v>
      </c>
      <c r="X2628" s="24">
        <f t="shared" si="1561"/>
        <v>650</v>
      </c>
      <c r="Y2628" s="13">
        <f t="shared" si="1546"/>
        <v>0.23647999046547641</v>
      </c>
      <c r="Z2628" s="24">
        <f t="shared" si="1547"/>
        <v>755.56779887896255</v>
      </c>
      <c r="AA2628" s="24">
        <f t="shared" si="1548"/>
        <v>9596.1259732297331</v>
      </c>
      <c r="AB2628" s="24">
        <f t="shared" si="1562"/>
        <v>941.41768066929308</v>
      </c>
      <c r="AC2628" s="24">
        <f t="shared" si="1563"/>
        <v>752.02628979082931</v>
      </c>
      <c r="AD2628" s="123">
        <f t="shared" si="1564"/>
        <v>13050</v>
      </c>
      <c r="AE2628" s="14">
        <f t="shared" si="1565"/>
        <v>217.5</v>
      </c>
      <c r="AF2628" s="24">
        <f t="shared" si="1549"/>
        <v>500</v>
      </c>
      <c r="AG2628" s="3">
        <f t="shared" si="1566"/>
        <v>-1</v>
      </c>
      <c r="AH2628" s="14">
        <f t="shared" si="1570"/>
        <v>0</v>
      </c>
      <c r="AI2628" s="14">
        <f t="shared" si="1571"/>
        <v>0</v>
      </c>
      <c r="AJ2628" s="14">
        <f t="shared" si="1572"/>
        <v>0.64999999999999991</v>
      </c>
      <c r="AK2628" s="14">
        <f t="shared" si="1573"/>
        <v>0.87999999999999989</v>
      </c>
      <c r="AL2628" s="24">
        <f t="shared" si="1567"/>
        <v>917.69843038717022</v>
      </c>
      <c r="AM2628" s="14">
        <f t="shared" si="1568"/>
        <v>704.5877892265836</v>
      </c>
      <c r="AN2628" s="138" t="str">
        <f t="shared" si="1569"/>
        <v>modifiée</v>
      </c>
      <c r="AP2628" s="124"/>
    </row>
    <row r="2629" spans="2:42" x14ac:dyDescent="0.25">
      <c r="B2629" s="3">
        <f t="shared" si="1550"/>
        <v>13055</v>
      </c>
      <c r="C2629" s="14">
        <f t="shared" si="1551"/>
        <v>217.58333333333334</v>
      </c>
      <c r="D2629" s="11">
        <f t="shared" si="1552"/>
        <v>1138.1329388218828</v>
      </c>
      <c r="E2629" s="11">
        <f t="shared" si="1537"/>
        <v>1161.2525589292877</v>
      </c>
      <c r="F2629" s="11">
        <f t="shared" si="1553"/>
        <v>641.05391387531608</v>
      </c>
      <c r="G2629" s="11">
        <f t="shared" si="1538"/>
        <v>913.08891006716885</v>
      </c>
      <c r="H2629" s="11">
        <f t="shared" si="1539"/>
        <v>752.14399821252459</v>
      </c>
      <c r="I2629" s="24">
        <f t="shared" si="1554"/>
        <v>641.05391387531608</v>
      </c>
      <c r="J2629" s="12">
        <f t="shared" si="1540"/>
        <v>0.20067424818269416</v>
      </c>
      <c r="K2629" s="24">
        <f t="shared" si="1541"/>
        <v>800.11578042746271</v>
      </c>
      <c r="L2629" s="12">
        <f t="shared" si="1555"/>
        <v>0.14719584665414032</v>
      </c>
      <c r="M2629" s="24">
        <f t="shared" si="1556"/>
        <v>913.08891006716885</v>
      </c>
      <c r="N2629" s="12">
        <f t="shared" si="1542"/>
        <v>0.74105830475257228</v>
      </c>
      <c r="O2629" s="24">
        <f t="shared" si="1543"/>
        <v>650</v>
      </c>
      <c r="P2629" s="12">
        <f t="shared" si="1557"/>
        <v>0.20779597999648231</v>
      </c>
      <c r="Q2629" s="24">
        <f t="shared" si="1558"/>
        <v>752.14399821252459</v>
      </c>
      <c r="R2629" s="12">
        <f t="shared" si="1544"/>
        <v>0.20825358943760455</v>
      </c>
      <c r="S2629" s="24">
        <f t="shared" si="1545"/>
        <v>1387.7923527464341</v>
      </c>
      <c r="T2629" s="12">
        <f t="shared" si="1559"/>
        <v>0.11806412646144805</v>
      </c>
      <c r="W2629" s="24">
        <f t="shared" si="1560"/>
        <v>1131.0455515382225</v>
      </c>
      <c r="X2629" s="24">
        <f t="shared" si="1561"/>
        <v>650</v>
      </c>
      <c r="Y2629" s="13">
        <f t="shared" si="1546"/>
        <v>0.23646300412714658</v>
      </c>
      <c r="Z2629" s="24">
        <f t="shared" si="1547"/>
        <v>755.17518477662975</v>
      </c>
      <c r="AA2629" s="24">
        <f t="shared" si="1548"/>
        <v>9595.7750260169887</v>
      </c>
      <c r="AB2629" s="24">
        <f t="shared" si="1562"/>
        <v>941.59477487537356</v>
      </c>
      <c r="AC2629" s="24">
        <f t="shared" si="1563"/>
        <v>752.14399821252459</v>
      </c>
      <c r="AD2629" s="123">
        <f t="shared" si="1564"/>
        <v>13055</v>
      </c>
      <c r="AE2629" s="14">
        <f t="shared" si="1565"/>
        <v>217.58333333333334</v>
      </c>
      <c r="AF2629" s="24">
        <f t="shared" si="1549"/>
        <v>500</v>
      </c>
      <c r="AG2629" s="3">
        <f t="shared" si="1566"/>
        <v>-1</v>
      </c>
      <c r="AH2629" s="14">
        <f t="shared" si="1570"/>
        <v>0</v>
      </c>
      <c r="AI2629" s="14">
        <f t="shared" si="1571"/>
        <v>0</v>
      </c>
      <c r="AJ2629" s="14">
        <f t="shared" si="1572"/>
        <v>0.64999999999999991</v>
      </c>
      <c r="AK2629" s="14">
        <f t="shared" si="1573"/>
        <v>0.87999999999999989</v>
      </c>
      <c r="AL2629" s="24">
        <f t="shared" si="1567"/>
        <v>917.86291866596423</v>
      </c>
      <c r="AM2629" s="14">
        <f t="shared" si="1568"/>
        <v>704.68028579370593</v>
      </c>
      <c r="AN2629" s="138" t="str">
        <f t="shared" si="1569"/>
        <v>modifiée</v>
      </c>
      <c r="AP2629" s="124"/>
    </row>
    <row r="2630" spans="2:42" x14ac:dyDescent="0.25">
      <c r="B2630" s="3">
        <f t="shared" si="1550"/>
        <v>13060</v>
      </c>
      <c r="C2630" s="14">
        <f t="shared" si="1551"/>
        <v>217.66666666666666</v>
      </c>
      <c r="D2630" s="11">
        <f t="shared" si="1552"/>
        <v>1138.1902796554402</v>
      </c>
      <c r="E2630" s="11">
        <f t="shared" si="1537"/>
        <v>1161.47333435566</v>
      </c>
      <c r="F2630" s="11">
        <f t="shared" si="1553"/>
        <v>641.20110972197017</v>
      </c>
      <c r="G2630" s="11">
        <f t="shared" si="1538"/>
        <v>913.29670604716534</v>
      </c>
      <c r="H2630" s="11">
        <f t="shared" si="1539"/>
        <v>752.26206233898608</v>
      </c>
      <c r="I2630" s="24">
        <f t="shared" si="1554"/>
        <v>641.20110972197017</v>
      </c>
      <c r="J2630" s="12">
        <f t="shared" si="1540"/>
        <v>0.20062311142549091</v>
      </c>
      <c r="K2630" s="24">
        <f t="shared" si="1541"/>
        <v>800.31972166886533</v>
      </c>
      <c r="L2630" s="12">
        <f t="shared" si="1555"/>
        <v>0.1471343433171915</v>
      </c>
      <c r="M2630" s="24">
        <f t="shared" si="1556"/>
        <v>913.29670604716534</v>
      </c>
      <c r="N2630" s="12">
        <f t="shared" si="1542"/>
        <v>0.74105830475257228</v>
      </c>
      <c r="O2630" s="24">
        <f t="shared" si="1543"/>
        <v>650</v>
      </c>
      <c r="P2630" s="12">
        <f t="shared" si="1557"/>
        <v>0.20765579487158725</v>
      </c>
      <c r="Q2630" s="24">
        <f t="shared" si="1558"/>
        <v>752.26206233898608</v>
      </c>
      <c r="R2630" s="12">
        <f t="shared" si="1544"/>
        <v>0.20895823082799414</v>
      </c>
      <c r="S2630" s="24">
        <f t="shared" si="1545"/>
        <v>1383.1124895549419</v>
      </c>
      <c r="T2630" s="12">
        <f t="shared" si="1559"/>
        <v>0.11841892403676531</v>
      </c>
      <c r="W2630" s="24">
        <f t="shared" si="1560"/>
        <v>1131.2820145423498</v>
      </c>
      <c r="X2630" s="24">
        <f t="shared" si="1561"/>
        <v>650</v>
      </c>
      <c r="Y2630" s="13">
        <f t="shared" si="1546"/>
        <v>0.23644607092238276</v>
      </c>
      <c r="Z2630" s="24">
        <f t="shared" si="1547"/>
        <v>754.78299533275504</v>
      </c>
      <c r="AA2630" s="24">
        <f t="shared" si="1548"/>
        <v>9595.425980018701</v>
      </c>
      <c r="AB2630" s="24">
        <f t="shared" si="1562"/>
        <v>941.77203844066798</v>
      </c>
      <c r="AC2630" s="24">
        <f t="shared" si="1563"/>
        <v>752.26206233898608</v>
      </c>
      <c r="AD2630" s="123">
        <f t="shared" si="1564"/>
        <v>13060</v>
      </c>
      <c r="AE2630" s="14">
        <f t="shared" si="1565"/>
        <v>217.66666666666666</v>
      </c>
      <c r="AF2630" s="24">
        <f t="shared" si="1549"/>
        <v>500</v>
      </c>
      <c r="AG2630" s="3">
        <f t="shared" si="1566"/>
        <v>-1</v>
      </c>
      <c r="AH2630" s="14">
        <f t="shared" si="1570"/>
        <v>0</v>
      </c>
      <c r="AI2630" s="14">
        <f t="shared" si="1571"/>
        <v>0</v>
      </c>
      <c r="AJ2630" s="14">
        <f t="shared" si="1572"/>
        <v>0.64999999999999991</v>
      </c>
      <c r="AK2630" s="14">
        <f t="shared" si="1573"/>
        <v>0.87999999999999989</v>
      </c>
      <c r="AL2630" s="24">
        <f t="shared" si="1567"/>
        <v>918.02756293181108</v>
      </c>
      <c r="AM2630" s="14">
        <f t="shared" si="1568"/>
        <v>704.77311132127238</v>
      </c>
      <c r="AN2630" s="138" t="str">
        <f t="shared" si="1569"/>
        <v>modifiée</v>
      </c>
      <c r="AP2630" s="124"/>
    </row>
    <row r="2631" spans="2:42" x14ac:dyDescent="0.25">
      <c r="B2631" s="3">
        <f t="shared" si="1550"/>
        <v>13065</v>
      </c>
      <c r="C2631" s="14">
        <f t="shared" si="1551"/>
        <v>217.75</v>
      </c>
      <c r="D2631" s="11">
        <f t="shared" si="1552"/>
        <v>1138.2475985529475</v>
      </c>
      <c r="E2631" s="11">
        <f t="shared" si="1537"/>
        <v>1161.6941097820322</v>
      </c>
      <c r="F2631" s="11">
        <f t="shared" si="1553"/>
        <v>641.34824406528742</v>
      </c>
      <c r="G2631" s="11">
        <f t="shared" si="1538"/>
        <v>913.50436184203693</v>
      </c>
      <c r="H2631" s="11">
        <f t="shared" si="1539"/>
        <v>752.38048126302283</v>
      </c>
      <c r="I2631" s="24">
        <f t="shared" si="1554"/>
        <v>641.34824406528742</v>
      </c>
      <c r="J2631" s="12">
        <f t="shared" si="1540"/>
        <v>0.20057186653292106</v>
      </c>
      <c r="K2631" s="24">
        <f t="shared" si="1541"/>
        <v>800.52419849239709</v>
      </c>
      <c r="L2631" s="12">
        <f t="shared" si="1555"/>
        <v>0.14707278861466402</v>
      </c>
      <c r="M2631" s="24">
        <f t="shared" si="1556"/>
        <v>913.50436184203693</v>
      </c>
      <c r="N2631" s="12">
        <f t="shared" si="1542"/>
        <v>0.74105830475257228</v>
      </c>
      <c r="O2631" s="24">
        <f t="shared" si="1543"/>
        <v>650</v>
      </c>
      <c r="P2631" s="12">
        <f t="shared" si="1557"/>
        <v>0.20751571995931917</v>
      </c>
      <c r="Q2631" s="24">
        <f t="shared" si="1558"/>
        <v>752.38048126302283</v>
      </c>
      <c r="R2631" s="12">
        <f t="shared" si="1544"/>
        <v>0.20966189908283439</v>
      </c>
      <c r="S2631" s="24">
        <f t="shared" si="1545"/>
        <v>1378.4704808922791</v>
      </c>
      <c r="T2631" s="12">
        <f t="shared" si="1559"/>
        <v>0.11877280782532815</v>
      </c>
      <c r="W2631" s="24">
        <f t="shared" si="1560"/>
        <v>1131.5184606132721</v>
      </c>
      <c r="X2631" s="24">
        <f t="shared" si="1561"/>
        <v>650</v>
      </c>
      <c r="Y2631" s="13">
        <f t="shared" si="1546"/>
        <v>0.23642919058036704</v>
      </c>
      <c r="Z2631" s="24">
        <f t="shared" si="1547"/>
        <v>754.39122921900434</v>
      </c>
      <c r="AA2631" s="24">
        <f t="shared" si="1548"/>
        <v>9595.0788247083965</v>
      </c>
      <c r="AB2631" s="24">
        <f t="shared" si="1562"/>
        <v>941.94947093814744</v>
      </c>
      <c r="AC2631" s="24">
        <f t="shared" si="1563"/>
        <v>752.38048126302283</v>
      </c>
      <c r="AD2631" s="123">
        <f t="shared" si="1564"/>
        <v>13065</v>
      </c>
      <c r="AE2631" s="14">
        <f t="shared" si="1565"/>
        <v>217.75</v>
      </c>
      <c r="AF2631" s="24">
        <f t="shared" si="1549"/>
        <v>500</v>
      </c>
      <c r="AG2631" s="3">
        <f t="shared" si="1566"/>
        <v>-1</v>
      </c>
      <c r="AH2631" s="14">
        <f t="shared" si="1570"/>
        <v>0</v>
      </c>
      <c r="AI2631" s="14">
        <f t="shared" si="1571"/>
        <v>0</v>
      </c>
      <c r="AJ2631" s="14">
        <f t="shared" si="1572"/>
        <v>0.64999999999999991</v>
      </c>
      <c r="AK2631" s="14">
        <f t="shared" si="1573"/>
        <v>0.87999999999999989</v>
      </c>
      <c r="AL2631" s="24">
        <f t="shared" si="1567"/>
        <v>918.19236277201253</v>
      </c>
      <c r="AM2631" s="14">
        <f t="shared" si="1568"/>
        <v>704.86626493075312</v>
      </c>
      <c r="AN2631" s="138" t="str">
        <f t="shared" si="1569"/>
        <v>modifiée</v>
      </c>
      <c r="AP2631" s="124"/>
    </row>
    <row r="2632" spans="2:42" x14ac:dyDescent="0.25">
      <c r="B2632" s="3">
        <f t="shared" si="1550"/>
        <v>13070</v>
      </c>
      <c r="C2632" s="14">
        <f t="shared" si="1551"/>
        <v>217.83333333333334</v>
      </c>
      <c r="D2632" s="11">
        <f t="shared" si="1552"/>
        <v>1138.304895531182</v>
      </c>
      <c r="E2632" s="11">
        <f t="shared" si="1537"/>
        <v>1161.9148852084045</v>
      </c>
      <c r="F2632" s="11">
        <f t="shared" si="1553"/>
        <v>641.49531685390207</v>
      </c>
      <c r="G2632" s="11">
        <f t="shared" si="1538"/>
        <v>913.71187756199629</v>
      </c>
      <c r="H2632" s="11">
        <f t="shared" si="1539"/>
        <v>752.49925407084811</v>
      </c>
      <c r="I2632" s="24">
        <f t="shared" si="1554"/>
        <v>641.49531685390207</v>
      </c>
      <c r="J2632" s="12">
        <f t="shared" si="1540"/>
        <v>0.20052051319305361</v>
      </c>
      <c r="K2632" s="24">
        <f t="shared" si="1541"/>
        <v>800.72921288510258</v>
      </c>
      <c r="L2632" s="12">
        <f t="shared" si="1555"/>
        <v>0.14701118237806096</v>
      </c>
      <c r="M2632" s="24">
        <f t="shared" si="1556"/>
        <v>913.71187756199629</v>
      </c>
      <c r="N2632" s="12">
        <f t="shared" si="1542"/>
        <v>0.74105830475257228</v>
      </c>
      <c r="O2632" s="24">
        <f t="shared" si="1543"/>
        <v>650</v>
      </c>
      <c r="P2632" s="12">
        <f t="shared" si="1557"/>
        <v>0.2073757551730061</v>
      </c>
      <c r="Q2632" s="24">
        <f t="shared" si="1558"/>
        <v>752.49925407084811</v>
      </c>
      <c r="R2632" s="12">
        <f t="shared" si="1544"/>
        <v>0.21036458136701969</v>
      </c>
      <c r="S2632" s="24">
        <f t="shared" si="1545"/>
        <v>1373.865966292431</v>
      </c>
      <c r="T2632" s="12">
        <f t="shared" si="1559"/>
        <v>0.11912577133943034</v>
      </c>
      <c r="W2632" s="24">
        <f t="shared" si="1560"/>
        <v>1131.7548898038524</v>
      </c>
      <c r="X2632" s="24">
        <f t="shared" si="1561"/>
        <v>650</v>
      </c>
      <c r="Y2632" s="13">
        <f t="shared" si="1546"/>
        <v>0.23641236283168163</v>
      </c>
      <c r="Z2632" s="24">
        <f t="shared" si="1547"/>
        <v>753.99988511380229</v>
      </c>
      <c r="AA2632" s="24">
        <f t="shared" si="1548"/>
        <v>9594.7335496141368</v>
      </c>
      <c r="AB2632" s="24">
        <f t="shared" si="1562"/>
        <v>942.12707193735025</v>
      </c>
      <c r="AC2632" s="24">
        <f t="shared" si="1563"/>
        <v>752.49925407084811</v>
      </c>
      <c r="AD2632" s="123">
        <f t="shared" si="1564"/>
        <v>13070</v>
      </c>
      <c r="AE2632" s="14">
        <f t="shared" si="1565"/>
        <v>217.83333333333334</v>
      </c>
      <c r="AF2632" s="24">
        <f t="shared" si="1549"/>
        <v>500</v>
      </c>
      <c r="AG2632" s="3">
        <f t="shared" si="1566"/>
        <v>-1</v>
      </c>
      <c r="AH2632" s="14">
        <f t="shared" si="1570"/>
        <v>0</v>
      </c>
      <c r="AI2632" s="14">
        <f t="shared" si="1571"/>
        <v>0</v>
      </c>
      <c r="AJ2632" s="14">
        <f t="shared" si="1572"/>
        <v>0.64999999999999991</v>
      </c>
      <c r="AK2632" s="14">
        <f t="shared" si="1573"/>
        <v>0.87999999999999989</v>
      </c>
      <c r="AL2632" s="24">
        <f t="shared" si="1567"/>
        <v>918.35731777069975</v>
      </c>
      <c r="AM2632" s="14">
        <f t="shared" si="1568"/>
        <v>704.95974573754711</v>
      </c>
      <c r="AN2632" s="138" t="str">
        <f t="shared" si="1569"/>
        <v>modifiée</v>
      </c>
      <c r="AP2632" s="124"/>
    </row>
    <row r="2633" spans="2:42" x14ac:dyDescent="0.25">
      <c r="B2633" s="3">
        <f t="shared" si="1550"/>
        <v>13075</v>
      </c>
      <c r="C2633" s="14">
        <f t="shared" si="1551"/>
        <v>217.91666666666666</v>
      </c>
      <c r="D2633" s="11">
        <f t="shared" si="1552"/>
        <v>1138.3621706069009</v>
      </c>
      <c r="E2633" s="11">
        <f t="shared" si="1537"/>
        <v>1162.1356606347765</v>
      </c>
      <c r="F2633" s="11">
        <f t="shared" si="1553"/>
        <v>641.64232803628011</v>
      </c>
      <c r="G2633" s="11">
        <f t="shared" si="1538"/>
        <v>913.91925331716925</v>
      </c>
      <c r="H2633" s="11">
        <f t="shared" si="1539"/>
        <v>752.61837984218755</v>
      </c>
      <c r="I2633" s="24">
        <f t="shared" si="1554"/>
        <v>641.64232803628011</v>
      </c>
      <c r="J2633" s="12">
        <f t="shared" si="1540"/>
        <v>0.20046905109286964</v>
      </c>
      <c r="K2633" s="24">
        <f t="shared" si="1541"/>
        <v>800.93476684342738</v>
      </c>
      <c r="L2633" s="12">
        <f t="shared" si="1555"/>
        <v>0.14694952443827389</v>
      </c>
      <c r="M2633" s="24">
        <f t="shared" si="1556"/>
        <v>913.91925331716925</v>
      </c>
      <c r="N2633" s="12">
        <f t="shared" si="1542"/>
        <v>0.74105830475257228</v>
      </c>
      <c r="O2633" s="24">
        <f t="shared" si="1543"/>
        <v>650</v>
      </c>
      <c r="P2633" s="12">
        <f t="shared" si="1557"/>
        <v>0.20723590042616147</v>
      </c>
      <c r="Q2633" s="24">
        <f t="shared" si="1558"/>
        <v>752.61837984218755</v>
      </c>
      <c r="R2633" s="12">
        <f t="shared" si="1544"/>
        <v>0.21106626500527662</v>
      </c>
      <c r="S2633" s="24">
        <f t="shared" si="1545"/>
        <v>1369.2985889823649</v>
      </c>
      <c r="T2633" s="12">
        <f t="shared" si="1559"/>
        <v>0.11947780819937984</v>
      </c>
      <c r="W2633" s="24">
        <f t="shared" si="1560"/>
        <v>1131.9913021666841</v>
      </c>
      <c r="X2633" s="24">
        <f t="shared" si="1561"/>
        <v>650</v>
      </c>
      <c r="Y2633" s="13">
        <f t="shared" si="1546"/>
        <v>0.2363955874083023</v>
      </c>
      <c r="Z2633" s="24">
        <f t="shared" si="1547"/>
        <v>753.60896170230944</v>
      </c>
      <c r="AA2633" s="24">
        <f t="shared" si="1548"/>
        <v>9594.3901443182476</v>
      </c>
      <c r="AB2633" s="24">
        <f t="shared" si="1562"/>
        <v>942.30484100443584</v>
      </c>
      <c r="AC2633" s="24">
        <f t="shared" si="1563"/>
        <v>752.61837984218755</v>
      </c>
      <c r="AD2633" s="123">
        <f t="shared" si="1564"/>
        <v>13075</v>
      </c>
      <c r="AE2633" s="14">
        <f t="shared" si="1565"/>
        <v>217.91666666666666</v>
      </c>
      <c r="AF2633" s="24">
        <f t="shared" si="1549"/>
        <v>500</v>
      </c>
      <c r="AG2633" s="3">
        <f t="shared" si="1566"/>
        <v>-1</v>
      </c>
      <c r="AH2633" s="14">
        <f t="shared" si="1570"/>
        <v>0</v>
      </c>
      <c r="AI2633" s="14">
        <f t="shared" si="1571"/>
        <v>0</v>
      </c>
      <c r="AJ2633" s="14">
        <f t="shared" si="1572"/>
        <v>0.64999999999999991</v>
      </c>
      <c r="AK2633" s="14">
        <f t="shared" si="1573"/>
        <v>0.87999999999999989</v>
      </c>
      <c r="AL2633" s="24">
        <f t="shared" si="1567"/>
        <v>918.52242750888354</v>
      </c>
      <c r="AM2633" s="14">
        <f t="shared" si="1568"/>
        <v>705.05355285108305</v>
      </c>
      <c r="AN2633" s="138" t="str">
        <f t="shared" si="1569"/>
        <v>modifiée</v>
      </c>
      <c r="AP2633" s="124"/>
    </row>
    <row r="2634" spans="2:42" x14ac:dyDescent="0.25">
      <c r="B2634" s="3">
        <f t="shared" si="1550"/>
        <v>13080</v>
      </c>
      <c r="C2634" s="14">
        <f t="shared" si="1551"/>
        <v>218</v>
      </c>
      <c r="D2634" s="11">
        <f t="shared" si="1552"/>
        <v>1138.4194237968434</v>
      </c>
      <c r="E2634" s="11">
        <f t="shared" si="1537"/>
        <v>1162.3564360611488</v>
      </c>
      <c r="F2634" s="11">
        <f t="shared" si="1553"/>
        <v>641.78927756071835</v>
      </c>
      <c r="G2634" s="11">
        <f t="shared" si="1538"/>
        <v>914.12648921759546</v>
      </c>
      <c r="H2634" s="11">
        <f t="shared" si="1539"/>
        <v>752.7378576503869</v>
      </c>
      <c r="I2634" s="24">
        <f t="shared" si="1554"/>
        <v>641.78927756071835</v>
      </c>
      <c r="J2634" s="12">
        <f t="shared" si="1540"/>
        <v>0.20041747991825748</v>
      </c>
      <c r="K2634" s="24">
        <f t="shared" si="1541"/>
        <v>801.1408623732716</v>
      </c>
      <c r="L2634" s="12">
        <f t="shared" si="1555"/>
        <v>0.14688781462550768</v>
      </c>
      <c r="M2634" s="24">
        <f t="shared" si="1556"/>
        <v>914.12648921759546</v>
      </c>
      <c r="N2634" s="12">
        <f t="shared" si="1542"/>
        <v>0.74105830475257228</v>
      </c>
      <c r="O2634" s="24">
        <f t="shared" si="1543"/>
        <v>650</v>
      </c>
      <c r="P2634" s="12">
        <f t="shared" si="1557"/>
        <v>0.20709615563220532</v>
      </c>
      <c r="Q2634" s="24">
        <f t="shared" si="1558"/>
        <v>752.7378576503869</v>
      </c>
      <c r="R2634" s="12">
        <f t="shared" si="1544"/>
        <v>0.21176693748212511</v>
      </c>
      <c r="S2634" s="24">
        <f t="shared" si="1545"/>
        <v>1364.7679958440076</v>
      </c>
      <c r="T2634" s="12">
        <f t="shared" si="1559"/>
        <v>0.11982891213312206</v>
      </c>
      <c r="W2634" s="24">
        <f t="shared" si="1560"/>
        <v>1132.2276977540923</v>
      </c>
      <c r="X2634" s="24">
        <f t="shared" si="1561"/>
        <v>650</v>
      </c>
      <c r="Y2634" s="13">
        <f t="shared" si="1546"/>
        <v>0.2363788640436042</v>
      </c>
      <c r="Z2634" s="24">
        <f t="shared" si="1547"/>
        <v>753.21845767641094</v>
      </c>
      <c r="AA2634" s="24">
        <f t="shared" si="1548"/>
        <v>9594.0485984575862</v>
      </c>
      <c r="AB2634" s="24">
        <f t="shared" si="1562"/>
        <v>942.48277770223967</v>
      </c>
      <c r="AC2634" s="24">
        <f t="shared" si="1563"/>
        <v>752.7378576503869</v>
      </c>
      <c r="AD2634" s="123">
        <f t="shared" si="1564"/>
        <v>13080</v>
      </c>
      <c r="AE2634" s="14">
        <f t="shared" si="1565"/>
        <v>218</v>
      </c>
      <c r="AF2634" s="24">
        <f t="shared" si="1549"/>
        <v>500</v>
      </c>
      <c r="AG2634" s="3">
        <f t="shared" si="1566"/>
        <v>-1</v>
      </c>
      <c r="AH2634" s="14">
        <f t="shared" si="1570"/>
        <v>0</v>
      </c>
      <c r="AI2634" s="14">
        <f t="shared" si="1571"/>
        <v>0</v>
      </c>
      <c r="AJ2634" s="14">
        <f t="shared" si="1572"/>
        <v>0.64999999999999991</v>
      </c>
      <c r="AK2634" s="14">
        <f t="shared" si="1573"/>
        <v>0.87999999999999989</v>
      </c>
      <c r="AL2634" s="24">
        <f t="shared" si="1567"/>
        <v>918.68769156450708</v>
      </c>
      <c r="AM2634" s="14">
        <f t="shared" si="1568"/>
        <v>705.14768537492171</v>
      </c>
      <c r="AN2634" s="138" t="str">
        <f t="shared" si="1569"/>
        <v>modifiée</v>
      </c>
      <c r="AP2634" s="124"/>
    </row>
    <row r="2635" spans="2:42" x14ac:dyDescent="0.25">
      <c r="B2635" s="3">
        <f t="shared" si="1550"/>
        <v>13085</v>
      </c>
      <c r="C2635" s="14">
        <f t="shared" si="1551"/>
        <v>218.08333333333334</v>
      </c>
      <c r="D2635" s="11">
        <f t="shared" si="1552"/>
        <v>1138.476655117729</v>
      </c>
      <c r="E2635" s="11">
        <f t="shared" si="1537"/>
        <v>1162.577211487521</v>
      </c>
      <c r="F2635" s="11">
        <f t="shared" si="1553"/>
        <v>641.93616537534388</v>
      </c>
      <c r="G2635" s="11">
        <f t="shared" si="1538"/>
        <v>914.33358537322772</v>
      </c>
      <c r="H2635" s="11">
        <f t="shared" si="1539"/>
        <v>752.85768656252003</v>
      </c>
      <c r="I2635" s="24">
        <f t="shared" si="1554"/>
        <v>641.93616537534388</v>
      </c>
      <c r="J2635" s="12">
        <f t="shared" si="1540"/>
        <v>0.20036579935400906</v>
      </c>
      <c r="K2635" s="24">
        <f t="shared" si="1541"/>
        <v>801.34750149004412</v>
      </c>
      <c r="L2635" s="12">
        <f t="shared" si="1555"/>
        <v>0.14682605276934196</v>
      </c>
      <c r="M2635" s="24">
        <f t="shared" si="1556"/>
        <v>914.33358537322772</v>
      </c>
      <c r="N2635" s="12">
        <f t="shared" si="1542"/>
        <v>0.74105830475257228</v>
      </c>
      <c r="O2635" s="24">
        <f t="shared" si="1543"/>
        <v>650</v>
      </c>
      <c r="P2635" s="12">
        <f t="shared" si="1557"/>
        <v>0.20695652070470882</v>
      </c>
      <c r="Q2635" s="24">
        <f t="shared" si="1558"/>
        <v>752.85768656252003</v>
      </c>
      <c r="R2635" s="12">
        <f t="shared" si="1544"/>
        <v>0.21246658644181118</v>
      </c>
      <c r="S2635" s="24">
        <f t="shared" si="1545"/>
        <v>1360.2738373765701</v>
      </c>
      <c r="T2635" s="12">
        <f t="shared" si="1559"/>
        <v>0.12017907697599106</v>
      </c>
      <c r="W2635" s="24">
        <f t="shared" si="1560"/>
        <v>1132.464076618136</v>
      </c>
      <c r="X2635" s="24">
        <f t="shared" si="1561"/>
        <v>650</v>
      </c>
      <c r="Y2635" s="13">
        <f t="shared" si="1546"/>
        <v>0.23636219247233697</v>
      </c>
      <c r="Z2635" s="24">
        <f t="shared" si="1547"/>
        <v>752.82837173462553</v>
      </c>
      <c r="AA2635" s="24">
        <f t="shared" si="1548"/>
        <v>9593.7089017225426</v>
      </c>
      <c r="AB2635" s="24">
        <f t="shared" si="1562"/>
        <v>942.66088159032802</v>
      </c>
      <c r="AC2635" s="24">
        <f t="shared" si="1563"/>
        <v>752.85768656252003</v>
      </c>
      <c r="AD2635" s="123">
        <f t="shared" si="1564"/>
        <v>13085</v>
      </c>
      <c r="AE2635" s="14">
        <f t="shared" si="1565"/>
        <v>218.08333333333334</v>
      </c>
      <c r="AF2635" s="24">
        <f t="shared" si="1549"/>
        <v>500</v>
      </c>
      <c r="AG2635" s="3">
        <f t="shared" si="1566"/>
        <v>-1</v>
      </c>
      <c r="AH2635" s="14">
        <f t="shared" si="1570"/>
        <v>0</v>
      </c>
      <c r="AI2635" s="14">
        <f t="shared" si="1571"/>
        <v>0</v>
      </c>
      <c r="AJ2635" s="14">
        <f t="shared" si="1572"/>
        <v>0.64999999999999991</v>
      </c>
      <c r="AK2635" s="14">
        <f t="shared" si="1573"/>
        <v>0.87999999999999989</v>
      </c>
      <c r="AL2635" s="24">
        <f t="shared" si="1567"/>
        <v>918.85310951249653</v>
      </c>
      <c r="AM2635" s="14">
        <f t="shared" si="1568"/>
        <v>705.24214240685706</v>
      </c>
      <c r="AN2635" s="138" t="str">
        <f t="shared" si="1569"/>
        <v>modifiée</v>
      </c>
      <c r="AP2635" s="124"/>
    </row>
    <row r="2636" spans="2:42" x14ac:dyDescent="0.25">
      <c r="B2636" s="3">
        <f t="shared" si="1550"/>
        <v>13090</v>
      </c>
      <c r="C2636" s="14">
        <f t="shared" si="1551"/>
        <v>218.16666666666666</v>
      </c>
      <c r="D2636" s="11">
        <f t="shared" si="1552"/>
        <v>1138.5338645862578</v>
      </c>
      <c r="E2636" s="11">
        <f t="shared" si="1537"/>
        <v>1162.7979869138931</v>
      </c>
      <c r="F2636" s="11">
        <f t="shared" si="1553"/>
        <v>642.08299142811325</v>
      </c>
      <c r="G2636" s="11">
        <f t="shared" si="1538"/>
        <v>914.54054189393241</v>
      </c>
      <c r="H2636" s="11">
        <f t="shared" si="1539"/>
        <v>752.97786563949603</v>
      </c>
      <c r="I2636" s="24">
        <f t="shared" si="1554"/>
        <v>642.08299142811325</v>
      </c>
      <c r="J2636" s="12">
        <f t="shared" si="1540"/>
        <v>0.20031400908381533</v>
      </c>
      <c r="K2636" s="24">
        <f t="shared" si="1541"/>
        <v>801.55468621871591</v>
      </c>
      <c r="L2636" s="12">
        <f t="shared" si="1555"/>
        <v>0.1467642386987143</v>
      </c>
      <c r="M2636" s="24">
        <f t="shared" si="1556"/>
        <v>914.54054189393241</v>
      </c>
      <c r="N2636" s="12">
        <f t="shared" si="1542"/>
        <v>0.74105830475257228</v>
      </c>
      <c r="O2636" s="24">
        <f t="shared" si="1543"/>
        <v>650</v>
      </c>
      <c r="P2636" s="12">
        <f t="shared" si="1557"/>
        <v>0.20681699555734101</v>
      </c>
      <c r="Q2636" s="24">
        <f t="shared" si="1558"/>
        <v>752.97786563949603</v>
      </c>
      <c r="R2636" s="12">
        <f t="shared" si="1544"/>
        <v>0.21316519968820538</v>
      </c>
      <c r="S2636" s="24">
        <f t="shared" si="1545"/>
        <v>1355.8157676592577</v>
      </c>
      <c r="T2636" s="12">
        <f t="shared" si="1559"/>
        <v>0.1205282966703598</v>
      </c>
      <c r="W2636" s="24">
        <f t="shared" si="1560"/>
        <v>1132.7004388106084</v>
      </c>
      <c r="X2636" s="24">
        <f t="shared" si="1561"/>
        <v>650</v>
      </c>
      <c r="Y2636" s="13">
        <f t="shared" si="1546"/>
        <v>0.23634557243063084</v>
      </c>
      <c r="Z2636" s="24">
        <f t="shared" si="1547"/>
        <v>752.438702582117</v>
      </c>
      <c r="AA2636" s="24">
        <f t="shared" si="1548"/>
        <v>9593.3710438572998</v>
      </c>
      <c r="AB2636" s="24">
        <f t="shared" si="1562"/>
        <v>942.8391522250522</v>
      </c>
      <c r="AC2636" s="24">
        <f t="shared" si="1563"/>
        <v>752.97786563949603</v>
      </c>
      <c r="AD2636" s="123">
        <f t="shared" si="1564"/>
        <v>13090</v>
      </c>
      <c r="AE2636" s="14">
        <f t="shared" si="1565"/>
        <v>218.16666666666666</v>
      </c>
      <c r="AF2636" s="24">
        <f t="shared" si="1549"/>
        <v>500</v>
      </c>
      <c r="AG2636" s="3">
        <f t="shared" si="1566"/>
        <v>-1</v>
      </c>
      <c r="AH2636" s="14">
        <f t="shared" si="1570"/>
        <v>0</v>
      </c>
      <c r="AI2636" s="14">
        <f t="shared" si="1571"/>
        <v>0</v>
      </c>
      <c r="AJ2636" s="14">
        <f t="shared" si="1572"/>
        <v>0.64999999999999991</v>
      </c>
      <c r="AK2636" s="14">
        <f t="shared" si="1573"/>
        <v>0.87999999999999989</v>
      </c>
      <c r="AL2636" s="24">
        <f t="shared" si="1567"/>
        <v>919.018680924813</v>
      </c>
      <c r="AM2636" s="14">
        <f t="shared" si="1568"/>
        <v>705.33692303901762</v>
      </c>
      <c r="AN2636" s="138" t="str">
        <f t="shared" si="1569"/>
        <v>modifiée</v>
      </c>
      <c r="AP2636" s="124"/>
    </row>
    <row r="2637" spans="2:42" x14ac:dyDescent="0.25">
      <c r="B2637" s="3">
        <f t="shared" si="1550"/>
        <v>13095</v>
      </c>
      <c r="C2637" s="14">
        <f t="shared" si="1551"/>
        <v>218.25</v>
      </c>
      <c r="D2637" s="11">
        <f t="shared" si="1552"/>
        <v>1138.5910522191109</v>
      </c>
      <c r="E2637" s="11">
        <f t="shared" si="1537"/>
        <v>1163.0187623402653</v>
      </c>
      <c r="F2637" s="11">
        <f t="shared" si="1553"/>
        <v>642.22975566681191</v>
      </c>
      <c r="G2637" s="11">
        <f t="shared" si="1538"/>
        <v>914.74735888948976</v>
      </c>
      <c r="H2637" s="11">
        <f t="shared" si="1539"/>
        <v>753.09839393616642</v>
      </c>
      <c r="I2637" s="24">
        <f t="shared" si="1554"/>
        <v>642.22975566681191</v>
      </c>
      <c r="J2637" s="12">
        <f t="shared" si="1540"/>
        <v>0.20026210879026254</v>
      </c>
      <c r="K2637" s="24">
        <f t="shared" si="1541"/>
        <v>801.76241859387528</v>
      </c>
      <c r="L2637" s="12">
        <f t="shared" si="1555"/>
        <v>0.14670237224188626</v>
      </c>
      <c r="M2637" s="24">
        <f t="shared" si="1556"/>
        <v>914.74735888948976</v>
      </c>
      <c r="N2637" s="12">
        <f t="shared" si="1542"/>
        <v>0.74105830475257228</v>
      </c>
      <c r="O2637" s="24">
        <f t="shared" si="1543"/>
        <v>650</v>
      </c>
      <c r="P2637" s="12">
        <f t="shared" si="1557"/>
        <v>0.20667758010374712</v>
      </c>
      <c r="Q2637" s="24">
        <f t="shared" si="1558"/>
        <v>753.09839393616642</v>
      </c>
      <c r="R2637" s="12">
        <f t="shared" si="1544"/>
        <v>0.2138627651846749</v>
      </c>
      <c r="S2637" s="24">
        <f t="shared" si="1545"/>
        <v>1351.3934443143235</v>
      </c>
      <c r="T2637" s="12">
        <f t="shared" si="1559"/>
        <v>0.12087656526525557</v>
      </c>
      <c r="W2637" s="24">
        <f t="shared" si="1560"/>
        <v>1132.9367843830389</v>
      </c>
      <c r="X2637" s="24">
        <f t="shared" si="1561"/>
        <v>650</v>
      </c>
      <c r="Y2637" s="13">
        <f t="shared" si="1546"/>
        <v>0.23632900365599213</v>
      </c>
      <c r="Z2637" s="24">
        <f t="shared" si="1547"/>
        <v>752.04944893065999</v>
      </c>
      <c r="AA2637" s="24">
        <f t="shared" si="1548"/>
        <v>9593.0350146596593</v>
      </c>
      <c r="AB2637" s="24">
        <f t="shared" si="1562"/>
        <v>943.01758915960272</v>
      </c>
      <c r="AC2637" s="24">
        <f t="shared" si="1563"/>
        <v>753.09839393616642</v>
      </c>
      <c r="AD2637" s="123">
        <f t="shared" si="1564"/>
        <v>13095</v>
      </c>
      <c r="AE2637" s="14">
        <f t="shared" si="1565"/>
        <v>218.25</v>
      </c>
      <c r="AF2637" s="24">
        <f t="shared" si="1549"/>
        <v>500</v>
      </c>
      <c r="AG2637" s="3">
        <f t="shared" si="1566"/>
        <v>-1</v>
      </c>
      <c r="AH2637" s="14">
        <f t="shared" si="1570"/>
        <v>0</v>
      </c>
      <c r="AI2637" s="14">
        <f t="shared" si="1571"/>
        <v>0</v>
      </c>
      <c r="AJ2637" s="14">
        <f t="shared" si="1572"/>
        <v>0.64999999999999991</v>
      </c>
      <c r="AK2637" s="14">
        <f t="shared" si="1573"/>
        <v>0.87999999999999989</v>
      </c>
      <c r="AL2637" s="24">
        <f t="shared" si="1567"/>
        <v>919.18440537050333</v>
      </c>
      <c r="AM2637" s="14">
        <f t="shared" si="1568"/>
        <v>705.43202635796763</v>
      </c>
      <c r="AN2637" s="138" t="str">
        <f t="shared" si="1569"/>
        <v>modifiée</v>
      </c>
      <c r="AP2637" s="124"/>
    </row>
    <row r="2638" spans="2:42" x14ac:dyDescent="0.25">
      <c r="B2638" s="3">
        <f t="shared" si="1550"/>
        <v>13100</v>
      </c>
      <c r="C2638" s="14">
        <f t="shared" si="1551"/>
        <v>218.33333333333334</v>
      </c>
      <c r="D2638" s="11">
        <f t="shared" si="1552"/>
        <v>1138.648218032951</v>
      </c>
      <c r="E2638" s="11">
        <f t="shared" si="1537"/>
        <v>1163.2395377666376</v>
      </c>
      <c r="F2638" s="11">
        <f t="shared" si="1553"/>
        <v>642.37645803905377</v>
      </c>
      <c r="G2638" s="11">
        <f t="shared" si="1538"/>
        <v>914.95403646959346</v>
      </c>
      <c r="H2638" s="11">
        <f t="shared" si="1539"/>
        <v>753.21927050143165</v>
      </c>
      <c r="I2638" s="24">
        <f t="shared" si="1554"/>
        <v>642.37645803905377</v>
      </c>
      <c r="J2638" s="12">
        <f t="shared" si="1540"/>
        <v>0.20021009815482718</v>
      </c>
      <c r="K2638" s="24">
        <f t="shared" si="1541"/>
        <v>801.97070065978278</v>
      </c>
      <c r="L2638" s="12">
        <f t="shared" si="1555"/>
        <v>0.14664045322646327</v>
      </c>
      <c r="M2638" s="24">
        <f t="shared" si="1556"/>
        <v>914.95403646959346</v>
      </c>
      <c r="N2638" s="12">
        <f t="shared" si="1542"/>
        <v>0.74105830475257228</v>
      </c>
      <c r="O2638" s="24">
        <f t="shared" si="1543"/>
        <v>650</v>
      </c>
      <c r="P2638" s="12">
        <f t="shared" si="1557"/>
        <v>0.2065382742576363</v>
      </c>
      <c r="Q2638" s="24">
        <f t="shared" si="1558"/>
        <v>753.21927050143165</v>
      </c>
      <c r="R2638" s="12">
        <f t="shared" si="1544"/>
        <v>0.21455927105392233</v>
      </c>
      <c r="S2638" s="24">
        <f t="shared" si="1545"/>
        <v>1347.0065284704917</v>
      </c>
      <c r="T2638" s="12">
        <f t="shared" si="1559"/>
        <v>0.12122387691601569</v>
      </c>
      <c r="W2638" s="24">
        <f t="shared" si="1560"/>
        <v>1133.1731133866949</v>
      </c>
      <c r="X2638" s="24">
        <f t="shared" si="1561"/>
        <v>650</v>
      </c>
      <c r="Y2638" s="13">
        <f t="shared" si="1546"/>
        <v>0.23631248588728726</v>
      </c>
      <c r="Z2638" s="24">
        <f t="shared" si="1547"/>
        <v>751.66060949856615</v>
      </c>
      <c r="AA2638" s="24">
        <f t="shared" si="1548"/>
        <v>9592.7008039804332</v>
      </c>
      <c r="AB2638" s="24">
        <f t="shared" si="1562"/>
        <v>943.19619194406323</v>
      </c>
      <c r="AC2638" s="24">
        <f t="shared" si="1563"/>
        <v>753.21927050143165</v>
      </c>
      <c r="AD2638" s="123">
        <f t="shared" si="1564"/>
        <v>13100</v>
      </c>
      <c r="AE2638" s="14">
        <f t="shared" si="1565"/>
        <v>218.33333333333334</v>
      </c>
      <c r="AF2638" s="24">
        <f t="shared" si="1549"/>
        <v>500</v>
      </c>
      <c r="AG2638" s="3">
        <f t="shared" si="1566"/>
        <v>-1</v>
      </c>
      <c r="AH2638" s="14">
        <f t="shared" si="1570"/>
        <v>0</v>
      </c>
      <c r="AI2638" s="14">
        <f t="shared" si="1571"/>
        <v>0</v>
      </c>
      <c r="AJ2638" s="14">
        <f t="shared" si="1572"/>
        <v>0.64999999999999991</v>
      </c>
      <c r="AK2638" s="14">
        <f t="shared" si="1573"/>
        <v>0.87999999999999989</v>
      </c>
      <c r="AL2638" s="24">
        <f t="shared" si="1567"/>
        <v>919.35028241575094</v>
      </c>
      <c r="AM2638" s="14">
        <f t="shared" si="1568"/>
        <v>705.52745144480696</v>
      </c>
      <c r="AN2638" s="138" t="str">
        <f t="shared" si="1569"/>
        <v>modifiée</v>
      </c>
      <c r="AP2638" s="124"/>
    </row>
    <row r="2639" spans="2:42" x14ac:dyDescent="0.25">
      <c r="B2639" s="3">
        <f t="shared" si="1550"/>
        <v>13105</v>
      </c>
      <c r="C2639" s="14">
        <f t="shared" si="1551"/>
        <v>218.41666666666666</v>
      </c>
      <c r="D2639" s="11">
        <f t="shared" si="1552"/>
        <v>1138.7053620444203</v>
      </c>
      <c r="E2639" s="11">
        <f t="shared" si="1537"/>
        <v>1163.4603131930098</v>
      </c>
      <c r="F2639" s="11">
        <f t="shared" si="1553"/>
        <v>642.52309849228027</v>
      </c>
      <c r="G2639" s="11">
        <f t="shared" si="1538"/>
        <v>915.16057474385104</v>
      </c>
      <c r="H2639" s="11">
        <f t="shared" si="1539"/>
        <v>753.34049437834767</v>
      </c>
      <c r="I2639" s="24">
        <f t="shared" si="1554"/>
        <v>642.52309849228027</v>
      </c>
      <c r="J2639" s="12">
        <f t="shared" si="1540"/>
        <v>0.2001579768578727</v>
      </c>
      <c r="K2639" s="24">
        <f t="shared" si="1541"/>
        <v>802.17953447042612</v>
      </c>
      <c r="L2639" s="12">
        <f t="shared" si="1555"/>
        <v>0.1465784814794284</v>
      </c>
      <c r="M2639" s="24">
        <f t="shared" si="1556"/>
        <v>915.16057474385104</v>
      </c>
      <c r="N2639" s="12">
        <f t="shared" si="1542"/>
        <v>0.74105830475257228</v>
      </c>
      <c r="O2639" s="24">
        <f t="shared" si="1543"/>
        <v>650</v>
      </c>
      <c r="P2639" s="12">
        <f t="shared" si="1557"/>
        <v>0.2063990779329197</v>
      </c>
      <c r="Q2639" s="24">
        <f t="shared" si="1558"/>
        <v>753.34049437834767</v>
      </c>
      <c r="R2639" s="12">
        <f t="shared" si="1544"/>
        <v>0.21525470557779922</v>
      </c>
      <c r="S2639" s="24">
        <f t="shared" si="1545"/>
        <v>1342.6546847267214</v>
      </c>
      <c r="T2639" s="12">
        <f t="shared" si="1559"/>
        <v>0.12157022588394328</v>
      </c>
      <c r="W2639" s="24">
        <f t="shared" si="1560"/>
        <v>1133.4094258725822</v>
      </c>
      <c r="X2639" s="24">
        <f t="shared" si="1561"/>
        <v>650</v>
      </c>
      <c r="Y2639" s="13">
        <f t="shared" si="1546"/>
        <v>0.23629601886474175</v>
      </c>
      <c r="Z2639" s="24">
        <f t="shared" si="1547"/>
        <v>751.27218301068979</v>
      </c>
      <c r="AA2639" s="24">
        <f t="shared" si="1548"/>
        <v>9592.3684017233736</v>
      </c>
      <c r="AB2639" s="24">
        <f t="shared" si="1562"/>
        <v>943.3749601254649</v>
      </c>
      <c r="AC2639" s="24">
        <f t="shared" si="1563"/>
        <v>753.34049437834767</v>
      </c>
      <c r="AD2639" s="123">
        <f t="shared" si="1564"/>
        <v>13105</v>
      </c>
      <c r="AE2639" s="14">
        <f t="shared" si="1565"/>
        <v>218.41666666666666</v>
      </c>
      <c r="AF2639" s="24">
        <f t="shared" si="1549"/>
        <v>500</v>
      </c>
      <c r="AG2639" s="3">
        <f t="shared" si="1566"/>
        <v>-1</v>
      </c>
      <c r="AH2639" s="14">
        <f t="shared" si="1570"/>
        <v>0</v>
      </c>
      <c r="AI2639" s="14">
        <f t="shared" si="1571"/>
        <v>0</v>
      </c>
      <c r="AJ2639" s="14">
        <f t="shared" si="1572"/>
        <v>0.64999999999999991</v>
      </c>
      <c r="AK2639" s="14">
        <f t="shared" si="1573"/>
        <v>0.87999999999999989</v>
      </c>
      <c r="AL2639" s="24">
        <f t="shared" si="1567"/>
        <v>919.51631162392709</v>
      </c>
      <c r="AM2639" s="14">
        <f t="shared" si="1568"/>
        <v>705.62319737527207</v>
      </c>
      <c r="AN2639" s="138" t="str">
        <f t="shared" si="1569"/>
        <v>modifiée</v>
      </c>
      <c r="AP2639" s="124"/>
    </row>
    <row r="2640" spans="2:42" x14ac:dyDescent="0.25">
      <c r="B2640" s="3">
        <f t="shared" si="1550"/>
        <v>13110</v>
      </c>
      <c r="C2640" s="14">
        <f t="shared" si="1551"/>
        <v>218.5</v>
      </c>
      <c r="D2640" s="11">
        <f t="shared" si="1552"/>
        <v>1138.7624842701432</v>
      </c>
      <c r="E2640" s="11">
        <f t="shared" si="1537"/>
        <v>1163.6810886193821</v>
      </c>
      <c r="F2640" s="11">
        <f t="shared" si="1553"/>
        <v>642.66967697375969</v>
      </c>
      <c r="G2640" s="11">
        <f t="shared" si="1538"/>
        <v>915.36697382178397</v>
      </c>
      <c r="H2640" s="11">
        <f t="shared" si="1539"/>
        <v>753.46206460423161</v>
      </c>
      <c r="I2640" s="24">
        <f t="shared" si="1554"/>
        <v>642.66967697375969</v>
      </c>
      <c r="J2640" s="12">
        <f t="shared" si="1540"/>
        <v>0.20010574457864458</v>
      </c>
      <c r="K2640" s="24">
        <f t="shared" si="1541"/>
        <v>802.388922089576</v>
      </c>
      <c r="L2640" s="12">
        <f t="shared" si="1555"/>
        <v>0.14651645682704892</v>
      </c>
      <c r="M2640" s="24">
        <f t="shared" si="1556"/>
        <v>915.36697382178397</v>
      </c>
      <c r="N2640" s="12">
        <f t="shared" si="1542"/>
        <v>0.74105830475257228</v>
      </c>
      <c r="O2640" s="24">
        <f t="shared" si="1543"/>
        <v>650</v>
      </c>
      <c r="P2640" s="12">
        <f t="shared" si="1557"/>
        <v>0.20625999104336304</v>
      </c>
      <c r="Q2640" s="24">
        <f t="shared" si="1558"/>
        <v>753.46206460423161</v>
      </c>
      <c r="R2640" s="12">
        <f t="shared" si="1544"/>
        <v>0.21594905719708721</v>
      </c>
      <c r="S2640" s="24">
        <f t="shared" si="1545"/>
        <v>1338.3375811163369</v>
      </c>
      <c r="T2640" s="12">
        <f t="shared" si="1559"/>
        <v>0.1219156065358087</v>
      </c>
      <c r="W2640" s="24">
        <f t="shared" si="1560"/>
        <v>1133.645721891447</v>
      </c>
      <c r="X2640" s="24">
        <f t="shared" si="1561"/>
        <v>650</v>
      </c>
      <c r="Y2640" s="13">
        <f t="shared" si="1546"/>
        <v>0.23627960232993495</v>
      </c>
      <c r="Z2640" s="24">
        <f t="shared" si="1547"/>
        <v>750.88416819837676</v>
      </c>
      <c r="AA2640" s="24">
        <f t="shared" si="1548"/>
        <v>9592.0377978450106</v>
      </c>
      <c r="AB2640" s="24">
        <f t="shared" si="1562"/>
        <v>943.55389324783937</v>
      </c>
      <c r="AC2640" s="24">
        <f t="shared" si="1563"/>
        <v>753.46206460423161</v>
      </c>
      <c r="AD2640" s="123">
        <f t="shared" si="1564"/>
        <v>13110</v>
      </c>
      <c r="AE2640" s="14">
        <f t="shared" si="1565"/>
        <v>218.5</v>
      </c>
      <c r="AF2640" s="24">
        <f t="shared" si="1549"/>
        <v>500</v>
      </c>
      <c r="AG2640" s="3">
        <f t="shared" si="1566"/>
        <v>-1</v>
      </c>
      <c r="AH2640" s="14">
        <f t="shared" si="1570"/>
        <v>0</v>
      </c>
      <c r="AI2640" s="14">
        <f t="shared" si="1571"/>
        <v>0</v>
      </c>
      <c r="AJ2640" s="14">
        <f t="shared" si="1572"/>
        <v>0.64999999999999991</v>
      </c>
      <c r="AK2640" s="14">
        <f t="shared" si="1573"/>
        <v>0.87999999999999989</v>
      </c>
      <c r="AL2640" s="24">
        <f t="shared" si="1567"/>
        <v>919.68249255564092</v>
      </c>
      <c r="AM2640" s="14">
        <f t="shared" si="1568"/>
        <v>705.71926321983472</v>
      </c>
      <c r="AN2640" s="138" t="str">
        <f t="shared" si="1569"/>
        <v>modifiée</v>
      </c>
      <c r="AP2640" s="124"/>
    </row>
    <row r="2641" spans="2:42" x14ac:dyDescent="0.25">
      <c r="B2641" s="3">
        <f t="shared" si="1550"/>
        <v>13115</v>
      </c>
      <c r="C2641" s="14">
        <f t="shared" si="1551"/>
        <v>218.58333333333334</v>
      </c>
      <c r="D2641" s="11">
        <f t="shared" si="1552"/>
        <v>1138.8195847267248</v>
      </c>
      <c r="E2641" s="11">
        <f t="shared" si="1537"/>
        <v>1163.9018640457543</v>
      </c>
      <c r="F2641" s="11">
        <f t="shared" si="1553"/>
        <v>642.81619343058674</v>
      </c>
      <c r="G2641" s="11">
        <f t="shared" si="1538"/>
        <v>915.57323381282731</v>
      </c>
      <c r="H2641" s="11">
        <f t="shared" si="1539"/>
        <v>753.58398021076744</v>
      </c>
      <c r="I2641" s="24">
        <f t="shared" si="1554"/>
        <v>642.81619343058674</v>
      </c>
      <c r="J2641" s="12">
        <f t="shared" si="1540"/>
        <v>0.20005340099526636</v>
      </c>
      <c r="K2641" s="24">
        <f t="shared" si="1541"/>
        <v>802.59886559084214</v>
      </c>
      <c r="L2641" s="12">
        <f t="shared" si="1555"/>
        <v>0.1464543790949602</v>
      </c>
      <c r="M2641" s="24">
        <f t="shared" si="1556"/>
        <v>915.57323381282731</v>
      </c>
      <c r="N2641" s="12">
        <f t="shared" si="1542"/>
        <v>0.74105830475257228</v>
      </c>
      <c r="O2641" s="24">
        <f t="shared" si="1543"/>
        <v>650</v>
      </c>
      <c r="P2641" s="12">
        <f t="shared" si="1557"/>
        <v>0.20612101350291753</v>
      </c>
      <c r="Q2641" s="24">
        <f t="shared" si="1558"/>
        <v>753.58398021076744</v>
      </c>
      <c r="R2641" s="12">
        <f t="shared" si="1544"/>
        <v>0.21664231451125376</v>
      </c>
      <c r="S2641" s="24">
        <f t="shared" si="1545"/>
        <v>1334.0548890714977</v>
      </c>
      <c r="T2641" s="12">
        <f t="shared" si="1559"/>
        <v>0.12226001334352782</v>
      </c>
      <c r="W2641" s="24">
        <f t="shared" si="1560"/>
        <v>1133.8820014937769</v>
      </c>
      <c r="X2641" s="24">
        <f t="shared" si="1561"/>
        <v>650</v>
      </c>
      <c r="Y2641" s="13">
        <f t="shared" si="1546"/>
        <v>0.23626323602579424</v>
      </c>
      <c r="Z2641" s="24">
        <f t="shared" si="1547"/>
        <v>750.49656379943599</v>
      </c>
      <c r="AA2641" s="24">
        <f t="shared" si="1548"/>
        <v>9591.7089823544211</v>
      </c>
      <c r="AB2641" s="24">
        <f t="shared" si="1562"/>
        <v>943.73299085227222</v>
      </c>
      <c r="AC2641" s="24">
        <f t="shared" si="1563"/>
        <v>753.58398021076744</v>
      </c>
      <c r="AD2641" s="123">
        <f t="shared" si="1564"/>
        <v>13115</v>
      </c>
      <c r="AE2641" s="14">
        <f t="shared" si="1565"/>
        <v>218.58333333333334</v>
      </c>
      <c r="AF2641" s="24">
        <f t="shared" si="1549"/>
        <v>500</v>
      </c>
      <c r="AG2641" s="3">
        <f t="shared" si="1566"/>
        <v>-1</v>
      </c>
      <c r="AH2641" s="14">
        <f t="shared" si="1570"/>
        <v>0</v>
      </c>
      <c r="AI2641" s="14">
        <f t="shared" si="1571"/>
        <v>0</v>
      </c>
      <c r="AJ2641" s="14">
        <f t="shared" si="1572"/>
        <v>0.64999999999999991</v>
      </c>
      <c r="AK2641" s="14">
        <f t="shared" si="1573"/>
        <v>0.87999999999999989</v>
      </c>
      <c r="AL2641" s="24">
        <f t="shared" si="1567"/>
        <v>919.84882476878977</v>
      </c>
      <c r="AM2641" s="14">
        <f t="shared" si="1568"/>
        <v>705.81564804380264</v>
      </c>
      <c r="AN2641" s="138" t="str">
        <f t="shared" si="1569"/>
        <v>modifiée</v>
      </c>
      <c r="AP2641" s="124"/>
    </row>
    <row r="2642" spans="2:42" x14ac:dyDescent="0.25">
      <c r="B2642" s="3">
        <f t="shared" si="1550"/>
        <v>13120</v>
      </c>
      <c r="C2642" s="14">
        <f t="shared" si="1551"/>
        <v>218.66666666666666</v>
      </c>
      <c r="D2642" s="11">
        <f t="shared" si="1552"/>
        <v>1138.876663430751</v>
      </c>
      <c r="E2642" s="11">
        <f t="shared" ref="E2642:E2705" si="1574">IF(B2642&lt;=40*60,20+345*CRed_1*LOG(8*C2642+1,10),ThetaG40+(ThetaG120-ThetaG40)/80*(C2642-40))</f>
        <v>1164.1226394721266</v>
      </c>
      <c r="F2642" s="11">
        <f t="shared" si="1553"/>
        <v>642.9626478096817</v>
      </c>
      <c r="G2642" s="11">
        <f t="shared" ref="G2642:G2705" si="1575">M2642</f>
        <v>915.77935482633018</v>
      </c>
      <c r="H2642" s="11">
        <f t="shared" ref="H2642:H2705" si="1576">Q2642</f>
        <v>753.70624022411096</v>
      </c>
      <c r="I2642" s="24">
        <f t="shared" si="1554"/>
        <v>642.9626478096817</v>
      </c>
      <c r="J2642" s="12">
        <f t="shared" ref="J2642:J2705" si="1577">Cp*RhoP/(K2642*RhoA)*dP/1000*MassivSS</f>
        <v>0.20000094578473526</v>
      </c>
      <c r="K2642" s="24">
        <f t="shared" ref="K2642:K2705" si="1578">IF(I2642&lt;600,425+0.773*I2642-1.69/1000*I2642^2+2.22/1000^2*I2642^3,IF(I2642&lt;735,666+13002/(738-I2642),IF(I2642&lt;900,545+17820/(I2642-731),650)))</f>
        <v>802.80936705772979</v>
      </c>
      <c r="L2642" s="12">
        <f t="shared" si="1555"/>
        <v>0.14639224810812618</v>
      </c>
      <c r="M2642" s="24">
        <f t="shared" si="1556"/>
        <v>915.77935482633018</v>
      </c>
      <c r="N2642" s="12">
        <f t="shared" ref="N2642:N2705" si="1579">Cp*RhoP/(O2642*RhoA)*dP/1000*MassivW</f>
        <v>0.74105830475257228</v>
      </c>
      <c r="O2642" s="24">
        <f t="shared" ref="O2642:O2705" si="1580">IF(M2642&lt;600,425+0.773*M2642-1.69/1000*M2642^2+2.22/1000^2*M2642^3,IF(M2642&lt;735,666+13002/(738-M2642),IF(M2642&lt;900,545+17820/(M2642-731),650)))</f>
        <v>650</v>
      </c>
      <c r="P2642" s="12">
        <f t="shared" si="1557"/>
        <v>0.20598214522558017</v>
      </c>
      <c r="Q2642" s="24">
        <f t="shared" si="1558"/>
        <v>753.70624022411096</v>
      </c>
      <c r="R2642" s="12">
        <f t="shared" ref="R2642:R2705" si="1581">Cp*RhoP/(S2642*RhoA)*dP/1000*MassivSI</f>
        <v>0.2173344662781789</v>
      </c>
      <c r="S2642" s="24">
        <f t="shared" ref="S2642:S2705" si="1582">IF(Q2642&lt;600,425+0.773*Q2642-1.69/1000*Q2642^2+2.22/1000^2*Q2642^3,IF(Q2642&lt;735,666+13002/(738-Q2642),IF(Q2642&lt;900,545+17820/(Q2642-731),650)))</f>
        <v>1329.8062833880163</v>
      </c>
      <c r="T2642" s="12">
        <f t="shared" si="1559"/>
        <v>0.12260344088369167</v>
      </c>
      <c r="W2642" s="24">
        <f t="shared" si="1560"/>
        <v>1134.1182647298026</v>
      </c>
      <c r="X2642" s="24">
        <f t="shared" si="1561"/>
        <v>650</v>
      </c>
      <c r="Y2642" s="13">
        <f t="shared" ref="Y2642:Y2705" si="1583">MAX(MassivSSCO/(X2642*RhoA)*DeltaT*(Z2642+AA2642),L2642)</f>
        <v>0.23624691969658446</v>
      </c>
      <c r="Z2642" s="24">
        <f t="shared" ref="Z2642:Z2705" si="1584">AlphaC*(E2642-W2642)</f>
        <v>750.10936855809973</v>
      </c>
      <c r="AA2642" s="24">
        <f t="shared" ref="AA2642:AA2705" si="1585">Phi*EpsilonF*0.7*Botzman/10^8*EpsilonA*((E2642+273)^4-(W2642+273)^4)</f>
        <v>9591.3819453127962</v>
      </c>
      <c r="AB2642" s="24">
        <f t="shared" si="1562"/>
        <v>943.91225247695684</v>
      </c>
      <c r="AC2642" s="24">
        <f t="shared" si="1563"/>
        <v>753.70624022411096</v>
      </c>
      <c r="AD2642" s="123">
        <f t="shared" si="1564"/>
        <v>13120</v>
      </c>
      <c r="AE2642" s="14">
        <f t="shared" si="1565"/>
        <v>218.66666666666666</v>
      </c>
      <c r="AF2642" s="24">
        <f t="shared" ref="AF2642:AF2705" si="1586">IF(AC2642&lt;=450,Thetha0_0,IF(AC2642&gt;=650,Thetha0_2,(IF(AC2642&lt;=550,Thetha0_0+(Thetha0_1-Thetha0_0)/100*(AC2642-450),Thetha0_1+(Thetha0_2-Thetha0_1)/100*(AC2642-550)))))</f>
        <v>500</v>
      </c>
      <c r="AG2642" s="3">
        <f t="shared" si="1566"/>
        <v>-1</v>
      </c>
      <c r="AH2642" s="14">
        <f t="shared" si="1570"/>
        <v>0</v>
      </c>
      <c r="AI2642" s="14">
        <f t="shared" si="1571"/>
        <v>0</v>
      </c>
      <c r="AJ2642" s="14">
        <f t="shared" si="1572"/>
        <v>0.64999999999999991</v>
      </c>
      <c r="AK2642" s="14">
        <f t="shared" si="1573"/>
        <v>0.87999999999999989</v>
      </c>
      <c r="AL2642" s="24">
        <f t="shared" si="1567"/>
        <v>920.01530781860993</v>
      </c>
      <c r="AM2642" s="14">
        <f t="shared" si="1568"/>
        <v>705.91235090741725</v>
      </c>
      <c r="AN2642" s="138" t="str">
        <f t="shared" si="1569"/>
        <v>modifiée</v>
      </c>
      <c r="AP2642" s="124"/>
    </row>
    <row r="2643" spans="2:42" x14ac:dyDescent="0.25">
      <c r="B2643" s="3">
        <f t="shared" ref="B2643:B2706" si="1587">B2642+DeltaT</f>
        <v>13125</v>
      </c>
      <c r="C2643" s="14">
        <f t="shared" ref="C2643:C2706" si="1588">B2643/60</f>
        <v>218.75</v>
      </c>
      <c r="D2643" s="11">
        <f t="shared" ref="D2643:D2706" si="1589">20+345*LOG(8*C2643+1,10)</f>
        <v>1138.9337203987889</v>
      </c>
      <c r="E2643" s="11">
        <f t="shared" si="1574"/>
        <v>1164.3434148984988</v>
      </c>
      <c r="F2643" s="11">
        <f t="shared" ref="F2643:F2706" si="1590">I2643</f>
        <v>643.1090400577898</v>
      </c>
      <c r="G2643" s="11">
        <f t="shared" si="1575"/>
        <v>915.98533697155574</v>
      </c>
      <c r="H2643" s="11">
        <f t="shared" si="1576"/>
        <v>753.82884366499468</v>
      </c>
      <c r="I2643" s="24">
        <f t="shared" ref="I2643:I2706" si="1591">I2642+IF(Limit=Oui,MAX(0,L2642),L2642)</f>
        <v>643.1090400577898</v>
      </c>
      <c r="J2643" s="12">
        <f t="shared" si="1577"/>
        <v>0.19994837862291778</v>
      </c>
      <c r="K2643" s="24">
        <f t="shared" si="1578"/>
        <v>803.02042858369634</v>
      </c>
      <c r="L2643" s="12">
        <f t="shared" ref="L2643:L2706" si="1592">LambdaP*MassivSS/(dP/1000)/(K2643*RhoA)/(1+J2643/3)*(D2643-I2643)*DeltaT-(EXP(J2643/10)-1)*(D2643-D2642)</f>
        <v>0.14633006369084178</v>
      </c>
      <c r="M2643" s="24">
        <f t="shared" ref="M2643:M2706" si="1593">M2642+IF(Limit=Oui,MAX(0,P2642),P2642)</f>
        <v>915.98533697155574</v>
      </c>
      <c r="N2643" s="12">
        <f t="shared" si="1579"/>
        <v>0.74105830475257228</v>
      </c>
      <c r="O2643" s="24">
        <f t="shared" si="1580"/>
        <v>650</v>
      </c>
      <c r="P2643" s="12">
        <f t="shared" ref="P2643:P2706" si="1594">LambdaP*MassivW/(dP/1000)/(O2643*RhoA)/(1+N2643/3)*(D2643-M2643)*DeltaT-(EXP(N2643/10)-1)*(D2643-D2642)</f>
        <v>0.20584338612541081</v>
      </c>
      <c r="Q2643" s="24">
        <f t="shared" ref="Q2643:Q2706" si="1595">Q2642+IF(Limit=Oui,MAX(0,T2642),T2642)</f>
        <v>753.82884366499468</v>
      </c>
      <c r="R2643" s="12">
        <f t="shared" si="1581"/>
        <v>0.21802550141385574</v>
      </c>
      <c r="S2643" s="24">
        <f t="shared" si="1582"/>
        <v>1325.591442190515</v>
      </c>
      <c r="T2643" s="12">
        <f t="shared" ref="T2643:T2706" si="1596">LambdaP*MassivSI/(dP/1000)/(S2643*RhoA)/(1+R2643/3)*(D2643-Q2643)*DeltaT-(EXP(R2643/10)-1)*(D2643-D2642)</f>
        <v>0.12294588383712689</v>
      </c>
      <c r="W2643" s="24">
        <f t="shared" ref="W2643:W2706" si="1597">W2642+IF(Limit=Oui,MAX(0,Y2642),Y2642)</f>
        <v>1134.3545116494993</v>
      </c>
      <c r="X2643" s="24">
        <f t="shared" ref="X2643:X2706" si="1598">IF(W2643&lt;600,425+0.773*W2643-1.69/1000*W2643^2+2.22/1000^2*W2643^3,IF(W2643&lt;735,666+13002/(738-W2643),IF(W2643&lt;900,545+17820/(W2643-731),650)))</f>
        <v>650</v>
      </c>
      <c r="Y2643" s="13">
        <f t="shared" si="1583"/>
        <v>0.23623065308790614</v>
      </c>
      <c r="Z2643" s="24">
        <f t="shared" si="1584"/>
        <v>749.72258122498943</v>
      </c>
      <c r="AA2643" s="24">
        <f t="shared" si="1585"/>
        <v>9591.0566768334156</v>
      </c>
      <c r="AB2643" s="24">
        <f t="shared" ref="AB2643:AB2706" si="1599">MAX(M2643,AVERAGE(W2643,AC2643))</f>
        <v>944.09167765724692</v>
      </c>
      <c r="AC2643" s="24">
        <f t="shared" ref="AC2643:AC2706" si="1600">Q2643</f>
        <v>753.82884366499468</v>
      </c>
      <c r="AD2643" s="123">
        <f t="shared" ref="AD2643:AD2706" si="1601">B2643</f>
        <v>13125</v>
      </c>
      <c r="AE2643" s="14">
        <f t="shared" ref="AE2643:AE2706" si="1602">C2643</f>
        <v>218.75</v>
      </c>
      <c r="AF2643" s="24">
        <f t="shared" si="1586"/>
        <v>500</v>
      </c>
      <c r="AG2643" s="3">
        <f t="shared" ref="AG2643:AG2706" si="1603">IF(C2643&lt;=30,AH2643,IF(C2643&lt;=60,AI2643,IF(C2643&lt;=90,AJ2643,IF(C2643&lt;=120,AK2643,-1))))</f>
        <v>-1</v>
      </c>
      <c r="AH2643" s="14">
        <f t="shared" si="1570"/>
        <v>0</v>
      </c>
      <c r="AI2643" s="14">
        <f t="shared" si="1571"/>
        <v>0</v>
      </c>
      <c r="AJ2643" s="14">
        <f t="shared" si="1572"/>
        <v>0.64999999999999991</v>
      </c>
      <c r="AK2643" s="14">
        <f t="shared" si="1573"/>
        <v>0.87999999999999989</v>
      </c>
      <c r="AL2643" s="24">
        <f t="shared" ref="AL2643:AL2706" si="1604">MAX(M2643,AVERAGE(W2643,AM2643))</f>
        <v>920.18194125772629</v>
      </c>
      <c r="AM2643" s="14">
        <f t="shared" ref="AM2643:AM2706" si="1605">IF(W2643&gt;=AF2643,(1+(W2643-AF2643)*AG2643/10000)*AC2643,AC2643)</f>
        <v>706.0093708659532</v>
      </c>
      <c r="AN2643" s="138" t="str">
        <f t="shared" ref="AN2643:AN2706" si="1606">IF(AM2643=AC2643,"","modifiée")</f>
        <v>modifiée</v>
      </c>
      <c r="AP2643" s="124"/>
    </row>
    <row r="2644" spans="2:42" x14ac:dyDescent="0.25">
      <c r="B2644" s="3">
        <f t="shared" si="1587"/>
        <v>13130</v>
      </c>
      <c r="C2644" s="14">
        <f t="shared" si="1588"/>
        <v>218.83333333333334</v>
      </c>
      <c r="D2644" s="11">
        <f t="shared" si="1589"/>
        <v>1138.9907556473863</v>
      </c>
      <c r="E2644" s="11">
        <f t="shared" si="1574"/>
        <v>1164.5641903248711</v>
      </c>
      <c r="F2644" s="11">
        <f t="shared" si="1590"/>
        <v>643.25537012148061</v>
      </c>
      <c r="G2644" s="11">
        <f t="shared" si="1575"/>
        <v>916.19118035768111</v>
      </c>
      <c r="H2644" s="11">
        <f t="shared" si="1576"/>
        <v>753.95178954883181</v>
      </c>
      <c r="I2644" s="24">
        <f t="shared" si="1591"/>
        <v>643.25537012148061</v>
      </c>
      <c r="J2644" s="12">
        <f t="shared" si="1577"/>
        <v>0.19989569918454569</v>
      </c>
      <c r="K2644" s="24">
        <f t="shared" si="1578"/>
        <v>803.23205227220831</v>
      </c>
      <c r="L2644" s="12">
        <f t="shared" si="1592"/>
        <v>0.14626782566672547</v>
      </c>
      <c r="M2644" s="24">
        <f t="shared" si="1593"/>
        <v>916.19118035768111</v>
      </c>
      <c r="N2644" s="12">
        <f t="shared" si="1579"/>
        <v>0.74105830475257228</v>
      </c>
      <c r="O2644" s="24">
        <f t="shared" si="1580"/>
        <v>650</v>
      </c>
      <c r="P2644" s="12">
        <f t="shared" si="1594"/>
        <v>0.20570473611651521</v>
      </c>
      <c r="Q2644" s="24">
        <f t="shared" si="1595"/>
        <v>753.95178954883181</v>
      </c>
      <c r="R2644" s="12">
        <f t="shared" si="1581"/>
        <v>0.2187154089920634</v>
      </c>
      <c r="S2644" s="24">
        <f t="shared" si="1582"/>
        <v>1321.4100468979332</v>
      </c>
      <c r="T2644" s="12">
        <f t="shared" si="1596"/>
        <v>0.12328733698843042</v>
      </c>
      <c r="W2644" s="24">
        <f t="shared" si="1597"/>
        <v>1134.5907423025872</v>
      </c>
      <c r="X2644" s="24">
        <f t="shared" si="1598"/>
        <v>650</v>
      </c>
      <c r="Y2644" s="13">
        <f t="shared" si="1583"/>
        <v>0.23621443594668878</v>
      </c>
      <c r="Z2644" s="24">
        <f t="shared" si="1584"/>
        <v>749.33620055709866</v>
      </c>
      <c r="AA2644" s="24">
        <f t="shared" si="1585"/>
        <v>9590.7331670813583</v>
      </c>
      <c r="AB2644" s="24">
        <f t="shared" si="1599"/>
        <v>944.27126592570949</v>
      </c>
      <c r="AC2644" s="24">
        <f t="shared" si="1600"/>
        <v>753.95178954883181</v>
      </c>
      <c r="AD2644" s="123">
        <f t="shared" si="1601"/>
        <v>13130</v>
      </c>
      <c r="AE2644" s="14">
        <f t="shared" si="1602"/>
        <v>218.83333333333334</v>
      </c>
      <c r="AF2644" s="24">
        <f t="shared" si="1586"/>
        <v>500</v>
      </c>
      <c r="AG2644" s="3">
        <f t="shared" si="1603"/>
        <v>-1</v>
      </c>
      <c r="AH2644" s="14">
        <f t="shared" si="1570"/>
        <v>0</v>
      </c>
      <c r="AI2644" s="14">
        <f t="shared" si="1571"/>
        <v>0</v>
      </c>
      <c r="AJ2644" s="14">
        <f t="shared" si="1572"/>
        <v>0.64999999999999991</v>
      </c>
      <c r="AK2644" s="14">
        <f t="shared" si="1573"/>
        <v>0.87999999999999989</v>
      </c>
      <c r="AL2644" s="24">
        <f t="shared" si="1604"/>
        <v>920.34872463620161</v>
      </c>
      <c r="AM2644" s="14">
        <f t="shared" si="1605"/>
        <v>706.10670696981606</v>
      </c>
      <c r="AN2644" s="138" t="str">
        <f t="shared" si="1606"/>
        <v>modifiée</v>
      </c>
      <c r="AP2644" s="124"/>
    </row>
    <row r="2645" spans="2:42" x14ac:dyDescent="0.25">
      <c r="B2645" s="3">
        <f t="shared" si="1587"/>
        <v>13135</v>
      </c>
      <c r="C2645" s="14">
        <f t="shared" si="1588"/>
        <v>218.91666666666666</v>
      </c>
      <c r="D2645" s="11">
        <f t="shared" si="1589"/>
        <v>1139.047769193073</v>
      </c>
      <c r="E2645" s="11">
        <f t="shared" si="1574"/>
        <v>1164.7849657512431</v>
      </c>
      <c r="F2645" s="11">
        <f t="shared" si="1590"/>
        <v>643.40163794714738</v>
      </c>
      <c r="G2645" s="11">
        <f t="shared" si="1575"/>
        <v>916.39688509379766</v>
      </c>
      <c r="H2645" s="11">
        <f t="shared" si="1576"/>
        <v>754.07507688582029</v>
      </c>
      <c r="I2645" s="24">
        <f t="shared" si="1591"/>
        <v>643.40163794714738</v>
      </c>
      <c r="J2645" s="12">
        <f t="shared" si="1577"/>
        <v>0.19984290714321132</v>
      </c>
      <c r="K2645" s="24">
        <f t="shared" si="1578"/>
        <v>803.44424023679937</v>
      </c>
      <c r="L2645" s="12">
        <f t="shared" si="1592"/>
        <v>0.14620553385871193</v>
      </c>
      <c r="M2645" s="24">
        <f t="shared" si="1593"/>
        <v>916.39688509379766</v>
      </c>
      <c r="N2645" s="12">
        <f t="shared" si="1579"/>
        <v>0.74105830475257228</v>
      </c>
      <c r="O2645" s="24">
        <f t="shared" si="1580"/>
        <v>650</v>
      </c>
      <c r="P2645" s="12">
        <f t="shared" si="1594"/>
        <v>0.20556619511302768</v>
      </c>
      <c r="Q2645" s="24">
        <f t="shared" si="1595"/>
        <v>754.07507688582029</v>
      </c>
      <c r="R2645" s="12">
        <f t="shared" si="1581"/>
        <v>0.21940417824401565</v>
      </c>
      <c r="S2645" s="24">
        <f t="shared" si="1582"/>
        <v>1317.2617821893562</v>
      </c>
      <c r="T2645" s="12">
        <f t="shared" si="1596"/>
        <v>0.12362779522549154</v>
      </c>
      <c r="W2645" s="24">
        <f t="shared" si="1597"/>
        <v>1134.8269567385339</v>
      </c>
      <c r="X2645" s="24">
        <f t="shared" si="1598"/>
        <v>650</v>
      </c>
      <c r="Y2645" s="13">
        <f t="shared" si="1583"/>
        <v>0.23619826802117985</v>
      </c>
      <c r="Z2645" s="24">
        <f t="shared" si="1584"/>
        <v>748.95022531773066</v>
      </c>
      <c r="AA2645" s="24">
        <f t="shared" si="1585"/>
        <v>9590.4114062730823</v>
      </c>
      <c r="AB2645" s="24">
        <f t="shared" si="1599"/>
        <v>944.45101681217716</v>
      </c>
      <c r="AC2645" s="24">
        <f t="shared" si="1600"/>
        <v>754.07507688582029</v>
      </c>
      <c r="AD2645" s="123">
        <f t="shared" si="1601"/>
        <v>13135</v>
      </c>
      <c r="AE2645" s="14">
        <f t="shared" si="1602"/>
        <v>218.91666666666666</v>
      </c>
      <c r="AF2645" s="24">
        <f t="shared" si="1586"/>
        <v>500</v>
      </c>
      <c r="AG2645" s="3">
        <f t="shared" si="1603"/>
        <v>-1</v>
      </c>
      <c r="AH2645" s="14">
        <f t="shared" si="1570"/>
        <v>0</v>
      </c>
      <c r="AI2645" s="14">
        <f t="shared" si="1571"/>
        <v>0</v>
      </c>
      <c r="AJ2645" s="14">
        <f t="shared" si="1572"/>
        <v>0.64999999999999991</v>
      </c>
      <c r="AK2645" s="14">
        <f t="shared" si="1573"/>
        <v>0.87999999999999989</v>
      </c>
      <c r="AL2645" s="24">
        <f t="shared" si="1604"/>
        <v>920.51565750158704</v>
      </c>
      <c r="AM2645" s="14">
        <f t="shared" si="1605"/>
        <v>706.20435826464018</v>
      </c>
      <c r="AN2645" s="138" t="str">
        <f t="shared" si="1606"/>
        <v>modifiée</v>
      </c>
      <c r="AP2645" s="124"/>
    </row>
    <row r="2646" spans="2:42" x14ac:dyDescent="0.25">
      <c r="B2646" s="3">
        <f t="shared" si="1587"/>
        <v>13140</v>
      </c>
      <c r="C2646" s="14">
        <f t="shared" si="1588"/>
        <v>219</v>
      </c>
      <c r="D2646" s="11">
        <f t="shared" si="1589"/>
        <v>1139.104761052359</v>
      </c>
      <c r="E2646" s="11">
        <f t="shared" si="1574"/>
        <v>1165.0057411776154</v>
      </c>
      <c r="F2646" s="11">
        <f t="shared" si="1590"/>
        <v>643.54784348100611</v>
      </c>
      <c r="G2646" s="11">
        <f t="shared" si="1575"/>
        <v>916.60245128891074</v>
      </c>
      <c r="H2646" s="11">
        <f t="shared" si="1576"/>
        <v>754.1987046810458</v>
      </c>
      <c r="I2646" s="24">
        <f t="shared" si="1591"/>
        <v>643.54784348100611</v>
      </c>
      <c r="J2646" s="12">
        <f t="shared" si="1577"/>
        <v>0.19979000217136336</v>
      </c>
      <c r="K2646" s="24">
        <f t="shared" si="1578"/>
        <v>803.65699460112762</v>
      </c>
      <c r="L2646" s="12">
        <f t="shared" si="1592"/>
        <v>0.14614318808908153</v>
      </c>
      <c r="M2646" s="24">
        <f t="shared" si="1593"/>
        <v>916.60245128891074</v>
      </c>
      <c r="N2646" s="12">
        <f t="shared" si="1579"/>
        <v>0.74105830475257228</v>
      </c>
      <c r="O2646" s="24">
        <f t="shared" si="1580"/>
        <v>650</v>
      </c>
      <c r="P2646" s="12">
        <f t="shared" si="1594"/>
        <v>0.20542776302923266</v>
      </c>
      <c r="Q2646" s="24">
        <f t="shared" si="1595"/>
        <v>754.1987046810458</v>
      </c>
      <c r="R2646" s="12">
        <f t="shared" si="1581"/>
        <v>0.22009179855798072</v>
      </c>
      <c r="S2646" s="24">
        <f t="shared" si="1582"/>
        <v>1313.1463359701975</v>
      </c>
      <c r="T2646" s="12">
        <f t="shared" si="1596"/>
        <v>0.12396725353903898</v>
      </c>
      <c r="W2646" s="24">
        <f t="shared" si="1597"/>
        <v>1135.063155006555</v>
      </c>
      <c r="X2646" s="24">
        <f t="shared" si="1598"/>
        <v>650</v>
      </c>
      <c r="Y2646" s="13">
        <f t="shared" si="1583"/>
        <v>0.23618214906095267</v>
      </c>
      <c r="Z2646" s="24">
        <f t="shared" si="1584"/>
        <v>748.5646542765096</v>
      </c>
      <c r="AA2646" s="24">
        <f t="shared" si="1585"/>
        <v>9590.0913846767689</v>
      </c>
      <c r="AB2646" s="24">
        <f t="shared" si="1599"/>
        <v>944.63092984380046</v>
      </c>
      <c r="AC2646" s="24">
        <f t="shared" si="1600"/>
        <v>754.1987046810458</v>
      </c>
      <c r="AD2646" s="123">
        <f t="shared" si="1601"/>
        <v>13140</v>
      </c>
      <c r="AE2646" s="14">
        <f t="shared" si="1602"/>
        <v>219</v>
      </c>
      <c r="AF2646" s="24">
        <f t="shared" si="1586"/>
        <v>500</v>
      </c>
      <c r="AG2646" s="3">
        <f t="shared" si="1603"/>
        <v>-1</v>
      </c>
      <c r="AH2646" s="14">
        <f t="shared" si="1570"/>
        <v>0</v>
      </c>
      <c r="AI2646" s="14">
        <f t="shared" si="1571"/>
        <v>0</v>
      </c>
      <c r="AJ2646" s="14">
        <f t="shared" si="1572"/>
        <v>0.64999999999999991</v>
      </c>
      <c r="AK2646" s="14">
        <f t="shared" si="1573"/>
        <v>0.87999999999999989</v>
      </c>
      <c r="AL2646" s="24">
        <f t="shared" si="1604"/>
        <v>920.6827393989704</v>
      </c>
      <c r="AM2646" s="14">
        <f t="shared" si="1605"/>
        <v>706.30232379138567</v>
      </c>
      <c r="AN2646" s="138" t="str">
        <f t="shared" si="1606"/>
        <v>modifiée</v>
      </c>
      <c r="AP2646" s="124"/>
    </row>
    <row r="2647" spans="2:42" x14ac:dyDescent="0.25">
      <c r="B2647" s="3">
        <f t="shared" si="1587"/>
        <v>13145</v>
      </c>
      <c r="C2647" s="14">
        <f t="shared" si="1588"/>
        <v>219.08333333333334</v>
      </c>
      <c r="D2647" s="11">
        <f t="shared" si="1589"/>
        <v>1139.1617312417361</v>
      </c>
      <c r="E2647" s="11">
        <f t="shared" si="1574"/>
        <v>1165.2265166039876</v>
      </c>
      <c r="F2647" s="11">
        <f t="shared" si="1590"/>
        <v>643.69398666909524</v>
      </c>
      <c r="G2647" s="11">
        <f t="shared" si="1575"/>
        <v>916.80787905193995</v>
      </c>
      <c r="H2647" s="11">
        <f t="shared" si="1576"/>
        <v>754.32267193458483</v>
      </c>
      <c r="I2647" s="24">
        <f t="shared" si="1591"/>
        <v>643.69398666909524</v>
      </c>
      <c r="J2647" s="12">
        <f t="shared" si="1577"/>
        <v>0.19973698394030268</v>
      </c>
      <c r="K2647" s="24">
        <f t="shared" si="1578"/>
        <v>803.87031749903429</v>
      </c>
      <c r="L2647" s="12">
        <f t="shared" si="1592"/>
        <v>0.14608078817940726</v>
      </c>
      <c r="M2647" s="24">
        <f t="shared" si="1593"/>
        <v>916.80787905193995</v>
      </c>
      <c r="N2647" s="12">
        <f t="shared" si="1579"/>
        <v>0.74105830475257228</v>
      </c>
      <c r="O2647" s="24">
        <f t="shared" si="1580"/>
        <v>650</v>
      </c>
      <c r="P2647" s="12">
        <f t="shared" si="1594"/>
        <v>0.20528943977937328</v>
      </c>
      <c r="Q2647" s="24">
        <f t="shared" si="1595"/>
        <v>754.32267193458483</v>
      </c>
      <c r="R2647" s="12">
        <f t="shared" si="1581"/>
        <v>0.2207782594788805</v>
      </c>
      <c r="S2647" s="24">
        <f t="shared" si="1582"/>
        <v>1309.0633993386923</v>
      </c>
      <c r="T2647" s="12">
        <f t="shared" si="1596"/>
        <v>0.12430570702208593</v>
      </c>
      <c r="W2647" s="24">
        <f t="shared" si="1597"/>
        <v>1135.2993371556161</v>
      </c>
      <c r="X2647" s="24">
        <f t="shared" si="1598"/>
        <v>650</v>
      </c>
      <c r="Y2647" s="13">
        <f t="shared" si="1583"/>
        <v>0.23616607881687748</v>
      </c>
      <c r="Z2647" s="24">
        <f t="shared" si="1584"/>
        <v>748.17948620928973</v>
      </c>
      <c r="AA2647" s="24">
        <f t="shared" si="1585"/>
        <v>9589.7730926111381</v>
      </c>
      <c r="AB2647" s="24">
        <f t="shared" si="1599"/>
        <v>944.81100454510045</v>
      </c>
      <c r="AC2647" s="24">
        <f t="shared" si="1600"/>
        <v>754.32267193458483</v>
      </c>
      <c r="AD2647" s="123">
        <f t="shared" si="1601"/>
        <v>13145</v>
      </c>
      <c r="AE2647" s="14">
        <f t="shared" si="1602"/>
        <v>219.08333333333334</v>
      </c>
      <c r="AF2647" s="24">
        <f t="shared" si="1586"/>
        <v>500</v>
      </c>
      <c r="AG2647" s="3">
        <f t="shared" si="1603"/>
        <v>-1</v>
      </c>
      <c r="AH2647" s="14">
        <f t="shared" si="1570"/>
        <v>0</v>
      </c>
      <c r="AI2647" s="14">
        <f t="shared" si="1571"/>
        <v>0</v>
      </c>
      <c r="AJ2647" s="14">
        <f t="shared" si="1572"/>
        <v>0.64999999999999991</v>
      </c>
      <c r="AK2647" s="14">
        <f t="shared" si="1573"/>
        <v>0.87999999999999989</v>
      </c>
      <c r="AL2647" s="24">
        <f t="shared" si="1604"/>
        <v>920.84996987102568</v>
      </c>
      <c r="AM2647" s="14">
        <f t="shared" si="1605"/>
        <v>706.4006025864353</v>
      </c>
      <c r="AN2647" s="138" t="str">
        <f t="shared" si="1606"/>
        <v>modifiée</v>
      </c>
      <c r="AP2647" s="124"/>
    </row>
    <row r="2648" spans="2:42" x14ac:dyDescent="0.25">
      <c r="B2648" s="3">
        <f t="shared" si="1587"/>
        <v>13150</v>
      </c>
      <c r="C2648" s="14">
        <f t="shared" si="1588"/>
        <v>219.16666666666666</v>
      </c>
      <c r="D2648" s="11">
        <f t="shared" si="1589"/>
        <v>1139.2186797776769</v>
      </c>
      <c r="E2648" s="11">
        <f t="shared" si="1574"/>
        <v>1165.4472920303597</v>
      </c>
      <c r="F2648" s="11">
        <f t="shared" si="1590"/>
        <v>643.8400674572747</v>
      </c>
      <c r="G2648" s="11">
        <f t="shared" si="1575"/>
        <v>917.01316849171928</v>
      </c>
      <c r="H2648" s="11">
        <f t="shared" si="1576"/>
        <v>754.44697764160696</v>
      </c>
      <c r="I2648" s="24">
        <f t="shared" si="1591"/>
        <v>643.8400674572747</v>
      </c>
      <c r="J2648" s="12">
        <f t="shared" si="1577"/>
        <v>0.19968385212017772</v>
      </c>
      <c r="K2648" s="24">
        <f t="shared" si="1578"/>
        <v>804.08421107460231</v>
      </c>
      <c r="L2648" s="12">
        <f t="shared" si="1592"/>
        <v>0.14601833395060226</v>
      </c>
      <c r="M2648" s="24">
        <f t="shared" si="1593"/>
        <v>917.01316849171928</v>
      </c>
      <c r="N2648" s="12">
        <f t="shared" si="1579"/>
        <v>0.74105830475257228</v>
      </c>
      <c r="O2648" s="24">
        <f t="shared" si="1580"/>
        <v>650</v>
      </c>
      <c r="P2648" s="12">
        <f t="shared" si="1594"/>
        <v>0.20515122527784266</v>
      </c>
      <c r="Q2648" s="24">
        <f t="shared" si="1595"/>
        <v>754.44697764160696</v>
      </c>
      <c r="R2648" s="12">
        <f t="shared" si="1581"/>
        <v>0.22146355070786197</v>
      </c>
      <c r="S2648" s="24">
        <f t="shared" si="1582"/>
        <v>1305.0126665527323</v>
      </c>
      <c r="T2648" s="12">
        <f t="shared" si="1596"/>
        <v>0.12464315086947171</v>
      </c>
      <c r="W2648" s="24">
        <f t="shared" si="1597"/>
        <v>1135.535503234433</v>
      </c>
      <c r="X2648" s="24">
        <f t="shared" si="1598"/>
        <v>650</v>
      </c>
      <c r="Y2648" s="13">
        <f t="shared" si="1583"/>
        <v>0.23615005704113592</v>
      </c>
      <c r="Z2648" s="24">
        <f t="shared" si="1584"/>
        <v>747.7947198981667</v>
      </c>
      <c r="AA2648" s="24">
        <f t="shared" si="1585"/>
        <v>9589.4565204460723</v>
      </c>
      <c r="AB2648" s="24">
        <f t="shared" si="1599"/>
        <v>944.99124043801999</v>
      </c>
      <c r="AC2648" s="24">
        <f t="shared" si="1600"/>
        <v>754.44697764160696</v>
      </c>
      <c r="AD2648" s="123">
        <f t="shared" si="1601"/>
        <v>13150</v>
      </c>
      <c r="AE2648" s="14">
        <f t="shared" si="1602"/>
        <v>219.16666666666666</v>
      </c>
      <c r="AF2648" s="24">
        <f t="shared" si="1586"/>
        <v>500</v>
      </c>
      <c r="AG2648" s="3">
        <f t="shared" si="1603"/>
        <v>-1</v>
      </c>
      <c r="AH2648" s="14">
        <f t="shared" si="1570"/>
        <v>0</v>
      </c>
      <c r="AI2648" s="14">
        <f t="shared" si="1571"/>
        <v>0</v>
      </c>
      <c r="AJ2648" s="14">
        <f t="shared" si="1572"/>
        <v>0.64999999999999991</v>
      </c>
      <c r="AK2648" s="14">
        <f t="shared" si="1573"/>
        <v>0.87999999999999989</v>
      </c>
      <c r="AL2648" s="24">
        <f t="shared" si="1604"/>
        <v>921.0173484580622</v>
      </c>
      <c r="AM2648" s="14">
        <f t="shared" si="1605"/>
        <v>706.49919368169139</v>
      </c>
      <c r="AN2648" s="138" t="str">
        <f t="shared" si="1606"/>
        <v>modifiée</v>
      </c>
      <c r="AP2648" s="124"/>
    </row>
    <row r="2649" spans="2:42" x14ac:dyDescent="0.25">
      <c r="B2649" s="3">
        <f t="shared" si="1587"/>
        <v>13155</v>
      </c>
      <c r="C2649" s="14">
        <f t="shared" si="1588"/>
        <v>219.25</v>
      </c>
      <c r="D2649" s="11">
        <f t="shared" si="1589"/>
        <v>1139.2756066766358</v>
      </c>
      <c r="E2649" s="11">
        <f t="shared" si="1574"/>
        <v>1165.6680674567319</v>
      </c>
      <c r="F2649" s="11">
        <f t="shared" si="1590"/>
        <v>643.98608579122526</v>
      </c>
      <c r="G2649" s="11">
        <f t="shared" si="1575"/>
        <v>917.21831971699714</v>
      </c>
      <c r="H2649" s="11">
        <f t="shared" si="1576"/>
        <v>754.57162079247644</v>
      </c>
      <c r="I2649" s="24">
        <f t="shared" si="1591"/>
        <v>643.98608579122526</v>
      </c>
      <c r="J2649" s="12">
        <f t="shared" si="1577"/>
        <v>0.19963060637998004</v>
      </c>
      <c r="K2649" s="24">
        <f t="shared" si="1578"/>
        <v>804.29867748221534</v>
      </c>
      <c r="L2649" s="12">
        <f t="shared" si="1592"/>
        <v>0.14595582522287168</v>
      </c>
      <c r="M2649" s="24">
        <f t="shared" si="1593"/>
        <v>917.21831971699714</v>
      </c>
      <c r="N2649" s="12">
        <f t="shared" si="1579"/>
        <v>0.74105830475257228</v>
      </c>
      <c r="O2649" s="24">
        <f t="shared" si="1580"/>
        <v>650</v>
      </c>
      <c r="P2649" s="12">
        <f t="shared" si="1594"/>
        <v>0.2050131194390101</v>
      </c>
      <c r="Q2649" s="24">
        <f t="shared" si="1595"/>
        <v>754.57162079247644</v>
      </c>
      <c r="R2649" s="12">
        <f t="shared" si="1581"/>
        <v>0.22214766210184458</v>
      </c>
      <c r="S2649" s="24">
        <f t="shared" si="1582"/>
        <v>1300.9938349970303</v>
      </c>
      <c r="T2649" s="12">
        <f t="shared" si="1596"/>
        <v>0.12497958037728515</v>
      </c>
      <c r="W2649" s="24">
        <f t="shared" si="1597"/>
        <v>1135.7716532914742</v>
      </c>
      <c r="X2649" s="24">
        <f t="shared" si="1598"/>
        <v>650</v>
      </c>
      <c r="Y2649" s="13">
        <f t="shared" si="1583"/>
        <v>0.23613408348720977</v>
      </c>
      <c r="Z2649" s="24">
        <f t="shared" si="1584"/>
        <v>747.41035413144346</v>
      </c>
      <c r="AA2649" s="24">
        <f t="shared" si="1585"/>
        <v>9589.1416586021624</v>
      </c>
      <c r="AB2649" s="24">
        <f t="shared" si="1599"/>
        <v>945.17163704197537</v>
      </c>
      <c r="AC2649" s="24">
        <f t="shared" si="1600"/>
        <v>754.57162079247644</v>
      </c>
      <c r="AD2649" s="123">
        <f t="shared" si="1601"/>
        <v>13155</v>
      </c>
      <c r="AE2649" s="14">
        <f t="shared" si="1602"/>
        <v>219.25</v>
      </c>
      <c r="AF2649" s="24">
        <f t="shared" si="1586"/>
        <v>500</v>
      </c>
      <c r="AG2649" s="3">
        <f t="shared" si="1603"/>
        <v>-1</v>
      </c>
      <c r="AH2649" s="14">
        <f t="shared" si="1570"/>
        <v>0</v>
      </c>
      <c r="AI2649" s="14">
        <f t="shared" si="1571"/>
        <v>0</v>
      </c>
      <c r="AJ2649" s="14">
        <f t="shared" si="1572"/>
        <v>0.64999999999999991</v>
      </c>
      <c r="AK2649" s="14">
        <f t="shared" si="1573"/>
        <v>0.87999999999999989</v>
      </c>
      <c r="AL2649" s="24">
        <f t="shared" si="1604"/>
        <v>921.18487469807224</v>
      </c>
      <c r="AM2649" s="14">
        <f t="shared" si="1605"/>
        <v>706.59809610467039</v>
      </c>
      <c r="AN2649" s="138" t="str">
        <f t="shared" si="1606"/>
        <v>modifiée</v>
      </c>
      <c r="AP2649" s="124"/>
    </row>
    <row r="2650" spans="2:42" x14ac:dyDescent="0.25">
      <c r="B2650" s="3">
        <f t="shared" si="1587"/>
        <v>13160</v>
      </c>
      <c r="C2650" s="14">
        <f t="shared" si="1588"/>
        <v>219.33333333333334</v>
      </c>
      <c r="D2650" s="11">
        <f t="shared" si="1589"/>
        <v>1139.3325119550473</v>
      </c>
      <c r="E2650" s="11">
        <f t="shared" si="1574"/>
        <v>1165.8888428831042</v>
      </c>
      <c r="F2650" s="11">
        <f t="shared" si="1590"/>
        <v>644.13204161644819</v>
      </c>
      <c r="G2650" s="11">
        <f t="shared" si="1575"/>
        <v>917.4233328364362</v>
      </c>
      <c r="H2650" s="11">
        <f t="shared" si="1576"/>
        <v>754.69660037285371</v>
      </c>
      <c r="I2650" s="24">
        <f t="shared" si="1591"/>
        <v>644.13204161644819</v>
      </c>
      <c r="J2650" s="12">
        <f t="shared" si="1577"/>
        <v>0.19957724638754015</v>
      </c>
      <c r="K2650" s="24">
        <f t="shared" si="1578"/>
        <v>804.51371888661743</v>
      </c>
      <c r="L2650" s="12">
        <f t="shared" si="1592"/>
        <v>0.14589326181576409</v>
      </c>
      <c r="M2650" s="24">
        <f t="shared" si="1593"/>
        <v>917.4233328364362</v>
      </c>
      <c r="N2650" s="12">
        <f t="shared" si="1579"/>
        <v>0.74105830475257228</v>
      </c>
      <c r="O2650" s="24">
        <f t="shared" si="1580"/>
        <v>650</v>
      </c>
      <c r="P2650" s="12">
        <f t="shared" si="1594"/>
        <v>0.20487512217742937</v>
      </c>
      <c r="Q2650" s="24">
        <f t="shared" si="1595"/>
        <v>754.69660037285371</v>
      </c>
      <c r="R2650" s="12">
        <f t="shared" si="1581"/>
        <v>0.22283058367304642</v>
      </c>
      <c r="S2650" s="24">
        <f t="shared" si="1582"/>
        <v>1297.0066051505933</v>
      </c>
      <c r="T2650" s="12">
        <f t="shared" si="1596"/>
        <v>0.12531499094238746</v>
      </c>
      <c r="W2650" s="24">
        <f t="shared" si="1597"/>
        <v>1136.0077873749615</v>
      </c>
      <c r="X2650" s="24">
        <f t="shared" si="1598"/>
        <v>650</v>
      </c>
      <c r="Y2650" s="13">
        <f t="shared" si="1583"/>
        <v>0.2361181579098669</v>
      </c>
      <c r="Z2650" s="24">
        <f t="shared" si="1584"/>
        <v>747.02638770356771</v>
      </c>
      <c r="AA2650" s="24">
        <f t="shared" si="1585"/>
        <v>9588.8284975501483</v>
      </c>
      <c r="AB2650" s="24">
        <f t="shared" si="1599"/>
        <v>945.35219387390759</v>
      </c>
      <c r="AC2650" s="24">
        <f t="shared" si="1600"/>
        <v>754.69660037285371</v>
      </c>
      <c r="AD2650" s="123">
        <f t="shared" si="1601"/>
        <v>13160</v>
      </c>
      <c r="AE2650" s="14">
        <f t="shared" si="1602"/>
        <v>219.33333333333334</v>
      </c>
      <c r="AF2650" s="24">
        <f t="shared" si="1586"/>
        <v>500</v>
      </c>
      <c r="AG2650" s="3">
        <f t="shared" si="1603"/>
        <v>-1</v>
      </c>
      <c r="AH2650" s="14">
        <f t="shared" si="1570"/>
        <v>0</v>
      </c>
      <c r="AI2650" s="14">
        <f t="shared" si="1571"/>
        <v>0</v>
      </c>
      <c r="AJ2650" s="14">
        <f t="shared" si="1572"/>
        <v>0.64999999999999991</v>
      </c>
      <c r="AK2650" s="14">
        <f t="shared" si="1573"/>
        <v>0.87999999999999989</v>
      </c>
      <c r="AL2650" s="24">
        <f t="shared" si="1604"/>
        <v>921.35254812678045</v>
      </c>
      <c r="AM2650" s="14">
        <f t="shared" si="1605"/>
        <v>706.6973088785993</v>
      </c>
      <c r="AN2650" s="138" t="str">
        <f t="shared" si="1606"/>
        <v>modifiée</v>
      </c>
      <c r="AP2650" s="124"/>
    </row>
    <row r="2651" spans="2:42" x14ac:dyDescent="0.25">
      <c r="B2651" s="3">
        <f t="shared" si="1587"/>
        <v>13165</v>
      </c>
      <c r="C2651" s="14">
        <f t="shared" si="1588"/>
        <v>219.41666666666666</v>
      </c>
      <c r="D2651" s="11">
        <f t="shared" si="1589"/>
        <v>1139.3893956293284</v>
      </c>
      <c r="E2651" s="11">
        <f t="shared" si="1574"/>
        <v>1166.1096183094764</v>
      </c>
      <c r="F2651" s="11">
        <f t="shared" si="1590"/>
        <v>644.27793487826398</v>
      </c>
      <c r="G2651" s="11">
        <f t="shared" si="1575"/>
        <v>917.62820795861364</v>
      </c>
      <c r="H2651" s="11">
        <f t="shared" si="1576"/>
        <v>754.82191536379605</v>
      </c>
      <c r="I2651" s="24">
        <f t="shared" si="1591"/>
        <v>644.27793487826398</v>
      </c>
      <c r="J2651" s="12">
        <f t="shared" si="1577"/>
        <v>0.19952377180952288</v>
      </c>
      <c r="K2651" s="24">
        <f t="shared" si="1578"/>
        <v>804.72933746297247</v>
      </c>
      <c r="L2651" s="12">
        <f t="shared" si="1592"/>
        <v>0.145830643548092</v>
      </c>
      <c r="M2651" s="24">
        <f t="shared" si="1593"/>
        <v>917.62820795861364</v>
      </c>
      <c r="N2651" s="12">
        <f t="shared" si="1579"/>
        <v>0.74105830475257228</v>
      </c>
      <c r="O2651" s="24">
        <f t="shared" si="1580"/>
        <v>650</v>
      </c>
      <c r="P2651" s="12">
        <f t="shared" si="1594"/>
        <v>0.20473723340754355</v>
      </c>
      <c r="Q2651" s="24">
        <f t="shared" si="1595"/>
        <v>754.82191536379605</v>
      </c>
      <c r="R2651" s="12">
        <f t="shared" si="1581"/>
        <v>0.22351230558848578</v>
      </c>
      <c r="S2651" s="24">
        <f t="shared" si="1582"/>
        <v>1293.0506805545278</v>
      </c>
      <c r="T2651" s="12">
        <f t="shared" si="1596"/>
        <v>0.12564937806177587</v>
      </c>
      <c r="W2651" s="24">
        <f t="shared" si="1597"/>
        <v>1136.2439055328714</v>
      </c>
      <c r="X2651" s="24">
        <f t="shared" si="1598"/>
        <v>650</v>
      </c>
      <c r="Y2651" s="13">
        <f t="shared" si="1583"/>
        <v>0.23610228006516365</v>
      </c>
      <c r="Z2651" s="24">
        <f t="shared" si="1584"/>
        <v>746.64281941512627</v>
      </c>
      <c r="AA2651" s="24">
        <f t="shared" si="1585"/>
        <v>9588.5170278110363</v>
      </c>
      <c r="AB2651" s="24">
        <f t="shared" si="1599"/>
        <v>945.53291044833372</v>
      </c>
      <c r="AC2651" s="24">
        <f t="shared" si="1600"/>
        <v>754.82191536379605</v>
      </c>
      <c r="AD2651" s="123">
        <f t="shared" si="1601"/>
        <v>13165</v>
      </c>
      <c r="AE2651" s="14">
        <f t="shared" si="1602"/>
        <v>219.41666666666666</v>
      </c>
      <c r="AF2651" s="24">
        <f t="shared" si="1586"/>
        <v>500</v>
      </c>
      <c r="AG2651" s="3">
        <f t="shared" si="1603"/>
        <v>-1</v>
      </c>
      <c r="AH2651" s="14">
        <f t="shared" si="1570"/>
        <v>0</v>
      </c>
      <c r="AI2651" s="14">
        <f t="shared" si="1571"/>
        <v>0</v>
      </c>
      <c r="AJ2651" s="14">
        <f t="shared" si="1572"/>
        <v>0.64999999999999991</v>
      </c>
      <c r="AK2651" s="14">
        <f t="shared" si="1573"/>
        <v>0.87999999999999989</v>
      </c>
      <c r="AL2651" s="24">
        <f t="shared" si="1604"/>
        <v>921.52036827769052</v>
      </c>
      <c r="AM2651" s="14">
        <f t="shared" si="1605"/>
        <v>706.79683102250965</v>
      </c>
      <c r="AN2651" s="138" t="str">
        <f t="shared" si="1606"/>
        <v>modifiée</v>
      </c>
      <c r="AP2651" s="124"/>
    </row>
    <row r="2652" spans="2:42" x14ac:dyDescent="0.25">
      <c r="B2652" s="3">
        <f t="shared" si="1587"/>
        <v>13170</v>
      </c>
      <c r="C2652" s="14">
        <f t="shared" si="1588"/>
        <v>219.5</v>
      </c>
      <c r="D2652" s="11">
        <f t="shared" si="1589"/>
        <v>1139.4462577158765</v>
      </c>
      <c r="E2652" s="11">
        <f t="shared" si="1574"/>
        <v>1166.3303937358487</v>
      </c>
      <c r="F2652" s="11">
        <f t="shared" si="1590"/>
        <v>644.42376552181202</v>
      </c>
      <c r="G2652" s="11">
        <f t="shared" si="1575"/>
        <v>917.83294519202116</v>
      </c>
      <c r="H2652" s="11">
        <f t="shared" si="1576"/>
        <v>754.94756474185783</v>
      </c>
      <c r="I2652" s="24">
        <f t="shared" si="1591"/>
        <v>644.42376552181202</v>
      </c>
      <c r="J2652" s="12">
        <f t="shared" si="1577"/>
        <v>0.19947018231142313</v>
      </c>
      <c r="K2652" s="24">
        <f t="shared" si="1578"/>
        <v>804.9455353969247</v>
      </c>
      <c r="L2652" s="12">
        <f t="shared" si="1592"/>
        <v>0.1457679702380198</v>
      </c>
      <c r="M2652" s="24">
        <f t="shared" si="1593"/>
        <v>917.83294519202116</v>
      </c>
      <c r="N2652" s="12">
        <f t="shared" si="1579"/>
        <v>0.74105830475257228</v>
      </c>
      <c r="O2652" s="24">
        <f t="shared" si="1580"/>
        <v>650</v>
      </c>
      <c r="P2652" s="12">
        <f t="shared" si="1594"/>
        <v>0.20459945304403254</v>
      </c>
      <c r="Q2652" s="24">
        <f t="shared" si="1595"/>
        <v>754.94756474185783</v>
      </c>
      <c r="R2652" s="12">
        <f t="shared" si="1581"/>
        <v>0.22419281816946054</v>
      </c>
      <c r="S2652" s="24">
        <f t="shared" si="1582"/>
        <v>1289.125767780158</v>
      </c>
      <c r="T2652" s="12">
        <f t="shared" si="1596"/>
        <v>0.12598273733212409</v>
      </c>
      <c r="W2652" s="24">
        <f t="shared" si="1597"/>
        <v>1136.4800078129365</v>
      </c>
      <c r="X2652" s="24">
        <f t="shared" si="1598"/>
        <v>650</v>
      </c>
      <c r="Y2652" s="13">
        <f t="shared" si="1583"/>
        <v>0.23608644971043682</v>
      </c>
      <c r="Z2652" s="24">
        <f t="shared" si="1584"/>
        <v>746.25964807280525</v>
      </c>
      <c r="AA2652" s="24">
        <f t="shared" si="1585"/>
        <v>9588.2072399557819</v>
      </c>
      <c r="AB2652" s="24">
        <f t="shared" si="1599"/>
        <v>945.71378627739716</v>
      </c>
      <c r="AC2652" s="24">
        <f t="shared" si="1600"/>
        <v>754.94756474185783</v>
      </c>
      <c r="AD2652" s="123">
        <f t="shared" si="1601"/>
        <v>13170</v>
      </c>
      <c r="AE2652" s="14">
        <f t="shared" si="1602"/>
        <v>219.5</v>
      </c>
      <c r="AF2652" s="24">
        <f t="shared" si="1586"/>
        <v>500</v>
      </c>
      <c r="AG2652" s="3">
        <f t="shared" si="1603"/>
        <v>-1</v>
      </c>
      <c r="AH2652" s="14">
        <f t="shared" si="1570"/>
        <v>0</v>
      </c>
      <c r="AI2652" s="14">
        <f t="shared" si="1571"/>
        <v>0</v>
      </c>
      <c r="AJ2652" s="14">
        <f t="shared" si="1572"/>
        <v>0.64999999999999991</v>
      </c>
      <c r="AK2652" s="14">
        <f t="shared" si="1573"/>
        <v>0.87999999999999989</v>
      </c>
      <c r="AL2652" s="24">
        <f t="shared" si="1604"/>
        <v>921.68833468213438</v>
      </c>
      <c r="AM2652" s="14">
        <f t="shared" si="1605"/>
        <v>706.89666155133239</v>
      </c>
      <c r="AN2652" s="138" t="str">
        <f t="shared" si="1606"/>
        <v>modifiée</v>
      </c>
      <c r="AP2652" s="124"/>
    </row>
    <row r="2653" spans="2:42" x14ac:dyDescent="0.25">
      <c r="B2653" s="3">
        <f t="shared" si="1587"/>
        <v>13175</v>
      </c>
      <c r="C2653" s="14">
        <f t="shared" si="1588"/>
        <v>219.58333333333334</v>
      </c>
      <c r="D2653" s="11">
        <f t="shared" si="1589"/>
        <v>1139.5030982310714</v>
      </c>
      <c r="E2653" s="11">
        <f t="shared" si="1574"/>
        <v>1166.551169162221</v>
      </c>
      <c r="F2653" s="11">
        <f t="shared" si="1590"/>
        <v>644.56953349205003</v>
      </c>
      <c r="G2653" s="11">
        <f t="shared" si="1575"/>
        <v>918.03754464506517</v>
      </c>
      <c r="H2653" s="11">
        <f t="shared" si="1576"/>
        <v>755.07354747918998</v>
      </c>
      <c r="I2653" s="24">
        <f t="shared" si="1591"/>
        <v>644.56953349205003</v>
      </c>
      <c r="J2653" s="12">
        <f t="shared" si="1577"/>
        <v>0.19941647755756101</v>
      </c>
      <c r="K2653" s="24">
        <f t="shared" si="1578"/>
        <v>805.16231488465985</v>
      </c>
      <c r="L2653" s="12">
        <f t="shared" si="1592"/>
        <v>0.14570524170296983</v>
      </c>
      <c r="M2653" s="24">
        <f t="shared" si="1593"/>
        <v>918.03754464506517</v>
      </c>
      <c r="N2653" s="12">
        <f t="shared" si="1579"/>
        <v>0.74105830475257228</v>
      </c>
      <c r="O2653" s="24">
        <f t="shared" si="1580"/>
        <v>650</v>
      </c>
      <c r="P2653" s="12">
        <f t="shared" si="1594"/>
        <v>0.20446178100146528</v>
      </c>
      <c r="Q2653" s="24">
        <f t="shared" si="1595"/>
        <v>755.07354747918998</v>
      </c>
      <c r="R2653" s="12">
        <f t="shared" si="1581"/>
        <v>0.22487211189100492</v>
      </c>
      <c r="S2653" s="24">
        <f t="shared" si="1582"/>
        <v>1285.2315763974641</v>
      </c>
      <c r="T2653" s="12">
        <f t="shared" si="1596"/>
        <v>0.12631506444910737</v>
      </c>
      <c r="W2653" s="24">
        <f t="shared" si="1597"/>
        <v>1136.7160942626469</v>
      </c>
      <c r="X2653" s="24">
        <f t="shared" si="1598"/>
        <v>650</v>
      </c>
      <c r="Y2653" s="13">
        <f t="shared" si="1583"/>
        <v>0.23607066660429532</v>
      </c>
      <c r="Z2653" s="24">
        <f t="shared" si="1584"/>
        <v>745.87687248935026</v>
      </c>
      <c r="AA2653" s="24">
        <f t="shared" si="1585"/>
        <v>9587.8991246049627</v>
      </c>
      <c r="AB2653" s="24">
        <f t="shared" si="1599"/>
        <v>945.89482087091847</v>
      </c>
      <c r="AC2653" s="24">
        <f t="shared" si="1600"/>
        <v>755.07354747918998</v>
      </c>
      <c r="AD2653" s="123">
        <f t="shared" si="1601"/>
        <v>13175</v>
      </c>
      <c r="AE2653" s="14">
        <f t="shared" si="1602"/>
        <v>219.58333333333334</v>
      </c>
      <c r="AF2653" s="24">
        <f t="shared" si="1586"/>
        <v>500</v>
      </c>
      <c r="AG2653" s="3">
        <f t="shared" si="1603"/>
        <v>-1</v>
      </c>
      <c r="AH2653" s="14">
        <f t="shared" si="1570"/>
        <v>0</v>
      </c>
      <c r="AI2653" s="14">
        <f t="shared" si="1571"/>
        <v>0</v>
      </c>
      <c r="AJ2653" s="14">
        <f t="shared" si="1572"/>
        <v>0.64999999999999991</v>
      </c>
      <c r="AK2653" s="14">
        <f t="shared" si="1573"/>
        <v>0.87999999999999989</v>
      </c>
      <c r="AL2653" s="24">
        <f t="shared" si="1604"/>
        <v>921.85644686931892</v>
      </c>
      <c r="AM2653" s="14">
        <f t="shared" si="1605"/>
        <v>706.99679947599088</v>
      </c>
      <c r="AN2653" s="138" t="str">
        <f t="shared" si="1606"/>
        <v>modifiée</v>
      </c>
      <c r="AP2653" s="124"/>
    </row>
    <row r="2654" spans="2:42" x14ac:dyDescent="0.25">
      <c r="B2654" s="3">
        <f t="shared" si="1587"/>
        <v>13180</v>
      </c>
      <c r="C2654" s="14">
        <f t="shared" si="1588"/>
        <v>219.66666666666666</v>
      </c>
      <c r="D2654" s="11">
        <f t="shared" si="1589"/>
        <v>1139.5599171912734</v>
      </c>
      <c r="E2654" s="11">
        <f t="shared" si="1574"/>
        <v>1166.7719445885932</v>
      </c>
      <c r="F2654" s="11">
        <f t="shared" si="1590"/>
        <v>644.71523873375304</v>
      </c>
      <c r="G2654" s="11">
        <f t="shared" si="1575"/>
        <v>918.24200642606661</v>
      </c>
      <c r="H2654" s="11">
        <f t="shared" si="1576"/>
        <v>755.19986254363914</v>
      </c>
      <c r="I2654" s="24">
        <f t="shared" si="1591"/>
        <v>644.71523873375304</v>
      </c>
      <c r="J2654" s="12">
        <f t="shared" si="1577"/>
        <v>0.19936265721107796</v>
      </c>
      <c r="K2654" s="24">
        <f t="shared" si="1578"/>
        <v>805.37967813296518</v>
      </c>
      <c r="L2654" s="12">
        <f t="shared" si="1592"/>
        <v>0.14564245775970205</v>
      </c>
      <c r="M2654" s="24">
        <f t="shared" si="1593"/>
        <v>918.24200642606661</v>
      </c>
      <c r="N2654" s="12">
        <f t="shared" si="1579"/>
        <v>0.74105830475257228</v>
      </c>
      <c r="O2654" s="24">
        <f t="shared" si="1580"/>
        <v>650</v>
      </c>
      <c r="P2654" s="12">
        <f t="shared" si="1594"/>
        <v>0.20432421719461302</v>
      </c>
      <c r="Q2654" s="24">
        <f t="shared" si="1595"/>
        <v>755.19986254363914</v>
      </c>
      <c r="R2654" s="12">
        <f t="shared" si="1581"/>
        <v>0.22555017738132593</v>
      </c>
      <c r="S2654" s="24">
        <f t="shared" si="1582"/>
        <v>1281.3678189438283</v>
      </c>
      <c r="T2654" s="12">
        <f t="shared" si="1596"/>
        <v>0.12664635520691106</v>
      </c>
      <c r="W2654" s="24">
        <f t="shared" si="1597"/>
        <v>1136.9521649292512</v>
      </c>
      <c r="X2654" s="24">
        <f t="shared" si="1598"/>
        <v>650</v>
      </c>
      <c r="Y2654" s="13">
        <f t="shared" si="1583"/>
        <v>0.23605493050661827</v>
      </c>
      <c r="Z2654" s="24">
        <f t="shared" si="1584"/>
        <v>745.49449148354938</v>
      </c>
      <c r="AA2654" s="24">
        <f t="shared" si="1585"/>
        <v>9587.5926724287256</v>
      </c>
      <c r="AB2654" s="24">
        <f t="shared" si="1599"/>
        <v>946.07601373644525</v>
      </c>
      <c r="AC2654" s="24">
        <f t="shared" si="1600"/>
        <v>755.19986254363914</v>
      </c>
      <c r="AD2654" s="123">
        <f t="shared" si="1601"/>
        <v>13180</v>
      </c>
      <c r="AE2654" s="14">
        <f t="shared" si="1602"/>
        <v>219.66666666666666</v>
      </c>
      <c r="AF2654" s="24">
        <f t="shared" si="1586"/>
        <v>500</v>
      </c>
      <c r="AG2654" s="3">
        <f t="shared" si="1603"/>
        <v>-1</v>
      </c>
      <c r="AH2654" s="14">
        <f t="shared" si="1570"/>
        <v>0</v>
      </c>
      <c r="AI2654" s="14">
        <f t="shared" si="1571"/>
        <v>0</v>
      </c>
      <c r="AJ2654" s="14">
        <f t="shared" si="1572"/>
        <v>0.64999999999999991</v>
      </c>
      <c r="AK2654" s="14">
        <f t="shared" si="1573"/>
        <v>0.87999999999999989</v>
      </c>
      <c r="AL2654" s="24">
        <f t="shared" si="1604"/>
        <v>922.02470436637304</v>
      </c>
      <c r="AM2654" s="14">
        <f t="shared" si="1605"/>
        <v>707.09724380349473</v>
      </c>
      <c r="AN2654" s="138" t="str">
        <f t="shared" si="1606"/>
        <v>modifiée</v>
      </c>
      <c r="AP2654" s="124"/>
    </row>
    <row r="2655" spans="2:42" x14ac:dyDescent="0.25">
      <c r="B2655" s="3">
        <f t="shared" si="1587"/>
        <v>13185</v>
      </c>
      <c r="C2655" s="14">
        <f t="shared" si="1588"/>
        <v>219.75</v>
      </c>
      <c r="D2655" s="11">
        <f t="shared" si="1589"/>
        <v>1139.6167146128239</v>
      </c>
      <c r="E2655" s="11">
        <f t="shared" si="1574"/>
        <v>1166.9927200149655</v>
      </c>
      <c r="F2655" s="11">
        <f t="shared" si="1590"/>
        <v>644.8608811915127</v>
      </c>
      <c r="G2655" s="11">
        <f t="shared" si="1575"/>
        <v>918.44633064326126</v>
      </c>
      <c r="H2655" s="11">
        <f t="shared" si="1576"/>
        <v>755.3265088988461</v>
      </c>
      <c r="I2655" s="24">
        <f t="shared" si="1591"/>
        <v>644.8608811915127</v>
      </c>
      <c r="J2655" s="12">
        <f t="shared" si="1577"/>
        <v>0.19930872093393179</v>
      </c>
      <c r="K2655" s="24">
        <f t="shared" si="1578"/>
        <v>805.59762735929166</v>
      </c>
      <c r="L2655" s="12">
        <f t="shared" si="1592"/>
        <v>0.14557961822426971</v>
      </c>
      <c r="M2655" s="24">
        <f t="shared" si="1593"/>
        <v>918.44633064326126</v>
      </c>
      <c r="N2655" s="12">
        <f t="shared" si="1579"/>
        <v>0.74105830475257228</v>
      </c>
      <c r="O2655" s="24">
        <f t="shared" si="1580"/>
        <v>650</v>
      </c>
      <c r="P2655" s="12">
        <f t="shared" si="1594"/>
        <v>0.20418676153829166</v>
      </c>
      <c r="Q2655" s="24">
        <f t="shared" si="1595"/>
        <v>755.3265088988461</v>
      </c>
      <c r="R2655" s="12">
        <f t="shared" si="1581"/>
        <v>0.22622700542121824</v>
      </c>
      <c r="S2655" s="24">
        <f t="shared" si="1582"/>
        <v>1277.5342108930918</v>
      </c>
      <c r="T2655" s="12">
        <f t="shared" si="1596"/>
        <v>0.12697660549759082</v>
      </c>
      <c r="W2655" s="24">
        <f t="shared" si="1597"/>
        <v>1137.188219859758</v>
      </c>
      <c r="X2655" s="24">
        <f t="shared" si="1598"/>
        <v>650</v>
      </c>
      <c r="Y2655" s="13">
        <f t="shared" si="1583"/>
        <v>0.23603924117854461</v>
      </c>
      <c r="Z2655" s="24">
        <f t="shared" si="1584"/>
        <v>745.11250388018766</v>
      </c>
      <c r="AA2655" s="24">
        <f t="shared" si="1585"/>
        <v>9587.2878741463592</v>
      </c>
      <c r="AB2655" s="24">
        <f t="shared" si="1599"/>
        <v>946.25736437930209</v>
      </c>
      <c r="AC2655" s="24">
        <f t="shared" si="1600"/>
        <v>755.3265088988461</v>
      </c>
      <c r="AD2655" s="123">
        <f t="shared" si="1601"/>
        <v>13185</v>
      </c>
      <c r="AE2655" s="14">
        <f t="shared" si="1602"/>
        <v>219.75</v>
      </c>
      <c r="AF2655" s="24">
        <f t="shared" si="1586"/>
        <v>500</v>
      </c>
      <c r="AG2655" s="3">
        <f t="shared" si="1603"/>
        <v>-1</v>
      </c>
      <c r="AH2655" s="14">
        <f t="shared" si="1570"/>
        <v>0</v>
      </c>
      <c r="AI2655" s="14">
        <f t="shared" si="1571"/>
        <v>0</v>
      </c>
      <c r="AJ2655" s="14">
        <f t="shared" si="1572"/>
        <v>0.64999999999999991</v>
      </c>
      <c r="AK2655" s="14">
        <f t="shared" si="1573"/>
        <v>0.87999999999999989</v>
      </c>
      <c r="AL2655" s="24">
        <f t="shared" si="1604"/>
        <v>922.19310669839501</v>
      </c>
      <c r="AM2655" s="14">
        <f t="shared" si="1605"/>
        <v>707.19799353703195</v>
      </c>
      <c r="AN2655" s="138" t="str">
        <f t="shared" si="1606"/>
        <v>modifiée</v>
      </c>
      <c r="AP2655" s="124"/>
    </row>
    <row r="2656" spans="2:42" x14ac:dyDescent="0.25">
      <c r="B2656" s="3">
        <f t="shared" si="1587"/>
        <v>13190</v>
      </c>
      <c r="C2656" s="14">
        <f t="shared" si="1588"/>
        <v>219.83333333333334</v>
      </c>
      <c r="D2656" s="11">
        <f t="shared" si="1589"/>
        <v>1139.673490512047</v>
      </c>
      <c r="E2656" s="11">
        <f t="shared" si="1574"/>
        <v>1167.2134954413377</v>
      </c>
      <c r="F2656" s="11">
        <f t="shared" si="1590"/>
        <v>645.00646080973695</v>
      </c>
      <c r="G2656" s="11">
        <f t="shared" si="1575"/>
        <v>918.65051740479953</v>
      </c>
      <c r="H2656" s="11">
        <f t="shared" si="1576"/>
        <v>755.45348550434369</v>
      </c>
      <c r="I2656" s="24">
        <f t="shared" si="1591"/>
        <v>645.00646080973695</v>
      </c>
      <c r="J2656" s="12">
        <f t="shared" si="1577"/>
        <v>0.19925466838689235</v>
      </c>
      <c r="K2656" s="24">
        <f t="shared" si="1578"/>
        <v>805.81616479181582</v>
      </c>
      <c r="L2656" s="12">
        <f t="shared" si="1592"/>
        <v>0.14551672291198492</v>
      </c>
      <c r="M2656" s="24">
        <f t="shared" si="1593"/>
        <v>918.65051740479953</v>
      </c>
      <c r="N2656" s="12">
        <f t="shared" si="1579"/>
        <v>0.74105830475257228</v>
      </c>
      <c r="O2656" s="24">
        <f t="shared" si="1580"/>
        <v>650</v>
      </c>
      <c r="P2656" s="12">
        <f t="shared" si="1594"/>
        <v>0.20404941394724163</v>
      </c>
      <c r="Q2656" s="24">
        <f t="shared" si="1595"/>
        <v>755.45348550434369</v>
      </c>
      <c r="R2656" s="12">
        <f t="shared" si="1581"/>
        <v>0.22690258694345875</v>
      </c>
      <c r="S2656" s="24">
        <f t="shared" si="1582"/>
        <v>1273.7304706249186</v>
      </c>
      <c r="T2656" s="12">
        <f t="shared" si="1596"/>
        <v>0.1273058113104327</v>
      </c>
      <c r="W2656" s="24">
        <f t="shared" si="1597"/>
        <v>1137.4242591009365</v>
      </c>
      <c r="X2656" s="24">
        <f t="shared" si="1598"/>
        <v>650</v>
      </c>
      <c r="Y2656" s="13">
        <f t="shared" si="1583"/>
        <v>0.23602359838247389</v>
      </c>
      <c r="Z2656" s="24">
        <f t="shared" si="1584"/>
        <v>744.73090851003008</v>
      </c>
      <c r="AA2656" s="24">
        <f t="shared" si="1585"/>
        <v>9586.9847205263595</v>
      </c>
      <c r="AB2656" s="24">
        <f t="shared" si="1599"/>
        <v>946.43887230264011</v>
      </c>
      <c r="AC2656" s="24">
        <f t="shared" si="1600"/>
        <v>755.45348550434369</v>
      </c>
      <c r="AD2656" s="123">
        <f t="shared" si="1601"/>
        <v>13190</v>
      </c>
      <c r="AE2656" s="14">
        <f t="shared" si="1602"/>
        <v>219.83333333333334</v>
      </c>
      <c r="AF2656" s="24">
        <f t="shared" si="1586"/>
        <v>500</v>
      </c>
      <c r="AG2656" s="3">
        <f t="shared" si="1603"/>
        <v>-1</v>
      </c>
      <c r="AH2656" s="14">
        <f t="shared" si="1570"/>
        <v>0</v>
      </c>
      <c r="AI2656" s="14">
        <f t="shared" si="1571"/>
        <v>0</v>
      </c>
      <c r="AJ2656" s="14">
        <f t="shared" si="1572"/>
        <v>0.64999999999999991</v>
      </c>
      <c r="AK2656" s="14">
        <f t="shared" si="1573"/>
        <v>0.87999999999999989</v>
      </c>
      <c r="AL2656" s="24">
        <f t="shared" si="1604"/>
        <v>922.36165338849878</v>
      </c>
      <c r="AM2656" s="14">
        <f t="shared" si="1605"/>
        <v>707.29904767606104</v>
      </c>
      <c r="AN2656" s="138" t="str">
        <f t="shared" si="1606"/>
        <v>modifiée</v>
      </c>
      <c r="AP2656" s="124"/>
    </row>
    <row r="2657" spans="2:42" x14ac:dyDescent="0.25">
      <c r="B2657" s="3">
        <f t="shared" si="1587"/>
        <v>13195</v>
      </c>
      <c r="C2657" s="14">
        <f t="shared" si="1588"/>
        <v>219.91666666666666</v>
      </c>
      <c r="D2657" s="11">
        <f t="shared" si="1589"/>
        <v>1139.730244905247</v>
      </c>
      <c r="E2657" s="11">
        <f t="shared" si="1574"/>
        <v>1167.4342708677098</v>
      </c>
      <c r="F2657" s="11">
        <f t="shared" si="1590"/>
        <v>645.15197753264897</v>
      </c>
      <c r="G2657" s="11">
        <f t="shared" si="1575"/>
        <v>918.85456681874678</v>
      </c>
      <c r="H2657" s="11">
        <f t="shared" si="1576"/>
        <v>755.5807913156541</v>
      </c>
      <c r="I2657" s="24">
        <f t="shared" si="1591"/>
        <v>645.15197753264897</v>
      </c>
      <c r="J2657" s="12">
        <f t="shared" si="1577"/>
        <v>0.19920049922953686</v>
      </c>
      <c r="K2657" s="24">
        <f t="shared" si="1578"/>
        <v>806.03529266950204</v>
      </c>
      <c r="L2657" s="12">
        <f t="shared" si="1592"/>
        <v>0.14545377163750245</v>
      </c>
      <c r="M2657" s="24">
        <f t="shared" si="1593"/>
        <v>918.85456681874678</v>
      </c>
      <c r="N2657" s="12">
        <f t="shared" si="1579"/>
        <v>0.74105830475257228</v>
      </c>
      <c r="O2657" s="24">
        <f t="shared" si="1580"/>
        <v>650</v>
      </c>
      <c r="P2657" s="12">
        <f t="shared" si="1594"/>
        <v>0.20391217433645709</v>
      </c>
      <c r="Q2657" s="24">
        <f t="shared" si="1595"/>
        <v>755.5807913156541</v>
      </c>
      <c r="R2657" s="12">
        <f t="shared" si="1581"/>
        <v>0.22757691303218142</v>
      </c>
      <c r="S2657" s="24">
        <f t="shared" si="1582"/>
        <v>1269.9563193944641</v>
      </c>
      <c r="T2657" s="12">
        <f t="shared" si="1596"/>
        <v>0.12763396873143709</v>
      </c>
      <c r="W2657" s="24">
        <f t="shared" si="1597"/>
        <v>1137.6602826993189</v>
      </c>
      <c r="X2657" s="24">
        <f t="shared" si="1598"/>
        <v>650</v>
      </c>
      <c r="Y2657" s="13">
        <f t="shared" si="1583"/>
        <v>0.23600800188205079</v>
      </c>
      <c r="Z2657" s="24">
        <f t="shared" si="1584"/>
        <v>744.34970420977038</v>
      </c>
      <c r="AA2657" s="24">
        <f t="shared" si="1585"/>
        <v>9586.6832023857969</v>
      </c>
      <c r="AB2657" s="24">
        <f t="shared" si="1599"/>
        <v>946.62053700748652</v>
      </c>
      <c r="AC2657" s="24">
        <f t="shared" si="1600"/>
        <v>755.5807913156541</v>
      </c>
      <c r="AD2657" s="123">
        <f t="shared" si="1601"/>
        <v>13195</v>
      </c>
      <c r="AE2657" s="14">
        <f t="shared" si="1602"/>
        <v>219.91666666666666</v>
      </c>
      <c r="AF2657" s="24">
        <f t="shared" si="1586"/>
        <v>500</v>
      </c>
      <c r="AG2657" s="3">
        <f t="shared" si="1603"/>
        <v>-1</v>
      </c>
      <c r="AH2657" s="14">
        <f t="shared" si="1570"/>
        <v>0</v>
      </c>
      <c r="AI2657" s="14">
        <f t="shared" si="1571"/>
        <v>0</v>
      </c>
      <c r="AJ2657" s="14">
        <f t="shared" si="1572"/>
        <v>0.64999999999999991</v>
      </c>
      <c r="AK2657" s="14">
        <f t="shared" si="1573"/>
        <v>0.87999999999999989</v>
      </c>
      <c r="AL2657" s="24">
        <f t="shared" si="1604"/>
        <v>922.53034395786074</v>
      </c>
      <c r="AM2657" s="14">
        <f t="shared" si="1605"/>
        <v>707.40040521640253</v>
      </c>
      <c r="AN2657" s="138" t="str">
        <f t="shared" si="1606"/>
        <v>modifiée</v>
      </c>
      <c r="AP2657" s="124"/>
    </row>
    <row r="2658" spans="2:42" x14ac:dyDescent="0.25">
      <c r="B2658" s="3">
        <f t="shared" si="1587"/>
        <v>13200</v>
      </c>
      <c r="C2658" s="14">
        <f t="shared" si="1588"/>
        <v>220</v>
      </c>
      <c r="D2658" s="11">
        <f t="shared" si="1589"/>
        <v>1139.7869778087104</v>
      </c>
      <c r="E2658" s="11">
        <f t="shared" si="1574"/>
        <v>1167.655046294082</v>
      </c>
      <c r="F2658" s="11">
        <f t="shared" si="1590"/>
        <v>645.29743130428642</v>
      </c>
      <c r="G2658" s="11">
        <f t="shared" si="1575"/>
        <v>919.05847899308321</v>
      </c>
      <c r="H2658" s="11">
        <f t="shared" si="1576"/>
        <v>755.7084252843855</v>
      </c>
      <c r="I2658" s="24">
        <f t="shared" si="1591"/>
        <v>645.29743130428642</v>
      </c>
      <c r="J2658" s="12">
        <f t="shared" si="1577"/>
        <v>0.19914621312024569</v>
      </c>
      <c r="K2658" s="24">
        <f t="shared" si="1578"/>
        <v>806.25501324216475</v>
      </c>
      <c r="L2658" s="12">
        <f t="shared" si="1592"/>
        <v>0.14539076421472591</v>
      </c>
      <c r="M2658" s="24">
        <f t="shared" si="1593"/>
        <v>919.05847899308321</v>
      </c>
      <c r="N2658" s="12">
        <f t="shared" si="1579"/>
        <v>0.74105830475257228</v>
      </c>
      <c r="O2658" s="24">
        <f t="shared" si="1580"/>
        <v>650</v>
      </c>
      <c r="P2658" s="12">
        <f t="shared" si="1594"/>
        <v>0.20377504262083851</v>
      </c>
      <c r="Q2658" s="24">
        <f t="shared" si="1595"/>
        <v>755.7084252843855</v>
      </c>
      <c r="R2658" s="12">
        <f t="shared" si="1581"/>
        <v>0.22824997492223242</v>
      </c>
      <c r="S2658" s="24">
        <f t="shared" si="1582"/>
        <v>1266.2114813023459</v>
      </c>
      <c r="T2658" s="12">
        <f t="shared" si="1596"/>
        <v>0.12796107394259243</v>
      </c>
      <c r="W2658" s="24">
        <f t="shared" si="1597"/>
        <v>1137.896290701201</v>
      </c>
      <c r="X2658" s="24">
        <f t="shared" si="1598"/>
        <v>650</v>
      </c>
      <c r="Y2658" s="13">
        <f t="shared" si="1583"/>
        <v>0.23599245144217126</v>
      </c>
      <c r="Z2658" s="24">
        <f t="shared" si="1584"/>
        <v>743.9688898220254</v>
      </c>
      <c r="AA2658" s="24">
        <f t="shared" si="1585"/>
        <v>9586.3833105905887</v>
      </c>
      <c r="AB2658" s="24">
        <f t="shared" si="1599"/>
        <v>946.8023579927933</v>
      </c>
      <c r="AC2658" s="24">
        <f t="shared" si="1600"/>
        <v>755.7084252843855</v>
      </c>
      <c r="AD2658" s="123">
        <f t="shared" si="1601"/>
        <v>13200</v>
      </c>
      <c r="AE2658" s="14">
        <f t="shared" si="1602"/>
        <v>220</v>
      </c>
      <c r="AF2658" s="24">
        <f t="shared" si="1586"/>
        <v>500</v>
      </c>
      <c r="AG2658" s="3">
        <f t="shared" si="1603"/>
        <v>-1</v>
      </c>
      <c r="AH2658" s="14">
        <f t="shared" si="1570"/>
        <v>0</v>
      </c>
      <c r="AI2658" s="14">
        <f t="shared" si="1571"/>
        <v>0</v>
      </c>
      <c r="AJ2658" s="14">
        <f t="shared" si="1572"/>
        <v>0.64999999999999991</v>
      </c>
      <c r="AK2658" s="14">
        <f t="shared" si="1573"/>
        <v>0.87999999999999989</v>
      </c>
      <c r="AL2658" s="24">
        <f t="shared" si="1604"/>
        <v>922.69917792576553</v>
      </c>
      <c r="AM2658" s="14">
        <f t="shared" si="1605"/>
        <v>707.50206515032994</v>
      </c>
      <c r="AN2658" s="138" t="str">
        <f t="shared" si="1606"/>
        <v>modifiée</v>
      </c>
      <c r="AP2658" s="124"/>
    </row>
    <row r="2659" spans="2:42" x14ac:dyDescent="0.25">
      <c r="B2659" s="3">
        <f t="shared" si="1587"/>
        <v>13205</v>
      </c>
      <c r="C2659" s="14">
        <f t="shared" si="1588"/>
        <v>220.08333333333334</v>
      </c>
      <c r="D2659" s="11">
        <f t="shared" si="1589"/>
        <v>1139.8436892387049</v>
      </c>
      <c r="E2659" s="11">
        <f t="shared" si="1574"/>
        <v>1167.8758217204543</v>
      </c>
      <c r="F2659" s="11">
        <f t="shared" si="1590"/>
        <v>645.44282206850119</v>
      </c>
      <c r="G2659" s="11">
        <f t="shared" si="1575"/>
        <v>919.26225403570402</v>
      </c>
      <c r="H2659" s="11">
        <f t="shared" si="1576"/>
        <v>755.83638635832813</v>
      </c>
      <c r="I2659" s="24">
        <f t="shared" si="1591"/>
        <v>645.44282206850119</v>
      </c>
      <c r="J2659" s="12">
        <f t="shared" si="1577"/>
        <v>0.19909180971619736</v>
      </c>
      <c r="K2659" s="24">
        <f t="shared" si="1578"/>
        <v>806.47532877053277</v>
      </c>
      <c r="L2659" s="12">
        <f t="shared" si="1592"/>
        <v>0.14532770045686816</v>
      </c>
      <c r="M2659" s="24">
        <f t="shared" si="1593"/>
        <v>919.26225403570402</v>
      </c>
      <c r="N2659" s="12">
        <f t="shared" si="1579"/>
        <v>0.74105830475257228</v>
      </c>
      <c r="O2659" s="24">
        <f t="shared" si="1580"/>
        <v>650</v>
      </c>
      <c r="P2659" s="12">
        <f t="shared" si="1594"/>
        <v>0.20363801871543605</v>
      </c>
      <c r="Q2659" s="24">
        <f t="shared" si="1595"/>
        <v>755.83638635832813</v>
      </c>
      <c r="R2659" s="12">
        <f t="shared" si="1581"/>
        <v>0.22892176399850619</v>
      </c>
      <c r="S2659" s="24">
        <f t="shared" si="1582"/>
        <v>1262.4956832649127</v>
      </c>
      <c r="T2659" s="12">
        <f t="shared" si="1596"/>
        <v>0.1282871232213155</v>
      </c>
      <c r="W2659" s="24">
        <f t="shared" si="1597"/>
        <v>1138.1322831526431</v>
      </c>
      <c r="X2659" s="24">
        <f t="shared" si="1598"/>
        <v>650</v>
      </c>
      <c r="Y2659" s="13">
        <f t="shared" si="1583"/>
        <v>0.23597694682896511</v>
      </c>
      <c r="Z2659" s="24">
        <f t="shared" si="1584"/>
        <v>743.58846419527822</v>
      </c>
      <c r="AA2659" s="24">
        <f t="shared" si="1585"/>
        <v>9586.0850360548011</v>
      </c>
      <c r="AB2659" s="24">
        <f t="shared" si="1599"/>
        <v>946.98433475548563</v>
      </c>
      <c r="AC2659" s="24">
        <f t="shared" si="1600"/>
        <v>755.83638635832813</v>
      </c>
      <c r="AD2659" s="123">
        <f t="shared" si="1601"/>
        <v>13205</v>
      </c>
      <c r="AE2659" s="14">
        <f t="shared" si="1602"/>
        <v>220.08333333333334</v>
      </c>
      <c r="AF2659" s="24">
        <f t="shared" si="1586"/>
        <v>500</v>
      </c>
      <c r="AG2659" s="3">
        <f t="shared" si="1603"/>
        <v>-1</v>
      </c>
      <c r="AH2659" s="14">
        <f t="shared" si="1570"/>
        <v>0</v>
      </c>
      <c r="AI2659" s="14">
        <f t="shared" si="1571"/>
        <v>0</v>
      </c>
      <c r="AJ2659" s="14">
        <f t="shared" si="1572"/>
        <v>0.64999999999999991</v>
      </c>
      <c r="AK2659" s="14">
        <f t="shared" si="1573"/>
        <v>0.87999999999999989</v>
      </c>
      <c r="AL2659" s="24">
        <f t="shared" si="1604"/>
        <v>922.86815480965151</v>
      </c>
      <c r="AM2659" s="14">
        <f t="shared" si="1605"/>
        <v>707.60402646665977</v>
      </c>
      <c r="AN2659" s="138" t="str">
        <f t="shared" si="1606"/>
        <v>modifiée</v>
      </c>
      <c r="AP2659" s="124"/>
    </row>
    <row r="2660" spans="2:42" x14ac:dyDescent="0.25">
      <c r="B2660" s="3">
        <f t="shared" si="1587"/>
        <v>13210</v>
      </c>
      <c r="C2660" s="14">
        <f t="shared" si="1588"/>
        <v>220.16666666666666</v>
      </c>
      <c r="D2660" s="11">
        <f t="shared" si="1589"/>
        <v>1139.9003792114797</v>
      </c>
      <c r="E2660" s="11">
        <f t="shared" si="1574"/>
        <v>1168.0965971468263</v>
      </c>
      <c r="F2660" s="11">
        <f t="shared" si="1590"/>
        <v>645.58814976895803</v>
      </c>
      <c r="G2660" s="11">
        <f t="shared" si="1575"/>
        <v>919.46589205441944</v>
      </c>
      <c r="H2660" s="11">
        <f t="shared" si="1576"/>
        <v>755.96467348154943</v>
      </c>
      <c r="I2660" s="24">
        <f t="shared" si="1591"/>
        <v>645.58814976895803</v>
      </c>
      <c r="J2660" s="12">
        <f t="shared" si="1577"/>
        <v>0.19903728867336454</v>
      </c>
      <c r="K2660" s="24">
        <f t="shared" si="1578"/>
        <v>806.6962415263115</v>
      </c>
      <c r="L2660" s="12">
        <f t="shared" si="1592"/>
        <v>0.14526458017641738</v>
      </c>
      <c r="M2660" s="24">
        <f t="shared" si="1593"/>
        <v>919.46589205441944</v>
      </c>
      <c r="N2660" s="12">
        <f t="shared" si="1579"/>
        <v>0.74105830475257228</v>
      </c>
      <c r="O2660" s="24">
        <f t="shared" si="1580"/>
        <v>650</v>
      </c>
      <c r="P2660" s="12">
        <f t="shared" si="1594"/>
        <v>0.20350110253532772</v>
      </c>
      <c r="Q2660" s="24">
        <f t="shared" si="1595"/>
        <v>755.96467348154943</v>
      </c>
      <c r="R2660" s="12">
        <f t="shared" si="1581"/>
        <v>0.22959227179526218</v>
      </c>
      <c r="S2660" s="24">
        <f t="shared" si="1582"/>
        <v>1258.8086549848199</v>
      </c>
      <c r="T2660" s="12">
        <f t="shared" si="1596"/>
        <v>0.12861211293977298</v>
      </c>
      <c r="W2660" s="24">
        <f t="shared" si="1597"/>
        <v>1138.3682600994721</v>
      </c>
      <c r="X2660" s="24">
        <f t="shared" si="1598"/>
        <v>650</v>
      </c>
      <c r="Y2660" s="13">
        <f t="shared" si="1583"/>
        <v>0.23596148780979415</v>
      </c>
      <c r="Z2660" s="24">
        <f t="shared" si="1584"/>
        <v>743.20842618385541</v>
      </c>
      <c r="AA2660" s="24">
        <f t="shared" si="1585"/>
        <v>9585.788369740585</v>
      </c>
      <c r="AB2660" s="24">
        <f t="shared" si="1599"/>
        <v>947.16646679051075</v>
      </c>
      <c r="AC2660" s="24">
        <f t="shared" si="1600"/>
        <v>755.96467348154943</v>
      </c>
      <c r="AD2660" s="123">
        <f t="shared" si="1601"/>
        <v>13210</v>
      </c>
      <c r="AE2660" s="14">
        <f t="shared" si="1602"/>
        <v>220.16666666666666</v>
      </c>
      <c r="AF2660" s="24">
        <f t="shared" si="1586"/>
        <v>500</v>
      </c>
      <c r="AG2660" s="3">
        <f t="shared" si="1603"/>
        <v>-1</v>
      </c>
      <c r="AH2660" s="14">
        <f t="shared" si="1570"/>
        <v>0</v>
      </c>
      <c r="AI2660" s="14">
        <f t="shared" si="1571"/>
        <v>0</v>
      </c>
      <c r="AJ2660" s="14">
        <f t="shared" si="1572"/>
        <v>0.64999999999999991</v>
      </c>
      <c r="AK2660" s="14">
        <f t="shared" si="1573"/>
        <v>0.87999999999999989</v>
      </c>
      <c r="AL2660" s="24">
        <f t="shared" si="1604"/>
        <v>923.03727412515661</v>
      </c>
      <c r="AM2660" s="14">
        <f t="shared" si="1605"/>
        <v>707.70628815084115</v>
      </c>
      <c r="AN2660" s="138" t="str">
        <f t="shared" si="1606"/>
        <v>modifiée</v>
      </c>
      <c r="AP2660" s="124"/>
    </row>
    <row r="2661" spans="2:42" x14ac:dyDescent="0.25">
      <c r="B2661" s="3">
        <f t="shared" si="1587"/>
        <v>13215</v>
      </c>
      <c r="C2661" s="14">
        <f t="shared" si="1588"/>
        <v>220.25</v>
      </c>
      <c r="D2661" s="11">
        <f t="shared" si="1589"/>
        <v>1139.957047743266</v>
      </c>
      <c r="E2661" s="11">
        <f t="shared" si="1574"/>
        <v>1168.3173725731986</v>
      </c>
      <c r="F2661" s="11">
        <f t="shared" si="1590"/>
        <v>645.73341434913448</v>
      </c>
      <c r="G2661" s="11">
        <f t="shared" si="1575"/>
        <v>919.66939315695481</v>
      </c>
      <c r="H2661" s="11">
        <f t="shared" si="1576"/>
        <v>756.0932855944892</v>
      </c>
      <c r="I2661" s="24">
        <f t="shared" si="1591"/>
        <v>645.73341434913448</v>
      </c>
      <c r="J2661" s="12">
        <f t="shared" si="1577"/>
        <v>0.19898264964650877</v>
      </c>
      <c r="K2661" s="24">
        <f t="shared" si="1578"/>
        <v>806.91775379224771</v>
      </c>
      <c r="L2661" s="12">
        <f t="shared" si="1592"/>
        <v>0.14520140318513797</v>
      </c>
      <c r="M2661" s="24">
        <f t="shared" si="1593"/>
        <v>919.66939315695481</v>
      </c>
      <c r="N2661" s="12">
        <f t="shared" si="1579"/>
        <v>0.74105830475257228</v>
      </c>
      <c r="O2661" s="24">
        <f t="shared" si="1580"/>
        <v>650</v>
      </c>
      <c r="P2661" s="12">
        <f t="shared" si="1594"/>
        <v>0.20336429399563691</v>
      </c>
      <c r="Q2661" s="24">
        <f t="shared" si="1595"/>
        <v>756.0932855944892</v>
      </c>
      <c r="R2661" s="12">
        <f t="shared" si="1581"/>
        <v>0.23026148999542645</v>
      </c>
      <c r="S2661" s="24">
        <f t="shared" si="1582"/>
        <v>1255.1501289218777</v>
      </c>
      <c r="T2661" s="12">
        <f t="shared" si="1596"/>
        <v>0.12893603956423863</v>
      </c>
      <c r="W2661" s="24">
        <f t="shared" si="1597"/>
        <v>1138.6042215872819</v>
      </c>
      <c r="X2661" s="24">
        <f t="shared" si="1598"/>
        <v>650</v>
      </c>
      <c r="Y2661" s="13">
        <f t="shared" si="1583"/>
        <v>0.23594607415325342</v>
      </c>
      <c r="Z2661" s="24">
        <f t="shared" si="1584"/>
        <v>742.82877464791568</v>
      </c>
      <c r="AA2661" s="24">
        <f t="shared" si="1585"/>
        <v>9585.4933026582421</v>
      </c>
      <c r="AB2661" s="24">
        <f t="shared" si="1599"/>
        <v>947.34875359088551</v>
      </c>
      <c r="AC2661" s="24">
        <f t="shared" si="1600"/>
        <v>756.0932855944892</v>
      </c>
      <c r="AD2661" s="123">
        <f t="shared" si="1601"/>
        <v>13215</v>
      </c>
      <c r="AE2661" s="14">
        <f t="shared" si="1602"/>
        <v>220.25</v>
      </c>
      <c r="AF2661" s="24">
        <f t="shared" si="1586"/>
        <v>500</v>
      </c>
      <c r="AG2661" s="3">
        <f t="shared" si="1603"/>
        <v>-1</v>
      </c>
      <c r="AH2661" s="14">
        <f t="shared" si="1570"/>
        <v>0</v>
      </c>
      <c r="AI2661" s="14">
        <f t="shared" si="1571"/>
        <v>0</v>
      </c>
      <c r="AJ2661" s="14">
        <f t="shared" si="1572"/>
        <v>0.64999999999999991</v>
      </c>
      <c r="AK2661" s="14">
        <f t="shared" si="1573"/>
        <v>0.87999999999999989</v>
      </c>
      <c r="AL2661" s="24">
        <f t="shared" si="1604"/>
        <v>923.20653538616352</v>
      </c>
      <c r="AM2661" s="14">
        <f t="shared" si="1605"/>
        <v>707.80884918504523</v>
      </c>
      <c r="AN2661" s="138" t="str">
        <f t="shared" si="1606"/>
        <v>modifiée</v>
      </c>
      <c r="AP2661" s="124"/>
    </row>
    <row r="2662" spans="2:42" x14ac:dyDescent="0.25">
      <c r="B2662" s="3">
        <f t="shared" si="1587"/>
        <v>13220</v>
      </c>
      <c r="C2662" s="14">
        <f t="shared" si="1588"/>
        <v>220.33333333333334</v>
      </c>
      <c r="D2662" s="11">
        <f t="shared" si="1589"/>
        <v>1140.0136948502759</v>
      </c>
      <c r="E2662" s="11">
        <f t="shared" si="1574"/>
        <v>1168.5381479995708</v>
      </c>
      <c r="F2662" s="11">
        <f t="shared" si="1590"/>
        <v>645.87861575231966</v>
      </c>
      <c r="G2662" s="11">
        <f t="shared" si="1575"/>
        <v>919.87275745095042</v>
      </c>
      <c r="H2662" s="11">
        <f t="shared" si="1576"/>
        <v>756.22222163405343</v>
      </c>
      <c r="I2662" s="24">
        <f t="shared" si="1591"/>
        <v>645.87861575231966</v>
      </c>
      <c r="J2662" s="12">
        <f t="shared" si="1577"/>
        <v>0.19892789228917646</v>
      </c>
      <c r="K2662" s="24">
        <f t="shared" si="1578"/>
        <v>807.13986786219402</v>
      </c>
      <c r="L2662" s="12">
        <f t="shared" si="1592"/>
        <v>0.14513816929408649</v>
      </c>
      <c r="M2662" s="24">
        <f t="shared" si="1593"/>
        <v>919.87275745095042</v>
      </c>
      <c r="N2662" s="12">
        <f t="shared" si="1579"/>
        <v>0.74105830475257228</v>
      </c>
      <c r="O2662" s="24">
        <f t="shared" si="1580"/>
        <v>650</v>
      </c>
      <c r="P2662" s="12">
        <f t="shared" si="1594"/>
        <v>0.2032275930116019</v>
      </c>
      <c r="Q2662" s="24">
        <f t="shared" si="1595"/>
        <v>756.22222163405343</v>
      </c>
      <c r="R2662" s="12">
        <f t="shared" si="1581"/>
        <v>0.23092941042987278</v>
      </c>
      <c r="S2662" s="24">
        <f t="shared" si="1582"/>
        <v>1251.5198402642127</v>
      </c>
      <c r="T2662" s="12">
        <f t="shared" si="1596"/>
        <v>0.12925889965445542</v>
      </c>
      <c r="W2662" s="24">
        <f t="shared" si="1597"/>
        <v>1138.8401676614351</v>
      </c>
      <c r="X2662" s="24">
        <f t="shared" si="1598"/>
        <v>650</v>
      </c>
      <c r="Y2662" s="13">
        <f t="shared" si="1583"/>
        <v>0.23593070562915791</v>
      </c>
      <c r="Z2662" s="24">
        <f t="shared" si="1584"/>
        <v>742.44950845339304</v>
      </c>
      <c r="AA2662" s="24">
        <f t="shared" si="1585"/>
        <v>9585.199825865704</v>
      </c>
      <c r="AB2662" s="24">
        <f t="shared" si="1599"/>
        <v>947.53119464774431</v>
      </c>
      <c r="AC2662" s="24">
        <f t="shared" si="1600"/>
        <v>756.22222163405343</v>
      </c>
      <c r="AD2662" s="123">
        <f t="shared" si="1601"/>
        <v>13220</v>
      </c>
      <c r="AE2662" s="14">
        <f t="shared" si="1602"/>
        <v>220.33333333333334</v>
      </c>
      <c r="AF2662" s="24">
        <f t="shared" si="1586"/>
        <v>500</v>
      </c>
      <c r="AG2662" s="3">
        <f t="shared" si="1603"/>
        <v>-1</v>
      </c>
      <c r="AH2662" s="14">
        <f t="shared" ref="AH2662:AH2725" si="1607">IF(AC2662&lt;=450,AthetaR30_0,IF(AC2662&gt;=650,AthetaR30_2,(IF(AC2662&lt;=550,AthetaR30_0+(AthetaR30_1-AthetaR30_0)/100*(AC2662-450),AthetaR30_1+(AthetaR30_2-AthetaR30_1)/100*(AC2662-550)))))</f>
        <v>0</v>
      </c>
      <c r="AI2662" s="14">
        <f t="shared" ref="AI2662:AI2725" si="1608">IF(AC2662&lt;=450,AthetaR60_0,IF(AC2662&gt;=650,AthetaR60_2,(IF(AC2662&lt;=550,AthetaR60_0+(AthetaR60_1-AthetaR60_0)/100*(AC2662-450),AthetaR60_1+(AthetaR60_2-AthetaR60_1)/100*(AC2662-550)))))</f>
        <v>0</v>
      </c>
      <c r="AJ2662" s="14">
        <f t="shared" ref="AJ2662:AJ2725" si="1609">IF(AC2662&lt;=450,AthetaR90_0,IF(AC2662&gt;=650,AthetaR90_2,(IF(AC2662&lt;=550,AthetaR90_0+(AthetaR90_1-AthetaR90_0)/100*(AC2662-450),AthetaR90_1+(AthetaR90_2-AthetaR90_1)/100*(AC2662-550)))))</f>
        <v>0.64999999999999991</v>
      </c>
      <c r="AK2662" s="14">
        <f t="shared" ref="AK2662:AK2725" si="1610">IF(AC2662&lt;=450,AthetaR120_0,IF(AC2662&gt;=650,AthetaR120_2,(IF(AC2662&lt;=550,AthetaR120_0+(AthetaR120_1-AthetaR120_0)/100*(AC2662-450),AthetaR120_1+(AthetaR120_2-AthetaR120_1)/100*(AC2662-550)))))</f>
        <v>0.87999999999999989</v>
      </c>
      <c r="AL2662" s="24">
        <f t="shared" si="1604"/>
        <v>923.37593810484418</v>
      </c>
      <c r="AM2662" s="14">
        <f t="shared" si="1605"/>
        <v>707.91170854825327</v>
      </c>
      <c r="AN2662" s="138" t="str">
        <f t="shared" si="1606"/>
        <v>modifiée</v>
      </c>
      <c r="AP2662" s="124"/>
    </row>
    <row r="2663" spans="2:42" x14ac:dyDescent="0.25">
      <c r="B2663" s="3">
        <f t="shared" si="1587"/>
        <v>13225</v>
      </c>
      <c r="C2663" s="14">
        <f t="shared" si="1588"/>
        <v>220.41666666666666</v>
      </c>
      <c r="D2663" s="11">
        <f t="shared" si="1589"/>
        <v>1140.0703205487039</v>
      </c>
      <c r="E2663" s="11">
        <f t="shared" si="1574"/>
        <v>1168.7589234259431</v>
      </c>
      <c r="F2663" s="11">
        <f t="shared" si="1590"/>
        <v>646.02375392161377</v>
      </c>
      <c r="G2663" s="11">
        <f t="shared" si="1575"/>
        <v>920.07598504396196</v>
      </c>
      <c r="H2663" s="11">
        <f t="shared" si="1576"/>
        <v>756.3514805337079</v>
      </c>
      <c r="I2663" s="24">
        <f t="shared" si="1591"/>
        <v>646.02375392161377</v>
      </c>
      <c r="J2663" s="12">
        <f t="shared" si="1577"/>
        <v>0.198873016253694</v>
      </c>
      <c r="K2663" s="24">
        <f t="shared" si="1578"/>
        <v>807.36258604117324</v>
      </c>
      <c r="L2663" s="12">
        <f t="shared" si="1592"/>
        <v>0.14507487831357224</v>
      </c>
      <c r="M2663" s="24">
        <f t="shared" si="1593"/>
        <v>920.07598504396196</v>
      </c>
      <c r="N2663" s="12">
        <f t="shared" si="1579"/>
        <v>0.74105830475257228</v>
      </c>
      <c r="O2663" s="24">
        <f t="shared" si="1580"/>
        <v>650</v>
      </c>
      <c r="P2663" s="12">
        <f t="shared" si="1594"/>
        <v>0.20309099949843654</v>
      </c>
      <c r="Q2663" s="24">
        <f t="shared" si="1595"/>
        <v>756.3514805337079</v>
      </c>
      <c r="R2663" s="12">
        <f t="shared" si="1581"/>
        <v>0.23159602507668828</v>
      </c>
      <c r="S2663" s="24">
        <f t="shared" si="1582"/>
        <v>1247.9175268997062</v>
      </c>
      <c r="T2663" s="12">
        <f t="shared" si="1596"/>
        <v>0.12958068986292842</v>
      </c>
      <c r="W2663" s="24">
        <f t="shared" si="1597"/>
        <v>1139.0760983670643</v>
      </c>
      <c r="X2663" s="24">
        <f t="shared" si="1598"/>
        <v>650</v>
      </c>
      <c r="Y2663" s="13">
        <f t="shared" si="1583"/>
        <v>0.23591538200853238</v>
      </c>
      <c r="Z2663" s="24">
        <f t="shared" si="1584"/>
        <v>742.07062647196835</v>
      </c>
      <c r="AA2663" s="24">
        <f t="shared" si="1585"/>
        <v>9584.9079304681072</v>
      </c>
      <c r="AB2663" s="24">
        <f t="shared" si="1599"/>
        <v>947.71378945038612</v>
      </c>
      <c r="AC2663" s="24">
        <f t="shared" si="1600"/>
        <v>756.3514805337079</v>
      </c>
      <c r="AD2663" s="123">
        <f t="shared" si="1601"/>
        <v>13225</v>
      </c>
      <c r="AE2663" s="14">
        <f t="shared" si="1602"/>
        <v>220.41666666666666</v>
      </c>
      <c r="AF2663" s="24">
        <f t="shared" si="1586"/>
        <v>500</v>
      </c>
      <c r="AG2663" s="3">
        <f t="shared" si="1603"/>
        <v>-1</v>
      </c>
      <c r="AH2663" s="14">
        <f t="shared" si="1607"/>
        <v>0</v>
      </c>
      <c r="AI2663" s="14">
        <f t="shared" si="1608"/>
        <v>0</v>
      </c>
      <c r="AJ2663" s="14">
        <f t="shared" si="1609"/>
        <v>0.64999999999999991</v>
      </c>
      <c r="AK2663" s="14">
        <f t="shared" si="1610"/>
        <v>0.87999999999999989</v>
      </c>
      <c r="AL2663" s="24">
        <f t="shared" si="1604"/>
        <v>923.54548179170433</v>
      </c>
      <c r="AM2663" s="14">
        <f t="shared" si="1605"/>
        <v>708.01486521634445</v>
      </c>
      <c r="AN2663" s="138" t="str">
        <f t="shared" si="1606"/>
        <v>modifiée</v>
      </c>
      <c r="AP2663" s="124"/>
    </row>
    <row r="2664" spans="2:42" x14ac:dyDescent="0.25">
      <c r="B2664" s="3">
        <f t="shared" si="1587"/>
        <v>13230</v>
      </c>
      <c r="C2664" s="14">
        <f t="shared" si="1588"/>
        <v>220.5</v>
      </c>
      <c r="D2664" s="11">
        <f t="shared" si="1589"/>
        <v>1140.1269248547251</v>
      </c>
      <c r="E2664" s="11">
        <f t="shared" si="1574"/>
        <v>1168.9796988523153</v>
      </c>
      <c r="F2664" s="11">
        <f t="shared" si="1590"/>
        <v>646.16882879992738</v>
      </c>
      <c r="G2664" s="11">
        <f t="shared" si="1575"/>
        <v>920.27907604346035</v>
      </c>
      <c r="H2664" s="11">
        <f t="shared" si="1576"/>
        <v>756.4810612235708</v>
      </c>
      <c r="I2664" s="24">
        <f t="shared" si="1591"/>
        <v>646.16882879992738</v>
      </c>
      <c r="J2664" s="12">
        <f t="shared" si="1577"/>
        <v>0.19881802119116299</v>
      </c>
      <c r="K2664" s="24">
        <f t="shared" si="1578"/>
        <v>807.58591064544453</v>
      </c>
      <c r="L2664" s="12">
        <f t="shared" si="1592"/>
        <v>0.14501153005320874</v>
      </c>
      <c r="M2664" s="24">
        <f t="shared" si="1593"/>
        <v>920.27907604346035</v>
      </c>
      <c r="N2664" s="12">
        <f t="shared" si="1579"/>
        <v>0.74105830475257228</v>
      </c>
      <c r="O2664" s="24">
        <f t="shared" si="1580"/>
        <v>650</v>
      </c>
      <c r="P2664" s="12">
        <f t="shared" si="1594"/>
        <v>0.20295451337153889</v>
      </c>
      <c r="Q2664" s="24">
        <f t="shared" si="1595"/>
        <v>756.4810612235708</v>
      </c>
      <c r="R2664" s="12">
        <f t="shared" si="1581"/>
        <v>0.23226132606042188</v>
      </c>
      <c r="S2664" s="24">
        <f t="shared" si="1582"/>
        <v>1244.3429293877261</v>
      </c>
      <c r="T2664" s="12">
        <f t="shared" si="1596"/>
        <v>0.12990140693431507</v>
      </c>
      <c r="W2664" s="24">
        <f t="shared" si="1597"/>
        <v>1139.3120137490728</v>
      </c>
      <c r="X2664" s="24">
        <f t="shared" si="1598"/>
        <v>650</v>
      </c>
      <c r="Y2664" s="13">
        <f t="shared" si="1583"/>
        <v>0.23590010306362122</v>
      </c>
      <c r="Z2664" s="24">
        <f t="shared" si="1584"/>
        <v>741.69212758106369</v>
      </c>
      <c r="AA2664" s="24">
        <f t="shared" si="1585"/>
        <v>9584.6176076182383</v>
      </c>
      <c r="AB2664" s="24">
        <f t="shared" si="1599"/>
        <v>947.89653748632179</v>
      </c>
      <c r="AC2664" s="24">
        <f t="shared" si="1600"/>
        <v>756.4810612235708</v>
      </c>
      <c r="AD2664" s="123">
        <f t="shared" si="1601"/>
        <v>13230</v>
      </c>
      <c r="AE2664" s="14">
        <f t="shared" si="1602"/>
        <v>220.5</v>
      </c>
      <c r="AF2664" s="24">
        <f t="shared" si="1586"/>
        <v>500</v>
      </c>
      <c r="AG2664" s="3">
        <f t="shared" si="1603"/>
        <v>-1</v>
      </c>
      <c r="AH2664" s="14">
        <f t="shared" si="1607"/>
        <v>0</v>
      </c>
      <c r="AI2664" s="14">
        <f t="shared" si="1608"/>
        <v>0</v>
      </c>
      <c r="AJ2664" s="14">
        <f t="shared" si="1609"/>
        <v>0.64999999999999991</v>
      </c>
      <c r="AK2664" s="14">
        <f t="shared" si="1610"/>
        <v>0.87999999999999989</v>
      </c>
      <c r="AL2664" s="24">
        <f t="shared" si="1604"/>
        <v>923.71516595562798</v>
      </c>
      <c r="AM2664" s="14">
        <f t="shared" si="1605"/>
        <v>708.11831816218319</v>
      </c>
      <c r="AN2664" s="138" t="str">
        <f t="shared" si="1606"/>
        <v>modifiée</v>
      </c>
      <c r="AP2664" s="124"/>
    </row>
    <row r="2665" spans="2:42" x14ac:dyDescent="0.25">
      <c r="B2665" s="3">
        <f t="shared" si="1587"/>
        <v>13235</v>
      </c>
      <c r="C2665" s="14">
        <f t="shared" si="1588"/>
        <v>220.58333333333334</v>
      </c>
      <c r="D2665" s="11">
        <f t="shared" si="1589"/>
        <v>1140.1835077844976</v>
      </c>
      <c r="E2665" s="11">
        <f t="shared" si="1574"/>
        <v>1169.2004742786876</v>
      </c>
      <c r="F2665" s="11">
        <f t="shared" si="1590"/>
        <v>646.31384032998062</v>
      </c>
      <c r="G2665" s="11">
        <f t="shared" si="1575"/>
        <v>920.48203055683189</v>
      </c>
      <c r="H2665" s="11">
        <f t="shared" si="1576"/>
        <v>756.61096263050513</v>
      </c>
      <c r="I2665" s="24">
        <f t="shared" si="1591"/>
        <v>646.31384032998062</v>
      </c>
      <c r="J2665" s="12">
        <f t="shared" si="1577"/>
        <v>0.198762906751456</v>
      </c>
      <c r="K2665" s="24">
        <f t="shared" si="1578"/>
        <v>807.80984400256807</v>
      </c>
      <c r="L2665" s="12">
        <f t="shared" si="1592"/>
        <v>0.14494812432183371</v>
      </c>
      <c r="M2665" s="24">
        <f t="shared" si="1593"/>
        <v>920.48203055683189</v>
      </c>
      <c r="N2665" s="12">
        <f t="shared" si="1579"/>
        <v>0.74105830475257228</v>
      </c>
      <c r="O2665" s="24">
        <f t="shared" si="1580"/>
        <v>650</v>
      </c>
      <c r="P2665" s="12">
        <f t="shared" si="1594"/>
        <v>0.20281813454619574</v>
      </c>
      <c r="Q2665" s="24">
        <f t="shared" si="1595"/>
        <v>756.61096263050513</v>
      </c>
      <c r="R2665" s="12">
        <f t="shared" si="1581"/>
        <v>0.23292530565131822</v>
      </c>
      <c r="S2665" s="24">
        <f t="shared" si="1582"/>
        <v>1240.7957909311326</v>
      </c>
      <c r="T2665" s="12">
        <f t="shared" si="1596"/>
        <v>0.13022104770465531</v>
      </c>
      <c r="W2665" s="24">
        <f t="shared" si="1597"/>
        <v>1139.5479138521364</v>
      </c>
      <c r="X2665" s="24">
        <f t="shared" si="1598"/>
        <v>650</v>
      </c>
      <c r="Y2665" s="13">
        <f t="shared" si="1583"/>
        <v>0.2358848685678667</v>
      </c>
      <c r="Z2665" s="24">
        <f t="shared" si="1584"/>
        <v>741.31401066377975</v>
      </c>
      <c r="AA2665" s="24">
        <f t="shared" si="1585"/>
        <v>9584.3288485156409</v>
      </c>
      <c r="AB2665" s="24">
        <f t="shared" si="1599"/>
        <v>948.07943824132076</v>
      </c>
      <c r="AC2665" s="24">
        <f t="shared" si="1600"/>
        <v>756.61096263050513</v>
      </c>
      <c r="AD2665" s="123">
        <f t="shared" si="1601"/>
        <v>13235</v>
      </c>
      <c r="AE2665" s="14">
        <f t="shared" si="1602"/>
        <v>220.58333333333334</v>
      </c>
      <c r="AF2665" s="24">
        <f t="shared" si="1586"/>
        <v>500</v>
      </c>
      <c r="AG2665" s="3">
        <f t="shared" si="1603"/>
        <v>-1</v>
      </c>
      <c r="AH2665" s="14">
        <f t="shared" si="1607"/>
        <v>0</v>
      </c>
      <c r="AI2665" s="14">
        <f t="shared" si="1608"/>
        <v>0</v>
      </c>
      <c r="AJ2665" s="14">
        <f t="shared" si="1609"/>
        <v>0.64999999999999991</v>
      </c>
      <c r="AK2665" s="14">
        <f t="shared" si="1610"/>
        <v>0.87999999999999989</v>
      </c>
      <c r="AL2665" s="24">
        <f t="shared" si="1604"/>
        <v>923.88499010392093</v>
      </c>
      <c r="AM2665" s="14">
        <f t="shared" si="1605"/>
        <v>708.22206635570546</v>
      </c>
      <c r="AN2665" s="138" t="str">
        <f t="shared" si="1606"/>
        <v>modifiée</v>
      </c>
      <c r="AP2665" s="124"/>
    </row>
    <row r="2666" spans="2:42" x14ac:dyDescent="0.25">
      <c r="B2666" s="3">
        <f t="shared" si="1587"/>
        <v>13240</v>
      </c>
      <c r="C2666" s="14">
        <f t="shared" si="1588"/>
        <v>220.66666666666666</v>
      </c>
      <c r="D2666" s="11">
        <f t="shared" si="1589"/>
        <v>1140.2400693541599</v>
      </c>
      <c r="E2666" s="11">
        <f t="shared" si="1574"/>
        <v>1169.4212497050598</v>
      </c>
      <c r="F2666" s="11">
        <f t="shared" si="1590"/>
        <v>646.45878845430241</v>
      </c>
      <c r="G2666" s="11">
        <f t="shared" si="1575"/>
        <v>920.68484869137808</v>
      </c>
      <c r="H2666" s="11">
        <f t="shared" si="1576"/>
        <v>756.74118367820984</v>
      </c>
      <c r="I2666" s="24">
        <f t="shared" si="1591"/>
        <v>646.45878845430241</v>
      </c>
      <c r="J2666" s="12">
        <f t="shared" si="1577"/>
        <v>0.19870767258321148</v>
      </c>
      <c r="K2666" s="24">
        <f t="shared" si="1578"/>
        <v>808.03438845147218</v>
      </c>
      <c r="L2666" s="12">
        <f t="shared" si="1592"/>
        <v>0.14488466092760174</v>
      </c>
      <c r="M2666" s="24">
        <f t="shared" si="1593"/>
        <v>920.68484869137808</v>
      </c>
      <c r="N2666" s="12">
        <f t="shared" si="1579"/>
        <v>0.74105830475257228</v>
      </c>
      <c r="O2666" s="24">
        <f t="shared" si="1580"/>
        <v>650</v>
      </c>
      <c r="P2666" s="12">
        <f t="shared" si="1594"/>
        <v>0.20268186293794782</v>
      </c>
      <c r="Q2666" s="24">
        <f t="shared" si="1595"/>
        <v>756.74118367820984</v>
      </c>
      <c r="R2666" s="12">
        <f t="shared" si="1581"/>
        <v>0.23358795626453333</v>
      </c>
      <c r="S2666" s="24">
        <f t="shared" si="1582"/>
        <v>1237.2758573485803</v>
      </c>
      <c r="T2666" s="12">
        <f t="shared" si="1596"/>
        <v>0.13053960910079529</v>
      </c>
      <c r="W2666" s="24">
        <f t="shared" si="1597"/>
        <v>1139.7837987207042</v>
      </c>
      <c r="X2666" s="24">
        <f t="shared" si="1598"/>
        <v>650</v>
      </c>
      <c r="Y2666" s="13">
        <f t="shared" si="1583"/>
        <v>0.23586967829591238</v>
      </c>
      <c r="Z2666" s="24">
        <f t="shared" si="1584"/>
        <v>740.93627460889024</v>
      </c>
      <c r="AA2666" s="24">
        <f t="shared" si="1585"/>
        <v>9584.0416444067705</v>
      </c>
      <c r="AB2666" s="24">
        <f t="shared" si="1599"/>
        <v>948.26249119945703</v>
      </c>
      <c r="AC2666" s="24">
        <f t="shared" si="1600"/>
        <v>756.74118367820984</v>
      </c>
      <c r="AD2666" s="123">
        <f t="shared" si="1601"/>
        <v>13240</v>
      </c>
      <c r="AE2666" s="14">
        <f t="shared" si="1602"/>
        <v>220.66666666666666</v>
      </c>
      <c r="AF2666" s="24">
        <f t="shared" si="1586"/>
        <v>500</v>
      </c>
      <c r="AG2666" s="3">
        <f t="shared" si="1603"/>
        <v>-1</v>
      </c>
      <c r="AH2666" s="14">
        <f t="shared" si="1607"/>
        <v>0</v>
      </c>
      <c r="AI2666" s="14">
        <f t="shared" si="1608"/>
        <v>0</v>
      </c>
      <c r="AJ2666" s="14">
        <f t="shared" si="1609"/>
        <v>0.64999999999999991</v>
      </c>
      <c r="AK2666" s="14">
        <f t="shared" si="1610"/>
        <v>0.87999999999999989</v>
      </c>
      <c r="AL2666" s="24">
        <f t="shared" si="1604"/>
        <v>924.05495374235466</v>
      </c>
      <c r="AM2666" s="14">
        <f t="shared" si="1605"/>
        <v>708.32610876400508</v>
      </c>
      <c r="AN2666" s="138" t="str">
        <f t="shared" si="1606"/>
        <v>modifiée</v>
      </c>
      <c r="AP2666" s="124"/>
    </row>
    <row r="2667" spans="2:42" x14ac:dyDescent="0.25">
      <c r="B2667" s="3">
        <f t="shared" si="1587"/>
        <v>13245</v>
      </c>
      <c r="C2667" s="14">
        <f t="shared" si="1588"/>
        <v>220.75</v>
      </c>
      <c r="D2667" s="11">
        <f t="shared" si="1589"/>
        <v>1140.2966095798336</v>
      </c>
      <c r="E2667" s="11">
        <f t="shared" si="1574"/>
        <v>1169.6420251314321</v>
      </c>
      <c r="F2667" s="11">
        <f t="shared" si="1590"/>
        <v>646.60367311522998</v>
      </c>
      <c r="G2667" s="11">
        <f t="shared" si="1575"/>
        <v>920.88753055431607</v>
      </c>
      <c r="H2667" s="11">
        <f t="shared" si="1576"/>
        <v>756.8717232873106</v>
      </c>
      <c r="I2667" s="24">
        <f t="shared" si="1591"/>
        <v>646.60367311522998</v>
      </c>
      <c r="J2667" s="12">
        <f t="shared" si="1577"/>
        <v>0.19865231833382932</v>
      </c>
      <c r="K2667" s="24">
        <f t="shared" si="1578"/>
        <v>808.25954634251946</v>
      </c>
      <c r="L2667" s="12">
        <f t="shared" si="1592"/>
        <v>0.14482113967788113</v>
      </c>
      <c r="M2667" s="24">
        <f t="shared" si="1593"/>
        <v>920.88753055431607</v>
      </c>
      <c r="N2667" s="12">
        <f t="shared" si="1579"/>
        <v>0.74105830475257228</v>
      </c>
      <c r="O2667" s="24">
        <f t="shared" si="1580"/>
        <v>650</v>
      </c>
      <c r="P2667" s="12">
        <f t="shared" si="1594"/>
        <v>0.20254569846220696</v>
      </c>
      <c r="Q2667" s="24">
        <f t="shared" si="1595"/>
        <v>756.8717232873106</v>
      </c>
      <c r="R2667" s="12">
        <f t="shared" si="1581"/>
        <v>0.2342492704593373</v>
      </c>
      <c r="S2667" s="24">
        <f t="shared" si="1582"/>
        <v>1233.7828770470903</v>
      </c>
      <c r="T2667" s="12">
        <f t="shared" si="1596"/>
        <v>0.13085708813957711</v>
      </c>
      <c r="W2667" s="24">
        <f t="shared" si="1597"/>
        <v>1140.0196683990002</v>
      </c>
      <c r="X2667" s="24">
        <f t="shared" si="1598"/>
        <v>650</v>
      </c>
      <c r="Y2667" s="13">
        <f t="shared" si="1583"/>
        <v>0.23585453202359433</v>
      </c>
      <c r="Z2667" s="24">
        <f t="shared" si="1584"/>
        <v>740.55891831079634</v>
      </c>
      <c r="AA2667" s="24">
        <f t="shared" si="1585"/>
        <v>9583.7559865846542</v>
      </c>
      <c r="AB2667" s="24">
        <f t="shared" si="1599"/>
        <v>948.44569584315536</v>
      </c>
      <c r="AC2667" s="24">
        <f t="shared" si="1600"/>
        <v>756.8717232873106</v>
      </c>
      <c r="AD2667" s="123">
        <f t="shared" si="1601"/>
        <v>13245</v>
      </c>
      <c r="AE2667" s="14">
        <f t="shared" si="1602"/>
        <v>220.75</v>
      </c>
      <c r="AF2667" s="24">
        <f t="shared" si="1586"/>
        <v>500</v>
      </c>
      <c r="AG2667" s="3">
        <f t="shared" si="1603"/>
        <v>-1</v>
      </c>
      <c r="AH2667" s="14">
        <f t="shared" si="1607"/>
        <v>0</v>
      </c>
      <c r="AI2667" s="14">
        <f t="shared" si="1608"/>
        <v>0</v>
      </c>
      <c r="AJ2667" s="14">
        <f t="shared" si="1609"/>
        <v>0.64999999999999991</v>
      </c>
      <c r="AK2667" s="14">
        <f t="shared" si="1610"/>
        <v>0.87999999999999989</v>
      </c>
      <c r="AL2667" s="24">
        <f t="shared" si="1604"/>
        <v>924.22505637520919</v>
      </c>
      <c r="AM2667" s="14">
        <f t="shared" si="1605"/>
        <v>708.43044435141815</v>
      </c>
      <c r="AN2667" s="138" t="str">
        <f t="shared" si="1606"/>
        <v>modifiée</v>
      </c>
      <c r="AP2667" s="124"/>
    </row>
    <row r="2668" spans="2:42" x14ac:dyDescent="0.25">
      <c r="B2668" s="3">
        <f t="shared" si="1587"/>
        <v>13250</v>
      </c>
      <c r="C2668" s="14">
        <f t="shared" si="1588"/>
        <v>220.83333333333334</v>
      </c>
      <c r="D2668" s="11">
        <f t="shared" si="1589"/>
        <v>1140.3531284776204</v>
      </c>
      <c r="E2668" s="11">
        <f t="shared" si="1574"/>
        <v>1169.8628005578043</v>
      </c>
      <c r="F2668" s="11">
        <f t="shared" si="1590"/>
        <v>646.74849425490788</v>
      </c>
      <c r="G2668" s="11">
        <f t="shared" si="1575"/>
        <v>921.09007625277832</v>
      </c>
      <c r="H2668" s="11">
        <f t="shared" si="1576"/>
        <v>757.00258037545018</v>
      </c>
      <c r="I2668" s="24">
        <f t="shared" si="1591"/>
        <v>646.74849425490788</v>
      </c>
      <c r="J2668" s="12">
        <f t="shared" si="1577"/>
        <v>0.19859684364946606</v>
      </c>
      <c r="K2668" s="24">
        <f t="shared" si="1578"/>
        <v>808.4853200375743</v>
      </c>
      <c r="L2668" s="12">
        <f t="shared" si="1592"/>
        <v>0.14475756037935097</v>
      </c>
      <c r="M2668" s="24">
        <f t="shared" si="1593"/>
        <v>921.09007625277832</v>
      </c>
      <c r="N2668" s="12">
        <f t="shared" si="1579"/>
        <v>0.74105830475257228</v>
      </c>
      <c r="O2668" s="24">
        <f t="shared" si="1580"/>
        <v>650</v>
      </c>
      <c r="P2668" s="12">
        <f t="shared" si="1594"/>
        <v>0.20240964103463879</v>
      </c>
      <c r="Q2668" s="24">
        <f t="shared" si="1595"/>
        <v>757.00258037545018</v>
      </c>
      <c r="R2668" s="12">
        <f t="shared" si="1581"/>
        <v>0.23490924093830307</v>
      </c>
      <c r="S2668" s="24">
        <f t="shared" si="1582"/>
        <v>1230.316600994892</v>
      </c>
      <c r="T2668" s="12">
        <f t="shared" si="1596"/>
        <v>0.13117348192725661</v>
      </c>
      <c r="W2668" s="24">
        <f t="shared" si="1597"/>
        <v>1140.2555229310237</v>
      </c>
      <c r="X2668" s="24">
        <f t="shared" si="1598"/>
        <v>650</v>
      </c>
      <c r="Y2668" s="13">
        <f t="shared" si="1583"/>
        <v>0.23583942952793976</v>
      </c>
      <c r="Z2668" s="24">
        <f t="shared" si="1584"/>
        <v>740.18194066951537</v>
      </c>
      <c r="AA2668" s="24">
        <f t="shared" si="1585"/>
        <v>9583.4718663888507</v>
      </c>
      <c r="AB2668" s="24">
        <f t="shared" si="1599"/>
        <v>948.62905165323696</v>
      </c>
      <c r="AC2668" s="24">
        <f t="shared" si="1600"/>
        <v>757.00258037545018</v>
      </c>
      <c r="AD2668" s="123">
        <f t="shared" si="1601"/>
        <v>13250</v>
      </c>
      <c r="AE2668" s="14">
        <f t="shared" si="1602"/>
        <v>220.83333333333334</v>
      </c>
      <c r="AF2668" s="24">
        <f t="shared" si="1586"/>
        <v>500</v>
      </c>
      <c r="AG2668" s="3">
        <f t="shared" si="1603"/>
        <v>-1</v>
      </c>
      <c r="AH2668" s="14">
        <f t="shared" si="1607"/>
        <v>0</v>
      </c>
      <c r="AI2668" s="14">
        <f t="shared" si="1608"/>
        <v>0</v>
      </c>
      <c r="AJ2668" s="14">
        <f t="shared" si="1609"/>
        <v>0.64999999999999991</v>
      </c>
      <c r="AK2668" s="14">
        <f t="shared" si="1610"/>
        <v>0.87999999999999989</v>
      </c>
      <c r="AL2668" s="24">
        <f t="shared" si="1604"/>
        <v>924.39529750531608</v>
      </c>
      <c r="AM2668" s="14">
        <f t="shared" si="1605"/>
        <v>708.53507207960843</v>
      </c>
      <c r="AN2668" s="138" t="str">
        <f t="shared" si="1606"/>
        <v>modifiée</v>
      </c>
      <c r="AP2668" s="124"/>
    </row>
    <row r="2669" spans="2:42" x14ac:dyDescent="0.25">
      <c r="B2669" s="3">
        <f t="shared" si="1587"/>
        <v>13255</v>
      </c>
      <c r="C2669" s="14">
        <f t="shared" si="1588"/>
        <v>220.91666666666666</v>
      </c>
      <c r="D2669" s="11">
        <f t="shared" si="1589"/>
        <v>1140.4096260636054</v>
      </c>
      <c r="E2669" s="11">
        <f t="shared" si="1574"/>
        <v>1170.0835759841764</v>
      </c>
      <c r="F2669" s="11">
        <f t="shared" si="1590"/>
        <v>646.89325181528727</v>
      </c>
      <c r="G2669" s="11">
        <f t="shared" si="1575"/>
        <v>921.29248589381291</v>
      </c>
      <c r="H2669" s="11">
        <f t="shared" si="1576"/>
        <v>757.13375385737743</v>
      </c>
      <c r="I2669" s="24">
        <f t="shared" si="1591"/>
        <v>646.89325181528727</v>
      </c>
      <c r="J2669" s="12">
        <f t="shared" si="1577"/>
        <v>0.19854124817503011</v>
      </c>
      <c r="K2669" s="24">
        <f t="shared" si="1578"/>
        <v>808.71171191006988</v>
      </c>
      <c r="L2669" s="12">
        <f t="shared" si="1592"/>
        <v>0.14469392283789856</v>
      </c>
      <c r="M2669" s="24">
        <f t="shared" si="1593"/>
        <v>921.29248589381291</v>
      </c>
      <c r="N2669" s="12">
        <f t="shared" si="1579"/>
        <v>0.74105830475257228</v>
      </c>
      <c r="O2669" s="24">
        <f t="shared" si="1580"/>
        <v>650</v>
      </c>
      <c r="P2669" s="12">
        <f t="shared" si="1594"/>
        <v>0.20227369057077998</v>
      </c>
      <c r="Q2669" s="24">
        <f t="shared" si="1595"/>
        <v>757.13375385737743</v>
      </c>
      <c r="R2669" s="12">
        <f t="shared" si="1581"/>
        <v>0.2355678605464781</v>
      </c>
      <c r="S2669" s="24">
        <f t="shared" si="1582"/>
        <v>1226.8767826945573</v>
      </c>
      <c r="T2669" s="12">
        <f t="shared" si="1596"/>
        <v>0.13148878765867913</v>
      </c>
      <c r="W2669" s="24">
        <f t="shared" si="1597"/>
        <v>1140.4913623605516</v>
      </c>
      <c r="X2669" s="24">
        <f t="shared" si="1598"/>
        <v>650</v>
      </c>
      <c r="Y2669" s="13">
        <f t="shared" si="1583"/>
        <v>0.23582437058715197</v>
      </c>
      <c r="Z2669" s="24">
        <f t="shared" si="1584"/>
        <v>739.80534059061824</v>
      </c>
      <c r="AA2669" s="24">
        <f t="shared" si="1585"/>
        <v>9583.1892752048407</v>
      </c>
      <c r="AB2669" s="24">
        <f t="shared" si="1599"/>
        <v>948.81255810896459</v>
      </c>
      <c r="AC2669" s="24">
        <f t="shared" si="1600"/>
        <v>757.13375385737743</v>
      </c>
      <c r="AD2669" s="123">
        <f t="shared" si="1601"/>
        <v>13255</v>
      </c>
      <c r="AE2669" s="14">
        <f t="shared" si="1602"/>
        <v>220.91666666666666</v>
      </c>
      <c r="AF2669" s="24">
        <f t="shared" si="1586"/>
        <v>500</v>
      </c>
      <c r="AG2669" s="3">
        <f t="shared" si="1603"/>
        <v>-1</v>
      </c>
      <c r="AH2669" s="14">
        <f t="shared" si="1607"/>
        <v>0</v>
      </c>
      <c r="AI2669" s="14">
        <f t="shared" si="1608"/>
        <v>0</v>
      </c>
      <c r="AJ2669" s="14">
        <f t="shared" si="1609"/>
        <v>0.64999999999999991</v>
      </c>
      <c r="AK2669" s="14">
        <f t="shared" si="1610"/>
        <v>0.87999999999999989</v>
      </c>
      <c r="AL2669" s="24">
        <f t="shared" si="1604"/>
        <v>924.56567663410101</v>
      </c>
      <c r="AM2669" s="14">
        <f t="shared" si="1605"/>
        <v>708.63999090765049</v>
      </c>
      <c r="AN2669" s="138" t="str">
        <f t="shared" si="1606"/>
        <v>modifiée</v>
      </c>
      <c r="AP2669" s="124"/>
    </row>
    <row r="2670" spans="2:42" x14ac:dyDescent="0.25">
      <c r="B2670" s="3">
        <f t="shared" si="1587"/>
        <v>13260</v>
      </c>
      <c r="C2670" s="14">
        <f t="shared" si="1588"/>
        <v>221</v>
      </c>
      <c r="D2670" s="11">
        <f t="shared" si="1589"/>
        <v>1140.4661023538545</v>
      </c>
      <c r="E2670" s="11">
        <f t="shared" si="1574"/>
        <v>1170.3043514105486</v>
      </c>
      <c r="F2670" s="11">
        <f t="shared" si="1590"/>
        <v>647.03794573812513</v>
      </c>
      <c r="G2670" s="11">
        <f t="shared" si="1575"/>
        <v>921.4947595843837</v>
      </c>
      <c r="H2670" s="11">
        <f t="shared" si="1576"/>
        <v>757.2652426450361</v>
      </c>
      <c r="I2670" s="24">
        <f t="shared" si="1591"/>
        <v>647.03794573812513</v>
      </c>
      <c r="J2670" s="12">
        <f t="shared" si="1577"/>
        <v>0.19848553155417742</v>
      </c>
      <c r="K2670" s="24">
        <f t="shared" si="1578"/>
        <v>808.93872434507625</v>
      </c>
      <c r="L2670" s="12">
        <f t="shared" si="1592"/>
        <v>0.14463022685870244</v>
      </c>
      <c r="M2670" s="24">
        <f t="shared" si="1593"/>
        <v>921.4947595843837</v>
      </c>
      <c r="N2670" s="12">
        <f t="shared" si="1579"/>
        <v>0.74105830475257228</v>
      </c>
      <c r="O2670" s="24">
        <f t="shared" si="1580"/>
        <v>650</v>
      </c>
      <c r="P2670" s="12">
        <f t="shared" si="1594"/>
        <v>0.20213784698636883</v>
      </c>
      <c r="Q2670" s="24">
        <f t="shared" si="1595"/>
        <v>757.2652426450361</v>
      </c>
      <c r="R2670" s="12">
        <f t="shared" si="1581"/>
        <v>0.23622512227054482</v>
      </c>
      <c r="S2670" s="24">
        <f t="shared" si="1582"/>
        <v>1223.4631781563924</v>
      </c>
      <c r="T2670" s="12">
        <f t="shared" si="1596"/>
        <v>0.13180300261667033</v>
      </c>
      <c r="W2670" s="24">
        <f t="shared" si="1597"/>
        <v>1140.7271867311388</v>
      </c>
      <c r="X2670" s="24">
        <f t="shared" si="1598"/>
        <v>650</v>
      </c>
      <c r="Y2670" s="13">
        <f t="shared" si="1583"/>
        <v>0.235809354980617</v>
      </c>
      <c r="Z2670" s="24">
        <f t="shared" si="1584"/>
        <v>739.42911698524654</v>
      </c>
      <c r="AA2670" s="24">
        <f t="shared" si="1585"/>
        <v>9582.9082044643073</v>
      </c>
      <c r="AB2670" s="24">
        <f t="shared" si="1599"/>
        <v>948.99621468808743</v>
      </c>
      <c r="AC2670" s="24">
        <f t="shared" si="1600"/>
        <v>757.2652426450361</v>
      </c>
      <c r="AD2670" s="123">
        <f t="shared" si="1601"/>
        <v>13260</v>
      </c>
      <c r="AE2670" s="14">
        <f t="shared" si="1602"/>
        <v>221</v>
      </c>
      <c r="AF2670" s="24">
        <f t="shared" si="1586"/>
        <v>500</v>
      </c>
      <c r="AG2670" s="3">
        <f t="shared" si="1603"/>
        <v>-1</v>
      </c>
      <c r="AH2670" s="14">
        <f t="shared" si="1607"/>
        <v>0</v>
      </c>
      <c r="AI2670" s="14">
        <f t="shared" si="1608"/>
        <v>0</v>
      </c>
      <c r="AJ2670" s="14">
        <f t="shared" si="1609"/>
        <v>0.64999999999999991</v>
      </c>
      <c r="AK2670" s="14">
        <f t="shared" si="1610"/>
        <v>0.87999999999999989</v>
      </c>
      <c r="AL2670" s="24">
        <f t="shared" si="1604"/>
        <v>924.73619326162611</v>
      </c>
      <c r="AM2670" s="14">
        <f t="shared" si="1605"/>
        <v>708.74519979211345</v>
      </c>
      <c r="AN2670" s="138" t="str">
        <f t="shared" si="1606"/>
        <v>modifiée</v>
      </c>
      <c r="AP2670" s="124"/>
    </row>
    <row r="2671" spans="2:42" x14ac:dyDescent="0.25">
      <c r="B2671" s="3">
        <f t="shared" si="1587"/>
        <v>13265</v>
      </c>
      <c r="C2671" s="14">
        <f t="shared" si="1588"/>
        <v>221.08333333333334</v>
      </c>
      <c r="D2671" s="11">
        <f t="shared" si="1589"/>
        <v>1140.5225573644154</v>
      </c>
      <c r="E2671" s="11">
        <f t="shared" si="1574"/>
        <v>1170.5251268369209</v>
      </c>
      <c r="F2671" s="11">
        <f t="shared" si="1590"/>
        <v>647.18257596498381</v>
      </c>
      <c r="G2671" s="11">
        <f t="shared" si="1575"/>
        <v>921.69689743137008</v>
      </c>
      <c r="H2671" s="11">
        <f t="shared" si="1576"/>
        <v>757.39704564765282</v>
      </c>
      <c r="I2671" s="24">
        <f t="shared" si="1591"/>
        <v>647.18257596498381</v>
      </c>
      <c r="J2671" s="12">
        <f t="shared" si="1577"/>
        <v>0.198429693429306</v>
      </c>
      <c r="K2671" s="24">
        <f t="shared" si="1578"/>
        <v>809.16635973936968</v>
      </c>
      <c r="L2671" s="12">
        <f t="shared" si="1592"/>
        <v>0.14456647224617941</v>
      </c>
      <c r="M2671" s="24">
        <f t="shared" si="1593"/>
        <v>921.69689743137008</v>
      </c>
      <c r="N2671" s="12">
        <f t="shared" si="1579"/>
        <v>0.74105830475257228</v>
      </c>
      <c r="O2671" s="24">
        <f t="shared" si="1580"/>
        <v>650</v>
      </c>
      <c r="P2671" s="12">
        <f t="shared" si="1594"/>
        <v>0.20200211019715361</v>
      </c>
      <c r="Q2671" s="24">
        <f t="shared" si="1595"/>
        <v>757.39704564765282</v>
      </c>
      <c r="R2671" s="12">
        <f t="shared" si="1581"/>
        <v>0.23688101923796773</v>
      </c>
      <c r="S2671" s="24">
        <f t="shared" si="1582"/>
        <v>1220.0755458721012</v>
      </c>
      <c r="T2671" s="12">
        <f t="shared" si="1596"/>
        <v>0.1321161241712599</v>
      </c>
      <c r="W2671" s="24">
        <f t="shared" si="1597"/>
        <v>1140.9629960861193</v>
      </c>
      <c r="X2671" s="24">
        <f t="shared" si="1598"/>
        <v>650</v>
      </c>
      <c r="Y2671" s="13">
        <f t="shared" si="1583"/>
        <v>0.23579438248888984</v>
      </c>
      <c r="Z2671" s="24">
        <f t="shared" si="1584"/>
        <v>739.05326877003858</v>
      </c>
      <c r="AA2671" s="24">
        <f t="shared" si="1585"/>
        <v>9582.6286456446123</v>
      </c>
      <c r="AB2671" s="24">
        <f t="shared" si="1599"/>
        <v>949.18002086688603</v>
      </c>
      <c r="AC2671" s="24">
        <f t="shared" si="1600"/>
        <v>757.39704564765282</v>
      </c>
      <c r="AD2671" s="123">
        <f t="shared" si="1601"/>
        <v>13265</v>
      </c>
      <c r="AE2671" s="14">
        <f t="shared" si="1602"/>
        <v>221.08333333333334</v>
      </c>
      <c r="AF2671" s="24">
        <f t="shared" si="1586"/>
        <v>500</v>
      </c>
      <c r="AG2671" s="3">
        <f t="shared" si="1603"/>
        <v>-1</v>
      </c>
      <c r="AH2671" s="14">
        <f t="shared" si="1607"/>
        <v>0</v>
      </c>
      <c r="AI2671" s="14">
        <f t="shared" si="1608"/>
        <v>0</v>
      </c>
      <c r="AJ2671" s="14">
        <f t="shared" si="1609"/>
        <v>0.64999999999999991</v>
      </c>
      <c r="AK2671" s="14">
        <f t="shared" si="1610"/>
        <v>0.87999999999999989</v>
      </c>
      <c r="AL2671" s="24">
        <f t="shared" si="1604"/>
        <v>924.90684688663134</v>
      </c>
      <c r="AM2671" s="14">
        <f t="shared" si="1605"/>
        <v>708.85069768714334</v>
      </c>
      <c r="AN2671" s="138" t="str">
        <f t="shared" si="1606"/>
        <v>modifiée</v>
      </c>
      <c r="AP2671" s="124"/>
    </row>
    <row r="2672" spans="2:42" x14ac:dyDescent="0.25">
      <c r="B2672" s="3">
        <f t="shared" si="1587"/>
        <v>13270</v>
      </c>
      <c r="C2672" s="14">
        <f t="shared" si="1588"/>
        <v>221.16666666666666</v>
      </c>
      <c r="D2672" s="11">
        <f t="shared" si="1589"/>
        <v>1140.5789911113186</v>
      </c>
      <c r="E2672" s="11">
        <f t="shared" si="1574"/>
        <v>1170.7459022632929</v>
      </c>
      <c r="F2672" s="11">
        <f t="shared" si="1590"/>
        <v>647.32714243723001</v>
      </c>
      <c r="G2672" s="11">
        <f t="shared" si="1575"/>
        <v>921.89889954156718</v>
      </c>
      <c r="H2672" s="11">
        <f t="shared" si="1576"/>
        <v>757.52916177182408</v>
      </c>
      <c r="I2672" s="24">
        <f t="shared" si="1591"/>
        <v>647.32714243723001</v>
      </c>
      <c r="J2672" s="12">
        <f t="shared" si="1577"/>
        <v>0.19837373344155182</v>
      </c>
      <c r="K2672" s="24">
        <f t="shared" si="1578"/>
        <v>809.39462050150041</v>
      </c>
      <c r="L2672" s="12">
        <f t="shared" si="1592"/>
        <v>0.14450265880398191</v>
      </c>
      <c r="M2672" s="24">
        <f t="shared" si="1593"/>
        <v>921.89889954156718</v>
      </c>
      <c r="N2672" s="12">
        <f t="shared" si="1579"/>
        <v>0.74105830475257228</v>
      </c>
      <c r="O2672" s="24">
        <f t="shared" si="1580"/>
        <v>650</v>
      </c>
      <c r="P2672" s="12">
        <f t="shared" si="1594"/>
        <v>0.2018664801188931</v>
      </c>
      <c r="Q2672" s="24">
        <f t="shared" si="1595"/>
        <v>757.52916177182408</v>
      </c>
      <c r="R2672" s="12">
        <f t="shared" si="1581"/>
        <v>0.23753554471612529</v>
      </c>
      <c r="S2672" s="24">
        <f t="shared" si="1582"/>
        <v>1216.7136467887256</v>
      </c>
      <c r="T2672" s="12">
        <f t="shared" si="1596"/>
        <v>0.13242814977895923</v>
      </c>
      <c r="W2672" s="24">
        <f t="shared" si="1597"/>
        <v>1141.1987904686082</v>
      </c>
      <c r="X2672" s="24">
        <f t="shared" si="1598"/>
        <v>650</v>
      </c>
      <c r="Y2672" s="13">
        <f t="shared" si="1583"/>
        <v>0.23577945289368604</v>
      </c>
      <c r="Z2672" s="24">
        <f t="shared" si="1584"/>
        <v>738.67779486711811</v>
      </c>
      <c r="AA2672" s="24">
        <f t="shared" si="1585"/>
        <v>9582.3505902684283</v>
      </c>
      <c r="AB2672" s="24">
        <f t="shared" si="1599"/>
        <v>949.36397612021619</v>
      </c>
      <c r="AC2672" s="24">
        <f t="shared" si="1600"/>
        <v>757.52916177182408</v>
      </c>
      <c r="AD2672" s="123">
        <f t="shared" si="1601"/>
        <v>13270</v>
      </c>
      <c r="AE2672" s="14">
        <f t="shared" si="1602"/>
        <v>221.16666666666666</v>
      </c>
      <c r="AF2672" s="24">
        <f t="shared" si="1586"/>
        <v>500</v>
      </c>
      <c r="AG2672" s="3">
        <f t="shared" si="1603"/>
        <v>-1</v>
      </c>
      <c r="AH2672" s="14">
        <f t="shared" si="1607"/>
        <v>0</v>
      </c>
      <c r="AI2672" s="14">
        <f t="shared" si="1608"/>
        <v>0</v>
      </c>
      <c r="AJ2672" s="14">
        <f t="shared" si="1609"/>
        <v>0.64999999999999991</v>
      </c>
      <c r="AK2672" s="14">
        <f t="shared" si="1610"/>
        <v>0.87999999999999989</v>
      </c>
      <c r="AL2672" s="24">
        <f t="shared" si="1604"/>
        <v>925.07763700657654</v>
      </c>
      <c r="AM2672" s="14">
        <f t="shared" si="1605"/>
        <v>708.95648354454488</v>
      </c>
      <c r="AN2672" s="138" t="str">
        <f t="shared" si="1606"/>
        <v>modifiée</v>
      </c>
      <c r="AP2672" s="124"/>
    </row>
    <row r="2673" spans="2:42" x14ac:dyDescent="0.25">
      <c r="B2673" s="3">
        <f t="shared" si="1587"/>
        <v>13275</v>
      </c>
      <c r="C2673" s="14">
        <f t="shared" si="1588"/>
        <v>221.25</v>
      </c>
      <c r="D2673" s="11">
        <f t="shared" si="1589"/>
        <v>1140.6354036105756</v>
      </c>
      <c r="E2673" s="11">
        <f t="shared" si="1574"/>
        <v>1170.9666776896652</v>
      </c>
      <c r="F2673" s="11">
        <f t="shared" si="1590"/>
        <v>647.47164509603397</v>
      </c>
      <c r="G2673" s="11">
        <f t="shared" si="1575"/>
        <v>922.10076602168601</v>
      </c>
      <c r="H2673" s="11">
        <f t="shared" si="1576"/>
        <v>757.66158992160308</v>
      </c>
      <c r="I2673" s="24">
        <f t="shared" si="1591"/>
        <v>647.47164509603397</v>
      </c>
      <c r="J2673" s="12">
        <f t="shared" si="1577"/>
        <v>0.19831765123078388</v>
      </c>
      <c r="K2673" s="24">
        <f t="shared" si="1578"/>
        <v>809.62350905186258</v>
      </c>
      <c r="L2673" s="12">
        <f t="shared" si="1592"/>
        <v>0.14443878633503118</v>
      </c>
      <c r="M2673" s="24">
        <f t="shared" si="1593"/>
        <v>922.10076602168601</v>
      </c>
      <c r="N2673" s="12">
        <f t="shared" si="1579"/>
        <v>0.74105830475257228</v>
      </c>
      <c r="O2673" s="24">
        <f t="shared" si="1580"/>
        <v>650</v>
      </c>
      <c r="P2673" s="12">
        <f t="shared" si="1594"/>
        <v>0.20173095666749524</v>
      </c>
      <c r="Q2673" s="24">
        <f t="shared" si="1595"/>
        <v>757.66158992160308</v>
      </c>
      <c r="R2673" s="12">
        <f t="shared" si="1581"/>
        <v>0.23818869211143354</v>
      </c>
      <c r="S2673" s="24">
        <f t="shared" si="1582"/>
        <v>1213.3772442828322</v>
      </c>
      <c r="T2673" s="12">
        <f t="shared" si="1596"/>
        <v>0.13273907698207829</v>
      </c>
      <c r="W2673" s="24">
        <f t="shared" si="1597"/>
        <v>1141.4345699215019</v>
      </c>
      <c r="X2673" s="24">
        <f t="shared" si="1598"/>
        <v>650</v>
      </c>
      <c r="Y2673" s="13">
        <f t="shared" si="1583"/>
        <v>0.23576456597789011</v>
      </c>
      <c r="Z2673" s="24">
        <f t="shared" si="1584"/>
        <v>738.30269420408285</v>
      </c>
      <c r="AA2673" s="24">
        <f t="shared" si="1585"/>
        <v>9582.0740299041299</v>
      </c>
      <c r="AB2673" s="24">
        <f t="shared" si="1599"/>
        <v>949.54807992155247</v>
      </c>
      <c r="AC2673" s="24">
        <f t="shared" si="1600"/>
        <v>757.66158992160308</v>
      </c>
      <c r="AD2673" s="123">
        <f t="shared" si="1601"/>
        <v>13275</v>
      </c>
      <c r="AE2673" s="14">
        <f t="shared" si="1602"/>
        <v>221.25</v>
      </c>
      <c r="AF2673" s="24">
        <f t="shared" si="1586"/>
        <v>500</v>
      </c>
      <c r="AG2673" s="3">
        <f t="shared" si="1603"/>
        <v>-1</v>
      </c>
      <c r="AH2673" s="14">
        <f t="shared" si="1607"/>
        <v>0</v>
      </c>
      <c r="AI2673" s="14">
        <f t="shared" si="1608"/>
        <v>0</v>
      </c>
      <c r="AJ2673" s="14">
        <f t="shared" si="1609"/>
        <v>0.64999999999999991</v>
      </c>
      <c r="AK2673" s="14">
        <f t="shared" si="1610"/>
        <v>0.87999999999999989</v>
      </c>
      <c r="AL2673" s="24">
        <f t="shared" si="1604"/>
        <v>925.24856311768224</v>
      </c>
      <c r="AM2673" s="14">
        <f t="shared" si="1605"/>
        <v>709.06255631386261</v>
      </c>
      <c r="AN2673" s="138" t="str">
        <f t="shared" si="1606"/>
        <v>modifiée</v>
      </c>
      <c r="AP2673" s="124"/>
    </row>
    <row r="2674" spans="2:42" x14ac:dyDescent="0.25">
      <c r="B2674" s="3">
        <f t="shared" si="1587"/>
        <v>13280</v>
      </c>
      <c r="C2674" s="14">
        <f t="shared" si="1588"/>
        <v>221.33333333333334</v>
      </c>
      <c r="D2674" s="11">
        <f t="shared" si="1589"/>
        <v>1140.6917948781802</v>
      </c>
      <c r="E2674" s="11">
        <f t="shared" si="1574"/>
        <v>1171.1874531160374</v>
      </c>
      <c r="F2674" s="11">
        <f t="shared" si="1590"/>
        <v>647.61608388236903</v>
      </c>
      <c r="G2674" s="11">
        <f t="shared" si="1575"/>
        <v>922.30249697835347</v>
      </c>
      <c r="H2674" s="11">
        <f t="shared" si="1576"/>
        <v>757.79432899858512</v>
      </c>
      <c r="I2674" s="24">
        <f t="shared" si="1591"/>
        <v>647.61608388236903</v>
      </c>
      <c r="J2674" s="12">
        <f t="shared" si="1577"/>
        <v>0.1982614464355989</v>
      </c>
      <c r="K2674" s="24">
        <f t="shared" si="1578"/>
        <v>809.85302782276472</v>
      </c>
      <c r="L2674" s="12">
        <f t="shared" si="1592"/>
        <v>0.14437485464147767</v>
      </c>
      <c r="M2674" s="24">
        <f t="shared" si="1593"/>
        <v>922.30249697835347</v>
      </c>
      <c r="N2674" s="12">
        <f t="shared" si="1579"/>
        <v>0.74105830475257228</v>
      </c>
      <c r="O2674" s="24">
        <f t="shared" si="1580"/>
        <v>650</v>
      </c>
      <c r="P2674" s="12">
        <f t="shared" si="1594"/>
        <v>0.20159553975887784</v>
      </c>
      <c r="Q2674" s="24">
        <f t="shared" si="1595"/>
        <v>757.79432899858512</v>
      </c>
      <c r="R2674" s="12">
        <f t="shared" si="1581"/>
        <v>0.23884045496845335</v>
      </c>
      <c r="S2674" s="24">
        <f t="shared" si="1582"/>
        <v>1210.0661041349829</v>
      </c>
      <c r="T2674" s="12">
        <f t="shared" si="1596"/>
        <v>0.13304890340795006</v>
      </c>
      <c r="W2674" s="24">
        <f t="shared" si="1597"/>
        <v>1141.6703344874797</v>
      </c>
      <c r="X2674" s="24">
        <f t="shared" si="1598"/>
        <v>650</v>
      </c>
      <c r="Y2674" s="13">
        <f t="shared" si="1583"/>
        <v>0.23574972152553508</v>
      </c>
      <c r="Z2674" s="24">
        <f t="shared" si="1584"/>
        <v>737.92796571394206</v>
      </c>
      <c r="AA2674" s="24">
        <f t="shared" si="1585"/>
        <v>9581.798956164952</v>
      </c>
      <c r="AB2674" s="24">
        <f t="shared" si="1599"/>
        <v>949.73233174303243</v>
      </c>
      <c r="AC2674" s="24">
        <f t="shared" si="1600"/>
        <v>757.79432899858512</v>
      </c>
      <c r="AD2674" s="123">
        <f t="shared" si="1601"/>
        <v>13280</v>
      </c>
      <c r="AE2674" s="14">
        <f t="shared" si="1602"/>
        <v>221.33333333333334</v>
      </c>
      <c r="AF2674" s="24">
        <f t="shared" si="1586"/>
        <v>500</v>
      </c>
      <c r="AG2674" s="3">
        <f t="shared" si="1603"/>
        <v>-1</v>
      </c>
      <c r="AH2674" s="14">
        <f t="shared" si="1607"/>
        <v>0</v>
      </c>
      <c r="AI2674" s="14">
        <f t="shared" si="1608"/>
        <v>0</v>
      </c>
      <c r="AJ2674" s="14">
        <f t="shared" si="1609"/>
        <v>0.64999999999999991</v>
      </c>
      <c r="AK2674" s="14">
        <f t="shared" si="1610"/>
        <v>0.87999999999999989</v>
      </c>
      <c r="AL2674" s="24">
        <f t="shared" si="1604"/>
        <v>925.4196247149705</v>
      </c>
      <c r="AM2674" s="14">
        <f t="shared" si="1605"/>
        <v>709.16891494246136</v>
      </c>
      <c r="AN2674" s="138" t="str">
        <f t="shared" si="1606"/>
        <v>modifiée</v>
      </c>
      <c r="AP2674" s="124"/>
    </row>
    <row r="2675" spans="2:42" x14ac:dyDescent="0.25">
      <c r="B2675" s="3">
        <f t="shared" si="1587"/>
        <v>13285</v>
      </c>
      <c r="C2675" s="14">
        <f t="shared" si="1588"/>
        <v>221.41666666666666</v>
      </c>
      <c r="D2675" s="11">
        <f t="shared" si="1589"/>
        <v>1140.748164930108</v>
      </c>
      <c r="E2675" s="11">
        <f t="shared" si="1574"/>
        <v>1171.4082285424097</v>
      </c>
      <c r="F2675" s="11">
        <f t="shared" si="1590"/>
        <v>647.76045873701048</v>
      </c>
      <c r="G2675" s="11">
        <f t="shared" si="1575"/>
        <v>922.50409251811232</v>
      </c>
      <c r="H2675" s="11">
        <f t="shared" si="1576"/>
        <v>757.92737790199305</v>
      </c>
      <c r="I2675" s="24">
        <f t="shared" si="1591"/>
        <v>647.76045873701048</v>
      </c>
      <c r="J2675" s="12">
        <f t="shared" si="1577"/>
        <v>0.19820511869331744</v>
      </c>
      <c r="K2675" s="24">
        <f t="shared" si="1578"/>
        <v>810.0831792584986</v>
      </c>
      <c r="L2675" s="12">
        <f t="shared" si="1592"/>
        <v>0.14431086352471226</v>
      </c>
      <c r="M2675" s="24">
        <f t="shared" si="1593"/>
        <v>922.50409251811232</v>
      </c>
      <c r="N2675" s="12">
        <f t="shared" si="1579"/>
        <v>0.74105830475257228</v>
      </c>
      <c r="O2675" s="24">
        <f t="shared" si="1580"/>
        <v>650</v>
      </c>
      <c r="P2675" s="12">
        <f t="shared" si="1594"/>
        <v>0.20146022930902127</v>
      </c>
      <c r="Q2675" s="24">
        <f t="shared" si="1595"/>
        <v>757.92737790199305</v>
      </c>
      <c r="R2675" s="12">
        <f t="shared" si="1581"/>
        <v>0.23949082696899096</v>
      </c>
      <c r="S2675" s="24">
        <f t="shared" si="1582"/>
        <v>1206.7799945044421</v>
      </c>
      <c r="T2675" s="12">
        <f t="shared" si="1596"/>
        <v>0.13335762676821211</v>
      </c>
      <c r="W2675" s="24">
        <f t="shared" si="1597"/>
        <v>1141.9060842090053</v>
      </c>
      <c r="X2675" s="24">
        <f t="shared" si="1598"/>
        <v>650</v>
      </c>
      <c r="Y2675" s="13">
        <f t="shared" si="1583"/>
        <v>0.23573491932180501</v>
      </c>
      <c r="Z2675" s="24">
        <f t="shared" si="1584"/>
        <v>737.55360833511077</v>
      </c>
      <c r="AA2675" s="24">
        <f t="shared" si="1585"/>
        <v>9581.5253607091072</v>
      </c>
      <c r="AB2675" s="24">
        <f t="shared" si="1599"/>
        <v>949.91673105549921</v>
      </c>
      <c r="AC2675" s="24">
        <f t="shared" si="1600"/>
        <v>757.92737790199305</v>
      </c>
      <c r="AD2675" s="123">
        <f t="shared" si="1601"/>
        <v>13285</v>
      </c>
      <c r="AE2675" s="14">
        <f t="shared" si="1602"/>
        <v>221.41666666666666</v>
      </c>
      <c r="AF2675" s="24">
        <f t="shared" si="1586"/>
        <v>500</v>
      </c>
      <c r="AG2675" s="3">
        <f t="shared" si="1603"/>
        <v>-1</v>
      </c>
      <c r="AH2675" s="14">
        <f t="shared" si="1607"/>
        <v>0</v>
      </c>
      <c r="AI2675" s="14">
        <f t="shared" si="1608"/>
        <v>0</v>
      </c>
      <c r="AJ2675" s="14">
        <f t="shared" si="1609"/>
        <v>0.64999999999999991</v>
      </c>
      <c r="AK2675" s="14">
        <f t="shared" si="1610"/>
        <v>0.87999999999999989</v>
      </c>
      <c r="AL2675" s="24">
        <f t="shared" si="1604"/>
        <v>925.5908212923058</v>
      </c>
      <c r="AM2675" s="14">
        <f t="shared" si="1605"/>
        <v>709.27555837560635</v>
      </c>
      <c r="AN2675" s="138" t="str">
        <f t="shared" si="1606"/>
        <v>modifiée</v>
      </c>
      <c r="AP2675" s="124"/>
    </row>
    <row r="2676" spans="2:42" x14ac:dyDescent="0.25">
      <c r="B2676" s="3">
        <f t="shared" si="1587"/>
        <v>13290</v>
      </c>
      <c r="C2676" s="14">
        <f t="shared" si="1588"/>
        <v>221.5</v>
      </c>
      <c r="D2676" s="11">
        <f t="shared" si="1589"/>
        <v>1140.8045137823165</v>
      </c>
      <c r="E2676" s="11">
        <f t="shared" si="1574"/>
        <v>1171.6290039687819</v>
      </c>
      <c r="F2676" s="11">
        <f t="shared" si="1590"/>
        <v>647.90476960053525</v>
      </c>
      <c r="G2676" s="11">
        <f t="shared" si="1575"/>
        <v>922.70555274742139</v>
      </c>
      <c r="H2676" s="11">
        <f t="shared" si="1576"/>
        <v>758.06073552876126</v>
      </c>
      <c r="I2676" s="24">
        <f t="shared" si="1591"/>
        <v>647.90476960053525</v>
      </c>
      <c r="J2676" s="12">
        <f t="shared" si="1577"/>
        <v>0.19814866763997815</v>
      </c>
      <c r="K2676" s="24">
        <f t="shared" si="1578"/>
        <v>810.31396581541173</v>
      </c>
      <c r="L2676" s="12">
        <f t="shared" si="1592"/>
        <v>0.14424681278537155</v>
      </c>
      <c r="M2676" s="24">
        <f t="shared" si="1593"/>
        <v>922.70555274742139</v>
      </c>
      <c r="N2676" s="12">
        <f t="shared" si="1579"/>
        <v>0.74105830475257228</v>
      </c>
      <c r="O2676" s="24">
        <f t="shared" si="1580"/>
        <v>650</v>
      </c>
      <c r="P2676" s="12">
        <f t="shared" si="1594"/>
        <v>0.20132502523400242</v>
      </c>
      <c r="Q2676" s="24">
        <f t="shared" si="1595"/>
        <v>758.06073552876126</v>
      </c>
      <c r="R2676" s="12">
        <f t="shared" si="1581"/>
        <v>0.24013980193118253</v>
      </c>
      <c r="S2676" s="24">
        <f t="shared" si="1582"/>
        <v>1203.5186859041646</v>
      </c>
      <c r="T2676" s="12">
        <f t="shared" si="1596"/>
        <v>0.1336652448580766</v>
      </c>
      <c r="W2676" s="24">
        <f t="shared" si="1597"/>
        <v>1142.1418191283271</v>
      </c>
      <c r="X2676" s="24">
        <f t="shared" si="1598"/>
        <v>650</v>
      </c>
      <c r="Y2676" s="13">
        <f t="shared" si="1583"/>
        <v>0.23572015915302399</v>
      </c>
      <c r="Z2676" s="24">
        <f t="shared" si="1584"/>
        <v>737.17962101137005</v>
      </c>
      <c r="AA2676" s="24">
        <f t="shared" si="1585"/>
        <v>9581.2532352393519</v>
      </c>
      <c r="AB2676" s="24">
        <f t="shared" si="1599"/>
        <v>950.10127732854426</v>
      </c>
      <c r="AC2676" s="24">
        <f t="shared" si="1600"/>
        <v>758.06073552876126</v>
      </c>
      <c r="AD2676" s="123">
        <f t="shared" si="1601"/>
        <v>13290</v>
      </c>
      <c r="AE2676" s="14">
        <f t="shared" si="1602"/>
        <v>221.5</v>
      </c>
      <c r="AF2676" s="24">
        <f t="shared" si="1586"/>
        <v>500</v>
      </c>
      <c r="AG2676" s="3">
        <f t="shared" si="1603"/>
        <v>-1</v>
      </c>
      <c r="AH2676" s="14">
        <f t="shared" si="1607"/>
        <v>0</v>
      </c>
      <c r="AI2676" s="14">
        <f t="shared" si="1608"/>
        <v>0</v>
      </c>
      <c r="AJ2676" s="14">
        <f t="shared" si="1609"/>
        <v>0.64999999999999991</v>
      </c>
      <c r="AK2676" s="14">
        <f t="shared" si="1610"/>
        <v>0.87999999999999989</v>
      </c>
      <c r="AL2676" s="24">
        <f t="shared" si="1604"/>
        <v>925.76215234243432</v>
      </c>
      <c r="AM2676" s="14">
        <f t="shared" si="1605"/>
        <v>709.38248555654161</v>
      </c>
      <c r="AN2676" s="138" t="str">
        <f t="shared" si="1606"/>
        <v>modifiée</v>
      </c>
      <c r="AP2676" s="124"/>
    </row>
    <row r="2677" spans="2:42" x14ac:dyDescent="0.25">
      <c r="B2677" s="3">
        <f t="shared" si="1587"/>
        <v>13295</v>
      </c>
      <c r="C2677" s="14">
        <f t="shared" si="1588"/>
        <v>221.58333333333334</v>
      </c>
      <c r="D2677" s="11">
        <f t="shared" si="1589"/>
        <v>1140.8608414507457</v>
      </c>
      <c r="E2677" s="11">
        <f t="shared" si="1574"/>
        <v>1171.8497793951542</v>
      </c>
      <c r="F2677" s="11">
        <f t="shared" si="1590"/>
        <v>648.0490164133206</v>
      </c>
      <c r="G2677" s="11">
        <f t="shared" si="1575"/>
        <v>922.90687777265543</v>
      </c>
      <c r="H2677" s="11">
        <f t="shared" si="1576"/>
        <v>758.19440077361935</v>
      </c>
      <c r="I2677" s="24">
        <f t="shared" si="1591"/>
        <v>648.0490164133206</v>
      </c>
      <c r="J2677" s="12">
        <f t="shared" si="1577"/>
        <v>0.19809209291033364</v>
      </c>
      <c r="K2677" s="24">
        <f t="shared" si="1578"/>
        <v>810.54538996197743</v>
      </c>
      <c r="L2677" s="12">
        <f t="shared" si="1592"/>
        <v>0.14418270222329935</v>
      </c>
      <c r="M2677" s="24">
        <f t="shared" si="1593"/>
        <v>922.90687777265543</v>
      </c>
      <c r="N2677" s="12">
        <f t="shared" si="1579"/>
        <v>0.74105830475257228</v>
      </c>
      <c r="O2677" s="24">
        <f t="shared" si="1580"/>
        <v>650</v>
      </c>
      <c r="P2677" s="12">
        <f t="shared" si="1594"/>
        <v>0.20118992744985667</v>
      </c>
      <c r="Q2677" s="24">
        <f t="shared" si="1595"/>
        <v>758.19440077361935</v>
      </c>
      <c r="R2677" s="12">
        <f t="shared" si="1581"/>
        <v>0.24078737380857224</v>
      </c>
      <c r="S2677" s="24">
        <f t="shared" si="1582"/>
        <v>1200.2819511760217</v>
      </c>
      <c r="T2677" s="12">
        <f t="shared" si="1596"/>
        <v>0.13397175555554389</v>
      </c>
      <c r="W2677" s="24">
        <f t="shared" si="1597"/>
        <v>1142.3775392874802</v>
      </c>
      <c r="X2677" s="24">
        <f t="shared" si="1598"/>
        <v>650</v>
      </c>
      <c r="Y2677" s="13">
        <f t="shared" si="1583"/>
        <v>0.23570544080666028</v>
      </c>
      <c r="Z2677" s="24">
        <f t="shared" si="1584"/>
        <v>736.80600269184993</v>
      </c>
      <c r="AA2677" s="24">
        <f t="shared" si="1585"/>
        <v>9580.9825715031711</v>
      </c>
      <c r="AB2677" s="24">
        <f t="shared" si="1599"/>
        <v>950.28597003054983</v>
      </c>
      <c r="AC2677" s="24">
        <f t="shared" si="1600"/>
        <v>758.19440077361935</v>
      </c>
      <c r="AD2677" s="123">
        <f t="shared" si="1601"/>
        <v>13295</v>
      </c>
      <c r="AE2677" s="14">
        <f t="shared" si="1602"/>
        <v>221.58333333333334</v>
      </c>
      <c r="AF2677" s="24">
        <f t="shared" si="1586"/>
        <v>500</v>
      </c>
      <c r="AG2677" s="3">
        <f t="shared" si="1603"/>
        <v>-1</v>
      </c>
      <c r="AH2677" s="14">
        <f t="shared" si="1607"/>
        <v>0</v>
      </c>
      <c r="AI2677" s="14">
        <f t="shared" si="1608"/>
        <v>0</v>
      </c>
      <c r="AJ2677" s="14">
        <f t="shared" si="1609"/>
        <v>0.64999999999999991</v>
      </c>
      <c r="AK2677" s="14">
        <f t="shared" si="1610"/>
        <v>0.87999999999999989</v>
      </c>
      <c r="AL2677" s="24">
        <f t="shared" si="1604"/>
        <v>925.93361735702456</v>
      </c>
      <c r="AM2677" s="14">
        <f t="shared" si="1605"/>
        <v>709.48969542656903</v>
      </c>
      <c r="AN2677" s="138" t="str">
        <f t="shared" si="1606"/>
        <v>modifiée</v>
      </c>
      <c r="AP2677" s="124"/>
    </row>
    <row r="2678" spans="2:42" x14ac:dyDescent="0.25">
      <c r="B2678" s="3">
        <f t="shared" si="1587"/>
        <v>13300</v>
      </c>
      <c r="C2678" s="14">
        <f t="shared" si="1588"/>
        <v>221.66666666666666</v>
      </c>
      <c r="D2678" s="11">
        <f t="shared" si="1589"/>
        <v>1140.9171479513168</v>
      </c>
      <c r="E2678" s="11">
        <f t="shared" si="1574"/>
        <v>1172.0705548215265</v>
      </c>
      <c r="F2678" s="11">
        <f t="shared" si="1590"/>
        <v>648.19319911554385</v>
      </c>
      <c r="G2678" s="11">
        <f t="shared" si="1575"/>
        <v>923.10806770010527</v>
      </c>
      <c r="H2678" s="11">
        <f t="shared" si="1576"/>
        <v>758.32837252917489</v>
      </c>
      <c r="I2678" s="24">
        <f t="shared" si="1591"/>
        <v>648.19319911554385</v>
      </c>
      <c r="J2678" s="12">
        <f t="shared" si="1577"/>
        <v>0.19803539413784513</v>
      </c>
      <c r="K2678" s="24">
        <f t="shared" si="1578"/>
        <v>810.77745417886717</v>
      </c>
      <c r="L2678" s="12">
        <f t="shared" si="1592"/>
        <v>0.14411853163761554</v>
      </c>
      <c r="M2678" s="24">
        <f t="shared" si="1593"/>
        <v>923.10806770010527</v>
      </c>
      <c r="N2678" s="12">
        <f t="shared" si="1579"/>
        <v>0.74105830475257228</v>
      </c>
      <c r="O2678" s="24">
        <f t="shared" si="1580"/>
        <v>650</v>
      </c>
      <c r="P2678" s="12">
        <f t="shared" si="1594"/>
        <v>0.20105493587285506</v>
      </c>
      <c r="Q2678" s="24">
        <f t="shared" si="1595"/>
        <v>758.32837252917489</v>
      </c>
      <c r="R2678" s="12">
        <f t="shared" si="1581"/>
        <v>0.24143353668917714</v>
      </c>
      <c r="S2678" s="24">
        <f t="shared" si="1582"/>
        <v>1197.0695654662914</v>
      </c>
      <c r="T2678" s="12">
        <f t="shared" si="1596"/>
        <v>0.13427715682074237</v>
      </c>
      <c r="W2678" s="24">
        <f t="shared" si="1597"/>
        <v>1142.6132447282869</v>
      </c>
      <c r="X2678" s="24">
        <f t="shared" si="1598"/>
        <v>650</v>
      </c>
      <c r="Y2678" s="13">
        <f t="shared" si="1583"/>
        <v>0.23569076407131115</v>
      </c>
      <c r="Z2678" s="24">
        <f t="shared" si="1584"/>
        <v>736.43275233098962</v>
      </c>
      <c r="AA2678" s="24">
        <f t="shared" si="1585"/>
        <v>9580.7133612921698</v>
      </c>
      <c r="AB2678" s="24">
        <f t="shared" si="1599"/>
        <v>950.47080862873088</v>
      </c>
      <c r="AC2678" s="24">
        <f t="shared" si="1600"/>
        <v>758.32837252917489</v>
      </c>
      <c r="AD2678" s="123">
        <f t="shared" si="1601"/>
        <v>13300</v>
      </c>
      <c r="AE2678" s="14">
        <f t="shared" si="1602"/>
        <v>221.66666666666666</v>
      </c>
      <c r="AF2678" s="24">
        <f t="shared" si="1586"/>
        <v>500</v>
      </c>
      <c r="AG2678" s="3">
        <f t="shared" si="1603"/>
        <v>-1</v>
      </c>
      <c r="AH2678" s="14">
        <f t="shared" si="1607"/>
        <v>0</v>
      </c>
      <c r="AI2678" s="14">
        <f t="shared" si="1608"/>
        <v>0</v>
      </c>
      <c r="AJ2678" s="14">
        <f t="shared" si="1609"/>
        <v>0.64999999999999991</v>
      </c>
      <c r="AK2678" s="14">
        <f t="shared" si="1610"/>
        <v>0.87999999999999989</v>
      </c>
      <c r="AL2678" s="24">
        <f t="shared" si="1604"/>
        <v>926.10521582670617</v>
      </c>
      <c r="AM2678" s="14">
        <f t="shared" si="1605"/>
        <v>709.59718692512547</v>
      </c>
      <c r="AN2678" s="138" t="str">
        <f t="shared" si="1606"/>
        <v>modifiée</v>
      </c>
      <c r="AP2678" s="124"/>
    </row>
    <row r="2679" spans="2:42" x14ac:dyDescent="0.25">
      <c r="B2679" s="3">
        <f t="shared" si="1587"/>
        <v>13305</v>
      </c>
      <c r="C2679" s="14">
        <f t="shared" si="1588"/>
        <v>221.75</v>
      </c>
      <c r="D2679" s="11">
        <f t="shared" si="1589"/>
        <v>1140.9734332999337</v>
      </c>
      <c r="E2679" s="11">
        <f t="shared" si="1574"/>
        <v>1172.2913302478987</v>
      </c>
      <c r="F2679" s="11">
        <f t="shared" si="1590"/>
        <v>648.33731764718141</v>
      </c>
      <c r="G2679" s="11">
        <f t="shared" si="1575"/>
        <v>923.30912263597816</v>
      </c>
      <c r="H2679" s="11">
        <f t="shared" si="1576"/>
        <v>758.46264968599564</v>
      </c>
      <c r="I2679" s="24">
        <f t="shared" si="1591"/>
        <v>648.33731764718141</v>
      </c>
      <c r="J2679" s="12">
        <f t="shared" si="1577"/>
        <v>0.1979785709546778</v>
      </c>
      <c r="K2679" s="24">
        <f t="shared" si="1578"/>
        <v>811.01016095902332</v>
      </c>
      <c r="L2679" s="12">
        <f t="shared" si="1592"/>
        <v>0.14405430082661808</v>
      </c>
      <c r="M2679" s="24">
        <f t="shared" si="1593"/>
        <v>923.30912263597816</v>
      </c>
      <c r="N2679" s="12">
        <f t="shared" si="1579"/>
        <v>0.74105830475257228</v>
      </c>
      <c r="O2679" s="24">
        <f t="shared" si="1580"/>
        <v>650</v>
      </c>
      <c r="P2679" s="12">
        <f t="shared" si="1594"/>
        <v>0.20092005041913927</v>
      </c>
      <c r="Q2679" s="24">
        <f t="shared" si="1595"/>
        <v>758.46264968599564</v>
      </c>
      <c r="R2679" s="12">
        <f t="shared" si="1581"/>
        <v>0.2420782847945451</v>
      </c>
      <c r="S2679" s="24">
        <f t="shared" si="1582"/>
        <v>1193.8813062013883</v>
      </c>
      <c r="T2679" s="12">
        <f t="shared" si="1596"/>
        <v>0.13458144669506381</v>
      </c>
      <c r="W2679" s="24">
        <f t="shared" si="1597"/>
        <v>1142.8489354923581</v>
      </c>
      <c r="X2679" s="24">
        <f t="shared" si="1598"/>
        <v>650</v>
      </c>
      <c r="Y2679" s="13">
        <f t="shared" si="1583"/>
        <v>0.23567612873670218</v>
      </c>
      <c r="Z2679" s="24">
        <f t="shared" si="1584"/>
        <v>736.05986888851476</v>
      </c>
      <c r="AA2679" s="24">
        <f t="shared" si="1585"/>
        <v>9580.4455964420504</v>
      </c>
      <c r="AB2679" s="24">
        <f t="shared" si="1599"/>
        <v>950.65579258917683</v>
      </c>
      <c r="AC2679" s="24">
        <f t="shared" si="1600"/>
        <v>758.46264968599564</v>
      </c>
      <c r="AD2679" s="123">
        <f t="shared" si="1601"/>
        <v>13305</v>
      </c>
      <c r="AE2679" s="14">
        <f t="shared" si="1602"/>
        <v>221.75</v>
      </c>
      <c r="AF2679" s="24">
        <f t="shared" si="1586"/>
        <v>500</v>
      </c>
      <c r="AG2679" s="3">
        <f t="shared" si="1603"/>
        <v>-1</v>
      </c>
      <c r="AH2679" s="14">
        <f t="shared" si="1607"/>
        <v>0</v>
      </c>
      <c r="AI2679" s="14">
        <f t="shared" si="1608"/>
        <v>0</v>
      </c>
      <c r="AJ2679" s="14">
        <f t="shared" si="1609"/>
        <v>0.64999999999999991</v>
      </c>
      <c r="AK2679" s="14">
        <f t="shared" si="1610"/>
        <v>0.87999999999999989</v>
      </c>
      <c r="AL2679" s="24">
        <f t="shared" si="1604"/>
        <v>926.27694724110916</v>
      </c>
      <c r="AM2679" s="14">
        <f t="shared" si="1605"/>
        <v>709.70495898986007</v>
      </c>
      <c r="AN2679" s="138" t="str">
        <f t="shared" si="1606"/>
        <v>modifiée</v>
      </c>
      <c r="AP2679" s="124"/>
    </row>
    <row r="2680" spans="2:42" x14ac:dyDescent="0.25">
      <c r="B2680" s="3">
        <f t="shared" si="1587"/>
        <v>13310</v>
      </c>
      <c r="C2680" s="14">
        <f t="shared" si="1588"/>
        <v>221.83333333333334</v>
      </c>
      <c r="D2680" s="11">
        <f t="shared" si="1589"/>
        <v>1141.0296975124827</v>
      </c>
      <c r="E2680" s="11">
        <f t="shared" si="1574"/>
        <v>1172.512105674271</v>
      </c>
      <c r="F2680" s="11">
        <f t="shared" si="1590"/>
        <v>648.48137194800802</v>
      </c>
      <c r="G2680" s="11">
        <f t="shared" si="1575"/>
        <v>923.51004268639724</v>
      </c>
      <c r="H2680" s="11">
        <f t="shared" si="1576"/>
        <v>758.59723113269069</v>
      </c>
      <c r="I2680" s="24">
        <f t="shared" si="1591"/>
        <v>648.48137194800802</v>
      </c>
      <c r="J2680" s="12">
        <f t="shared" si="1577"/>
        <v>0.1979216229916958</v>
      </c>
      <c r="K2680" s="24">
        <f t="shared" si="1578"/>
        <v>811.24351280773089</v>
      </c>
      <c r="L2680" s="12">
        <f t="shared" si="1592"/>
        <v>0.14399000958785257</v>
      </c>
      <c r="M2680" s="24">
        <f t="shared" si="1593"/>
        <v>923.51004268639724</v>
      </c>
      <c r="N2680" s="12">
        <f t="shared" si="1579"/>
        <v>0.74105830475257228</v>
      </c>
      <c r="O2680" s="24">
        <f t="shared" si="1580"/>
        <v>650</v>
      </c>
      <c r="P2680" s="12">
        <f t="shared" si="1594"/>
        <v>0.20078527100500074</v>
      </c>
      <c r="Q2680" s="24">
        <f t="shared" si="1595"/>
        <v>758.59723113269069</v>
      </c>
      <c r="R2680" s="12">
        <f t="shared" si="1581"/>
        <v>0.24272161247880053</v>
      </c>
      <c r="S2680" s="24">
        <f t="shared" si="1582"/>
        <v>1190.7169530638553</v>
      </c>
      <c r="T2680" s="12">
        <f t="shared" si="1596"/>
        <v>0.1348846233004973</v>
      </c>
      <c r="W2680" s="24">
        <f t="shared" si="1597"/>
        <v>1143.0846116210948</v>
      </c>
      <c r="X2680" s="24">
        <f t="shared" si="1598"/>
        <v>650</v>
      </c>
      <c r="Y2680" s="13">
        <f t="shared" si="1583"/>
        <v>0.23566153459368061</v>
      </c>
      <c r="Z2680" s="24">
        <f t="shared" si="1584"/>
        <v>735.68735132940333</v>
      </c>
      <c r="AA2680" s="24">
        <f t="shared" si="1585"/>
        <v>9580.1792688323658</v>
      </c>
      <c r="AB2680" s="24">
        <f t="shared" si="1599"/>
        <v>950.84092137689277</v>
      </c>
      <c r="AC2680" s="24">
        <f t="shared" si="1600"/>
        <v>758.59723113269069</v>
      </c>
      <c r="AD2680" s="123">
        <f t="shared" si="1601"/>
        <v>13310</v>
      </c>
      <c r="AE2680" s="14">
        <f t="shared" si="1602"/>
        <v>221.83333333333334</v>
      </c>
      <c r="AF2680" s="24">
        <f t="shared" si="1586"/>
        <v>500</v>
      </c>
      <c r="AG2680" s="3">
        <f t="shared" si="1603"/>
        <v>-1</v>
      </c>
      <c r="AH2680" s="14">
        <f t="shared" si="1607"/>
        <v>0</v>
      </c>
      <c r="AI2680" s="14">
        <f t="shared" si="1608"/>
        <v>0</v>
      </c>
      <c r="AJ2680" s="14">
        <f t="shared" si="1609"/>
        <v>0.64999999999999991</v>
      </c>
      <c r="AK2680" s="14">
        <f t="shared" si="1610"/>
        <v>0.87999999999999989</v>
      </c>
      <c r="AL2680" s="24">
        <f t="shared" si="1604"/>
        <v>926.44881108890252</v>
      </c>
      <c r="AM2680" s="14">
        <f t="shared" si="1605"/>
        <v>709.8130105567102</v>
      </c>
      <c r="AN2680" s="138" t="str">
        <f t="shared" si="1606"/>
        <v>modifiée</v>
      </c>
      <c r="AP2680" s="124"/>
    </row>
    <row r="2681" spans="2:42" x14ac:dyDescent="0.25">
      <c r="B2681" s="3">
        <f t="shared" si="1587"/>
        <v>13315</v>
      </c>
      <c r="C2681" s="14">
        <f t="shared" si="1588"/>
        <v>221.91666666666666</v>
      </c>
      <c r="D2681" s="11">
        <f t="shared" si="1589"/>
        <v>1141.085940604831</v>
      </c>
      <c r="E2681" s="11">
        <f t="shared" si="1574"/>
        <v>1172.732881100643</v>
      </c>
      <c r="F2681" s="11">
        <f t="shared" si="1590"/>
        <v>648.62536195759583</v>
      </c>
      <c r="G2681" s="11">
        <f t="shared" si="1575"/>
        <v>923.71082795740222</v>
      </c>
      <c r="H2681" s="11">
        <f t="shared" si="1576"/>
        <v>758.73211575599123</v>
      </c>
      <c r="I2681" s="24">
        <f t="shared" si="1591"/>
        <v>648.62536195759583</v>
      </c>
      <c r="J2681" s="12">
        <f t="shared" si="1577"/>
        <v>0.19786454987845745</v>
      </c>
      <c r="K2681" s="24">
        <f t="shared" si="1578"/>
        <v>811.47751224269177</v>
      </c>
      <c r="L2681" s="12">
        <f t="shared" si="1592"/>
        <v>0.14392565771810439</v>
      </c>
      <c r="M2681" s="24">
        <f t="shared" si="1593"/>
        <v>923.71082795740222</v>
      </c>
      <c r="N2681" s="12">
        <f t="shared" si="1579"/>
        <v>0.74105830475257228</v>
      </c>
      <c r="O2681" s="24">
        <f t="shared" si="1580"/>
        <v>650</v>
      </c>
      <c r="P2681" s="12">
        <f t="shared" si="1594"/>
        <v>0.20065059754686176</v>
      </c>
      <c r="Q2681" s="24">
        <f t="shared" si="1595"/>
        <v>758.73211575599123</v>
      </c>
      <c r="R2681" s="12">
        <f t="shared" si="1581"/>
        <v>0.24336351422768387</v>
      </c>
      <c r="S2681" s="24">
        <f t="shared" si="1582"/>
        <v>1187.5762879685867</v>
      </c>
      <c r="T2681" s="12">
        <f t="shared" si="1596"/>
        <v>0.13518668483886856</v>
      </c>
      <c r="W2681" s="24">
        <f t="shared" si="1597"/>
        <v>1143.3202731556885</v>
      </c>
      <c r="X2681" s="24">
        <f t="shared" si="1598"/>
        <v>650</v>
      </c>
      <c r="Y2681" s="13">
        <f t="shared" si="1583"/>
        <v>0.23564698143420962</v>
      </c>
      <c r="Z2681" s="24">
        <f t="shared" si="1584"/>
        <v>735.3151986238629</v>
      </c>
      <c r="AA2681" s="24">
        <f t="shared" si="1585"/>
        <v>9579.9143703862901</v>
      </c>
      <c r="AB2681" s="24">
        <f t="shared" si="1599"/>
        <v>951.02619445583991</v>
      </c>
      <c r="AC2681" s="24">
        <f t="shared" si="1600"/>
        <v>758.73211575599123</v>
      </c>
      <c r="AD2681" s="123">
        <f t="shared" si="1601"/>
        <v>13315</v>
      </c>
      <c r="AE2681" s="14">
        <f t="shared" si="1602"/>
        <v>221.91666666666666</v>
      </c>
      <c r="AF2681" s="24">
        <f t="shared" si="1586"/>
        <v>500</v>
      </c>
      <c r="AG2681" s="3">
        <f t="shared" si="1603"/>
        <v>-1</v>
      </c>
      <c r="AH2681" s="14">
        <f t="shared" si="1607"/>
        <v>0</v>
      </c>
      <c r="AI2681" s="14">
        <f t="shared" si="1608"/>
        <v>0</v>
      </c>
      <c r="AJ2681" s="14">
        <f t="shared" si="1609"/>
        <v>0.64999999999999991</v>
      </c>
      <c r="AK2681" s="14">
        <f t="shared" si="1610"/>
        <v>0.87999999999999989</v>
      </c>
      <c r="AL2681" s="24">
        <f t="shared" si="1604"/>
        <v>926.62080685783303</v>
      </c>
      <c r="AM2681" s="14">
        <f t="shared" si="1605"/>
        <v>709.92134055997747</v>
      </c>
      <c r="AN2681" s="138" t="str">
        <f t="shared" si="1606"/>
        <v>modifiée</v>
      </c>
      <c r="AP2681" s="124"/>
    </row>
    <row r="2682" spans="2:42" x14ac:dyDescent="0.25">
      <c r="B2682" s="3">
        <f t="shared" si="1587"/>
        <v>13320</v>
      </c>
      <c r="C2682" s="14">
        <f t="shared" si="1588"/>
        <v>222</v>
      </c>
      <c r="D2682" s="11">
        <f t="shared" si="1589"/>
        <v>1141.142162592829</v>
      </c>
      <c r="E2682" s="11">
        <f t="shared" si="1574"/>
        <v>1172.9536565270153</v>
      </c>
      <c r="F2682" s="11">
        <f t="shared" si="1590"/>
        <v>648.76928761531394</v>
      </c>
      <c r="G2682" s="11">
        <f t="shared" si="1575"/>
        <v>923.9114785549491</v>
      </c>
      <c r="H2682" s="11">
        <f t="shared" si="1576"/>
        <v>758.86730244083014</v>
      </c>
      <c r="I2682" s="24">
        <f t="shared" si="1591"/>
        <v>648.76928761531394</v>
      </c>
      <c r="J2682" s="12">
        <f t="shared" si="1577"/>
        <v>0.19780735124321025</v>
      </c>
      <c r="K2682" s="24">
        <f t="shared" si="1578"/>
        <v>811.71216179409805</v>
      </c>
      <c r="L2682" s="12">
        <f t="shared" si="1592"/>
        <v>0.14386124501333683</v>
      </c>
      <c r="M2682" s="24">
        <f t="shared" si="1593"/>
        <v>923.9114785549491</v>
      </c>
      <c r="N2682" s="12">
        <f t="shared" si="1579"/>
        <v>0.74105830475257228</v>
      </c>
      <c r="O2682" s="24">
        <f t="shared" si="1580"/>
        <v>650</v>
      </c>
      <c r="P2682" s="12">
        <f t="shared" si="1594"/>
        <v>0.20051602996105036</v>
      </c>
      <c r="Q2682" s="24">
        <f t="shared" si="1595"/>
        <v>758.86730244083014</v>
      </c>
      <c r="R2682" s="12">
        <f t="shared" si="1581"/>
        <v>0.24400398465758025</v>
      </c>
      <c r="S2682" s="24">
        <f t="shared" si="1582"/>
        <v>1184.4590950393099</v>
      </c>
      <c r="T2682" s="12">
        <f t="shared" si="1596"/>
        <v>0.13548762959100891</v>
      </c>
      <c r="W2682" s="24">
        <f t="shared" si="1597"/>
        <v>1143.5559201371227</v>
      </c>
      <c r="X2682" s="24">
        <f t="shared" si="1598"/>
        <v>650</v>
      </c>
      <c r="Y2682" s="13">
        <f t="shared" si="1583"/>
        <v>0.23563246905136778</v>
      </c>
      <c r="Z2682" s="24">
        <f t="shared" si="1584"/>
        <v>734.94340974731358</v>
      </c>
      <c r="AA2682" s="24">
        <f t="shared" si="1585"/>
        <v>9579.6508930706059</v>
      </c>
      <c r="AB2682" s="24">
        <f t="shared" si="1599"/>
        <v>951.21161128897643</v>
      </c>
      <c r="AC2682" s="24">
        <f t="shared" si="1600"/>
        <v>758.86730244083014</v>
      </c>
      <c r="AD2682" s="123">
        <f t="shared" si="1601"/>
        <v>13320</v>
      </c>
      <c r="AE2682" s="14">
        <f t="shared" si="1602"/>
        <v>222</v>
      </c>
      <c r="AF2682" s="24">
        <f t="shared" si="1586"/>
        <v>500</v>
      </c>
      <c r="AG2682" s="3">
        <f t="shared" si="1603"/>
        <v>-1</v>
      </c>
      <c r="AH2682" s="14">
        <f t="shared" si="1607"/>
        <v>0</v>
      </c>
      <c r="AI2682" s="14">
        <f t="shared" si="1608"/>
        <v>0</v>
      </c>
      <c r="AJ2682" s="14">
        <f t="shared" si="1609"/>
        <v>0.64999999999999991</v>
      </c>
      <c r="AK2682" s="14">
        <f t="shared" si="1610"/>
        <v>0.87999999999999989</v>
      </c>
      <c r="AL2682" s="24">
        <f t="shared" si="1604"/>
        <v>926.7929340347622</v>
      </c>
      <c r="AM2682" s="14">
        <f t="shared" si="1605"/>
        <v>710.02994793240168</v>
      </c>
      <c r="AN2682" s="138" t="str">
        <f t="shared" si="1606"/>
        <v>modifiée</v>
      </c>
      <c r="AP2682" s="124"/>
    </row>
    <row r="2683" spans="2:42" x14ac:dyDescent="0.25">
      <c r="B2683" s="3">
        <f t="shared" si="1587"/>
        <v>13325</v>
      </c>
      <c r="C2683" s="14">
        <f t="shared" si="1588"/>
        <v>222.08333333333334</v>
      </c>
      <c r="D2683" s="11">
        <f t="shared" si="1589"/>
        <v>1141.1983634923088</v>
      </c>
      <c r="E2683" s="11">
        <f t="shared" si="1574"/>
        <v>1173.1744319533875</v>
      </c>
      <c r="F2683" s="11">
        <f t="shared" si="1590"/>
        <v>648.91314886032728</v>
      </c>
      <c r="G2683" s="11">
        <f t="shared" si="1575"/>
        <v>924.11199458491012</v>
      </c>
      <c r="H2683" s="11">
        <f t="shared" si="1576"/>
        <v>759.00279007042116</v>
      </c>
      <c r="I2683" s="24">
        <f t="shared" si="1591"/>
        <v>648.91314886032728</v>
      </c>
      <c r="J2683" s="12">
        <f t="shared" si="1577"/>
        <v>0.19775002671288594</v>
      </c>
      <c r="K2683" s="24">
        <f t="shared" si="1578"/>
        <v>811.94746400470615</v>
      </c>
      <c r="L2683" s="12">
        <f t="shared" si="1592"/>
        <v>0.14379677126876064</v>
      </c>
      <c r="M2683" s="24">
        <f t="shared" si="1593"/>
        <v>924.11199458491012</v>
      </c>
      <c r="N2683" s="12">
        <f t="shared" si="1579"/>
        <v>0.74105830475257228</v>
      </c>
      <c r="O2683" s="24">
        <f t="shared" si="1580"/>
        <v>650</v>
      </c>
      <c r="P2683" s="12">
        <f t="shared" si="1594"/>
        <v>0.20038156816407851</v>
      </c>
      <c r="Q2683" s="24">
        <f t="shared" si="1595"/>
        <v>759.00279007042116</v>
      </c>
      <c r="R2683" s="12">
        <f t="shared" si="1581"/>
        <v>0.24464301851454096</v>
      </c>
      <c r="S2683" s="24">
        <f t="shared" si="1582"/>
        <v>1181.3651605852999</v>
      </c>
      <c r="T2683" s="12">
        <f t="shared" si="1596"/>
        <v>0.13578745591608316</v>
      </c>
      <c r="W2683" s="24">
        <f t="shared" si="1597"/>
        <v>1143.791552606174</v>
      </c>
      <c r="X2683" s="24">
        <f t="shared" si="1598"/>
        <v>650</v>
      </c>
      <c r="Y2683" s="13">
        <f t="shared" si="1583"/>
        <v>0.2356179972393353</v>
      </c>
      <c r="Z2683" s="24">
        <f t="shared" si="1584"/>
        <v>734.57198368033687</v>
      </c>
      <c r="AA2683" s="24">
        <f t="shared" si="1585"/>
        <v>9579.3888288951621</v>
      </c>
      <c r="AB2683" s="24">
        <f t="shared" si="1599"/>
        <v>951.39717133829754</v>
      </c>
      <c r="AC2683" s="24">
        <f t="shared" si="1600"/>
        <v>759.00279007042116</v>
      </c>
      <c r="AD2683" s="123">
        <f t="shared" si="1601"/>
        <v>13325</v>
      </c>
      <c r="AE2683" s="14">
        <f t="shared" si="1602"/>
        <v>222.08333333333334</v>
      </c>
      <c r="AF2683" s="24">
        <f t="shared" si="1586"/>
        <v>500</v>
      </c>
      <c r="AG2683" s="3">
        <f t="shared" si="1603"/>
        <v>-1</v>
      </c>
      <c r="AH2683" s="14">
        <f t="shared" si="1607"/>
        <v>0</v>
      </c>
      <c r="AI2683" s="14">
        <f t="shared" si="1608"/>
        <v>0</v>
      </c>
      <c r="AJ2683" s="14">
        <f t="shared" si="1609"/>
        <v>0.64999999999999991</v>
      </c>
      <c r="AK2683" s="14">
        <f t="shared" si="1610"/>
        <v>0.87999999999999989</v>
      </c>
      <c r="AL2683" s="24">
        <f t="shared" si="1604"/>
        <v>926.96519210570489</v>
      </c>
      <c r="AM2683" s="14">
        <f t="shared" si="1605"/>
        <v>710.13883160523574</v>
      </c>
      <c r="AN2683" s="138" t="str">
        <f t="shared" si="1606"/>
        <v>modifiée</v>
      </c>
      <c r="AP2683" s="124"/>
    </row>
    <row r="2684" spans="2:42" x14ac:dyDescent="0.25">
      <c r="B2684" s="3">
        <f t="shared" si="1587"/>
        <v>13330</v>
      </c>
      <c r="C2684" s="14">
        <f t="shared" si="1588"/>
        <v>222.16666666666666</v>
      </c>
      <c r="D2684" s="11">
        <f t="shared" si="1589"/>
        <v>1141.2545433190849</v>
      </c>
      <c r="E2684" s="11">
        <f t="shared" si="1574"/>
        <v>1173.3952073797595</v>
      </c>
      <c r="F2684" s="11">
        <f t="shared" si="1590"/>
        <v>649.05694563159602</v>
      </c>
      <c r="G2684" s="11">
        <f t="shared" si="1575"/>
        <v>924.31237615307418</v>
      </c>
      <c r="H2684" s="11">
        <f t="shared" si="1576"/>
        <v>759.13857752633726</v>
      </c>
      <c r="I2684" s="24">
        <f t="shared" si="1591"/>
        <v>649.05694563159602</v>
      </c>
      <c r="J2684" s="12">
        <f t="shared" si="1577"/>
        <v>0.19769257591309558</v>
      </c>
      <c r="K2684" s="24">
        <f t="shared" si="1578"/>
        <v>812.1834214299123</v>
      </c>
      <c r="L2684" s="12">
        <f t="shared" si="1592"/>
        <v>0.14373223627878073</v>
      </c>
      <c r="M2684" s="24">
        <f t="shared" si="1593"/>
        <v>924.31237615307418</v>
      </c>
      <c r="N2684" s="12">
        <f t="shared" si="1579"/>
        <v>0.74105830475257228</v>
      </c>
      <c r="O2684" s="24">
        <f t="shared" si="1580"/>
        <v>650</v>
      </c>
      <c r="P2684" s="12">
        <f t="shared" si="1594"/>
        <v>0.20024721207245033</v>
      </c>
      <c r="Q2684" s="24">
        <f t="shared" si="1595"/>
        <v>759.13857752633726</v>
      </c>
      <c r="R2684" s="12">
        <f t="shared" si="1581"/>
        <v>0.24528061067329845</v>
      </c>
      <c r="S2684" s="24">
        <f t="shared" si="1582"/>
        <v>1178.2942730783304</v>
      </c>
      <c r="T2684" s="12">
        <f t="shared" si="1596"/>
        <v>0.13608616225076658</v>
      </c>
      <c r="W2684" s="24">
        <f t="shared" si="1597"/>
        <v>1144.0271706034134</v>
      </c>
      <c r="X2684" s="24">
        <f t="shared" si="1598"/>
        <v>650</v>
      </c>
      <c r="Y2684" s="13">
        <f t="shared" si="1583"/>
        <v>0.23560356579339298</v>
      </c>
      <c r="Z2684" s="24">
        <f t="shared" si="1584"/>
        <v>734.20091940865291</v>
      </c>
      <c r="AA2684" s="24">
        <f t="shared" si="1585"/>
        <v>9579.1281699128413</v>
      </c>
      <c r="AB2684" s="24">
        <f t="shared" si="1599"/>
        <v>951.58287406487534</v>
      </c>
      <c r="AC2684" s="24">
        <f t="shared" si="1600"/>
        <v>759.13857752633726</v>
      </c>
      <c r="AD2684" s="123">
        <f t="shared" si="1601"/>
        <v>13330</v>
      </c>
      <c r="AE2684" s="14">
        <f t="shared" si="1602"/>
        <v>222.16666666666666</v>
      </c>
      <c r="AF2684" s="24">
        <f t="shared" si="1586"/>
        <v>500</v>
      </c>
      <c r="AG2684" s="3">
        <f t="shared" si="1603"/>
        <v>-1</v>
      </c>
      <c r="AH2684" s="14">
        <f t="shared" si="1607"/>
        <v>0</v>
      </c>
      <c r="AI2684" s="14">
        <f t="shared" si="1608"/>
        <v>0</v>
      </c>
      <c r="AJ2684" s="14">
        <f t="shared" si="1609"/>
        <v>0.64999999999999991</v>
      </c>
      <c r="AK2684" s="14">
        <f t="shared" si="1610"/>
        <v>0.87999999999999989</v>
      </c>
      <c r="AL2684" s="24">
        <f t="shared" si="1604"/>
        <v>927.13758055586595</v>
      </c>
      <c r="AM2684" s="14">
        <f t="shared" si="1605"/>
        <v>710.24799050831848</v>
      </c>
      <c r="AN2684" s="138" t="str">
        <f t="shared" si="1606"/>
        <v>modifiée</v>
      </c>
      <c r="AP2684" s="124"/>
    </row>
    <row r="2685" spans="2:42" x14ac:dyDescent="0.25">
      <c r="B2685" s="3">
        <f t="shared" si="1587"/>
        <v>13335</v>
      </c>
      <c r="C2685" s="14">
        <f t="shared" si="1588"/>
        <v>222.25</v>
      </c>
      <c r="D2685" s="11">
        <f t="shared" si="1589"/>
        <v>1141.310702088954</v>
      </c>
      <c r="E2685" s="11">
        <f t="shared" si="1574"/>
        <v>1173.6159828061318</v>
      </c>
      <c r="F2685" s="11">
        <f t="shared" si="1590"/>
        <v>649.20067786787479</v>
      </c>
      <c r="G2685" s="11">
        <f t="shared" si="1575"/>
        <v>924.51262336514662</v>
      </c>
      <c r="H2685" s="11">
        <f t="shared" si="1576"/>
        <v>759.27466368858802</v>
      </c>
      <c r="I2685" s="24">
        <f t="shared" si="1591"/>
        <v>649.20067786787479</v>
      </c>
      <c r="J2685" s="12">
        <f t="shared" si="1577"/>
        <v>0.19763499846812449</v>
      </c>
      <c r="K2685" s="24">
        <f t="shared" si="1578"/>
        <v>812.42003663782725</v>
      </c>
      <c r="L2685" s="12">
        <f t="shared" si="1592"/>
        <v>0.14366763983701616</v>
      </c>
      <c r="M2685" s="24">
        <f t="shared" si="1593"/>
        <v>924.51262336514662</v>
      </c>
      <c r="N2685" s="12">
        <f t="shared" si="1579"/>
        <v>0.74105830475257228</v>
      </c>
      <c r="O2685" s="24">
        <f t="shared" si="1580"/>
        <v>650</v>
      </c>
      <c r="P2685" s="12">
        <f t="shared" si="1594"/>
        <v>0.20011296160274955</v>
      </c>
      <c r="Q2685" s="24">
        <f t="shared" si="1595"/>
        <v>759.27466368858802</v>
      </c>
      <c r="R2685" s="12">
        <f t="shared" si="1581"/>
        <v>0.24591675613627137</v>
      </c>
      <c r="S2685" s="24">
        <f t="shared" si="1582"/>
        <v>1175.2462231298741</v>
      </c>
      <c r="T2685" s="12">
        <f t="shared" si="1596"/>
        <v>0.13638374710850737</v>
      </c>
      <c r="W2685" s="24">
        <f t="shared" si="1597"/>
        <v>1144.2627741692068</v>
      </c>
      <c r="X2685" s="24">
        <f t="shared" si="1598"/>
        <v>650</v>
      </c>
      <c r="Y2685" s="13">
        <f t="shared" si="1583"/>
        <v>0.23558917450992231</v>
      </c>
      <c r="Z2685" s="24">
        <f t="shared" si="1584"/>
        <v>733.83021592312616</v>
      </c>
      <c r="AA2685" s="24">
        <f t="shared" si="1585"/>
        <v>9578.8689082195688</v>
      </c>
      <c r="AB2685" s="24">
        <f t="shared" si="1599"/>
        <v>951.76871892889744</v>
      </c>
      <c r="AC2685" s="24">
        <f t="shared" si="1600"/>
        <v>759.27466368858802</v>
      </c>
      <c r="AD2685" s="123">
        <f t="shared" si="1601"/>
        <v>13335</v>
      </c>
      <c r="AE2685" s="14">
        <f t="shared" si="1602"/>
        <v>222.25</v>
      </c>
      <c r="AF2685" s="24">
        <f t="shared" si="1586"/>
        <v>500</v>
      </c>
      <c r="AG2685" s="3">
        <f t="shared" si="1603"/>
        <v>-1</v>
      </c>
      <c r="AH2685" s="14">
        <f t="shared" si="1607"/>
        <v>0</v>
      </c>
      <c r="AI2685" s="14">
        <f t="shared" si="1608"/>
        <v>0</v>
      </c>
      <c r="AJ2685" s="14">
        <f t="shared" si="1609"/>
        <v>0.64999999999999991</v>
      </c>
      <c r="AK2685" s="14">
        <f t="shared" si="1610"/>
        <v>0.87999999999999989</v>
      </c>
      <c r="AL2685" s="24">
        <f t="shared" si="1604"/>
        <v>927.3100988696774</v>
      </c>
      <c r="AM2685" s="14">
        <f t="shared" si="1605"/>
        <v>710.35742357014794</v>
      </c>
      <c r="AN2685" s="138" t="str">
        <f t="shared" si="1606"/>
        <v>modifiée</v>
      </c>
      <c r="AP2685" s="124"/>
    </row>
    <row r="2686" spans="2:42" x14ac:dyDescent="0.25">
      <c r="B2686" s="3">
        <f t="shared" si="1587"/>
        <v>13340</v>
      </c>
      <c r="C2686" s="14">
        <f t="shared" si="1588"/>
        <v>222.33333333333334</v>
      </c>
      <c r="D2686" s="11">
        <f t="shared" si="1589"/>
        <v>1141.3668398176949</v>
      </c>
      <c r="E2686" s="11">
        <f t="shared" si="1574"/>
        <v>1173.8367582325041</v>
      </c>
      <c r="F2686" s="11">
        <f t="shared" si="1590"/>
        <v>649.34434550771175</v>
      </c>
      <c r="G2686" s="11">
        <f t="shared" si="1575"/>
        <v>924.71273632674934</v>
      </c>
      <c r="H2686" s="11">
        <f t="shared" si="1576"/>
        <v>759.41104743569656</v>
      </c>
      <c r="I2686" s="24">
        <f t="shared" si="1591"/>
        <v>649.34434550771175</v>
      </c>
      <c r="J2686" s="12">
        <f t="shared" si="1577"/>
        <v>0.19757729400092733</v>
      </c>
      <c r="K2686" s="24">
        <f t="shared" si="1578"/>
        <v>812.65731220935254</v>
      </c>
      <c r="L2686" s="12">
        <f t="shared" si="1592"/>
        <v>0.14360298173630087</v>
      </c>
      <c r="M2686" s="24">
        <f t="shared" si="1593"/>
        <v>924.71273632674934</v>
      </c>
      <c r="N2686" s="12">
        <f t="shared" si="1579"/>
        <v>0.74105830475257228</v>
      </c>
      <c r="O2686" s="24">
        <f t="shared" si="1580"/>
        <v>650</v>
      </c>
      <c r="P2686" s="12">
        <f t="shared" si="1594"/>
        <v>0.19997881667165635</v>
      </c>
      <c r="Q2686" s="24">
        <f t="shared" si="1595"/>
        <v>759.41104743569656</v>
      </c>
      <c r="R2686" s="12">
        <f t="shared" si="1581"/>
        <v>0.24655145003256476</v>
      </c>
      <c r="S2686" s="24">
        <f t="shared" si="1582"/>
        <v>1172.2208034685259</v>
      </c>
      <c r="T2686" s="12">
        <f t="shared" si="1596"/>
        <v>0.13668020907876652</v>
      </c>
      <c r="W2686" s="24">
        <f t="shared" si="1597"/>
        <v>1144.4983633437166</v>
      </c>
      <c r="X2686" s="24">
        <f t="shared" si="1598"/>
        <v>650</v>
      </c>
      <c r="Y2686" s="13">
        <f t="shared" si="1583"/>
        <v>0.23557482318638934</v>
      </c>
      <c r="Z2686" s="24">
        <f t="shared" si="1584"/>
        <v>733.45987221968585</v>
      </c>
      <c r="AA2686" s="24">
        <f t="shared" si="1585"/>
        <v>9578.6110359536779</v>
      </c>
      <c r="AB2686" s="24">
        <f t="shared" si="1599"/>
        <v>951.95470538970653</v>
      </c>
      <c r="AC2686" s="24">
        <f t="shared" si="1600"/>
        <v>759.41104743569656</v>
      </c>
      <c r="AD2686" s="123">
        <f t="shared" si="1601"/>
        <v>13340</v>
      </c>
      <c r="AE2686" s="14">
        <f t="shared" si="1602"/>
        <v>222.33333333333334</v>
      </c>
      <c r="AF2686" s="24">
        <f t="shared" si="1586"/>
        <v>500</v>
      </c>
      <c r="AG2686" s="3">
        <f t="shared" si="1603"/>
        <v>-1</v>
      </c>
      <c r="AH2686" s="14">
        <f t="shared" si="1607"/>
        <v>0</v>
      </c>
      <c r="AI2686" s="14">
        <f t="shared" si="1608"/>
        <v>0</v>
      </c>
      <c r="AJ2686" s="14">
        <f t="shared" si="1609"/>
        <v>0.64999999999999991</v>
      </c>
      <c r="AK2686" s="14">
        <f t="shared" si="1610"/>
        <v>0.87999999999999989</v>
      </c>
      <c r="AL2686" s="24">
        <f t="shared" si="1604"/>
        <v>927.48274653083445</v>
      </c>
      <c r="AM2686" s="14">
        <f t="shared" si="1605"/>
        <v>710.46712971795216</v>
      </c>
      <c r="AN2686" s="138" t="str">
        <f t="shared" si="1606"/>
        <v>modifiée</v>
      </c>
      <c r="AP2686" s="124"/>
    </row>
    <row r="2687" spans="2:42" x14ac:dyDescent="0.25">
      <c r="B2687" s="3">
        <f t="shared" si="1587"/>
        <v>13345</v>
      </c>
      <c r="C2687" s="14">
        <f t="shared" si="1588"/>
        <v>222.41666666666666</v>
      </c>
      <c r="D2687" s="11">
        <f t="shared" si="1589"/>
        <v>1141.4229565210687</v>
      </c>
      <c r="E2687" s="11">
        <f t="shared" si="1574"/>
        <v>1174.0575336588763</v>
      </c>
      <c r="F2687" s="11">
        <f t="shared" si="1590"/>
        <v>649.48794848944806</v>
      </c>
      <c r="G2687" s="11">
        <f t="shared" si="1575"/>
        <v>924.912715143421</v>
      </c>
      <c r="H2687" s="11">
        <f t="shared" si="1576"/>
        <v>759.54772764477536</v>
      </c>
      <c r="I2687" s="24">
        <f t="shared" si="1591"/>
        <v>649.48794848944806</v>
      </c>
      <c r="J2687" s="12">
        <f t="shared" si="1577"/>
        <v>0.19751946213312307</v>
      </c>
      <c r="K2687" s="24">
        <f t="shared" si="1578"/>
        <v>812.89525073825644</v>
      </c>
      <c r="L2687" s="12">
        <f t="shared" si="1592"/>
        <v>0.14353826176865406</v>
      </c>
      <c r="M2687" s="24">
        <f t="shared" si="1593"/>
        <v>924.912715143421</v>
      </c>
      <c r="N2687" s="12">
        <f t="shared" si="1579"/>
        <v>0.74105830475257228</v>
      </c>
      <c r="O2687" s="24">
        <f t="shared" si="1580"/>
        <v>650</v>
      </c>
      <c r="P2687" s="12">
        <f t="shared" si="1594"/>
        <v>0.19984477719584318</v>
      </c>
      <c r="Q2687" s="24">
        <f t="shared" si="1595"/>
        <v>759.54772764477536</v>
      </c>
      <c r="R2687" s="12">
        <f t="shared" si="1581"/>
        <v>0.24718468761696272</v>
      </c>
      <c r="S2687" s="24">
        <f t="shared" si="1582"/>
        <v>1169.2178089176673</v>
      </c>
      <c r="T2687" s="12">
        <f t="shared" si="1596"/>
        <v>0.13697554682621643</v>
      </c>
      <c r="W2687" s="24">
        <f t="shared" si="1597"/>
        <v>1144.733938166903</v>
      </c>
      <c r="X2687" s="24">
        <f t="shared" si="1598"/>
        <v>650</v>
      </c>
      <c r="Y2687" s="13">
        <f t="shared" si="1583"/>
        <v>0.23556051162134881</v>
      </c>
      <c r="Z2687" s="24">
        <f t="shared" si="1584"/>
        <v>733.08988729933162</v>
      </c>
      <c r="AA2687" s="24">
        <f t="shared" si="1585"/>
        <v>9578.354545296088</v>
      </c>
      <c r="AB2687" s="24">
        <f t="shared" si="1599"/>
        <v>952.14083290583926</v>
      </c>
      <c r="AC2687" s="24">
        <f t="shared" si="1600"/>
        <v>759.54772764477536</v>
      </c>
      <c r="AD2687" s="123">
        <f t="shared" si="1601"/>
        <v>13345</v>
      </c>
      <c r="AE2687" s="14">
        <f t="shared" si="1602"/>
        <v>222.41666666666666</v>
      </c>
      <c r="AF2687" s="24">
        <f t="shared" si="1586"/>
        <v>500</v>
      </c>
      <c r="AG2687" s="3">
        <f t="shared" si="1603"/>
        <v>-1</v>
      </c>
      <c r="AH2687" s="14">
        <f t="shared" si="1607"/>
        <v>0</v>
      </c>
      <c r="AI2687" s="14">
        <f t="shared" si="1608"/>
        <v>0</v>
      </c>
      <c r="AJ2687" s="14">
        <f t="shared" si="1609"/>
        <v>0.64999999999999991</v>
      </c>
      <c r="AK2687" s="14">
        <f t="shared" si="1610"/>
        <v>0.87999999999999989</v>
      </c>
      <c r="AL2687" s="24">
        <f t="shared" si="1604"/>
        <v>927.65552302233232</v>
      </c>
      <c r="AM2687" s="14">
        <f t="shared" si="1605"/>
        <v>710.57710787776159</v>
      </c>
      <c r="AN2687" s="138" t="str">
        <f t="shared" si="1606"/>
        <v>modifiée</v>
      </c>
      <c r="AP2687" s="124"/>
    </row>
    <row r="2688" spans="2:42" x14ac:dyDescent="0.25">
      <c r="B2688" s="3">
        <f t="shared" si="1587"/>
        <v>13350</v>
      </c>
      <c r="C2688" s="14">
        <f t="shared" si="1588"/>
        <v>222.5</v>
      </c>
      <c r="D2688" s="11">
        <f t="shared" si="1589"/>
        <v>1141.4790522148189</v>
      </c>
      <c r="E2688" s="11">
        <f t="shared" si="1574"/>
        <v>1174.2783090852486</v>
      </c>
      <c r="F2688" s="11">
        <f t="shared" si="1590"/>
        <v>649.6314867512167</v>
      </c>
      <c r="G2688" s="11">
        <f t="shared" si="1575"/>
        <v>925.11255992061683</v>
      </c>
      <c r="H2688" s="11">
        <f t="shared" si="1576"/>
        <v>759.68470319160156</v>
      </c>
      <c r="I2688" s="24">
        <f t="shared" si="1591"/>
        <v>649.6314867512167</v>
      </c>
      <c r="J2688" s="12">
        <f t="shared" si="1577"/>
        <v>0.19746150248498995</v>
      </c>
      <c r="K2688" s="24">
        <f t="shared" si="1578"/>
        <v>813.13385483125148</v>
      </c>
      <c r="L2688" s="12">
        <f t="shared" si="1592"/>
        <v>0.14347347972530841</v>
      </c>
      <c r="M2688" s="24">
        <f t="shared" si="1593"/>
        <v>925.11255992061683</v>
      </c>
      <c r="N2688" s="12">
        <f t="shared" si="1579"/>
        <v>0.74105830475257228</v>
      </c>
      <c r="O2688" s="24">
        <f t="shared" si="1580"/>
        <v>650</v>
      </c>
      <c r="P2688" s="12">
        <f t="shared" si="1594"/>
        <v>0.19971084309209658</v>
      </c>
      <c r="Q2688" s="24">
        <f t="shared" si="1595"/>
        <v>759.68470319160156</v>
      </c>
      <c r="R2688" s="12">
        <f t="shared" si="1581"/>
        <v>0.24781646426891427</v>
      </c>
      <c r="S2688" s="24">
        <f t="shared" si="1582"/>
        <v>1166.2370363733596</v>
      </c>
      <c r="T2688" s="12">
        <f t="shared" si="1596"/>
        <v>0.13726975909001179</v>
      </c>
      <c r="W2688" s="24">
        <f t="shared" si="1597"/>
        <v>1144.9694986785244</v>
      </c>
      <c r="X2688" s="24">
        <f t="shared" si="1598"/>
        <v>650</v>
      </c>
      <c r="Y2688" s="13">
        <f t="shared" si="1583"/>
        <v>0.23554623961443311</v>
      </c>
      <c r="Z2688" s="24">
        <f t="shared" si="1584"/>
        <v>732.72026016810514</v>
      </c>
      <c r="AA2688" s="24">
        <f t="shared" si="1585"/>
        <v>9578.0994284698481</v>
      </c>
      <c r="AB2688" s="24">
        <f t="shared" si="1599"/>
        <v>952.32710093506296</v>
      </c>
      <c r="AC2688" s="24">
        <f t="shared" si="1600"/>
        <v>759.68470319160156</v>
      </c>
      <c r="AD2688" s="123">
        <f t="shared" si="1601"/>
        <v>13350</v>
      </c>
      <c r="AE2688" s="14">
        <f t="shared" si="1602"/>
        <v>222.5</v>
      </c>
      <c r="AF2688" s="24">
        <f t="shared" si="1586"/>
        <v>500</v>
      </c>
      <c r="AG2688" s="3">
        <f t="shared" si="1603"/>
        <v>-1</v>
      </c>
      <c r="AH2688" s="14">
        <f t="shared" si="1607"/>
        <v>0</v>
      </c>
      <c r="AI2688" s="14">
        <f t="shared" si="1608"/>
        <v>0</v>
      </c>
      <c r="AJ2688" s="14">
        <f t="shared" si="1609"/>
        <v>0.64999999999999991</v>
      </c>
      <c r="AK2688" s="14">
        <f t="shared" si="1610"/>
        <v>0.87999999999999989</v>
      </c>
      <c r="AL2688" s="24">
        <f t="shared" si="1604"/>
        <v>927.82842782650141</v>
      </c>
      <c r="AM2688" s="14">
        <f t="shared" si="1605"/>
        <v>710.68735697447846</v>
      </c>
      <c r="AN2688" s="138" t="str">
        <f t="shared" si="1606"/>
        <v>modifiée</v>
      </c>
      <c r="AP2688" s="124"/>
    </row>
    <row r="2689" spans="2:42" x14ac:dyDescent="0.25">
      <c r="B2689" s="3">
        <f t="shared" si="1587"/>
        <v>13355</v>
      </c>
      <c r="C2689" s="14">
        <f t="shared" si="1588"/>
        <v>222.58333333333334</v>
      </c>
      <c r="D2689" s="11">
        <f t="shared" si="1589"/>
        <v>1141.5351269146713</v>
      </c>
      <c r="E2689" s="11">
        <f t="shared" si="1574"/>
        <v>1174.4990845116208</v>
      </c>
      <c r="F2689" s="11">
        <f t="shared" si="1590"/>
        <v>649.77496023094204</v>
      </c>
      <c r="G2689" s="11">
        <f t="shared" si="1575"/>
        <v>925.31227076370897</v>
      </c>
      <c r="H2689" s="11">
        <f t="shared" si="1576"/>
        <v>759.82197295069159</v>
      </c>
      <c r="I2689" s="24">
        <f t="shared" si="1591"/>
        <v>649.77496023094204</v>
      </c>
      <c r="J2689" s="12">
        <f t="shared" si="1577"/>
        <v>0.1974034146754606</v>
      </c>
      <c r="K2689" s="24">
        <f t="shared" si="1578"/>
        <v>813.373127108071</v>
      </c>
      <c r="L2689" s="12">
        <f t="shared" si="1592"/>
        <v>0.14340863539668411</v>
      </c>
      <c r="M2689" s="24">
        <f t="shared" si="1593"/>
        <v>925.31227076370897</v>
      </c>
      <c r="N2689" s="12">
        <f t="shared" si="1579"/>
        <v>0.74105830475257228</v>
      </c>
      <c r="O2689" s="24">
        <f t="shared" si="1580"/>
        <v>650</v>
      </c>
      <c r="P2689" s="12">
        <f t="shared" si="1594"/>
        <v>0.19957701427723018</v>
      </c>
      <c r="Q2689" s="24">
        <f t="shared" si="1595"/>
        <v>759.82197295069159</v>
      </c>
      <c r="R2689" s="12">
        <f t="shared" si="1581"/>
        <v>0.24844677549151598</v>
      </c>
      <c r="S2689" s="24">
        <f t="shared" si="1582"/>
        <v>1163.2782847824583</v>
      </c>
      <c r="T2689" s="12">
        <f t="shared" si="1596"/>
        <v>0.13756284468299226</v>
      </c>
      <c r="W2689" s="24">
        <f t="shared" si="1597"/>
        <v>1145.2050449181388</v>
      </c>
      <c r="X2689" s="24">
        <f t="shared" si="1598"/>
        <v>650</v>
      </c>
      <c r="Y2689" s="13">
        <f t="shared" si="1583"/>
        <v>0.23553200696634966</v>
      </c>
      <c r="Z2689" s="24">
        <f t="shared" si="1584"/>
        <v>732.35098983705029</v>
      </c>
      <c r="AA2689" s="24">
        <f t="shared" si="1585"/>
        <v>9577.8456777400679</v>
      </c>
      <c r="AB2689" s="24">
        <f t="shared" si="1599"/>
        <v>952.5135089344152</v>
      </c>
      <c r="AC2689" s="24">
        <f t="shared" si="1600"/>
        <v>759.82197295069159</v>
      </c>
      <c r="AD2689" s="123">
        <f t="shared" si="1601"/>
        <v>13355</v>
      </c>
      <c r="AE2689" s="14">
        <f t="shared" si="1602"/>
        <v>222.58333333333334</v>
      </c>
      <c r="AF2689" s="24">
        <f t="shared" si="1586"/>
        <v>500</v>
      </c>
      <c r="AG2689" s="3">
        <f t="shared" si="1603"/>
        <v>-1</v>
      </c>
      <c r="AH2689" s="14">
        <f t="shared" si="1607"/>
        <v>0</v>
      </c>
      <c r="AI2689" s="14">
        <f t="shared" si="1608"/>
        <v>0</v>
      </c>
      <c r="AJ2689" s="14">
        <f t="shared" si="1609"/>
        <v>0.64999999999999991</v>
      </c>
      <c r="AK2689" s="14">
        <f t="shared" si="1610"/>
        <v>0.87999999999999989</v>
      </c>
      <c r="AL2689" s="24">
        <f t="shared" si="1604"/>
        <v>928.00146042504321</v>
      </c>
      <c r="AM2689" s="14">
        <f t="shared" si="1605"/>
        <v>710.7978759319476</v>
      </c>
      <c r="AN2689" s="138" t="str">
        <f t="shared" si="1606"/>
        <v>modifiée</v>
      </c>
      <c r="AP2689" s="124"/>
    </row>
    <row r="2690" spans="2:42" x14ac:dyDescent="0.25">
      <c r="B2690" s="3">
        <f t="shared" si="1587"/>
        <v>13360</v>
      </c>
      <c r="C2690" s="14">
        <f t="shared" si="1588"/>
        <v>222.66666666666666</v>
      </c>
      <c r="D2690" s="11">
        <f t="shared" si="1589"/>
        <v>1141.5911806363338</v>
      </c>
      <c r="E2690" s="11">
        <f t="shared" si="1574"/>
        <v>1174.7198599379931</v>
      </c>
      <c r="F2690" s="11">
        <f t="shared" si="1590"/>
        <v>649.91836886633871</v>
      </c>
      <c r="G2690" s="11">
        <f t="shared" si="1575"/>
        <v>925.51184777798619</v>
      </c>
      <c r="H2690" s="11">
        <f t="shared" si="1576"/>
        <v>759.95953579537456</v>
      </c>
      <c r="I2690" s="24">
        <f t="shared" si="1591"/>
        <v>649.91836886633871</v>
      </c>
      <c r="J2690" s="12">
        <f t="shared" si="1577"/>
        <v>0.19734519832211656</v>
      </c>
      <c r="K2690" s="24">
        <f t="shared" si="1578"/>
        <v>813.613070201548</v>
      </c>
      <c r="L2690" s="12">
        <f t="shared" si="1592"/>
        <v>0.14334372857240407</v>
      </c>
      <c r="M2690" s="24">
        <f t="shared" si="1593"/>
        <v>925.51184777798619</v>
      </c>
      <c r="N2690" s="12">
        <f t="shared" si="1579"/>
        <v>0.74105830475257228</v>
      </c>
      <c r="O2690" s="24">
        <f t="shared" si="1580"/>
        <v>650</v>
      </c>
      <c r="P2690" s="12">
        <f t="shared" si="1594"/>
        <v>0.19944329066815411</v>
      </c>
      <c r="Q2690" s="24">
        <f t="shared" si="1595"/>
        <v>759.95953579537456</v>
      </c>
      <c r="R2690" s="12">
        <f t="shared" si="1581"/>
        <v>0.24907561691048472</v>
      </c>
      <c r="S2690" s="24">
        <f t="shared" si="1582"/>
        <v>1160.3413551209692</v>
      </c>
      <c r="T2690" s="12">
        <f t="shared" si="1596"/>
        <v>0.13785480249093426</v>
      </c>
      <c r="W2690" s="24">
        <f t="shared" si="1597"/>
        <v>1145.4405769251052</v>
      </c>
      <c r="X2690" s="24">
        <f t="shared" si="1598"/>
        <v>650</v>
      </c>
      <c r="Y2690" s="13">
        <f t="shared" si="1583"/>
        <v>0.23551781347887735</v>
      </c>
      <c r="Z2690" s="24">
        <f t="shared" si="1584"/>
        <v>731.98207532219612</v>
      </c>
      <c r="AA2690" s="24">
        <f t="shared" si="1585"/>
        <v>9577.5932854137718</v>
      </c>
      <c r="AB2690" s="24">
        <f t="shared" si="1599"/>
        <v>952.70005636023984</v>
      </c>
      <c r="AC2690" s="24">
        <f t="shared" si="1600"/>
        <v>759.95953579537456</v>
      </c>
      <c r="AD2690" s="123">
        <f t="shared" si="1601"/>
        <v>13360</v>
      </c>
      <c r="AE2690" s="14">
        <f t="shared" si="1602"/>
        <v>222.66666666666666</v>
      </c>
      <c r="AF2690" s="24">
        <f t="shared" si="1586"/>
        <v>500</v>
      </c>
      <c r="AG2690" s="3">
        <f t="shared" si="1603"/>
        <v>-1</v>
      </c>
      <c r="AH2690" s="14">
        <f t="shared" si="1607"/>
        <v>0</v>
      </c>
      <c r="AI2690" s="14">
        <f t="shared" si="1608"/>
        <v>0</v>
      </c>
      <c r="AJ2690" s="14">
        <f t="shared" si="1609"/>
        <v>0.64999999999999991</v>
      </c>
      <c r="AK2690" s="14">
        <f t="shared" si="1610"/>
        <v>0.87999999999999989</v>
      </c>
      <c r="AL2690" s="24">
        <f t="shared" si="1604"/>
        <v>928.17462029906483</v>
      </c>
      <c r="AM2690" s="14">
        <f t="shared" si="1605"/>
        <v>710.90866367302442</v>
      </c>
      <c r="AN2690" s="138" t="str">
        <f t="shared" si="1606"/>
        <v>modifiée</v>
      </c>
      <c r="AP2690" s="124"/>
    </row>
    <row r="2691" spans="2:42" x14ac:dyDescent="0.25">
      <c r="B2691" s="3">
        <f t="shared" si="1587"/>
        <v>13365</v>
      </c>
      <c r="C2691" s="14">
        <f t="shared" si="1588"/>
        <v>222.75</v>
      </c>
      <c r="D2691" s="11">
        <f t="shared" si="1589"/>
        <v>1141.6472133954971</v>
      </c>
      <c r="E2691" s="11">
        <f t="shared" si="1574"/>
        <v>1174.9406353643653</v>
      </c>
      <c r="F2691" s="11">
        <f t="shared" si="1590"/>
        <v>650.06171259491111</v>
      </c>
      <c r="G2691" s="11">
        <f t="shared" si="1575"/>
        <v>925.7112910686543</v>
      </c>
      <c r="H2691" s="11">
        <f t="shared" si="1576"/>
        <v>760.09739059786546</v>
      </c>
      <c r="I2691" s="24">
        <f t="shared" si="1591"/>
        <v>650.06171259491111</v>
      </c>
      <c r="J2691" s="12">
        <f t="shared" si="1577"/>
        <v>0.19728685304118385</v>
      </c>
      <c r="K2691" s="24">
        <f t="shared" si="1578"/>
        <v>813.85368675769314</v>
      </c>
      <c r="L2691" s="12">
        <f t="shared" si="1592"/>
        <v>0.14327875904126358</v>
      </c>
      <c r="M2691" s="24">
        <f t="shared" si="1593"/>
        <v>925.7112910686543</v>
      </c>
      <c r="N2691" s="12">
        <f t="shared" si="1579"/>
        <v>0.74105830475257228</v>
      </c>
      <c r="O2691" s="24">
        <f t="shared" si="1580"/>
        <v>650</v>
      </c>
      <c r="P2691" s="12">
        <f t="shared" si="1594"/>
        <v>0.1993096721817707</v>
      </c>
      <c r="Q2691" s="24">
        <f t="shared" si="1595"/>
        <v>760.09739059786546</v>
      </c>
      <c r="R2691" s="12">
        <f t="shared" si="1581"/>
        <v>0.24970298427312917</v>
      </c>
      <c r="S2691" s="24">
        <f t="shared" si="1582"/>
        <v>1157.426050372615</v>
      </c>
      <c r="T2691" s="12">
        <f t="shared" si="1596"/>
        <v>0.13814563147174636</v>
      </c>
      <c r="W2691" s="24">
        <f t="shared" si="1597"/>
        <v>1145.6760947385842</v>
      </c>
      <c r="X2691" s="24">
        <f t="shared" si="1598"/>
        <v>650</v>
      </c>
      <c r="Y2691" s="13">
        <f t="shared" si="1583"/>
        <v>0.23550365895485767</v>
      </c>
      <c r="Z2691" s="24">
        <f t="shared" si="1584"/>
        <v>731.61351564452843</v>
      </c>
      <c r="AA2691" s="24">
        <f t="shared" si="1585"/>
        <v>9577.3422438395392</v>
      </c>
      <c r="AB2691" s="24">
        <f t="shared" si="1599"/>
        <v>952.88674266822477</v>
      </c>
      <c r="AC2691" s="24">
        <f t="shared" si="1600"/>
        <v>760.09739059786546</v>
      </c>
      <c r="AD2691" s="123">
        <f t="shared" si="1601"/>
        <v>13365</v>
      </c>
      <c r="AE2691" s="14">
        <f t="shared" si="1602"/>
        <v>222.75</v>
      </c>
      <c r="AF2691" s="24">
        <f t="shared" si="1586"/>
        <v>500</v>
      </c>
      <c r="AG2691" s="3">
        <f t="shared" si="1603"/>
        <v>-1</v>
      </c>
      <c r="AH2691" s="14">
        <f t="shared" si="1607"/>
        <v>0</v>
      </c>
      <c r="AI2691" s="14">
        <f t="shared" si="1608"/>
        <v>0</v>
      </c>
      <c r="AJ2691" s="14">
        <f t="shared" si="1609"/>
        <v>0.64999999999999991</v>
      </c>
      <c r="AK2691" s="14">
        <f t="shared" si="1610"/>
        <v>0.87999999999999989</v>
      </c>
      <c r="AL2691" s="24">
        <f t="shared" si="1604"/>
        <v>928.34790692911395</v>
      </c>
      <c r="AM2691" s="14">
        <f t="shared" si="1605"/>
        <v>711.0197191196437</v>
      </c>
      <c r="AN2691" s="138" t="str">
        <f t="shared" si="1606"/>
        <v>modifiée</v>
      </c>
      <c r="AP2691" s="124"/>
    </row>
    <row r="2692" spans="2:42" x14ac:dyDescent="0.25">
      <c r="B2692" s="3">
        <f t="shared" si="1587"/>
        <v>13370</v>
      </c>
      <c r="C2692" s="14">
        <f t="shared" si="1588"/>
        <v>222.83333333333334</v>
      </c>
      <c r="D2692" s="11">
        <f t="shared" si="1589"/>
        <v>1141.7032252078343</v>
      </c>
      <c r="E2692" s="11">
        <f t="shared" si="1574"/>
        <v>1175.1614107907376</v>
      </c>
      <c r="F2692" s="11">
        <f t="shared" si="1590"/>
        <v>650.20499135395232</v>
      </c>
      <c r="G2692" s="11">
        <f t="shared" si="1575"/>
        <v>925.91060074083612</v>
      </c>
      <c r="H2692" s="11">
        <f t="shared" si="1576"/>
        <v>760.23553622933719</v>
      </c>
      <c r="I2692" s="24">
        <f t="shared" si="1591"/>
        <v>650.20499135395232</v>
      </c>
      <c r="J2692" s="12">
        <f t="shared" si="1577"/>
        <v>0.19722837844752725</v>
      </c>
      <c r="K2692" s="24">
        <f t="shared" si="1578"/>
        <v>814.09497943577367</v>
      </c>
      <c r="L2692" s="12">
        <f t="shared" si="1592"/>
        <v>0.143213726591263</v>
      </c>
      <c r="M2692" s="24">
        <f t="shared" si="1593"/>
        <v>925.91060074083612</v>
      </c>
      <c r="N2692" s="12">
        <f t="shared" si="1579"/>
        <v>0.74105830475257228</v>
      </c>
      <c r="O2692" s="24">
        <f t="shared" si="1580"/>
        <v>650</v>
      </c>
      <c r="P2692" s="12">
        <f t="shared" si="1594"/>
        <v>0.19917615873511357</v>
      </c>
      <c r="Q2692" s="24">
        <f t="shared" si="1595"/>
        <v>760.23553622933719</v>
      </c>
      <c r="R2692" s="12">
        <f t="shared" si="1581"/>
        <v>0.25032887344731553</v>
      </c>
      <c r="S2692" s="24">
        <f t="shared" si="1582"/>
        <v>1154.5321755076291</v>
      </c>
      <c r="T2692" s="12">
        <f t="shared" si="1596"/>
        <v>0.13843533065474423</v>
      </c>
      <c r="W2692" s="24">
        <f t="shared" si="1597"/>
        <v>1145.9115983975391</v>
      </c>
      <c r="X2692" s="24">
        <f t="shared" si="1598"/>
        <v>650</v>
      </c>
      <c r="Y2692" s="13">
        <f t="shared" si="1583"/>
        <v>0.2354895431981916</v>
      </c>
      <c r="Z2692" s="24">
        <f t="shared" si="1584"/>
        <v>731.24530982996134</v>
      </c>
      <c r="AA2692" s="24">
        <f t="shared" si="1585"/>
        <v>9577.092545407404</v>
      </c>
      <c r="AB2692" s="24">
        <f t="shared" si="1599"/>
        <v>953.07356731343816</v>
      </c>
      <c r="AC2692" s="24">
        <f t="shared" si="1600"/>
        <v>760.23553622933719</v>
      </c>
      <c r="AD2692" s="123">
        <f t="shared" si="1601"/>
        <v>13370</v>
      </c>
      <c r="AE2692" s="14">
        <f t="shared" si="1602"/>
        <v>222.83333333333334</v>
      </c>
      <c r="AF2692" s="24">
        <f t="shared" si="1586"/>
        <v>500</v>
      </c>
      <c r="AG2692" s="3">
        <f t="shared" si="1603"/>
        <v>-1</v>
      </c>
      <c r="AH2692" s="14">
        <f t="shared" si="1607"/>
        <v>0</v>
      </c>
      <c r="AI2692" s="14">
        <f t="shared" si="1608"/>
        <v>0</v>
      </c>
      <c r="AJ2692" s="14">
        <f t="shared" si="1609"/>
        <v>0.64999999999999991</v>
      </c>
      <c r="AK2692" s="14">
        <f t="shared" si="1610"/>
        <v>0.87999999999999989</v>
      </c>
      <c r="AL2692" s="24">
        <f t="shared" si="1604"/>
        <v>928.521319795213</v>
      </c>
      <c r="AM2692" s="14">
        <f t="shared" si="1605"/>
        <v>711.13104119288698</v>
      </c>
      <c r="AN2692" s="138" t="str">
        <f t="shared" si="1606"/>
        <v>modifiée</v>
      </c>
      <c r="AP2692" s="124"/>
    </row>
    <row r="2693" spans="2:42" x14ac:dyDescent="0.25">
      <c r="B2693" s="3">
        <f t="shared" si="1587"/>
        <v>13375</v>
      </c>
      <c r="C2693" s="14">
        <f t="shared" si="1588"/>
        <v>222.91666666666666</v>
      </c>
      <c r="D2693" s="11">
        <f t="shared" si="1589"/>
        <v>1141.7592160890001</v>
      </c>
      <c r="E2693" s="11">
        <f t="shared" si="1574"/>
        <v>1175.3821862171096</v>
      </c>
      <c r="F2693" s="11">
        <f t="shared" si="1590"/>
        <v>650.34820508054361</v>
      </c>
      <c r="G2693" s="11">
        <f t="shared" si="1575"/>
        <v>926.10977689957122</v>
      </c>
      <c r="H2693" s="11">
        <f t="shared" si="1576"/>
        <v>760.3739715599919</v>
      </c>
      <c r="I2693" s="24">
        <f t="shared" si="1591"/>
        <v>650.34820508054361</v>
      </c>
      <c r="J2693" s="12">
        <f t="shared" si="1577"/>
        <v>0.19716977415464551</v>
      </c>
      <c r="K2693" s="24">
        <f t="shared" si="1578"/>
        <v>814.33695090839376</v>
      </c>
      <c r="L2693" s="12">
        <f t="shared" si="1592"/>
        <v>0.14314863100958658</v>
      </c>
      <c r="M2693" s="24">
        <f t="shared" si="1593"/>
        <v>926.10977689957122</v>
      </c>
      <c r="N2693" s="12">
        <f t="shared" si="1579"/>
        <v>0.74105830475257228</v>
      </c>
      <c r="O2693" s="24">
        <f t="shared" si="1580"/>
        <v>650</v>
      </c>
      <c r="P2693" s="12">
        <f t="shared" si="1594"/>
        <v>0.19904275024527793</v>
      </c>
      <c r="Q2693" s="24">
        <f t="shared" si="1595"/>
        <v>760.3739715599919</v>
      </c>
      <c r="R2693" s="12">
        <f t="shared" si="1581"/>
        <v>0.25095328042042642</v>
      </c>
      <c r="S2693" s="24">
        <f t="shared" si="1582"/>
        <v>1151.6595374617743</v>
      </c>
      <c r="T2693" s="12">
        <f t="shared" si="1596"/>
        <v>0.138723899139856</v>
      </c>
      <c r="W2693" s="24">
        <f t="shared" si="1597"/>
        <v>1146.1470879407373</v>
      </c>
      <c r="X2693" s="24">
        <f t="shared" si="1598"/>
        <v>650</v>
      </c>
      <c r="Y2693" s="13">
        <f t="shared" si="1583"/>
        <v>0.23547546601383401</v>
      </c>
      <c r="Z2693" s="24">
        <f t="shared" si="1584"/>
        <v>730.87745690930888</v>
      </c>
      <c r="AA2693" s="24">
        <f t="shared" si="1585"/>
        <v>9576.8441825486298</v>
      </c>
      <c r="AB2693" s="24">
        <f t="shared" si="1599"/>
        <v>953.26052975036464</v>
      </c>
      <c r="AC2693" s="24">
        <f t="shared" si="1600"/>
        <v>760.3739715599919</v>
      </c>
      <c r="AD2693" s="123">
        <f t="shared" si="1601"/>
        <v>13375</v>
      </c>
      <c r="AE2693" s="14">
        <f t="shared" si="1602"/>
        <v>222.91666666666666</v>
      </c>
      <c r="AF2693" s="24">
        <f t="shared" si="1586"/>
        <v>500</v>
      </c>
      <c r="AG2693" s="3">
        <f t="shared" si="1603"/>
        <v>-1</v>
      </c>
      <c r="AH2693" s="14">
        <f t="shared" si="1607"/>
        <v>0</v>
      </c>
      <c r="AI2693" s="14">
        <f t="shared" si="1608"/>
        <v>0</v>
      </c>
      <c r="AJ2693" s="14">
        <f t="shared" si="1609"/>
        <v>0.64999999999999991</v>
      </c>
      <c r="AK2693" s="14">
        <f t="shared" si="1610"/>
        <v>0.87999999999999989</v>
      </c>
      <c r="AL2693" s="24">
        <f t="shared" si="1604"/>
        <v>928.69485837689354</v>
      </c>
      <c r="AM2693" s="14">
        <f t="shared" si="1605"/>
        <v>711.24262881304969</v>
      </c>
      <c r="AN2693" s="138" t="str">
        <f t="shared" si="1606"/>
        <v>modifiée</v>
      </c>
      <c r="AP2693" s="124"/>
    </row>
    <row r="2694" spans="2:42" x14ac:dyDescent="0.25">
      <c r="B2694" s="3">
        <f t="shared" si="1587"/>
        <v>13380</v>
      </c>
      <c r="C2694" s="14">
        <f t="shared" si="1588"/>
        <v>223</v>
      </c>
      <c r="D2694" s="11">
        <f t="shared" si="1589"/>
        <v>1141.8151860546329</v>
      </c>
      <c r="E2694" s="11">
        <f t="shared" si="1574"/>
        <v>1175.6029616434819</v>
      </c>
      <c r="F2694" s="11">
        <f t="shared" si="1590"/>
        <v>650.49135371155319</v>
      </c>
      <c r="G2694" s="11">
        <f t="shared" si="1575"/>
        <v>926.30881964981654</v>
      </c>
      <c r="H2694" s="11">
        <f t="shared" si="1576"/>
        <v>760.51269545913181</v>
      </c>
      <c r="I2694" s="24">
        <f t="shared" si="1591"/>
        <v>650.49135371155319</v>
      </c>
      <c r="J2694" s="12">
        <f t="shared" si="1577"/>
        <v>0.1971110397746664</v>
      </c>
      <c r="K2694" s="24">
        <f t="shared" si="1578"/>
        <v>814.57960386157367</v>
      </c>
      <c r="L2694" s="12">
        <f t="shared" si="1592"/>
        <v>0.14308347208257238</v>
      </c>
      <c r="M2694" s="24">
        <f t="shared" si="1593"/>
        <v>926.30881964981654</v>
      </c>
      <c r="N2694" s="12">
        <f t="shared" si="1579"/>
        <v>0.74105830475257228</v>
      </c>
      <c r="O2694" s="24">
        <f t="shared" si="1580"/>
        <v>650</v>
      </c>
      <c r="P2694" s="12">
        <f t="shared" si="1594"/>
        <v>0.19890944662931626</v>
      </c>
      <c r="Q2694" s="24">
        <f t="shared" si="1595"/>
        <v>760.51269545913181</v>
      </c>
      <c r="R2694" s="12">
        <f t="shared" si="1581"/>
        <v>0.25157620129831915</v>
      </c>
      <c r="S2694" s="24">
        <f t="shared" si="1582"/>
        <v>1148.8079451155704</v>
      </c>
      <c r="T2694" s="12">
        <f t="shared" si="1596"/>
        <v>0.13901133609681762</v>
      </c>
      <c r="W2694" s="24">
        <f t="shared" si="1597"/>
        <v>1146.3825634067512</v>
      </c>
      <c r="X2694" s="24">
        <f t="shared" si="1598"/>
        <v>650</v>
      </c>
      <c r="Y2694" s="13">
        <f t="shared" si="1583"/>
        <v>0.23546142720779079</v>
      </c>
      <c r="Z2694" s="24">
        <f t="shared" si="1584"/>
        <v>730.50995591826791</v>
      </c>
      <c r="AA2694" s="24">
        <f t="shared" si="1585"/>
        <v>9576.5971477356088</v>
      </c>
      <c r="AB2694" s="24">
        <f t="shared" si="1599"/>
        <v>953.44762943294154</v>
      </c>
      <c r="AC2694" s="24">
        <f t="shared" si="1600"/>
        <v>760.51269545913181</v>
      </c>
      <c r="AD2694" s="123">
        <f t="shared" si="1601"/>
        <v>13380</v>
      </c>
      <c r="AE2694" s="14">
        <f t="shared" si="1602"/>
        <v>223</v>
      </c>
      <c r="AF2694" s="24">
        <f t="shared" si="1586"/>
        <v>500</v>
      </c>
      <c r="AG2694" s="3">
        <f t="shared" si="1603"/>
        <v>-1</v>
      </c>
      <c r="AH2694" s="14">
        <f t="shared" si="1607"/>
        <v>0</v>
      </c>
      <c r="AI2694" s="14">
        <f t="shared" si="1608"/>
        <v>0</v>
      </c>
      <c r="AJ2694" s="14">
        <f t="shared" si="1609"/>
        <v>0.64999999999999991</v>
      </c>
      <c r="AK2694" s="14">
        <f t="shared" si="1610"/>
        <v>0.87999999999999989</v>
      </c>
      <c r="AL2694" s="24">
        <f t="shared" si="1604"/>
        <v>928.86852215322892</v>
      </c>
      <c r="AM2694" s="14">
        <f t="shared" si="1605"/>
        <v>711.35448089970669</v>
      </c>
      <c r="AN2694" s="138" t="str">
        <f t="shared" si="1606"/>
        <v>modifiée</v>
      </c>
      <c r="AP2694" s="124"/>
    </row>
    <row r="2695" spans="2:42" x14ac:dyDescent="0.25">
      <c r="B2695" s="3">
        <f t="shared" si="1587"/>
        <v>13385</v>
      </c>
      <c r="C2695" s="14">
        <f t="shared" si="1588"/>
        <v>223.08333333333334</v>
      </c>
      <c r="D2695" s="11">
        <f t="shared" si="1589"/>
        <v>1141.8711351203528</v>
      </c>
      <c r="E2695" s="11">
        <f t="shared" si="1574"/>
        <v>1175.8237370698541</v>
      </c>
      <c r="F2695" s="11">
        <f t="shared" si="1590"/>
        <v>650.63443718363578</v>
      </c>
      <c r="G2695" s="11">
        <f t="shared" si="1575"/>
        <v>926.50772909644581</v>
      </c>
      <c r="H2695" s="11">
        <f t="shared" si="1576"/>
        <v>760.65170679522862</v>
      </c>
      <c r="I2695" s="24">
        <f t="shared" si="1591"/>
        <v>650.63443718363578</v>
      </c>
      <c r="J2695" s="12">
        <f t="shared" si="1577"/>
        <v>0.19705217491834112</v>
      </c>
      <c r="K2695" s="24">
        <f t="shared" si="1578"/>
        <v>814.82294099483124</v>
      </c>
      <c r="L2695" s="12">
        <f t="shared" si="1592"/>
        <v>0.14301824959576742</v>
      </c>
      <c r="M2695" s="24">
        <f t="shared" si="1593"/>
        <v>926.50772909644581</v>
      </c>
      <c r="N2695" s="12">
        <f t="shared" si="1579"/>
        <v>0.74105830475257228</v>
      </c>
      <c r="O2695" s="24">
        <f t="shared" si="1580"/>
        <v>650</v>
      </c>
      <c r="P2695" s="12">
        <f t="shared" si="1594"/>
        <v>0.19877624780446485</v>
      </c>
      <c r="Q2695" s="24">
        <f t="shared" si="1595"/>
        <v>760.65170679522862</v>
      </c>
      <c r="R2695" s="12">
        <f t="shared" si="1581"/>
        <v>0.25219763230427733</v>
      </c>
      <c r="S2695" s="24">
        <f t="shared" si="1582"/>
        <v>1145.9772092737505</v>
      </c>
      <c r="T2695" s="12">
        <f t="shared" si="1596"/>
        <v>0.13929764076447571</v>
      </c>
      <c r="W2695" s="24">
        <f t="shared" si="1597"/>
        <v>1146.618024833959</v>
      </c>
      <c r="X2695" s="24">
        <f t="shared" si="1598"/>
        <v>650</v>
      </c>
      <c r="Y2695" s="13">
        <f t="shared" si="1583"/>
        <v>0.23544742658711151</v>
      </c>
      <c r="Z2695" s="24">
        <f t="shared" si="1584"/>
        <v>730.14280589737837</v>
      </c>
      <c r="AA2695" s="24">
        <f t="shared" si="1585"/>
        <v>9576.3514334815718</v>
      </c>
      <c r="AB2695" s="24">
        <f t="shared" si="1599"/>
        <v>953.63486581459381</v>
      </c>
      <c r="AC2695" s="24">
        <f t="shared" si="1600"/>
        <v>760.65170679522862</v>
      </c>
      <c r="AD2695" s="123">
        <f t="shared" si="1601"/>
        <v>13385</v>
      </c>
      <c r="AE2695" s="14">
        <f t="shared" si="1602"/>
        <v>223.08333333333334</v>
      </c>
      <c r="AF2695" s="24">
        <f t="shared" si="1586"/>
        <v>500</v>
      </c>
      <c r="AG2695" s="3">
        <f t="shared" si="1603"/>
        <v>-1</v>
      </c>
      <c r="AH2695" s="14">
        <f t="shared" si="1607"/>
        <v>0</v>
      </c>
      <c r="AI2695" s="14">
        <f t="shared" si="1608"/>
        <v>0</v>
      </c>
      <c r="AJ2695" s="14">
        <f t="shared" si="1609"/>
        <v>0.64999999999999991</v>
      </c>
      <c r="AK2695" s="14">
        <f t="shared" si="1610"/>
        <v>0.87999999999999989</v>
      </c>
      <c r="AL2695" s="24">
        <f t="shared" si="1604"/>
        <v>929.04231060286827</v>
      </c>
      <c r="AM2695" s="14">
        <f t="shared" si="1605"/>
        <v>711.46659637177754</v>
      </c>
      <c r="AN2695" s="138" t="str">
        <f t="shared" si="1606"/>
        <v>modifiée</v>
      </c>
      <c r="AP2695" s="124"/>
    </row>
    <row r="2696" spans="2:42" x14ac:dyDescent="0.25">
      <c r="B2696" s="3">
        <f t="shared" si="1587"/>
        <v>13390</v>
      </c>
      <c r="C2696" s="14">
        <f t="shared" si="1588"/>
        <v>223.16666666666666</v>
      </c>
      <c r="D2696" s="11">
        <f t="shared" si="1589"/>
        <v>1141.9270633017625</v>
      </c>
      <c r="E2696" s="11">
        <f t="shared" si="1574"/>
        <v>1176.0445124962262</v>
      </c>
      <c r="F2696" s="11">
        <f t="shared" si="1590"/>
        <v>650.77745543323158</v>
      </c>
      <c r="G2696" s="11">
        <f t="shared" si="1575"/>
        <v>926.70650534425033</v>
      </c>
      <c r="H2696" s="11">
        <f t="shared" si="1576"/>
        <v>760.79100443599305</v>
      </c>
      <c r="I2696" s="24">
        <f t="shared" si="1591"/>
        <v>650.77745543323158</v>
      </c>
      <c r="J2696" s="12">
        <f t="shared" si="1577"/>
        <v>0.19699317919503959</v>
      </c>
      <c r="K2696" s="24">
        <f t="shared" si="1578"/>
        <v>815.06696502126272</v>
      </c>
      <c r="L2696" s="12">
        <f t="shared" si="1592"/>
        <v>0.14295296333387941</v>
      </c>
      <c r="M2696" s="24">
        <f t="shared" si="1593"/>
        <v>926.70650534425033</v>
      </c>
      <c r="N2696" s="12">
        <f t="shared" si="1579"/>
        <v>0.74105830475257228</v>
      </c>
      <c r="O2696" s="24">
        <f t="shared" si="1580"/>
        <v>650</v>
      </c>
      <c r="P2696" s="12">
        <f t="shared" si="1594"/>
        <v>0.19864315368796864</v>
      </c>
      <c r="Q2696" s="24">
        <f t="shared" si="1595"/>
        <v>760.79100443599305</v>
      </c>
      <c r="R2696" s="12">
        <f t="shared" si="1581"/>
        <v>0.25281756977796066</v>
      </c>
      <c r="S2696" s="24">
        <f t="shared" si="1582"/>
        <v>1143.1671426449168</v>
      </c>
      <c r="T2696" s="12">
        <f t="shared" si="1596"/>
        <v>0.13958281244996062</v>
      </c>
      <c r="W2696" s="24">
        <f t="shared" si="1597"/>
        <v>1146.8534722605461</v>
      </c>
      <c r="X2696" s="24">
        <f t="shared" si="1598"/>
        <v>650</v>
      </c>
      <c r="Y2696" s="13">
        <f t="shared" si="1583"/>
        <v>0.23543346395987924</v>
      </c>
      <c r="Z2696" s="24">
        <f t="shared" si="1584"/>
        <v>729.77600589200051</v>
      </c>
      <c r="AA2696" s="24">
        <f t="shared" si="1585"/>
        <v>9576.1070323401709</v>
      </c>
      <c r="AB2696" s="24">
        <f t="shared" si="1599"/>
        <v>953.82223834826959</v>
      </c>
      <c r="AC2696" s="24">
        <f t="shared" si="1600"/>
        <v>760.79100443599305</v>
      </c>
      <c r="AD2696" s="123">
        <f t="shared" si="1601"/>
        <v>13390</v>
      </c>
      <c r="AE2696" s="14">
        <f t="shared" si="1602"/>
        <v>223.16666666666666</v>
      </c>
      <c r="AF2696" s="24">
        <f t="shared" si="1586"/>
        <v>500</v>
      </c>
      <c r="AG2696" s="3">
        <f t="shared" si="1603"/>
        <v>-1</v>
      </c>
      <c r="AH2696" s="14">
        <f t="shared" si="1607"/>
        <v>0</v>
      </c>
      <c r="AI2696" s="14">
        <f t="shared" si="1608"/>
        <v>0</v>
      </c>
      <c r="AJ2696" s="14">
        <f t="shared" si="1609"/>
        <v>0.64999999999999991</v>
      </c>
      <c r="AK2696" s="14">
        <f t="shared" si="1610"/>
        <v>0.87999999999999989</v>
      </c>
      <c r="AL2696" s="24">
        <f t="shared" si="1604"/>
        <v>929.21622320406914</v>
      </c>
      <c r="AM2696" s="14">
        <f t="shared" si="1605"/>
        <v>711.57897414759202</v>
      </c>
      <c r="AN2696" s="138" t="str">
        <f t="shared" si="1606"/>
        <v>modifiée</v>
      </c>
      <c r="AP2696" s="124"/>
    </row>
    <row r="2697" spans="2:42" x14ac:dyDescent="0.25">
      <c r="B2697" s="3">
        <f t="shared" si="1587"/>
        <v>13395</v>
      </c>
      <c r="C2697" s="14">
        <f t="shared" si="1588"/>
        <v>223.25</v>
      </c>
      <c r="D2697" s="11">
        <f t="shared" si="1589"/>
        <v>1141.9829706144471</v>
      </c>
      <c r="E2697" s="11">
        <f t="shared" si="1574"/>
        <v>1176.2652879225984</v>
      </c>
      <c r="F2697" s="11">
        <f t="shared" si="1590"/>
        <v>650.92040839656545</v>
      </c>
      <c r="G2697" s="11">
        <f t="shared" si="1575"/>
        <v>926.90514849793828</v>
      </c>
      <c r="H2697" s="11">
        <f t="shared" si="1576"/>
        <v>760.93058724844298</v>
      </c>
      <c r="I2697" s="24">
        <f t="shared" si="1591"/>
        <v>650.92040839656545</v>
      </c>
      <c r="J2697" s="12">
        <f t="shared" si="1577"/>
        <v>0.19693405221274485</v>
      </c>
      <c r="K2697" s="24">
        <f t="shared" si="1578"/>
        <v>815.31167866762462</v>
      </c>
      <c r="L2697" s="12">
        <f t="shared" si="1592"/>
        <v>0.14288761308078238</v>
      </c>
      <c r="M2697" s="24">
        <f t="shared" si="1593"/>
        <v>926.90514849793828</v>
      </c>
      <c r="N2697" s="12">
        <f t="shared" si="1579"/>
        <v>0.74105830475257228</v>
      </c>
      <c r="O2697" s="24">
        <f t="shared" si="1580"/>
        <v>650</v>
      </c>
      <c r="P2697" s="12">
        <f t="shared" si="1594"/>
        <v>0.19851016419711737</v>
      </c>
      <c r="Q2697" s="24">
        <f t="shared" si="1595"/>
        <v>760.93058724844298</v>
      </c>
      <c r="R2697" s="12">
        <f t="shared" si="1581"/>
        <v>0.25343601017435186</v>
      </c>
      <c r="S2697" s="24">
        <f t="shared" si="1582"/>
        <v>1140.377559821417</v>
      </c>
      <c r="T2697" s="12">
        <f t="shared" si="1596"/>
        <v>0.13986685052792802</v>
      </c>
      <c r="W2697" s="24">
        <f t="shared" si="1597"/>
        <v>1147.088905724506</v>
      </c>
      <c r="X2697" s="24">
        <f t="shared" si="1598"/>
        <v>650</v>
      </c>
      <c r="Y2697" s="13">
        <f t="shared" si="1583"/>
        <v>0.23541953913522046</v>
      </c>
      <c r="Z2697" s="24">
        <f t="shared" si="1584"/>
        <v>729.40955495230924</v>
      </c>
      <c r="AA2697" s="24">
        <f t="shared" si="1585"/>
        <v>9575.8639369059201</v>
      </c>
      <c r="AB2697" s="24">
        <f t="shared" si="1599"/>
        <v>954.00974648647457</v>
      </c>
      <c r="AC2697" s="24">
        <f t="shared" si="1600"/>
        <v>760.93058724844298</v>
      </c>
      <c r="AD2697" s="123">
        <f t="shared" si="1601"/>
        <v>13395</v>
      </c>
      <c r="AE2697" s="14">
        <f t="shared" si="1602"/>
        <v>223.25</v>
      </c>
      <c r="AF2697" s="24">
        <f t="shared" si="1586"/>
        <v>500</v>
      </c>
      <c r="AG2697" s="3">
        <f t="shared" si="1603"/>
        <v>-1</v>
      </c>
      <c r="AH2697" s="14">
        <f t="shared" si="1607"/>
        <v>0</v>
      </c>
      <c r="AI2697" s="14">
        <f t="shared" si="1608"/>
        <v>0</v>
      </c>
      <c r="AJ2697" s="14">
        <f t="shared" si="1609"/>
        <v>0.64999999999999991</v>
      </c>
      <c r="AK2697" s="14">
        <f t="shared" si="1610"/>
        <v>0.87999999999999989</v>
      </c>
      <c r="AL2697" s="24">
        <f t="shared" si="1604"/>
        <v>929.39025943472939</v>
      </c>
      <c r="AM2697" s="14">
        <f t="shared" si="1605"/>
        <v>711.69161314495284</v>
      </c>
      <c r="AN2697" s="138" t="str">
        <f t="shared" si="1606"/>
        <v>modifiée</v>
      </c>
      <c r="AP2697" s="124"/>
    </row>
    <row r="2698" spans="2:42" x14ac:dyDescent="0.25">
      <c r="B2698" s="3">
        <f t="shared" si="1587"/>
        <v>13400</v>
      </c>
      <c r="C2698" s="14">
        <f t="shared" si="1588"/>
        <v>223.33333333333334</v>
      </c>
      <c r="D2698" s="11">
        <f t="shared" si="1589"/>
        <v>1142.0388570739749</v>
      </c>
      <c r="E2698" s="11">
        <f t="shared" si="1574"/>
        <v>1176.4860633489707</v>
      </c>
      <c r="F2698" s="11">
        <f t="shared" si="1590"/>
        <v>651.06329600964625</v>
      </c>
      <c r="G2698" s="11">
        <f t="shared" si="1575"/>
        <v>927.10365866213544</v>
      </c>
      <c r="H2698" s="11">
        <f t="shared" si="1576"/>
        <v>761.07045409897091</v>
      </c>
      <c r="I2698" s="24">
        <f t="shared" si="1591"/>
        <v>651.06329600964625</v>
      </c>
      <c r="J2698" s="12">
        <f t="shared" si="1577"/>
        <v>0.19687479357804841</v>
      </c>
      <c r="K2698" s="24">
        <f t="shared" si="1578"/>
        <v>815.55708467441627</v>
      </c>
      <c r="L2698" s="12">
        <f t="shared" si="1592"/>
        <v>0.1428221986195182</v>
      </c>
      <c r="M2698" s="24">
        <f t="shared" si="1593"/>
        <v>927.10365866213544</v>
      </c>
      <c r="N2698" s="12">
        <f t="shared" si="1579"/>
        <v>0.74105830475257228</v>
      </c>
      <c r="O2698" s="24">
        <f t="shared" si="1580"/>
        <v>650</v>
      </c>
      <c r="P2698" s="12">
        <f t="shared" si="1594"/>
        <v>0.19837727924926191</v>
      </c>
      <c r="Q2698" s="24">
        <f t="shared" si="1595"/>
        <v>761.07045409897091</v>
      </c>
      <c r="R2698" s="12">
        <f t="shared" si="1581"/>
        <v>0.25405295006269851</v>
      </c>
      <c r="S2698" s="24">
        <f t="shared" si="1582"/>
        <v>1137.6082772594327</v>
      </c>
      <c r="T2698" s="12">
        <f t="shared" si="1596"/>
        <v>0.14014975443979572</v>
      </c>
      <c r="W2698" s="24">
        <f t="shared" si="1597"/>
        <v>1147.3243252636412</v>
      </c>
      <c r="X2698" s="24">
        <f t="shared" si="1598"/>
        <v>650</v>
      </c>
      <c r="Y2698" s="13">
        <f t="shared" si="1583"/>
        <v>0.235405651923284</v>
      </c>
      <c r="Z2698" s="24">
        <f t="shared" si="1584"/>
        <v>729.04345213323722</v>
      </c>
      <c r="AA2698" s="24">
        <f t="shared" si="1585"/>
        <v>9575.6221398133275</v>
      </c>
      <c r="AB2698" s="24">
        <f t="shared" si="1599"/>
        <v>954.19738968130605</v>
      </c>
      <c r="AC2698" s="24">
        <f t="shared" si="1600"/>
        <v>761.07045409897091</v>
      </c>
      <c r="AD2698" s="123">
        <f t="shared" si="1601"/>
        <v>13400</v>
      </c>
      <c r="AE2698" s="14">
        <f t="shared" si="1602"/>
        <v>223.33333333333334</v>
      </c>
      <c r="AF2698" s="24">
        <f t="shared" si="1586"/>
        <v>500</v>
      </c>
      <c r="AG2698" s="3">
        <f t="shared" si="1603"/>
        <v>-1</v>
      </c>
      <c r="AH2698" s="14">
        <f t="shared" si="1607"/>
        <v>0</v>
      </c>
      <c r="AI2698" s="14">
        <f t="shared" si="1608"/>
        <v>0</v>
      </c>
      <c r="AJ2698" s="14">
        <f t="shared" si="1609"/>
        <v>0.64999999999999991</v>
      </c>
      <c r="AK2698" s="14">
        <f t="shared" si="1610"/>
        <v>0.87999999999999989</v>
      </c>
      <c r="AL2698" s="24">
        <f t="shared" si="1604"/>
        <v>929.56441877242059</v>
      </c>
      <c r="AM2698" s="14">
        <f t="shared" si="1605"/>
        <v>711.8045122812</v>
      </c>
      <c r="AN2698" s="138" t="str">
        <f t="shared" si="1606"/>
        <v>modifiée</v>
      </c>
      <c r="AP2698" s="124"/>
    </row>
    <row r="2699" spans="2:42" x14ac:dyDescent="0.25">
      <c r="B2699" s="3">
        <f t="shared" si="1587"/>
        <v>13405</v>
      </c>
      <c r="C2699" s="14">
        <f t="shared" si="1588"/>
        <v>223.41666666666666</v>
      </c>
      <c r="D2699" s="11">
        <f t="shared" si="1589"/>
        <v>1142.0947226958961</v>
      </c>
      <c r="E2699" s="11">
        <f t="shared" si="1574"/>
        <v>1176.7068387753429</v>
      </c>
      <c r="F2699" s="11">
        <f t="shared" si="1590"/>
        <v>651.20611820826582</v>
      </c>
      <c r="G2699" s="11">
        <f t="shared" si="1575"/>
        <v>927.3020359413847</v>
      </c>
      <c r="H2699" s="11">
        <f t="shared" si="1576"/>
        <v>761.2106038534107</v>
      </c>
      <c r="I2699" s="24">
        <f t="shared" si="1591"/>
        <v>651.20611820826582</v>
      </c>
      <c r="J2699" s="12">
        <f t="shared" si="1577"/>
        <v>0.19681540289614446</v>
      </c>
      <c r="K2699" s="24">
        <f t="shared" si="1578"/>
        <v>815.80318579596292</v>
      </c>
      <c r="L2699" s="12">
        <f t="shared" si="1592"/>
        <v>0.14275671973230203</v>
      </c>
      <c r="M2699" s="24">
        <f t="shared" si="1593"/>
        <v>927.3020359413847</v>
      </c>
      <c r="N2699" s="12">
        <f t="shared" si="1579"/>
        <v>0.74105830475257228</v>
      </c>
      <c r="O2699" s="24">
        <f t="shared" si="1580"/>
        <v>650</v>
      </c>
      <c r="P2699" s="12">
        <f t="shared" si="1594"/>
        <v>0.19824449876184974</v>
      </c>
      <c r="Q2699" s="24">
        <f t="shared" si="1595"/>
        <v>761.2106038534107</v>
      </c>
      <c r="R2699" s="12">
        <f t="shared" si="1581"/>
        <v>0.25466838612545439</v>
      </c>
      <c r="S2699" s="24">
        <f t="shared" si="1582"/>
        <v>1134.8591132592726</v>
      </c>
      <c r="T2699" s="12">
        <f t="shared" si="1596"/>
        <v>0.14043152369298706</v>
      </c>
      <c r="W2699" s="24">
        <f t="shared" si="1597"/>
        <v>1147.5597309155644</v>
      </c>
      <c r="X2699" s="24">
        <f t="shared" si="1598"/>
        <v>650</v>
      </c>
      <c r="Y2699" s="13">
        <f t="shared" si="1583"/>
        <v>0.23539180213524388</v>
      </c>
      <c r="Z2699" s="24">
        <f t="shared" si="1584"/>
        <v>728.67769649446359</v>
      </c>
      <c r="AA2699" s="24">
        <f t="shared" si="1585"/>
        <v>9575.3816337370281</v>
      </c>
      <c r="AB2699" s="24">
        <f t="shared" si="1599"/>
        <v>954.38516738448754</v>
      </c>
      <c r="AC2699" s="24">
        <f t="shared" si="1600"/>
        <v>761.2106038534107</v>
      </c>
      <c r="AD2699" s="123">
        <f t="shared" si="1601"/>
        <v>13405</v>
      </c>
      <c r="AE2699" s="14">
        <f t="shared" si="1602"/>
        <v>223.41666666666666</v>
      </c>
      <c r="AF2699" s="24">
        <f t="shared" si="1586"/>
        <v>500</v>
      </c>
      <c r="AG2699" s="3">
        <f t="shared" si="1603"/>
        <v>-1</v>
      </c>
      <c r="AH2699" s="14">
        <f t="shared" si="1607"/>
        <v>0</v>
      </c>
      <c r="AI2699" s="14">
        <f t="shared" si="1608"/>
        <v>0</v>
      </c>
      <c r="AJ2699" s="14">
        <f t="shared" si="1609"/>
        <v>0.64999999999999991</v>
      </c>
      <c r="AK2699" s="14">
        <f t="shared" si="1610"/>
        <v>0.87999999999999989</v>
      </c>
      <c r="AL2699" s="24">
        <f t="shared" si="1604"/>
        <v>929.73870069441807</v>
      </c>
      <c r="AM2699" s="14">
        <f t="shared" si="1605"/>
        <v>711.91767047327176</v>
      </c>
      <c r="AN2699" s="138" t="str">
        <f t="shared" si="1606"/>
        <v>modifiée</v>
      </c>
      <c r="AP2699" s="124"/>
    </row>
    <row r="2700" spans="2:42" x14ac:dyDescent="0.25">
      <c r="B2700" s="3">
        <f t="shared" si="1587"/>
        <v>13410</v>
      </c>
      <c r="C2700" s="14">
        <f t="shared" si="1588"/>
        <v>223.5</v>
      </c>
      <c r="D2700" s="11">
        <f t="shared" si="1589"/>
        <v>1142.1505674957436</v>
      </c>
      <c r="E2700" s="11">
        <f t="shared" si="1574"/>
        <v>1176.9276142017152</v>
      </c>
      <c r="F2700" s="11">
        <f t="shared" si="1590"/>
        <v>651.34887492799817</v>
      </c>
      <c r="G2700" s="11">
        <f t="shared" si="1575"/>
        <v>927.50028044014653</v>
      </c>
      <c r="H2700" s="11">
        <f t="shared" si="1576"/>
        <v>761.3510353771037</v>
      </c>
      <c r="I2700" s="24">
        <f t="shared" si="1591"/>
        <v>651.34887492799817</v>
      </c>
      <c r="J2700" s="12">
        <f t="shared" si="1577"/>
        <v>0.19675587977082515</v>
      </c>
      <c r="K2700" s="24">
        <f t="shared" si="1578"/>
        <v>816.04998480049881</v>
      </c>
      <c r="L2700" s="12">
        <f t="shared" si="1592"/>
        <v>0.14269117620050117</v>
      </c>
      <c r="M2700" s="24">
        <f t="shared" si="1593"/>
        <v>927.50028044014653</v>
      </c>
      <c r="N2700" s="12">
        <f t="shared" si="1579"/>
        <v>0.74105830475257228</v>
      </c>
      <c r="O2700" s="24">
        <f t="shared" si="1580"/>
        <v>650</v>
      </c>
      <c r="P2700" s="12">
        <f t="shared" si="1594"/>
        <v>0.19811182265235472</v>
      </c>
      <c r="Q2700" s="24">
        <f t="shared" si="1595"/>
        <v>761.3510353771037</v>
      </c>
      <c r="R2700" s="12">
        <f t="shared" si="1581"/>
        <v>0.25528231515721794</v>
      </c>
      <c r="S2700" s="24">
        <f t="shared" si="1582"/>
        <v>1132.1298879458691</v>
      </c>
      <c r="T2700" s="12">
        <f t="shared" si="1596"/>
        <v>0.14071215786014168</v>
      </c>
      <c r="W2700" s="24">
        <f t="shared" si="1597"/>
        <v>1147.7951227176995</v>
      </c>
      <c r="X2700" s="24">
        <f t="shared" si="1598"/>
        <v>650</v>
      </c>
      <c r="Y2700" s="13">
        <f t="shared" si="1583"/>
        <v>0.23537798958329303</v>
      </c>
      <c r="Z2700" s="24">
        <f t="shared" si="1584"/>
        <v>728.31228710039113</v>
      </c>
      <c r="AA2700" s="24">
        <f t="shared" si="1585"/>
        <v>9575.14241139154</v>
      </c>
      <c r="AB2700" s="24">
        <f t="shared" si="1599"/>
        <v>954.57307904740162</v>
      </c>
      <c r="AC2700" s="24">
        <f t="shared" si="1600"/>
        <v>761.3510353771037</v>
      </c>
      <c r="AD2700" s="123">
        <f t="shared" si="1601"/>
        <v>13410</v>
      </c>
      <c r="AE2700" s="14">
        <f t="shared" si="1602"/>
        <v>223.5</v>
      </c>
      <c r="AF2700" s="24">
        <f t="shared" si="1586"/>
        <v>500</v>
      </c>
      <c r="AG2700" s="3">
        <f t="shared" si="1603"/>
        <v>-1</v>
      </c>
      <c r="AH2700" s="14">
        <f t="shared" si="1607"/>
        <v>0</v>
      </c>
      <c r="AI2700" s="14">
        <f t="shared" si="1608"/>
        <v>0</v>
      </c>
      <c r="AJ2700" s="14">
        <f t="shared" si="1609"/>
        <v>0.64999999999999991</v>
      </c>
      <c r="AK2700" s="14">
        <f t="shared" si="1610"/>
        <v>0.87999999999999989</v>
      </c>
      <c r="AL2700" s="24">
        <f t="shared" si="1604"/>
        <v>929.91310467773371</v>
      </c>
      <c r="AM2700" s="14">
        <f t="shared" si="1605"/>
        <v>712.03108663776788</v>
      </c>
      <c r="AN2700" s="138" t="str">
        <f t="shared" si="1606"/>
        <v>modifiée</v>
      </c>
      <c r="AP2700" s="124"/>
    </row>
    <row r="2701" spans="2:42" x14ac:dyDescent="0.25">
      <c r="B2701" s="3">
        <f t="shared" si="1587"/>
        <v>13415</v>
      </c>
      <c r="C2701" s="14">
        <f t="shared" si="1588"/>
        <v>223.58333333333334</v>
      </c>
      <c r="D2701" s="11">
        <f t="shared" si="1589"/>
        <v>1142.2063914890334</v>
      </c>
      <c r="E2701" s="11">
        <f t="shared" si="1574"/>
        <v>1177.1483896280874</v>
      </c>
      <c r="F2701" s="11">
        <f t="shared" si="1590"/>
        <v>651.49156610419868</v>
      </c>
      <c r="G2701" s="11">
        <f t="shared" si="1575"/>
        <v>927.69839226279885</v>
      </c>
      <c r="H2701" s="11">
        <f t="shared" si="1576"/>
        <v>761.49174753496379</v>
      </c>
      <c r="I2701" s="24">
        <f t="shared" si="1591"/>
        <v>651.49156610419868</v>
      </c>
      <c r="J2701" s="12">
        <f t="shared" si="1577"/>
        <v>0.19669622380447505</v>
      </c>
      <c r="K2701" s="24">
        <f t="shared" si="1578"/>
        <v>816.29748447025179</v>
      </c>
      <c r="L2701" s="12">
        <f t="shared" si="1592"/>
        <v>0.14262556780464064</v>
      </c>
      <c r="M2701" s="24">
        <f t="shared" si="1593"/>
        <v>927.69839226279885</v>
      </c>
      <c r="N2701" s="12">
        <f t="shared" si="1579"/>
        <v>0.74105830475257228</v>
      </c>
      <c r="O2701" s="24">
        <f t="shared" si="1580"/>
        <v>650</v>
      </c>
      <c r="P2701" s="12">
        <f t="shared" si="1594"/>
        <v>0.19797925083831225</v>
      </c>
      <c r="Q2701" s="24">
        <f t="shared" si="1595"/>
        <v>761.49174753496379</v>
      </c>
      <c r="R2701" s="12">
        <f t="shared" si="1581"/>
        <v>0.25589473406366858</v>
      </c>
      <c r="S2701" s="24">
        <f t="shared" si="1582"/>
        <v>1129.4204232494858</v>
      </c>
      <c r="T2701" s="12">
        <f t="shared" si="1596"/>
        <v>0.14099165657836094</v>
      </c>
      <c r="W2701" s="24">
        <f t="shared" si="1597"/>
        <v>1148.0305007072827</v>
      </c>
      <c r="X2701" s="24">
        <f t="shared" si="1598"/>
        <v>650</v>
      </c>
      <c r="Y2701" s="13">
        <f t="shared" si="1583"/>
        <v>0.23536421408064073</v>
      </c>
      <c r="Z2701" s="24">
        <f t="shared" si="1584"/>
        <v>727.94722302011792</v>
      </c>
      <c r="AA2701" s="24">
        <f t="shared" si="1585"/>
        <v>9574.9044655311718</v>
      </c>
      <c r="AB2701" s="24">
        <f t="shared" si="1599"/>
        <v>954.7611241211232</v>
      </c>
      <c r="AC2701" s="24">
        <f t="shared" si="1600"/>
        <v>761.49174753496379</v>
      </c>
      <c r="AD2701" s="123">
        <f t="shared" si="1601"/>
        <v>13415</v>
      </c>
      <c r="AE2701" s="14">
        <f t="shared" si="1602"/>
        <v>223.58333333333334</v>
      </c>
      <c r="AF2701" s="24">
        <f t="shared" si="1586"/>
        <v>500</v>
      </c>
      <c r="AG2701" s="3">
        <f t="shared" si="1603"/>
        <v>-1</v>
      </c>
      <c r="AH2701" s="14">
        <f t="shared" si="1607"/>
        <v>0</v>
      </c>
      <c r="AI2701" s="14">
        <f t="shared" si="1608"/>
        <v>0</v>
      </c>
      <c r="AJ2701" s="14">
        <f t="shared" si="1609"/>
        <v>0.64999999999999991</v>
      </c>
      <c r="AK2701" s="14">
        <f t="shared" si="1610"/>
        <v>0.87999999999999989</v>
      </c>
      <c r="AL2701" s="24">
        <f t="shared" si="1604"/>
        <v>930.08763019914591</v>
      </c>
      <c r="AM2701" s="14">
        <f t="shared" si="1605"/>
        <v>712.1447596910092</v>
      </c>
      <c r="AN2701" s="138" t="str">
        <f t="shared" si="1606"/>
        <v>modifiée</v>
      </c>
      <c r="AP2701" s="124"/>
    </row>
    <row r="2702" spans="2:42" x14ac:dyDescent="0.25">
      <c r="B2702" s="3">
        <f t="shared" si="1587"/>
        <v>13420</v>
      </c>
      <c r="C2702" s="14">
        <f t="shared" si="1588"/>
        <v>223.66666666666666</v>
      </c>
      <c r="D2702" s="11">
        <f t="shared" si="1589"/>
        <v>1142.2621946912639</v>
      </c>
      <c r="E2702" s="11">
        <f t="shared" si="1574"/>
        <v>1177.3691650544597</v>
      </c>
      <c r="F2702" s="11">
        <f t="shared" si="1590"/>
        <v>651.63419167200334</v>
      </c>
      <c r="G2702" s="11">
        <f t="shared" si="1575"/>
        <v>927.89637151363718</v>
      </c>
      <c r="H2702" s="11">
        <f t="shared" si="1576"/>
        <v>761.6327391915421</v>
      </c>
      <c r="I2702" s="24">
        <f t="shared" si="1591"/>
        <v>651.63419167200334</v>
      </c>
      <c r="J2702" s="12">
        <f t="shared" si="1577"/>
        <v>0.19663643459806604</v>
      </c>
      <c r="K2702" s="24">
        <f t="shared" si="1578"/>
        <v>816.54568760152767</v>
      </c>
      <c r="L2702" s="12">
        <f t="shared" si="1592"/>
        <v>0.14255989432439986</v>
      </c>
      <c r="M2702" s="24">
        <f t="shared" si="1593"/>
        <v>927.89637151363718</v>
      </c>
      <c r="N2702" s="12">
        <f t="shared" si="1579"/>
        <v>0.74105830475257228</v>
      </c>
      <c r="O2702" s="24">
        <f t="shared" si="1580"/>
        <v>650</v>
      </c>
      <c r="P2702" s="12">
        <f t="shared" si="1594"/>
        <v>0.19784678323731916</v>
      </c>
      <c r="Q2702" s="24">
        <f t="shared" si="1595"/>
        <v>761.6327391915421</v>
      </c>
      <c r="R2702" s="12">
        <f t="shared" si="1581"/>
        <v>0.25650563986050218</v>
      </c>
      <c r="S2702" s="24">
        <f t="shared" si="1582"/>
        <v>1126.7305428866191</v>
      </c>
      <c r="T2702" s="12">
        <f t="shared" si="1596"/>
        <v>0.14127001954844473</v>
      </c>
      <c r="W2702" s="24">
        <f t="shared" si="1597"/>
        <v>1148.2658649213633</v>
      </c>
      <c r="X2702" s="24">
        <f t="shared" si="1598"/>
        <v>650</v>
      </c>
      <c r="Y2702" s="13">
        <f t="shared" si="1583"/>
        <v>0.23535047544149965</v>
      </c>
      <c r="Z2702" s="24">
        <f t="shared" si="1584"/>
        <v>727.58250332740886</v>
      </c>
      <c r="AA2702" s="24">
        <f t="shared" si="1585"/>
        <v>9574.6677889494895</v>
      </c>
      <c r="AB2702" s="24">
        <f t="shared" si="1599"/>
        <v>954.94930205645278</v>
      </c>
      <c r="AC2702" s="24">
        <f t="shared" si="1600"/>
        <v>761.6327391915421</v>
      </c>
      <c r="AD2702" s="123">
        <f t="shared" si="1601"/>
        <v>13420</v>
      </c>
      <c r="AE2702" s="14">
        <f t="shared" si="1602"/>
        <v>223.66666666666666</v>
      </c>
      <c r="AF2702" s="24">
        <f t="shared" si="1586"/>
        <v>500</v>
      </c>
      <c r="AG2702" s="3">
        <f t="shared" si="1603"/>
        <v>-1</v>
      </c>
      <c r="AH2702" s="14">
        <f t="shared" si="1607"/>
        <v>0</v>
      </c>
      <c r="AI2702" s="14">
        <f t="shared" si="1608"/>
        <v>0</v>
      </c>
      <c r="AJ2702" s="14">
        <f t="shared" si="1609"/>
        <v>0.64999999999999991</v>
      </c>
      <c r="AK2702" s="14">
        <f t="shared" si="1610"/>
        <v>0.87999999999999989</v>
      </c>
      <c r="AL2702" s="24">
        <f t="shared" si="1604"/>
        <v>930.26227673523113</v>
      </c>
      <c r="AM2702" s="14">
        <f t="shared" si="1605"/>
        <v>712.25868854909891</v>
      </c>
      <c r="AN2702" s="138" t="str">
        <f t="shared" si="1606"/>
        <v>modifiée</v>
      </c>
      <c r="AP2702" s="124"/>
    </row>
    <row r="2703" spans="2:42" x14ac:dyDescent="0.25">
      <c r="B2703" s="3">
        <f t="shared" si="1587"/>
        <v>13425</v>
      </c>
      <c r="C2703" s="14">
        <f t="shared" si="1588"/>
        <v>223.75</v>
      </c>
      <c r="D2703" s="11">
        <f t="shared" si="1589"/>
        <v>1142.3179771179157</v>
      </c>
      <c r="E2703" s="11">
        <f t="shared" si="1574"/>
        <v>1177.589940480832</v>
      </c>
      <c r="F2703" s="11">
        <f t="shared" si="1590"/>
        <v>651.77675156632779</v>
      </c>
      <c r="G2703" s="11">
        <f t="shared" si="1575"/>
        <v>928.09421829687449</v>
      </c>
      <c r="H2703" s="11">
        <f t="shared" si="1576"/>
        <v>761.77400921109052</v>
      </c>
      <c r="I2703" s="24">
        <f t="shared" si="1591"/>
        <v>651.77675156632779</v>
      </c>
      <c r="J2703" s="12">
        <f t="shared" si="1577"/>
        <v>0.19657651175115193</v>
      </c>
      <c r="K2703" s="24">
        <f t="shared" si="1578"/>
        <v>816.79459700479583</v>
      </c>
      <c r="L2703" s="12">
        <f t="shared" si="1592"/>
        <v>0.14249415553861844</v>
      </c>
      <c r="M2703" s="24">
        <f t="shared" si="1593"/>
        <v>928.09421829687449</v>
      </c>
      <c r="N2703" s="12">
        <f t="shared" si="1579"/>
        <v>0.74105830475257228</v>
      </c>
      <c r="O2703" s="24">
        <f t="shared" si="1580"/>
        <v>650</v>
      </c>
      <c r="P2703" s="12">
        <f t="shared" si="1594"/>
        <v>0.19771441976706841</v>
      </c>
      <c r="Q2703" s="24">
        <f t="shared" si="1595"/>
        <v>761.77400921109052</v>
      </c>
      <c r="R2703" s="12">
        <f t="shared" si="1581"/>
        <v>0.2571150296723636</v>
      </c>
      <c r="S2703" s="24">
        <f t="shared" si="1582"/>
        <v>1124.060072341108</v>
      </c>
      <c r="T2703" s="12">
        <f t="shared" si="1596"/>
        <v>0.14154724653414016</v>
      </c>
      <c r="W2703" s="24">
        <f t="shared" si="1597"/>
        <v>1148.5012153968048</v>
      </c>
      <c r="X2703" s="24">
        <f t="shared" si="1598"/>
        <v>650</v>
      </c>
      <c r="Y2703" s="13">
        <f t="shared" si="1583"/>
        <v>0.23533677348109364</v>
      </c>
      <c r="Z2703" s="24">
        <f t="shared" si="1584"/>
        <v>727.21812710067866</v>
      </c>
      <c r="AA2703" s="24">
        <f t="shared" si="1585"/>
        <v>9574.4323744796729</v>
      </c>
      <c r="AB2703" s="24">
        <f t="shared" si="1599"/>
        <v>955.13761230394766</v>
      </c>
      <c r="AC2703" s="24">
        <f t="shared" si="1600"/>
        <v>761.77400921109052</v>
      </c>
      <c r="AD2703" s="123">
        <f t="shared" si="1601"/>
        <v>13425</v>
      </c>
      <c r="AE2703" s="14">
        <f t="shared" si="1602"/>
        <v>223.75</v>
      </c>
      <c r="AF2703" s="24">
        <f t="shared" si="1586"/>
        <v>500</v>
      </c>
      <c r="AG2703" s="3">
        <f t="shared" si="1603"/>
        <v>-1</v>
      </c>
      <c r="AH2703" s="14">
        <f t="shared" si="1607"/>
        <v>0</v>
      </c>
      <c r="AI2703" s="14">
        <f t="shared" si="1608"/>
        <v>0</v>
      </c>
      <c r="AJ2703" s="14">
        <f t="shared" si="1609"/>
        <v>0.64999999999999991</v>
      </c>
      <c r="AK2703" s="14">
        <f t="shared" si="1610"/>
        <v>0.87999999999999989</v>
      </c>
      <c r="AL2703" s="24">
        <f t="shared" si="1604"/>
        <v>930.43704376239316</v>
      </c>
      <c r="AM2703" s="14">
        <f t="shared" si="1605"/>
        <v>712.37287212798162</v>
      </c>
      <c r="AN2703" s="138" t="str">
        <f t="shared" si="1606"/>
        <v>modifiée</v>
      </c>
      <c r="AP2703" s="124"/>
    </row>
    <row r="2704" spans="2:42" x14ac:dyDescent="0.25">
      <c r="B2704" s="3">
        <f t="shared" si="1587"/>
        <v>13430</v>
      </c>
      <c r="C2704" s="14">
        <f t="shared" si="1588"/>
        <v>223.83333333333334</v>
      </c>
      <c r="D2704" s="11">
        <f t="shared" si="1589"/>
        <v>1142.3737387844533</v>
      </c>
      <c r="E2704" s="11">
        <f t="shared" si="1574"/>
        <v>1177.8107159072042</v>
      </c>
      <c r="F2704" s="11">
        <f t="shared" si="1590"/>
        <v>651.91924572186645</v>
      </c>
      <c r="G2704" s="11">
        <f t="shared" si="1575"/>
        <v>928.29193271664155</v>
      </c>
      <c r="H2704" s="11">
        <f t="shared" si="1576"/>
        <v>761.91555645762469</v>
      </c>
      <c r="I2704" s="24">
        <f t="shared" si="1591"/>
        <v>651.91924572186645</v>
      </c>
      <c r="J2704" s="12">
        <f t="shared" si="1577"/>
        <v>0.19651645486186328</v>
      </c>
      <c r="K2704" s="24">
        <f t="shared" si="1578"/>
        <v>817.04421550477514</v>
      </c>
      <c r="L2704" s="12">
        <f t="shared" si="1592"/>
        <v>0.14242835122525666</v>
      </c>
      <c r="M2704" s="24">
        <f t="shared" si="1593"/>
        <v>928.29193271664155</v>
      </c>
      <c r="N2704" s="12">
        <f t="shared" si="1579"/>
        <v>0.74105830475257228</v>
      </c>
      <c r="O2704" s="24">
        <f t="shared" si="1580"/>
        <v>650</v>
      </c>
      <c r="P2704" s="12">
        <f t="shared" si="1594"/>
        <v>0.19758216034520995</v>
      </c>
      <c r="Q2704" s="24">
        <f t="shared" si="1595"/>
        <v>761.91555645762469</v>
      </c>
      <c r="R2704" s="12">
        <f t="shared" si="1581"/>
        <v>0.25772290073177995</v>
      </c>
      <c r="S2704" s="24">
        <f t="shared" si="1582"/>
        <v>1121.408838845437</v>
      </c>
      <c r="T2704" s="12">
        <f t="shared" si="1596"/>
        <v>0.14182333736133487</v>
      </c>
      <c r="W2704" s="24">
        <f t="shared" si="1597"/>
        <v>1148.7365521702859</v>
      </c>
      <c r="X2704" s="24">
        <f t="shared" si="1598"/>
        <v>650</v>
      </c>
      <c r="Y2704" s="13">
        <f t="shared" si="1583"/>
        <v>0.23532310801564144</v>
      </c>
      <c r="Z2704" s="24">
        <f t="shared" si="1584"/>
        <v>726.8540934229577</v>
      </c>
      <c r="AA2704" s="24">
        <f t="shared" si="1585"/>
        <v>9574.1982149938358</v>
      </c>
      <c r="AB2704" s="24">
        <f t="shared" si="1599"/>
        <v>955.3260543139553</v>
      </c>
      <c r="AC2704" s="24">
        <f t="shared" si="1600"/>
        <v>761.91555645762469</v>
      </c>
      <c r="AD2704" s="123">
        <f t="shared" si="1601"/>
        <v>13430</v>
      </c>
      <c r="AE2704" s="14">
        <f t="shared" si="1602"/>
        <v>223.83333333333334</v>
      </c>
      <c r="AF2704" s="24">
        <f t="shared" si="1586"/>
        <v>500</v>
      </c>
      <c r="AG2704" s="3">
        <f t="shared" si="1603"/>
        <v>-1</v>
      </c>
      <c r="AH2704" s="14">
        <f t="shared" si="1607"/>
        <v>0</v>
      </c>
      <c r="AI2704" s="14">
        <f t="shared" si="1608"/>
        <v>0</v>
      </c>
      <c r="AJ2704" s="14">
        <f t="shared" si="1609"/>
        <v>0.64999999999999991</v>
      </c>
      <c r="AK2704" s="14">
        <f t="shared" si="1610"/>
        <v>0.87999999999999989</v>
      </c>
      <c r="AL2704" s="24">
        <f t="shared" si="1604"/>
        <v>930.61193075689403</v>
      </c>
      <c r="AM2704" s="14">
        <f t="shared" si="1605"/>
        <v>712.48730934350226</v>
      </c>
      <c r="AN2704" s="138" t="str">
        <f t="shared" si="1606"/>
        <v>modifiée</v>
      </c>
      <c r="AP2704" s="124"/>
    </row>
    <row r="2705" spans="2:42" x14ac:dyDescent="0.25">
      <c r="B2705" s="3">
        <f t="shared" si="1587"/>
        <v>13435</v>
      </c>
      <c r="C2705" s="14">
        <f t="shared" si="1588"/>
        <v>223.91666666666666</v>
      </c>
      <c r="D2705" s="11">
        <f t="shared" si="1589"/>
        <v>1142.4294797063226</v>
      </c>
      <c r="E2705" s="11">
        <f t="shared" si="1574"/>
        <v>1178.0314913335762</v>
      </c>
      <c r="F2705" s="11">
        <f t="shared" si="1590"/>
        <v>652.06167407309169</v>
      </c>
      <c r="G2705" s="11">
        <f t="shared" si="1575"/>
        <v>928.48951487698673</v>
      </c>
      <c r="H2705" s="11">
        <f t="shared" si="1576"/>
        <v>762.05737979498599</v>
      </c>
      <c r="I2705" s="24">
        <f t="shared" si="1591"/>
        <v>652.06167407309169</v>
      </c>
      <c r="J2705" s="12">
        <f t="shared" si="1577"/>
        <v>0.19645626352690221</v>
      </c>
      <c r="K2705" s="24">
        <f t="shared" si="1578"/>
        <v>817.29454594051992</v>
      </c>
      <c r="L2705" s="12">
        <f t="shared" si="1592"/>
        <v>0.1423624811614598</v>
      </c>
      <c r="M2705" s="24">
        <f t="shared" si="1593"/>
        <v>928.48951487698673</v>
      </c>
      <c r="N2705" s="12">
        <f t="shared" si="1579"/>
        <v>0.74105830475257228</v>
      </c>
      <c r="O2705" s="24">
        <f t="shared" si="1580"/>
        <v>650</v>
      </c>
      <c r="P2705" s="12">
        <f t="shared" si="1594"/>
        <v>0.19745000488961167</v>
      </c>
      <c r="Q2705" s="24">
        <f t="shared" si="1595"/>
        <v>762.05737979498599</v>
      </c>
      <c r="R2705" s="12">
        <f t="shared" si="1581"/>
        <v>0.25832925037809046</v>
      </c>
      <c r="S2705" s="24">
        <f t="shared" si="1582"/>
        <v>1118.7766713622416</v>
      </c>
      <c r="T2705" s="12">
        <f t="shared" si="1596"/>
        <v>0.14209829191738535</v>
      </c>
      <c r="W2705" s="24">
        <f t="shared" si="1597"/>
        <v>1148.9718752783015</v>
      </c>
      <c r="X2705" s="24">
        <f t="shared" si="1598"/>
        <v>650</v>
      </c>
      <c r="Y2705" s="13">
        <f t="shared" si="1583"/>
        <v>0.23530947886235612</v>
      </c>
      <c r="Z2705" s="24">
        <f t="shared" si="1584"/>
        <v>726.49040138186933</v>
      </c>
      <c r="AA2705" s="24">
        <f t="shared" si="1585"/>
        <v>9573.9653034030289</v>
      </c>
      <c r="AB2705" s="24">
        <f t="shared" si="1599"/>
        <v>955.51462753664373</v>
      </c>
      <c r="AC2705" s="24">
        <f t="shared" si="1600"/>
        <v>762.05737979498599</v>
      </c>
      <c r="AD2705" s="123">
        <f t="shared" si="1601"/>
        <v>13435</v>
      </c>
      <c r="AE2705" s="14">
        <f t="shared" si="1602"/>
        <v>223.91666666666666</v>
      </c>
      <c r="AF2705" s="24">
        <f t="shared" si="1586"/>
        <v>500</v>
      </c>
      <c r="AG2705" s="3">
        <f t="shared" si="1603"/>
        <v>-1</v>
      </c>
      <c r="AH2705" s="14">
        <f t="shared" si="1607"/>
        <v>0</v>
      </c>
      <c r="AI2705" s="14">
        <f t="shared" si="1608"/>
        <v>0</v>
      </c>
      <c r="AJ2705" s="14">
        <f t="shared" si="1609"/>
        <v>0.64999999999999991</v>
      </c>
      <c r="AK2705" s="14">
        <f t="shared" si="1610"/>
        <v>0.87999999999999989</v>
      </c>
      <c r="AL2705" s="24">
        <f t="shared" si="1604"/>
        <v>930.78693719488274</v>
      </c>
      <c r="AM2705" s="14">
        <f t="shared" si="1605"/>
        <v>712.6019991114639</v>
      </c>
      <c r="AN2705" s="138" t="str">
        <f t="shared" si="1606"/>
        <v>modifiée</v>
      </c>
      <c r="AP2705" s="124"/>
    </row>
    <row r="2706" spans="2:42" x14ac:dyDescent="0.25">
      <c r="B2706" s="3">
        <f t="shared" si="1587"/>
        <v>13440</v>
      </c>
      <c r="C2706" s="14">
        <f t="shared" si="1588"/>
        <v>224</v>
      </c>
      <c r="D2706" s="11">
        <f t="shared" si="1589"/>
        <v>1142.4851998989529</v>
      </c>
      <c r="E2706" s="11">
        <f t="shared" ref="E2706:E2769" si="1611">IF(B2706&lt;=40*60,20+345*CRed_1*LOG(8*C2706+1,10),ThetaG40+(ThetaG120-ThetaG40)/80*(C2706-40))</f>
        <v>1178.2522667599485</v>
      </c>
      <c r="F2706" s="11">
        <f t="shared" si="1590"/>
        <v>652.20403655425321</v>
      </c>
      <c r="G2706" s="11">
        <f t="shared" ref="G2706:G2769" si="1612">M2706</f>
        <v>928.68696488187629</v>
      </c>
      <c r="H2706" s="11">
        <f t="shared" ref="H2706:H2769" si="1613">Q2706</f>
        <v>762.19947808690335</v>
      </c>
      <c r="I2706" s="24">
        <f t="shared" si="1591"/>
        <v>652.20403655425321</v>
      </c>
      <c r="J2706" s="12">
        <f t="shared" ref="J2706:J2769" si="1614">Cp*RhoP/(K2706*RhoA)*dP/1000*MassivSS</f>
        <v>0.19639593734153671</v>
      </c>
      <c r="K2706" s="24">
        <f t="shared" ref="K2706:K2769" si="1615">IF(I2706&lt;600,425+0.773*I2706-1.69/1000*I2706^2+2.22/1000^2*I2706^3,IF(I2706&lt;735,666+13002/(738-I2706),IF(I2706&lt;900,545+17820/(I2706-731),650)))</f>
        <v>817.54559116550786</v>
      </c>
      <c r="L2706" s="12">
        <f t="shared" si="1592"/>
        <v>0.14229654512347789</v>
      </c>
      <c r="M2706" s="24">
        <f t="shared" si="1593"/>
        <v>928.68696488187629</v>
      </c>
      <c r="N2706" s="12">
        <f t="shared" ref="N2706:N2769" si="1616">Cp*RhoP/(O2706*RhoA)*dP/1000*MassivW</f>
        <v>0.74105830475257228</v>
      </c>
      <c r="O2706" s="24">
        <f t="shared" ref="O2706:O2769" si="1617">IF(M2706&lt;600,425+0.773*M2706-1.69/1000*M2706^2+2.22/1000^2*M2706^3,IF(M2706&lt;735,666+13002/(738-M2706),IF(M2706&lt;900,545+17820/(M2706-731),650)))</f>
        <v>650</v>
      </c>
      <c r="P2706" s="12">
        <f t="shared" si="1594"/>
        <v>0.19731795331806323</v>
      </c>
      <c r="Q2706" s="24">
        <f t="shared" si="1595"/>
        <v>762.19947808690335</v>
      </c>
      <c r="R2706" s="12">
        <f t="shared" ref="R2706:R2769" si="1618">Cp*RhoP/(S2706*RhoA)*dP/1000*MassivSI</f>
        <v>0.2589340760563798</v>
      </c>
      <c r="S2706" s="24">
        <f t="shared" ref="S2706:S2769" si="1619">IF(Q2706&lt;600,425+0.773*Q2706-1.69/1000*Q2706^2+2.22/1000^2*Q2706^3,IF(Q2706&lt;735,666+13002/(738-Q2706),IF(Q2706&lt;900,545+17820/(Q2706-731),650)))</f>
        <v>1116.1634005659962</v>
      </c>
      <c r="T2706" s="12">
        <f t="shared" si="1596"/>
        <v>0.14237211015026149</v>
      </c>
      <c r="W2706" s="24">
        <f t="shared" si="1597"/>
        <v>1149.2071847571638</v>
      </c>
      <c r="X2706" s="24">
        <f t="shared" si="1598"/>
        <v>650</v>
      </c>
      <c r="Y2706" s="13">
        <f t="shared" ref="Y2706:Y2769" si="1620">MAX(MassivSSCO/(X2706*RhoA)*DeltaT*(Z2706+AA2706),L2706)</f>
        <v>0.23529588583944805</v>
      </c>
      <c r="Z2706" s="24">
        <f t="shared" ref="Z2706:Z2769" si="1621">AlphaC*(E2706-W2706)</f>
        <v>726.12705006961846</v>
      </c>
      <c r="AA2706" s="24">
        <f t="shared" ref="AA2706:AA2769" si="1622">Phi*EpsilonF*0.7*Botzman/10^8*EpsilonA*((E2706+273)^4-(W2706+273)^4)</f>
        <v>9573.7336326573677</v>
      </c>
      <c r="AB2706" s="24">
        <f t="shared" si="1599"/>
        <v>955.70333142203356</v>
      </c>
      <c r="AC2706" s="24">
        <f t="shared" si="1600"/>
        <v>762.19947808690335</v>
      </c>
      <c r="AD2706" s="123">
        <f t="shared" si="1601"/>
        <v>13440</v>
      </c>
      <c r="AE2706" s="14">
        <f t="shared" si="1602"/>
        <v>224</v>
      </c>
      <c r="AF2706" s="24">
        <f t="shared" ref="AF2706:AF2769" si="1623">IF(AC2706&lt;=450,Thetha0_0,IF(AC2706&gt;=650,Thetha0_2,(IF(AC2706&lt;=550,Thetha0_0+(Thetha0_1-Thetha0_0)/100*(AC2706-450),Thetha0_1+(Thetha0_2-Thetha0_1)/100*(AC2706-550)))))</f>
        <v>500</v>
      </c>
      <c r="AG2706" s="3">
        <f t="shared" si="1603"/>
        <v>-1</v>
      </c>
      <c r="AH2706" s="14">
        <f t="shared" si="1607"/>
        <v>0</v>
      </c>
      <c r="AI2706" s="14">
        <f t="shared" si="1608"/>
        <v>0</v>
      </c>
      <c r="AJ2706" s="14">
        <f t="shared" si="1609"/>
        <v>0.64999999999999991</v>
      </c>
      <c r="AK2706" s="14">
        <f t="shared" si="1610"/>
        <v>0.87999999999999989</v>
      </c>
      <c r="AL2706" s="24">
        <f t="shared" si="1604"/>
        <v>930.96206255242464</v>
      </c>
      <c r="AM2706" s="14">
        <f t="shared" si="1605"/>
        <v>712.71694034768552</v>
      </c>
      <c r="AN2706" s="138" t="str">
        <f t="shared" si="1606"/>
        <v>modifiée</v>
      </c>
      <c r="AP2706" s="124"/>
    </row>
    <row r="2707" spans="2:42" x14ac:dyDescent="0.25">
      <c r="B2707" s="3">
        <f t="shared" ref="B2707:B2770" si="1624">B2706+DeltaT</f>
        <v>13445</v>
      </c>
      <c r="C2707" s="14">
        <f t="shared" ref="C2707:C2770" si="1625">B2707/60</f>
        <v>224.08333333333334</v>
      </c>
      <c r="D2707" s="11">
        <f t="shared" ref="D2707:D2770" si="1626">20+345*LOG(8*C2707+1,10)</f>
        <v>1142.5408993777569</v>
      </c>
      <c r="E2707" s="11">
        <f t="shared" si="1611"/>
        <v>1178.4730421863208</v>
      </c>
      <c r="F2707" s="11">
        <f t="shared" ref="F2707:F2770" si="1627">I2707</f>
        <v>652.34633309937669</v>
      </c>
      <c r="G2707" s="11">
        <f t="shared" si="1612"/>
        <v>928.88428283519431</v>
      </c>
      <c r="H2707" s="11">
        <f t="shared" si="1613"/>
        <v>762.34185019705365</v>
      </c>
      <c r="I2707" s="24">
        <f t="shared" ref="I2707:I2770" si="1628">I2706+IF(Limit=Oui,MAX(0,L2706),L2706)</f>
        <v>652.34633309937669</v>
      </c>
      <c r="J2707" s="12">
        <f t="shared" si="1614"/>
        <v>0.19633547589959569</v>
      </c>
      <c r="K2707" s="24">
        <f t="shared" si="1615"/>
        <v>817.79735404772714</v>
      </c>
      <c r="L2707" s="12">
        <f t="shared" ref="L2707:L2770" si="1629">LambdaP*MassivSS/(dP/1000)/(K2707*RhoA)/(1+J2707/3)*(D2707-I2707)*DeltaT-(EXP(J2707/10)-1)*(D2707-D2706)</f>
        <v>0.14223054288670359</v>
      </c>
      <c r="M2707" s="24">
        <f t="shared" ref="M2707:M2770" si="1630">M2706+IF(Limit=Oui,MAX(0,P2706),P2706)</f>
        <v>928.88428283519431</v>
      </c>
      <c r="N2707" s="12">
        <f t="shared" si="1616"/>
        <v>0.74105830475257228</v>
      </c>
      <c r="O2707" s="24">
        <f t="shared" si="1617"/>
        <v>650</v>
      </c>
      <c r="P2707" s="12">
        <f t="shared" ref="P2707:P2770" si="1631">LambdaP*MassivW/(dP/1000)/(O2707*RhoA)/(1+N2707/3)*(D2707-M2707)*DeltaT-(EXP(N2707/10)-1)*(D2707-D2706)</f>
        <v>0.19718600554843338</v>
      </c>
      <c r="Q2707" s="24">
        <f t="shared" ref="Q2707:Q2770" si="1632">Q2706+IF(Limit=Oui,MAX(0,T2706),T2706)</f>
        <v>762.34185019705365</v>
      </c>
      <c r="R2707" s="12">
        <f t="shared" si="1618"/>
        <v>0.25953737531640708</v>
      </c>
      <c r="S2707" s="24">
        <f t="shared" si="1619"/>
        <v>1113.5688588249077</v>
      </c>
      <c r="T2707" s="12">
        <f t="shared" ref="T2707:T2770" si="1633">LambdaP*MassivSI/(dP/1000)/(S2707*RhoA)/(1+R2707/3)*(D2707-Q2707)*DeltaT-(EXP(R2707/10)-1)*(D2707-D2706)</f>
        <v>0.14264479206784494</v>
      </c>
      <c r="W2707" s="24">
        <f t="shared" ref="W2707:W2770" si="1634">W2706+IF(Limit=Oui,MAX(0,Y2706),Y2706)</f>
        <v>1149.4424806430031</v>
      </c>
      <c r="X2707" s="24">
        <f t="shared" ref="X2707:X2770" si="1635">IF(W2707&lt;600,425+0.773*W2707-1.69/1000*W2707^2+2.22/1000^2*W2707^3,IF(W2707&lt;735,666+13002/(738-W2707),IF(W2707&lt;900,545+17820/(W2707-731),650)))</f>
        <v>650</v>
      </c>
      <c r="Y2707" s="13">
        <f t="shared" si="1620"/>
        <v>0.23528232876609992</v>
      </c>
      <c r="Z2707" s="24">
        <f t="shared" si="1621"/>
        <v>725.76403858294043</v>
      </c>
      <c r="AA2707" s="24">
        <f t="shared" si="1622"/>
        <v>9573.5031957450101</v>
      </c>
      <c r="AB2707" s="24">
        <f t="shared" ref="AB2707:AB2770" si="1636">MAX(M2707,AVERAGE(W2707,AC2707))</f>
        <v>955.89216542002839</v>
      </c>
      <c r="AC2707" s="24">
        <f t="shared" ref="AC2707:AC2770" si="1637">Q2707</f>
        <v>762.34185019705365</v>
      </c>
      <c r="AD2707" s="123">
        <f t="shared" ref="AD2707:AD2770" si="1638">B2707</f>
        <v>13445</v>
      </c>
      <c r="AE2707" s="14">
        <f t="shared" ref="AE2707:AE2770" si="1639">C2707</f>
        <v>224.08333333333334</v>
      </c>
      <c r="AF2707" s="24">
        <f t="shared" si="1623"/>
        <v>500</v>
      </c>
      <c r="AG2707" s="3">
        <f t="shared" ref="AG2707:AG2770" si="1640">IF(C2707&lt;=30,AH2707,IF(C2707&lt;=60,AI2707,IF(C2707&lt;=90,AJ2707,IF(C2707&lt;=120,AK2707,-1))))</f>
        <v>-1</v>
      </c>
      <c r="AH2707" s="14">
        <f t="shared" si="1607"/>
        <v>0</v>
      </c>
      <c r="AI2707" s="14">
        <f t="shared" si="1608"/>
        <v>0</v>
      </c>
      <c r="AJ2707" s="14">
        <f t="shared" si="1609"/>
        <v>0.64999999999999991</v>
      </c>
      <c r="AK2707" s="14">
        <f t="shared" si="1610"/>
        <v>0.87999999999999989</v>
      </c>
      <c r="AL2707" s="24">
        <f t="shared" ref="AL2707:AL2770" si="1641">MAX(M2707,AVERAGE(W2707,AM2707))</f>
        <v>931.13730630553084</v>
      </c>
      <c r="AM2707" s="14">
        <f t="shared" ref="AM2707:AM2770" si="1642">IF(W2707&gt;=AF2707,(1+(W2707-AF2707)*AG2707/10000)*AC2707,AC2707)</f>
        <v>712.83213196805855</v>
      </c>
      <c r="AN2707" s="138" t="str">
        <f t="shared" ref="AN2707:AN2770" si="1643">IF(AM2707=AC2707,"","modifiée")</f>
        <v>modifiée</v>
      </c>
      <c r="AP2707" s="124"/>
    </row>
    <row r="2708" spans="2:42" x14ac:dyDescent="0.25">
      <c r="B2708" s="3">
        <f t="shared" si="1624"/>
        <v>13450</v>
      </c>
      <c r="C2708" s="14">
        <f t="shared" si="1625"/>
        <v>224.16666666666666</v>
      </c>
      <c r="D2708" s="11">
        <f t="shared" si="1626"/>
        <v>1142.5965781581288</v>
      </c>
      <c r="E2708" s="11">
        <f t="shared" si="1611"/>
        <v>1178.6938176126928</v>
      </c>
      <c r="F2708" s="11">
        <f t="shared" si="1627"/>
        <v>652.48856364226344</v>
      </c>
      <c r="G2708" s="11">
        <f t="shared" si="1612"/>
        <v>929.08146884074279</v>
      </c>
      <c r="H2708" s="11">
        <f t="shared" si="1613"/>
        <v>762.48449498912146</v>
      </c>
      <c r="I2708" s="24">
        <f t="shared" si="1628"/>
        <v>652.48856364226344</v>
      </c>
      <c r="J2708" s="12">
        <f t="shared" si="1614"/>
        <v>0.19627487879346348</v>
      </c>
      <c r="K2708" s="24">
        <f t="shared" si="1615"/>
        <v>818.04983746976507</v>
      </c>
      <c r="L2708" s="12">
        <f t="shared" si="1629"/>
        <v>0.14216447422569026</v>
      </c>
      <c r="M2708" s="24">
        <f t="shared" si="1630"/>
        <v>929.08146884074279</v>
      </c>
      <c r="N2708" s="12">
        <f t="shared" si="1616"/>
        <v>0.74105830475257228</v>
      </c>
      <c r="O2708" s="24">
        <f t="shared" si="1617"/>
        <v>650</v>
      </c>
      <c r="P2708" s="12">
        <f t="shared" si="1631"/>
        <v>0.19705416149875604</v>
      </c>
      <c r="Q2708" s="24">
        <f t="shared" si="1632"/>
        <v>762.48449498912146</v>
      </c>
      <c r="R2708" s="12">
        <f t="shared" si="1618"/>
        <v>0.26013914581153613</v>
      </c>
      <c r="S2708" s="24">
        <f t="shared" si="1619"/>
        <v>1110.9928801829974</v>
      </c>
      <c r="T2708" s="12">
        <f t="shared" si="1633"/>
        <v>0.14291633773720622</v>
      </c>
      <c r="W2708" s="24">
        <f t="shared" si="1634"/>
        <v>1149.6777629717692</v>
      </c>
      <c r="X2708" s="24">
        <f t="shared" si="1635"/>
        <v>650</v>
      </c>
      <c r="Y2708" s="13">
        <f t="shared" si="1620"/>
        <v>0.23526880746248227</v>
      </c>
      <c r="Z2708" s="24">
        <f t="shared" si="1621"/>
        <v>725.40136602308962</v>
      </c>
      <c r="AA2708" s="24">
        <f t="shared" si="1622"/>
        <v>9573.2739856928292</v>
      </c>
      <c r="AB2708" s="24">
        <f t="shared" si="1636"/>
        <v>956.08112898044533</v>
      </c>
      <c r="AC2708" s="24">
        <f t="shared" si="1637"/>
        <v>762.48449498912146</v>
      </c>
      <c r="AD2708" s="123">
        <f t="shared" si="1638"/>
        <v>13450</v>
      </c>
      <c r="AE2708" s="14">
        <f t="shared" si="1639"/>
        <v>224.16666666666666</v>
      </c>
      <c r="AF2708" s="24">
        <f t="shared" si="1623"/>
        <v>500</v>
      </c>
      <c r="AG2708" s="3">
        <f t="shared" si="1640"/>
        <v>-1</v>
      </c>
      <c r="AH2708" s="14">
        <f t="shared" si="1607"/>
        <v>0</v>
      </c>
      <c r="AI2708" s="14">
        <f t="shared" si="1608"/>
        <v>0</v>
      </c>
      <c r="AJ2708" s="14">
        <f t="shared" si="1609"/>
        <v>0.64999999999999991</v>
      </c>
      <c r="AK2708" s="14">
        <f t="shared" si="1610"/>
        <v>0.87999999999999989</v>
      </c>
      <c r="AL2708" s="24">
        <f t="shared" si="1641"/>
        <v>931.31266793018574</v>
      </c>
      <c r="AM2708" s="14">
        <f t="shared" si="1642"/>
        <v>712.94757288860228</v>
      </c>
      <c r="AN2708" s="138" t="str">
        <f t="shared" si="1643"/>
        <v>modifiée</v>
      </c>
      <c r="AP2708" s="124"/>
    </row>
    <row r="2709" spans="2:42" x14ac:dyDescent="0.25">
      <c r="B2709" s="3">
        <f t="shared" si="1624"/>
        <v>13455</v>
      </c>
      <c r="C2709" s="14">
        <f t="shared" si="1625"/>
        <v>224.25</v>
      </c>
      <c r="D2709" s="11">
        <f t="shared" si="1626"/>
        <v>1142.6522362554465</v>
      </c>
      <c r="E2709" s="11">
        <f t="shared" si="1611"/>
        <v>1178.914593039065</v>
      </c>
      <c r="F2709" s="11">
        <f t="shared" si="1627"/>
        <v>652.63072811648908</v>
      </c>
      <c r="G2709" s="11">
        <f t="shared" si="1612"/>
        <v>929.27852300224151</v>
      </c>
      <c r="H2709" s="11">
        <f t="shared" si="1613"/>
        <v>762.62741132685869</v>
      </c>
      <c r="I2709" s="24">
        <f t="shared" si="1628"/>
        <v>652.63072811648908</v>
      </c>
      <c r="J2709" s="12">
        <f t="shared" si="1614"/>
        <v>0.19621414561407458</v>
      </c>
      <c r="K2709" s="24">
        <f t="shared" si="1615"/>
        <v>818.3030443288967</v>
      </c>
      <c r="L2709" s="12">
        <f t="shared" si="1629"/>
        <v>0.14209833891408644</v>
      </c>
      <c r="M2709" s="24">
        <f t="shared" si="1630"/>
        <v>929.27852300224151</v>
      </c>
      <c r="N2709" s="12">
        <f t="shared" si="1616"/>
        <v>0.74105830475257228</v>
      </c>
      <c r="O2709" s="24">
        <f t="shared" si="1617"/>
        <v>650</v>
      </c>
      <c r="P2709" s="12">
        <f t="shared" si="1631"/>
        <v>0.19692242108698732</v>
      </c>
      <c r="Q2709" s="24">
        <f t="shared" si="1632"/>
        <v>762.62741132685869</v>
      </c>
      <c r="R2709" s="12">
        <f t="shared" si="1618"/>
        <v>0.2607393852976681</v>
      </c>
      <c r="S2709" s="24">
        <f t="shared" si="1619"/>
        <v>1108.4353003423605</v>
      </c>
      <c r="T2709" s="12">
        <f t="shared" si="1633"/>
        <v>0.14318674728377295</v>
      </c>
      <c r="W2709" s="24">
        <f t="shared" si="1634"/>
        <v>1149.9130317792317</v>
      </c>
      <c r="X2709" s="24">
        <f t="shared" si="1635"/>
        <v>650</v>
      </c>
      <c r="Y2709" s="13">
        <f t="shared" si="1620"/>
        <v>0.23525532174974095</v>
      </c>
      <c r="Z2709" s="24">
        <f t="shared" si="1621"/>
        <v>725.0390314958338</v>
      </c>
      <c r="AA2709" s="24">
        <f t="shared" si="1622"/>
        <v>9573.0459955658862</v>
      </c>
      <c r="AB2709" s="24">
        <f t="shared" si="1636"/>
        <v>956.27022155304519</v>
      </c>
      <c r="AC2709" s="24">
        <f t="shared" si="1637"/>
        <v>762.62741132685869</v>
      </c>
      <c r="AD2709" s="123">
        <f t="shared" si="1638"/>
        <v>13455</v>
      </c>
      <c r="AE2709" s="14">
        <f t="shared" si="1639"/>
        <v>224.25</v>
      </c>
      <c r="AF2709" s="24">
        <f t="shared" si="1623"/>
        <v>500</v>
      </c>
      <c r="AG2709" s="3">
        <f t="shared" si="1640"/>
        <v>-1</v>
      </c>
      <c r="AH2709" s="14">
        <f t="shared" si="1607"/>
        <v>0</v>
      </c>
      <c r="AI2709" s="14">
        <f t="shared" si="1608"/>
        <v>0</v>
      </c>
      <c r="AJ2709" s="14">
        <f t="shared" si="1609"/>
        <v>0.64999999999999991</v>
      </c>
      <c r="AK2709" s="14">
        <f t="shared" si="1610"/>
        <v>0.87999999999999989</v>
      </c>
      <c r="AL2709" s="24">
        <f t="shared" si="1641"/>
        <v>931.48814690237589</v>
      </c>
      <c r="AM2709" s="14">
        <f t="shared" si="1642"/>
        <v>713.06326202552009</v>
      </c>
      <c r="AN2709" s="138" t="str">
        <f t="shared" si="1643"/>
        <v>modifiée</v>
      </c>
      <c r="AP2709" s="124"/>
    </row>
    <row r="2710" spans="2:42" x14ac:dyDescent="0.25">
      <c r="B2710" s="3">
        <f t="shared" si="1624"/>
        <v>13460</v>
      </c>
      <c r="C2710" s="14">
        <f t="shared" si="1625"/>
        <v>224.33333333333334</v>
      </c>
      <c r="D2710" s="11">
        <f t="shared" si="1626"/>
        <v>1142.7078736850708</v>
      </c>
      <c r="E2710" s="11">
        <f t="shared" si="1611"/>
        <v>1179.1353684654373</v>
      </c>
      <c r="F2710" s="11">
        <f t="shared" si="1627"/>
        <v>652.77282645540322</v>
      </c>
      <c r="G2710" s="11">
        <f t="shared" si="1612"/>
        <v>929.47544542332855</v>
      </c>
      <c r="H2710" s="11">
        <f t="shared" si="1613"/>
        <v>762.77059807414241</v>
      </c>
      <c r="I2710" s="24">
        <f t="shared" si="1628"/>
        <v>652.77282645540322</v>
      </c>
      <c r="J2710" s="12">
        <f t="shared" si="1614"/>
        <v>0.19615327595090787</v>
      </c>
      <c r="K2710" s="24">
        <f t="shared" si="1615"/>
        <v>818.55697753717538</v>
      </c>
      <c r="L2710" s="12">
        <f t="shared" si="1629"/>
        <v>0.1420321367246859</v>
      </c>
      <c r="M2710" s="24">
        <f t="shared" si="1630"/>
        <v>929.47544542332855</v>
      </c>
      <c r="N2710" s="12">
        <f t="shared" si="1616"/>
        <v>0.74105830475257228</v>
      </c>
      <c r="O2710" s="24">
        <f t="shared" si="1617"/>
        <v>650</v>
      </c>
      <c r="P2710" s="12">
        <f t="shared" si="1631"/>
        <v>0.1967907842312141</v>
      </c>
      <c r="Q2710" s="24">
        <f t="shared" si="1632"/>
        <v>762.77059807414241</v>
      </c>
      <c r="R2710" s="12">
        <f t="shared" si="1618"/>
        <v>0.26133809163217059</v>
      </c>
      <c r="S2710" s="24">
        <f t="shared" si="1619"/>
        <v>1105.8959566456324</v>
      </c>
      <c r="T2710" s="12">
        <f t="shared" si="1633"/>
        <v>0.14345602089065346</v>
      </c>
      <c r="W2710" s="24">
        <f t="shared" si="1634"/>
        <v>1150.1482871009814</v>
      </c>
      <c r="X2710" s="24">
        <f t="shared" si="1635"/>
        <v>650</v>
      </c>
      <c r="Y2710" s="13">
        <f t="shared" si="1620"/>
        <v>0.23524187144998854</v>
      </c>
      <c r="Z2710" s="24">
        <f t="shared" si="1621"/>
        <v>724.67703411139723</v>
      </c>
      <c r="AA2710" s="24">
        <f t="shared" si="1622"/>
        <v>9572.8192184670952</v>
      </c>
      <c r="AB2710" s="24">
        <f t="shared" si="1636"/>
        <v>956.45944258756185</v>
      </c>
      <c r="AC2710" s="24">
        <f t="shared" si="1637"/>
        <v>762.77059807414241</v>
      </c>
      <c r="AD2710" s="123">
        <f t="shared" si="1638"/>
        <v>13460</v>
      </c>
      <c r="AE2710" s="14">
        <f t="shared" si="1639"/>
        <v>224.33333333333334</v>
      </c>
      <c r="AF2710" s="24">
        <f t="shared" si="1623"/>
        <v>500</v>
      </c>
      <c r="AG2710" s="3">
        <f t="shared" si="1640"/>
        <v>-1</v>
      </c>
      <c r="AH2710" s="14">
        <f t="shared" si="1607"/>
        <v>0</v>
      </c>
      <c r="AI2710" s="14">
        <f t="shared" si="1608"/>
        <v>0</v>
      </c>
      <c r="AJ2710" s="14">
        <f t="shared" si="1609"/>
        <v>0.64999999999999991</v>
      </c>
      <c r="AK2710" s="14">
        <f t="shared" si="1610"/>
        <v>0.87999999999999989</v>
      </c>
      <c r="AL2710" s="24">
        <f t="shared" si="1641"/>
        <v>931.66374269811718</v>
      </c>
      <c r="AM2710" s="14">
        <f t="shared" si="1642"/>
        <v>713.17919829525295</v>
      </c>
      <c r="AN2710" s="138" t="str">
        <f t="shared" si="1643"/>
        <v>modifiée</v>
      </c>
      <c r="AP2710" s="124"/>
    </row>
    <row r="2711" spans="2:42" x14ac:dyDescent="0.25">
      <c r="B2711" s="3">
        <f t="shared" si="1624"/>
        <v>13465</v>
      </c>
      <c r="C2711" s="14">
        <f t="shared" si="1625"/>
        <v>224.41666666666666</v>
      </c>
      <c r="D2711" s="11">
        <f t="shared" si="1626"/>
        <v>1142.7634904623451</v>
      </c>
      <c r="E2711" s="11">
        <f t="shared" si="1611"/>
        <v>1179.3561438918096</v>
      </c>
      <c r="F2711" s="11">
        <f t="shared" si="1627"/>
        <v>652.91485859212787</v>
      </c>
      <c r="G2711" s="11">
        <f t="shared" si="1612"/>
        <v>929.67223620755976</v>
      </c>
      <c r="H2711" s="11">
        <f t="shared" si="1613"/>
        <v>762.91405409503307</v>
      </c>
      <c r="I2711" s="24">
        <f t="shared" si="1628"/>
        <v>652.91485859212787</v>
      </c>
      <c r="J2711" s="12">
        <f t="shared" si="1614"/>
        <v>0.19609226939198188</v>
      </c>
      <c r="K2711" s="24">
        <f t="shared" si="1615"/>
        <v>818.81164002152138</v>
      </c>
      <c r="L2711" s="12">
        <f t="shared" si="1629"/>
        <v>0.14196586742940648</v>
      </c>
      <c r="M2711" s="24">
        <f t="shared" si="1630"/>
        <v>929.67223620755976</v>
      </c>
      <c r="N2711" s="12">
        <f t="shared" si="1616"/>
        <v>0.74105830475257228</v>
      </c>
      <c r="O2711" s="24">
        <f t="shared" si="1617"/>
        <v>650</v>
      </c>
      <c r="P2711" s="12">
        <f t="shared" si="1631"/>
        <v>0.19665925084958447</v>
      </c>
      <c r="Q2711" s="24">
        <f t="shared" si="1632"/>
        <v>762.91405409503307</v>
      </c>
      <c r="R2711" s="12">
        <f t="shared" si="1618"/>
        <v>0.26193526277281126</v>
      </c>
      <c r="S2711" s="24">
        <f t="shared" si="1619"/>
        <v>1103.3746880586195</v>
      </c>
      <c r="T2711" s="12">
        <f t="shared" si="1633"/>
        <v>0.14372415879786951</v>
      </c>
      <c r="W2711" s="24">
        <f t="shared" si="1634"/>
        <v>1150.3835289724313</v>
      </c>
      <c r="X2711" s="24">
        <f t="shared" si="1635"/>
        <v>650</v>
      </c>
      <c r="Y2711" s="13">
        <f t="shared" si="1620"/>
        <v>0.23522845638630838</v>
      </c>
      <c r="Z2711" s="24">
        <f t="shared" si="1621"/>
        <v>724.31537298445505</v>
      </c>
      <c r="AA2711" s="24">
        <f t="shared" si="1622"/>
        <v>9572.5936475374183</v>
      </c>
      <c r="AB2711" s="24">
        <f t="shared" si="1636"/>
        <v>956.64879153373226</v>
      </c>
      <c r="AC2711" s="24">
        <f t="shared" si="1637"/>
        <v>762.91405409503307</v>
      </c>
      <c r="AD2711" s="123">
        <f t="shared" si="1638"/>
        <v>13465</v>
      </c>
      <c r="AE2711" s="14">
        <f t="shared" si="1639"/>
        <v>224.41666666666666</v>
      </c>
      <c r="AF2711" s="24">
        <f t="shared" si="1623"/>
        <v>500</v>
      </c>
      <c r="AG2711" s="3">
        <f t="shared" si="1640"/>
        <v>-1</v>
      </c>
      <c r="AH2711" s="14">
        <f t="shared" si="1607"/>
        <v>0</v>
      </c>
      <c r="AI2711" s="14">
        <f t="shared" si="1608"/>
        <v>0</v>
      </c>
      <c r="AJ2711" s="14">
        <f t="shared" si="1609"/>
        <v>0.64999999999999991</v>
      </c>
      <c r="AK2711" s="14">
        <f t="shared" si="1610"/>
        <v>0.87999999999999989</v>
      </c>
      <c r="AL2711" s="24">
        <f t="shared" si="1641"/>
        <v>931.83945479348267</v>
      </c>
      <c r="AM2711" s="14">
        <f t="shared" si="1642"/>
        <v>713.29538061453388</v>
      </c>
      <c r="AN2711" s="138" t="str">
        <f t="shared" si="1643"/>
        <v>modifiée</v>
      </c>
      <c r="AP2711" s="124"/>
    </row>
    <row r="2712" spans="2:42" x14ac:dyDescent="0.25">
      <c r="B2712" s="3">
        <f t="shared" si="1624"/>
        <v>13470</v>
      </c>
      <c r="C2712" s="14">
        <f t="shared" si="1625"/>
        <v>224.5</v>
      </c>
      <c r="D2712" s="11">
        <f t="shared" si="1626"/>
        <v>1142.8190866025959</v>
      </c>
      <c r="E2712" s="11">
        <f t="shared" si="1611"/>
        <v>1179.5769193181818</v>
      </c>
      <c r="F2712" s="11">
        <f t="shared" si="1627"/>
        <v>653.05682445955733</v>
      </c>
      <c r="G2712" s="11">
        <f t="shared" si="1612"/>
        <v>929.86889545840938</v>
      </c>
      <c r="H2712" s="11">
        <f t="shared" si="1613"/>
        <v>763.05777825383097</v>
      </c>
      <c r="I2712" s="24">
        <f t="shared" si="1628"/>
        <v>653.05682445955733</v>
      </c>
      <c r="J2712" s="12">
        <f t="shared" si="1614"/>
        <v>0.19603112552384874</v>
      </c>
      <c r="K2712" s="24">
        <f t="shared" si="1615"/>
        <v>819.06703472381446</v>
      </c>
      <c r="L2712" s="12">
        <f t="shared" si="1629"/>
        <v>0.14189953079927758</v>
      </c>
      <c r="M2712" s="24">
        <f t="shared" si="1630"/>
        <v>929.86889545840938</v>
      </c>
      <c r="N2712" s="12">
        <f t="shared" si="1616"/>
        <v>0.74105830475257228</v>
      </c>
      <c r="O2712" s="24">
        <f t="shared" si="1617"/>
        <v>650</v>
      </c>
      <c r="P2712" s="12">
        <f t="shared" si="1631"/>
        <v>0.1965278208602726</v>
      </c>
      <c r="Q2712" s="24">
        <f t="shared" si="1632"/>
        <v>763.05777825383097</v>
      </c>
      <c r="R2712" s="12">
        <f t="shared" si="1618"/>
        <v>0.26253089677668989</v>
      </c>
      <c r="S2712" s="24">
        <f t="shared" si="1619"/>
        <v>1100.8713351531301</v>
      </c>
      <c r="T2712" s="12">
        <f t="shared" si="1633"/>
        <v>0.14399116130160261</v>
      </c>
      <c r="W2712" s="24">
        <f t="shared" si="1634"/>
        <v>1150.6187574288176</v>
      </c>
      <c r="X2712" s="24">
        <f t="shared" si="1635"/>
        <v>650</v>
      </c>
      <c r="Y2712" s="13">
        <f t="shared" si="1620"/>
        <v>0.2352150763827365</v>
      </c>
      <c r="Z2712" s="24">
        <f t="shared" si="1621"/>
        <v>723.95404723410479</v>
      </c>
      <c r="AA2712" s="24">
        <f t="shared" si="1622"/>
        <v>9572.3692759550959</v>
      </c>
      <c r="AB2712" s="24">
        <f t="shared" si="1636"/>
        <v>956.8382678413243</v>
      </c>
      <c r="AC2712" s="24">
        <f t="shared" si="1637"/>
        <v>763.05777825383097</v>
      </c>
      <c r="AD2712" s="123">
        <f t="shared" si="1638"/>
        <v>13470</v>
      </c>
      <c r="AE2712" s="14">
        <f t="shared" si="1639"/>
        <v>224.5</v>
      </c>
      <c r="AF2712" s="24">
        <f t="shared" si="1623"/>
        <v>500</v>
      </c>
      <c r="AG2712" s="3">
        <f t="shared" si="1640"/>
        <v>-1</v>
      </c>
      <c r="AH2712" s="14">
        <f t="shared" si="1607"/>
        <v>0</v>
      </c>
      <c r="AI2712" s="14">
        <f t="shared" si="1608"/>
        <v>0</v>
      </c>
      <c r="AJ2712" s="14">
        <f t="shared" si="1609"/>
        <v>0.64999999999999991</v>
      </c>
      <c r="AK2712" s="14">
        <f t="shared" si="1610"/>
        <v>0.87999999999999989</v>
      </c>
      <c r="AL2712" s="24">
        <f t="shared" si="1641"/>
        <v>932.01528266462924</v>
      </c>
      <c r="AM2712" s="14">
        <f t="shared" si="1642"/>
        <v>713.41180790044075</v>
      </c>
      <c r="AN2712" s="138" t="str">
        <f t="shared" si="1643"/>
        <v>modifiée</v>
      </c>
      <c r="AP2712" s="124"/>
    </row>
    <row r="2713" spans="2:42" x14ac:dyDescent="0.25">
      <c r="B2713" s="3">
        <f t="shared" si="1624"/>
        <v>13475</v>
      </c>
      <c r="C2713" s="14">
        <f t="shared" si="1625"/>
        <v>224.58333333333334</v>
      </c>
      <c r="D2713" s="11">
        <f t="shared" si="1626"/>
        <v>1142.8746621211324</v>
      </c>
      <c r="E2713" s="11">
        <f t="shared" si="1611"/>
        <v>1179.7976947445541</v>
      </c>
      <c r="F2713" s="11">
        <f t="shared" si="1627"/>
        <v>653.1987239903566</v>
      </c>
      <c r="G2713" s="11">
        <f t="shared" si="1612"/>
        <v>930.06542327926968</v>
      </c>
      <c r="H2713" s="11">
        <f t="shared" si="1613"/>
        <v>763.20176941513262</v>
      </c>
      <c r="I2713" s="24">
        <f t="shared" si="1628"/>
        <v>653.1987239903566</v>
      </c>
      <c r="J2713" s="12">
        <f t="shared" si="1614"/>
        <v>0.19596984393158934</v>
      </c>
      <c r="K2713" s="24">
        <f t="shared" si="1615"/>
        <v>819.32316460098366</v>
      </c>
      <c r="L2713" s="12">
        <f t="shared" si="1629"/>
        <v>0.14183312660445901</v>
      </c>
      <c r="M2713" s="24">
        <f t="shared" si="1630"/>
        <v>930.06542327926968</v>
      </c>
      <c r="N2713" s="12">
        <f t="shared" si="1616"/>
        <v>0.74105830475257228</v>
      </c>
      <c r="O2713" s="24">
        <f t="shared" si="1617"/>
        <v>650</v>
      </c>
      <c r="P2713" s="12">
        <f t="shared" si="1631"/>
        <v>0.19639649418156593</v>
      </c>
      <c r="Q2713" s="24">
        <f t="shared" si="1632"/>
        <v>763.20176941513262</v>
      </c>
      <c r="R2713" s="12">
        <f t="shared" si="1618"/>
        <v>0.26312499179917204</v>
      </c>
      <c r="S2713" s="24">
        <f t="shared" si="1619"/>
        <v>1098.3857400899788</v>
      </c>
      <c r="T2713" s="12">
        <f t="shared" si="1633"/>
        <v>0.14425702875348528</v>
      </c>
      <c r="W2713" s="24">
        <f t="shared" si="1634"/>
        <v>1150.8539725052003</v>
      </c>
      <c r="X2713" s="24">
        <f t="shared" si="1635"/>
        <v>650</v>
      </c>
      <c r="Y2713" s="13">
        <f t="shared" si="1620"/>
        <v>0.23520173126427499</v>
      </c>
      <c r="Z2713" s="24">
        <f t="shared" si="1621"/>
        <v>723.59305598384367</v>
      </c>
      <c r="AA2713" s="24">
        <f t="shared" si="1622"/>
        <v>9572.1460969362615</v>
      </c>
      <c r="AB2713" s="24">
        <f t="shared" si="1636"/>
        <v>957.02787096016641</v>
      </c>
      <c r="AC2713" s="24">
        <f t="shared" si="1637"/>
        <v>763.20176941513262</v>
      </c>
      <c r="AD2713" s="123">
        <f t="shared" si="1638"/>
        <v>13475</v>
      </c>
      <c r="AE2713" s="14">
        <f t="shared" si="1639"/>
        <v>224.58333333333334</v>
      </c>
      <c r="AF2713" s="24">
        <f t="shared" si="1623"/>
        <v>500</v>
      </c>
      <c r="AG2713" s="3">
        <f t="shared" si="1640"/>
        <v>-1</v>
      </c>
      <c r="AH2713" s="14">
        <f t="shared" si="1607"/>
        <v>0</v>
      </c>
      <c r="AI2713" s="14">
        <f t="shared" si="1608"/>
        <v>0</v>
      </c>
      <c r="AJ2713" s="14">
        <f t="shared" si="1609"/>
        <v>0.64999999999999991</v>
      </c>
      <c r="AK2713" s="14">
        <f t="shared" si="1610"/>
        <v>0.87999999999999989</v>
      </c>
      <c r="AL2713" s="24">
        <f t="shared" si="1641"/>
        <v>932.19122578782458</v>
      </c>
      <c r="AM2713" s="14">
        <f t="shared" si="1642"/>
        <v>713.52847907044884</v>
      </c>
      <c r="AN2713" s="138" t="str">
        <f t="shared" si="1643"/>
        <v>modifiée</v>
      </c>
      <c r="AP2713" s="124"/>
    </row>
    <row r="2714" spans="2:42" x14ac:dyDescent="0.25">
      <c r="B2714" s="3">
        <f t="shared" si="1624"/>
        <v>13480</v>
      </c>
      <c r="C2714" s="14">
        <f t="shared" si="1625"/>
        <v>224.66666666666666</v>
      </c>
      <c r="D2714" s="11">
        <f t="shared" si="1626"/>
        <v>1142.9302170332471</v>
      </c>
      <c r="E2714" s="11">
        <f t="shared" si="1611"/>
        <v>1180.0184701709263</v>
      </c>
      <c r="F2714" s="11">
        <f t="shared" si="1627"/>
        <v>653.34055711696101</v>
      </c>
      <c r="G2714" s="11">
        <f t="shared" si="1612"/>
        <v>930.26181977345129</v>
      </c>
      <c r="H2714" s="11">
        <f t="shared" si="1613"/>
        <v>763.3460264438861</v>
      </c>
      <c r="I2714" s="24">
        <f t="shared" si="1628"/>
        <v>653.34055711696101</v>
      </c>
      <c r="J2714" s="12">
        <f t="shared" si="1614"/>
        <v>0.19590842419880736</v>
      </c>
      <c r="K2714" s="24">
        <f t="shared" si="1615"/>
        <v>819.58003262510101</v>
      </c>
      <c r="L2714" s="12">
        <f t="shared" si="1629"/>
        <v>0.1417666546142019</v>
      </c>
      <c r="M2714" s="24">
        <f t="shared" si="1630"/>
        <v>930.26181977345129</v>
      </c>
      <c r="N2714" s="12">
        <f t="shared" si="1616"/>
        <v>0.74105830475257228</v>
      </c>
      <c r="O2714" s="24">
        <f t="shared" si="1617"/>
        <v>650</v>
      </c>
      <c r="P2714" s="12">
        <f t="shared" si="1631"/>
        <v>0.19626527073172598</v>
      </c>
      <c r="Q2714" s="24">
        <f t="shared" si="1632"/>
        <v>763.3460264438861</v>
      </c>
      <c r="R2714" s="12">
        <f t="shared" si="1618"/>
        <v>0.26371754609282499</v>
      </c>
      <c r="S2714" s="24">
        <f t="shared" si="1619"/>
        <v>1095.917746602172</v>
      </c>
      <c r="T2714" s="12">
        <f t="shared" si="1633"/>
        <v>0.1445217615598183</v>
      </c>
      <c r="W2714" s="24">
        <f t="shared" si="1634"/>
        <v>1151.0891742364645</v>
      </c>
      <c r="X2714" s="24">
        <f t="shared" si="1635"/>
        <v>650</v>
      </c>
      <c r="Y2714" s="13">
        <f t="shared" si="1620"/>
        <v>0.23518842085687058</v>
      </c>
      <c r="Z2714" s="24">
        <f t="shared" si="1621"/>
        <v>723.23239836154585</v>
      </c>
      <c r="AA2714" s="24">
        <f t="shared" si="1622"/>
        <v>9571.9241037340162</v>
      </c>
      <c r="AB2714" s="24">
        <f t="shared" si="1636"/>
        <v>957.2176003401753</v>
      </c>
      <c r="AC2714" s="24">
        <f t="shared" si="1637"/>
        <v>763.3460264438861</v>
      </c>
      <c r="AD2714" s="123">
        <f t="shared" si="1638"/>
        <v>13480</v>
      </c>
      <c r="AE2714" s="14">
        <f t="shared" si="1639"/>
        <v>224.66666666666666</v>
      </c>
      <c r="AF2714" s="24">
        <f t="shared" si="1623"/>
        <v>500</v>
      </c>
      <c r="AG2714" s="3">
        <f t="shared" si="1640"/>
        <v>-1</v>
      </c>
      <c r="AH2714" s="14">
        <f t="shared" si="1607"/>
        <v>0</v>
      </c>
      <c r="AI2714" s="14">
        <f t="shared" si="1608"/>
        <v>0</v>
      </c>
      <c r="AJ2714" s="14">
        <f t="shared" si="1609"/>
        <v>0.64999999999999991</v>
      </c>
      <c r="AK2714" s="14">
        <f t="shared" si="1610"/>
        <v>0.87999999999999989</v>
      </c>
      <c r="AL2714" s="24">
        <f t="shared" si="1641"/>
        <v>932.3672836394735</v>
      </c>
      <c r="AM2714" s="14">
        <f t="shared" si="1642"/>
        <v>713.64539304248251</v>
      </c>
      <c r="AN2714" s="138" t="str">
        <f t="shared" si="1643"/>
        <v>modifiée</v>
      </c>
      <c r="AP2714" s="124"/>
    </row>
    <row r="2715" spans="2:42" x14ac:dyDescent="0.25">
      <c r="B2715" s="3">
        <f t="shared" si="1624"/>
        <v>13485</v>
      </c>
      <c r="C2715" s="14">
        <f t="shared" si="1625"/>
        <v>224.75</v>
      </c>
      <c r="D2715" s="11">
        <f t="shared" si="1626"/>
        <v>1142.9857513542152</v>
      </c>
      <c r="E2715" s="11">
        <f t="shared" si="1611"/>
        <v>1180.2392455972986</v>
      </c>
      <c r="F2715" s="11">
        <f t="shared" si="1627"/>
        <v>653.48232377157524</v>
      </c>
      <c r="G2715" s="11">
        <f t="shared" si="1612"/>
        <v>930.45808504418301</v>
      </c>
      <c r="H2715" s="11">
        <f t="shared" si="1613"/>
        <v>763.49054820544598</v>
      </c>
      <c r="I2715" s="24">
        <f t="shared" si="1628"/>
        <v>653.48232377157524</v>
      </c>
      <c r="J2715" s="12">
        <f t="shared" si="1614"/>
        <v>0.19584686590762404</v>
      </c>
      <c r="K2715" s="24">
        <f t="shared" si="1615"/>
        <v>819.83764178347349</v>
      </c>
      <c r="L2715" s="12">
        <f t="shared" si="1629"/>
        <v>0.1417001145968943</v>
      </c>
      <c r="M2715" s="24">
        <f t="shared" si="1630"/>
        <v>930.45808504418301</v>
      </c>
      <c r="N2715" s="12">
        <f t="shared" si="1616"/>
        <v>0.74105830475257228</v>
      </c>
      <c r="O2715" s="24">
        <f t="shared" si="1617"/>
        <v>650</v>
      </c>
      <c r="P2715" s="12">
        <f t="shared" si="1631"/>
        <v>0.19613415042917973</v>
      </c>
      <c r="Q2715" s="24">
        <f t="shared" si="1632"/>
        <v>763.49054820544598</v>
      </c>
      <c r="R2715" s="12">
        <f t="shared" si="1618"/>
        <v>0.26430855800635472</v>
      </c>
      <c r="S2715" s="24">
        <f t="shared" si="1619"/>
        <v>1093.4671999782713</v>
      </c>
      <c r="T2715" s="12">
        <f t="shared" si="1633"/>
        <v>0.14478536018090449</v>
      </c>
      <c r="W2715" s="24">
        <f t="shared" si="1634"/>
        <v>1151.3243626573214</v>
      </c>
      <c r="X2715" s="24">
        <f t="shared" si="1635"/>
        <v>650</v>
      </c>
      <c r="Y2715" s="13">
        <f t="shared" si="1620"/>
        <v>0.23517514498741779</v>
      </c>
      <c r="Z2715" s="24">
        <f t="shared" si="1621"/>
        <v>722.87207349942832</v>
      </c>
      <c r="AA2715" s="24">
        <f t="shared" si="1622"/>
        <v>9571.7032896386136</v>
      </c>
      <c r="AB2715" s="24">
        <f t="shared" si="1636"/>
        <v>957.40745543138371</v>
      </c>
      <c r="AC2715" s="24">
        <f t="shared" si="1637"/>
        <v>763.49054820544598</v>
      </c>
      <c r="AD2715" s="123">
        <f t="shared" si="1638"/>
        <v>13485</v>
      </c>
      <c r="AE2715" s="14">
        <f t="shared" si="1639"/>
        <v>224.75</v>
      </c>
      <c r="AF2715" s="24">
        <f t="shared" si="1623"/>
        <v>500</v>
      </c>
      <c r="AG2715" s="3">
        <f t="shared" si="1640"/>
        <v>-1</v>
      </c>
      <c r="AH2715" s="14">
        <f t="shared" si="1607"/>
        <v>0</v>
      </c>
      <c r="AI2715" s="14">
        <f t="shared" si="1608"/>
        <v>0</v>
      </c>
      <c r="AJ2715" s="14">
        <f t="shared" si="1609"/>
        <v>0.64999999999999991</v>
      </c>
      <c r="AK2715" s="14">
        <f t="shared" si="1610"/>
        <v>0.87999999999999989</v>
      </c>
      <c r="AL2715" s="24">
        <f t="shared" si="1641"/>
        <v>932.54345569614361</v>
      </c>
      <c r="AM2715" s="14">
        <f t="shared" si="1642"/>
        <v>713.76254873496589</v>
      </c>
      <c r="AN2715" s="138" t="str">
        <f t="shared" si="1643"/>
        <v>modifiée</v>
      </c>
      <c r="AP2715" s="124"/>
    </row>
    <row r="2716" spans="2:42" x14ac:dyDescent="0.25">
      <c r="B2716" s="3">
        <f t="shared" si="1624"/>
        <v>13490</v>
      </c>
      <c r="C2716" s="14">
        <f t="shared" si="1625"/>
        <v>224.83333333333334</v>
      </c>
      <c r="D2716" s="11">
        <f t="shared" si="1626"/>
        <v>1143.0412650992948</v>
      </c>
      <c r="E2716" s="11">
        <f t="shared" si="1611"/>
        <v>1180.4600210236708</v>
      </c>
      <c r="F2716" s="11">
        <f t="shared" si="1627"/>
        <v>653.62402388617215</v>
      </c>
      <c r="G2716" s="11">
        <f t="shared" si="1612"/>
        <v>930.65421919461221</v>
      </c>
      <c r="H2716" s="11">
        <f t="shared" si="1613"/>
        <v>763.63533356562687</v>
      </c>
      <c r="I2716" s="24">
        <f t="shared" si="1628"/>
        <v>653.62402388617215</v>
      </c>
      <c r="J2716" s="12">
        <f t="shared" si="1614"/>
        <v>0.19578516863867287</v>
      </c>
      <c r="K2716" s="24">
        <f t="shared" si="1615"/>
        <v>820.09599507873645</v>
      </c>
      <c r="L2716" s="12">
        <f t="shared" si="1629"/>
        <v>0.14163350632000848</v>
      </c>
      <c r="M2716" s="24">
        <f t="shared" si="1630"/>
        <v>930.65421919461221</v>
      </c>
      <c r="N2716" s="12">
        <f t="shared" si="1616"/>
        <v>0.74105830475257228</v>
      </c>
      <c r="O2716" s="24">
        <f t="shared" si="1617"/>
        <v>650</v>
      </c>
      <c r="P2716" s="12">
        <f t="shared" si="1631"/>
        <v>0.19600313319232768</v>
      </c>
      <c r="Q2716" s="24">
        <f t="shared" si="1632"/>
        <v>763.63533356562687</v>
      </c>
      <c r="R2716" s="12">
        <f t="shared" si="1618"/>
        <v>0.26489802598354389</v>
      </c>
      <c r="S2716" s="24">
        <f t="shared" si="1619"/>
        <v>1091.0339470459373</v>
      </c>
      <c r="T2716" s="12">
        <f t="shared" si="1633"/>
        <v>0.14504782513025333</v>
      </c>
      <c r="W2716" s="24">
        <f t="shared" si="1634"/>
        <v>1151.5595378023088</v>
      </c>
      <c r="X2716" s="24">
        <f t="shared" si="1635"/>
        <v>650</v>
      </c>
      <c r="Y2716" s="13">
        <f t="shared" si="1620"/>
        <v>0.23516190348375726</v>
      </c>
      <c r="Z2716" s="24">
        <f t="shared" si="1621"/>
        <v>722.51208053405094</v>
      </c>
      <c r="AA2716" s="24">
        <f t="shared" si="1622"/>
        <v>9571.483647977373</v>
      </c>
      <c r="AB2716" s="24">
        <f t="shared" si="1636"/>
        <v>957.59743568396789</v>
      </c>
      <c r="AC2716" s="24">
        <f t="shared" si="1637"/>
        <v>763.63533356562687</v>
      </c>
      <c r="AD2716" s="123">
        <f t="shared" si="1638"/>
        <v>13490</v>
      </c>
      <c r="AE2716" s="14">
        <f t="shared" si="1639"/>
        <v>224.83333333333334</v>
      </c>
      <c r="AF2716" s="24">
        <f t="shared" si="1623"/>
        <v>500</v>
      </c>
      <c r="AG2716" s="3">
        <f t="shared" si="1640"/>
        <v>-1</v>
      </c>
      <c r="AH2716" s="14">
        <f t="shared" si="1607"/>
        <v>0</v>
      </c>
      <c r="AI2716" s="14">
        <f t="shared" si="1608"/>
        <v>0</v>
      </c>
      <c r="AJ2716" s="14">
        <f t="shared" si="1609"/>
        <v>0.64999999999999991</v>
      </c>
      <c r="AK2716" s="14">
        <f t="shared" si="1610"/>
        <v>0.87999999999999989</v>
      </c>
      <c r="AL2716" s="24">
        <f t="shared" si="1641"/>
        <v>932.71974143459124</v>
      </c>
      <c r="AM2716" s="14">
        <f t="shared" si="1642"/>
        <v>713.87994506687369</v>
      </c>
      <c r="AN2716" s="138" t="str">
        <f t="shared" si="1643"/>
        <v>modifiée</v>
      </c>
      <c r="AP2716" s="124"/>
    </row>
    <row r="2717" spans="2:42" x14ac:dyDescent="0.25">
      <c r="B2717" s="3">
        <f t="shared" si="1624"/>
        <v>13495</v>
      </c>
      <c r="C2717" s="14">
        <f t="shared" si="1625"/>
        <v>224.91666666666666</v>
      </c>
      <c r="D2717" s="11">
        <f t="shared" si="1626"/>
        <v>1143.0967582837279</v>
      </c>
      <c r="E2717" s="11">
        <f t="shared" si="1611"/>
        <v>1180.6807964500429</v>
      </c>
      <c r="F2717" s="11">
        <f t="shared" si="1627"/>
        <v>653.76565739249213</v>
      </c>
      <c r="G2717" s="11">
        <f t="shared" si="1612"/>
        <v>930.85022232780454</v>
      </c>
      <c r="H2717" s="11">
        <f t="shared" si="1613"/>
        <v>763.78038139075716</v>
      </c>
      <c r="I2717" s="24">
        <f t="shared" si="1628"/>
        <v>653.76565739249213</v>
      </c>
      <c r="J2717" s="12">
        <f t="shared" si="1614"/>
        <v>0.19572333197109379</v>
      </c>
      <c r="K2717" s="24">
        <f t="shared" si="1615"/>
        <v>820.35509552894791</v>
      </c>
      <c r="L2717" s="12">
        <f t="shared" si="1629"/>
        <v>0.14156682955011993</v>
      </c>
      <c r="M2717" s="24">
        <f t="shared" si="1630"/>
        <v>930.85022232780454</v>
      </c>
      <c r="N2717" s="12">
        <f t="shared" si="1616"/>
        <v>0.74105830475257228</v>
      </c>
      <c r="O2717" s="24">
        <f t="shared" si="1617"/>
        <v>650</v>
      </c>
      <c r="P2717" s="12">
        <f t="shared" si="1631"/>
        <v>0.19587221893963194</v>
      </c>
      <c r="Q2717" s="24">
        <f t="shared" si="1632"/>
        <v>763.78038139075716</v>
      </c>
      <c r="R2717" s="12">
        <f t="shared" si="1618"/>
        <v>0.26548594856219415</v>
      </c>
      <c r="S2717" s="24">
        <f t="shared" si="1619"/>
        <v>1088.6178361556395</v>
      </c>
      <c r="T2717" s="12">
        <f t="shared" si="1633"/>
        <v>0.14530915697388652</v>
      </c>
      <c r="W2717" s="24">
        <f t="shared" si="1634"/>
        <v>1151.7946997057925</v>
      </c>
      <c r="X2717" s="24">
        <f t="shared" si="1635"/>
        <v>650</v>
      </c>
      <c r="Y2717" s="13">
        <f t="shared" si="1620"/>
        <v>0.23514869617465858</v>
      </c>
      <c r="Z2717" s="24">
        <f t="shared" si="1621"/>
        <v>722.15241860625952</v>
      </c>
      <c r="AA2717" s="24">
        <f t="shared" si="1622"/>
        <v>9571.2651721139955</v>
      </c>
      <c r="AB2717" s="24">
        <f t="shared" si="1636"/>
        <v>957.78754054827482</v>
      </c>
      <c r="AC2717" s="24">
        <f t="shared" si="1637"/>
        <v>763.78038139075716</v>
      </c>
      <c r="AD2717" s="123">
        <f t="shared" si="1638"/>
        <v>13495</v>
      </c>
      <c r="AE2717" s="14">
        <f t="shared" si="1639"/>
        <v>224.91666666666666</v>
      </c>
      <c r="AF2717" s="24">
        <f t="shared" si="1623"/>
        <v>500</v>
      </c>
      <c r="AG2717" s="3">
        <f t="shared" si="1640"/>
        <v>-1</v>
      </c>
      <c r="AH2717" s="14">
        <f t="shared" si="1607"/>
        <v>0</v>
      </c>
      <c r="AI2717" s="14">
        <f t="shared" si="1608"/>
        <v>0</v>
      </c>
      <c r="AJ2717" s="14">
        <f t="shared" si="1609"/>
        <v>0.64999999999999991</v>
      </c>
      <c r="AK2717" s="14">
        <f t="shared" si="1610"/>
        <v>0.87999999999999989</v>
      </c>
      <c r="AL2717" s="24">
        <f t="shared" si="1641"/>
        <v>932.89614033178668</v>
      </c>
      <c r="AM2717" s="14">
        <f t="shared" si="1642"/>
        <v>713.99758095778077</v>
      </c>
      <c r="AN2717" s="138" t="str">
        <f t="shared" si="1643"/>
        <v>modifiée</v>
      </c>
      <c r="AP2717" s="124"/>
    </row>
    <row r="2718" spans="2:42" x14ac:dyDescent="0.25">
      <c r="B2718" s="3">
        <f t="shared" si="1624"/>
        <v>13500</v>
      </c>
      <c r="C2718" s="14">
        <f t="shared" si="1625"/>
        <v>225</v>
      </c>
      <c r="D2718" s="11">
        <f t="shared" si="1626"/>
        <v>1143.1522309227389</v>
      </c>
      <c r="E2718" s="11">
        <f t="shared" si="1611"/>
        <v>1180.9015718764151</v>
      </c>
      <c r="F2718" s="11">
        <f t="shared" si="1627"/>
        <v>653.90722422204226</v>
      </c>
      <c r="G2718" s="11">
        <f t="shared" si="1612"/>
        <v>931.04609454674414</v>
      </c>
      <c r="H2718" s="11">
        <f t="shared" si="1613"/>
        <v>763.92569054773105</v>
      </c>
      <c r="I2718" s="24">
        <f t="shared" si="1628"/>
        <v>653.90722422204226</v>
      </c>
      <c r="J2718" s="12">
        <f t="shared" si="1614"/>
        <v>0.195661355482528</v>
      </c>
      <c r="K2718" s="24">
        <f t="shared" si="1615"/>
        <v>820.61494616768334</v>
      </c>
      <c r="L2718" s="12">
        <f t="shared" si="1629"/>
        <v>0.14150008405291722</v>
      </c>
      <c r="M2718" s="24">
        <f t="shared" si="1630"/>
        <v>931.04609454674414</v>
      </c>
      <c r="N2718" s="12">
        <f t="shared" si="1616"/>
        <v>0.74105830475257228</v>
      </c>
      <c r="O2718" s="24">
        <f t="shared" si="1617"/>
        <v>650</v>
      </c>
      <c r="P2718" s="12">
        <f t="shared" si="1631"/>
        <v>0.19574140758966752</v>
      </c>
      <c r="Q2718" s="24">
        <f t="shared" si="1632"/>
        <v>763.92569054773105</v>
      </c>
      <c r="R2718" s="12">
        <f t="shared" si="1618"/>
        <v>0.26607232437306694</v>
      </c>
      <c r="S2718" s="24">
        <f t="shared" si="1619"/>
        <v>1086.2187171645514</v>
      </c>
      <c r="T2718" s="12">
        <f t="shared" si="1633"/>
        <v>0.14556935632963314</v>
      </c>
      <c r="W2718" s="24">
        <f t="shared" si="1634"/>
        <v>1152.0298484019672</v>
      </c>
      <c r="X2718" s="24">
        <f t="shared" si="1635"/>
        <v>650</v>
      </c>
      <c r="Y2718" s="13">
        <f t="shared" si="1620"/>
        <v>0.23513552288983558</v>
      </c>
      <c r="Z2718" s="24">
        <f t="shared" si="1621"/>
        <v>721.79308686119725</v>
      </c>
      <c r="AA2718" s="24">
        <f t="shared" si="1622"/>
        <v>9571.0478554492202</v>
      </c>
      <c r="AB2718" s="24">
        <f t="shared" si="1636"/>
        <v>957.97776947484908</v>
      </c>
      <c r="AC2718" s="24">
        <f t="shared" si="1637"/>
        <v>763.92569054773105</v>
      </c>
      <c r="AD2718" s="123">
        <f t="shared" si="1638"/>
        <v>13500</v>
      </c>
      <c r="AE2718" s="14">
        <f t="shared" si="1639"/>
        <v>225</v>
      </c>
      <c r="AF2718" s="24">
        <f t="shared" si="1623"/>
        <v>500</v>
      </c>
      <c r="AG2718" s="3">
        <f t="shared" si="1640"/>
        <v>-1</v>
      </c>
      <c r="AH2718" s="14">
        <f t="shared" si="1607"/>
        <v>0</v>
      </c>
      <c r="AI2718" s="14">
        <f t="shared" si="1608"/>
        <v>0</v>
      </c>
      <c r="AJ2718" s="14">
        <f t="shared" si="1609"/>
        <v>0.64999999999999991</v>
      </c>
      <c r="AK2718" s="14">
        <f t="shared" si="1610"/>
        <v>0.87999999999999989</v>
      </c>
      <c r="AL2718" s="24">
        <f t="shared" si="1641"/>
        <v>933.07265186493896</v>
      </c>
      <c r="AM2718" s="14">
        <f t="shared" si="1642"/>
        <v>714.11545532791058</v>
      </c>
      <c r="AN2718" s="138" t="str">
        <f t="shared" si="1643"/>
        <v>modifiée</v>
      </c>
      <c r="AP2718" s="124"/>
    </row>
    <row r="2719" spans="2:42" x14ac:dyDescent="0.25">
      <c r="B2719" s="3">
        <f t="shared" si="1624"/>
        <v>13505</v>
      </c>
      <c r="C2719" s="14">
        <f t="shared" si="1625"/>
        <v>225.08333333333334</v>
      </c>
      <c r="D2719" s="11">
        <f t="shared" si="1626"/>
        <v>1143.2076830315348</v>
      </c>
      <c r="E2719" s="11">
        <f t="shared" si="1611"/>
        <v>1181.1223473027874</v>
      </c>
      <c r="F2719" s="11">
        <f t="shared" si="1627"/>
        <v>654.04872430609521</v>
      </c>
      <c r="G2719" s="11">
        <f t="shared" si="1612"/>
        <v>931.24183595433385</v>
      </c>
      <c r="H2719" s="11">
        <f t="shared" si="1613"/>
        <v>764.07125990406064</v>
      </c>
      <c r="I2719" s="24">
        <f t="shared" si="1628"/>
        <v>654.04872430609521</v>
      </c>
      <c r="J2719" s="12">
        <f t="shared" si="1614"/>
        <v>0.19559923874911198</v>
      </c>
      <c r="K2719" s="24">
        <f t="shared" si="1615"/>
        <v>820.87555004413116</v>
      </c>
      <c r="L2719" s="12">
        <f t="shared" si="1629"/>
        <v>0.14143326959318914</v>
      </c>
      <c r="M2719" s="24">
        <f t="shared" si="1630"/>
        <v>931.24183595433385</v>
      </c>
      <c r="N2719" s="12">
        <f t="shared" si="1616"/>
        <v>0.74105830475257228</v>
      </c>
      <c r="O2719" s="24">
        <f t="shared" si="1617"/>
        <v>650</v>
      </c>
      <c r="P2719" s="12">
        <f t="shared" si="1631"/>
        <v>0.19561069906108711</v>
      </c>
      <c r="Q2719" s="24">
        <f t="shared" si="1632"/>
        <v>764.07125990406064</v>
      </c>
      <c r="R2719" s="12">
        <f t="shared" si="1618"/>
        <v>0.26665715213883057</v>
      </c>
      <c r="S2719" s="24">
        <f t="shared" si="1619"/>
        <v>1083.8364414206058</v>
      </c>
      <c r="T2719" s="12">
        <f t="shared" si="1633"/>
        <v>0.1458284238664001</v>
      </c>
      <c r="W2719" s="24">
        <f t="shared" si="1634"/>
        <v>1152.264983924857</v>
      </c>
      <c r="X2719" s="24">
        <f t="shared" si="1635"/>
        <v>650</v>
      </c>
      <c r="Y2719" s="13">
        <f t="shared" si="1620"/>
        <v>0.23512238345992395</v>
      </c>
      <c r="Z2719" s="24">
        <f t="shared" si="1621"/>
        <v>721.43408444825923</v>
      </c>
      <c r="AA2719" s="24">
        <f t="shared" si="1622"/>
        <v>9570.8316914198822</v>
      </c>
      <c r="AB2719" s="24">
        <f t="shared" si="1636"/>
        <v>958.16812191445888</v>
      </c>
      <c r="AC2719" s="24">
        <f t="shared" si="1637"/>
        <v>764.07125990406064</v>
      </c>
      <c r="AD2719" s="123">
        <f t="shared" si="1638"/>
        <v>13505</v>
      </c>
      <c r="AE2719" s="14">
        <f t="shared" si="1639"/>
        <v>225.08333333333334</v>
      </c>
      <c r="AF2719" s="24">
        <f t="shared" si="1623"/>
        <v>500</v>
      </c>
      <c r="AG2719" s="3">
        <f t="shared" si="1640"/>
        <v>-1</v>
      </c>
      <c r="AH2719" s="14">
        <f t="shared" si="1607"/>
        <v>0</v>
      </c>
      <c r="AI2719" s="14">
        <f t="shared" si="1608"/>
        <v>0</v>
      </c>
      <c r="AJ2719" s="14">
        <f t="shared" si="1609"/>
        <v>0.64999999999999991</v>
      </c>
      <c r="AK2719" s="14">
        <f t="shared" si="1610"/>
        <v>0.87999999999999989</v>
      </c>
      <c r="AL2719" s="24">
        <f t="shared" si="1641"/>
        <v>933.24927551152041</v>
      </c>
      <c r="AM2719" s="14">
        <f t="shared" si="1642"/>
        <v>714.23356709818393</v>
      </c>
      <c r="AN2719" s="138" t="str">
        <f t="shared" si="1643"/>
        <v>modifiée</v>
      </c>
      <c r="AP2719" s="124"/>
    </row>
    <row r="2720" spans="2:42" x14ac:dyDescent="0.25">
      <c r="B2720" s="3">
        <f t="shared" si="1624"/>
        <v>13510</v>
      </c>
      <c r="C2720" s="14">
        <f t="shared" si="1625"/>
        <v>225.16666666666666</v>
      </c>
      <c r="D2720" s="11">
        <f t="shared" si="1626"/>
        <v>1143.2631146253068</v>
      </c>
      <c r="E2720" s="11">
        <f t="shared" si="1611"/>
        <v>1181.3431227291594</v>
      </c>
      <c r="F2720" s="11">
        <f t="shared" si="1627"/>
        <v>654.19015757568843</v>
      </c>
      <c r="G2720" s="11">
        <f t="shared" si="1612"/>
        <v>931.43744665339489</v>
      </c>
      <c r="H2720" s="11">
        <f t="shared" si="1613"/>
        <v>764.21708832792706</v>
      </c>
      <c r="I2720" s="24">
        <f t="shared" si="1628"/>
        <v>654.19015757568843</v>
      </c>
      <c r="J2720" s="12">
        <f t="shared" si="1614"/>
        <v>0.19553698134547268</v>
      </c>
      <c r="K2720" s="24">
        <f t="shared" si="1615"/>
        <v>821.13691022318858</v>
      </c>
      <c r="L2720" s="12">
        <f t="shared" si="1629"/>
        <v>0.14136638593478168</v>
      </c>
      <c r="M2720" s="24">
        <f t="shared" si="1630"/>
        <v>931.43744665339489</v>
      </c>
      <c r="N2720" s="12">
        <f t="shared" si="1616"/>
        <v>0.74105830475257228</v>
      </c>
      <c r="O2720" s="24">
        <f t="shared" si="1617"/>
        <v>650</v>
      </c>
      <c r="P2720" s="12">
        <f t="shared" si="1631"/>
        <v>0.19548009327246568</v>
      </c>
      <c r="Q2720" s="24">
        <f t="shared" si="1632"/>
        <v>764.21708832792706</v>
      </c>
      <c r="R2720" s="12">
        <f t="shared" si="1618"/>
        <v>0.26724043067300818</v>
      </c>
      <c r="S2720" s="24">
        <f t="shared" si="1619"/>
        <v>1081.4708617467218</v>
      </c>
      <c r="T2720" s="12">
        <f t="shared" si="1633"/>
        <v>0.14608636030340255</v>
      </c>
      <c r="W2720" s="24">
        <f t="shared" si="1634"/>
        <v>1152.5001063083168</v>
      </c>
      <c r="X2720" s="24">
        <f t="shared" si="1635"/>
        <v>650</v>
      </c>
      <c r="Y2720" s="13">
        <f t="shared" si="1620"/>
        <v>0.23510927771648227</v>
      </c>
      <c r="Z2720" s="24">
        <f t="shared" si="1621"/>
        <v>721.07541052106399</v>
      </c>
      <c r="AA2720" s="24">
        <f t="shared" si="1622"/>
        <v>9570.6166734989984</v>
      </c>
      <c r="AB2720" s="24">
        <f t="shared" si="1636"/>
        <v>958.35859731812195</v>
      </c>
      <c r="AC2720" s="24">
        <f t="shared" si="1637"/>
        <v>764.21708832792706</v>
      </c>
      <c r="AD2720" s="123">
        <f t="shared" si="1638"/>
        <v>13510</v>
      </c>
      <c r="AE2720" s="14">
        <f t="shared" si="1639"/>
        <v>225.16666666666666</v>
      </c>
      <c r="AF2720" s="24">
        <f t="shared" si="1623"/>
        <v>500</v>
      </c>
      <c r="AG2720" s="3">
        <f t="shared" si="1640"/>
        <v>-1</v>
      </c>
      <c r="AH2720" s="14">
        <f t="shared" si="1607"/>
        <v>0</v>
      </c>
      <c r="AI2720" s="14">
        <f t="shared" si="1608"/>
        <v>0</v>
      </c>
      <c r="AJ2720" s="14">
        <f t="shared" si="1609"/>
        <v>0.64999999999999991</v>
      </c>
      <c r="AK2720" s="14">
        <f t="shared" si="1610"/>
        <v>0.87999999999999989</v>
      </c>
      <c r="AL2720" s="24">
        <f t="shared" si="1641"/>
        <v>933.42601074929166</v>
      </c>
      <c r="AM2720" s="14">
        <f t="shared" si="1642"/>
        <v>714.3519151902666</v>
      </c>
      <c r="AN2720" s="138" t="str">
        <f t="shared" si="1643"/>
        <v>modifiée</v>
      </c>
      <c r="AP2720" s="124"/>
    </row>
    <row r="2721" spans="2:42" x14ac:dyDescent="0.25">
      <c r="B2721" s="3">
        <f t="shared" si="1624"/>
        <v>13515</v>
      </c>
      <c r="C2721" s="14">
        <f t="shared" si="1625"/>
        <v>225.25</v>
      </c>
      <c r="D2721" s="11">
        <f t="shared" si="1626"/>
        <v>1143.3185257192285</v>
      </c>
      <c r="E2721" s="11">
        <f t="shared" si="1611"/>
        <v>1181.5638981555317</v>
      </c>
      <c r="F2721" s="11">
        <f t="shared" si="1627"/>
        <v>654.33152396162325</v>
      </c>
      <c r="G2721" s="11">
        <f t="shared" si="1612"/>
        <v>931.63292674666741</v>
      </c>
      <c r="H2721" s="11">
        <f t="shared" si="1613"/>
        <v>764.36317468823052</v>
      </c>
      <c r="I2721" s="24">
        <f t="shared" si="1628"/>
        <v>654.33152396162325</v>
      </c>
      <c r="J2721" s="12">
        <f t="shared" si="1614"/>
        <v>0.19547458284472102</v>
      </c>
      <c r="K2721" s="24">
        <f t="shared" si="1615"/>
        <v>821.39902978555858</v>
      </c>
      <c r="L2721" s="12">
        <f t="shared" si="1629"/>
        <v>0.14129943284066979</v>
      </c>
      <c r="M2721" s="24">
        <f t="shared" si="1630"/>
        <v>931.63292674666741</v>
      </c>
      <c r="N2721" s="12">
        <f t="shared" si="1616"/>
        <v>0.74105830475257228</v>
      </c>
      <c r="O2721" s="24">
        <f t="shared" si="1617"/>
        <v>650</v>
      </c>
      <c r="P2721" s="12">
        <f t="shared" si="1631"/>
        <v>0.19534959014259526</v>
      </c>
      <c r="Q2721" s="24">
        <f t="shared" si="1632"/>
        <v>764.36317468823052</v>
      </c>
      <c r="R2721" s="12">
        <f t="shared" si="1618"/>
        <v>0.2678221588789273</v>
      </c>
      <c r="S2721" s="24">
        <f t="shared" si="1619"/>
        <v>1079.1218324252081</v>
      </c>
      <c r="T2721" s="12">
        <f t="shared" si="1633"/>
        <v>0.1463431664095563</v>
      </c>
      <c r="W2721" s="24">
        <f t="shared" si="1634"/>
        <v>1152.7352155860333</v>
      </c>
      <c r="X2721" s="24">
        <f t="shared" si="1635"/>
        <v>650</v>
      </c>
      <c r="Y2721" s="13">
        <f t="shared" si="1620"/>
        <v>0.23509620549199017</v>
      </c>
      <c r="Z2721" s="24">
        <f t="shared" si="1621"/>
        <v>720.71706423745923</v>
      </c>
      <c r="AA2721" s="24">
        <f t="shared" si="1622"/>
        <v>9570.4027951956687</v>
      </c>
      <c r="AB2721" s="24">
        <f t="shared" si="1636"/>
        <v>958.54919513713185</v>
      </c>
      <c r="AC2721" s="24">
        <f t="shared" si="1637"/>
        <v>764.36317468823052</v>
      </c>
      <c r="AD2721" s="123">
        <f t="shared" si="1638"/>
        <v>13515</v>
      </c>
      <c r="AE2721" s="14">
        <f t="shared" si="1639"/>
        <v>225.25</v>
      </c>
      <c r="AF2721" s="24">
        <f t="shared" si="1623"/>
        <v>500</v>
      </c>
      <c r="AG2721" s="3">
        <f t="shared" si="1640"/>
        <v>-1</v>
      </c>
      <c r="AH2721" s="14">
        <f t="shared" si="1607"/>
        <v>0</v>
      </c>
      <c r="AI2721" s="14">
        <f t="shared" si="1608"/>
        <v>0</v>
      </c>
      <c r="AJ2721" s="14">
        <f t="shared" si="1609"/>
        <v>0.64999999999999991</v>
      </c>
      <c r="AK2721" s="14">
        <f t="shared" si="1610"/>
        <v>0.87999999999999989</v>
      </c>
      <c r="AL2721" s="24">
        <f t="shared" si="1641"/>
        <v>933.60285705632464</v>
      </c>
      <c r="AM2721" s="14">
        <f t="shared" si="1642"/>
        <v>714.47049852661587</v>
      </c>
      <c r="AN2721" s="138" t="str">
        <f t="shared" si="1643"/>
        <v>modifiée</v>
      </c>
      <c r="AP2721" s="124"/>
    </row>
    <row r="2722" spans="2:42" x14ac:dyDescent="0.25">
      <c r="B2722" s="3">
        <f t="shared" si="1624"/>
        <v>13520</v>
      </c>
      <c r="C2722" s="14">
        <f t="shared" si="1625"/>
        <v>225.33333333333334</v>
      </c>
      <c r="D2722" s="11">
        <f t="shared" si="1626"/>
        <v>1143.3739163284572</v>
      </c>
      <c r="E2722" s="11">
        <f t="shared" si="1611"/>
        <v>1181.7846735819039</v>
      </c>
      <c r="F2722" s="11">
        <f t="shared" si="1627"/>
        <v>654.47282339446394</v>
      </c>
      <c r="G2722" s="11">
        <f t="shared" si="1612"/>
        <v>931.82827633680995</v>
      </c>
      <c r="H2722" s="11">
        <f t="shared" si="1613"/>
        <v>764.50951785464008</v>
      </c>
      <c r="I2722" s="24">
        <f t="shared" si="1628"/>
        <v>654.47282339446394</v>
      </c>
      <c r="J2722" s="12">
        <f t="shared" si="1614"/>
        <v>0.19541204281844737</v>
      </c>
      <c r="K2722" s="24">
        <f t="shared" si="1615"/>
        <v>821.66191182784746</v>
      </c>
      <c r="L2722" s="12">
        <f t="shared" si="1629"/>
        <v>0.14123241007288703</v>
      </c>
      <c r="M2722" s="24">
        <f t="shared" si="1630"/>
        <v>931.82827633680995</v>
      </c>
      <c r="N2722" s="12">
        <f t="shared" si="1616"/>
        <v>0.74105830475257228</v>
      </c>
      <c r="O2722" s="24">
        <f t="shared" si="1617"/>
        <v>650</v>
      </c>
      <c r="P2722" s="12">
        <f t="shared" si="1631"/>
        <v>0.1952191895902245</v>
      </c>
      <c r="Q2722" s="24">
        <f t="shared" si="1632"/>
        <v>764.50951785464008</v>
      </c>
      <c r="R2722" s="12">
        <f t="shared" si="1618"/>
        <v>0.268402335748674</v>
      </c>
      <c r="S2722" s="24">
        <f t="shared" si="1619"/>
        <v>1076.7892091823237</v>
      </c>
      <c r="T2722" s="12">
        <f t="shared" si="1633"/>
        <v>0.14659884300267934</v>
      </c>
      <c r="W2722" s="24">
        <f t="shared" si="1634"/>
        <v>1152.9703117915253</v>
      </c>
      <c r="X2722" s="24">
        <f t="shared" si="1635"/>
        <v>650</v>
      </c>
      <c r="Y2722" s="13">
        <f t="shared" si="1620"/>
        <v>0.23508316661984177</v>
      </c>
      <c r="Z2722" s="24">
        <f t="shared" si="1621"/>
        <v>720.35904475946495</v>
      </c>
      <c r="AA2722" s="24">
        <f t="shared" si="1622"/>
        <v>9570.1900500548527</v>
      </c>
      <c r="AB2722" s="24">
        <f t="shared" si="1636"/>
        <v>958.7399148230827</v>
      </c>
      <c r="AC2722" s="24">
        <f t="shared" si="1637"/>
        <v>764.50951785464008</v>
      </c>
      <c r="AD2722" s="123">
        <f t="shared" si="1638"/>
        <v>13520</v>
      </c>
      <c r="AE2722" s="14">
        <f t="shared" si="1639"/>
        <v>225.33333333333334</v>
      </c>
      <c r="AF2722" s="24">
        <f t="shared" si="1623"/>
        <v>500</v>
      </c>
      <c r="AG2722" s="3">
        <f t="shared" si="1640"/>
        <v>-1</v>
      </c>
      <c r="AH2722" s="14">
        <f t="shared" si="1607"/>
        <v>0</v>
      </c>
      <c r="AI2722" s="14">
        <f t="shared" si="1608"/>
        <v>0</v>
      </c>
      <c r="AJ2722" s="14">
        <f t="shared" si="1609"/>
        <v>0.64999999999999991</v>
      </c>
      <c r="AK2722" s="14">
        <f t="shared" si="1610"/>
        <v>0.87999999999999989</v>
      </c>
      <c r="AL2722" s="24">
        <f t="shared" si="1641"/>
        <v>933.77981391102605</v>
      </c>
      <c r="AM2722" s="14">
        <f t="shared" si="1642"/>
        <v>714.58931603052679</v>
      </c>
      <c r="AN2722" s="138" t="str">
        <f t="shared" si="1643"/>
        <v>modifiée</v>
      </c>
      <c r="AP2722" s="124"/>
    </row>
    <row r="2723" spans="2:42" x14ac:dyDescent="0.25">
      <c r="B2723" s="3">
        <f t="shared" si="1624"/>
        <v>13525</v>
      </c>
      <c r="C2723" s="14">
        <f t="shared" si="1625"/>
        <v>225.41666666666666</v>
      </c>
      <c r="D2723" s="11">
        <f t="shared" si="1626"/>
        <v>1143.4292864681324</v>
      </c>
      <c r="E2723" s="11">
        <f t="shared" si="1611"/>
        <v>1182.0054490082762</v>
      </c>
      <c r="F2723" s="11">
        <f t="shared" si="1627"/>
        <v>654.61405580453686</v>
      </c>
      <c r="G2723" s="11">
        <f t="shared" si="1612"/>
        <v>932.02349552640021</v>
      </c>
      <c r="H2723" s="11">
        <f t="shared" si="1613"/>
        <v>764.6561166976428</v>
      </c>
      <c r="I2723" s="24">
        <f t="shared" si="1628"/>
        <v>654.61405580453686</v>
      </c>
      <c r="J2723" s="12">
        <f t="shared" si="1614"/>
        <v>0.195349360836715</v>
      </c>
      <c r="K2723" s="24">
        <f t="shared" si="1615"/>
        <v>821.92555946266316</v>
      </c>
      <c r="L2723" s="12">
        <f t="shared" si="1629"/>
        <v>0.14116531739257118</v>
      </c>
      <c r="M2723" s="24">
        <f t="shared" si="1630"/>
        <v>932.02349552640021</v>
      </c>
      <c r="N2723" s="12">
        <f t="shared" si="1616"/>
        <v>0.74105830475257228</v>
      </c>
      <c r="O2723" s="24">
        <f t="shared" si="1617"/>
        <v>650</v>
      </c>
      <c r="P2723" s="12">
        <f t="shared" si="1631"/>
        <v>0.19508889153424924</v>
      </c>
      <c r="Q2723" s="24">
        <f t="shared" si="1632"/>
        <v>764.6561166976428</v>
      </c>
      <c r="R2723" s="12">
        <f t="shared" si="1618"/>
        <v>0.26898096036205082</v>
      </c>
      <c r="S2723" s="24">
        <f t="shared" si="1619"/>
        <v>1074.4728491730025</v>
      </c>
      <c r="T2723" s="12">
        <f t="shared" si="1633"/>
        <v>0.14685339094885649</v>
      </c>
      <c r="W2723" s="24">
        <f t="shared" si="1634"/>
        <v>1153.2053949581452</v>
      </c>
      <c r="X2723" s="24">
        <f t="shared" si="1635"/>
        <v>650</v>
      </c>
      <c r="Y2723" s="13">
        <f t="shared" si="1620"/>
        <v>0.23507016093434219</v>
      </c>
      <c r="Z2723" s="24">
        <f t="shared" si="1621"/>
        <v>720.00135125327347</v>
      </c>
      <c r="AA2723" s="24">
        <f t="shared" si="1622"/>
        <v>9569.9784316572222</v>
      </c>
      <c r="AB2723" s="24">
        <f t="shared" si="1636"/>
        <v>958.93075582789402</v>
      </c>
      <c r="AC2723" s="24">
        <f t="shared" si="1637"/>
        <v>764.6561166976428</v>
      </c>
      <c r="AD2723" s="123">
        <f t="shared" si="1638"/>
        <v>13525</v>
      </c>
      <c r="AE2723" s="14">
        <f t="shared" si="1639"/>
        <v>225.41666666666666</v>
      </c>
      <c r="AF2723" s="24">
        <f t="shared" si="1623"/>
        <v>500</v>
      </c>
      <c r="AG2723" s="3">
        <f t="shared" si="1640"/>
        <v>-1</v>
      </c>
      <c r="AH2723" s="14">
        <f t="shared" si="1607"/>
        <v>0</v>
      </c>
      <c r="AI2723" s="14">
        <f t="shared" si="1608"/>
        <v>0</v>
      </c>
      <c r="AJ2723" s="14">
        <f t="shared" si="1609"/>
        <v>0.64999999999999991</v>
      </c>
      <c r="AK2723" s="14">
        <f t="shared" si="1610"/>
        <v>0.87999999999999989</v>
      </c>
      <c r="AL2723" s="24">
        <f t="shared" si="1641"/>
        <v>933.95688079216177</v>
      </c>
      <c r="AM2723" s="14">
        <f t="shared" si="1642"/>
        <v>714.7083666261783</v>
      </c>
      <c r="AN2723" s="138" t="str">
        <f t="shared" si="1643"/>
        <v>modifiée</v>
      </c>
      <c r="AP2723" s="124"/>
    </row>
    <row r="2724" spans="2:42" x14ac:dyDescent="0.25">
      <c r="B2724" s="3">
        <f t="shared" si="1624"/>
        <v>13530</v>
      </c>
      <c r="C2724" s="14">
        <f t="shared" si="1625"/>
        <v>225.5</v>
      </c>
      <c r="D2724" s="11">
        <f t="shared" si="1626"/>
        <v>1143.4846361533785</v>
      </c>
      <c r="E2724" s="11">
        <f t="shared" si="1611"/>
        <v>1182.2262244346484</v>
      </c>
      <c r="F2724" s="11">
        <f t="shared" si="1627"/>
        <v>654.75522112192948</v>
      </c>
      <c r="G2724" s="11">
        <f t="shared" si="1612"/>
        <v>932.21858441793449</v>
      </c>
      <c r="H2724" s="11">
        <f t="shared" si="1613"/>
        <v>764.80297008859168</v>
      </c>
      <c r="I2724" s="24">
        <f t="shared" si="1628"/>
        <v>654.75522112192948</v>
      </c>
      <c r="J2724" s="12">
        <f t="shared" si="1614"/>
        <v>0.19528653646805519</v>
      </c>
      <c r="K2724" s="24">
        <f t="shared" si="1615"/>
        <v>822.18997581871372</v>
      </c>
      <c r="L2724" s="12">
        <f t="shared" si="1629"/>
        <v>0.14109815455989819</v>
      </c>
      <c r="M2724" s="24">
        <f t="shared" si="1630"/>
        <v>932.21858441793449</v>
      </c>
      <c r="N2724" s="12">
        <f t="shared" si="1616"/>
        <v>0.74105830475257228</v>
      </c>
      <c r="O2724" s="24">
        <f t="shared" si="1617"/>
        <v>650</v>
      </c>
      <c r="P2724" s="12">
        <f t="shared" si="1631"/>
        <v>0.19495869589347009</v>
      </c>
      <c r="Q2724" s="24">
        <f t="shared" si="1632"/>
        <v>764.80297008859168</v>
      </c>
      <c r="R2724" s="12">
        <f t="shared" si="1618"/>
        <v>0.26955803188553534</v>
      </c>
      <c r="S2724" s="24">
        <f t="shared" si="1619"/>
        <v>1072.1726109657493</v>
      </c>
      <c r="T2724" s="12">
        <f t="shared" si="1633"/>
        <v>0.14710681116165397</v>
      </c>
      <c r="W2724" s="24">
        <f t="shared" si="1634"/>
        <v>1153.4404651190796</v>
      </c>
      <c r="X2724" s="24">
        <f t="shared" si="1635"/>
        <v>650</v>
      </c>
      <c r="Y2724" s="13">
        <f t="shared" si="1620"/>
        <v>0.23505718827069763</v>
      </c>
      <c r="Z2724" s="24">
        <f t="shared" si="1621"/>
        <v>719.64398288922098</v>
      </c>
      <c r="AA2724" s="24">
        <f t="shared" si="1622"/>
        <v>9569.7679336187393</v>
      </c>
      <c r="AB2724" s="24">
        <f t="shared" si="1636"/>
        <v>959.12171760383558</v>
      </c>
      <c r="AC2724" s="24">
        <f t="shared" si="1637"/>
        <v>764.80297008859168</v>
      </c>
      <c r="AD2724" s="123">
        <f t="shared" si="1638"/>
        <v>13530</v>
      </c>
      <c r="AE2724" s="14">
        <f t="shared" si="1639"/>
        <v>225.5</v>
      </c>
      <c r="AF2724" s="24">
        <f t="shared" si="1623"/>
        <v>500</v>
      </c>
      <c r="AG2724" s="3">
        <f t="shared" si="1640"/>
        <v>-1</v>
      </c>
      <c r="AH2724" s="14">
        <f t="shared" si="1607"/>
        <v>0</v>
      </c>
      <c r="AI2724" s="14">
        <f t="shared" si="1608"/>
        <v>0</v>
      </c>
      <c r="AJ2724" s="14">
        <f t="shared" si="1609"/>
        <v>0.64999999999999991</v>
      </c>
      <c r="AK2724" s="14">
        <f t="shared" si="1610"/>
        <v>0.87999999999999989</v>
      </c>
      <c r="AL2724" s="24">
        <f t="shared" si="1641"/>
        <v>934.13405717887849</v>
      </c>
      <c r="AM2724" s="14">
        <f t="shared" si="1642"/>
        <v>714.8276492386774</v>
      </c>
      <c r="AN2724" s="138" t="str">
        <f t="shared" si="1643"/>
        <v>modifiée</v>
      </c>
      <c r="AP2724" s="124"/>
    </row>
    <row r="2725" spans="2:42" x14ac:dyDescent="0.25">
      <c r="B2725" s="3">
        <f t="shared" si="1624"/>
        <v>13535</v>
      </c>
      <c r="C2725" s="14">
        <f t="shared" si="1625"/>
        <v>225.58333333333334</v>
      </c>
      <c r="D2725" s="11">
        <f t="shared" si="1626"/>
        <v>1143.5399653993013</v>
      </c>
      <c r="E2725" s="11">
        <f t="shared" si="1611"/>
        <v>1182.4469998610207</v>
      </c>
      <c r="F2725" s="11">
        <f t="shared" si="1627"/>
        <v>654.89631927648941</v>
      </c>
      <c r="G2725" s="11">
        <f t="shared" si="1612"/>
        <v>932.41354311382793</v>
      </c>
      <c r="H2725" s="11">
        <f t="shared" si="1613"/>
        <v>764.9500768997533</v>
      </c>
      <c r="I2725" s="24">
        <f t="shared" si="1628"/>
        <v>654.89631927648941</v>
      </c>
      <c r="J2725" s="12">
        <f t="shared" si="1614"/>
        <v>0.19522356927946125</v>
      </c>
      <c r="K2725" s="24">
        <f t="shared" si="1615"/>
        <v>822.45516404090688</v>
      </c>
      <c r="L2725" s="12">
        <f t="shared" si="1629"/>
        <v>0.14103092133417203</v>
      </c>
      <c r="M2725" s="24">
        <f t="shared" si="1630"/>
        <v>932.41354311382793</v>
      </c>
      <c r="N2725" s="12">
        <f t="shared" si="1616"/>
        <v>0.74105830475257228</v>
      </c>
      <c r="O2725" s="24">
        <f t="shared" si="1617"/>
        <v>650</v>
      </c>
      <c r="P2725" s="12">
        <f t="shared" si="1631"/>
        <v>0.19482860258695689</v>
      </c>
      <c r="Q2725" s="24">
        <f t="shared" si="1632"/>
        <v>764.9500768997533</v>
      </c>
      <c r="R2725" s="12">
        <f t="shared" si="1618"/>
        <v>0.27013354957124508</v>
      </c>
      <c r="S2725" s="24">
        <f t="shared" si="1619"/>
        <v>1069.8883545276885</v>
      </c>
      <c r="T2725" s="12">
        <f t="shared" si="1633"/>
        <v>0.14735910460155402</v>
      </c>
      <c r="W2725" s="24">
        <f t="shared" si="1634"/>
        <v>1153.6755223073503</v>
      </c>
      <c r="X2725" s="24">
        <f t="shared" si="1635"/>
        <v>650</v>
      </c>
      <c r="Y2725" s="13">
        <f t="shared" si="1620"/>
        <v>0.23504424846502281</v>
      </c>
      <c r="Z2725" s="24">
        <f t="shared" si="1621"/>
        <v>719.28693884175914</v>
      </c>
      <c r="AA2725" s="24">
        <f t="shared" si="1622"/>
        <v>9569.5585495910291</v>
      </c>
      <c r="AB2725" s="24">
        <f t="shared" si="1636"/>
        <v>959.31279960355187</v>
      </c>
      <c r="AC2725" s="24">
        <f t="shared" si="1637"/>
        <v>764.9500768997533</v>
      </c>
      <c r="AD2725" s="123">
        <f t="shared" si="1638"/>
        <v>13535</v>
      </c>
      <c r="AE2725" s="14">
        <f t="shared" si="1639"/>
        <v>225.58333333333334</v>
      </c>
      <c r="AF2725" s="24">
        <f t="shared" si="1623"/>
        <v>500</v>
      </c>
      <c r="AG2725" s="3">
        <f t="shared" si="1640"/>
        <v>-1</v>
      </c>
      <c r="AH2725" s="14">
        <f t="shared" si="1607"/>
        <v>0</v>
      </c>
      <c r="AI2725" s="14">
        <f t="shared" si="1608"/>
        <v>0</v>
      </c>
      <c r="AJ2725" s="14">
        <f t="shared" si="1609"/>
        <v>0.64999999999999991</v>
      </c>
      <c r="AK2725" s="14">
        <f t="shared" si="1610"/>
        <v>0.87999999999999989</v>
      </c>
      <c r="AL2725" s="24">
        <f t="shared" si="1641"/>
        <v>934.31134255072709</v>
      </c>
      <c r="AM2725" s="14">
        <f t="shared" si="1642"/>
        <v>714.94716279410386</v>
      </c>
      <c r="AN2725" s="138" t="str">
        <f t="shared" si="1643"/>
        <v>modifiée</v>
      </c>
      <c r="AP2725" s="124"/>
    </row>
    <row r="2726" spans="2:42" x14ac:dyDescent="0.25">
      <c r="B2726" s="3">
        <f t="shared" si="1624"/>
        <v>13540</v>
      </c>
      <c r="C2726" s="14">
        <f t="shared" si="1625"/>
        <v>225.66666666666666</v>
      </c>
      <c r="D2726" s="11">
        <f t="shared" si="1626"/>
        <v>1143.5952742209913</v>
      </c>
      <c r="E2726" s="11">
        <f t="shared" si="1611"/>
        <v>1182.6677752873929</v>
      </c>
      <c r="F2726" s="11">
        <f t="shared" si="1627"/>
        <v>655.03735019782357</v>
      </c>
      <c r="G2726" s="11">
        <f t="shared" si="1612"/>
        <v>932.60837171641492</v>
      </c>
      <c r="H2726" s="11">
        <f t="shared" si="1613"/>
        <v>765.0974360043549</v>
      </c>
      <c r="I2726" s="24">
        <f t="shared" si="1628"/>
        <v>655.03735019782357</v>
      </c>
      <c r="J2726" s="12">
        <f t="shared" si="1614"/>
        <v>0.19516045883638294</v>
      </c>
      <c r="K2726" s="24">
        <f t="shared" si="1615"/>
        <v>822.72112729045102</v>
      </c>
      <c r="L2726" s="12">
        <f t="shared" si="1629"/>
        <v>0.14096361747371877</v>
      </c>
      <c r="M2726" s="24">
        <f t="shared" si="1630"/>
        <v>932.60837171641492</v>
      </c>
      <c r="N2726" s="12">
        <f t="shared" si="1616"/>
        <v>0.74105830475257228</v>
      </c>
      <c r="O2726" s="24">
        <f t="shared" si="1617"/>
        <v>650</v>
      </c>
      <c r="P2726" s="12">
        <f t="shared" si="1631"/>
        <v>0.19469861153364842</v>
      </c>
      <c r="Q2726" s="24">
        <f t="shared" si="1632"/>
        <v>765.0974360043549</v>
      </c>
      <c r="R2726" s="12">
        <f t="shared" si="1618"/>
        <v>0.27070751275590466</v>
      </c>
      <c r="S2726" s="24">
        <f t="shared" si="1619"/>
        <v>1067.6199412097744</v>
      </c>
      <c r="T2726" s="12">
        <f t="shared" si="1633"/>
        <v>0.14761027227512255</v>
      </c>
      <c r="W2726" s="24">
        <f t="shared" si="1634"/>
        <v>1153.9105665558154</v>
      </c>
      <c r="X2726" s="24">
        <f t="shared" si="1635"/>
        <v>650</v>
      </c>
      <c r="Y2726" s="13">
        <f t="shared" si="1620"/>
        <v>0.23503134135432083</v>
      </c>
      <c r="Z2726" s="24">
        <f t="shared" si="1621"/>
        <v>718.93021828943802</v>
      </c>
      <c r="AA2726" s="24">
        <f t="shared" si="1622"/>
        <v>9569.3502732604993</v>
      </c>
      <c r="AB2726" s="24">
        <f t="shared" si="1636"/>
        <v>959.50400128008516</v>
      </c>
      <c r="AC2726" s="24">
        <f t="shared" si="1637"/>
        <v>765.0974360043549</v>
      </c>
      <c r="AD2726" s="123">
        <f t="shared" si="1638"/>
        <v>13540</v>
      </c>
      <c r="AE2726" s="14">
        <f t="shared" si="1639"/>
        <v>225.66666666666666</v>
      </c>
      <c r="AF2726" s="24">
        <f t="shared" si="1623"/>
        <v>500</v>
      </c>
      <c r="AG2726" s="3">
        <f t="shared" si="1640"/>
        <v>-1</v>
      </c>
      <c r="AH2726" s="14">
        <f t="shared" ref="AH2726:AH2789" si="1644">IF(AC2726&lt;=450,AthetaR30_0,IF(AC2726&gt;=650,AthetaR30_2,(IF(AC2726&lt;=550,AthetaR30_0+(AthetaR30_1-AthetaR30_0)/100*(AC2726-450),AthetaR30_1+(AthetaR30_2-AthetaR30_1)/100*(AC2726-550)))))</f>
        <v>0</v>
      </c>
      <c r="AI2726" s="14">
        <f t="shared" ref="AI2726:AI2789" si="1645">IF(AC2726&lt;=450,AthetaR60_0,IF(AC2726&gt;=650,AthetaR60_2,(IF(AC2726&lt;=550,AthetaR60_0+(AthetaR60_1-AthetaR60_0)/100*(AC2726-450),AthetaR60_1+(AthetaR60_2-AthetaR60_1)/100*(AC2726-550)))))</f>
        <v>0</v>
      </c>
      <c r="AJ2726" s="14">
        <f t="shared" ref="AJ2726:AJ2789" si="1646">IF(AC2726&lt;=450,AthetaR90_0,IF(AC2726&gt;=650,AthetaR90_2,(IF(AC2726&lt;=550,AthetaR90_0+(AthetaR90_1-AthetaR90_0)/100*(AC2726-450),AthetaR90_1+(AthetaR90_2-AthetaR90_1)/100*(AC2726-550)))))</f>
        <v>0.64999999999999991</v>
      </c>
      <c r="AK2726" s="14">
        <f t="shared" ref="AK2726:AK2789" si="1647">IF(AC2726&lt;=450,AthetaR120_0,IF(AC2726&gt;=650,AthetaR120_2,(IF(AC2726&lt;=550,AthetaR120_0+(AthetaR120_1-AthetaR120_0)/100*(AC2726-450),AthetaR120_1+(AthetaR120_2-AthetaR120_1)/100*(AC2726-550)))))</f>
        <v>0.87999999999999989</v>
      </c>
      <c r="AL2726" s="24">
        <f t="shared" si="1641"/>
        <v>934.48873638768464</v>
      </c>
      <c r="AM2726" s="14">
        <f t="shared" si="1642"/>
        <v>715.06690621955397</v>
      </c>
      <c r="AN2726" s="138" t="str">
        <f t="shared" si="1643"/>
        <v>modifiée</v>
      </c>
      <c r="AP2726" s="124"/>
    </row>
    <row r="2727" spans="2:42" x14ac:dyDescent="0.25">
      <c r="B2727" s="3">
        <f t="shared" si="1624"/>
        <v>13545</v>
      </c>
      <c r="C2727" s="14">
        <f t="shared" si="1625"/>
        <v>225.75</v>
      </c>
      <c r="D2727" s="11">
        <f t="shared" si="1626"/>
        <v>1143.6505626335213</v>
      </c>
      <c r="E2727" s="11">
        <f t="shared" si="1611"/>
        <v>1182.8885507137652</v>
      </c>
      <c r="F2727" s="11">
        <f t="shared" si="1627"/>
        <v>655.17831381529732</v>
      </c>
      <c r="G2727" s="11">
        <f t="shared" si="1612"/>
        <v>932.8030703279486</v>
      </c>
      <c r="H2727" s="11">
        <f t="shared" si="1613"/>
        <v>765.24504627662998</v>
      </c>
      <c r="I2727" s="24">
        <f t="shared" si="1628"/>
        <v>655.17831381529732</v>
      </c>
      <c r="J2727" s="12">
        <f t="shared" si="1614"/>
        <v>0.19509720470272099</v>
      </c>
      <c r="K2727" s="24">
        <f t="shared" si="1615"/>
        <v>822.98786874495545</v>
      </c>
      <c r="L2727" s="12">
        <f t="shared" si="1629"/>
        <v>0.14089624273596749</v>
      </c>
      <c r="M2727" s="24">
        <f t="shared" si="1630"/>
        <v>932.8030703279486</v>
      </c>
      <c r="N2727" s="12">
        <f t="shared" si="1616"/>
        <v>0.74105830475257228</v>
      </c>
      <c r="O2727" s="24">
        <f t="shared" si="1617"/>
        <v>650</v>
      </c>
      <c r="P2727" s="12">
        <f t="shared" si="1631"/>
        <v>0.19456872265268352</v>
      </c>
      <c r="Q2727" s="24">
        <f t="shared" si="1632"/>
        <v>765.24504627662998</v>
      </c>
      <c r="R2727" s="12">
        <f t="shared" si="1618"/>
        <v>0.27127992085981578</v>
      </c>
      <c r="S2727" s="24">
        <f t="shared" si="1619"/>
        <v>1065.3672337321673</v>
      </c>
      <c r="T2727" s="12">
        <f t="shared" si="1633"/>
        <v>0.14786031523443935</v>
      </c>
      <c r="W2727" s="24">
        <f t="shared" si="1634"/>
        <v>1154.1455978971696</v>
      </c>
      <c r="X2727" s="24">
        <f t="shared" si="1635"/>
        <v>650</v>
      </c>
      <c r="Y2727" s="13">
        <f t="shared" si="1620"/>
        <v>0.23501846677649407</v>
      </c>
      <c r="Z2727" s="24">
        <f t="shared" si="1621"/>
        <v>718.57382041488904</v>
      </c>
      <c r="AA2727" s="24">
        <f t="shared" si="1622"/>
        <v>9569.1430983488444</v>
      </c>
      <c r="AB2727" s="24">
        <f t="shared" si="1636"/>
        <v>959.69532208689975</v>
      </c>
      <c r="AC2727" s="24">
        <f t="shared" si="1637"/>
        <v>765.24504627662998</v>
      </c>
      <c r="AD2727" s="123">
        <f t="shared" si="1638"/>
        <v>13545</v>
      </c>
      <c r="AE2727" s="14">
        <f t="shared" si="1639"/>
        <v>225.75</v>
      </c>
      <c r="AF2727" s="24">
        <f t="shared" si="1623"/>
        <v>500</v>
      </c>
      <c r="AG2727" s="3">
        <f t="shared" si="1640"/>
        <v>-1</v>
      </c>
      <c r="AH2727" s="14">
        <f t="shared" si="1644"/>
        <v>0</v>
      </c>
      <c r="AI2727" s="14">
        <f t="shared" si="1645"/>
        <v>0</v>
      </c>
      <c r="AJ2727" s="14">
        <f t="shared" si="1646"/>
        <v>0.64999999999999991</v>
      </c>
      <c r="AK2727" s="14">
        <f t="shared" si="1647"/>
        <v>0.87999999999999989</v>
      </c>
      <c r="AL2727" s="24">
        <f t="shared" si="1641"/>
        <v>934.66623817017614</v>
      </c>
      <c r="AM2727" s="14">
        <f t="shared" si="1642"/>
        <v>715.18687844318265</v>
      </c>
      <c r="AN2727" s="138" t="str">
        <f t="shared" si="1643"/>
        <v>modifiée</v>
      </c>
      <c r="AP2727" s="124"/>
    </row>
    <row r="2728" spans="2:42" x14ac:dyDescent="0.25">
      <c r="B2728" s="3">
        <f t="shared" si="1624"/>
        <v>13550</v>
      </c>
      <c r="C2728" s="14">
        <f t="shared" si="1625"/>
        <v>225.83333333333334</v>
      </c>
      <c r="D2728" s="11">
        <f t="shared" si="1626"/>
        <v>1143.7058306519484</v>
      </c>
      <c r="E2728" s="11">
        <f t="shared" si="1611"/>
        <v>1183.1093261401375</v>
      </c>
      <c r="F2728" s="11">
        <f t="shared" si="1627"/>
        <v>655.31921005803326</v>
      </c>
      <c r="G2728" s="11">
        <f t="shared" si="1612"/>
        <v>932.99763905060126</v>
      </c>
      <c r="H2728" s="11">
        <f t="shared" si="1613"/>
        <v>765.3929065918644</v>
      </c>
      <c r="I2728" s="24">
        <f t="shared" si="1628"/>
        <v>655.31921005803326</v>
      </c>
      <c r="J2728" s="12">
        <f t="shared" si="1614"/>
        <v>0.19503380644082119</v>
      </c>
      <c r="K2728" s="24">
        <f t="shared" si="1615"/>
        <v>823.2553915985327</v>
      </c>
      <c r="L2728" s="12">
        <f t="shared" si="1629"/>
        <v>0.1408287968773754</v>
      </c>
      <c r="M2728" s="24">
        <f t="shared" si="1630"/>
        <v>932.99763905060126</v>
      </c>
      <c r="N2728" s="12">
        <f t="shared" si="1616"/>
        <v>0.74105830475257228</v>
      </c>
      <c r="O2728" s="24">
        <f t="shared" si="1617"/>
        <v>650</v>
      </c>
      <c r="P2728" s="12">
        <f t="shared" si="1631"/>
        <v>0.19443893586312255</v>
      </c>
      <c r="Q2728" s="24">
        <f t="shared" si="1632"/>
        <v>765.3929065918644</v>
      </c>
      <c r="R2728" s="12">
        <f t="shared" si="1618"/>
        <v>0.27185077338583402</v>
      </c>
      <c r="S2728" s="24">
        <f t="shared" si="1619"/>
        <v>1063.1300961697521</v>
      </c>
      <c r="T2728" s="12">
        <f t="shared" si="1633"/>
        <v>0.14810923457631767</v>
      </c>
      <c r="W2728" s="24">
        <f t="shared" si="1634"/>
        <v>1154.380616363946</v>
      </c>
      <c r="X2728" s="24">
        <f t="shared" si="1635"/>
        <v>650</v>
      </c>
      <c r="Y2728" s="13">
        <f t="shared" si="1620"/>
        <v>0.23500562457032831</v>
      </c>
      <c r="Z2728" s="24">
        <f t="shared" si="1621"/>
        <v>718.21774440478521</v>
      </c>
      <c r="AA2728" s="24">
        <f t="shared" si="1622"/>
        <v>9568.9370186123906</v>
      </c>
      <c r="AB2728" s="24">
        <f t="shared" si="1636"/>
        <v>959.88676147790522</v>
      </c>
      <c r="AC2728" s="24">
        <f t="shared" si="1637"/>
        <v>765.3929065918644</v>
      </c>
      <c r="AD2728" s="123">
        <f t="shared" si="1638"/>
        <v>13550</v>
      </c>
      <c r="AE2728" s="14">
        <f t="shared" si="1639"/>
        <v>225.83333333333334</v>
      </c>
      <c r="AF2728" s="24">
        <f t="shared" si="1623"/>
        <v>500</v>
      </c>
      <c r="AG2728" s="3">
        <f t="shared" si="1640"/>
        <v>-1</v>
      </c>
      <c r="AH2728" s="14">
        <f t="shared" si="1644"/>
        <v>0</v>
      </c>
      <c r="AI2728" s="14">
        <f t="shared" si="1645"/>
        <v>0</v>
      </c>
      <c r="AJ2728" s="14">
        <f t="shared" si="1646"/>
        <v>0.64999999999999991</v>
      </c>
      <c r="AK2728" s="14">
        <f t="shared" si="1647"/>
        <v>0.87999999999999989</v>
      </c>
      <c r="AL2728" s="24">
        <f t="shared" si="1641"/>
        <v>934.84384737909636</v>
      </c>
      <c r="AM2728" s="14">
        <f t="shared" si="1642"/>
        <v>715.30707839424667</v>
      </c>
      <c r="AN2728" s="138" t="str">
        <f t="shared" si="1643"/>
        <v>modifiée</v>
      </c>
      <c r="AP2728" s="124"/>
    </row>
    <row r="2729" spans="2:42" x14ac:dyDescent="0.25">
      <c r="B2729" s="3">
        <f t="shared" si="1624"/>
        <v>13555</v>
      </c>
      <c r="C2729" s="14">
        <f t="shared" si="1625"/>
        <v>225.91666666666666</v>
      </c>
      <c r="D2729" s="11">
        <f t="shared" si="1626"/>
        <v>1143.7610782913121</v>
      </c>
      <c r="E2729" s="11">
        <f t="shared" si="1611"/>
        <v>1183.3301015665095</v>
      </c>
      <c r="F2729" s="11">
        <f t="shared" si="1627"/>
        <v>655.46003885491064</v>
      </c>
      <c r="G2729" s="11">
        <f t="shared" si="1612"/>
        <v>933.19207798646437</v>
      </c>
      <c r="H2729" s="11">
        <f t="shared" si="1613"/>
        <v>765.54101582644068</v>
      </c>
      <c r="I2729" s="24">
        <f t="shared" si="1628"/>
        <v>655.46003885491064</v>
      </c>
      <c r="J2729" s="12">
        <f t="shared" si="1614"/>
        <v>0.19497026361146888</v>
      </c>
      <c r="K2729" s="24">
        <f t="shared" si="1615"/>
        <v>823.52369906190029</v>
      </c>
      <c r="L2729" s="12">
        <f t="shared" si="1629"/>
        <v>0.14076127965350008</v>
      </c>
      <c r="M2729" s="24">
        <f t="shared" si="1630"/>
        <v>933.19207798646437</v>
      </c>
      <c r="N2729" s="12">
        <f t="shared" si="1616"/>
        <v>0.74105830475257228</v>
      </c>
      <c r="O2729" s="24">
        <f t="shared" si="1617"/>
        <v>650</v>
      </c>
      <c r="P2729" s="12">
        <f t="shared" si="1631"/>
        <v>0.19430925108424285</v>
      </c>
      <c r="Q2729" s="24">
        <f t="shared" si="1632"/>
        <v>765.54101582644068</v>
      </c>
      <c r="R2729" s="12">
        <f t="shared" si="1618"/>
        <v>0.27242006991834677</v>
      </c>
      <c r="S2729" s="24">
        <f t="shared" si="1619"/>
        <v>1060.9083939378247</v>
      </c>
      <c r="T2729" s="12">
        <f t="shared" si="1633"/>
        <v>0.14835703144173146</v>
      </c>
      <c r="W2729" s="24">
        <f t="shared" si="1634"/>
        <v>1154.6156219885163</v>
      </c>
      <c r="X2729" s="24">
        <f t="shared" si="1635"/>
        <v>650</v>
      </c>
      <c r="Y2729" s="13">
        <f t="shared" si="1620"/>
        <v>0.23499281457548996</v>
      </c>
      <c r="Z2729" s="24">
        <f t="shared" si="1621"/>
        <v>717.86198944982971</v>
      </c>
      <c r="AA2729" s="24">
        <f t="shared" si="1622"/>
        <v>9568.7320278419757</v>
      </c>
      <c r="AB2729" s="24">
        <f t="shared" si="1636"/>
        <v>960.07831890747843</v>
      </c>
      <c r="AC2729" s="24">
        <f t="shared" si="1637"/>
        <v>765.54101582644068</v>
      </c>
      <c r="AD2729" s="123">
        <f t="shared" si="1638"/>
        <v>13555</v>
      </c>
      <c r="AE2729" s="14">
        <f t="shared" si="1639"/>
        <v>225.91666666666666</v>
      </c>
      <c r="AF2729" s="24">
        <f t="shared" si="1623"/>
        <v>500</v>
      </c>
      <c r="AG2729" s="3">
        <f t="shared" si="1640"/>
        <v>-1</v>
      </c>
      <c r="AH2729" s="14">
        <f t="shared" si="1644"/>
        <v>0</v>
      </c>
      <c r="AI2729" s="14">
        <f t="shared" si="1645"/>
        <v>0</v>
      </c>
      <c r="AJ2729" s="14">
        <f t="shared" si="1646"/>
        <v>0.64999999999999991</v>
      </c>
      <c r="AK2729" s="14">
        <f t="shared" si="1647"/>
        <v>0.87999999999999989</v>
      </c>
      <c r="AL2729" s="24">
        <f t="shared" si="1641"/>
        <v>935.02156349583117</v>
      </c>
      <c r="AM2729" s="14">
        <f t="shared" si="1642"/>
        <v>715.42750500314605</v>
      </c>
      <c r="AN2729" s="138" t="str">
        <f t="shared" si="1643"/>
        <v>modifiée</v>
      </c>
      <c r="AP2729" s="124"/>
    </row>
    <row r="2730" spans="2:42" x14ac:dyDescent="0.25">
      <c r="B2730" s="3">
        <f t="shared" si="1624"/>
        <v>13560</v>
      </c>
      <c r="C2730" s="14">
        <f t="shared" si="1625"/>
        <v>226</v>
      </c>
      <c r="D2730" s="11">
        <f t="shared" si="1626"/>
        <v>1143.8163055666357</v>
      </c>
      <c r="E2730" s="11">
        <f t="shared" si="1611"/>
        <v>1183.5508769928817</v>
      </c>
      <c r="F2730" s="11">
        <f t="shared" si="1627"/>
        <v>655.60080013456411</v>
      </c>
      <c r="G2730" s="11">
        <f t="shared" si="1612"/>
        <v>933.38638723754866</v>
      </c>
      <c r="H2730" s="11">
        <f t="shared" si="1613"/>
        <v>765.6893728578824</v>
      </c>
      <c r="I2730" s="24">
        <f t="shared" si="1628"/>
        <v>655.60080013456411</v>
      </c>
      <c r="J2730" s="12">
        <f t="shared" si="1614"/>
        <v>0.19490657577388323</v>
      </c>
      <c r="K2730" s="24">
        <f t="shared" si="1615"/>
        <v>823.79279436248464</v>
      </c>
      <c r="L2730" s="12">
        <f t="shared" si="1629"/>
        <v>0.14069369081891964</v>
      </c>
      <c r="M2730" s="24">
        <f t="shared" si="1630"/>
        <v>933.38638723754866</v>
      </c>
      <c r="N2730" s="12">
        <f t="shared" si="1616"/>
        <v>0.74105830475257228</v>
      </c>
      <c r="O2730" s="24">
        <f t="shared" si="1617"/>
        <v>650</v>
      </c>
      <c r="P2730" s="12">
        <f t="shared" si="1631"/>
        <v>0.19417966823524274</v>
      </c>
      <c r="Q2730" s="24">
        <f t="shared" si="1632"/>
        <v>765.6893728578824</v>
      </c>
      <c r="R2730" s="12">
        <f t="shared" si="1618"/>
        <v>0.27298781012225731</v>
      </c>
      <c r="S2730" s="24">
        <f t="shared" si="1619"/>
        <v>1058.7019937779241</v>
      </c>
      <c r="T2730" s="12">
        <f t="shared" si="1633"/>
        <v>0.1486037070150367</v>
      </c>
      <c r="W2730" s="24">
        <f t="shared" si="1634"/>
        <v>1154.8506148030917</v>
      </c>
      <c r="X2730" s="24">
        <f t="shared" si="1635"/>
        <v>650</v>
      </c>
      <c r="Y2730" s="13">
        <f t="shared" si="1620"/>
        <v>0.23498003663253403</v>
      </c>
      <c r="Z2730" s="24">
        <f t="shared" si="1621"/>
        <v>717.50655474475025</v>
      </c>
      <c r="AA2730" s="24">
        <f t="shared" si="1622"/>
        <v>9568.5281198633184</v>
      </c>
      <c r="AB2730" s="24">
        <f t="shared" si="1636"/>
        <v>960.26999383048701</v>
      </c>
      <c r="AC2730" s="24">
        <f t="shared" si="1637"/>
        <v>765.6893728578824</v>
      </c>
      <c r="AD2730" s="123">
        <f t="shared" si="1638"/>
        <v>13560</v>
      </c>
      <c r="AE2730" s="14">
        <f t="shared" si="1639"/>
        <v>226</v>
      </c>
      <c r="AF2730" s="24">
        <f t="shared" si="1623"/>
        <v>500</v>
      </c>
      <c r="AG2730" s="3">
        <f t="shared" si="1640"/>
        <v>-1</v>
      </c>
      <c r="AH2730" s="14">
        <f t="shared" si="1644"/>
        <v>0</v>
      </c>
      <c r="AI2730" s="14">
        <f t="shared" si="1645"/>
        <v>0</v>
      </c>
      <c r="AJ2730" s="14">
        <f t="shared" si="1646"/>
        <v>0.64999999999999991</v>
      </c>
      <c r="AK2730" s="14">
        <f t="shared" si="1647"/>
        <v>0.87999999999999989</v>
      </c>
      <c r="AL2730" s="24">
        <f t="shared" si="1641"/>
        <v>935.19938600227817</v>
      </c>
      <c r="AM2730" s="14">
        <f t="shared" si="1642"/>
        <v>715.54815720146462</v>
      </c>
      <c r="AN2730" s="138" t="str">
        <f t="shared" si="1643"/>
        <v>modifiée</v>
      </c>
      <c r="AP2730" s="124"/>
    </row>
    <row r="2731" spans="2:42" x14ac:dyDescent="0.25">
      <c r="B2731" s="3">
        <f t="shared" si="1624"/>
        <v>13565</v>
      </c>
      <c r="C2731" s="14">
        <f t="shared" si="1625"/>
        <v>226.08333333333334</v>
      </c>
      <c r="D2731" s="11">
        <f t="shared" si="1626"/>
        <v>1143.8715124929261</v>
      </c>
      <c r="E2731" s="11">
        <f t="shared" si="1611"/>
        <v>1183.771652419254</v>
      </c>
      <c r="F2731" s="11">
        <f t="shared" si="1627"/>
        <v>655.74149382538303</v>
      </c>
      <c r="G2731" s="11">
        <f t="shared" si="1612"/>
        <v>933.58056690578394</v>
      </c>
      <c r="H2731" s="11">
        <f t="shared" si="1613"/>
        <v>765.83797656489742</v>
      </c>
      <c r="I2731" s="24">
        <f t="shared" si="1628"/>
        <v>655.74149382538303</v>
      </c>
      <c r="J2731" s="12">
        <f t="shared" si="1614"/>
        <v>0.19484274248571171</v>
      </c>
      <c r="K2731" s="24">
        <f t="shared" si="1615"/>
        <v>824.06268074452476</v>
      </c>
      <c r="L2731" s="12">
        <f t="shared" si="1629"/>
        <v>0.14062603012728309</v>
      </c>
      <c r="M2731" s="24">
        <f t="shared" si="1630"/>
        <v>933.58056690578394</v>
      </c>
      <c r="N2731" s="12">
        <f t="shared" si="1616"/>
        <v>0.74105830475257228</v>
      </c>
      <c r="O2731" s="24">
        <f t="shared" si="1617"/>
        <v>650</v>
      </c>
      <c r="P2731" s="12">
        <f t="shared" si="1631"/>
        <v>0.1940501872354512</v>
      </c>
      <c r="Q2731" s="24">
        <f t="shared" si="1632"/>
        <v>765.83797656489742</v>
      </c>
      <c r="R2731" s="12">
        <f t="shared" si="1618"/>
        <v>0.27355399374197203</v>
      </c>
      <c r="S2731" s="24">
        <f t="shared" si="1619"/>
        <v>1056.5107637438205</v>
      </c>
      <c r="T2731" s="12">
        <f t="shared" si="1633"/>
        <v>0.14884926252337705</v>
      </c>
      <c r="W2731" s="24">
        <f t="shared" si="1634"/>
        <v>1155.0855948397243</v>
      </c>
      <c r="X2731" s="24">
        <f t="shared" si="1635"/>
        <v>650</v>
      </c>
      <c r="Y2731" s="13">
        <f t="shared" si="1620"/>
        <v>0.23496729058287882</v>
      </c>
      <c r="Z2731" s="24">
        <f t="shared" si="1621"/>
        <v>717.1514394882422</v>
      </c>
      <c r="AA2731" s="24">
        <f t="shared" si="1622"/>
        <v>9568.3252885359525</v>
      </c>
      <c r="AB2731" s="24">
        <f t="shared" si="1636"/>
        <v>960.46178570231086</v>
      </c>
      <c r="AC2731" s="24">
        <f t="shared" si="1637"/>
        <v>765.83797656489742</v>
      </c>
      <c r="AD2731" s="123">
        <f t="shared" si="1638"/>
        <v>13565</v>
      </c>
      <c r="AE2731" s="14">
        <f t="shared" si="1639"/>
        <v>226.08333333333334</v>
      </c>
      <c r="AF2731" s="24">
        <f t="shared" si="1623"/>
        <v>500</v>
      </c>
      <c r="AG2731" s="3">
        <f t="shared" si="1640"/>
        <v>-1</v>
      </c>
      <c r="AH2731" s="14">
        <f t="shared" si="1644"/>
        <v>0</v>
      </c>
      <c r="AI2731" s="14">
        <f t="shared" si="1645"/>
        <v>0</v>
      </c>
      <c r="AJ2731" s="14">
        <f t="shared" si="1646"/>
        <v>0.64999999999999991</v>
      </c>
      <c r="AK2731" s="14">
        <f t="shared" si="1647"/>
        <v>0.87999999999999989</v>
      </c>
      <c r="AL2731" s="24">
        <f t="shared" si="1641"/>
        <v>935.37731438086757</v>
      </c>
      <c r="AM2731" s="14">
        <f t="shared" si="1642"/>
        <v>715.66903392201084</v>
      </c>
      <c r="AN2731" s="138" t="str">
        <f t="shared" si="1643"/>
        <v>modifiée</v>
      </c>
      <c r="AP2731" s="124"/>
    </row>
    <row r="2732" spans="2:42" x14ac:dyDescent="0.25">
      <c r="B2732" s="3">
        <f t="shared" si="1624"/>
        <v>13570</v>
      </c>
      <c r="C2732" s="14">
        <f t="shared" si="1625"/>
        <v>226.16666666666666</v>
      </c>
      <c r="D2732" s="11">
        <f t="shared" si="1626"/>
        <v>1143.9266990851729</v>
      </c>
      <c r="E2732" s="11">
        <f t="shared" si="1611"/>
        <v>1183.992427845626</v>
      </c>
      <c r="F2732" s="11">
        <f t="shared" si="1627"/>
        <v>655.88211985551027</v>
      </c>
      <c r="G2732" s="11">
        <f t="shared" si="1612"/>
        <v>933.7746170930194</v>
      </c>
      <c r="H2732" s="11">
        <f t="shared" si="1613"/>
        <v>765.98682582742083</v>
      </c>
      <c r="I2732" s="24">
        <f t="shared" si="1628"/>
        <v>655.88211985551027</v>
      </c>
      <c r="J2732" s="12">
        <f t="shared" si="1614"/>
        <v>0.19477876330302374</v>
      </c>
      <c r="K2732" s="24">
        <f t="shared" si="1615"/>
        <v>824.33336146917645</v>
      </c>
      <c r="L2732" s="12">
        <f t="shared" si="1629"/>
        <v>0.14055829733128838</v>
      </c>
      <c r="M2732" s="24">
        <f t="shared" si="1630"/>
        <v>933.7746170930194</v>
      </c>
      <c r="N2732" s="12">
        <f t="shared" si="1616"/>
        <v>0.74105830475257228</v>
      </c>
      <c r="O2732" s="24">
        <f t="shared" si="1617"/>
        <v>650</v>
      </c>
      <c r="P2732" s="12">
        <f t="shared" si="1631"/>
        <v>0.19392080800425721</v>
      </c>
      <c r="Q2732" s="24">
        <f t="shared" si="1632"/>
        <v>765.98682582742083</v>
      </c>
      <c r="R2732" s="12">
        <f t="shared" si="1618"/>
        <v>0.27411862060039377</v>
      </c>
      <c r="S2732" s="24">
        <f t="shared" si="1619"/>
        <v>1054.3345731876489</v>
      </c>
      <c r="T2732" s="12">
        <f t="shared" si="1633"/>
        <v>0.14909369923599486</v>
      </c>
      <c r="W2732" s="24">
        <f t="shared" si="1634"/>
        <v>1155.3205621303073</v>
      </c>
      <c r="X2732" s="24">
        <f t="shared" si="1635"/>
        <v>650</v>
      </c>
      <c r="Y2732" s="13">
        <f t="shared" si="1620"/>
        <v>0.23495457626881894</v>
      </c>
      <c r="Z2732" s="24">
        <f t="shared" si="1621"/>
        <v>716.79664288296863</v>
      </c>
      <c r="AA2732" s="24">
        <f t="shared" si="1622"/>
        <v>9568.1235277538053</v>
      </c>
      <c r="AB2732" s="24">
        <f t="shared" si="1636"/>
        <v>960.65369397886411</v>
      </c>
      <c r="AC2732" s="24">
        <f t="shared" si="1637"/>
        <v>765.98682582742083</v>
      </c>
      <c r="AD2732" s="123">
        <f t="shared" si="1638"/>
        <v>13570</v>
      </c>
      <c r="AE2732" s="14">
        <f t="shared" si="1639"/>
        <v>226.16666666666666</v>
      </c>
      <c r="AF2732" s="24">
        <f t="shared" si="1623"/>
        <v>500</v>
      </c>
      <c r="AG2732" s="3">
        <f t="shared" si="1640"/>
        <v>-1</v>
      </c>
      <c r="AH2732" s="14">
        <f t="shared" si="1644"/>
        <v>0</v>
      </c>
      <c r="AI2732" s="14">
        <f t="shared" si="1645"/>
        <v>0</v>
      </c>
      <c r="AJ2732" s="14">
        <f t="shared" si="1646"/>
        <v>0.64999999999999991</v>
      </c>
      <c r="AK2732" s="14">
        <f t="shared" si="1647"/>
        <v>0.87999999999999989</v>
      </c>
      <c r="AL2732" s="24">
        <f t="shared" si="1641"/>
        <v>935.55534811458233</v>
      </c>
      <c r="AM2732" s="14">
        <f t="shared" si="1642"/>
        <v>715.79013409885738</v>
      </c>
      <c r="AN2732" s="138" t="str">
        <f t="shared" si="1643"/>
        <v>modifiée</v>
      </c>
      <c r="AP2732" s="124"/>
    </row>
    <row r="2733" spans="2:42" x14ac:dyDescent="0.25">
      <c r="B2733" s="3">
        <f t="shared" si="1624"/>
        <v>13575</v>
      </c>
      <c r="C2733" s="14">
        <f t="shared" si="1625"/>
        <v>226.25</v>
      </c>
      <c r="D2733" s="11">
        <f t="shared" si="1626"/>
        <v>1143.98186535835</v>
      </c>
      <c r="E2733" s="11">
        <f t="shared" si="1611"/>
        <v>1184.2132032719983</v>
      </c>
      <c r="F2733" s="11">
        <f t="shared" si="1627"/>
        <v>656.02267815284154</v>
      </c>
      <c r="G2733" s="11">
        <f t="shared" si="1612"/>
        <v>933.96853790102364</v>
      </c>
      <c r="H2733" s="11">
        <f t="shared" si="1613"/>
        <v>766.13591952665683</v>
      </c>
      <c r="I2733" s="24">
        <f t="shared" si="1628"/>
        <v>656.02267815284154</v>
      </c>
      <c r="J2733" s="12">
        <f t="shared" si="1614"/>
        <v>0.19471463778030593</v>
      </c>
      <c r="K2733" s="24">
        <f t="shared" si="1615"/>
        <v>824.60483981461857</v>
      </c>
      <c r="L2733" s="12">
        <f t="shared" si="1629"/>
        <v>0.14049049218266549</v>
      </c>
      <c r="M2733" s="24">
        <f t="shared" si="1630"/>
        <v>933.96853790102364</v>
      </c>
      <c r="N2733" s="12">
        <f t="shared" si="1616"/>
        <v>0.74105830475257228</v>
      </c>
      <c r="O2733" s="24">
        <f t="shared" si="1617"/>
        <v>650</v>
      </c>
      <c r="P2733" s="12">
        <f t="shared" si="1631"/>
        <v>0.19379153046105804</v>
      </c>
      <c r="Q2733" s="24">
        <f t="shared" si="1632"/>
        <v>766.13591952665683</v>
      </c>
      <c r="R2733" s="12">
        <f t="shared" si="1618"/>
        <v>0.27468169059791731</v>
      </c>
      <c r="S2733" s="24">
        <f t="shared" si="1619"/>
        <v>1052.1732927461985</v>
      </c>
      <c r="T2733" s="12">
        <f t="shared" si="1633"/>
        <v>0.1493370184635528</v>
      </c>
      <c r="W2733" s="24">
        <f t="shared" si="1634"/>
        <v>1155.5555167065761</v>
      </c>
      <c r="X2733" s="24">
        <f t="shared" si="1635"/>
        <v>650</v>
      </c>
      <c r="Y2733" s="13">
        <f t="shared" si="1620"/>
        <v>0.23494189353351566</v>
      </c>
      <c r="Z2733" s="24">
        <f t="shared" si="1621"/>
        <v>716.44216413555455</v>
      </c>
      <c r="AA2733" s="24">
        <f t="shared" si="1622"/>
        <v>9567.9228314447864</v>
      </c>
      <c r="AB2733" s="24">
        <f t="shared" si="1636"/>
        <v>960.84571811661647</v>
      </c>
      <c r="AC2733" s="24">
        <f t="shared" si="1637"/>
        <v>766.13591952665683</v>
      </c>
      <c r="AD2733" s="123">
        <f t="shared" si="1638"/>
        <v>13575</v>
      </c>
      <c r="AE2733" s="14">
        <f t="shared" si="1639"/>
        <v>226.25</v>
      </c>
      <c r="AF2733" s="24">
        <f t="shared" si="1623"/>
        <v>500</v>
      </c>
      <c r="AG2733" s="3">
        <f t="shared" si="1640"/>
        <v>-1</v>
      </c>
      <c r="AH2733" s="14">
        <f t="shared" si="1644"/>
        <v>0</v>
      </c>
      <c r="AI2733" s="14">
        <f t="shared" si="1645"/>
        <v>0</v>
      </c>
      <c r="AJ2733" s="14">
        <f t="shared" si="1646"/>
        <v>0.64999999999999991</v>
      </c>
      <c r="AK2733" s="14">
        <f t="shared" si="1647"/>
        <v>0.87999999999999989</v>
      </c>
      <c r="AL2733" s="24">
        <f t="shared" si="1641"/>
        <v>935.73348668697827</v>
      </c>
      <c r="AM2733" s="14">
        <f t="shared" si="1642"/>
        <v>715.91145666738032</v>
      </c>
      <c r="AN2733" s="138" t="str">
        <f t="shared" si="1643"/>
        <v>modifiée</v>
      </c>
      <c r="AP2733" s="124"/>
    </row>
    <row r="2734" spans="2:42" x14ac:dyDescent="0.25">
      <c r="B2734" s="3">
        <f t="shared" si="1624"/>
        <v>13580</v>
      </c>
      <c r="C2734" s="14">
        <f t="shared" si="1625"/>
        <v>226.33333333333334</v>
      </c>
      <c r="D2734" s="11">
        <f t="shared" si="1626"/>
        <v>1144.0370113274143</v>
      </c>
      <c r="E2734" s="11">
        <f t="shared" si="1611"/>
        <v>1184.4339786983705</v>
      </c>
      <c r="F2734" s="11">
        <f t="shared" si="1627"/>
        <v>656.16316864502426</v>
      </c>
      <c r="G2734" s="11">
        <f t="shared" si="1612"/>
        <v>934.16232943148475</v>
      </c>
      <c r="H2734" s="11">
        <f t="shared" si="1613"/>
        <v>766.28525654512043</v>
      </c>
      <c r="I2734" s="24">
        <f t="shared" si="1628"/>
        <v>656.16316864502426</v>
      </c>
      <c r="J2734" s="12">
        <f t="shared" si="1614"/>
        <v>0.19465036547045539</v>
      </c>
      <c r="K2734" s="24">
        <f t="shared" si="1615"/>
        <v>824.87711907615869</v>
      </c>
      <c r="L2734" s="12">
        <f t="shared" si="1629"/>
        <v>0.14042261443219506</v>
      </c>
      <c r="M2734" s="24">
        <f t="shared" si="1630"/>
        <v>934.16232943148475</v>
      </c>
      <c r="N2734" s="12">
        <f t="shared" si="1616"/>
        <v>0.74105830475257228</v>
      </c>
      <c r="O2734" s="24">
        <f t="shared" si="1617"/>
        <v>650</v>
      </c>
      <c r="P2734" s="12">
        <f t="shared" si="1631"/>
        <v>0.1936623545253463</v>
      </c>
      <c r="Q2734" s="24">
        <f t="shared" si="1632"/>
        <v>766.28525654512043</v>
      </c>
      <c r="R2734" s="12">
        <f t="shared" si="1618"/>
        <v>0.2752432037114329</v>
      </c>
      <c r="S2734" s="24">
        <f t="shared" si="1619"/>
        <v>1050.0267943273411</v>
      </c>
      <c r="T2734" s="12">
        <f t="shared" si="1633"/>
        <v>0.14957922155751019</v>
      </c>
      <c r="W2734" s="24">
        <f t="shared" si="1634"/>
        <v>1155.7904586001096</v>
      </c>
      <c r="X2734" s="24">
        <f t="shared" si="1635"/>
        <v>650</v>
      </c>
      <c r="Y2734" s="13">
        <f t="shared" si="1620"/>
        <v>0.23492924222099029</v>
      </c>
      <c r="Z2734" s="24">
        <f t="shared" si="1621"/>
        <v>716.08800245652446</v>
      </c>
      <c r="AA2734" s="24">
        <f t="shared" si="1622"/>
        <v>9567.7231935705422</v>
      </c>
      <c r="AB2734" s="24">
        <f t="shared" si="1636"/>
        <v>961.03785757261494</v>
      </c>
      <c r="AC2734" s="24">
        <f t="shared" si="1637"/>
        <v>766.28525654512043</v>
      </c>
      <c r="AD2734" s="123">
        <f t="shared" si="1638"/>
        <v>13580</v>
      </c>
      <c r="AE2734" s="14">
        <f t="shared" si="1639"/>
        <v>226.33333333333334</v>
      </c>
      <c r="AF2734" s="24">
        <f t="shared" si="1623"/>
        <v>500</v>
      </c>
      <c r="AG2734" s="3">
        <f t="shared" si="1640"/>
        <v>-1</v>
      </c>
      <c r="AH2734" s="14">
        <f t="shared" si="1644"/>
        <v>0</v>
      </c>
      <c r="AI2734" s="14">
        <f t="shared" si="1645"/>
        <v>0</v>
      </c>
      <c r="AJ2734" s="14">
        <f t="shared" si="1646"/>
        <v>0.64999999999999991</v>
      </c>
      <c r="AK2734" s="14">
        <f t="shared" si="1647"/>
        <v>0.87999999999999989</v>
      </c>
      <c r="AL2734" s="24">
        <f t="shared" si="1641"/>
        <v>935.91172958220363</v>
      </c>
      <c r="AM2734" s="14">
        <f t="shared" si="1642"/>
        <v>716.03300056429771</v>
      </c>
      <c r="AN2734" s="138" t="str">
        <f t="shared" si="1643"/>
        <v>modifiée</v>
      </c>
      <c r="AP2734" s="124"/>
    </row>
    <row r="2735" spans="2:42" x14ac:dyDescent="0.25">
      <c r="B2735" s="3">
        <f t="shared" si="1624"/>
        <v>13585</v>
      </c>
      <c r="C2735" s="14">
        <f t="shared" si="1625"/>
        <v>226.41666666666666</v>
      </c>
      <c r="D2735" s="11">
        <f t="shared" si="1626"/>
        <v>1144.0921370073065</v>
      </c>
      <c r="E2735" s="11">
        <f t="shared" si="1611"/>
        <v>1184.6547541247428</v>
      </c>
      <c r="F2735" s="11">
        <f t="shared" si="1627"/>
        <v>656.30359125945643</v>
      </c>
      <c r="G2735" s="11">
        <f t="shared" si="1612"/>
        <v>934.35599178601012</v>
      </c>
      <c r="H2735" s="11">
        <f t="shared" si="1613"/>
        <v>766.43483576667791</v>
      </c>
      <c r="I2735" s="24">
        <f t="shared" si="1628"/>
        <v>656.30359125945643</v>
      </c>
      <c r="J2735" s="12">
        <f t="shared" si="1614"/>
        <v>0.19458594592477463</v>
      </c>
      <c r="K2735" s="24">
        <f t="shared" si="1615"/>
        <v>825.15020256633977</v>
      </c>
      <c r="L2735" s="12">
        <f t="shared" si="1629"/>
        <v>0.14035466382969591</v>
      </c>
      <c r="M2735" s="24">
        <f t="shared" si="1630"/>
        <v>934.35599178601012</v>
      </c>
      <c r="N2735" s="12">
        <f t="shared" si="1616"/>
        <v>0.74105830475257228</v>
      </c>
      <c r="O2735" s="24">
        <f t="shared" si="1617"/>
        <v>650</v>
      </c>
      <c r="P2735" s="12">
        <f t="shared" si="1631"/>
        <v>0.19353328011667503</v>
      </c>
      <c r="Q2735" s="24">
        <f t="shared" si="1632"/>
        <v>766.43483576667791</v>
      </c>
      <c r="R2735" s="12">
        <f t="shared" si="1618"/>
        <v>0.27580315999333122</v>
      </c>
      <c r="S2735" s="24">
        <f t="shared" si="1619"/>
        <v>1047.8949510966131</v>
      </c>
      <c r="T2735" s="12">
        <f t="shared" si="1633"/>
        <v>0.14982030990946024</v>
      </c>
      <c r="W2735" s="24">
        <f t="shared" si="1634"/>
        <v>1156.0253878423305</v>
      </c>
      <c r="X2735" s="24">
        <f t="shared" si="1635"/>
        <v>650</v>
      </c>
      <c r="Y2735" s="13">
        <f t="shared" si="1620"/>
        <v>0.23491662217611797</v>
      </c>
      <c r="Z2735" s="24">
        <f t="shared" si="1621"/>
        <v>715.73415706030801</v>
      </c>
      <c r="AA2735" s="24">
        <f t="shared" si="1622"/>
        <v>9567.5246081261994</v>
      </c>
      <c r="AB2735" s="24">
        <f t="shared" si="1636"/>
        <v>961.23011180450419</v>
      </c>
      <c r="AC2735" s="24">
        <f t="shared" si="1637"/>
        <v>766.43483576667791</v>
      </c>
      <c r="AD2735" s="123">
        <f t="shared" si="1638"/>
        <v>13585</v>
      </c>
      <c r="AE2735" s="14">
        <f t="shared" si="1639"/>
        <v>226.41666666666666</v>
      </c>
      <c r="AF2735" s="24">
        <f t="shared" si="1623"/>
        <v>500</v>
      </c>
      <c r="AG2735" s="3">
        <f t="shared" si="1640"/>
        <v>-1</v>
      </c>
      <c r="AH2735" s="14">
        <f t="shared" si="1644"/>
        <v>0</v>
      </c>
      <c r="AI2735" s="14">
        <f t="shared" si="1645"/>
        <v>0</v>
      </c>
      <c r="AJ2735" s="14">
        <f t="shared" si="1646"/>
        <v>0.64999999999999991</v>
      </c>
      <c r="AK2735" s="14">
        <f t="shared" si="1647"/>
        <v>0.87999999999999989</v>
      </c>
      <c r="AL2735" s="24">
        <f t="shared" si="1641"/>
        <v>936.09007628501877</v>
      </c>
      <c r="AM2735" s="14">
        <f t="shared" si="1642"/>
        <v>716.15476472770717</v>
      </c>
      <c r="AN2735" s="138" t="str">
        <f t="shared" si="1643"/>
        <v>modifiée</v>
      </c>
      <c r="AP2735" s="124"/>
    </row>
    <row r="2736" spans="2:42" x14ac:dyDescent="0.25">
      <c r="B2736" s="3">
        <f t="shared" si="1624"/>
        <v>13590</v>
      </c>
      <c r="C2736" s="14">
        <f t="shared" si="1625"/>
        <v>226.5</v>
      </c>
      <c r="D2736" s="11">
        <f t="shared" si="1626"/>
        <v>1144.1472424129504</v>
      </c>
      <c r="E2736" s="11">
        <f t="shared" si="1611"/>
        <v>1184.8755295511151</v>
      </c>
      <c r="F2736" s="11">
        <f t="shared" si="1627"/>
        <v>656.44394592328615</v>
      </c>
      <c r="G2736" s="11">
        <f t="shared" si="1612"/>
        <v>934.54952506612676</v>
      </c>
      <c r="H2736" s="11">
        <f t="shared" si="1613"/>
        <v>766.58465607658741</v>
      </c>
      <c r="I2736" s="24">
        <f t="shared" si="1628"/>
        <v>656.44394592328615</v>
      </c>
      <c r="J2736" s="12">
        <f t="shared" si="1614"/>
        <v>0.19452137869296549</v>
      </c>
      <c r="K2736" s="24">
        <f t="shared" si="1615"/>
        <v>825.4240936150486</v>
      </c>
      <c r="L2736" s="12">
        <f t="shared" si="1629"/>
        <v>0.14028664012402084</v>
      </c>
      <c r="M2736" s="24">
        <f t="shared" si="1630"/>
        <v>934.54952506612676</v>
      </c>
      <c r="N2736" s="12">
        <f t="shared" si="1616"/>
        <v>0.74105830475257228</v>
      </c>
      <c r="O2736" s="24">
        <f t="shared" si="1617"/>
        <v>650</v>
      </c>
      <c r="P2736" s="12">
        <f t="shared" si="1631"/>
        <v>0.19340430715465734</v>
      </c>
      <c r="Q2736" s="24">
        <f t="shared" si="1632"/>
        <v>766.58465607658741</v>
      </c>
      <c r="R2736" s="12">
        <f t="shared" si="1618"/>
        <v>0.27636155957051717</v>
      </c>
      <c r="S2736" s="24">
        <f t="shared" si="1619"/>
        <v>1045.7776374639323</v>
      </c>
      <c r="T2736" s="12">
        <f t="shared" si="1633"/>
        <v>0.15006028495048504</v>
      </c>
      <c r="W2736" s="24">
        <f t="shared" si="1634"/>
        <v>1156.2603044645066</v>
      </c>
      <c r="X2736" s="24">
        <f t="shared" si="1635"/>
        <v>650</v>
      </c>
      <c r="Y2736" s="13">
        <f t="shared" si="1620"/>
        <v>0.23490403324462938</v>
      </c>
      <c r="Z2736" s="24">
        <f t="shared" si="1621"/>
        <v>715.38062716521154</v>
      </c>
      <c r="AA2736" s="24">
        <f t="shared" si="1622"/>
        <v>9567.3270691404505</v>
      </c>
      <c r="AB2736" s="24">
        <f t="shared" si="1636"/>
        <v>961.422480270547</v>
      </c>
      <c r="AC2736" s="24">
        <f t="shared" si="1637"/>
        <v>766.58465607658741</v>
      </c>
      <c r="AD2736" s="123">
        <f t="shared" si="1638"/>
        <v>13590</v>
      </c>
      <c r="AE2736" s="14">
        <f t="shared" si="1639"/>
        <v>226.5</v>
      </c>
      <c r="AF2736" s="24">
        <f t="shared" si="1623"/>
        <v>500</v>
      </c>
      <c r="AG2736" s="3">
        <f t="shared" si="1640"/>
        <v>-1</v>
      </c>
      <c r="AH2736" s="14">
        <f t="shared" si="1644"/>
        <v>0</v>
      </c>
      <c r="AI2736" s="14">
        <f t="shared" si="1645"/>
        <v>0</v>
      </c>
      <c r="AJ2736" s="14">
        <f t="shared" si="1646"/>
        <v>0.64999999999999991</v>
      </c>
      <c r="AK2736" s="14">
        <f t="shared" si="1647"/>
        <v>0.87999999999999989</v>
      </c>
      <c r="AL2736" s="24">
        <f t="shared" si="1641"/>
        <v>936.26852628081497</v>
      </c>
      <c r="AM2736" s="14">
        <f t="shared" si="1642"/>
        <v>716.27674809712335</v>
      </c>
      <c r="AN2736" s="138" t="str">
        <f t="shared" si="1643"/>
        <v>modifiée</v>
      </c>
      <c r="AP2736" s="124"/>
    </row>
    <row r="2737" spans="2:42" x14ac:dyDescent="0.25">
      <c r="B2737" s="3">
        <f t="shared" si="1624"/>
        <v>13595</v>
      </c>
      <c r="C2737" s="14">
        <f t="shared" si="1625"/>
        <v>226.58333333333334</v>
      </c>
      <c r="D2737" s="11">
        <f t="shared" si="1626"/>
        <v>1144.2023275592535</v>
      </c>
      <c r="E2737" s="11">
        <f t="shared" si="1611"/>
        <v>1185.0963049774873</v>
      </c>
      <c r="F2737" s="11">
        <f t="shared" si="1627"/>
        <v>656.58423256341018</v>
      </c>
      <c r="G2737" s="11">
        <f t="shared" si="1612"/>
        <v>934.74292937328141</v>
      </c>
      <c r="H2737" s="11">
        <f t="shared" si="1613"/>
        <v>766.73471636153795</v>
      </c>
      <c r="I2737" s="24">
        <f t="shared" si="1628"/>
        <v>656.58423256341018</v>
      </c>
      <c r="J2737" s="12">
        <f t="shared" si="1614"/>
        <v>0.19445666332312317</v>
      </c>
      <c r="K2737" s="24">
        <f t="shared" si="1615"/>
        <v>825.69879556962394</v>
      </c>
      <c r="L2737" s="12">
        <f t="shared" si="1629"/>
        <v>0.14021854306304871</v>
      </c>
      <c r="M2737" s="24">
        <f t="shared" si="1630"/>
        <v>934.74292937328141</v>
      </c>
      <c r="N2737" s="12">
        <f t="shared" si="1616"/>
        <v>0.74105830475257228</v>
      </c>
      <c r="O2737" s="24">
        <f t="shared" si="1617"/>
        <v>650</v>
      </c>
      <c r="P2737" s="12">
        <f t="shared" si="1631"/>
        <v>0.19327543555894916</v>
      </c>
      <c r="Q2737" s="24">
        <f t="shared" si="1632"/>
        <v>766.73471636153795</v>
      </c>
      <c r="R2737" s="12">
        <f t="shared" si="1618"/>
        <v>0.27691840264342449</v>
      </c>
      <c r="S2737" s="24">
        <f t="shared" si="1619"/>
        <v>1043.6747290704693</v>
      </c>
      <c r="T2737" s="12">
        <f t="shared" si="1633"/>
        <v>0.15029914815050785</v>
      </c>
      <c r="W2737" s="24">
        <f t="shared" si="1634"/>
        <v>1156.4952084977513</v>
      </c>
      <c r="X2737" s="24">
        <f t="shared" si="1635"/>
        <v>650</v>
      </c>
      <c r="Y2737" s="13">
        <f t="shared" si="1620"/>
        <v>0.23489147527310489</v>
      </c>
      <c r="Z2737" s="24">
        <f t="shared" si="1621"/>
        <v>715.02741199340107</v>
      </c>
      <c r="AA2737" s="24">
        <f t="shared" si="1622"/>
        <v>9567.1305706753283</v>
      </c>
      <c r="AB2737" s="24">
        <f t="shared" si="1636"/>
        <v>961.61496242964461</v>
      </c>
      <c r="AC2737" s="24">
        <f t="shared" si="1637"/>
        <v>766.73471636153795</v>
      </c>
      <c r="AD2737" s="123">
        <f t="shared" si="1638"/>
        <v>13595</v>
      </c>
      <c r="AE2737" s="14">
        <f t="shared" si="1639"/>
        <v>226.58333333333334</v>
      </c>
      <c r="AF2737" s="24">
        <f t="shared" si="1623"/>
        <v>500</v>
      </c>
      <c r="AG2737" s="3">
        <f t="shared" si="1640"/>
        <v>-1</v>
      </c>
      <c r="AH2737" s="14">
        <f t="shared" si="1644"/>
        <v>0</v>
      </c>
      <c r="AI2737" s="14">
        <f t="shared" si="1645"/>
        <v>0</v>
      </c>
      <c r="AJ2737" s="14">
        <f t="shared" si="1646"/>
        <v>0.64999999999999991</v>
      </c>
      <c r="AK2737" s="14">
        <f t="shared" si="1647"/>
        <v>0.87999999999999989</v>
      </c>
      <c r="AL2737" s="24">
        <f t="shared" si="1641"/>
        <v>936.44707905563291</v>
      </c>
      <c r="AM2737" s="14">
        <f t="shared" si="1642"/>
        <v>716.39894961351467</v>
      </c>
      <c r="AN2737" s="138" t="str">
        <f t="shared" si="1643"/>
        <v>modifiée</v>
      </c>
      <c r="AP2737" s="124"/>
    </row>
    <row r="2738" spans="2:42" x14ac:dyDescent="0.25">
      <c r="B2738" s="3">
        <f t="shared" si="1624"/>
        <v>13600</v>
      </c>
      <c r="C2738" s="14">
        <f t="shared" si="1625"/>
        <v>226.66666666666666</v>
      </c>
      <c r="D2738" s="11">
        <f t="shared" si="1626"/>
        <v>1144.257392461107</v>
      </c>
      <c r="E2738" s="11">
        <f t="shared" si="1611"/>
        <v>1185.3170804038596</v>
      </c>
      <c r="F2738" s="11">
        <f t="shared" si="1627"/>
        <v>656.72445110647323</v>
      </c>
      <c r="G2738" s="11">
        <f t="shared" si="1612"/>
        <v>934.93620480884033</v>
      </c>
      <c r="H2738" s="11">
        <f t="shared" si="1613"/>
        <v>766.8850155096884</v>
      </c>
      <c r="I2738" s="24">
        <f t="shared" si="1628"/>
        <v>656.72445110647323</v>
      </c>
      <c r="J2738" s="12">
        <f t="shared" si="1614"/>
        <v>0.19439179936173095</v>
      </c>
      <c r="K2738" s="24">
        <f t="shared" si="1615"/>
        <v>825.97431179496527</v>
      </c>
      <c r="L2738" s="12">
        <f t="shared" si="1629"/>
        <v>0.14015037239368525</v>
      </c>
      <c r="M2738" s="24">
        <f t="shared" si="1630"/>
        <v>934.93620480884033</v>
      </c>
      <c r="N2738" s="12">
        <f t="shared" si="1616"/>
        <v>0.74105830475257228</v>
      </c>
      <c r="O2738" s="24">
        <f t="shared" si="1617"/>
        <v>650</v>
      </c>
      <c r="P2738" s="12">
        <f t="shared" si="1631"/>
        <v>0.19314666524926685</v>
      </c>
      <c r="Q2738" s="24">
        <f t="shared" si="1632"/>
        <v>766.8850155096884</v>
      </c>
      <c r="R2738" s="12">
        <f t="shared" si="1618"/>
        <v>0.27747368948503892</v>
      </c>
      <c r="S2738" s="24">
        <f t="shared" si="1619"/>
        <v>1041.5861027756523</v>
      </c>
      <c r="T2738" s="12">
        <f t="shared" si="1633"/>
        <v>0.1505369010176642</v>
      </c>
      <c r="W2738" s="24">
        <f t="shared" si="1634"/>
        <v>1156.7300999730244</v>
      </c>
      <c r="X2738" s="24">
        <f t="shared" si="1635"/>
        <v>650</v>
      </c>
      <c r="Y2738" s="13">
        <f t="shared" si="1620"/>
        <v>0.23487894810896529</v>
      </c>
      <c r="Z2738" s="24">
        <f t="shared" si="1621"/>
        <v>714.67451077087958</v>
      </c>
      <c r="AA2738" s="24">
        <f t="shared" si="1622"/>
        <v>9566.9351068258184</v>
      </c>
      <c r="AB2738" s="24">
        <f t="shared" si="1636"/>
        <v>961.80755774135639</v>
      </c>
      <c r="AC2738" s="24">
        <f t="shared" si="1637"/>
        <v>766.8850155096884</v>
      </c>
      <c r="AD2738" s="123">
        <f t="shared" si="1638"/>
        <v>13600</v>
      </c>
      <c r="AE2738" s="14">
        <f t="shared" si="1639"/>
        <v>226.66666666666666</v>
      </c>
      <c r="AF2738" s="24">
        <f t="shared" si="1623"/>
        <v>500</v>
      </c>
      <c r="AG2738" s="3">
        <f t="shared" si="1640"/>
        <v>-1</v>
      </c>
      <c r="AH2738" s="14">
        <f t="shared" si="1644"/>
        <v>0</v>
      </c>
      <c r="AI2738" s="14">
        <f t="shared" si="1645"/>
        <v>0</v>
      </c>
      <c r="AJ2738" s="14">
        <f t="shared" si="1646"/>
        <v>0.64999999999999991</v>
      </c>
      <c r="AK2738" s="14">
        <f t="shared" si="1647"/>
        <v>0.87999999999999989</v>
      </c>
      <c r="AL2738" s="24">
        <f t="shared" si="1641"/>
        <v>936.62573409618176</v>
      </c>
      <c r="AM2738" s="14">
        <f t="shared" si="1642"/>
        <v>716.52136821933925</v>
      </c>
      <c r="AN2738" s="138" t="str">
        <f t="shared" si="1643"/>
        <v>modifiée</v>
      </c>
      <c r="AP2738" s="124"/>
    </row>
    <row r="2739" spans="2:42" x14ac:dyDescent="0.25">
      <c r="B2739" s="3">
        <f t="shared" si="1624"/>
        <v>13605</v>
      </c>
      <c r="C2739" s="14">
        <f t="shared" si="1625"/>
        <v>226.75</v>
      </c>
      <c r="D2739" s="11">
        <f t="shared" si="1626"/>
        <v>1144.3124371333852</v>
      </c>
      <c r="E2739" s="11">
        <f t="shared" si="1611"/>
        <v>1185.5378558302318</v>
      </c>
      <c r="F2739" s="11">
        <f t="shared" si="1627"/>
        <v>656.86460147886692</v>
      </c>
      <c r="G2739" s="11">
        <f t="shared" si="1612"/>
        <v>935.12935147408962</v>
      </c>
      <c r="H2739" s="11">
        <f t="shared" si="1613"/>
        <v>767.03555241070603</v>
      </c>
      <c r="I2739" s="24">
        <f t="shared" si="1628"/>
        <v>656.86460147886692</v>
      </c>
      <c r="J2739" s="12">
        <f t="shared" si="1614"/>
        <v>0.19432678635365372</v>
      </c>
      <c r="K2739" s="24">
        <f t="shared" si="1615"/>
        <v>826.25064567364404</v>
      </c>
      <c r="L2739" s="12">
        <f t="shared" si="1629"/>
        <v>0.14008212786186788</v>
      </c>
      <c r="M2739" s="24">
        <f t="shared" si="1630"/>
        <v>935.12935147408962</v>
      </c>
      <c r="N2739" s="12">
        <f t="shared" si="1616"/>
        <v>0.74105830475257228</v>
      </c>
      <c r="O2739" s="24">
        <f t="shared" si="1617"/>
        <v>650</v>
      </c>
      <c r="P2739" s="12">
        <f t="shared" si="1631"/>
        <v>0.19301799614542153</v>
      </c>
      <c r="Q2739" s="24">
        <f t="shared" si="1632"/>
        <v>767.03555241070603</v>
      </c>
      <c r="R2739" s="12">
        <f t="shared" si="1618"/>
        <v>0.2780274204399264</v>
      </c>
      <c r="S2739" s="24">
        <f t="shared" si="1619"/>
        <v>1039.5116366443085</v>
      </c>
      <c r="T2739" s="12">
        <f t="shared" si="1633"/>
        <v>0.15077354509768387</v>
      </c>
      <c r="W2739" s="24">
        <f t="shared" si="1634"/>
        <v>1156.9649789211333</v>
      </c>
      <c r="X2739" s="24">
        <f t="shared" si="1635"/>
        <v>650</v>
      </c>
      <c r="Y2739" s="13">
        <f t="shared" si="1620"/>
        <v>0.23486645160047623</v>
      </c>
      <c r="Z2739" s="24">
        <f t="shared" si="1621"/>
        <v>714.3219227274642</v>
      </c>
      <c r="AA2739" s="24">
        <f t="shared" si="1622"/>
        <v>9566.7406717200665</v>
      </c>
      <c r="AB2739" s="24">
        <f t="shared" si="1636"/>
        <v>962.00026566591964</v>
      </c>
      <c r="AC2739" s="24">
        <f t="shared" si="1637"/>
        <v>767.03555241070603</v>
      </c>
      <c r="AD2739" s="123">
        <f t="shared" si="1638"/>
        <v>13605</v>
      </c>
      <c r="AE2739" s="14">
        <f t="shared" si="1639"/>
        <v>226.75</v>
      </c>
      <c r="AF2739" s="24">
        <f t="shared" si="1623"/>
        <v>500</v>
      </c>
      <c r="AG2739" s="3">
        <f t="shared" si="1640"/>
        <v>-1</v>
      </c>
      <c r="AH2739" s="14">
        <f t="shared" si="1644"/>
        <v>0</v>
      </c>
      <c r="AI2739" s="14">
        <f t="shared" si="1645"/>
        <v>0</v>
      </c>
      <c r="AJ2739" s="14">
        <f t="shared" si="1646"/>
        <v>0.64999999999999991</v>
      </c>
      <c r="AK2739" s="14">
        <f t="shared" si="1647"/>
        <v>0.87999999999999989</v>
      </c>
      <c r="AL2739" s="24">
        <f t="shared" si="1641"/>
        <v>936.80449088985665</v>
      </c>
      <c r="AM2739" s="14">
        <f t="shared" si="1642"/>
        <v>716.64400285858017</v>
      </c>
      <c r="AN2739" s="138" t="str">
        <f t="shared" si="1643"/>
        <v>modifiée</v>
      </c>
      <c r="AP2739" s="124"/>
    </row>
    <row r="2740" spans="2:42" x14ac:dyDescent="0.25">
      <c r="B2740" s="3">
        <f t="shared" si="1624"/>
        <v>13610</v>
      </c>
      <c r="C2740" s="14">
        <f t="shared" si="1625"/>
        <v>226.83333333333334</v>
      </c>
      <c r="D2740" s="11">
        <f t="shared" si="1626"/>
        <v>1144.367461590947</v>
      </c>
      <c r="E2740" s="11">
        <f t="shared" si="1611"/>
        <v>1185.7586312566041</v>
      </c>
      <c r="F2740" s="11">
        <f t="shared" si="1627"/>
        <v>657.0046836067288</v>
      </c>
      <c r="G2740" s="11">
        <f t="shared" si="1612"/>
        <v>935.322369470235</v>
      </c>
      <c r="H2740" s="11">
        <f t="shared" si="1613"/>
        <v>767.18632595580368</v>
      </c>
      <c r="I2740" s="24">
        <f t="shared" si="1628"/>
        <v>657.0046836067288</v>
      </c>
      <c r="J2740" s="12">
        <f t="shared" si="1614"/>
        <v>0.19426162384213275</v>
      </c>
      <c r="K2740" s="24">
        <f t="shared" si="1615"/>
        <v>826.52780060601333</v>
      </c>
      <c r="L2740" s="12">
        <f t="shared" si="1629"/>
        <v>0.14001380921252679</v>
      </c>
      <c r="M2740" s="24">
        <f t="shared" si="1630"/>
        <v>935.322369470235</v>
      </c>
      <c r="N2740" s="12">
        <f t="shared" si="1616"/>
        <v>0.74105830475257228</v>
      </c>
      <c r="O2740" s="24">
        <f t="shared" si="1617"/>
        <v>650</v>
      </c>
      <c r="P2740" s="12">
        <f t="shared" si="1631"/>
        <v>0.19288942816718044</v>
      </c>
      <c r="Q2740" s="24">
        <f t="shared" si="1632"/>
        <v>767.18632595580368</v>
      </c>
      <c r="R2740" s="12">
        <f t="shared" si="1618"/>
        <v>0.2785795959232647</v>
      </c>
      <c r="S2740" s="24">
        <f t="shared" si="1619"/>
        <v>1037.4512099339549</v>
      </c>
      <c r="T2740" s="12">
        <f t="shared" si="1633"/>
        <v>0.15100908197321394</v>
      </c>
      <c r="W2740" s="24">
        <f t="shared" si="1634"/>
        <v>1157.1998453727338</v>
      </c>
      <c r="X2740" s="24">
        <f t="shared" si="1635"/>
        <v>650</v>
      </c>
      <c r="Y2740" s="13">
        <f t="shared" si="1620"/>
        <v>0.23485398559673507</v>
      </c>
      <c r="Z2740" s="24">
        <f t="shared" si="1621"/>
        <v>713.96964709675785</v>
      </c>
      <c r="AA2740" s="24">
        <f t="shared" si="1622"/>
        <v>9566.5472595188494</v>
      </c>
      <c r="AB2740" s="24">
        <f t="shared" si="1636"/>
        <v>962.19308566426866</v>
      </c>
      <c r="AC2740" s="24">
        <f t="shared" si="1637"/>
        <v>767.18632595580368</v>
      </c>
      <c r="AD2740" s="123">
        <f t="shared" si="1638"/>
        <v>13610</v>
      </c>
      <c r="AE2740" s="14">
        <f t="shared" si="1639"/>
        <v>226.83333333333334</v>
      </c>
      <c r="AF2740" s="24">
        <f t="shared" si="1623"/>
        <v>500</v>
      </c>
      <c r="AG2740" s="3">
        <f t="shared" si="1640"/>
        <v>-1</v>
      </c>
      <c r="AH2740" s="14">
        <f t="shared" si="1644"/>
        <v>0</v>
      </c>
      <c r="AI2740" s="14">
        <f t="shared" si="1645"/>
        <v>0</v>
      </c>
      <c r="AJ2740" s="14">
        <f t="shared" si="1646"/>
        <v>0.64999999999999991</v>
      </c>
      <c r="AK2740" s="14">
        <f t="shared" si="1647"/>
        <v>0.87999999999999989</v>
      </c>
      <c r="AL2740" s="24">
        <f t="shared" si="1641"/>
        <v>936.98334892475725</v>
      </c>
      <c r="AM2740" s="14">
        <f t="shared" si="1642"/>
        <v>716.76685247678074</v>
      </c>
      <c r="AN2740" s="138" t="str">
        <f t="shared" si="1643"/>
        <v>modifiée</v>
      </c>
      <c r="AP2740" s="124"/>
    </row>
    <row r="2741" spans="2:42" x14ac:dyDescent="0.25">
      <c r="B2741" s="3">
        <f t="shared" si="1624"/>
        <v>13615</v>
      </c>
      <c r="C2741" s="14">
        <f t="shared" si="1625"/>
        <v>226.91666666666666</v>
      </c>
      <c r="D2741" s="11">
        <f t="shared" si="1626"/>
        <v>1144.4224658486339</v>
      </c>
      <c r="E2741" s="11">
        <f t="shared" si="1611"/>
        <v>1185.9794066829761</v>
      </c>
      <c r="F2741" s="11">
        <f t="shared" si="1627"/>
        <v>657.14469741594132</v>
      </c>
      <c r="G2741" s="11">
        <f t="shared" si="1612"/>
        <v>935.51525889840218</v>
      </c>
      <c r="H2741" s="11">
        <f t="shared" si="1613"/>
        <v>767.33733503777694</v>
      </c>
      <c r="I2741" s="24">
        <f t="shared" si="1628"/>
        <v>657.14469741594132</v>
      </c>
      <c r="J2741" s="12">
        <f t="shared" si="1614"/>
        <v>0.19419631136877941</v>
      </c>
      <c r="K2741" s="24">
        <f t="shared" si="1615"/>
        <v>826.80578001032006</v>
      </c>
      <c r="L2741" s="12">
        <f t="shared" si="1629"/>
        <v>0.13994541618964301</v>
      </c>
      <c r="M2741" s="24">
        <f t="shared" si="1630"/>
        <v>935.51525889840218</v>
      </c>
      <c r="N2741" s="12">
        <f t="shared" si="1616"/>
        <v>0.74105830475257228</v>
      </c>
      <c r="O2741" s="24">
        <f t="shared" si="1617"/>
        <v>650</v>
      </c>
      <c r="P2741" s="12">
        <f t="shared" si="1631"/>
        <v>0.19276096123451017</v>
      </c>
      <c r="Q2741" s="24">
        <f t="shared" si="1632"/>
        <v>767.33733503777694</v>
      </c>
      <c r="R2741" s="12">
        <f t="shared" si="1618"/>
        <v>0.27913021641988262</v>
      </c>
      <c r="S2741" s="24">
        <f t="shared" si="1619"/>
        <v>1035.404703082216</v>
      </c>
      <c r="T2741" s="12">
        <f t="shared" si="1633"/>
        <v>0.15124351326328689</v>
      </c>
      <c r="W2741" s="24">
        <f t="shared" si="1634"/>
        <v>1157.4346993583306</v>
      </c>
      <c r="X2741" s="24">
        <f t="shared" si="1635"/>
        <v>650</v>
      </c>
      <c r="Y2741" s="13">
        <f t="shared" si="1620"/>
        <v>0.23484154994767034</v>
      </c>
      <c r="Z2741" s="24">
        <f t="shared" si="1621"/>
        <v>713.61768311613787</v>
      </c>
      <c r="AA2741" s="24">
        <f t="shared" si="1622"/>
        <v>9566.3548644155489</v>
      </c>
      <c r="AB2741" s="24">
        <f t="shared" si="1636"/>
        <v>962.38601719805376</v>
      </c>
      <c r="AC2741" s="24">
        <f t="shared" si="1637"/>
        <v>767.33733503777694</v>
      </c>
      <c r="AD2741" s="123">
        <f t="shared" si="1638"/>
        <v>13615</v>
      </c>
      <c r="AE2741" s="14">
        <f t="shared" si="1639"/>
        <v>226.91666666666666</v>
      </c>
      <c r="AF2741" s="24">
        <f t="shared" si="1623"/>
        <v>500</v>
      </c>
      <c r="AG2741" s="3">
        <f t="shared" si="1640"/>
        <v>-1</v>
      </c>
      <c r="AH2741" s="14">
        <f t="shared" si="1644"/>
        <v>0</v>
      </c>
      <c r="AI2741" s="14">
        <f t="shared" si="1645"/>
        <v>0</v>
      </c>
      <c r="AJ2741" s="14">
        <f t="shared" si="1646"/>
        <v>0.64999999999999991</v>
      </c>
      <c r="AK2741" s="14">
        <f t="shared" si="1647"/>
        <v>0.87999999999999989</v>
      </c>
      <c r="AL2741" s="24">
        <f t="shared" si="1641"/>
        <v>937.16230768970468</v>
      </c>
      <c r="AM2741" s="14">
        <f t="shared" si="1642"/>
        <v>716.88991602107865</v>
      </c>
      <c r="AN2741" s="138" t="str">
        <f t="shared" si="1643"/>
        <v>modifiée</v>
      </c>
      <c r="AP2741" s="124"/>
    </row>
    <row r="2742" spans="2:42" x14ac:dyDescent="0.25">
      <c r="B2742" s="3">
        <f t="shared" si="1624"/>
        <v>13620</v>
      </c>
      <c r="C2742" s="14">
        <f t="shared" si="1625"/>
        <v>227</v>
      </c>
      <c r="D2742" s="11">
        <f t="shared" si="1626"/>
        <v>1144.4774499212717</v>
      </c>
      <c r="E2742" s="11">
        <f t="shared" si="1611"/>
        <v>1186.2001821093484</v>
      </c>
      <c r="F2742" s="11">
        <f t="shared" si="1627"/>
        <v>657.284642832131</v>
      </c>
      <c r="G2742" s="11">
        <f t="shared" si="1612"/>
        <v>935.70801985963669</v>
      </c>
      <c r="H2742" s="11">
        <f t="shared" si="1613"/>
        <v>767.48857855104018</v>
      </c>
      <c r="I2742" s="24">
        <f t="shared" si="1628"/>
        <v>657.284642832131</v>
      </c>
      <c r="J2742" s="12">
        <f t="shared" si="1614"/>
        <v>0.19413084847356954</v>
      </c>
      <c r="K2742" s="24">
        <f t="shared" si="1615"/>
        <v>827.08458732281747</v>
      </c>
      <c r="L2742" s="12">
        <f t="shared" si="1629"/>
        <v>0.13987694853618246</v>
      </c>
      <c r="M2742" s="24">
        <f t="shared" si="1630"/>
        <v>935.70801985963669</v>
      </c>
      <c r="N2742" s="12">
        <f t="shared" si="1616"/>
        <v>0.74105830475257228</v>
      </c>
      <c r="O2742" s="24">
        <f t="shared" si="1617"/>
        <v>650</v>
      </c>
      <c r="P2742" s="12">
        <f t="shared" si="1631"/>
        <v>0.19263259526733265</v>
      </c>
      <c r="Q2742" s="24">
        <f t="shared" si="1632"/>
        <v>767.48857855104018</v>
      </c>
      <c r="R2742" s="12">
        <f t="shared" si="1618"/>
        <v>0.27967928248330298</v>
      </c>
      <c r="S2742" s="24">
        <f t="shared" si="1619"/>
        <v>1033.3719976943855</v>
      </c>
      <c r="T2742" s="12">
        <f t="shared" si="1633"/>
        <v>0.15147684062261524</v>
      </c>
      <c r="W2742" s="24">
        <f t="shared" si="1634"/>
        <v>1157.6695409082783</v>
      </c>
      <c r="X2742" s="24">
        <f t="shared" si="1635"/>
        <v>650</v>
      </c>
      <c r="Y2742" s="13">
        <f t="shared" si="1620"/>
        <v>0.23482914450404388</v>
      </c>
      <c r="Z2742" s="24">
        <f t="shared" si="1621"/>
        <v>713.26603002675029</v>
      </c>
      <c r="AA2742" s="24">
        <f t="shared" si="1622"/>
        <v>9566.1634806362526</v>
      </c>
      <c r="AB2742" s="24">
        <f t="shared" si="1636"/>
        <v>962.57905972965932</v>
      </c>
      <c r="AC2742" s="24">
        <f t="shared" si="1637"/>
        <v>767.48857855104018</v>
      </c>
      <c r="AD2742" s="123">
        <f t="shared" si="1638"/>
        <v>13620</v>
      </c>
      <c r="AE2742" s="14">
        <f t="shared" si="1639"/>
        <v>227</v>
      </c>
      <c r="AF2742" s="24">
        <f t="shared" si="1623"/>
        <v>500</v>
      </c>
      <c r="AG2742" s="3">
        <f t="shared" si="1640"/>
        <v>-1</v>
      </c>
      <c r="AH2742" s="14">
        <f t="shared" si="1644"/>
        <v>0</v>
      </c>
      <c r="AI2742" s="14">
        <f t="shared" si="1645"/>
        <v>0</v>
      </c>
      <c r="AJ2742" s="14">
        <f t="shared" si="1646"/>
        <v>0.64999999999999991</v>
      </c>
      <c r="AK2742" s="14">
        <f t="shared" si="1647"/>
        <v>0.87999999999999989</v>
      </c>
      <c r="AL2742" s="24">
        <f t="shared" si="1641"/>
        <v>937.34136667425878</v>
      </c>
      <c r="AM2742" s="14">
        <f t="shared" si="1642"/>
        <v>717.01319244023921</v>
      </c>
      <c r="AN2742" s="138" t="str">
        <f t="shared" si="1643"/>
        <v>modifiée</v>
      </c>
      <c r="AP2742" s="124"/>
    </row>
    <row r="2743" spans="2:42" x14ac:dyDescent="0.25">
      <c r="B2743" s="3">
        <f t="shared" si="1624"/>
        <v>13625</v>
      </c>
      <c r="C2743" s="14">
        <f t="shared" si="1625"/>
        <v>227.08333333333334</v>
      </c>
      <c r="D2743" s="11">
        <f t="shared" si="1626"/>
        <v>1144.5324138236697</v>
      </c>
      <c r="E2743" s="11">
        <f t="shared" si="1611"/>
        <v>1186.4209575357206</v>
      </c>
      <c r="F2743" s="11">
        <f t="shared" si="1627"/>
        <v>657.4245197806672</v>
      </c>
      <c r="G2743" s="11">
        <f t="shared" si="1612"/>
        <v>935.90065245490405</v>
      </c>
      <c r="H2743" s="11">
        <f t="shared" si="1613"/>
        <v>767.64005539166283</v>
      </c>
      <c r="I2743" s="24">
        <f t="shared" si="1628"/>
        <v>657.4245197806672</v>
      </c>
      <c r="J2743" s="12">
        <f t="shared" si="1614"/>
        <v>0.19406523469483725</v>
      </c>
      <c r="K2743" s="24">
        <f t="shared" si="1615"/>
        <v>827.36422599787841</v>
      </c>
      <c r="L2743" s="12">
        <f t="shared" si="1629"/>
        <v>0.13980840599412775</v>
      </c>
      <c r="M2743" s="24">
        <f t="shared" si="1630"/>
        <v>935.90065245490405</v>
      </c>
      <c r="N2743" s="12">
        <f t="shared" si="1616"/>
        <v>0.74105830475257228</v>
      </c>
      <c r="O2743" s="24">
        <f t="shared" si="1617"/>
        <v>650</v>
      </c>
      <c r="P2743" s="12">
        <f t="shared" si="1631"/>
        <v>0.19250433018566498</v>
      </c>
      <c r="Q2743" s="24">
        <f t="shared" si="1632"/>
        <v>767.64005539166283</v>
      </c>
      <c r="R2743" s="12">
        <f t="shared" si="1618"/>
        <v>0.28022679473479473</v>
      </c>
      <c r="S2743" s="24">
        <f t="shared" si="1619"/>
        <v>1031.3529765311109</v>
      </c>
      <c r="T2743" s="12">
        <f t="shared" si="1633"/>
        <v>0.15170906574103241</v>
      </c>
      <c r="W2743" s="24">
        <f t="shared" si="1634"/>
        <v>1157.9043700527825</v>
      </c>
      <c r="X2743" s="24">
        <f t="shared" si="1635"/>
        <v>650</v>
      </c>
      <c r="Y2743" s="13">
        <f t="shared" si="1620"/>
        <v>0.23481676911743599</v>
      </c>
      <c r="Z2743" s="24">
        <f t="shared" si="1621"/>
        <v>712.91468707345302</v>
      </c>
      <c r="AA2743" s="24">
        <f t="shared" si="1622"/>
        <v>9565.9731024391731</v>
      </c>
      <c r="AB2743" s="24">
        <f t="shared" si="1636"/>
        <v>962.77221272222266</v>
      </c>
      <c r="AC2743" s="24">
        <f t="shared" si="1637"/>
        <v>767.64005539166283</v>
      </c>
      <c r="AD2743" s="123">
        <f t="shared" si="1638"/>
        <v>13625</v>
      </c>
      <c r="AE2743" s="14">
        <f t="shared" si="1639"/>
        <v>227.08333333333334</v>
      </c>
      <c r="AF2743" s="24">
        <f t="shared" si="1623"/>
        <v>500</v>
      </c>
      <c r="AG2743" s="3">
        <f t="shared" si="1640"/>
        <v>-1</v>
      </c>
      <c r="AH2743" s="14">
        <f t="shared" si="1644"/>
        <v>0</v>
      </c>
      <c r="AI2743" s="14">
        <f t="shared" si="1645"/>
        <v>0</v>
      </c>
      <c r="AJ2743" s="14">
        <f t="shared" si="1646"/>
        <v>0.64999999999999991</v>
      </c>
      <c r="AK2743" s="14">
        <f t="shared" si="1647"/>
        <v>0.87999999999999989</v>
      </c>
      <c r="AL2743" s="24">
        <f t="shared" si="1641"/>
        <v>937.52052536873589</v>
      </c>
      <c r="AM2743" s="14">
        <f t="shared" si="1642"/>
        <v>717.1366806846894</v>
      </c>
      <c r="AN2743" s="138" t="str">
        <f t="shared" si="1643"/>
        <v>modifiée</v>
      </c>
      <c r="AP2743" s="124"/>
    </row>
    <row r="2744" spans="2:42" x14ac:dyDescent="0.25">
      <c r="B2744" s="3">
        <f t="shared" si="1624"/>
        <v>13630</v>
      </c>
      <c r="C2744" s="14">
        <f t="shared" si="1625"/>
        <v>227.16666666666666</v>
      </c>
      <c r="D2744" s="11">
        <f t="shared" si="1626"/>
        <v>1144.5873575706207</v>
      </c>
      <c r="E2744" s="11">
        <f t="shared" si="1611"/>
        <v>1186.6417329620926</v>
      </c>
      <c r="F2744" s="11">
        <f t="shared" si="1627"/>
        <v>657.56432818666133</v>
      </c>
      <c r="G2744" s="11">
        <f t="shared" si="1612"/>
        <v>936.09315678508972</v>
      </c>
      <c r="H2744" s="11">
        <f t="shared" si="1613"/>
        <v>767.79176445740381</v>
      </c>
      <c r="I2744" s="24">
        <f t="shared" si="1628"/>
        <v>657.56432818666133</v>
      </c>
      <c r="J2744" s="12">
        <f t="shared" si="1614"/>
        <v>0.19399946956926961</v>
      </c>
      <c r="K2744" s="24">
        <f t="shared" si="1615"/>
        <v>827.64469950810894</v>
      </c>
      <c r="L2744" s="12">
        <f t="shared" si="1629"/>
        <v>0.13973978830446554</v>
      </c>
      <c r="M2744" s="24">
        <f t="shared" si="1630"/>
        <v>936.09315678508972</v>
      </c>
      <c r="N2744" s="12">
        <f t="shared" si="1616"/>
        <v>0.74105830475257228</v>
      </c>
      <c r="O2744" s="24">
        <f t="shared" si="1617"/>
        <v>650</v>
      </c>
      <c r="P2744" s="12">
        <f t="shared" si="1631"/>
        <v>0.19237616590958437</v>
      </c>
      <c r="Q2744" s="24">
        <f t="shared" si="1632"/>
        <v>767.79176445740381</v>
      </c>
      <c r="R2744" s="12">
        <f t="shared" si="1618"/>
        <v>0.28077275386242562</v>
      </c>
      <c r="S2744" s="24">
        <f t="shared" si="1619"/>
        <v>1029.3475234962257</v>
      </c>
      <c r="T2744" s="12">
        <f t="shared" si="1633"/>
        <v>0.15194019034287315</v>
      </c>
      <c r="W2744" s="24">
        <f t="shared" si="1634"/>
        <v>1158.1391868219</v>
      </c>
      <c r="X2744" s="24">
        <f t="shared" si="1635"/>
        <v>650</v>
      </c>
      <c r="Y2744" s="13">
        <f t="shared" si="1620"/>
        <v>0.23480442364024462</v>
      </c>
      <c r="Z2744" s="24">
        <f t="shared" si="1621"/>
        <v>712.56365350481587</v>
      </c>
      <c r="AA2744" s="24">
        <f t="shared" si="1622"/>
        <v>9565.7837241145917</v>
      </c>
      <c r="AB2744" s="24">
        <f t="shared" si="1636"/>
        <v>962.96547563965191</v>
      </c>
      <c r="AC2744" s="24">
        <f t="shared" si="1637"/>
        <v>767.79176445740381</v>
      </c>
      <c r="AD2744" s="123">
        <f t="shared" si="1638"/>
        <v>13630</v>
      </c>
      <c r="AE2744" s="14">
        <f t="shared" si="1639"/>
        <v>227.16666666666666</v>
      </c>
      <c r="AF2744" s="24">
        <f t="shared" si="1623"/>
        <v>500</v>
      </c>
      <c r="AG2744" s="3">
        <f t="shared" si="1640"/>
        <v>-1</v>
      </c>
      <c r="AH2744" s="14">
        <f t="shared" si="1644"/>
        <v>0</v>
      </c>
      <c r="AI2744" s="14">
        <f t="shared" si="1645"/>
        <v>0</v>
      </c>
      <c r="AJ2744" s="14">
        <f t="shared" si="1646"/>
        <v>0.64999999999999991</v>
      </c>
      <c r="AK2744" s="14">
        <f t="shared" si="1647"/>
        <v>0.87999999999999989</v>
      </c>
      <c r="AL2744" s="24">
        <f t="shared" si="1641"/>
        <v>937.69978326422461</v>
      </c>
      <c r="AM2744" s="14">
        <f t="shared" si="1642"/>
        <v>717.26037970654909</v>
      </c>
      <c r="AN2744" s="138" t="str">
        <f t="shared" si="1643"/>
        <v>modifiée</v>
      </c>
      <c r="AP2744" s="124"/>
    </row>
    <row r="2745" spans="2:42" x14ac:dyDescent="0.25">
      <c r="B2745" s="3">
        <f t="shared" si="1624"/>
        <v>13635</v>
      </c>
      <c r="C2745" s="14">
        <f t="shared" si="1625"/>
        <v>227.25</v>
      </c>
      <c r="D2745" s="11">
        <f t="shared" si="1626"/>
        <v>1144.6422811769016</v>
      </c>
      <c r="E2745" s="11">
        <f t="shared" si="1611"/>
        <v>1186.8625083884649</v>
      </c>
      <c r="F2745" s="11">
        <f t="shared" si="1627"/>
        <v>657.70406797496582</v>
      </c>
      <c r="G2745" s="11">
        <f t="shared" si="1612"/>
        <v>936.28553295099925</v>
      </c>
      <c r="H2745" s="11">
        <f t="shared" si="1613"/>
        <v>767.9437046477467</v>
      </c>
      <c r="I2745" s="24">
        <f t="shared" si="1628"/>
        <v>657.70406797496582</v>
      </c>
      <c r="J2745" s="12">
        <f t="shared" si="1614"/>
        <v>0.19393355263189999</v>
      </c>
      <c r="K2745" s="24">
        <f t="shared" si="1615"/>
        <v>827.92601134446409</v>
      </c>
      <c r="L2745" s="12">
        <f t="shared" si="1629"/>
        <v>0.13967109520717808</v>
      </c>
      <c r="M2745" s="24">
        <f t="shared" si="1630"/>
        <v>936.28553295099925</v>
      </c>
      <c r="N2745" s="12">
        <f t="shared" si="1616"/>
        <v>0.74105830475257228</v>
      </c>
      <c r="O2745" s="24">
        <f t="shared" si="1617"/>
        <v>650</v>
      </c>
      <c r="P2745" s="12">
        <f t="shared" si="1631"/>
        <v>0.1922481023592105</v>
      </c>
      <c r="Q2745" s="24">
        <f t="shared" si="1632"/>
        <v>767.9437046477467</v>
      </c>
      <c r="R2745" s="12">
        <f t="shared" si="1618"/>
        <v>0.28131716062012674</v>
      </c>
      <c r="S2745" s="24">
        <f t="shared" si="1619"/>
        <v>1027.3555236246966</v>
      </c>
      <c r="T2745" s="12">
        <f t="shared" si="1633"/>
        <v>0.15217021618636747</v>
      </c>
      <c r="W2745" s="24">
        <f t="shared" si="1634"/>
        <v>1158.3739912455403</v>
      </c>
      <c r="X2745" s="24">
        <f t="shared" si="1635"/>
        <v>650</v>
      </c>
      <c r="Y2745" s="13">
        <f t="shared" si="1620"/>
        <v>0.23479210792568914</v>
      </c>
      <c r="Z2745" s="24">
        <f t="shared" si="1621"/>
        <v>712.21292857311482</v>
      </c>
      <c r="AA2745" s="24">
        <f t="shared" si="1622"/>
        <v>9565.5953399850478</v>
      </c>
      <c r="AB2745" s="24">
        <f t="shared" si="1636"/>
        <v>963.1588479466435</v>
      </c>
      <c r="AC2745" s="24">
        <f t="shared" si="1637"/>
        <v>767.9437046477467</v>
      </c>
      <c r="AD2745" s="123">
        <f t="shared" si="1638"/>
        <v>13635</v>
      </c>
      <c r="AE2745" s="14">
        <f t="shared" si="1639"/>
        <v>227.25</v>
      </c>
      <c r="AF2745" s="24">
        <f t="shared" si="1623"/>
        <v>500</v>
      </c>
      <c r="AG2745" s="3">
        <f t="shared" si="1640"/>
        <v>-1</v>
      </c>
      <c r="AH2745" s="14">
        <f t="shared" si="1644"/>
        <v>0</v>
      </c>
      <c r="AI2745" s="14">
        <f t="shared" si="1645"/>
        <v>0</v>
      </c>
      <c r="AJ2745" s="14">
        <f t="shared" si="1646"/>
        <v>0.64999999999999991</v>
      </c>
      <c r="AK2745" s="14">
        <f t="shared" si="1647"/>
        <v>0.87999999999999989</v>
      </c>
      <c r="AL2745" s="24">
        <f t="shared" si="1641"/>
        <v>937.87913985260229</v>
      </c>
      <c r="AM2745" s="14">
        <f t="shared" si="1642"/>
        <v>717.38428845966439</v>
      </c>
      <c r="AN2745" s="138" t="str">
        <f t="shared" si="1643"/>
        <v>modifiée</v>
      </c>
      <c r="AP2745" s="124"/>
    </row>
    <row r="2746" spans="2:42" x14ac:dyDescent="0.25">
      <c r="B2746" s="3">
        <f t="shared" si="1624"/>
        <v>13640</v>
      </c>
      <c r="C2746" s="14">
        <f t="shared" si="1625"/>
        <v>227.33333333333334</v>
      </c>
      <c r="D2746" s="11">
        <f t="shared" si="1626"/>
        <v>1144.6971846572731</v>
      </c>
      <c r="E2746" s="11">
        <f t="shared" si="1611"/>
        <v>1187.0832838148372</v>
      </c>
      <c r="F2746" s="11">
        <f t="shared" si="1627"/>
        <v>657.843739070173</v>
      </c>
      <c r="G2746" s="11">
        <f t="shared" si="1612"/>
        <v>936.47778105335851</v>
      </c>
      <c r="H2746" s="11">
        <f t="shared" si="1613"/>
        <v>768.09587486393309</v>
      </c>
      <c r="I2746" s="24">
        <f t="shared" si="1628"/>
        <v>657.843739070173</v>
      </c>
      <c r="J2746" s="12">
        <f t="shared" si="1614"/>
        <v>0.19386748341610283</v>
      </c>
      <c r="K2746" s="24">
        <f t="shared" si="1615"/>
        <v>828.20816501636261</v>
      </c>
      <c r="L2746" s="12">
        <f t="shared" si="1629"/>
        <v>0.13960232644124396</v>
      </c>
      <c r="M2746" s="24">
        <f t="shared" si="1630"/>
        <v>936.47778105335851</v>
      </c>
      <c r="N2746" s="12">
        <f t="shared" si="1616"/>
        <v>0.74105830475257228</v>
      </c>
      <c r="O2746" s="24">
        <f t="shared" si="1617"/>
        <v>650</v>
      </c>
      <c r="P2746" s="12">
        <f t="shared" si="1631"/>
        <v>0.19212013945472309</v>
      </c>
      <c r="Q2746" s="24">
        <f t="shared" si="1632"/>
        <v>768.09587486393309</v>
      </c>
      <c r="R2746" s="12">
        <f t="shared" si="1618"/>
        <v>0.28186001582675774</v>
      </c>
      <c r="S2746" s="24">
        <f t="shared" si="1619"/>
        <v>1025.3768630707159</v>
      </c>
      <c r="T2746" s="12">
        <f t="shared" si="1633"/>
        <v>0.15239914506305047</v>
      </c>
      <c r="W2746" s="24">
        <f t="shared" si="1634"/>
        <v>1158.6087833534659</v>
      </c>
      <c r="X2746" s="24">
        <f t="shared" si="1635"/>
        <v>650</v>
      </c>
      <c r="Y2746" s="13">
        <f t="shared" si="1620"/>
        <v>0.23477982182779428</v>
      </c>
      <c r="Z2746" s="24">
        <f t="shared" si="1621"/>
        <v>711.86251153428088</v>
      </c>
      <c r="AA2746" s="24">
        <f t="shared" si="1622"/>
        <v>9565.4079444046783</v>
      </c>
      <c r="AB2746" s="24">
        <f t="shared" si="1636"/>
        <v>963.35232910869945</v>
      </c>
      <c r="AC2746" s="24">
        <f t="shared" si="1637"/>
        <v>768.09587486393309</v>
      </c>
      <c r="AD2746" s="123">
        <f t="shared" si="1638"/>
        <v>13640</v>
      </c>
      <c r="AE2746" s="14">
        <f t="shared" si="1639"/>
        <v>227.33333333333334</v>
      </c>
      <c r="AF2746" s="24">
        <f t="shared" si="1623"/>
        <v>500</v>
      </c>
      <c r="AG2746" s="3">
        <f t="shared" si="1640"/>
        <v>-1</v>
      </c>
      <c r="AH2746" s="14">
        <f t="shared" si="1644"/>
        <v>0</v>
      </c>
      <c r="AI2746" s="14">
        <f t="shared" si="1645"/>
        <v>0</v>
      </c>
      <c r="AJ2746" s="14">
        <f t="shared" si="1646"/>
        <v>0.64999999999999991</v>
      </c>
      <c r="AK2746" s="14">
        <f t="shared" si="1647"/>
        <v>0.87999999999999989</v>
      </c>
      <c r="AL2746" s="24">
        <f t="shared" si="1641"/>
        <v>938.05859462655189</v>
      </c>
      <c r="AM2746" s="14">
        <f t="shared" si="1642"/>
        <v>717.50840589963798</v>
      </c>
      <c r="AN2746" s="138" t="str">
        <f t="shared" si="1643"/>
        <v>modifiée</v>
      </c>
      <c r="AP2746" s="124"/>
    </row>
    <row r="2747" spans="2:42" x14ac:dyDescent="0.25">
      <c r="B2747" s="3">
        <f t="shared" si="1624"/>
        <v>13645</v>
      </c>
      <c r="C2747" s="14">
        <f t="shared" si="1625"/>
        <v>227.41666666666666</v>
      </c>
      <c r="D2747" s="11">
        <f t="shared" si="1626"/>
        <v>1144.7520680264788</v>
      </c>
      <c r="E2747" s="11">
        <f t="shared" si="1611"/>
        <v>1187.3040592412094</v>
      </c>
      <c r="F2747" s="11">
        <f t="shared" si="1627"/>
        <v>657.98334139661426</v>
      </c>
      <c r="G2747" s="11">
        <f t="shared" si="1612"/>
        <v>936.6699011928132</v>
      </c>
      <c r="H2747" s="11">
        <f t="shared" si="1613"/>
        <v>768.24827400899619</v>
      </c>
      <c r="I2747" s="24">
        <f t="shared" si="1628"/>
        <v>657.98334139661426</v>
      </c>
      <c r="J2747" s="12">
        <f t="shared" si="1614"/>
        <v>0.19380126145358728</v>
      </c>
      <c r="K2747" s="24">
        <f t="shared" si="1615"/>
        <v>828.49116405180462</v>
      </c>
      <c r="L2747" s="12">
        <f t="shared" si="1629"/>
        <v>0.13953348174464728</v>
      </c>
      <c r="M2747" s="24">
        <f t="shared" si="1630"/>
        <v>936.6699011928132</v>
      </c>
      <c r="N2747" s="12">
        <f t="shared" si="1616"/>
        <v>0.74105830475257228</v>
      </c>
      <c r="O2747" s="24">
        <f t="shared" si="1617"/>
        <v>650</v>
      </c>
      <c r="P2747" s="12">
        <f t="shared" si="1631"/>
        <v>0.19199227711641395</v>
      </c>
      <c r="Q2747" s="24">
        <f t="shared" si="1632"/>
        <v>768.24827400899619</v>
      </c>
      <c r="R2747" s="12">
        <f t="shared" si="1618"/>
        <v>0.28240132036518167</v>
      </c>
      <c r="S2747" s="24">
        <f t="shared" si="1619"/>
        <v>1023.4114290959125</v>
      </c>
      <c r="T2747" s="12">
        <f t="shared" si="1633"/>
        <v>0.15262697879719167</v>
      </c>
      <c r="W2747" s="24">
        <f t="shared" si="1634"/>
        <v>1158.8435631752936</v>
      </c>
      <c r="X2747" s="24">
        <f t="shared" si="1635"/>
        <v>650</v>
      </c>
      <c r="Y2747" s="13">
        <f t="shared" si="1620"/>
        <v>0.23476756520139067</v>
      </c>
      <c r="Z2747" s="24">
        <f t="shared" si="1621"/>
        <v>711.51240164789442</v>
      </c>
      <c r="AA2747" s="24">
        <f t="shared" si="1622"/>
        <v>9565.2215317592436</v>
      </c>
      <c r="AB2747" s="24">
        <f t="shared" si="1636"/>
        <v>963.54591859214497</v>
      </c>
      <c r="AC2747" s="24">
        <f t="shared" si="1637"/>
        <v>768.24827400899619</v>
      </c>
      <c r="AD2747" s="123">
        <f t="shared" si="1638"/>
        <v>13645</v>
      </c>
      <c r="AE2747" s="14">
        <f t="shared" si="1639"/>
        <v>227.41666666666666</v>
      </c>
      <c r="AF2747" s="24">
        <f t="shared" si="1623"/>
        <v>500</v>
      </c>
      <c r="AG2747" s="3">
        <f t="shared" si="1640"/>
        <v>-1</v>
      </c>
      <c r="AH2747" s="14">
        <f t="shared" si="1644"/>
        <v>0</v>
      </c>
      <c r="AI2747" s="14">
        <f t="shared" si="1645"/>
        <v>0</v>
      </c>
      <c r="AJ2747" s="14">
        <f t="shared" si="1646"/>
        <v>0.64999999999999991</v>
      </c>
      <c r="AK2747" s="14">
        <f t="shared" si="1647"/>
        <v>0.87999999999999989</v>
      </c>
      <c r="AL2747" s="24">
        <f t="shared" si="1641"/>
        <v>938.23814707957717</v>
      </c>
      <c r="AM2747" s="14">
        <f t="shared" si="1642"/>
        <v>717.6327309838606</v>
      </c>
      <c r="AN2747" s="138" t="str">
        <f t="shared" si="1643"/>
        <v>modifiée</v>
      </c>
      <c r="AP2747" s="124"/>
    </row>
    <row r="2748" spans="2:42" x14ac:dyDescent="0.25">
      <c r="B2748" s="3">
        <f t="shared" si="1624"/>
        <v>13650</v>
      </c>
      <c r="C2748" s="14">
        <f t="shared" si="1625"/>
        <v>227.5</v>
      </c>
      <c r="D2748" s="11">
        <f t="shared" si="1626"/>
        <v>1144.8069312992475</v>
      </c>
      <c r="E2748" s="11">
        <f t="shared" si="1611"/>
        <v>1187.5248346675817</v>
      </c>
      <c r="F2748" s="11">
        <f t="shared" si="1627"/>
        <v>658.12287487835886</v>
      </c>
      <c r="G2748" s="11">
        <f t="shared" si="1612"/>
        <v>936.86189346992967</v>
      </c>
      <c r="H2748" s="11">
        <f t="shared" si="1613"/>
        <v>768.40090098779342</v>
      </c>
      <c r="I2748" s="24">
        <f t="shared" si="1628"/>
        <v>658.12287487835886</v>
      </c>
      <c r="J2748" s="12">
        <f t="shared" si="1614"/>
        <v>0.19373488627439128</v>
      </c>
      <c r="K2748" s="24">
        <f t="shared" si="1615"/>
        <v>828.77501199748815</v>
      </c>
      <c r="L2748" s="12">
        <f t="shared" si="1629"/>
        <v>0.13946456085432987</v>
      </c>
      <c r="M2748" s="24">
        <f t="shared" si="1630"/>
        <v>936.86189346992967</v>
      </c>
      <c r="N2748" s="12">
        <f t="shared" si="1616"/>
        <v>0.74105830475257228</v>
      </c>
      <c r="O2748" s="24">
        <f t="shared" si="1617"/>
        <v>650</v>
      </c>
      <c r="P2748" s="12">
        <f t="shared" si="1631"/>
        <v>0.19186451526451312</v>
      </c>
      <c r="Q2748" s="24">
        <f t="shared" si="1632"/>
        <v>768.40090098779342</v>
      </c>
      <c r="R2748" s="12">
        <f t="shared" si="1618"/>
        <v>0.28294107518134431</v>
      </c>
      <c r="S2748" s="24">
        <f t="shared" si="1619"/>
        <v>1021.4591100576945</v>
      </c>
      <c r="T2748" s="12">
        <f t="shared" si="1633"/>
        <v>0.15285371924514499</v>
      </c>
      <c r="W2748" s="24">
        <f t="shared" si="1634"/>
        <v>1159.0783307404949</v>
      </c>
      <c r="X2748" s="24">
        <f t="shared" si="1635"/>
        <v>650</v>
      </c>
      <c r="Y2748" s="13">
        <f t="shared" si="1620"/>
        <v>0.23475533790211467</v>
      </c>
      <c r="Z2748" s="24">
        <f t="shared" si="1621"/>
        <v>711.16259817716809</v>
      </c>
      <c r="AA2748" s="24">
        <f t="shared" si="1622"/>
        <v>9565.0360964661486</v>
      </c>
      <c r="AB2748" s="24">
        <f t="shared" si="1636"/>
        <v>963.73961586414418</v>
      </c>
      <c r="AC2748" s="24">
        <f t="shared" si="1637"/>
        <v>768.40090098779342</v>
      </c>
      <c r="AD2748" s="123">
        <f t="shared" si="1638"/>
        <v>13650</v>
      </c>
      <c r="AE2748" s="14">
        <f t="shared" si="1639"/>
        <v>227.5</v>
      </c>
      <c r="AF2748" s="24">
        <f t="shared" si="1623"/>
        <v>500</v>
      </c>
      <c r="AG2748" s="3">
        <f t="shared" si="1640"/>
        <v>-1</v>
      </c>
      <c r="AH2748" s="14">
        <f t="shared" si="1644"/>
        <v>0</v>
      </c>
      <c r="AI2748" s="14">
        <f t="shared" si="1645"/>
        <v>0</v>
      </c>
      <c r="AJ2748" s="14">
        <f t="shared" si="1646"/>
        <v>0.64999999999999991</v>
      </c>
      <c r="AK2748" s="14">
        <f t="shared" si="1647"/>
        <v>0.87999999999999989</v>
      </c>
      <c r="AL2748" s="24">
        <f t="shared" si="1641"/>
        <v>938.41779670601784</v>
      </c>
      <c r="AM2748" s="14">
        <f t="shared" si="1642"/>
        <v>717.75726267154073</v>
      </c>
      <c r="AN2748" s="138" t="str">
        <f t="shared" si="1643"/>
        <v>modifiée</v>
      </c>
      <c r="AP2748" s="124"/>
    </row>
    <row r="2749" spans="2:42" x14ac:dyDescent="0.25">
      <c r="B2749" s="3">
        <f t="shared" si="1624"/>
        <v>13655</v>
      </c>
      <c r="C2749" s="14">
        <f t="shared" si="1625"/>
        <v>227.58333333333334</v>
      </c>
      <c r="D2749" s="11">
        <f t="shared" si="1626"/>
        <v>1144.8617744902904</v>
      </c>
      <c r="E2749" s="11">
        <f t="shared" si="1611"/>
        <v>1187.7456100939539</v>
      </c>
      <c r="F2749" s="11">
        <f t="shared" si="1627"/>
        <v>658.26233943921318</v>
      </c>
      <c r="G2749" s="11">
        <f t="shared" si="1612"/>
        <v>937.05375798519424</v>
      </c>
      <c r="H2749" s="11">
        <f t="shared" si="1613"/>
        <v>768.55375470703859</v>
      </c>
      <c r="I2749" s="24">
        <f t="shared" si="1628"/>
        <v>658.26233943921318</v>
      </c>
      <c r="J2749" s="12">
        <f t="shared" si="1614"/>
        <v>0.19366835740687582</v>
      </c>
      <c r="K2749" s="24">
        <f t="shared" si="1615"/>
        <v>829.05971241892803</v>
      </c>
      <c r="L2749" s="12">
        <f t="shared" si="1629"/>
        <v>0.13939556350625798</v>
      </c>
      <c r="M2749" s="24">
        <f t="shared" si="1630"/>
        <v>937.05375798519424</v>
      </c>
      <c r="N2749" s="12">
        <f t="shared" si="1616"/>
        <v>0.74105830475257228</v>
      </c>
      <c r="O2749" s="24">
        <f t="shared" si="1617"/>
        <v>650</v>
      </c>
      <c r="P2749" s="12">
        <f t="shared" si="1631"/>
        <v>0.19173685381946698</v>
      </c>
      <c r="Q2749" s="24">
        <f t="shared" si="1632"/>
        <v>768.55375470703859</v>
      </c>
      <c r="R2749" s="12">
        <f t="shared" si="1618"/>
        <v>0.28347928128336014</v>
      </c>
      <c r="S2749" s="24">
        <f t="shared" si="1619"/>
        <v>1019.5197953977168</v>
      </c>
      <c r="T2749" s="12">
        <f t="shared" si="1633"/>
        <v>0.15307936829487206</v>
      </c>
      <c r="W2749" s="24">
        <f t="shared" si="1634"/>
        <v>1159.313086078397</v>
      </c>
      <c r="X2749" s="24">
        <f t="shared" si="1635"/>
        <v>650</v>
      </c>
      <c r="Y2749" s="13">
        <f t="shared" si="1620"/>
        <v>0.23474313978639869</v>
      </c>
      <c r="Z2749" s="24">
        <f t="shared" si="1621"/>
        <v>710.81310038892411</v>
      </c>
      <c r="AA2749" s="24">
        <f t="shared" si="1622"/>
        <v>9564.8516329740323</v>
      </c>
      <c r="AB2749" s="24">
        <f t="shared" si="1636"/>
        <v>963.93342039271784</v>
      </c>
      <c r="AC2749" s="24">
        <f t="shared" si="1637"/>
        <v>768.55375470703859</v>
      </c>
      <c r="AD2749" s="123">
        <f t="shared" si="1638"/>
        <v>13655</v>
      </c>
      <c r="AE2749" s="14">
        <f t="shared" si="1639"/>
        <v>227.58333333333334</v>
      </c>
      <c r="AF2749" s="24">
        <f t="shared" si="1623"/>
        <v>500</v>
      </c>
      <c r="AG2749" s="3">
        <f t="shared" si="1640"/>
        <v>-1</v>
      </c>
      <c r="AH2749" s="14">
        <f t="shared" si="1644"/>
        <v>0</v>
      </c>
      <c r="AI2749" s="14">
        <f t="shared" si="1645"/>
        <v>0</v>
      </c>
      <c r="AJ2749" s="14">
        <f t="shared" si="1646"/>
        <v>0.64999999999999991</v>
      </c>
      <c r="AK2749" s="14">
        <f t="shared" si="1647"/>
        <v>0.87999999999999989</v>
      </c>
      <c r="AL2749" s="24">
        <f t="shared" si="1641"/>
        <v>938.59754300106601</v>
      </c>
      <c r="AM2749" s="14">
        <f t="shared" si="1642"/>
        <v>717.88199992373495</v>
      </c>
      <c r="AN2749" s="138" t="str">
        <f t="shared" si="1643"/>
        <v>modifiée</v>
      </c>
      <c r="AP2749" s="124"/>
    </row>
    <row r="2750" spans="2:42" x14ac:dyDescent="0.25">
      <c r="B2750" s="3">
        <f t="shared" si="1624"/>
        <v>13660</v>
      </c>
      <c r="C2750" s="14">
        <f t="shared" si="1625"/>
        <v>227.66666666666666</v>
      </c>
      <c r="D2750" s="11">
        <f t="shared" si="1626"/>
        <v>1144.9165976143036</v>
      </c>
      <c r="E2750" s="11">
        <f t="shared" si="1611"/>
        <v>1187.9663855203262</v>
      </c>
      <c r="F2750" s="11">
        <f t="shared" si="1627"/>
        <v>658.40173500271942</v>
      </c>
      <c r="G2750" s="11">
        <f t="shared" si="1612"/>
        <v>937.24549483901376</v>
      </c>
      <c r="H2750" s="11">
        <f t="shared" si="1613"/>
        <v>768.70683407533352</v>
      </c>
      <c r="I2750" s="24">
        <f t="shared" si="1628"/>
        <v>658.40173500271942</v>
      </c>
      <c r="J2750" s="12">
        <f t="shared" si="1614"/>
        <v>0.19360167437771872</v>
      </c>
      <c r="K2750" s="24">
        <f t="shared" si="1615"/>
        <v>829.34526890057475</v>
      </c>
      <c r="L2750" s="12">
        <f t="shared" si="1629"/>
        <v>0.13932648943533868</v>
      </c>
      <c r="M2750" s="24">
        <f t="shared" si="1630"/>
        <v>937.24549483901376</v>
      </c>
      <c r="N2750" s="12">
        <f t="shared" si="1616"/>
        <v>0.74105830475257228</v>
      </c>
      <c r="O2750" s="24">
        <f t="shared" si="1617"/>
        <v>650</v>
      </c>
      <c r="P2750" s="12">
        <f t="shared" si="1631"/>
        <v>0.19160929270162522</v>
      </c>
      <c r="Q2750" s="24">
        <f t="shared" si="1632"/>
        <v>768.70683407533352</v>
      </c>
      <c r="R2750" s="12">
        <f t="shared" si="1618"/>
        <v>0.28401593974060502</v>
      </c>
      <c r="S2750" s="24">
        <f t="shared" si="1619"/>
        <v>1017.5933756304727</v>
      </c>
      <c r="T2750" s="12">
        <f t="shared" si="1633"/>
        <v>0.15330392786525079</v>
      </c>
      <c r="W2750" s="24">
        <f t="shared" si="1634"/>
        <v>1159.5478292181833</v>
      </c>
      <c r="X2750" s="24">
        <f t="shared" si="1635"/>
        <v>650</v>
      </c>
      <c r="Y2750" s="13">
        <f t="shared" si="1620"/>
        <v>0.23473097071147134</v>
      </c>
      <c r="Z2750" s="24">
        <f t="shared" si="1621"/>
        <v>710.46390755357152</v>
      </c>
      <c r="AA2750" s="24">
        <f t="shared" si="1622"/>
        <v>9564.6681357627986</v>
      </c>
      <c r="AB2750" s="24">
        <f t="shared" si="1636"/>
        <v>964.12733164675842</v>
      </c>
      <c r="AC2750" s="24">
        <f t="shared" si="1637"/>
        <v>768.70683407533352</v>
      </c>
      <c r="AD2750" s="123">
        <f t="shared" si="1638"/>
        <v>13660</v>
      </c>
      <c r="AE2750" s="14">
        <f t="shared" si="1639"/>
        <v>227.66666666666666</v>
      </c>
      <c r="AF2750" s="24">
        <f t="shared" si="1623"/>
        <v>500</v>
      </c>
      <c r="AG2750" s="3">
        <f t="shared" si="1640"/>
        <v>-1</v>
      </c>
      <c r="AH2750" s="14">
        <f t="shared" si="1644"/>
        <v>0</v>
      </c>
      <c r="AI2750" s="14">
        <f t="shared" si="1645"/>
        <v>0</v>
      </c>
      <c r="AJ2750" s="14">
        <f t="shared" si="1646"/>
        <v>0.64999999999999991</v>
      </c>
      <c r="AK2750" s="14">
        <f t="shared" si="1647"/>
        <v>0.87999999999999989</v>
      </c>
      <c r="AL2750" s="24">
        <f t="shared" si="1641"/>
        <v>938.77738546078001</v>
      </c>
      <c r="AM2750" s="14">
        <f t="shared" si="1642"/>
        <v>718.0069417033767</v>
      </c>
      <c r="AN2750" s="138" t="str">
        <f t="shared" si="1643"/>
        <v>modifiée</v>
      </c>
      <c r="AP2750" s="124"/>
    </row>
    <row r="2751" spans="2:42" x14ac:dyDescent="0.25">
      <c r="B2751" s="3">
        <f t="shared" si="1624"/>
        <v>13665</v>
      </c>
      <c r="C2751" s="14">
        <f t="shared" si="1625"/>
        <v>227.75</v>
      </c>
      <c r="D2751" s="11">
        <f t="shared" si="1626"/>
        <v>1144.9714006859667</v>
      </c>
      <c r="E2751" s="11">
        <f t="shared" si="1611"/>
        <v>1188.1871609466984</v>
      </c>
      <c r="F2751" s="11">
        <f t="shared" si="1627"/>
        <v>658.54106149215477</v>
      </c>
      <c r="G2751" s="11">
        <f t="shared" si="1612"/>
        <v>937.43710413171539</v>
      </c>
      <c r="H2751" s="11">
        <f t="shared" si="1613"/>
        <v>768.86013800319881</v>
      </c>
      <c r="I2751" s="24">
        <f t="shared" si="1628"/>
        <v>658.54106149215477</v>
      </c>
      <c r="J2751" s="12">
        <f t="shared" si="1614"/>
        <v>0.1935348367119088</v>
      </c>
      <c r="K2751" s="24">
        <f t="shared" si="1615"/>
        <v>829.63168504593443</v>
      </c>
      <c r="L2751" s="12">
        <f t="shared" si="1629"/>
        <v>0.13925733837547813</v>
      </c>
      <c r="M2751" s="24">
        <f t="shared" si="1630"/>
        <v>937.43710413171539</v>
      </c>
      <c r="N2751" s="12">
        <f t="shared" si="1616"/>
        <v>0.74105830475257228</v>
      </c>
      <c r="O2751" s="24">
        <f t="shared" si="1617"/>
        <v>650</v>
      </c>
      <c r="P2751" s="12">
        <f t="shared" si="1631"/>
        <v>0.19148183183148465</v>
      </c>
      <c r="Q2751" s="24">
        <f t="shared" si="1632"/>
        <v>768.86013800319881</v>
      </c>
      <c r="R2751" s="12">
        <f t="shared" si="1618"/>
        <v>0.28455105168281392</v>
      </c>
      <c r="S2751" s="24">
        <f t="shared" si="1619"/>
        <v>1015.6797423320111</v>
      </c>
      <c r="T2751" s="12">
        <f t="shared" si="1633"/>
        <v>0.15352739990559625</v>
      </c>
      <c r="W2751" s="24">
        <f t="shared" si="1634"/>
        <v>1159.7825601888949</v>
      </c>
      <c r="X2751" s="24">
        <f t="shared" si="1635"/>
        <v>650</v>
      </c>
      <c r="Y2751" s="13">
        <f t="shared" si="1620"/>
        <v>0.23471883053535064</v>
      </c>
      <c r="Z2751" s="24">
        <f t="shared" si="1621"/>
        <v>710.1150189450891</v>
      </c>
      <c r="AA2751" s="24">
        <f t="shared" si="1622"/>
        <v>9564.4855993433393</v>
      </c>
      <c r="AB2751" s="24">
        <f t="shared" si="1636"/>
        <v>964.32134909604679</v>
      </c>
      <c r="AC2751" s="24">
        <f t="shared" si="1637"/>
        <v>768.86013800319881</v>
      </c>
      <c r="AD2751" s="123">
        <f t="shared" si="1638"/>
        <v>13665</v>
      </c>
      <c r="AE2751" s="14">
        <f t="shared" si="1639"/>
        <v>227.75</v>
      </c>
      <c r="AF2751" s="24">
        <f t="shared" si="1623"/>
        <v>500</v>
      </c>
      <c r="AG2751" s="3">
        <f t="shared" si="1640"/>
        <v>-1</v>
      </c>
      <c r="AH2751" s="14">
        <f t="shared" si="1644"/>
        <v>0</v>
      </c>
      <c r="AI2751" s="14">
        <f t="shared" si="1645"/>
        <v>0</v>
      </c>
      <c r="AJ2751" s="14">
        <f t="shared" si="1646"/>
        <v>0.64999999999999991</v>
      </c>
      <c r="AK2751" s="14">
        <f t="shared" si="1647"/>
        <v>0.87999999999999989</v>
      </c>
      <c r="AL2751" s="24">
        <f t="shared" si="1641"/>
        <v>938.95732358209989</v>
      </c>
      <c r="AM2751" s="14">
        <f t="shared" si="1642"/>
        <v>718.13208697530501</v>
      </c>
      <c r="AN2751" s="138" t="str">
        <f t="shared" si="1643"/>
        <v>modifiée</v>
      </c>
      <c r="AP2751" s="124"/>
    </row>
    <row r="2752" spans="2:42" x14ac:dyDescent="0.25">
      <c r="B2752" s="3">
        <f t="shared" si="1624"/>
        <v>13670</v>
      </c>
      <c r="C2752" s="14">
        <f t="shared" si="1625"/>
        <v>227.83333333333334</v>
      </c>
      <c r="D2752" s="11">
        <f t="shared" si="1626"/>
        <v>1145.0261837199432</v>
      </c>
      <c r="E2752" s="11">
        <f t="shared" si="1611"/>
        <v>1188.4079363730707</v>
      </c>
      <c r="F2752" s="11">
        <f t="shared" si="1627"/>
        <v>658.68031883053027</v>
      </c>
      <c r="G2752" s="11">
        <f t="shared" si="1612"/>
        <v>937.62858596354693</v>
      </c>
      <c r="H2752" s="11">
        <f t="shared" si="1613"/>
        <v>769.01366540310437</v>
      </c>
      <c r="I2752" s="24">
        <f t="shared" si="1628"/>
        <v>658.68031883053027</v>
      </c>
      <c r="J2752" s="12">
        <f t="shared" si="1614"/>
        <v>0.19346784393273966</v>
      </c>
      <c r="K2752" s="24">
        <f t="shared" si="1615"/>
        <v>829.91896447769</v>
      </c>
      <c r="L2752" s="12">
        <f t="shared" si="1629"/>
        <v>0.13918811005955534</v>
      </c>
      <c r="M2752" s="24">
        <f t="shared" si="1630"/>
        <v>937.62858596354693</v>
      </c>
      <c r="N2752" s="12">
        <f t="shared" si="1616"/>
        <v>0.74105830475257228</v>
      </c>
      <c r="O2752" s="24">
        <f t="shared" si="1617"/>
        <v>650</v>
      </c>
      <c r="P2752" s="12">
        <f t="shared" si="1631"/>
        <v>0.19135447112960144</v>
      </c>
      <c r="Q2752" s="24">
        <f t="shared" si="1632"/>
        <v>769.01366540310437</v>
      </c>
      <c r="R2752" s="12">
        <f t="shared" si="1618"/>
        <v>0.28508461829918608</v>
      </c>
      <c r="S2752" s="24">
        <f t="shared" si="1619"/>
        <v>1013.7787881287747</v>
      </c>
      <c r="T2752" s="12">
        <f t="shared" si="1633"/>
        <v>0.15374978639506351</v>
      </c>
      <c r="W2752" s="24">
        <f t="shared" si="1634"/>
        <v>1160.0172790194301</v>
      </c>
      <c r="X2752" s="24">
        <f t="shared" si="1635"/>
        <v>650</v>
      </c>
      <c r="Y2752" s="13">
        <f t="shared" si="1620"/>
        <v>0.23470671911684404</v>
      </c>
      <c r="Z2752" s="24">
        <f t="shared" si="1621"/>
        <v>709.76643384101408</v>
      </c>
      <c r="AA2752" s="24">
        <f t="shared" si="1622"/>
        <v>9564.3040182575423</v>
      </c>
      <c r="AB2752" s="24">
        <f t="shared" si="1636"/>
        <v>964.51547221126725</v>
      </c>
      <c r="AC2752" s="24">
        <f t="shared" si="1637"/>
        <v>769.01366540310437</v>
      </c>
      <c r="AD2752" s="123">
        <f t="shared" si="1638"/>
        <v>13670</v>
      </c>
      <c r="AE2752" s="14">
        <f t="shared" si="1639"/>
        <v>227.83333333333334</v>
      </c>
      <c r="AF2752" s="24">
        <f t="shared" si="1623"/>
        <v>500</v>
      </c>
      <c r="AG2752" s="3">
        <f t="shared" si="1640"/>
        <v>-1</v>
      </c>
      <c r="AH2752" s="14">
        <f t="shared" si="1644"/>
        <v>0</v>
      </c>
      <c r="AI2752" s="14">
        <f t="shared" si="1645"/>
        <v>0</v>
      </c>
      <c r="AJ2752" s="14">
        <f t="shared" si="1646"/>
        <v>0.64999999999999991</v>
      </c>
      <c r="AK2752" s="14">
        <f t="shared" si="1647"/>
        <v>0.87999999999999989</v>
      </c>
      <c r="AL2752" s="24">
        <f t="shared" si="1641"/>
        <v>939.13735686286145</v>
      </c>
      <c r="AM2752" s="14">
        <f t="shared" si="1642"/>
        <v>718.25743470629277</v>
      </c>
      <c r="AN2752" s="138" t="str">
        <f t="shared" si="1643"/>
        <v>modifiée</v>
      </c>
      <c r="AP2752" s="124"/>
    </row>
    <row r="2753" spans="2:42" x14ac:dyDescent="0.25">
      <c r="B2753" s="3">
        <f t="shared" si="1624"/>
        <v>13675</v>
      </c>
      <c r="C2753" s="14">
        <f t="shared" si="1625"/>
        <v>227.91666666666666</v>
      </c>
      <c r="D2753" s="11">
        <f t="shared" si="1626"/>
        <v>1145.0809467308807</v>
      </c>
      <c r="E2753" s="11">
        <f t="shared" si="1611"/>
        <v>1188.6287117994427</v>
      </c>
      <c r="F2753" s="11">
        <f t="shared" si="1627"/>
        <v>658.8195069405898</v>
      </c>
      <c r="G2753" s="11">
        <f t="shared" si="1612"/>
        <v>937.81994043467648</v>
      </c>
      <c r="H2753" s="11">
        <f t="shared" si="1613"/>
        <v>769.16741518949948</v>
      </c>
      <c r="I2753" s="24">
        <f t="shared" si="1628"/>
        <v>658.8195069405898</v>
      </c>
      <c r="J2753" s="12">
        <f t="shared" si="1614"/>
        <v>0.19340069556180406</v>
      </c>
      <c r="K2753" s="24">
        <f t="shared" si="1615"/>
        <v>830.20711083782248</v>
      </c>
      <c r="L2753" s="12">
        <f t="shared" si="1629"/>
        <v>0.13911880421940515</v>
      </c>
      <c r="M2753" s="24">
        <f t="shared" si="1630"/>
        <v>937.81994043467648</v>
      </c>
      <c r="N2753" s="12">
        <f t="shared" si="1616"/>
        <v>0.74105830475257228</v>
      </c>
      <c r="O2753" s="24">
        <f t="shared" si="1617"/>
        <v>650</v>
      </c>
      <c r="P2753" s="12">
        <f t="shared" si="1631"/>
        <v>0.19122721051653971</v>
      </c>
      <c r="Q2753" s="24">
        <f t="shared" si="1632"/>
        <v>769.16741518949948</v>
      </c>
      <c r="R2753" s="12">
        <f t="shared" si="1618"/>
        <v>0.28561664083749772</v>
      </c>
      <c r="S2753" s="24">
        <f t="shared" si="1619"/>
        <v>1011.8904066865548</v>
      </c>
      <c r="T2753" s="12">
        <f t="shared" si="1633"/>
        <v>0.15397108934206943</v>
      </c>
      <c r="W2753" s="24">
        <f t="shared" si="1634"/>
        <v>1160.2519857385471</v>
      </c>
      <c r="X2753" s="24">
        <f t="shared" si="1635"/>
        <v>650</v>
      </c>
      <c r="Y2753" s="13">
        <f t="shared" si="1620"/>
        <v>0.23469463631553455</v>
      </c>
      <c r="Z2753" s="24">
        <f t="shared" si="1621"/>
        <v>709.41815152239087</v>
      </c>
      <c r="AA2753" s="24">
        <f t="shared" si="1622"/>
        <v>9564.1233870777378</v>
      </c>
      <c r="AB2753" s="24">
        <f t="shared" si="1636"/>
        <v>964.70970046402329</v>
      </c>
      <c r="AC2753" s="24">
        <f t="shared" si="1637"/>
        <v>769.16741518949948</v>
      </c>
      <c r="AD2753" s="123">
        <f t="shared" si="1638"/>
        <v>13675</v>
      </c>
      <c r="AE2753" s="14">
        <f t="shared" si="1639"/>
        <v>227.91666666666666</v>
      </c>
      <c r="AF2753" s="24">
        <f t="shared" si="1623"/>
        <v>500</v>
      </c>
      <c r="AG2753" s="3">
        <f t="shared" si="1640"/>
        <v>-1</v>
      </c>
      <c r="AH2753" s="14">
        <f t="shared" si="1644"/>
        <v>0</v>
      </c>
      <c r="AI2753" s="14">
        <f t="shared" si="1645"/>
        <v>0</v>
      </c>
      <c r="AJ2753" s="14">
        <f t="shared" si="1646"/>
        <v>0.64999999999999991</v>
      </c>
      <c r="AK2753" s="14">
        <f t="shared" si="1647"/>
        <v>0.87999999999999989</v>
      </c>
      <c r="AL2753" s="24">
        <f t="shared" si="1641"/>
        <v>939.31748480181068</v>
      </c>
      <c r="AM2753" s="14">
        <f t="shared" si="1642"/>
        <v>718.38298386507427</v>
      </c>
      <c r="AN2753" s="138" t="str">
        <f t="shared" si="1643"/>
        <v>modifiée</v>
      </c>
      <c r="AP2753" s="124"/>
    </row>
    <row r="2754" spans="2:42" x14ac:dyDescent="0.25">
      <c r="B2754" s="3">
        <f t="shared" si="1624"/>
        <v>13680</v>
      </c>
      <c r="C2754" s="14">
        <f t="shared" si="1625"/>
        <v>228</v>
      </c>
      <c r="D2754" s="11">
        <f t="shared" si="1626"/>
        <v>1145.1356897334101</v>
      </c>
      <c r="E2754" s="11">
        <f t="shared" si="1611"/>
        <v>1188.849487225815</v>
      </c>
      <c r="F2754" s="11">
        <f t="shared" si="1627"/>
        <v>658.95862574480918</v>
      </c>
      <c r="G2754" s="11">
        <f t="shared" si="1612"/>
        <v>938.01116764519304</v>
      </c>
      <c r="H2754" s="11">
        <f t="shared" si="1613"/>
        <v>769.3213862788416</v>
      </c>
      <c r="I2754" s="24">
        <f t="shared" si="1628"/>
        <v>658.95862574480918</v>
      </c>
      <c r="J2754" s="12">
        <f t="shared" si="1614"/>
        <v>0.19333339111898748</v>
      </c>
      <c r="K2754" s="24">
        <f t="shared" si="1615"/>
        <v>830.49612778773428</v>
      </c>
      <c r="L2754" s="12">
        <f t="shared" si="1629"/>
        <v>0.13904942058584491</v>
      </c>
      <c r="M2754" s="24">
        <f t="shared" si="1630"/>
        <v>938.01116764519304</v>
      </c>
      <c r="N2754" s="12">
        <f t="shared" si="1616"/>
        <v>0.74105830475257228</v>
      </c>
      <c r="O2754" s="24">
        <f t="shared" si="1617"/>
        <v>650</v>
      </c>
      <c r="P2754" s="12">
        <f t="shared" si="1631"/>
        <v>0.19110004991299245</v>
      </c>
      <c r="Q2754" s="24">
        <f t="shared" si="1632"/>
        <v>769.3213862788416</v>
      </c>
      <c r="R2754" s="12">
        <f t="shared" si="1618"/>
        <v>0.28614712060321768</v>
      </c>
      <c r="S2754" s="24">
        <f t="shared" si="1619"/>
        <v>1010.0144926995755</v>
      </c>
      <c r="T2754" s="12">
        <f t="shared" si="1633"/>
        <v>0.15419131078378354</v>
      </c>
      <c r="W2754" s="24">
        <f t="shared" si="1634"/>
        <v>1160.4866803748625</v>
      </c>
      <c r="X2754" s="24">
        <f t="shared" si="1635"/>
        <v>650</v>
      </c>
      <c r="Y2754" s="13">
        <f t="shared" si="1620"/>
        <v>0.23468258199179245</v>
      </c>
      <c r="Z2754" s="24">
        <f t="shared" si="1621"/>
        <v>709.07017127381096</v>
      </c>
      <c r="AA2754" s="24">
        <f t="shared" si="1622"/>
        <v>9563.9437004071733</v>
      </c>
      <c r="AB2754" s="24">
        <f t="shared" si="1636"/>
        <v>964.90403332685207</v>
      </c>
      <c r="AC2754" s="24">
        <f t="shared" si="1637"/>
        <v>769.3213862788416</v>
      </c>
      <c r="AD2754" s="123">
        <f t="shared" si="1638"/>
        <v>13680</v>
      </c>
      <c r="AE2754" s="14">
        <f t="shared" si="1639"/>
        <v>228</v>
      </c>
      <c r="AF2754" s="24">
        <f t="shared" si="1623"/>
        <v>500</v>
      </c>
      <c r="AG2754" s="3">
        <f t="shared" si="1640"/>
        <v>-1</v>
      </c>
      <c r="AH2754" s="14">
        <f t="shared" si="1644"/>
        <v>0</v>
      </c>
      <c r="AI2754" s="14">
        <f t="shared" si="1645"/>
        <v>0</v>
      </c>
      <c r="AJ2754" s="14">
        <f t="shared" si="1646"/>
        <v>0.64999999999999991</v>
      </c>
      <c r="AK2754" s="14">
        <f t="shared" si="1647"/>
        <v>0.87999999999999989</v>
      </c>
      <c r="AL2754" s="24">
        <f t="shared" si="1641"/>
        <v>939.49770689861714</v>
      </c>
      <c r="AM2754" s="14">
        <f t="shared" si="1642"/>
        <v>718.50873342237173</v>
      </c>
      <c r="AN2754" s="138" t="str">
        <f t="shared" si="1643"/>
        <v>modifiée</v>
      </c>
      <c r="AP2754" s="124"/>
    </row>
    <row r="2755" spans="2:42" x14ac:dyDescent="0.25">
      <c r="B2755" s="3">
        <f t="shared" si="1624"/>
        <v>13685</v>
      </c>
      <c r="C2755" s="14">
        <f t="shared" si="1625"/>
        <v>228.08333333333334</v>
      </c>
      <c r="D2755" s="11">
        <f t="shared" si="1626"/>
        <v>1145.1904127421471</v>
      </c>
      <c r="E2755" s="11">
        <f t="shared" si="1611"/>
        <v>1189.0702626521872</v>
      </c>
      <c r="F2755" s="11">
        <f t="shared" si="1627"/>
        <v>659.097675165395</v>
      </c>
      <c r="G2755" s="11">
        <f t="shared" si="1612"/>
        <v>938.202267695106</v>
      </c>
      <c r="H2755" s="11">
        <f t="shared" si="1613"/>
        <v>769.47557758962535</v>
      </c>
      <c r="I2755" s="24">
        <f t="shared" si="1628"/>
        <v>659.097675165395</v>
      </c>
      <c r="J2755" s="12">
        <f t="shared" si="1614"/>
        <v>0.19326593012246215</v>
      </c>
      <c r="K2755" s="24">
        <f t="shared" si="1615"/>
        <v>830.78601900837248</v>
      </c>
      <c r="L2755" s="12">
        <f t="shared" si="1629"/>
        <v>0.13897995888863104</v>
      </c>
      <c r="M2755" s="24">
        <f t="shared" si="1630"/>
        <v>938.202267695106</v>
      </c>
      <c r="N2755" s="12">
        <f t="shared" si="1616"/>
        <v>0.74105830475257228</v>
      </c>
      <c r="O2755" s="24">
        <f t="shared" si="1617"/>
        <v>650</v>
      </c>
      <c r="P2755" s="12">
        <f t="shared" si="1631"/>
        <v>0.19097298923962575</v>
      </c>
      <c r="Q2755" s="24">
        <f t="shared" si="1632"/>
        <v>769.47557758962535</v>
      </c>
      <c r="R2755" s="12">
        <f t="shared" si="1618"/>
        <v>0.2866760589586333</v>
      </c>
      <c r="S2755" s="24">
        <f t="shared" si="1619"/>
        <v>1008.1509418796882</v>
      </c>
      <c r="T2755" s="12">
        <f t="shared" si="1633"/>
        <v>0.15441045278552049</v>
      </c>
      <c r="W2755" s="24">
        <f t="shared" si="1634"/>
        <v>1160.7213629568544</v>
      </c>
      <c r="X2755" s="24">
        <f t="shared" si="1635"/>
        <v>650</v>
      </c>
      <c r="Y2755" s="13">
        <f t="shared" si="1620"/>
        <v>0.23467055600675624</v>
      </c>
      <c r="Z2755" s="24">
        <f t="shared" si="1621"/>
        <v>708.72249238332188</v>
      </c>
      <c r="AA2755" s="24">
        <f t="shared" si="1622"/>
        <v>9563.7649528792681</v>
      </c>
      <c r="AB2755" s="24">
        <f t="shared" si="1636"/>
        <v>965.09847027323985</v>
      </c>
      <c r="AC2755" s="24">
        <f t="shared" si="1637"/>
        <v>769.47557758962535</v>
      </c>
      <c r="AD2755" s="123">
        <f t="shared" si="1638"/>
        <v>13685</v>
      </c>
      <c r="AE2755" s="14">
        <f t="shared" si="1639"/>
        <v>228.08333333333334</v>
      </c>
      <c r="AF2755" s="24">
        <f t="shared" si="1623"/>
        <v>500</v>
      </c>
      <c r="AG2755" s="3">
        <f t="shared" si="1640"/>
        <v>-1</v>
      </c>
      <c r="AH2755" s="14">
        <f t="shared" si="1644"/>
        <v>0</v>
      </c>
      <c r="AI2755" s="14">
        <f t="shared" si="1645"/>
        <v>0</v>
      </c>
      <c r="AJ2755" s="14">
        <f t="shared" si="1646"/>
        <v>0.64999999999999991</v>
      </c>
      <c r="AK2755" s="14">
        <f t="shared" si="1647"/>
        <v>0.87999999999999989</v>
      </c>
      <c r="AL2755" s="24">
        <f t="shared" si="1641"/>
        <v>939.67802265388832</v>
      </c>
      <c r="AM2755" s="14">
        <f t="shared" si="1642"/>
        <v>718.63468235092239</v>
      </c>
      <c r="AN2755" s="138" t="str">
        <f t="shared" si="1643"/>
        <v>modifiée</v>
      </c>
      <c r="AP2755" s="124"/>
    </row>
    <row r="2756" spans="2:42" x14ac:dyDescent="0.25">
      <c r="B2756" s="3">
        <f t="shared" si="1624"/>
        <v>13690</v>
      </c>
      <c r="C2756" s="14">
        <f t="shared" si="1625"/>
        <v>228.16666666666666</v>
      </c>
      <c r="D2756" s="11">
        <f t="shared" si="1626"/>
        <v>1145.2451157716912</v>
      </c>
      <c r="E2756" s="11">
        <f t="shared" si="1611"/>
        <v>1189.2910380785593</v>
      </c>
      <c r="F2756" s="11">
        <f t="shared" si="1627"/>
        <v>659.23665512428363</v>
      </c>
      <c r="G2756" s="11">
        <f t="shared" si="1612"/>
        <v>938.39324068434564</v>
      </c>
      <c r="H2756" s="11">
        <f t="shared" si="1613"/>
        <v>769.6299880424109</v>
      </c>
      <c r="I2756" s="24">
        <f t="shared" si="1628"/>
        <v>659.23665512428363</v>
      </c>
      <c r="J2756" s="12">
        <f t="shared" si="1614"/>
        <v>0.19319831208868124</v>
      </c>
      <c r="K2756" s="24">
        <f t="shared" si="1615"/>
        <v>831.07678820035312</v>
      </c>
      <c r="L2756" s="12">
        <f t="shared" si="1629"/>
        <v>0.13891041885649041</v>
      </c>
      <c r="M2756" s="24">
        <f t="shared" si="1630"/>
        <v>938.39324068434564</v>
      </c>
      <c r="N2756" s="12">
        <f t="shared" si="1616"/>
        <v>0.74105830475257228</v>
      </c>
      <c r="O2756" s="24">
        <f t="shared" si="1617"/>
        <v>650</v>
      </c>
      <c r="P2756" s="12">
        <f t="shared" si="1631"/>
        <v>0.19084602841721734</v>
      </c>
      <c r="Q2756" s="24">
        <f t="shared" si="1632"/>
        <v>769.6299880424109</v>
      </c>
      <c r="R2756" s="12">
        <f t="shared" si="1618"/>
        <v>0.28720345732198171</v>
      </c>
      <c r="S2756" s="24">
        <f t="shared" si="1619"/>
        <v>1006.2996509456816</v>
      </c>
      <c r="T2756" s="12">
        <f t="shared" si="1633"/>
        <v>0.15462851744024939</v>
      </c>
      <c r="W2756" s="24">
        <f t="shared" si="1634"/>
        <v>1160.956033512861</v>
      </c>
      <c r="X2756" s="24">
        <f t="shared" si="1635"/>
        <v>650</v>
      </c>
      <c r="Y2756" s="13">
        <f t="shared" si="1620"/>
        <v>0.23465855822233572</v>
      </c>
      <c r="Z2756" s="24">
        <f t="shared" si="1621"/>
        <v>708.37511414245569</v>
      </c>
      <c r="AA2756" s="24">
        <f t="shared" si="1622"/>
        <v>9563.5871391577166</v>
      </c>
      <c r="AB2756" s="24">
        <f t="shared" si="1636"/>
        <v>965.29301077763603</v>
      </c>
      <c r="AC2756" s="24">
        <f t="shared" si="1637"/>
        <v>769.6299880424109</v>
      </c>
      <c r="AD2756" s="123">
        <f t="shared" si="1638"/>
        <v>13690</v>
      </c>
      <c r="AE2756" s="14">
        <f t="shared" si="1639"/>
        <v>228.16666666666666</v>
      </c>
      <c r="AF2756" s="24">
        <f t="shared" si="1623"/>
        <v>500</v>
      </c>
      <c r="AG2756" s="3">
        <f t="shared" si="1640"/>
        <v>-1</v>
      </c>
      <c r="AH2756" s="14">
        <f t="shared" si="1644"/>
        <v>0</v>
      </c>
      <c r="AI2756" s="14">
        <f t="shared" si="1645"/>
        <v>0</v>
      </c>
      <c r="AJ2756" s="14">
        <f t="shared" si="1646"/>
        <v>0.64999999999999991</v>
      </c>
      <c r="AK2756" s="14">
        <f t="shared" si="1647"/>
        <v>0.87999999999999989</v>
      </c>
      <c r="AL2756" s="24">
        <f t="shared" si="1641"/>
        <v>939.85843156918281</v>
      </c>
      <c r="AM2756" s="14">
        <f t="shared" si="1642"/>
        <v>718.7608296255047</v>
      </c>
      <c r="AN2756" s="138" t="str">
        <f t="shared" si="1643"/>
        <v>modifiée</v>
      </c>
      <c r="AP2756" s="124"/>
    </row>
    <row r="2757" spans="2:42" x14ac:dyDescent="0.25">
      <c r="B2757" s="3">
        <f t="shared" si="1624"/>
        <v>13695</v>
      </c>
      <c r="C2757" s="14">
        <f t="shared" si="1625"/>
        <v>228.25</v>
      </c>
      <c r="D2757" s="11">
        <f t="shared" si="1626"/>
        <v>1145.2997988366253</v>
      </c>
      <c r="E2757" s="11">
        <f t="shared" si="1611"/>
        <v>1189.5118135049315</v>
      </c>
      <c r="F2757" s="11">
        <f t="shared" si="1627"/>
        <v>659.37556554314017</v>
      </c>
      <c r="G2757" s="11">
        <f t="shared" si="1612"/>
        <v>938.58408671276288</v>
      </c>
      <c r="H2757" s="11">
        <f t="shared" si="1613"/>
        <v>769.7846165598512</v>
      </c>
      <c r="I2757" s="24">
        <f t="shared" si="1628"/>
        <v>659.37556554314017</v>
      </c>
      <c r="J2757" s="12">
        <f t="shared" si="1614"/>
        <v>0.19313053653237242</v>
      </c>
      <c r="K2757" s="24">
        <f t="shared" si="1615"/>
        <v>831.36843908408673</v>
      </c>
      <c r="L2757" s="12">
        <f t="shared" si="1629"/>
        <v>0.13884080021710737</v>
      </c>
      <c r="M2757" s="24">
        <f t="shared" si="1630"/>
        <v>938.58408671276288</v>
      </c>
      <c r="N2757" s="12">
        <f t="shared" si="1616"/>
        <v>0.74105830475257228</v>
      </c>
      <c r="O2757" s="24">
        <f t="shared" si="1617"/>
        <v>650</v>
      </c>
      <c r="P2757" s="12">
        <f t="shared" si="1631"/>
        <v>0.19071916736662217</v>
      </c>
      <c r="Q2757" s="24">
        <f t="shared" si="1632"/>
        <v>769.7846165598512</v>
      </c>
      <c r="R2757" s="12">
        <f t="shared" si="1618"/>
        <v>0.28772931716658651</v>
      </c>
      <c r="S2757" s="24">
        <f t="shared" si="1619"/>
        <v>1004.4605176127172</v>
      </c>
      <c r="T2757" s="12">
        <f t="shared" si="1633"/>
        <v>0.15484550686804177</v>
      </c>
      <c r="W2757" s="24">
        <f t="shared" si="1634"/>
        <v>1161.1906920710833</v>
      </c>
      <c r="X2757" s="24">
        <f t="shared" si="1635"/>
        <v>650</v>
      </c>
      <c r="Y2757" s="13">
        <f t="shared" si="1620"/>
        <v>0.234646588501213</v>
      </c>
      <c r="Z2757" s="24">
        <f t="shared" si="1621"/>
        <v>708.02803584620619</v>
      </c>
      <c r="AA2757" s="24">
        <f t="shared" si="1622"/>
        <v>9563.4102539365631</v>
      </c>
      <c r="AB2757" s="24">
        <f t="shared" si="1636"/>
        <v>965.48765431546724</v>
      </c>
      <c r="AC2757" s="24">
        <f t="shared" si="1637"/>
        <v>769.7846165598512</v>
      </c>
      <c r="AD2757" s="123">
        <f t="shared" si="1638"/>
        <v>13695</v>
      </c>
      <c r="AE2757" s="14">
        <f t="shared" si="1639"/>
        <v>228.25</v>
      </c>
      <c r="AF2757" s="24">
        <f t="shared" si="1623"/>
        <v>500</v>
      </c>
      <c r="AG2757" s="3">
        <f t="shared" si="1640"/>
        <v>-1</v>
      </c>
      <c r="AH2757" s="14">
        <f t="shared" si="1644"/>
        <v>0</v>
      </c>
      <c r="AI2757" s="14">
        <f t="shared" si="1645"/>
        <v>0</v>
      </c>
      <c r="AJ2757" s="14">
        <f t="shared" si="1646"/>
        <v>0.64999999999999991</v>
      </c>
      <c r="AK2757" s="14">
        <f t="shared" si="1647"/>
        <v>0.87999999999999989</v>
      </c>
      <c r="AL2757" s="24">
        <f t="shared" si="1641"/>
        <v>940.03893314702316</v>
      </c>
      <c r="AM2757" s="14">
        <f t="shared" si="1642"/>
        <v>718.88717422296304</v>
      </c>
      <c r="AN2757" s="138" t="str">
        <f t="shared" si="1643"/>
        <v>modifiée</v>
      </c>
      <c r="AP2757" s="124"/>
    </row>
    <row r="2758" spans="2:42" x14ac:dyDescent="0.25">
      <c r="B2758" s="3">
        <f t="shared" si="1624"/>
        <v>13700</v>
      </c>
      <c r="C2758" s="14">
        <f t="shared" si="1625"/>
        <v>228.33333333333334</v>
      </c>
      <c r="D2758" s="11">
        <f t="shared" si="1626"/>
        <v>1145.3544619515174</v>
      </c>
      <c r="E2758" s="11">
        <f t="shared" si="1611"/>
        <v>1189.7325889313038</v>
      </c>
      <c r="F2758" s="11">
        <f t="shared" si="1627"/>
        <v>659.51440634335722</v>
      </c>
      <c r="G2758" s="11">
        <f t="shared" si="1612"/>
        <v>938.77480588012952</v>
      </c>
      <c r="H2758" s="11">
        <f t="shared" si="1613"/>
        <v>769.93946206671922</v>
      </c>
      <c r="I2758" s="24">
        <f t="shared" si="1628"/>
        <v>659.51440634335722</v>
      </c>
      <c r="J2758" s="12">
        <f t="shared" si="1614"/>
        <v>0.19306260296653216</v>
      </c>
      <c r="K2758" s="24">
        <f t="shared" si="1615"/>
        <v>831.66097539990449</v>
      </c>
      <c r="L2758" s="12">
        <f t="shared" si="1629"/>
        <v>0.13877110269709333</v>
      </c>
      <c r="M2758" s="24">
        <f t="shared" si="1630"/>
        <v>938.77480588012952</v>
      </c>
      <c r="N2758" s="12">
        <f t="shared" si="1616"/>
        <v>0.74105830475257228</v>
      </c>
      <c r="O2758" s="24">
        <f t="shared" si="1617"/>
        <v>650</v>
      </c>
      <c r="P2758" s="12">
        <f t="shared" si="1631"/>
        <v>0.1905924060086677</v>
      </c>
      <c r="Q2758" s="24">
        <f t="shared" si="1632"/>
        <v>769.93946206671922</v>
      </c>
      <c r="R2758" s="12">
        <f t="shared" si="1618"/>
        <v>0.28825364002000226</v>
      </c>
      <c r="S2758" s="24">
        <f t="shared" si="1619"/>
        <v>1002.6334405818718</v>
      </c>
      <c r="T2758" s="12">
        <f t="shared" si="1633"/>
        <v>0.15506142321549932</v>
      </c>
      <c r="W2758" s="24">
        <f t="shared" si="1634"/>
        <v>1161.4253386595844</v>
      </c>
      <c r="X2758" s="24">
        <f t="shared" si="1635"/>
        <v>650</v>
      </c>
      <c r="Y2758" s="13">
        <f t="shared" si="1620"/>
        <v>0.23463464670682271</v>
      </c>
      <c r="Z2758" s="24">
        <f t="shared" si="1621"/>
        <v>707.6812567929835</v>
      </c>
      <c r="AA2758" s="24">
        <f t="shared" si="1622"/>
        <v>9563.2342919393723</v>
      </c>
      <c r="AB2758" s="24">
        <f t="shared" si="1636"/>
        <v>965.68240036315183</v>
      </c>
      <c r="AC2758" s="24">
        <f t="shared" si="1637"/>
        <v>769.93946206671922</v>
      </c>
      <c r="AD2758" s="123">
        <f t="shared" si="1638"/>
        <v>13700</v>
      </c>
      <c r="AE2758" s="14">
        <f t="shared" si="1639"/>
        <v>228.33333333333334</v>
      </c>
      <c r="AF2758" s="24">
        <f t="shared" si="1623"/>
        <v>500</v>
      </c>
      <c r="AG2758" s="3">
        <f t="shared" si="1640"/>
        <v>-1</v>
      </c>
      <c r="AH2758" s="14">
        <f t="shared" si="1644"/>
        <v>0</v>
      </c>
      <c r="AI2758" s="14">
        <f t="shared" si="1645"/>
        <v>0</v>
      </c>
      <c r="AJ2758" s="14">
        <f t="shared" si="1646"/>
        <v>0.64999999999999991</v>
      </c>
      <c r="AK2758" s="14">
        <f t="shared" si="1647"/>
        <v>0.87999999999999989</v>
      </c>
      <c r="AL2758" s="24">
        <f t="shared" si="1641"/>
        <v>940.21952689090892</v>
      </c>
      <c r="AM2758" s="14">
        <f t="shared" si="1642"/>
        <v>719.01371512223341</v>
      </c>
      <c r="AN2758" s="138" t="str">
        <f t="shared" si="1643"/>
        <v>modifiée</v>
      </c>
      <c r="AP2758" s="124"/>
    </row>
    <row r="2759" spans="2:42" x14ac:dyDescent="0.25">
      <c r="B2759" s="3">
        <f t="shared" si="1624"/>
        <v>13705</v>
      </c>
      <c r="C2759" s="14">
        <f t="shared" si="1625"/>
        <v>228.41666666666666</v>
      </c>
      <c r="D2759" s="11">
        <f t="shared" si="1626"/>
        <v>1145.4091051309181</v>
      </c>
      <c r="E2759" s="11">
        <f t="shared" si="1611"/>
        <v>1189.953364357676</v>
      </c>
      <c r="F2759" s="11">
        <f t="shared" si="1627"/>
        <v>659.65317744605431</v>
      </c>
      <c r="G2759" s="11">
        <f t="shared" si="1612"/>
        <v>938.96539828613822</v>
      </c>
      <c r="H2759" s="11">
        <f t="shared" si="1613"/>
        <v>770.09452348993466</v>
      </c>
      <c r="I2759" s="24">
        <f t="shared" si="1628"/>
        <v>659.65317744605431</v>
      </c>
      <c r="J2759" s="12">
        <f t="shared" si="1614"/>
        <v>0.1929945109024194</v>
      </c>
      <c r="K2759" s="24">
        <f t="shared" si="1615"/>
        <v>831.95440090818579</v>
      </c>
      <c r="L2759" s="12">
        <f t="shared" si="1629"/>
        <v>0.13870132602204024</v>
      </c>
      <c r="M2759" s="24">
        <f t="shared" si="1630"/>
        <v>938.96539828613822</v>
      </c>
      <c r="N2759" s="12">
        <f t="shared" si="1616"/>
        <v>0.74105830475257228</v>
      </c>
      <c r="O2759" s="24">
        <f t="shared" si="1617"/>
        <v>650</v>
      </c>
      <c r="P2759" s="12">
        <f t="shared" si="1631"/>
        <v>0.1904657442643799</v>
      </c>
      <c r="Q2759" s="24">
        <f t="shared" si="1632"/>
        <v>770.09452348993466</v>
      </c>
      <c r="R2759" s="12">
        <f t="shared" si="1618"/>
        <v>0.28877642746316645</v>
      </c>
      <c r="S2759" s="24">
        <f t="shared" si="1619"/>
        <v>1000.8183195297921</v>
      </c>
      <c r="T2759" s="12">
        <f t="shared" si="1633"/>
        <v>0.15527626865531166</v>
      </c>
      <c r="W2759" s="24">
        <f t="shared" si="1634"/>
        <v>1161.6599733062912</v>
      </c>
      <c r="X2759" s="24">
        <f t="shared" si="1635"/>
        <v>650</v>
      </c>
      <c r="Y2759" s="13">
        <f t="shared" si="1620"/>
        <v>0.2346227327033647</v>
      </c>
      <c r="Z2759" s="24">
        <f t="shared" si="1621"/>
        <v>707.33477628461969</v>
      </c>
      <c r="AA2759" s="24">
        <f t="shared" si="1622"/>
        <v>9563.059247919784</v>
      </c>
      <c r="AB2759" s="24">
        <f t="shared" si="1636"/>
        <v>965.8772483981129</v>
      </c>
      <c r="AC2759" s="24">
        <f t="shared" si="1637"/>
        <v>770.09452348993466</v>
      </c>
      <c r="AD2759" s="123">
        <f t="shared" si="1638"/>
        <v>13705</v>
      </c>
      <c r="AE2759" s="14">
        <f t="shared" si="1639"/>
        <v>228.41666666666666</v>
      </c>
      <c r="AF2759" s="24">
        <f t="shared" si="1623"/>
        <v>500</v>
      </c>
      <c r="AG2759" s="3">
        <f t="shared" si="1640"/>
        <v>-1</v>
      </c>
      <c r="AH2759" s="14">
        <f t="shared" si="1644"/>
        <v>0</v>
      </c>
      <c r="AI2759" s="14">
        <f t="shared" si="1645"/>
        <v>0</v>
      </c>
      <c r="AJ2759" s="14">
        <f t="shared" si="1646"/>
        <v>0.64999999999999991</v>
      </c>
      <c r="AK2759" s="14">
        <f t="shared" si="1647"/>
        <v>0.87999999999999989</v>
      </c>
      <c r="AL2759" s="24">
        <f t="shared" si="1641"/>
        <v>940.40021230532943</v>
      </c>
      <c r="AM2759" s="14">
        <f t="shared" si="1642"/>
        <v>719.1404513043675</v>
      </c>
      <c r="AN2759" s="138" t="str">
        <f t="shared" si="1643"/>
        <v>modifiée</v>
      </c>
      <c r="AP2759" s="124"/>
    </row>
    <row r="2760" spans="2:42" x14ac:dyDescent="0.25">
      <c r="B2760" s="3">
        <f t="shared" si="1624"/>
        <v>13710</v>
      </c>
      <c r="C2760" s="14">
        <f t="shared" si="1625"/>
        <v>228.5</v>
      </c>
      <c r="D2760" s="11">
        <f t="shared" si="1626"/>
        <v>1145.4637283893637</v>
      </c>
      <c r="E2760" s="11">
        <f t="shared" si="1611"/>
        <v>1190.1741397840483</v>
      </c>
      <c r="F2760" s="11">
        <f t="shared" si="1627"/>
        <v>659.7918787720763</v>
      </c>
      <c r="G2760" s="11">
        <f t="shared" si="1612"/>
        <v>939.15586403040265</v>
      </c>
      <c r="H2760" s="11">
        <f t="shared" si="1613"/>
        <v>770.24979975858992</v>
      </c>
      <c r="I2760" s="24">
        <f t="shared" si="1628"/>
        <v>659.7918787720763</v>
      </c>
      <c r="J2760" s="12">
        <f t="shared" si="1614"/>
        <v>0.19292625984954931</v>
      </c>
      <c r="K2760" s="24">
        <f t="shared" si="1615"/>
        <v>832.24871938948615</v>
      </c>
      <c r="L2760" s="12">
        <f t="shared" si="1629"/>
        <v>0.13863146991643249</v>
      </c>
      <c r="M2760" s="24">
        <f t="shared" si="1630"/>
        <v>939.15586403040265</v>
      </c>
      <c r="N2760" s="12">
        <f t="shared" si="1616"/>
        <v>0.74105830475257228</v>
      </c>
      <c r="O2760" s="24">
        <f t="shared" si="1617"/>
        <v>650</v>
      </c>
      <c r="P2760" s="12">
        <f t="shared" si="1631"/>
        <v>0.19033918205465325</v>
      </c>
      <c r="Q2760" s="24">
        <f t="shared" si="1632"/>
        <v>770.24979975858992</v>
      </c>
      <c r="R2760" s="12">
        <f t="shared" si="1618"/>
        <v>0.28929768112955706</v>
      </c>
      <c r="S2760" s="24">
        <f t="shared" si="1619"/>
        <v>999.01505509846709</v>
      </c>
      <c r="T2760" s="12">
        <f t="shared" si="1633"/>
        <v>0.15549004538560865</v>
      </c>
      <c r="W2760" s="24">
        <f t="shared" si="1634"/>
        <v>1161.8945960389947</v>
      </c>
      <c r="X2760" s="24">
        <f t="shared" si="1635"/>
        <v>650</v>
      </c>
      <c r="Y2760" s="13">
        <f t="shared" si="1620"/>
        <v>0.23461084635579382</v>
      </c>
      <c r="Z2760" s="24">
        <f t="shared" si="1621"/>
        <v>706.98859362634039</v>
      </c>
      <c r="AA2760" s="24">
        <f t="shared" si="1622"/>
        <v>9562.8851166611021</v>
      </c>
      <c r="AB2760" s="24">
        <f t="shared" si="1636"/>
        <v>966.0721978987923</v>
      </c>
      <c r="AC2760" s="24">
        <f t="shared" si="1637"/>
        <v>770.24979975858992</v>
      </c>
      <c r="AD2760" s="123">
        <f t="shared" si="1638"/>
        <v>13710</v>
      </c>
      <c r="AE2760" s="14">
        <f t="shared" si="1639"/>
        <v>228.5</v>
      </c>
      <c r="AF2760" s="24">
        <f t="shared" si="1623"/>
        <v>500</v>
      </c>
      <c r="AG2760" s="3">
        <f t="shared" si="1640"/>
        <v>-1</v>
      </c>
      <c r="AH2760" s="14">
        <f t="shared" si="1644"/>
        <v>0</v>
      </c>
      <c r="AI2760" s="14">
        <f t="shared" si="1645"/>
        <v>0</v>
      </c>
      <c r="AJ2760" s="14">
        <f t="shared" si="1646"/>
        <v>0.64999999999999991</v>
      </c>
      <c r="AK2760" s="14">
        <f t="shared" si="1647"/>
        <v>0.87999999999999989</v>
      </c>
      <c r="AL2760" s="24">
        <f t="shared" si="1641"/>
        <v>940.58098889577582</v>
      </c>
      <c r="AM2760" s="14">
        <f t="shared" si="1642"/>
        <v>719.26738175255707</v>
      </c>
      <c r="AN2760" s="138" t="str">
        <f t="shared" si="1643"/>
        <v>modifiée</v>
      </c>
      <c r="AP2760" s="124"/>
    </row>
    <row r="2761" spans="2:42" x14ac:dyDescent="0.25">
      <c r="B2761" s="3">
        <f t="shared" si="1624"/>
        <v>13715</v>
      </c>
      <c r="C2761" s="14">
        <f t="shared" si="1625"/>
        <v>228.58333333333334</v>
      </c>
      <c r="D2761" s="11">
        <f t="shared" si="1626"/>
        <v>1145.5183317413735</v>
      </c>
      <c r="E2761" s="11">
        <f t="shared" si="1611"/>
        <v>1190.3949152104205</v>
      </c>
      <c r="F2761" s="11">
        <f t="shared" si="1627"/>
        <v>659.93051024199269</v>
      </c>
      <c r="G2761" s="11">
        <f t="shared" si="1612"/>
        <v>939.34620321245734</v>
      </c>
      <c r="H2761" s="11">
        <f t="shared" si="1613"/>
        <v>770.40528980397551</v>
      </c>
      <c r="I2761" s="24">
        <f t="shared" si="1628"/>
        <v>659.93051024199269</v>
      </c>
      <c r="J2761" s="12">
        <f t="shared" si="1614"/>
        <v>0.19285784931568753</v>
      </c>
      <c r="K2761" s="24">
        <f t="shared" si="1615"/>
        <v>832.54393464466614</v>
      </c>
      <c r="L2761" s="12">
        <f t="shared" si="1629"/>
        <v>0.13856153410374031</v>
      </c>
      <c r="M2761" s="24">
        <f t="shared" si="1630"/>
        <v>939.34620321245734</v>
      </c>
      <c r="N2761" s="12">
        <f t="shared" si="1616"/>
        <v>0.74105830475257228</v>
      </c>
      <c r="O2761" s="24">
        <f t="shared" si="1617"/>
        <v>650</v>
      </c>
      <c r="P2761" s="12">
        <f t="shared" si="1631"/>
        <v>0.19021271930063305</v>
      </c>
      <c r="Q2761" s="24">
        <f t="shared" si="1632"/>
        <v>770.40528980397551</v>
      </c>
      <c r="R2761" s="12">
        <f t="shared" si="1618"/>
        <v>0.28981740270435652</v>
      </c>
      <c r="S2761" s="24">
        <f t="shared" si="1619"/>
        <v>997.22354888510881</v>
      </c>
      <c r="T2761" s="12">
        <f t="shared" si="1633"/>
        <v>0.15570275562958852</v>
      </c>
      <c r="W2761" s="24">
        <f t="shared" si="1634"/>
        <v>1162.1292068853504</v>
      </c>
      <c r="X2761" s="24">
        <f t="shared" si="1635"/>
        <v>650</v>
      </c>
      <c r="Y2761" s="13">
        <f t="shared" si="1620"/>
        <v>0.23459898752981487</v>
      </c>
      <c r="Z2761" s="24">
        <f t="shared" si="1621"/>
        <v>706.6427081267534</v>
      </c>
      <c r="AA2761" s="24">
        <f t="shared" si="1622"/>
        <v>9562.7118929760618</v>
      </c>
      <c r="AB2761" s="24">
        <f t="shared" si="1636"/>
        <v>966.2672483446629</v>
      </c>
      <c r="AC2761" s="24">
        <f t="shared" si="1637"/>
        <v>770.40528980397551</v>
      </c>
      <c r="AD2761" s="123">
        <f t="shared" si="1638"/>
        <v>13715</v>
      </c>
      <c r="AE2761" s="14">
        <f t="shared" si="1639"/>
        <v>228.58333333333334</v>
      </c>
      <c r="AF2761" s="24">
        <f t="shared" si="1623"/>
        <v>500</v>
      </c>
      <c r="AG2761" s="3">
        <f t="shared" si="1640"/>
        <v>-1</v>
      </c>
      <c r="AH2761" s="14">
        <f t="shared" si="1644"/>
        <v>0</v>
      </c>
      <c r="AI2761" s="14">
        <f t="shared" si="1645"/>
        <v>0</v>
      </c>
      <c r="AJ2761" s="14">
        <f t="shared" si="1646"/>
        <v>0.64999999999999991</v>
      </c>
      <c r="AK2761" s="14">
        <f t="shared" si="1647"/>
        <v>0.87999999999999989</v>
      </c>
      <c r="AL2761" s="24">
        <f t="shared" si="1641"/>
        <v>940.76185616875375</v>
      </c>
      <c r="AM2761" s="14">
        <f t="shared" si="1642"/>
        <v>719.39450545215709</v>
      </c>
      <c r="AN2761" s="138" t="str">
        <f t="shared" si="1643"/>
        <v>modifiée</v>
      </c>
      <c r="AP2761" s="124"/>
    </row>
    <row r="2762" spans="2:42" x14ac:dyDescent="0.25">
      <c r="B2762" s="3">
        <f t="shared" si="1624"/>
        <v>13720</v>
      </c>
      <c r="C2762" s="14">
        <f t="shared" si="1625"/>
        <v>228.66666666666666</v>
      </c>
      <c r="D2762" s="11">
        <f t="shared" si="1626"/>
        <v>1145.5729152014515</v>
      </c>
      <c r="E2762" s="11">
        <f t="shared" si="1611"/>
        <v>1190.6156906367928</v>
      </c>
      <c r="F2762" s="11">
        <f t="shared" si="1627"/>
        <v>660.06907177609639</v>
      </c>
      <c r="G2762" s="11">
        <f t="shared" si="1612"/>
        <v>939.53641593175803</v>
      </c>
      <c r="H2762" s="11">
        <f t="shared" si="1613"/>
        <v>770.5609925596051</v>
      </c>
      <c r="I2762" s="24">
        <f t="shared" si="1628"/>
        <v>660.06907177609639</v>
      </c>
      <c r="J2762" s="12">
        <f t="shared" si="1614"/>
        <v>0.19278927880684379</v>
      </c>
      <c r="K2762" s="24">
        <f t="shared" si="1615"/>
        <v>832.84005049502184</v>
      </c>
      <c r="L2762" s="12">
        <f t="shared" si="1629"/>
        <v>0.13849151830632717</v>
      </c>
      <c r="M2762" s="24">
        <f t="shared" si="1630"/>
        <v>939.53641593175803</v>
      </c>
      <c r="N2762" s="12">
        <f t="shared" si="1616"/>
        <v>0.74105830475257228</v>
      </c>
      <c r="O2762" s="24">
        <f t="shared" si="1617"/>
        <v>650</v>
      </c>
      <c r="P2762" s="12">
        <f t="shared" si="1631"/>
        <v>0.19008635592336739</v>
      </c>
      <c r="Q2762" s="24">
        <f t="shared" si="1632"/>
        <v>770.5609925596051</v>
      </c>
      <c r="R2762" s="12">
        <f t="shared" si="1618"/>
        <v>0.2903355939236239</v>
      </c>
      <c r="S2762" s="24">
        <f t="shared" si="1619"/>
        <v>995.44370343214359</v>
      </c>
      <c r="T2762" s="12">
        <f t="shared" si="1633"/>
        <v>0.15591440163487286</v>
      </c>
      <c r="W2762" s="24">
        <f t="shared" si="1634"/>
        <v>1162.3638058728802</v>
      </c>
      <c r="X2762" s="24">
        <f t="shared" si="1635"/>
        <v>650</v>
      </c>
      <c r="Y2762" s="13">
        <f t="shared" si="1620"/>
        <v>0.23458715609187969</v>
      </c>
      <c r="Z2762" s="24">
        <f t="shared" si="1621"/>
        <v>706.29711909781463</v>
      </c>
      <c r="AA2762" s="24">
        <f t="shared" si="1622"/>
        <v>9562.5395717067659</v>
      </c>
      <c r="AB2762" s="24">
        <f t="shared" si="1636"/>
        <v>966.4623992162426</v>
      </c>
      <c r="AC2762" s="24">
        <f t="shared" si="1637"/>
        <v>770.5609925596051</v>
      </c>
      <c r="AD2762" s="123">
        <f t="shared" si="1638"/>
        <v>13720</v>
      </c>
      <c r="AE2762" s="14">
        <f t="shared" si="1639"/>
        <v>228.66666666666666</v>
      </c>
      <c r="AF2762" s="24">
        <f t="shared" si="1623"/>
        <v>500</v>
      </c>
      <c r="AG2762" s="3">
        <f t="shared" si="1640"/>
        <v>-1</v>
      </c>
      <c r="AH2762" s="14">
        <f t="shared" si="1644"/>
        <v>0</v>
      </c>
      <c r="AI2762" s="14">
        <f t="shared" si="1645"/>
        <v>0</v>
      </c>
      <c r="AJ2762" s="14">
        <f t="shared" si="1646"/>
        <v>0.64999999999999991</v>
      </c>
      <c r="AK2762" s="14">
        <f t="shared" si="1647"/>
        <v>0.87999999999999989</v>
      </c>
      <c r="AL2762" s="24">
        <f t="shared" si="1641"/>
        <v>940.94281363179448</v>
      </c>
      <c r="AM2762" s="14">
        <f t="shared" si="1642"/>
        <v>719.52182139070874</v>
      </c>
      <c r="AN2762" s="138" t="str">
        <f t="shared" si="1643"/>
        <v>modifiée</v>
      </c>
      <c r="AP2762" s="124"/>
    </row>
    <row r="2763" spans="2:42" x14ac:dyDescent="0.25">
      <c r="B2763" s="3">
        <f t="shared" si="1624"/>
        <v>13725</v>
      </c>
      <c r="C2763" s="14">
        <f t="shared" si="1625"/>
        <v>228.75</v>
      </c>
      <c r="D2763" s="11">
        <f t="shared" si="1626"/>
        <v>1145.627478784085</v>
      </c>
      <c r="E2763" s="11">
        <f t="shared" si="1611"/>
        <v>1190.8364660631651</v>
      </c>
      <c r="F2763" s="11">
        <f t="shared" si="1627"/>
        <v>660.20756329440269</v>
      </c>
      <c r="G2763" s="11">
        <f t="shared" si="1612"/>
        <v>939.72650228768134</v>
      </c>
      <c r="H2763" s="11">
        <f t="shared" si="1613"/>
        <v>770.71690696123994</v>
      </c>
      <c r="I2763" s="24">
        <f t="shared" si="1628"/>
        <v>660.20756329440269</v>
      </c>
      <c r="J2763" s="12">
        <f t="shared" si="1614"/>
        <v>0.1927205478272658</v>
      </c>
      <c r="K2763" s="24">
        <f t="shared" si="1615"/>
        <v>833.13707078241555</v>
      </c>
      <c r="L2763" s="12">
        <f t="shared" si="1629"/>
        <v>0.13842142224552073</v>
      </c>
      <c r="M2763" s="24">
        <f t="shared" si="1630"/>
        <v>939.72650228768134</v>
      </c>
      <c r="N2763" s="12">
        <f t="shared" si="1616"/>
        <v>0.74105830475257228</v>
      </c>
      <c r="O2763" s="24">
        <f t="shared" si="1617"/>
        <v>650</v>
      </c>
      <c r="P2763" s="12">
        <f t="shared" si="1631"/>
        <v>0.18996009184410295</v>
      </c>
      <c r="Q2763" s="24">
        <f t="shared" si="1632"/>
        <v>770.71690696123994</v>
      </c>
      <c r="R2763" s="12">
        <f t="shared" si="1618"/>
        <v>0.29085225657347263</v>
      </c>
      <c r="S2763" s="24">
        <f t="shared" si="1619"/>
        <v>993.67542221731128</v>
      </c>
      <c r="T2763" s="12">
        <f t="shared" si="1633"/>
        <v>0.1561249856731132</v>
      </c>
      <c r="W2763" s="24">
        <f t="shared" si="1634"/>
        <v>1162.5983930289722</v>
      </c>
      <c r="X2763" s="24">
        <f t="shared" si="1635"/>
        <v>650</v>
      </c>
      <c r="Y2763" s="13">
        <f t="shared" si="1620"/>
        <v>0.23457535190918075</v>
      </c>
      <c r="Z2763" s="24">
        <f t="shared" si="1621"/>
        <v>705.95182585482235</v>
      </c>
      <c r="AA2763" s="24">
        <f t="shared" si="1622"/>
        <v>9562.3681477243863</v>
      </c>
      <c r="AB2763" s="24">
        <f t="shared" si="1636"/>
        <v>966.65764999510611</v>
      </c>
      <c r="AC2763" s="24">
        <f t="shared" si="1637"/>
        <v>770.71690696123994</v>
      </c>
      <c r="AD2763" s="123">
        <f t="shared" si="1638"/>
        <v>13725</v>
      </c>
      <c r="AE2763" s="14">
        <f t="shared" si="1639"/>
        <v>228.75</v>
      </c>
      <c r="AF2763" s="24">
        <f t="shared" si="1623"/>
        <v>500</v>
      </c>
      <c r="AG2763" s="3">
        <f t="shared" si="1640"/>
        <v>-1</v>
      </c>
      <c r="AH2763" s="14">
        <f t="shared" si="1644"/>
        <v>0</v>
      </c>
      <c r="AI2763" s="14">
        <f t="shared" si="1645"/>
        <v>0</v>
      </c>
      <c r="AJ2763" s="14">
        <f t="shared" si="1646"/>
        <v>0.64999999999999991</v>
      </c>
      <c r="AK2763" s="14">
        <f t="shared" si="1647"/>
        <v>0.87999999999999989</v>
      </c>
      <c r="AL2763" s="24">
        <f t="shared" si="1641"/>
        <v>941.1238607934672</v>
      </c>
      <c r="AM2763" s="14">
        <f t="shared" si="1642"/>
        <v>719.64932855796212</v>
      </c>
      <c r="AN2763" s="138" t="str">
        <f t="shared" si="1643"/>
        <v>modifiée</v>
      </c>
      <c r="AP2763" s="124"/>
    </row>
    <row r="2764" spans="2:42" x14ac:dyDescent="0.25">
      <c r="B2764" s="3">
        <f t="shared" si="1624"/>
        <v>13730</v>
      </c>
      <c r="C2764" s="14">
        <f t="shared" si="1625"/>
        <v>228.83333333333334</v>
      </c>
      <c r="D2764" s="11">
        <f t="shared" si="1626"/>
        <v>1145.682022503747</v>
      </c>
      <c r="E2764" s="11">
        <f t="shared" si="1611"/>
        <v>1191.0572414895373</v>
      </c>
      <c r="F2764" s="11">
        <f t="shared" si="1627"/>
        <v>660.34598471664822</v>
      </c>
      <c r="G2764" s="11">
        <f t="shared" si="1612"/>
        <v>939.91646237952546</v>
      </c>
      <c r="H2764" s="11">
        <f t="shared" si="1613"/>
        <v>770.8730319469131</v>
      </c>
      <c r="I2764" s="24">
        <f t="shared" si="1628"/>
        <v>660.34598471664822</v>
      </c>
      <c r="J2764" s="12">
        <f t="shared" si="1614"/>
        <v>0.19265165587943303</v>
      </c>
      <c r="K2764" s="24">
        <f t="shared" si="1615"/>
        <v>833.43499936940793</v>
      </c>
      <c r="L2764" s="12">
        <f t="shared" si="1629"/>
        <v>0.1383512456415299</v>
      </c>
      <c r="M2764" s="24">
        <f t="shared" si="1630"/>
        <v>939.91646237952546</v>
      </c>
      <c r="N2764" s="12">
        <f t="shared" si="1616"/>
        <v>0.74105830475257228</v>
      </c>
      <c r="O2764" s="24">
        <f t="shared" si="1617"/>
        <v>650</v>
      </c>
      <c r="P2764" s="12">
        <f t="shared" si="1631"/>
        <v>0.18983392698397183</v>
      </c>
      <c r="Q2764" s="24">
        <f t="shared" si="1632"/>
        <v>770.8730319469131</v>
      </c>
      <c r="R2764" s="12">
        <f t="shared" si="1618"/>
        <v>0.29136739248925675</v>
      </c>
      <c r="S2764" s="24">
        <f t="shared" si="1619"/>
        <v>991.91860964386956</v>
      </c>
      <c r="T2764" s="12">
        <f t="shared" si="1633"/>
        <v>0.15633451003936996</v>
      </c>
      <c r="W2764" s="24">
        <f t="shared" si="1634"/>
        <v>1162.8329683808813</v>
      </c>
      <c r="X2764" s="24">
        <f t="shared" si="1635"/>
        <v>650</v>
      </c>
      <c r="Y2764" s="13">
        <f t="shared" si="1620"/>
        <v>0.2345635748496562</v>
      </c>
      <c r="Z2764" s="24">
        <f t="shared" si="1621"/>
        <v>705.60682771640018</v>
      </c>
      <c r="AA2764" s="24">
        <f t="shared" si="1622"/>
        <v>9562.1976159294136</v>
      </c>
      <c r="AB2764" s="24">
        <f t="shared" si="1636"/>
        <v>966.85300016389715</v>
      </c>
      <c r="AC2764" s="24">
        <f t="shared" si="1637"/>
        <v>770.8730319469131</v>
      </c>
      <c r="AD2764" s="123">
        <f t="shared" si="1638"/>
        <v>13730</v>
      </c>
      <c r="AE2764" s="14">
        <f t="shared" si="1639"/>
        <v>228.83333333333334</v>
      </c>
      <c r="AF2764" s="24">
        <f t="shared" si="1623"/>
        <v>500</v>
      </c>
      <c r="AG2764" s="3">
        <f t="shared" si="1640"/>
        <v>-1</v>
      </c>
      <c r="AH2764" s="14">
        <f t="shared" si="1644"/>
        <v>0</v>
      </c>
      <c r="AI2764" s="14">
        <f t="shared" si="1645"/>
        <v>0</v>
      </c>
      <c r="AJ2764" s="14">
        <f t="shared" si="1646"/>
        <v>0.64999999999999991</v>
      </c>
      <c r="AK2764" s="14">
        <f t="shared" si="1647"/>
        <v>0.87999999999999989</v>
      </c>
      <c r="AL2764" s="24">
        <f t="shared" si="1641"/>
        <v>941.30499716339011</v>
      </c>
      <c r="AM2764" s="14">
        <f t="shared" si="1642"/>
        <v>719.77702594589891</v>
      </c>
      <c r="AN2764" s="138" t="str">
        <f t="shared" si="1643"/>
        <v>modifiée</v>
      </c>
      <c r="AP2764" s="124"/>
    </row>
    <row r="2765" spans="2:42" x14ac:dyDescent="0.25">
      <c r="B2765" s="3">
        <f t="shared" si="1624"/>
        <v>13735</v>
      </c>
      <c r="C2765" s="14">
        <f t="shared" si="1625"/>
        <v>228.91666666666666</v>
      </c>
      <c r="D2765" s="11">
        <f t="shared" si="1626"/>
        <v>1145.7365463748934</v>
      </c>
      <c r="E2765" s="11">
        <f t="shared" si="1611"/>
        <v>1191.2780169159093</v>
      </c>
      <c r="F2765" s="11">
        <f t="shared" si="1627"/>
        <v>660.48433596228972</v>
      </c>
      <c r="G2765" s="11">
        <f t="shared" si="1612"/>
        <v>940.10629630650942</v>
      </c>
      <c r="H2765" s="11">
        <f t="shared" si="1613"/>
        <v>771.02936645695252</v>
      </c>
      <c r="I2765" s="24">
        <f t="shared" si="1628"/>
        <v>660.48433596228972</v>
      </c>
      <c r="J2765" s="12">
        <f t="shared" si="1614"/>
        <v>0.19258260246405071</v>
      </c>
      <c r="K2765" s="24">
        <f t="shared" si="1615"/>
        <v>833.73384013939051</v>
      </c>
      <c r="L2765" s="12">
        <f t="shared" si="1629"/>
        <v>0.13828098821352822</v>
      </c>
      <c r="M2765" s="24">
        <f t="shared" si="1630"/>
        <v>940.10629630650942</v>
      </c>
      <c r="N2765" s="12">
        <f t="shared" si="1616"/>
        <v>0.74105830475257228</v>
      </c>
      <c r="O2765" s="24">
        <f t="shared" si="1617"/>
        <v>650</v>
      </c>
      <c r="P2765" s="12">
        <f t="shared" si="1631"/>
        <v>0.18970786126433972</v>
      </c>
      <c r="Q2765" s="24">
        <f t="shared" si="1632"/>
        <v>771.02936645695252</v>
      </c>
      <c r="R2765" s="12">
        <f t="shared" si="1618"/>
        <v>0.29188100355476143</v>
      </c>
      <c r="S2765" s="24">
        <f t="shared" si="1619"/>
        <v>990.17317103091261</v>
      </c>
      <c r="T2765" s="12">
        <f t="shared" si="1633"/>
        <v>0.15654297705174874</v>
      </c>
      <c r="W2765" s="24">
        <f t="shared" si="1634"/>
        <v>1163.0675319557311</v>
      </c>
      <c r="X2765" s="24">
        <f t="shared" si="1635"/>
        <v>650</v>
      </c>
      <c r="Y2765" s="13">
        <f t="shared" si="1620"/>
        <v>0.23455182478197104</v>
      </c>
      <c r="Z2765" s="24">
        <f t="shared" si="1621"/>
        <v>705.26212400445729</v>
      </c>
      <c r="AA2765" s="24">
        <f t="shared" si="1622"/>
        <v>9562.0279712508673</v>
      </c>
      <c r="AB2765" s="24">
        <f t="shared" si="1636"/>
        <v>967.04844920634173</v>
      </c>
      <c r="AC2765" s="24">
        <f t="shared" si="1637"/>
        <v>771.02936645695252</v>
      </c>
      <c r="AD2765" s="123">
        <f t="shared" si="1638"/>
        <v>13735</v>
      </c>
      <c r="AE2765" s="14">
        <f t="shared" si="1639"/>
        <v>228.91666666666666</v>
      </c>
      <c r="AF2765" s="24">
        <f t="shared" si="1623"/>
        <v>500</v>
      </c>
      <c r="AG2765" s="3">
        <f t="shared" si="1640"/>
        <v>-1</v>
      </c>
      <c r="AH2765" s="14">
        <f t="shared" si="1644"/>
        <v>0</v>
      </c>
      <c r="AI2765" s="14">
        <f t="shared" si="1645"/>
        <v>0</v>
      </c>
      <c r="AJ2765" s="14">
        <f t="shared" si="1646"/>
        <v>0.64999999999999991</v>
      </c>
      <c r="AK2765" s="14">
        <f t="shared" si="1647"/>
        <v>0.87999999999999989</v>
      </c>
      <c r="AL2765" s="24">
        <f t="shared" si="1641"/>
        <v>941.48622225224165</v>
      </c>
      <c r="AM2765" s="14">
        <f t="shared" si="1642"/>
        <v>719.90491254875224</v>
      </c>
      <c r="AN2765" s="138" t="str">
        <f t="shared" si="1643"/>
        <v>modifiée</v>
      </c>
      <c r="AP2765" s="124"/>
    </row>
    <row r="2766" spans="2:42" x14ac:dyDescent="0.25">
      <c r="B2766" s="3">
        <f t="shared" si="1624"/>
        <v>13740</v>
      </c>
      <c r="C2766" s="14">
        <f t="shared" si="1625"/>
        <v>229</v>
      </c>
      <c r="D2766" s="11">
        <f t="shared" si="1626"/>
        <v>1145.7910504119645</v>
      </c>
      <c r="E2766" s="11">
        <f t="shared" si="1611"/>
        <v>1191.4987923422816</v>
      </c>
      <c r="F2766" s="11">
        <f t="shared" si="1627"/>
        <v>660.62261695050324</v>
      </c>
      <c r="G2766" s="11">
        <f t="shared" si="1612"/>
        <v>940.29600416777373</v>
      </c>
      <c r="H2766" s="11">
        <f t="shared" si="1613"/>
        <v>771.18590943400432</v>
      </c>
      <c r="I2766" s="24">
        <f t="shared" si="1628"/>
        <v>660.62261695050324</v>
      </c>
      <c r="J2766" s="12">
        <f t="shared" si="1614"/>
        <v>0.19251338708004348</v>
      </c>
      <c r="K2766" s="24">
        <f t="shared" si="1615"/>
        <v>834.03359699672035</v>
      </c>
      <c r="L2766" s="12">
        <f t="shared" si="1629"/>
        <v>0.13821064967957983</v>
      </c>
      <c r="M2766" s="24">
        <f t="shared" si="1630"/>
        <v>940.29600416777373</v>
      </c>
      <c r="N2766" s="12">
        <f t="shared" si="1616"/>
        <v>0.74105830475257228</v>
      </c>
      <c r="O2766" s="24">
        <f t="shared" si="1617"/>
        <v>650</v>
      </c>
      <c r="P2766" s="12">
        <f t="shared" si="1631"/>
        <v>0.18958189460652694</v>
      </c>
      <c r="Q2766" s="24">
        <f t="shared" si="1632"/>
        <v>771.18590943400432</v>
      </c>
      <c r="R2766" s="12">
        <f t="shared" si="1618"/>
        <v>0.29239309170140348</v>
      </c>
      <c r="S2766" s="24">
        <f t="shared" si="1619"/>
        <v>988.43901260378493</v>
      </c>
      <c r="T2766" s="12">
        <f t="shared" si="1633"/>
        <v>0.15675038905080313</v>
      </c>
      <c r="W2766" s="24">
        <f t="shared" si="1634"/>
        <v>1163.3020837805129</v>
      </c>
      <c r="X2766" s="24">
        <f t="shared" si="1635"/>
        <v>650</v>
      </c>
      <c r="Y2766" s="13">
        <f t="shared" si="1620"/>
        <v>0.23454010157553551</v>
      </c>
      <c r="Z2766" s="24">
        <f t="shared" si="1621"/>
        <v>704.91771404421684</v>
      </c>
      <c r="AA2766" s="24">
        <f t="shared" si="1622"/>
        <v>9561.8592086470835</v>
      </c>
      <c r="AB2766" s="24">
        <f t="shared" si="1636"/>
        <v>967.24399660725862</v>
      </c>
      <c r="AC2766" s="24">
        <f t="shared" si="1637"/>
        <v>771.18590943400432</v>
      </c>
      <c r="AD2766" s="123">
        <f t="shared" si="1638"/>
        <v>13740</v>
      </c>
      <c r="AE2766" s="14">
        <f t="shared" si="1639"/>
        <v>229</v>
      </c>
      <c r="AF2766" s="24">
        <f t="shared" si="1623"/>
        <v>500</v>
      </c>
      <c r="AG2766" s="3">
        <f t="shared" si="1640"/>
        <v>-1</v>
      </c>
      <c r="AH2766" s="14">
        <f t="shared" si="1644"/>
        <v>0</v>
      </c>
      <c r="AI2766" s="14">
        <f t="shared" si="1645"/>
        <v>0</v>
      </c>
      <c r="AJ2766" s="14">
        <f t="shared" si="1646"/>
        <v>0.64999999999999991</v>
      </c>
      <c r="AK2766" s="14">
        <f t="shared" si="1647"/>
        <v>0.87999999999999989</v>
      </c>
      <c r="AL2766" s="24">
        <f t="shared" si="1641"/>
        <v>941.6675355717714</v>
      </c>
      <c r="AM2766" s="14">
        <f t="shared" si="1642"/>
        <v>720.03298736302986</v>
      </c>
      <c r="AN2766" s="138" t="str">
        <f t="shared" si="1643"/>
        <v>modifiée</v>
      </c>
      <c r="AP2766" s="124"/>
    </row>
    <row r="2767" spans="2:42" x14ac:dyDescent="0.25">
      <c r="B2767" s="3">
        <f t="shared" si="1624"/>
        <v>13745</v>
      </c>
      <c r="C2767" s="14">
        <f t="shared" si="1625"/>
        <v>229.08333333333334</v>
      </c>
      <c r="D2767" s="11">
        <f t="shared" si="1626"/>
        <v>1145.8455346293858</v>
      </c>
      <c r="E2767" s="11">
        <f t="shared" si="1611"/>
        <v>1191.7195677686539</v>
      </c>
      <c r="F2767" s="11">
        <f t="shared" si="1627"/>
        <v>660.76082760018278</v>
      </c>
      <c r="G2767" s="11">
        <f t="shared" si="1612"/>
        <v>940.48558606238021</v>
      </c>
      <c r="H2767" s="11">
        <f t="shared" si="1613"/>
        <v>771.3426598230551</v>
      </c>
      <c r="I2767" s="24">
        <f t="shared" si="1628"/>
        <v>660.76082760018278</v>
      </c>
      <c r="J2767" s="12">
        <f t="shared" si="1614"/>
        <v>0.19244400922454943</v>
      </c>
      <c r="K2767" s="24">
        <f t="shared" si="1615"/>
        <v>834.33427386685423</v>
      </c>
      <c r="L2767" s="12">
        <f t="shared" si="1629"/>
        <v>0.13814022975665724</v>
      </c>
      <c r="M2767" s="24">
        <f t="shared" si="1630"/>
        <v>940.48558606238021</v>
      </c>
      <c r="N2767" s="12">
        <f t="shared" si="1616"/>
        <v>0.74105830475257228</v>
      </c>
      <c r="O2767" s="24">
        <f t="shared" si="1617"/>
        <v>650</v>
      </c>
      <c r="P2767" s="12">
        <f t="shared" si="1631"/>
        <v>0.18945602693189609</v>
      </c>
      <c r="Q2767" s="24">
        <f t="shared" si="1632"/>
        <v>771.3426598230551</v>
      </c>
      <c r="R2767" s="12">
        <f t="shared" si="1618"/>
        <v>0.29290365890743641</v>
      </c>
      <c r="S2767" s="24">
        <f t="shared" si="1619"/>
        <v>986.7160414846071</v>
      </c>
      <c r="T2767" s="12">
        <f t="shared" si="1633"/>
        <v>0.15695674839908186</v>
      </c>
      <c r="W2767" s="24">
        <f t="shared" si="1634"/>
        <v>1163.5366238820884</v>
      </c>
      <c r="X2767" s="24">
        <f t="shared" si="1635"/>
        <v>650</v>
      </c>
      <c r="Y2767" s="13">
        <f t="shared" si="1620"/>
        <v>0.2345284051004754</v>
      </c>
      <c r="Z2767" s="24">
        <f t="shared" si="1621"/>
        <v>704.57359716413634</v>
      </c>
      <c r="AA2767" s="24">
        <f t="shared" si="1622"/>
        <v>9561.6913231044764</v>
      </c>
      <c r="AB2767" s="24">
        <f t="shared" si="1636"/>
        <v>967.43964185257175</v>
      </c>
      <c r="AC2767" s="24">
        <f t="shared" si="1637"/>
        <v>771.3426598230551</v>
      </c>
      <c r="AD2767" s="123">
        <f t="shared" si="1638"/>
        <v>13745</v>
      </c>
      <c r="AE2767" s="14">
        <f t="shared" si="1639"/>
        <v>229.08333333333334</v>
      </c>
      <c r="AF2767" s="24">
        <f t="shared" si="1623"/>
        <v>500</v>
      </c>
      <c r="AG2767" s="3">
        <f t="shared" si="1640"/>
        <v>-1</v>
      </c>
      <c r="AH2767" s="14">
        <f t="shared" si="1644"/>
        <v>0</v>
      </c>
      <c r="AI2767" s="14">
        <f t="shared" si="1645"/>
        <v>0</v>
      </c>
      <c r="AJ2767" s="14">
        <f t="shared" si="1646"/>
        <v>0.64999999999999991</v>
      </c>
      <c r="AK2767" s="14">
        <f t="shared" si="1647"/>
        <v>0.87999999999999989</v>
      </c>
      <c r="AL2767" s="24">
        <f t="shared" si="1641"/>
        <v>941.8489366348108</v>
      </c>
      <c r="AM2767" s="14">
        <f t="shared" si="1642"/>
        <v>720.16124938753308</v>
      </c>
      <c r="AN2767" s="138" t="str">
        <f t="shared" si="1643"/>
        <v>modifiée</v>
      </c>
      <c r="AP2767" s="124"/>
    </row>
    <row r="2768" spans="2:42" x14ac:dyDescent="0.25">
      <c r="B2768" s="3">
        <f t="shared" si="1624"/>
        <v>13750</v>
      </c>
      <c r="C2768" s="14">
        <f t="shared" si="1625"/>
        <v>229.16666666666666</v>
      </c>
      <c r="D2768" s="11">
        <f t="shared" si="1626"/>
        <v>1145.8999990415655</v>
      </c>
      <c r="E2768" s="11">
        <f t="shared" si="1611"/>
        <v>1191.9403431950259</v>
      </c>
      <c r="F2768" s="11">
        <f t="shared" si="1627"/>
        <v>660.89896782993947</v>
      </c>
      <c r="G2768" s="11">
        <f t="shared" si="1612"/>
        <v>940.67504208931211</v>
      </c>
      <c r="H2768" s="11">
        <f t="shared" si="1613"/>
        <v>771.49961657145423</v>
      </c>
      <c r="I2768" s="24">
        <f t="shared" si="1628"/>
        <v>660.89896782993947</v>
      </c>
      <c r="J2768" s="12">
        <f t="shared" si="1614"/>
        <v>0.19237446839291347</v>
      </c>
      <c r="K2768" s="24">
        <f t="shared" si="1615"/>
        <v>834.63587469648519</v>
      </c>
      <c r="L2768" s="12">
        <f t="shared" si="1629"/>
        <v>0.13806972816067645</v>
      </c>
      <c r="M2768" s="24">
        <f t="shared" si="1630"/>
        <v>940.67504208931211</v>
      </c>
      <c r="N2768" s="12">
        <f t="shared" si="1616"/>
        <v>0.74105830475257228</v>
      </c>
      <c r="O2768" s="24">
        <f t="shared" si="1617"/>
        <v>650</v>
      </c>
      <c r="P2768" s="12">
        <f t="shared" si="1631"/>
        <v>0.18933025816200771</v>
      </c>
      <c r="Q2768" s="24">
        <f t="shared" si="1632"/>
        <v>771.49961657145423</v>
      </c>
      <c r="R2768" s="12">
        <f t="shared" si="1618"/>
        <v>0.29341270719716417</v>
      </c>
      <c r="S2768" s="24">
        <f t="shared" si="1619"/>
        <v>985.00416568289825</v>
      </c>
      <c r="T2768" s="12">
        <f t="shared" si="1633"/>
        <v>0.15716205748070891</v>
      </c>
      <c r="W2768" s="24">
        <f t="shared" si="1634"/>
        <v>1163.7711522871889</v>
      </c>
      <c r="X2768" s="24">
        <f t="shared" si="1635"/>
        <v>650</v>
      </c>
      <c r="Y2768" s="13">
        <f t="shared" si="1620"/>
        <v>0.23451673522764371</v>
      </c>
      <c r="Z2768" s="24">
        <f t="shared" si="1621"/>
        <v>704.22977269592479</v>
      </c>
      <c r="AA2768" s="24">
        <f t="shared" si="1622"/>
        <v>9561.5243096380491</v>
      </c>
      <c r="AB2768" s="24">
        <f t="shared" si="1636"/>
        <v>967.63538442932156</v>
      </c>
      <c r="AC2768" s="24">
        <f t="shared" si="1637"/>
        <v>771.49961657145423</v>
      </c>
      <c r="AD2768" s="123">
        <f t="shared" si="1638"/>
        <v>13750</v>
      </c>
      <c r="AE2768" s="14">
        <f t="shared" si="1639"/>
        <v>229.16666666666666</v>
      </c>
      <c r="AF2768" s="24">
        <f t="shared" si="1623"/>
        <v>500</v>
      </c>
      <c r="AG2768" s="3">
        <f t="shared" si="1640"/>
        <v>-1</v>
      </c>
      <c r="AH2768" s="14">
        <f t="shared" si="1644"/>
        <v>0</v>
      </c>
      <c r="AI2768" s="14">
        <f t="shared" si="1645"/>
        <v>0</v>
      </c>
      <c r="AJ2768" s="14">
        <f t="shared" si="1646"/>
        <v>0.64999999999999991</v>
      </c>
      <c r="AK2768" s="14">
        <f t="shared" si="1647"/>
        <v>0.87999999999999989</v>
      </c>
      <c r="AL2768" s="24">
        <f t="shared" si="1641"/>
        <v>942.03042495528359</v>
      </c>
      <c r="AM2768" s="14">
        <f t="shared" si="1642"/>
        <v>720.28969762337829</v>
      </c>
      <c r="AN2768" s="138" t="str">
        <f t="shared" si="1643"/>
        <v>modifiée</v>
      </c>
      <c r="AP2768" s="124"/>
    </row>
    <row r="2769" spans="2:42" x14ac:dyDescent="0.25">
      <c r="B2769" s="3">
        <f t="shared" si="1624"/>
        <v>13755</v>
      </c>
      <c r="C2769" s="14">
        <f t="shared" si="1625"/>
        <v>229.25</v>
      </c>
      <c r="D2769" s="11">
        <f t="shared" si="1626"/>
        <v>1145.9544436628971</v>
      </c>
      <c r="E2769" s="11">
        <f t="shared" si="1611"/>
        <v>1192.1611186213981</v>
      </c>
      <c r="F2769" s="11">
        <f t="shared" si="1627"/>
        <v>661.03703755810011</v>
      </c>
      <c r="G2769" s="11">
        <f t="shared" si="1612"/>
        <v>940.86437234747416</v>
      </c>
      <c r="H2769" s="11">
        <f t="shared" si="1613"/>
        <v>771.65677862893494</v>
      </c>
      <c r="I2769" s="24">
        <f t="shared" si="1628"/>
        <v>661.03703755810011</v>
      </c>
      <c r="J2769" s="12">
        <f t="shared" si="1614"/>
        <v>0.19230476407868149</v>
      </c>
      <c r="K2769" s="24">
        <f t="shared" si="1615"/>
        <v>834.93840345367857</v>
      </c>
      <c r="L2769" s="12">
        <f t="shared" si="1629"/>
        <v>0.13799914460640997</v>
      </c>
      <c r="M2769" s="24">
        <f t="shared" si="1630"/>
        <v>940.86437234747416</v>
      </c>
      <c r="N2769" s="12">
        <f t="shared" si="1616"/>
        <v>0.74105830475257228</v>
      </c>
      <c r="O2769" s="24">
        <f t="shared" si="1617"/>
        <v>650</v>
      </c>
      <c r="P2769" s="12">
        <f t="shared" si="1631"/>
        <v>0.18920458821829025</v>
      </c>
      <c r="Q2769" s="24">
        <f t="shared" si="1632"/>
        <v>771.65677862893494</v>
      </c>
      <c r="R2769" s="12">
        <f t="shared" si="1618"/>
        <v>0.29392023864016004</v>
      </c>
      <c r="S2769" s="24">
        <f t="shared" si="1619"/>
        <v>983.30329408630814</v>
      </c>
      <c r="T2769" s="12">
        <f t="shared" si="1633"/>
        <v>0.15736631870078033</v>
      </c>
      <c r="W2769" s="24">
        <f t="shared" si="1634"/>
        <v>1164.0056690224164</v>
      </c>
      <c r="X2769" s="24">
        <f t="shared" si="1635"/>
        <v>650</v>
      </c>
      <c r="Y2769" s="13">
        <f t="shared" si="1620"/>
        <v>0.23450509182861951</v>
      </c>
      <c r="Z2769" s="24">
        <f t="shared" si="1621"/>
        <v>703.8862399745426</v>
      </c>
      <c r="AA2769" s="24">
        <f t="shared" si="1622"/>
        <v>9561.3581632913283</v>
      </c>
      <c r="AB2769" s="24">
        <f t="shared" si="1636"/>
        <v>967.83122382567569</v>
      </c>
      <c r="AC2769" s="24">
        <f t="shared" si="1637"/>
        <v>771.65677862893494</v>
      </c>
      <c r="AD2769" s="123">
        <f t="shared" si="1638"/>
        <v>13755</v>
      </c>
      <c r="AE2769" s="14">
        <f t="shared" si="1639"/>
        <v>229.25</v>
      </c>
      <c r="AF2769" s="24">
        <f t="shared" si="1623"/>
        <v>500</v>
      </c>
      <c r="AG2769" s="3">
        <f t="shared" si="1640"/>
        <v>-1</v>
      </c>
      <c r="AH2769" s="14">
        <f t="shared" si="1644"/>
        <v>0</v>
      </c>
      <c r="AI2769" s="14">
        <f t="shared" si="1645"/>
        <v>0</v>
      </c>
      <c r="AJ2769" s="14">
        <f t="shared" si="1646"/>
        <v>0.64999999999999991</v>
      </c>
      <c r="AK2769" s="14">
        <f t="shared" si="1647"/>
        <v>0.87999999999999989</v>
      </c>
      <c r="AL2769" s="24">
        <f t="shared" si="1641"/>
        <v>942.21200004821628</v>
      </c>
      <c r="AM2769" s="14">
        <f t="shared" si="1642"/>
        <v>720.41833107401612</v>
      </c>
      <c r="AN2769" s="138" t="str">
        <f t="shared" si="1643"/>
        <v>modifiée</v>
      </c>
      <c r="AP2769" s="124"/>
    </row>
    <row r="2770" spans="2:42" x14ac:dyDescent="0.25">
      <c r="B2770" s="3">
        <f t="shared" si="1624"/>
        <v>13760</v>
      </c>
      <c r="C2770" s="14">
        <f t="shared" si="1625"/>
        <v>229.33333333333334</v>
      </c>
      <c r="D2770" s="11">
        <f t="shared" si="1626"/>
        <v>1146.0088685077587</v>
      </c>
      <c r="E2770" s="11">
        <f t="shared" ref="E2770:E2833" si="1648">IF(B2770&lt;=40*60,20+345*CRed_1*LOG(8*C2770+1,10),ThetaG40+(ThetaG120-ThetaG40)/80*(C2770-40))</f>
        <v>1192.3818940477704</v>
      </c>
      <c r="F2770" s="11">
        <f t="shared" si="1627"/>
        <v>661.17503670270651</v>
      </c>
      <c r="G2770" s="11">
        <f t="shared" ref="G2770:G2833" si="1649">M2770</f>
        <v>941.05357693569249</v>
      </c>
      <c r="H2770" s="11">
        <f t="shared" ref="H2770:H2833" si="1650">Q2770</f>
        <v>771.81414494763567</v>
      </c>
      <c r="I2770" s="24">
        <f t="shared" si="1628"/>
        <v>661.17503670270651</v>
      </c>
      <c r="J2770" s="12">
        <f t="shared" ref="J2770:J2833" si="1651">Cp*RhoP/(K2770*RhoA)*dP/1000*MassivSS</f>
        <v>0.19223489577359404</v>
      </c>
      <c r="K2770" s="24">
        <f t="shared" ref="K2770:K2833" si="1652">IF(I2770&lt;600,425+0.773*I2770-1.69/1000*I2770^2+2.22/1000^2*I2770^3,IF(I2770&lt;735,666+13002/(738-I2770),IF(I2770&lt;900,545+17820/(I2770-731),650)))</f>
        <v>835.24186412801123</v>
      </c>
      <c r="L2770" s="12">
        <f t="shared" si="1629"/>
        <v>0.13792847880755257</v>
      </c>
      <c r="M2770" s="24">
        <f t="shared" si="1630"/>
        <v>941.05357693569249</v>
      </c>
      <c r="N2770" s="12">
        <f t="shared" ref="N2770:N2833" si="1653">Cp*RhoP/(O2770*RhoA)*dP/1000*MassivW</f>
        <v>0.74105830475257228</v>
      </c>
      <c r="O2770" s="24">
        <f t="shared" ref="O2770:O2833" si="1654">IF(M2770&lt;600,425+0.773*M2770-1.69/1000*M2770^2+2.22/1000^2*M2770^3,IF(M2770&lt;735,666+13002/(738-M2770),IF(M2770&lt;900,545+17820/(M2770-731),650)))</f>
        <v>650</v>
      </c>
      <c r="P2770" s="12">
        <f t="shared" si="1631"/>
        <v>0.18907901702231894</v>
      </c>
      <c r="Q2770" s="24">
        <f t="shared" si="1632"/>
        <v>771.81414494763567</v>
      </c>
      <c r="R2770" s="12">
        <f t="shared" ref="R2770:R2833" si="1655">Cp*RhoP/(S2770*RhoA)*dP/1000*MassivSI</f>
        <v>0.29442625535049433</v>
      </c>
      <c r="S2770" s="24">
        <f t="shared" ref="S2770:S2833" si="1656">IF(Q2770&lt;600,425+0.773*Q2770-1.69/1000*Q2770^2+2.22/1000^2*Q2770^3,IF(Q2770&lt;735,666+13002/(738-Q2770),IF(Q2770&lt;900,545+17820/(Q2770-731),650)))</f>
        <v>981.61333645144259</v>
      </c>
      <c r="T2770" s="12">
        <f t="shared" si="1633"/>
        <v>0.15756953448500138</v>
      </c>
      <c r="W2770" s="24">
        <f t="shared" si="1634"/>
        <v>1164.2401741142451</v>
      </c>
      <c r="X2770" s="24">
        <f t="shared" si="1635"/>
        <v>650</v>
      </c>
      <c r="Y2770" s="13">
        <f t="shared" ref="Y2770:Y2833" si="1657">MAX(MassivSSCO/(X2770*RhoA)*DeltaT*(Z2770+AA2770),L2770)</f>
        <v>0.23449347477569371</v>
      </c>
      <c r="Z2770" s="24">
        <f t="shared" ref="Z2770:Z2833" si="1658">AlphaC*(E2770-W2770)</f>
        <v>703.54299833813343</v>
      </c>
      <c r="AA2770" s="24">
        <f t="shared" ref="AA2770:AA2833" si="1659">Phi*EpsilonF*0.7*Botzman/10^8*EpsilonA*((E2770+273)^4-(W2770+273)^4)</f>
        <v>9561.1928791358296</v>
      </c>
      <c r="AB2770" s="24">
        <f t="shared" si="1636"/>
        <v>968.02715953094037</v>
      </c>
      <c r="AC2770" s="24">
        <f t="shared" si="1637"/>
        <v>771.81414494763567</v>
      </c>
      <c r="AD2770" s="123">
        <f t="shared" si="1638"/>
        <v>13760</v>
      </c>
      <c r="AE2770" s="14">
        <f t="shared" si="1639"/>
        <v>229.33333333333334</v>
      </c>
      <c r="AF2770" s="24">
        <f t="shared" ref="AF2770:AF2833" si="1660">IF(AC2770&lt;=450,Thetha0_0,IF(AC2770&gt;=650,Thetha0_2,(IF(AC2770&lt;=550,Thetha0_0+(Thetha0_1-Thetha0_0)/100*(AC2770-450),Thetha0_1+(Thetha0_2-Thetha0_1)/100*(AC2770-550)))))</f>
        <v>500</v>
      </c>
      <c r="AG2770" s="3">
        <f t="shared" si="1640"/>
        <v>-1</v>
      </c>
      <c r="AH2770" s="14">
        <f t="shared" si="1644"/>
        <v>0</v>
      </c>
      <c r="AI2770" s="14">
        <f t="shared" si="1645"/>
        <v>0</v>
      </c>
      <c r="AJ2770" s="14">
        <f t="shared" si="1646"/>
        <v>0.64999999999999991</v>
      </c>
      <c r="AK2770" s="14">
        <f t="shared" si="1647"/>
        <v>0.87999999999999989</v>
      </c>
      <c r="AL2770" s="24">
        <f t="shared" si="1641"/>
        <v>942.39366142974768</v>
      </c>
      <c r="AM2770" s="14">
        <f t="shared" si="1642"/>
        <v>720.54714874525018</v>
      </c>
      <c r="AN2770" s="138" t="str">
        <f t="shared" si="1643"/>
        <v>modifiée</v>
      </c>
      <c r="AP2770" s="124"/>
    </row>
    <row r="2771" spans="2:42" x14ac:dyDescent="0.25">
      <c r="B2771" s="3">
        <f t="shared" ref="B2771:B2834" si="1661">B2770+DeltaT</f>
        <v>13765</v>
      </c>
      <c r="C2771" s="14">
        <f t="shared" ref="C2771:C2834" si="1662">B2771/60</f>
        <v>229.41666666666666</v>
      </c>
      <c r="D2771" s="11">
        <f t="shared" ref="D2771:D2834" si="1663">20+345*LOG(8*C2771+1,10)</f>
        <v>1146.0632735905122</v>
      </c>
      <c r="E2771" s="11">
        <f t="shared" si="1648"/>
        <v>1192.6026694741427</v>
      </c>
      <c r="F2771" s="11">
        <f t="shared" ref="F2771:F2834" si="1664">I2771</f>
        <v>661.31296518151407</v>
      </c>
      <c r="G2771" s="11">
        <f t="shared" si="1649"/>
        <v>941.24265595271481</v>
      </c>
      <c r="H2771" s="11">
        <f t="shared" si="1650"/>
        <v>771.97171448212066</v>
      </c>
      <c r="I2771" s="24">
        <f t="shared" ref="I2771:I2834" si="1665">I2770+IF(Limit=Oui,MAX(0,L2770),L2770)</f>
        <v>661.31296518151407</v>
      </c>
      <c r="J2771" s="12">
        <f t="shared" si="1651"/>
        <v>0.19216486296758001</v>
      </c>
      <c r="K2771" s="24">
        <f t="shared" si="1652"/>
        <v>835.54626073070938</v>
      </c>
      <c r="L2771" s="12">
        <f t="shared" ref="L2771:L2834" si="1666">LambdaP*MassivSS/(dP/1000)/(K2771*RhoA)/(1+J2771/3)*(D2771-I2771)*DeltaT-(EXP(J2771/10)-1)*(D2771-D2770)</f>
        <v>0.13785773047670413</v>
      </c>
      <c r="M2771" s="24">
        <f t="shared" ref="M2771:M2834" si="1667">M2770+IF(Limit=Oui,MAX(0,P2770),P2770)</f>
        <v>941.24265595271481</v>
      </c>
      <c r="N2771" s="12">
        <f t="shared" si="1653"/>
        <v>0.74105830475257228</v>
      </c>
      <c r="O2771" s="24">
        <f t="shared" si="1654"/>
        <v>650</v>
      </c>
      <c r="P2771" s="12">
        <f t="shared" ref="P2771:P2834" si="1668">LambdaP*MassivW/(dP/1000)/(O2771*RhoA)/(1+N2771/3)*(D2771-M2771)*DeltaT-(EXP(N2771/10)-1)*(D2771-D2770)</f>
        <v>0.18895354449576277</v>
      </c>
      <c r="Q2771" s="24">
        <f t="shared" ref="Q2771:Q2834" si="1669">Q2770+IF(Limit=Oui,MAX(0,T2770),T2770)</f>
        <v>771.97171448212066</v>
      </c>
      <c r="R2771" s="12">
        <f t="shared" si="1655"/>
        <v>0.29493075948596825</v>
      </c>
      <c r="S2771" s="24">
        <f t="shared" si="1656"/>
        <v>979.93420339479167</v>
      </c>
      <c r="T2771" s="12">
        <f t="shared" ref="T2771:T2834" si="1670">LambdaP*MassivSI/(dP/1000)/(S2771*RhoA)/(1+R2771/3)*(D2771-Q2771)*DeltaT-(EXP(R2771/10)-1)*(D2771-D2770)</f>
        <v>0.15777170727920223</v>
      </c>
      <c r="W2771" s="24">
        <f t="shared" ref="W2771:W2834" si="1671">W2770+IF(Limit=Oui,MAX(0,Y2770),Y2770)</f>
        <v>1164.4746675890208</v>
      </c>
      <c r="X2771" s="24">
        <f t="shared" ref="X2771:X2834" si="1672">IF(W2771&lt;600,425+0.773*W2771-1.69/1000*W2771^2+2.22/1000^2*W2771^3,IF(W2771&lt;735,666+13002/(738-W2771),IF(W2771&lt;900,545+17820/(W2771-731),650)))</f>
        <v>650</v>
      </c>
      <c r="Y2771" s="13">
        <f t="shared" si="1657"/>
        <v>0.23448188394186953</v>
      </c>
      <c r="Z2771" s="24">
        <f t="shared" si="1658"/>
        <v>703.20004712804689</v>
      </c>
      <c r="AA2771" s="24">
        <f t="shared" si="1659"/>
        <v>9561.0284522710299</v>
      </c>
      <c r="AB2771" s="24">
        <f t="shared" ref="AB2771:AB2834" si="1673">MAX(M2771,AVERAGE(W2771,AC2771))</f>
        <v>968.22319103557072</v>
      </c>
      <c r="AC2771" s="24">
        <f t="shared" ref="AC2771:AC2834" si="1674">Q2771</f>
        <v>771.97171448212066</v>
      </c>
      <c r="AD2771" s="123">
        <f t="shared" ref="AD2771:AD2834" si="1675">B2771</f>
        <v>13765</v>
      </c>
      <c r="AE2771" s="14">
        <f t="shared" ref="AE2771:AE2834" si="1676">C2771</f>
        <v>229.41666666666666</v>
      </c>
      <c r="AF2771" s="24">
        <f t="shared" si="1660"/>
        <v>500</v>
      </c>
      <c r="AG2771" s="3">
        <f t="shared" ref="AG2771:AG2834" si="1677">IF(C2771&lt;=30,AH2771,IF(C2771&lt;=60,AI2771,IF(C2771&lt;=90,AJ2771,IF(C2771&lt;=120,AK2771,-1))))</f>
        <v>-1</v>
      </c>
      <c r="AH2771" s="14">
        <f t="shared" si="1644"/>
        <v>0</v>
      </c>
      <c r="AI2771" s="14">
        <f t="shared" si="1645"/>
        <v>0</v>
      </c>
      <c r="AJ2771" s="14">
        <f t="shared" si="1646"/>
        <v>0.64999999999999991</v>
      </c>
      <c r="AK2771" s="14">
        <f t="shared" si="1647"/>
        <v>0.87999999999999989</v>
      </c>
      <c r="AL2771" s="24">
        <f t="shared" ref="AL2771:AL2834" si="1678">MAX(M2771,AVERAGE(W2771,AM2771))</f>
        <v>942.57540861713903</v>
      </c>
      <c r="AM2771" s="14">
        <f t="shared" ref="AM2771:AM2834" si="1679">IF(W2771&gt;=AF2771,(1+(W2771-AF2771)*AG2771/10000)*AC2771,AC2771)</f>
        <v>720.67614964525728</v>
      </c>
      <c r="AN2771" s="138" t="str">
        <f t="shared" ref="AN2771:AN2834" si="1680">IF(AM2771=AC2771,"","modifiée")</f>
        <v>modifiée</v>
      </c>
      <c r="AP2771" s="124"/>
    </row>
    <row r="2772" spans="2:42" x14ac:dyDescent="0.25">
      <c r="B2772" s="3">
        <f t="shared" si="1661"/>
        <v>13770</v>
      </c>
      <c r="C2772" s="14">
        <f t="shared" si="1662"/>
        <v>229.5</v>
      </c>
      <c r="D2772" s="11">
        <f t="shared" si="1663"/>
        <v>1146.1176589255037</v>
      </c>
      <c r="E2772" s="11">
        <f t="shared" si="1648"/>
        <v>1192.8234449005149</v>
      </c>
      <c r="F2772" s="11">
        <f t="shared" si="1664"/>
        <v>661.45082291199083</v>
      </c>
      <c r="G2772" s="11">
        <f t="shared" si="1649"/>
        <v>941.43160949721062</v>
      </c>
      <c r="H2772" s="11">
        <f t="shared" si="1650"/>
        <v>772.12948618939981</v>
      </c>
      <c r="I2772" s="24">
        <f t="shared" si="1665"/>
        <v>661.45082291199083</v>
      </c>
      <c r="J2772" s="12">
        <f t="shared" si="1651"/>
        <v>0.19209466514875045</v>
      </c>
      <c r="K2772" s="24">
        <f t="shared" si="1652"/>
        <v>835.85159729478869</v>
      </c>
      <c r="L2772" s="12">
        <f t="shared" si="1666"/>
        <v>0.13778689932534344</v>
      </c>
      <c r="M2772" s="24">
        <f t="shared" si="1667"/>
        <v>941.43160949721062</v>
      </c>
      <c r="N2772" s="12">
        <f t="shared" si="1653"/>
        <v>0.74105830475257228</v>
      </c>
      <c r="O2772" s="24">
        <f t="shared" si="1654"/>
        <v>650</v>
      </c>
      <c r="P2772" s="12">
        <f t="shared" si="1668"/>
        <v>0.18882817056029735</v>
      </c>
      <c r="Q2772" s="24">
        <f t="shared" si="1669"/>
        <v>772.12948618939981</v>
      </c>
      <c r="R2772" s="12">
        <f t="shared" si="1655"/>
        <v>0.29543375324735388</v>
      </c>
      <c r="S2772" s="24">
        <f t="shared" si="1656"/>
        <v>978.26580638375924</v>
      </c>
      <c r="T2772" s="12">
        <f t="shared" si="1670"/>
        <v>0.15797283954884284</v>
      </c>
      <c r="W2772" s="24">
        <f t="shared" si="1671"/>
        <v>1164.7091494729627</v>
      </c>
      <c r="X2772" s="24">
        <f t="shared" si="1672"/>
        <v>650</v>
      </c>
      <c r="Y2772" s="13">
        <f t="shared" si="1657"/>
        <v>0.23447031920086508</v>
      </c>
      <c r="Z2772" s="24">
        <f t="shared" si="1658"/>
        <v>702.85738568880447</v>
      </c>
      <c r="AA2772" s="24">
        <f t="shared" si="1659"/>
        <v>9560.864877824537</v>
      </c>
      <c r="AB2772" s="24">
        <f t="shared" si="1673"/>
        <v>968.41931783118127</v>
      </c>
      <c r="AC2772" s="24">
        <f t="shared" si="1674"/>
        <v>772.12948618939981</v>
      </c>
      <c r="AD2772" s="123">
        <f t="shared" si="1675"/>
        <v>13770</v>
      </c>
      <c r="AE2772" s="14">
        <f t="shared" si="1676"/>
        <v>229.5</v>
      </c>
      <c r="AF2772" s="24">
        <f t="shared" si="1660"/>
        <v>500</v>
      </c>
      <c r="AG2772" s="3">
        <f t="shared" si="1677"/>
        <v>-1</v>
      </c>
      <c r="AH2772" s="14">
        <f t="shared" si="1644"/>
        <v>0</v>
      </c>
      <c r="AI2772" s="14">
        <f t="shared" si="1645"/>
        <v>0</v>
      </c>
      <c r="AJ2772" s="14">
        <f t="shared" si="1646"/>
        <v>0.64999999999999991</v>
      </c>
      <c r="AK2772" s="14">
        <f t="shared" si="1647"/>
        <v>0.87999999999999989</v>
      </c>
      <c r="AL2772" s="24">
        <f t="shared" si="1678"/>
        <v>942.75724112878368</v>
      </c>
      <c r="AM2772" s="14">
        <f t="shared" si="1679"/>
        <v>720.80533278460462</v>
      </c>
      <c r="AN2772" s="138" t="str">
        <f t="shared" si="1680"/>
        <v>modifiée</v>
      </c>
      <c r="AP2772" s="124"/>
    </row>
    <row r="2773" spans="2:42" x14ac:dyDescent="0.25">
      <c r="B2773" s="3">
        <f t="shared" si="1661"/>
        <v>13775</v>
      </c>
      <c r="C2773" s="14">
        <f t="shared" si="1662"/>
        <v>229.58333333333334</v>
      </c>
      <c r="D2773" s="11">
        <f t="shared" si="1663"/>
        <v>1146.1720245270642</v>
      </c>
      <c r="E2773" s="11">
        <f t="shared" si="1648"/>
        <v>1193.0442203268872</v>
      </c>
      <c r="F2773" s="11">
        <f t="shared" si="1664"/>
        <v>661.58860981131613</v>
      </c>
      <c r="G2773" s="11">
        <f t="shared" si="1649"/>
        <v>941.62043766777094</v>
      </c>
      <c r="H2773" s="11">
        <f t="shared" si="1650"/>
        <v>772.28745902894866</v>
      </c>
      <c r="I2773" s="24">
        <f t="shared" si="1665"/>
        <v>661.58860981131613</v>
      </c>
      <c r="J2773" s="12">
        <f t="shared" si="1651"/>
        <v>0.19202430180339233</v>
      </c>
      <c r="K2773" s="24">
        <f t="shared" si="1652"/>
        <v>836.15787787519571</v>
      </c>
      <c r="L2773" s="12">
        <f t="shared" si="1666"/>
        <v>0.13771598506384164</v>
      </c>
      <c r="M2773" s="24">
        <f t="shared" si="1667"/>
        <v>941.62043766777094</v>
      </c>
      <c r="N2773" s="12">
        <f t="shared" si="1653"/>
        <v>0.74105830475257228</v>
      </c>
      <c r="O2773" s="24">
        <f t="shared" si="1654"/>
        <v>650</v>
      </c>
      <c r="P2773" s="12">
        <f t="shared" si="1668"/>
        <v>0.18870289513767499</v>
      </c>
      <c r="Q2773" s="24">
        <f t="shared" si="1669"/>
        <v>772.28745902894866</v>
      </c>
      <c r="R2773" s="12">
        <f t="shared" si="1655"/>
        <v>0.29593523887764339</v>
      </c>
      <c r="S2773" s="24">
        <f t="shared" si="1656"/>
        <v>976.60805772778417</v>
      </c>
      <c r="T2773" s="12">
        <f t="shared" si="1670"/>
        <v>0.15817293377858668</v>
      </c>
      <c r="W2773" s="24">
        <f t="shared" si="1671"/>
        <v>1164.9436197921636</v>
      </c>
      <c r="X2773" s="24">
        <f t="shared" si="1672"/>
        <v>650</v>
      </c>
      <c r="Y2773" s="13">
        <f t="shared" si="1657"/>
        <v>0.23445878042710028</v>
      </c>
      <c r="Z2773" s="24">
        <f t="shared" si="1658"/>
        <v>702.51501336808815</v>
      </c>
      <c r="AA2773" s="24">
        <f t="shared" si="1659"/>
        <v>9560.7021509515162</v>
      </c>
      <c r="AB2773" s="24">
        <f t="shared" si="1673"/>
        <v>968.61553941055615</v>
      </c>
      <c r="AC2773" s="24">
        <f t="shared" si="1674"/>
        <v>772.28745902894866</v>
      </c>
      <c r="AD2773" s="123">
        <f t="shared" si="1675"/>
        <v>13775</v>
      </c>
      <c r="AE2773" s="14">
        <f t="shared" si="1676"/>
        <v>229.58333333333334</v>
      </c>
      <c r="AF2773" s="24">
        <f t="shared" si="1660"/>
        <v>500</v>
      </c>
      <c r="AG2773" s="3">
        <f t="shared" si="1677"/>
        <v>-1</v>
      </c>
      <c r="AH2773" s="14">
        <f t="shared" si="1644"/>
        <v>0</v>
      </c>
      <c r="AI2773" s="14">
        <f t="shared" si="1645"/>
        <v>0</v>
      </c>
      <c r="AJ2773" s="14">
        <f t="shared" si="1646"/>
        <v>0.64999999999999991</v>
      </c>
      <c r="AK2773" s="14">
        <f t="shared" si="1647"/>
        <v>0.87999999999999989</v>
      </c>
      <c r="AL2773" s="24">
        <f t="shared" si="1678"/>
        <v>942.93915848421602</v>
      </c>
      <c r="AM2773" s="14">
        <f t="shared" si="1679"/>
        <v>720.93469717626851</v>
      </c>
      <c r="AN2773" s="138" t="str">
        <f t="shared" si="1680"/>
        <v>modifiée</v>
      </c>
      <c r="AP2773" s="124"/>
    </row>
    <row r="2774" spans="2:42" x14ac:dyDescent="0.25">
      <c r="B2774" s="3">
        <f t="shared" si="1661"/>
        <v>13780</v>
      </c>
      <c r="C2774" s="14">
        <f t="shared" si="1662"/>
        <v>229.66666666666666</v>
      </c>
      <c r="D2774" s="11">
        <f t="shared" si="1663"/>
        <v>1146.2263704095085</v>
      </c>
      <c r="E2774" s="11">
        <f t="shared" si="1648"/>
        <v>1193.2649957532594</v>
      </c>
      <c r="F2774" s="11">
        <f t="shared" si="1664"/>
        <v>661.72632579638002</v>
      </c>
      <c r="G2774" s="11">
        <f t="shared" si="1649"/>
        <v>941.80914056290862</v>
      </c>
      <c r="H2774" s="11">
        <f t="shared" si="1650"/>
        <v>772.44563196272725</v>
      </c>
      <c r="I2774" s="24">
        <f t="shared" si="1665"/>
        <v>661.72632579638002</v>
      </c>
      <c r="J2774" s="12">
        <f t="shared" si="1651"/>
        <v>0.19195377241596207</v>
      </c>
      <c r="K2774" s="24">
        <f t="shared" si="1652"/>
        <v>836.4651065489503</v>
      </c>
      <c r="L2774" s="12">
        <f t="shared" si="1666"/>
        <v>0.13764498740145359</v>
      </c>
      <c r="M2774" s="24">
        <f t="shared" si="1667"/>
        <v>941.80914056290862</v>
      </c>
      <c r="N2774" s="12">
        <f t="shared" si="1653"/>
        <v>0.74105830475257228</v>
      </c>
      <c r="O2774" s="24">
        <f t="shared" si="1654"/>
        <v>650</v>
      </c>
      <c r="P2774" s="12">
        <f t="shared" si="1668"/>
        <v>0.188577718149707</v>
      </c>
      <c r="Q2774" s="24">
        <f t="shared" si="1669"/>
        <v>772.44563196272725</v>
      </c>
      <c r="R2774" s="12">
        <f t="shared" si="1655"/>
        <v>0.29643521866130285</v>
      </c>
      <c r="S2774" s="24">
        <f t="shared" si="1656"/>
        <v>974.96087056956503</v>
      </c>
      <c r="T2774" s="12">
        <f t="shared" si="1670"/>
        <v>0.15837199247184333</v>
      </c>
      <c r="W2774" s="24">
        <f t="shared" si="1671"/>
        <v>1165.1780785725907</v>
      </c>
      <c r="X2774" s="24">
        <f t="shared" si="1672"/>
        <v>650</v>
      </c>
      <c r="Y2774" s="13">
        <f t="shared" si="1657"/>
        <v>0.23444726749569847</v>
      </c>
      <c r="Z2774" s="24">
        <f t="shared" si="1658"/>
        <v>702.17292951671766</v>
      </c>
      <c r="AA2774" s="24">
        <f t="shared" si="1659"/>
        <v>9560.5402668347906</v>
      </c>
      <c r="AB2774" s="24">
        <f t="shared" si="1673"/>
        <v>968.81185526765898</v>
      </c>
      <c r="AC2774" s="24">
        <f t="shared" si="1674"/>
        <v>772.44563196272725</v>
      </c>
      <c r="AD2774" s="123">
        <f t="shared" si="1675"/>
        <v>13780</v>
      </c>
      <c r="AE2774" s="14">
        <f t="shared" si="1676"/>
        <v>229.66666666666666</v>
      </c>
      <c r="AF2774" s="24">
        <f t="shared" si="1660"/>
        <v>500</v>
      </c>
      <c r="AG2774" s="3">
        <f t="shared" si="1677"/>
        <v>-1</v>
      </c>
      <c r="AH2774" s="14">
        <f t="shared" si="1644"/>
        <v>0</v>
      </c>
      <c r="AI2774" s="14">
        <f t="shared" si="1645"/>
        <v>0</v>
      </c>
      <c r="AJ2774" s="14">
        <f t="shared" si="1646"/>
        <v>0.64999999999999991</v>
      </c>
      <c r="AK2774" s="14">
        <f t="shared" si="1647"/>
        <v>0.87999999999999989</v>
      </c>
      <c r="AL2774" s="24">
        <f t="shared" si="1678"/>
        <v>943.12116020412111</v>
      </c>
      <c r="AM2774" s="14">
        <f t="shared" si="1679"/>
        <v>721.0642418356515</v>
      </c>
      <c r="AN2774" s="138" t="str">
        <f t="shared" si="1680"/>
        <v>modifiée</v>
      </c>
      <c r="AP2774" s="124"/>
    </row>
    <row r="2775" spans="2:42" x14ac:dyDescent="0.25">
      <c r="B2775" s="3">
        <f t="shared" si="1661"/>
        <v>13785</v>
      </c>
      <c r="C2775" s="14">
        <f t="shared" si="1662"/>
        <v>229.75</v>
      </c>
      <c r="D2775" s="11">
        <f t="shared" si="1663"/>
        <v>1146.2806965871366</v>
      </c>
      <c r="E2775" s="11">
        <f t="shared" si="1648"/>
        <v>1193.4857711796317</v>
      </c>
      <c r="F2775" s="11">
        <f t="shared" si="1664"/>
        <v>661.8639707837815</v>
      </c>
      <c r="G2775" s="11">
        <f t="shared" si="1649"/>
        <v>941.99771828105838</v>
      </c>
      <c r="H2775" s="11">
        <f t="shared" si="1650"/>
        <v>772.60400395519912</v>
      </c>
      <c r="I2775" s="24">
        <f t="shared" si="1665"/>
        <v>661.8639707837815</v>
      </c>
      <c r="J2775" s="12">
        <f t="shared" si="1651"/>
        <v>0.19188307646907951</v>
      </c>
      <c r="K2775" s="24">
        <f t="shared" si="1652"/>
        <v>836.77328741528743</v>
      </c>
      <c r="L2775" s="12">
        <f t="shared" si="1666"/>
        <v>0.13757390604630082</v>
      </c>
      <c r="M2775" s="24">
        <f t="shared" si="1667"/>
        <v>941.99771828105838</v>
      </c>
      <c r="N2775" s="12">
        <f t="shared" si="1653"/>
        <v>0.74105830475257228</v>
      </c>
      <c r="O2775" s="24">
        <f t="shared" si="1654"/>
        <v>650</v>
      </c>
      <c r="P2775" s="12">
        <f t="shared" si="1668"/>
        <v>0.18845263951821176</v>
      </c>
      <c r="Q2775" s="24">
        <f t="shared" si="1669"/>
        <v>772.60400395519912</v>
      </c>
      <c r="R2775" s="12">
        <f t="shared" si="1655"/>
        <v>0.29693369492353466</v>
      </c>
      <c r="S2775" s="24">
        <f t="shared" si="1656"/>
        <v>973.32415887637399</v>
      </c>
      <c r="T2775" s="12">
        <f t="shared" si="1670"/>
        <v>0.15857001815030436</v>
      </c>
      <c r="W2775" s="24">
        <f t="shared" si="1671"/>
        <v>1165.4125258400863</v>
      </c>
      <c r="X2775" s="24">
        <f t="shared" si="1672"/>
        <v>650</v>
      </c>
      <c r="Y2775" s="13">
        <f t="shared" si="1657"/>
        <v>0.23443578028248052</v>
      </c>
      <c r="Z2775" s="24">
        <f t="shared" si="1658"/>
        <v>701.83113348863344</v>
      </c>
      <c r="AA2775" s="24">
        <f t="shared" si="1659"/>
        <v>9560.3792206845865</v>
      </c>
      <c r="AB2775" s="24">
        <f t="shared" si="1673"/>
        <v>969.00826489764268</v>
      </c>
      <c r="AC2775" s="24">
        <f t="shared" si="1674"/>
        <v>772.60400395519912</v>
      </c>
      <c r="AD2775" s="123">
        <f t="shared" si="1675"/>
        <v>13785</v>
      </c>
      <c r="AE2775" s="14">
        <f t="shared" si="1676"/>
        <v>229.75</v>
      </c>
      <c r="AF2775" s="24">
        <f t="shared" si="1660"/>
        <v>500</v>
      </c>
      <c r="AG2775" s="3">
        <f t="shared" si="1677"/>
        <v>-1</v>
      </c>
      <c r="AH2775" s="14">
        <f t="shared" si="1644"/>
        <v>0</v>
      </c>
      <c r="AI2775" s="14">
        <f t="shared" si="1645"/>
        <v>0</v>
      </c>
      <c r="AJ2775" s="14">
        <f t="shared" si="1646"/>
        <v>0.64999999999999991</v>
      </c>
      <c r="AK2775" s="14">
        <f t="shared" si="1647"/>
        <v>0.87999999999999989</v>
      </c>
      <c r="AL2775" s="24">
        <f t="shared" si="1678"/>
        <v>943.30324581034301</v>
      </c>
      <c r="AM2775" s="14">
        <f t="shared" si="1679"/>
        <v>721.1939657805998</v>
      </c>
      <c r="AN2775" s="138" t="str">
        <f t="shared" si="1680"/>
        <v>modifiée</v>
      </c>
      <c r="AP2775" s="124"/>
    </row>
    <row r="2776" spans="2:42" x14ac:dyDescent="0.25">
      <c r="B2776" s="3">
        <f t="shared" si="1661"/>
        <v>13790</v>
      </c>
      <c r="C2776" s="14">
        <f t="shared" si="1662"/>
        <v>229.83333333333334</v>
      </c>
      <c r="D2776" s="11">
        <f t="shared" si="1663"/>
        <v>1146.3350030742324</v>
      </c>
      <c r="E2776" s="11">
        <f t="shared" si="1648"/>
        <v>1193.7065466060039</v>
      </c>
      <c r="F2776" s="11">
        <f t="shared" si="1664"/>
        <v>662.00154468982782</v>
      </c>
      <c r="G2776" s="11">
        <f t="shared" si="1649"/>
        <v>942.18617092057661</v>
      </c>
      <c r="H2776" s="11">
        <f t="shared" si="1650"/>
        <v>772.76257397334939</v>
      </c>
      <c r="I2776" s="24">
        <f t="shared" si="1665"/>
        <v>662.00154468982782</v>
      </c>
      <c r="J2776" s="12">
        <f t="shared" si="1651"/>
        <v>0.19181221344352156</v>
      </c>
      <c r="K2776" s="24">
        <f t="shared" si="1652"/>
        <v>837.08242459580254</v>
      </c>
      <c r="L2776" s="12">
        <f t="shared" si="1666"/>
        <v>0.13750274070540219</v>
      </c>
      <c r="M2776" s="24">
        <f t="shared" si="1667"/>
        <v>942.18617092057661</v>
      </c>
      <c r="N2776" s="12">
        <f t="shared" si="1653"/>
        <v>0.74105830475257228</v>
      </c>
      <c r="O2776" s="24">
        <f t="shared" si="1654"/>
        <v>650</v>
      </c>
      <c r="P2776" s="12">
        <f t="shared" si="1668"/>
        <v>0.18832765916515351</v>
      </c>
      <c r="Q2776" s="24">
        <f t="shared" si="1669"/>
        <v>772.76257397334939</v>
      </c>
      <c r="R2776" s="12">
        <f t="shared" si="1655"/>
        <v>0.29743067002954604</v>
      </c>
      <c r="S2776" s="24">
        <f t="shared" si="1656"/>
        <v>971.69783743147059</v>
      </c>
      <c r="T2776" s="12">
        <f t="shared" si="1670"/>
        <v>0.15876701335355767</v>
      </c>
      <c r="W2776" s="24">
        <f t="shared" si="1671"/>
        <v>1165.6469616203688</v>
      </c>
      <c r="X2776" s="24">
        <f t="shared" si="1672"/>
        <v>650</v>
      </c>
      <c r="Y2776" s="13">
        <f t="shared" si="1657"/>
        <v>0.2344243186639634</v>
      </c>
      <c r="Z2776" s="24">
        <f t="shared" si="1658"/>
        <v>701.48962464087958</v>
      </c>
      <c r="AA2776" s="24">
        <f t="shared" si="1659"/>
        <v>9560.2190077385076</v>
      </c>
      <c r="AB2776" s="24">
        <f t="shared" si="1673"/>
        <v>969.20476779685907</v>
      </c>
      <c r="AC2776" s="24">
        <f t="shared" si="1674"/>
        <v>772.76257397334939</v>
      </c>
      <c r="AD2776" s="123">
        <f t="shared" si="1675"/>
        <v>13790</v>
      </c>
      <c r="AE2776" s="14">
        <f t="shared" si="1676"/>
        <v>229.83333333333334</v>
      </c>
      <c r="AF2776" s="24">
        <f t="shared" si="1660"/>
        <v>500</v>
      </c>
      <c r="AG2776" s="3">
        <f t="shared" si="1677"/>
        <v>-1</v>
      </c>
      <c r="AH2776" s="14">
        <f t="shared" si="1644"/>
        <v>0</v>
      </c>
      <c r="AI2776" s="14">
        <f t="shared" si="1645"/>
        <v>0</v>
      </c>
      <c r="AJ2776" s="14">
        <f t="shared" si="1646"/>
        <v>0.64999999999999991</v>
      </c>
      <c r="AK2776" s="14">
        <f t="shared" si="1647"/>
        <v>0.87999999999999989</v>
      </c>
      <c r="AL2776" s="24">
        <f t="shared" si="1678"/>
        <v>943.48541482589428</v>
      </c>
      <c r="AM2776" s="14">
        <f t="shared" si="1679"/>
        <v>721.32386803141981</v>
      </c>
      <c r="AN2776" s="138" t="str">
        <f t="shared" si="1680"/>
        <v>modifiée</v>
      </c>
      <c r="AP2776" s="124"/>
    </row>
    <row r="2777" spans="2:42" x14ac:dyDescent="0.25">
      <c r="B2777" s="3">
        <f t="shared" si="1661"/>
        <v>13795</v>
      </c>
      <c r="C2777" s="14">
        <f t="shared" si="1662"/>
        <v>229.91666666666666</v>
      </c>
      <c r="D2777" s="11">
        <f t="shared" si="1663"/>
        <v>1146.389289885064</v>
      </c>
      <c r="E2777" s="11">
        <f t="shared" si="1648"/>
        <v>1193.927322032376</v>
      </c>
      <c r="F2777" s="11">
        <f t="shared" si="1664"/>
        <v>662.1390474305332</v>
      </c>
      <c r="G2777" s="11">
        <f t="shared" si="1649"/>
        <v>942.37449857974173</v>
      </c>
      <c r="H2777" s="11">
        <f t="shared" si="1650"/>
        <v>772.92134098670294</v>
      </c>
      <c r="I2777" s="24">
        <f t="shared" si="1665"/>
        <v>662.1390474305332</v>
      </c>
      <c r="J2777" s="12">
        <f t="shared" si="1651"/>
        <v>0.19174118281821589</v>
      </c>
      <c r="K2777" s="24">
        <f t="shared" si="1652"/>
        <v>837.39252223459641</v>
      </c>
      <c r="L2777" s="12">
        <f t="shared" si="1666"/>
        <v>0.1374314910846389</v>
      </c>
      <c r="M2777" s="24">
        <f t="shared" si="1667"/>
        <v>942.37449857974173</v>
      </c>
      <c r="N2777" s="12">
        <f t="shared" si="1653"/>
        <v>0.74105830475257228</v>
      </c>
      <c r="O2777" s="24">
        <f t="shared" si="1654"/>
        <v>650</v>
      </c>
      <c r="P2777" s="12">
        <f t="shared" si="1668"/>
        <v>0.18820277701252056</v>
      </c>
      <c r="Q2777" s="24">
        <f t="shared" si="1669"/>
        <v>772.92134098670294</v>
      </c>
      <c r="R2777" s="12">
        <f t="shared" si="1655"/>
        <v>0.29792614638382603</v>
      </c>
      <c r="S2777" s="24">
        <f t="shared" si="1656"/>
        <v>970.08182182560279</v>
      </c>
      <c r="T2777" s="12">
        <f t="shared" si="1670"/>
        <v>0.15896298063860601</v>
      </c>
      <c r="W2777" s="24">
        <f t="shared" si="1671"/>
        <v>1165.8813859390327</v>
      </c>
      <c r="X2777" s="24">
        <f t="shared" si="1672"/>
        <v>650</v>
      </c>
      <c r="Y2777" s="13">
        <f t="shared" si="1657"/>
        <v>0.23441288251735351</v>
      </c>
      <c r="Z2777" s="24">
        <f t="shared" si="1658"/>
        <v>701.14840233358109</v>
      </c>
      <c r="AA2777" s="24">
        <f t="shared" si="1659"/>
        <v>9560.0596232612497</v>
      </c>
      <c r="AB2777" s="24">
        <f t="shared" si="1673"/>
        <v>969.40136346286783</v>
      </c>
      <c r="AC2777" s="24">
        <f t="shared" si="1674"/>
        <v>772.92134098670294</v>
      </c>
      <c r="AD2777" s="123">
        <f t="shared" si="1675"/>
        <v>13795</v>
      </c>
      <c r="AE2777" s="14">
        <f t="shared" si="1676"/>
        <v>229.91666666666666</v>
      </c>
      <c r="AF2777" s="24">
        <f t="shared" si="1660"/>
        <v>500</v>
      </c>
      <c r="AG2777" s="3">
        <f t="shared" si="1677"/>
        <v>-1</v>
      </c>
      <c r="AH2777" s="14">
        <f t="shared" si="1644"/>
        <v>0</v>
      </c>
      <c r="AI2777" s="14">
        <f t="shared" si="1645"/>
        <v>0</v>
      </c>
      <c r="AJ2777" s="14">
        <f t="shared" si="1646"/>
        <v>0.64999999999999991</v>
      </c>
      <c r="AK2777" s="14">
        <f t="shared" si="1647"/>
        <v>0.87999999999999989</v>
      </c>
      <c r="AL2777" s="24">
        <f t="shared" si="1678"/>
        <v>943.66766677496366</v>
      </c>
      <c r="AM2777" s="14">
        <f t="shared" si="1679"/>
        <v>721.45394761089472</v>
      </c>
      <c r="AN2777" s="138" t="str">
        <f t="shared" si="1680"/>
        <v>modifiée</v>
      </c>
      <c r="AP2777" s="124"/>
    </row>
    <row r="2778" spans="2:42" x14ac:dyDescent="0.25">
      <c r="B2778" s="3">
        <f t="shared" si="1661"/>
        <v>13800</v>
      </c>
      <c r="C2778" s="14">
        <f t="shared" si="1662"/>
        <v>230</v>
      </c>
      <c r="D2778" s="11">
        <f t="shared" si="1663"/>
        <v>1146.4435570338851</v>
      </c>
      <c r="E2778" s="11">
        <f t="shared" si="1648"/>
        <v>1194.1480974587482</v>
      </c>
      <c r="F2778" s="11">
        <f t="shared" si="1664"/>
        <v>662.27647892161781</v>
      </c>
      <c r="G2778" s="11">
        <f t="shared" si="1649"/>
        <v>942.56270135675425</v>
      </c>
      <c r="H2778" s="11">
        <f t="shared" si="1650"/>
        <v>773.08030396734159</v>
      </c>
      <c r="I2778" s="24">
        <f t="shared" si="1665"/>
        <v>662.27647892161781</v>
      </c>
      <c r="J2778" s="12">
        <f t="shared" si="1651"/>
        <v>0.19166998407023436</v>
      </c>
      <c r="K2778" s="24">
        <f t="shared" si="1652"/>
        <v>837.70358449842149</v>
      </c>
      <c r="L2778" s="12">
        <f t="shared" si="1666"/>
        <v>0.13736015688873737</v>
      </c>
      <c r="M2778" s="24">
        <f t="shared" si="1667"/>
        <v>942.56270135675425</v>
      </c>
      <c r="N2778" s="12">
        <f t="shared" si="1653"/>
        <v>0.74105830475257228</v>
      </c>
      <c r="O2778" s="24">
        <f t="shared" si="1654"/>
        <v>650</v>
      </c>
      <c r="P2778" s="12">
        <f t="shared" si="1668"/>
        <v>0.18807799298227329</v>
      </c>
      <c r="Q2778" s="24">
        <f t="shared" si="1669"/>
        <v>773.08030396734159</v>
      </c>
      <c r="R2778" s="12">
        <f t="shared" si="1655"/>
        <v>0.29842012642942745</v>
      </c>
      <c r="S2778" s="24">
        <f t="shared" si="1656"/>
        <v>968.47602844860751</v>
      </c>
      <c r="T2778" s="12">
        <f t="shared" si="1670"/>
        <v>0.15915792257941691</v>
      </c>
      <c r="W2778" s="24">
        <f t="shared" si="1671"/>
        <v>1166.11579882155</v>
      </c>
      <c r="X2778" s="24">
        <f t="shared" si="1672"/>
        <v>650</v>
      </c>
      <c r="Y2778" s="13">
        <f t="shared" si="1657"/>
        <v>0.23440147172054965</v>
      </c>
      <c r="Z2778" s="24">
        <f t="shared" si="1658"/>
        <v>700.80746592995524</v>
      </c>
      <c r="AA2778" s="24">
        <f t="shared" si="1659"/>
        <v>9559.9010625447318</v>
      </c>
      <c r="AB2778" s="24">
        <f t="shared" si="1673"/>
        <v>969.59805139444575</v>
      </c>
      <c r="AC2778" s="24">
        <f t="shared" si="1674"/>
        <v>773.08030396734159</v>
      </c>
      <c r="AD2778" s="123">
        <f t="shared" si="1675"/>
        <v>13800</v>
      </c>
      <c r="AE2778" s="14">
        <f t="shared" si="1676"/>
        <v>230</v>
      </c>
      <c r="AF2778" s="24">
        <f t="shared" si="1660"/>
        <v>500</v>
      </c>
      <c r="AG2778" s="3">
        <f t="shared" si="1677"/>
        <v>-1</v>
      </c>
      <c r="AH2778" s="14">
        <f t="shared" si="1644"/>
        <v>0</v>
      </c>
      <c r="AI2778" s="14">
        <f t="shared" si="1645"/>
        <v>0</v>
      </c>
      <c r="AJ2778" s="14">
        <f t="shared" si="1646"/>
        <v>0.64999999999999991</v>
      </c>
      <c r="AK2778" s="14">
        <f t="shared" si="1647"/>
        <v>0.87999999999999989</v>
      </c>
      <c r="AL2778" s="24">
        <f t="shared" si="1678"/>
        <v>943.8500011829251</v>
      </c>
      <c r="AM2778" s="14">
        <f t="shared" si="1679"/>
        <v>721.58420354430029</v>
      </c>
      <c r="AN2778" s="138" t="str">
        <f t="shared" si="1680"/>
        <v>modifiée</v>
      </c>
      <c r="AP2778" s="124"/>
    </row>
    <row r="2779" spans="2:42" x14ac:dyDescent="0.25">
      <c r="B2779" s="3">
        <f t="shared" si="1661"/>
        <v>13805</v>
      </c>
      <c r="C2779" s="14">
        <f t="shared" si="1662"/>
        <v>230.08333333333334</v>
      </c>
      <c r="D2779" s="11">
        <f t="shared" si="1663"/>
        <v>1146.4978045349326</v>
      </c>
      <c r="E2779" s="11">
        <f t="shared" si="1648"/>
        <v>1194.3688728851205</v>
      </c>
      <c r="F2779" s="11">
        <f t="shared" si="1664"/>
        <v>662.4138390785065</v>
      </c>
      <c r="G2779" s="11">
        <f t="shared" si="1649"/>
        <v>942.75077934973649</v>
      </c>
      <c r="H2779" s="11">
        <f t="shared" si="1650"/>
        <v>773.23946188992102</v>
      </c>
      <c r="I2779" s="24">
        <f t="shared" si="1665"/>
        <v>662.4138390785065</v>
      </c>
      <c r="J2779" s="12">
        <f t="shared" si="1651"/>
        <v>0.19159861667478703</v>
      </c>
      <c r="K2779" s="24">
        <f t="shared" si="1652"/>
        <v>838.01561557682953</v>
      </c>
      <c r="L2779" s="12">
        <f t="shared" si="1666"/>
        <v>0.13728873782132631</v>
      </c>
      <c r="M2779" s="24">
        <f t="shared" si="1667"/>
        <v>942.75077934973649</v>
      </c>
      <c r="N2779" s="12">
        <f t="shared" si="1653"/>
        <v>0.74105830475257228</v>
      </c>
      <c r="O2779" s="24">
        <f t="shared" si="1654"/>
        <v>650</v>
      </c>
      <c r="P2779" s="12">
        <f t="shared" si="1668"/>
        <v>0.18795330699658763</v>
      </c>
      <c r="Q2779" s="24">
        <f t="shared" si="1669"/>
        <v>773.23946188992102</v>
      </c>
      <c r="R2779" s="12">
        <f t="shared" si="1655"/>
        <v>0.29891261264725655</v>
      </c>
      <c r="S2779" s="24">
        <f t="shared" si="1656"/>
        <v>966.88037448109935</v>
      </c>
      <c r="T2779" s="12">
        <f t="shared" si="1670"/>
        <v>0.15935184176659412</v>
      </c>
      <c r="W2779" s="24">
        <f t="shared" si="1671"/>
        <v>1166.3502002932705</v>
      </c>
      <c r="X2779" s="24">
        <f t="shared" si="1672"/>
        <v>650</v>
      </c>
      <c r="Y2779" s="13">
        <f t="shared" si="1657"/>
        <v>0.23439008615212842</v>
      </c>
      <c r="Z2779" s="24">
        <f t="shared" si="1658"/>
        <v>700.46681479624908</v>
      </c>
      <c r="AA2779" s="24">
        <f t="shared" si="1659"/>
        <v>9559.7433209075061</v>
      </c>
      <c r="AB2779" s="24">
        <f t="shared" si="1673"/>
        <v>969.79483109159582</v>
      </c>
      <c r="AC2779" s="24">
        <f t="shared" si="1674"/>
        <v>773.23946188992102</v>
      </c>
      <c r="AD2779" s="123">
        <f t="shared" si="1675"/>
        <v>13805</v>
      </c>
      <c r="AE2779" s="14">
        <f t="shared" si="1676"/>
        <v>230.08333333333334</v>
      </c>
      <c r="AF2779" s="24">
        <f t="shared" si="1660"/>
        <v>500</v>
      </c>
      <c r="AG2779" s="3">
        <f t="shared" si="1677"/>
        <v>-1</v>
      </c>
      <c r="AH2779" s="14">
        <f t="shared" si="1644"/>
        <v>0</v>
      </c>
      <c r="AI2779" s="14">
        <f t="shared" si="1645"/>
        <v>0</v>
      </c>
      <c r="AJ2779" s="14">
        <f t="shared" si="1646"/>
        <v>0.64999999999999991</v>
      </c>
      <c r="AK2779" s="14">
        <f t="shared" si="1647"/>
        <v>0.87999999999999989</v>
      </c>
      <c r="AL2779" s="24">
        <f t="shared" si="1678"/>
        <v>944.03241757634532</v>
      </c>
      <c r="AM2779" s="14">
        <f t="shared" si="1679"/>
        <v>721.71463485942002</v>
      </c>
      <c r="AN2779" s="138" t="str">
        <f t="shared" si="1680"/>
        <v>modifiée</v>
      </c>
      <c r="AP2779" s="124"/>
    </row>
    <row r="2780" spans="2:42" x14ac:dyDescent="0.25">
      <c r="B2780" s="3">
        <f t="shared" si="1661"/>
        <v>13810</v>
      </c>
      <c r="C2780" s="14">
        <f t="shared" si="1662"/>
        <v>230.16666666666666</v>
      </c>
      <c r="D2780" s="11">
        <f t="shared" si="1663"/>
        <v>1146.5520324024287</v>
      </c>
      <c r="E2780" s="11">
        <f t="shared" si="1648"/>
        <v>1194.5896483114925</v>
      </c>
      <c r="F2780" s="11">
        <f t="shared" si="1664"/>
        <v>662.55112781632783</v>
      </c>
      <c r="G2780" s="11">
        <f t="shared" si="1649"/>
        <v>942.93873265673312</v>
      </c>
      <c r="H2780" s="11">
        <f t="shared" si="1650"/>
        <v>773.3988137316876</v>
      </c>
      <c r="I2780" s="24">
        <f t="shared" si="1665"/>
        <v>662.55112781632783</v>
      </c>
      <c r="J2780" s="12">
        <f t="shared" si="1651"/>
        <v>0.19152708010521577</v>
      </c>
      <c r="K2780" s="24">
        <f t="shared" si="1652"/>
        <v>838.32861968231987</v>
      </c>
      <c r="L2780" s="12">
        <f t="shared" si="1666"/>
        <v>0.13721723358485796</v>
      </c>
      <c r="M2780" s="24">
        <f t="shared" si="1667"/>
        <v>942.93873265673312</v>
      </c>
      <c r="N2780" s="12">
        <f t="shared" si="1653"/>
        <v>0.74105830475257228</v>
      </c>
      <c r="O2780" s="24">
        <f t="shared" si="1654"/>
        <v>650</v>
      </c>
      <c r="P2780" s="12">
        <f t="shared" si="1668"/>
        <v>0.18782871897755887</v>
      </c>
      <c r="Q2780" s="24">
        <f t="shared" si="1669"/>
        <v>773.3988137316876</v>
      </c>
      <c r="R2780" s="12">
        <f t="shared" si="1655"/>
        <v>0.29940360755537127</v>
      </c>
      <c r="S2780" s="24">
        <f t="shared" si="1656"/>
        <v>965.29477788624706</v>
      </c>
      <c r="T2780" s="12">
        <f t="shared" si="1670"/>
        <v>0.159544740806842</v>
      </c>
      <c r="W2780" s="24">
        <f t="shared" si="1671"/>
        <v>1166.5845903794227</v>
      </c>
      <c r="X2780" s="24">
        <f t="shared" si="1672"/>
        <v>650</v>
      </c>
      <c r="Y2780" s="13">
        <f t="shared" si="1657"/>
        <v>0.23437872569134957</v>
      </c>
      <c r="Z2780" s="24">
        <f t="shared" si="1658"/>
        <v>700.12644830174509</v>
      </c>
      <c r="AA2780" s="24">
        <f t="shared" si="1659"/>
        <v>9559.5863936949972</v>
      </c>
      <c r="AB2780" s="24">
        <f t="shared" si="1673"/>
        <v>969.99170205555515</v>
      </c>
      <c r="AC2780" s="24">
        <f t="shared" si="1674"/>
        <v>773.3988137316876</v>
      </c>
      <c r="AD2780" s="123">
        <f t="shared" si="1675"/>
        <v>13810</v>
      </c>
      <c r="AE2780" s="14">
        <f t="shared" si="1676"/>
        <v>230.16666666666666</v>
      </c>
      <c r="AF2780" s="24">
        <f t="shared" si="1660"/>
        <v>500</v>
      </c>
      <c r="AG2780" s="3">
        <f t="shared" si="1677"/>
        <v>-1</v>
      </c>
      <c r="AH2780" s="14">
        <f t="shared" si="1644"/>
        <v>0</v>
      </c>
      <c r="AI2780" s="14">
        <f t="shared" si="1645"/>
        <v>0</v>
      </c>
      <c r="AJ2780" s="14">
        <f t="shared" si="1646"/>
        <v>0.64999999999999991</v>
      </c>
      <c r="AK2780" s="14">
        <f t="shared" si="1647"/>
        <v>0.87999999999999989</v>
      </c>
      <c r="AL2780" s="24">
        <f t="shared" si="1678"/>
        <v>944.21491548299173</v>
      </c>
      <c r="AM2780" s="14">
        <f t="shared" si="1679"/>
        <v>721.84524058656075</v>
      </c>
      <c r="AN2780" s="138" t="str">
        <f t="shared" si="1680"/>
        <v>modifiée</v>
      </c>
      <c r="AP2780" s="124"/>
    </row>
    <row r="2781" spans="2:42" x14ac:dyDescent="0.25">
      <c r="B2781" s="3">
        <f t="shared" si="1661"/>
        <v>13815</v>
      </c>
      <c r="C2781" s="14">
        <f t="shared" si="1662"/>
        <v>230.25</v>
      </c>
      <c r="D2781" s="11">
        <f t="shared" si="1663"/>
        <v>1146.6062406505805</v>
      </c>
      <c r="E2781" s="11">
        <f t="shared" si="1648"/>
        <v>1194.8104237378648</v>
      </c>
      <c r="F2781" s="11">
        <f t="shared" si="1664"/>
        <v>662.68834504991264</v>
      </c>
      <c r="G2781" s="11">
        <f t="shared" si="1649"/>
        <v>943.12656137571071</v>
      </c>
      <c r="H2781" s="11">
        <f t="shared" si="1650"/>
        <v>773.55835847249443</v>
      </c>
      <c r="I2781" s="24">
        <f t="shared" si="1665"/>
        <v>662.68834504991264</v>
      </c>
      <c r="J2781" s="12">
        <f t="shared" si="1651"/>
        <v>0.19145537383298791</v>
      </c>
      <c r="K2781" s="24">
        <f t="shared" si="1652"/>
        <v>838.64260105048879</v>
      </c>
      <c r="L2781" s="12">
        <f t="shared" si="1666"/>
        <v>0.13714564388064782</v>
      </c>
      <c r="M2781" s="24">
        <f t="shared" si="1667"/>
        <v>943.12656137571071</v>
      </c>
      <c r="N2781" s="12">
        <f t="shared" si="1653"/>
        <v>0.74105830475257228</v>
      </c>
      <c r="O2781" s="24">
        <f t="shared" si="1654"/>
        <v>650</v>
      </c>
      <c r="P2781" s="12">
        <f t="shared" si="1668"/>
        <v>0.18770422884737664</v>
      </c>
      <c r="Q2781" s="24">
        <f t="shared" si="1669"/>
        <v>773.55835847249443</v>
      </c>
      <c r="R2781" s="12">
        <f t="shared" si="1655"/>
        <v>0.29989311370828425</v>
      </c>
      <c r="S2781" s="24">
        <f t="shared" si="1656"/>
        <v>963.71915740164434</v>
      </c>
      <c r="T2781" s="12">
        <f t="shared" si="1670"/>
        <v>0.15973662232262009</v>
      </c>
      <c r="W2781" s="24">
        <f t="shared" si="1671"/>
        <v>1166.8189691051141</v>
      </c>
      <c r="X2781" s="24">
        <f t="shared" si="1672"/>
        <v>650</v>
      </c>
      <c r="Y2781" s="13">
        <f t="shared" si="1657"/>
        <v>0.23436739021815461</v>
      </c>
      <c r="Z2781" s="24">
        <f t="shared" si="1658"/>
        <v>699.78636581876685</v>
      </c>
      <c r="AA2781" s="24">
        <f t="shared" si="1659"/>
        <v>9559.4302762794341</v>
      </c>
      <c r="AB2781" s="24">
        <f t="shared" si="1673"/>
        <v>970.18866378880421</v>
      </c>
      <c r="AC2781" s="24">
        <f t="shared" si="1674"/>
        <v>773.55835847249443</v>
      </c>
      <c r="AD2781" s="123">
        <f t="shared" si="1675"/>
        <v>13815</v>
      </c>
      <c r="AE2781" s="14">
        <f t="shared" si="1676"/>
        <v>230.25</v>
      </c>
      <c r="AF2781" s="24">
        <f t="shared" si="1660"/>
        <v>500</v>
      </c>
      <c r="AG2781" s="3">
        <f t="shared" si="1677"/>
        <v>-1</v>
      </c>
      <c r="AH2781" s="14">
        <f t="shared" si="1644"/>
        <v>0</v>
      </c>
      <c r="AI2781" s="14">
        <f t="shared" si="1645"/>
        <v>0</v>
      </c>
      <c r="AJ2781" s="14">
        <f t="shared" si="1646"/>
        <v>0.64999999999999991</v>
      </c>
      <c r="AK2781" s="14">
        <f t="shared" si="1647"/>
        <v>0.87999999999999989</v>
      </c>
      <c r="AL2781" s="24">
        <f t="shared" si="1678"/>
        <v>944.39749443184064</v>
      </c>
      <c r="AM2781" s="14">
        <f t="shared" si="1679"/>
        <v>721.97601975856708</v>
      </c>
      <c r="AN2781" s="138" t="str">
        <f t="shared" si="1680"/>
        <v>modifiée</v>
      </c>
      <c r="AP2781" s="124"/>
    </row>
    <row r="2782" spans="2:42" x14ac:dyDescent="0.25">
      <c r="B2782" s="3">
        <f t="shared" si="1661"/>
        <v>13820</v>
      </c>
      <c r="C2782" s="14">
        <f t="shared" si="1662"/>
        <v>230.33333333333334</v>
      </c>
      <c r="D2782" s="11">
        <f t="shared" si="1663"/>
        <v>1146.6604292935783</v>
      </c>
      <c r="E2782" s="11">
        <f t="shared" si="1648"/>
        <v>1195.031199164237</v>
      </c>
      <c r="F2782" s="11">
        <f t="shared" si="1664"/>
        <v>662.82549069379331</v>
      </c>
      <c r="G2782" s="11">
        <f t="shared" si="1649"/>
        <v>943.31426560455805</v>
      </c>
      <c r="H2782" s="11">
        <f t="shared" si="1650"/>
        <v>773.71809509481704</v>
      </c>
      <c r="I2782" s="24">
        <f t="shared" si="1665"/>
        <v>662.82549069379331</v>
      </c>
      <c r="J2782" s="12">
        <f t="shared" si="1651"/>
        <v>0.19138349732768958</v>
      </c>
      <c r="K2782" s="24">
        <f t="shared" si="1652"/>
        <v>838.95756394018133</v>
      </c>
      <c r="L2782" s="12">
        <f t="shared" si="1666"/>
        <v>0.13707396840888739</v>
      </c>
      <c r="M2782" s="24">
        <f t="shared" si="1667"/>
        <v>943.31426560455805</v>
      </c>
      <c r="N2782" s="12">
        <f t="shared" si="1653"/>
        <v>0.74105830475257228</v>
      </c>
      <c r="O2782" s="24">
        <f t="shared" si="1654"/>
        <v>650</v>
      </c>
      <c r="P2782" s="12">
        <f t="shared" si="1668"/>
        <v>0.18757983652839308</v>
      </c>
      <c r="Q2782" s="24">
        <f t="shared" si="1669"/>
        <v>773.71809509481704</v>
      </c>
      <c r="R2782" s="12">
        <f t="shared" si="1655"/>
        <v>0.30038113369627373</v>
      </c>
      <c r="S2782" s="24">
        <f t="shared" si="1656"/>
        <v>962.15343253126684</v>
      </c>
      <c r="T2782" s="12">
        <f t="shared" si="1670"/>
        <v>0.15992748895176062</v>
      </c>
      <c r="W2782" s="24">
        <f t="shared" si="1671"/>
        <v>1167.0533364953324</v>
      </c>
      <c r="X2782" s="24">
        <f t="shared" si="1672"/>
        <v>650</v>
      </c>
      <c r="Y2782" s="13">
        <f t="shared" si="1657"/>
        <v>0.23435607961314989</v>
      </c>
      <c r="Z2782" s="24">
        <f t="shared" si="1658"/>
        <v>699.44656672261658</v>
      </c>
      <c r="AA2782" s="24">
        <f t="shared" si="1659"/>
        <v>9559.2749640591665</v>
      </c>
      <c r="AB2782" s="24">
        <f t="shared" si="1673"/>
        <v>970.3857157950747</v>
      </c>
      <c r="AC2782" s="24">
        <f t="shared" si="1674"/>
        <v>773.71809509481704</v>
      </c>
      <c r="AD2782" s="123">
        <f t="shared" si="1675"/>
        <v>13820</v>
      </c>
      <c r="AE2782" s="14">
        <f t="shared" si="1676"/>
        <v>230.33333333333334</v>
      </c>
      <c r="AF2782" s="24">
        <f t="shared" si="1660"/>
        <v>500</v>
      </c>
      <c r="AG2782" s="3">
        <f t="shared" si="1677"/>
        <v>-1</v>
      </c>
      <c r="AH2782" s="14">
        <f t="shared" si="1644"/>
        <v>0</v>
      </c>
      <c r="AI2782" s="14">
        <f t="shared" si="1645"/>
        <v>0</v>
      </c>
      <c r="AJ2782" s="14">
        <f t="shared" si="1646"/>
        <v>0.64999999999999991</v>
      </c>
      <c r="AK2782" s="14">
        <f t="shared" si="1647"/>
        <v>0.87999999999999989</v>
      </c>
      <c r="AL2782" s="24">
        <f t="shared" si="1678"/>
        <v>944.58015395308416</v>
      </c>
      <c r="AM2782" s="14">
        <f t="shared" si="1679"/>
        <v>722.10697141083597</v>
      </c>
      <c r="AN2782" s="138" t="str">
        <f t="shared" si="1680"/>
        <v>modifiée</v>
      </c>
      <c r="AP2782" s="124"/>
    </row>
    <row r="2783" spans="2:42" x14ac:dyDescent="0.25">
      <c r="B2783" s="3">
        <f t="shared" si="1661"/>
        <v>13825</v>
      </c>
      <c r="C2783" s="14">
        <f t="shared" si="1662"/>
        <v>230.41666666666666</v>
      </c>
      <c r="D2783" s="11">
        <f t="shared" si="1663"/>
        <v>1146.7145983455989</v>
      </c>
      <c r="E2783" s="11">
        <f t="shared" si="1648"/>
        <v>1195.2519745906093</v>
      </c>
      <c r="F2783" s="11">
        <f t="shared" si="1664"/>
        <v>662.96256466220223</v>
      </c>
      <c r="G2783" s="11">
        <f t="shared" si="1649"/>
        <v>943.5018454410864</v>
      </c>
      <c r="H2783" s="11">
        <f t="shared" si="1650"/>
        <v>773.87802258376882</v>
      </c>
      <c r="I2783" s="24">
        <f t="shared" si="1665"/>
        <v>662.96256466220223</v>
      </c>
      <c r="J2783" s="12">
        <f t="shared" si="1651"/>
        <v>0.19131145005701991</v>
      </c>
      <c r="K2783" s="24">
        <f t="shared" si="1652"/>
        <v>839.27351263364199</v>
      </c>
      <c r="L2783" s="12">
        <f t="shared" si="1666"/>
        <v>0.13700220686855766</v>
      </c>
      <c r="M2783" s="24">
        <f t="shared" si="1667"/>
        <v>943.5018454410864</v>
      </c>
      <c r="N2783" s="12">
        <f t="shared" si="1653"/>
        <v>0.74105830475257228</v>
      </c>
      <c r="O2783" s="24">
        <f t="shared" si="1654"/>
        <v>650</v>
      </c>
      <c r="P2783" s="12">
        <f t="shared" si="1668"/>
        <v>0.18745554194279326</v>
      </c>
      <c r="Q2783" s="24">
        <f t="shared" si="1669"/>
        <v>773.87802258376882</v>
      </c>
      <c r="R2783" s="12">
        <f t="shared" si="1655"/>
        <v>0.30086767014470228</v>
      </c>
      <c r="S2783" s="24">
        <f t="shared" si="1656"/>
        <v>960.59752353751583</v>
      </c>
      <c r="T2783" s="12">
        <f t="shared" si="1670"/>
        <v>0.16011734334693425</v>
      </c>
      <c r="W2783" s="24">
        <f t="shared" si="1671"/>
        <v>1167.2876925749456</v>
      </c>
      <c r="X2783" s="24">
        <f t="shared" si="1672"/>
        <v>650</v>
      </c>
      <c r="Y2783" s="13">
        <f t="shared" si="1657"/>
        <v>0.23434479375761971</v>
      </c>
      <c r="Z2783" s="24">
        <f t="shared" si="1658"/>
        <v>699.10705039159211</v>
      </c>
      <c r="AA2783" s="24">
        <f t="shared" si="1659"/>
        <v>9559.1204524592231</v>
      </c>
      <c r="AB2783" s="24">
        <f t="shared" si="1673"/>
        <v>970.58285757935721</v>
      </c>
      <c r="AC2783" s="24">
        <f t="shared" si="1674"/>
        <v>773.87802258376882</v>
      </c>
      <c r="AD2783" s="123">
        <f t="shared" si="1675"/>
        <v>13825</v>
      </c>
      <c r="AE2783" s="14">
        <f t="shared" si="1676"/>
        <v>230.41666666666666</v>
      </c>
      <c r="AF2783" s="24">
        <f t="shared" si="1660"/>
        <v>500</v>
      </c>
      <c r="AG2783" s="3">
        <f t="shared" si="1677"/>
        <v>-1</v>
      </c>
      <c r="AH2783" s="14">
        <f t="shared" si="1644"/>
        <v>0</v>
      </c>
      <c r="AI2783" s="14">
        <f t="shared" si="1645"/>
        <v>0</v>
      </c>
      <c r="AJ2783" s="14">
        <f t="shared" si="1646"/>
        <v>0.64999999999999991</v>
      </c>
      <c r="AK2783" s="14">
        <f t="shared" si="1647"/>
        <v>0.87999999999999989</v>
      </c>
      <c r="AL2783" s="24">
        <f t="shared" si="1678"/>
        <v>944.76289357813789</v>
      </c>
      <c r="AM2783" s="14">
        <f t="shared" si="1679"/>
        <v>722.2380945813303</v>
      </c>
      <c r="AN2783" s="138" t="str">
        <f t="shared" si="1680"/>
        <v>modifiée</v>
      </c>
      <c r="AP2783" s="124"/>
    </row>
    <row r="2784" spans="2:42" x14ac:dyDescent="0.25">
      <c r="B2784" s="3">
        <f t="shared" si="1661"/>
        <v>13830</v>
      </c>
      <c r="C2784" s="14">
        <f t="shared" si="1662"/>
        <v>230.5</v>
      </c>
      <c r="D2784" s="11">
        <f t="shared" si="1663"/>
        <v>1146.7687478208022</v>
      </c>
      <c r="E2784" s="11">
        <f t="shared" si="1648"/>
        <v>1195.4727500169815</v>
      </c>
      <c r="F2784" s="11">
        <f t="shared" si="1664"/>
        <v>663.09956686907083</v>
      </c>
      <c r="G2784" s="11">
        <f t="shared" si="1649"/>
        <v>943.68930098302917</v>
      </c>
      <c r="H2784" s="11">
        <f t="shared" si="1650"/>
        <v>774.03813992711571</v>
      </c>
      <c r="I2784" s="24">
        <f t="shared" si="1665"/>
        <v>663.09956686907083</v>
      </c>
      <c r="J2784" s="12">
        <f t="shared" si="1651"/>
        <v>0.19123923148678409</v>
      </c>
      <c r="K2784" s="24">
        <f t="shared" si="1652"/>
        <v>839.59045143666856</v>
      </c>
      <c r="L2784" s="12">
        <f t="shared" si="1666"/>
        <v>0.1369303589575421</v>
      </c>
      <c r="M2784" s="24">
        <f t="shared" si="1667"/>
        <v>943.68930098302917</v>
      </c>
      <c r="N2784" s="12">
        <f t="shared" si="1653"/>
        <v>0.74105830475257228</v>
      </c>
      <c r="O2784" s="24">
        <f t="shared" si="1654"/>
        <v>650</v>
      </c>
      <c r="P2784" s="12">
        <f t="shared" si="1668"/>
        <v>0.18733134501306467</v>
      </c>
      <c r="Q2784" s="24">
        <f t="shared" si="1669"/>
        <v>774.03813992711571</v>
      </c>
      <c r="R2784" s="12">
        <f t="shared" si="1655"/>
        <v>0.30135272571334004</v>
      </c>
      <c r="S2784" s="24">
        <f t="shared" si="1656"/>
        <v>959.05135143335281</v>
      </c>
      <c r="T2784" s="12">
        <f t="shared" si="1670"/>
        <v>0.16030618817543596</v>
      </c>
      <c r="W2784" s="24">
        <f t="shared" si="1671"/>
        <v>1167.5220373687032</v>
      </c>
      <c r="X2784" s="24">
        <f t="shared" si="1672"/>
        <v>650</v>
      </c>
      <c r="Y2784" s="13">
        <f t="shared" si="1657"/>
        <v>0.23433353253351194</v>
      </c>
      <c r="Z2784" s="24">
        <f t="shared" si="1658"/>
        <v>698.76781620695851</v>
      </c>
      <c r="AA2784" s="24">
        <f t="shared" si="1659"/>
        <v>9558.966736930719</v>
      </c>
      <c r="AB2784" s="24">
        <f t="shared" si="1673"/>
        <v>970.78008864790945</v>
      </c>
      <c r="AC2784" s="24">
        <f t="shared" si="1674"/>
        <v>774.03813992711571</v>
      </c>
      <c r="AD2784" s="123">
        <f t="shared" si="1675"/>
        <v>13830</v>
      </c>
      <c r="AE2784" s="14">
        <f t="shared" si="1676"/>
        <v>230.5</v>
      </c>
      <c r="AF2784" s="24">
        <f t="shared" si="1660"/>
        <v>500</v>
      </c>
      <c r="AG2784" s="3">
        <f t="shared" si="1677"/>
        <v>-1</v>
      </c>
      <c r="AH2784" s="14">
        <f t="shared" si="1644"/>
        <v>0</v>
      </c>
      <c r="AI2784" s="14">
        <f t="shared" si="1645"/>
        <v>0</v>
      </c>
      <c r="AJ2784" s="14">
        <f t="shared" si="1646"/>
        <v>0.64999999999999991</v>
      </c>
      <c r="AK2784" s="14">
        <f t="shared" si="1647"/>
        <v>0.87999999999999989</v>
      </c>
      <c r="AL2784" s="24">
        <f t="shared" si="1678"/>
        <v>944.94571283964797</v>
      </c>
      <c r="AM2784" s="14">
        <f t="shared" si="1679"/>
        <v>722.36938831059274</v>
      </c>
      <c r="AN2784" s="138" t="str">
        <f t="shared" si="1680"/>
        <v>modifiée</v>
      </c>
      <c r="AP2784" s="124"/>
    </row>
    <row r="2785" spans="2:42" x14ac:dyDescent="0.25">
      <c r="B2785" s="3">
        <f t="shared" si="1661"/>
        <v>13835</v>
      </c>
      <c r="C2785" s="14">
        <f t="shared" si="1662"/>
        <v>230.58333333333334</v>
      </c>
      <c r="D2785" s="11">
        <f t="shared" si="1663"/>
        <v>1146.8228777333334</v>
      </c>
      <c r="E2785" s="11">
        <f t="shared" si="1648"/>
        <v>1195.6935254433538</v>
      </c>
      <c r="F2785" s="11">
        <f t="shared" si="1664"/>
        <v>663.23649722802838</v>
      </c>
      <c r="G2785" s="11">
        <f t="shared" si="1649"/>
        <v>943.87663232804221</v>
      </c>
      <c r="H2785" s="11">
        <f t="shared" si="1650"/>
        <v>774.19844611529118</v>
      </c>
      <c r="I2785" s="24">
        <f t="shared" si="1665"/>
        <v>663.23649722802838</v>
      </c>
      <c r="J2785" s="12">
        <f t="shared" si="1651"/>
        <v>0.19116684108088769</v>
      </c>
      <c r="K2785" s="24">
        <f t="shared" si="1652"/>
        <v>839.90838467876563</v>
      </c>
      <c r="L2785" s="12">
        <f t="shared" si="1666"/>
        <v>0.13685842437252232</v>
      </c>
      <c r="M2785" s="24">
        <f t="shared" si="1667"/>
        <v>943.87663232804221</v>
      </c>
      <c r="N2785" s="12">
        <f t="shared" si="1653"/>
        <v>0.74105830475257228</v>
      </c>
      <c r="O2785" s="24">
        <f t="shared" si="1654"/>
        <v>650</v>
      </c>
      <c r="P2785" s="12">
        <f t="shared" si="1668"/>
        <v>0.18720724566159652</v>
      </c>
      <c r="Q2785" s="24">
        <f t="shared" si="1669"/>
        <v>774.19844611529118</v>
      </c>
      <c r="R2785" s="12">
        <f t="shared" si="1655"/>
        <v>0.30183630309569842</v>
      </c>
      <c r="S2785" s="24">
        <f t="shared" si="1656"/>
        <v>957.51483797451135</v>
      </c>
      <c r="T2785" s="12">
        <f t="shared" si="1670"/>
        <v>0.16049402611863212</v>
      </c>
      <c r="W2785" s="24">
        <f t="shared" si="1671"/>
        <v>1167.7563709012368</v>
      </c>
      <c r="X2785" s="24">
        <f t="shared" si="1672"/>
        <v>650</v>
      </c>
      <c r="Y2785" s="13">
        <f t="shared" si="1657"/>
        <v>0.23432229582343223</v>
      </c>
      <c r="Z2785" s="24">
        <f t="shared" si="1658"/>
        <v>698.42886355292535</v>
      </c>
      <c r="AA2785" s="24">
        <f t="shared" si="1659"/>
        <v>9558.8138129506151</v>
      </c>
      <c r="AB2785" s="24">
        <f t="shared" si="1673"/>
        <v>970.97740850826403</v>
      </c>
      <c r="AC2785" s="24">
        <f t="shared" si="1674"/>
        <v>774.19844611529118</v>
      </c>
      <c r="AD2785" s="123">
        <f t="shared" si="1675"/>
        <v>13835</v>
      </c>
      <c r="AE2785" s="14">
        <f t="shared" si="1676"/>
        <v>230.58333333333334</v>
      </c>
      <c r="AF2785" s="24">
        <f t="shared" si="1660"/>
        <v>500</v>
      </c>
      <c r="AG2785" s="3">
        <f t="shared" si="1677"/>
        <v>-1</v>
      </c>
      <c r="AH2785" s="14">
        <f t="shared" si="1644"/>
        <v>0</v>
      </c>
      <c r="AI2785" s="14">
        <f t="shared" si="1645"/>
        <v>0</v>
      </c>
      <c r="AJ2785" s="14">
        <f t="shared" si="1646"/>
        <v>0.64999999999999991</v>
      </c>
      <c r="AK2785" s="14">
        <f t="shared" si="1647"/>
        <v>0.87999999999999989</v>
      </c>
      <c r="AL2785" s="24">
        <f t="shared" si="1678"/>
        <v>945.12861127149779</v>
      </c>
      <c r="AM2785" s="14">
        <f t="shared" si="1679"/>
        <v>722.5008516417588</v>
      </c>
      <c r="AN2785" s="138" t="str">
        <f t="shared" si="1680"/>
        <v>modifiée</v>
      </c>
      <c r="AP2785" s="124"/>
    </row>
    <row r="2786" spans="2:42" x14ac:dyDescent="0.25">
      <c r="B2786" s="3">
        <f t="shared" si="1661"/>
        <v>13840</v>
      </c>
      <c r="C2786" s="14">
        <f t="shared" si="1662"/>
        <v>230.66666666666666</v>
      </c>
      <c r="D2786" s="11">
        <f t="shared" si="1663"/>
        <v>1146.8769880973223</v>
      </c>
      <c r="E2786" s="11">
        <f t="shared" si="1648"/>
        <v>1195.914300869726</v>
      </c>
      <c r="F2786" s="11">
        <f t="shared" si="1664"/>
        <v>663.37335565240096</v>
      </c>
      <c r="G2786" s="11">
        <f t="shared" si="1649"/>
        <v>944.06383957370383</v>
      </c>
      <c r="H2786" s="11">
        <f t="shared" si="1650"/>
        <v>774.35894014140979</v>
      </c>
      <c r="I2786" s="24">
        <f t="shared" si="1665"/>
        <v>663.37335565240096</v>
      </c>
      <c r="J2786" s="12">
        <f t="shared" si="1651"/>
        <v>0.19109427830132925</v>
      </c>
      <c r="K2786" s="24">
        <f t="shared" si="1652"/>
        <v>840.22731671330087</v>
      </c>
      <c r="L2786" s="12">
        <f t="shared" si="1666"/>
        <v>0.13678640280902166</v>
      </c>
      <c r="M2786" s="24">
        <f t="shared" si="1667"/>
        <v>944.06383957370383</v>
      </c>
      <c r="N2786" s="12">
        <f t="shared" si="1653"/>
        <v>0.74105830475257228</v>
      </c>
      <c r="O2786" s="24">
        <f t="shared" si="1654"/>
        <v>650</v>
      </c>
      <c r="P2786" s="12">
        <f t="shared" si="1668"/>
        <v>0.18708324381087191</v>
      </c>
      <c r="Q2786" s="24">
        <f t="shared" si="1669"/>
        <v>774.35894014140979</v>
      </c>
      <c r="R2786" s="12">
        <f t="shared" si="1655"/>
        <v>0.30231840501836732</v>
      </c>
      <c r="S2786" s="24">
        <f t="shared" si="1656"/>
        <v>955.98790565180525</v>
      </c>
      <c r="T2786" s="12">
        <f t="shared" si="1670"/>
        <v>0.16068085987164657</v>
      </c>
      <c r="W2786" s="24">
        <f t="shared" si="1671"/>
        <v>1167.9906931970602</v>
      </c>
      <c r="X2786" s="24">
        <f t="shared" si="1672"/>
        <v>650</v>
      </c>
      <c r="Y2786" s="13">
        <f t="shared" si="1657"/>
        <v>0.23431108351065602</v>
      </c>
      <c r="Z2786" s="24">
        <f t="shared" si="1658"/>
        <v>698.09019181664667</v>
      </c>
      <c r="AA2786" s="24">
        <f t="shared" si="1659"/>
        <v>9558.6616760222441</v>
      </c>
      <c r="AB2786" s="24">
        <f t="shared" si="1673"/>
        <v>971.17481666923504</v>
      </c>
      <c r="AC2786" s="24">
        <f t="shared" si="1674"/>
        <v>774.35894014140979</v>
      </c>
      <c r="AD2786" s="123">
        <f t="shared" si="1675"/>
        <v>13840</v>
      </c>
      <c r="AE2786" s="14">
        <f t="shared" si="1676"/>
        <v>230.66666666666666</v>
      </c>
      <c r="AF2786" s="24">
        <f t="shared" si="1660"/>
        <v>500</v>
      </c>
      <c r="AG2786" s="3">
        <f t="shared" si="1677"/>
        <v>-1</v>
      </c>
      <c r="AH2786" s="14">
        <f t="shared" si="1644"/>
        <v>0</v>
      </c>
      <c r="AI2786" s="14">
        <f t="shared" si="1645"/>
        <v>0</v>
      </c>
      <c r="AJ2786" s="14">
        <f t="shared" si="1646"/>
        <v>0.64999999999999991</v>
      </c>
      <c r="AK2786" s="14">
        <f t="shared" si="1647"/>
        <v>0.87999999999999989</v>
      </c>
      <c r="AL2786" s="24">
        <f t="shared" si="1678"/>
        <v>945.31158840881494</v>
      </c>
      <c r="AM2786" s="14">
        <f t="shared" si="1679"/>
        <v>722.6324836205697</v>
      </c>
      <c r="AN2786" s="138" t="str">
        <f t="shared" si="1680"/>
        <v>modifiée</v>
      </c>
      <c r="AP2786" s="124"/>
    </row>
    <row r="2787" spans="2:42" x14ac:dyDescent="0.25">
      <c r="B2787" s="3">
        <f t="shared" si="1661"/>
        <v>13845</v>
      </c>
      <c r="C2787" s="14">
        <f t="shared" si="1662"/>
        <v>230.75</v>
      </c>
      <c r="D2787" s="11">
        <f t="shared" si="1663"/>
        <v>1146.9310789268832</v>
      </c>
      <c r="E2787" s="11">
        <f t="shared" si="1648"/>
        <v>1196.1350762960983</v>
      </c>
      <c r="F2787" s="11">
        <f t="shared" si="1664"/>
        <v>663.51014205520994</v>
      </c>
      <c r="G2787" s="11">
        <f t="shared" si="1649"/>
        <v>944.25092281751472</v>
      </c>
      <c r="H2787" s="11">
        <f t="shared" si="1650"/>
        <v>774.51962100128139</v>
      </c>
      <c r="I2787" s="24">
        <f t="shared" si="1665"/>
        <v>663.51014205520994</v>
      </c>
      <c r="J2787" s="12">
        <f t="shared" si="1651"/>
        <v>0.19102154260819512</v>
      </c>
      <c r="K2787" s="24">
        <f t="shared" si="1652"/>
        <v>840.54725191766033</v>
      </c>
      <c r="L2787" s="12">
        <f t="shared" si="1666"/>
        <v>0.13671429396140097</v>
      </c>
      <c r="M2787" s="24">
        <f t="shared" si="1667"/>
        <v>944.25092281751472</v>
      </c>
      <c r="N2787" s="12">
        <f t="shared" si="1653"/>
        <v>0.74105830475257228</v>
      </c>
      <c r="O2787" s="24">
        <f t="shared" si="1654"/>
        <v>650</v>
      </c>
      <c r="P2787" s="12">
        <f t="shared" si="1668"/>
        <v>0.18695933938346712</v>
      </c>
      <c r="Q2787" s="24">
        <f t="shared" si="1669"/>
        <v>774.51962100128139</v>
      </c>
      <c r="R2787" s="12">
        <f t="shared" si="1655"/>
        <v>0.30279903424036136</v>
      </c>
      <c r="S2787" s="24">
        <f t="shared" si="1656"/>
        <v>954.4704776835099</v>
      </c>
      <c r="T2787" s="12">
        <f t="shared" si="1670"/>
        <v>0.160866692142976</v>
      </c>
      <c r="W2787" s="24">
        <f t="shared" si="1671"/>
        <v>1168.2250042805708</v>
      </c>
      <c r="X2787" s="24">
        <f t="shared" si="1672"/>
        <v>650</v>
      </c>
      <c r="Y2787" s="13">
        <f t="shared" si="1657"/>
        <v>0.23429989547910615</v>
      </c>
      <c r="Z2787" s="24">
        <f t="shared" si="1658"/>
        <v>697.75180038818689</v>
      </c>
      <c r="AA2787" s="24">
        <f t="shared" si="1659"/>
        <v>9558.5103216743755</v>
      </c>
      <c r="AB2787" s="24">
        <f t="shared" si="1673"/>
        <v>971.37231264092611</v>
      </c>
      <c r="AC2787" s="24">
        <f t="shared" si="1674"/>
        <v>774.51962100128139</v>
      </c>
      <c r="AD2787" s="123">
        <f t="shared" si="1675"/>
        <v>13845</v>
      </c>
      <c r="AE2787" s="14">
        <f t="shared" si="1676"/>
        <v>230.75</v>
      </c>
      <c r="AF2787" s="24">
        <f t="shared" si="1660"/>
        <v>500</v>
      </c>
      <c r="AG2787" s="3">
        <f t="shared" si="1677"/>
        <v>-1</v>
      </c>
      <c r="AH2787" s="14">
        <f t="shared" si="1644"/>
        <v>0</v>
      </c>
      <c r="AI2787" s="14">
        <f t="shared" si="1645"/>
        <v>0</v>
      </c>
      <c r="AJ2787" s="14">
        <f t="shared" si="1646"/>
        <v>0.64999999999999991</v>
      </c>
      <c r="AK2787" s="14">
        <f t="shared" si="1647"/>
        <v>0.87999999999999989</v>
      </c>
      <c r="AL2787" s="24">
        <f t="shared" si="1678"/>
        <v>945.49464378797779</v>
      </c>
      <c r="AM2787" s="14">
        <f t="shared" si="1679"/>
        <v>722.76428329538464</v>
      </c>
      <c r="AN2787" s="138" t="str">
        <f t="shared" si="1680"/>
        <v>modifiée</v>
      </c>
      <c r="AP2787" s="124"/>
    </row>
    <row r="2788" spans="2:42" x14ac:dyDescent="0.25">
      <c r="B2788" s="3">
        <f t="shared" si="1661"/>
        <v>13850</v>
      </c>
      <c r="C2788" s="14">
        <f t="shared" si="1662"/>
        <v>230.83333333333334</v>
      </c>
      <c r="D2788" s="11">
        <f t="shared" si="1663"/>
        <v>1146.9851502361155</v>
      </c>
      <c r="E2788" s="11">
        <f t="shared" si="1648"/>
        <v>1196.3558517224706</v>
      </c>
      <c r="F2788" s="11">
        <f t="shared" si="1664"/>
        <v>663.64685634917134</v>
      </c>
      <c r="G2788" s="11">
        <f t="shared" si="1649"/>
        <v>944.43788215689824</v>
      </c>
      <c r="H2788" s="11">
        <f t="shared" si="1650"/>
        <v>774.68048769342442</v>
      </c>
      <c r="I2788" s="24">
        <f t="shared" si="1665"/>
        <v>663.64685634917134</v>
      </c>
      <c r="J2788" s="12">
        <f t="shared" si="1651"/>
        <v>0.19094863345965188</v>
      </c>
      <c r="K2788" s="24">
        <f t="shared" si="1652"/>
        <v>840.86819469340753</v>
      </c>
      <c r="L2788" s="12">
        <f t="shared" si="1666"/>
        <v>0.13664209752282799</v>
      </c>
      <c r="M2788" s="24">
        <f t="shared" si="1667"/>
        <v>944.43788215689824</v>
      </c>
      <c r="N2788" s="12">
        <f t="shared" si="1653"/>
        <v>0.74105830475257228</v>
      </c>
      <c r="O2788" s="24">
        <f t="shared" si="1654"/>
        <v>650</v>
      </c>
      <c r="P2788" s="12">
        <f t="shared" si="1668"/>
        <v>0.18683553230194758</v>
      </c>
      <c r="Q2788" s="24">
        <f t="shared" si="1669"/>
        <v>774.68048769342442</v>
      </c>
      <c r="R2788" s="12">
        <f t="shared" si="1655"/>
        <v>0.30327819355247287</v>
      </c>
      <c r="S2788" s="24">
        <f t="shared" si="1656"/>
        <v>952.96247800783112</v>
      </c>
      <c r="T2788" s="12">
        <f t="shared" si="1670"/>
        <v>0.16105152565406808</v>
      </c>
      <c r="W2788" s="24">
        <f t="shared" si="1671"/>
        <v>1168.45930417605</v>
      </c>
      <c r="X2788" s="24">
        <f t="shared" si="1672"/>
        <v>650</v>
      </c>
      <c r="Y2788" s="13">
        <f t="shared" si="1657"/>
        <v>0.23428873161336047</v>
      </c>
      <c r="Z2788" s="24">
        <f t="shared" si="1658"/>
        <v>697.41368866051516</v>
      </c>
      <c r="AA2788" s="24">
        <f t="shared" si="1659"/>
        <v>9558.3597454615374</v>
      </c>
      <c r="AB2788" s="24">
        <f t="shared" si="1673"/>
        <v>971.56989593473713</v>
      </c>
      <c r="AC2788" s="24">
        <f t="shared" si="1674"/>
        <v>774.68048769342442</v>
      </c>
      <c r="AD2788" s="123">
        <f t="shared" si="1675"/>
        <v>13850</v>
      </c>
      <c r="AE2788" s="14">
        <f t="shared" si="1676"/>
        <v>230.83333333333334</v>
      </c>
      <c r="AF2788" s="24">
        <f t="shared" si="1660"/>
        <v>500</v>
      </c>
      <c r="AG2788" s="3">
        <f t="shared" si="1677"/>
        <v>-1</v>
      </c>
      <c r="AH2788" s="14">
        <f t="shared" si="1644"/>
        <v>0</v>
      </c>
      <c r="AI2788" s="14">
        <f t="shared" si="1645"/>
        <v>0</v>
      </c>
      <c r="AJ2788" s="14">
        <f t="shared" si="1646"/>
        <v>0.64999999999999991</v>
      </c>
      <c r="AK2788" s="14">
        <f t="shared" si="1647"/>
        <v>0.87999999999999989</v>
      </c>
      <c r="AL2788" s="24">
        <f t="shared" si="1678"/>
        <v>945.67777694662163</v>
      </c>
      <c r="AM2788" s="14">
        <f t="shared" si="1679"/>
        <v>722.89624971719343</v>
      </c>
      <c r="AN2788" s="138" t="str">
        <f t="shared" si="1680"/>
        <v>modifiée</v>
      </c>
      <c r="AP2788" s="124"/>
    </row>
    <row r="2789" spans="2:42" x14ac:dyDescent="0.25">
      <c r="B2789" s="3">
        <f t="shared" si="1661"/>
        <v>13855</v>
      </c>
      <c r="C2789" s="14">
        <f t="shared" si="1662"/>
        <v>230.91666666666666</v>
      </c>
      <c r="D2789" s="11">
        <f t="shared" si="1663"/>
        <v>1147.0392020391032</v>
      </c>
      <c r="E2789" s="11">
        <f t="shared" si="1648"/>
        <v>1196.5766271488426</v>
      </c>
      <c r="F2789" s="11">
        <f t="shared" si="1664"/>
        <v>663.78349844669413</v>
      </c>
      <c r="G2789" s="11">
        <f t="shared" si="1649"/>
        <v>944.62471768920022</v>
      </c>
      <c r="H2789" s="11">
        <f t="shared" si="1650"/>
        <v>774.84153921907853</v>
      </c>
      <c r="I2789" s="24">
        <f t="shared" si="1665"/>
        <v>663.78349844669413</v>
      </c>
      <c r="J2789" s="12">
        <f t="shared" si="1651"/>
        <v>0.19087555031194078</v>
      </c>
      <c r="K2789" s="24">
        <f t="shared" si="1652"/>
        <v>841.19014946644097</v>
      </c>
      <c r="L2789" s="12">
        <f t="shared" si="1666"/>
        <v>0.13656981318530384</v>
      </c>
      <c r="M2789" s="24">
        <f t="shared" si="1667"/>
        <v>944.62471768920022</v>
      </c>
      <c r="N2789" s="12">
        <f t="shared" si="1653"/>
        <v>0.74105830475257228</v>
      </c>
      <c r="O2789" s="24">
        <f t="shared" si="1654"/>
        <v>650</v>
      </c>
      <c r="P2789" s="12">
        <f t="shared" si="1668"/>
        <v>0.18671182248898965</v>
      </c>
      <c r="Q2789" s="24">
        <f t="shared" si="1669"/>
        <v>774.84153921907853</v>
      </c>
      <c r="R2789" s="12">
        <f t="shared" si="1655"/>
        <v>0.30375588577662982</v>
      </c>
      <c r="S2789" s="24">
        <f t="shared" si="1656"/>
        <v>951.46383127546005</v>
      </c>
      <c r="T2789" s="12">
        <f t="shared" si="1670"/>
        <v>0.16123536313899481</v>
      </c>
      <c r="W2789" s="24">
        <f t="shared" si="1671"/>
        <v>1168.6935929076633</v>
      </c>
      <c r="X2789" s="24">
        <f t="shared" si="1672"/>
        <v>650</v>
      </c>
      <c r="Y2789" s="13">
        <f t="shared" si="1657"/>
        <v>0.23427759179864674</v>
      </c>
      <c r="Z2789" s="24">
        <f t="shared" si="1658"/>
        <v>697.07585602948257</v>
      </c>
      <c r="AA2789" s="24">
        <f t="shared" si="1659"/>
        <v>9558.2099429638329</v>
      </c>
      <c r="AB2789" s="24">
        <f t="shared" si="1673"/>
        <v>971.76756606337085</v>
      </c>
      <c r="AC2789" s="24">
        <f t="shared" si="1674"/>
        <v>774.84153921907853</v>
      </c>
      <c r="AD2789" s="123">
        <f t="shared" si="1675"/>
        <v>13855</v>
      </c>
      <c r="AE2789" s="14">
        <f t="shared" si="1676"/>
        <v>230.91666666666666</v>
      </c>
      <c r="AF2789" s="24">
        <f t="shared" si="1660"/>
        <v>500</v>
      </c>
      <c r="AG2789" s="3">
        <f t="shared" si="1677"/>
        <v>-1</v>
      </c>
      <c r="AH2789" s="14">
        <f t="shared" si="1644"/>
        <v>0</v>
      </c>
      <c r="AI2789" s="14">
        <f t="shared" si="1645"/>
        <v>0</v>
      </c>
      <c r="AJ2789" s="14">
        <f t="shared" si="1646"/>
        <v>0.64999999999999991</v>
      </c>
      <c r="AK2789" s="14">
        <f t="shared" si="1647"/>
        <v>0.87999999999999989</v>
      </c>
      <c r="AL2789" s="24">
        <f t="shared" si="1678"/>
        <v>945.86098742364538</v>
      </c>
      <c r="AM2789" s="14">
        <f t="shared" si="1679"/>
        <v>723.02838193962759</v>
      </c>
      <c r="AN2789" s="138" t="str">
        <f t="shared" si="1680"/>
        <v>modifiée</v>
      </c>
      <c r="AP2789" s="124"/>
    </row>
    <row r="2790" spans="2:42" x14ac:dyDescent="0.25">
      <c r="B2790" s="3">
        <f t="shared" si="1661"/>
        <v>13860</v>
      </c>
      <c r="C2790" s="14">
        <f t="shared" si="1662"/>
        <v>231</v>
      </c>
      <c r="D2790" s="11">
        <f t="shared" si="1663"/>
        <v>1147.0932343499146</v>
      </c>
      <c r="E2790" s="11">
        <f t="shared" si="1648"/>
        <v>1196.7974025752148</v>
      </c>
      <c r="F2790" s="11">
        <f t="shared" si="1664"/>
        <v>663.92006825987949</v>
      </c>
      <c r="G2790" s="11">
        <f t="shared" si="1649"/>
        <v>944.8114295116892</v>
      </c>
      <c r="H2790" s="11">
        <f t="shared" si="1650"/>
        <v>775.00277458221751</v>
      </c>
      <c r="I2790" s="24">
        <f t="shared" si="1665"/>
        <v>663.92006825987949</v>
      </c>
      <c r="J2790" s="12">
        <f t="shared" si="1651"/>
        <v>0.19080229261937093</v>
      </c>
      <c r="K2790" s="24">
        <f t="shared" si="1652"/>
        <v>841.51312068715538</v>
      </c>
      <c r="L2790" s="12">
        <f t="shared" si="1666"/>
        <v>0.13649744063964955</v>
      </c>
      <c r="M2790" s="24">
        <f t="shared" si="1667"/>
        <v>944.8114295116892</v>
      </c>
      <c r="N2790" s="12">
        <f t="shared" si="1653"/>
        <v>0.74105830475257228</v>
      </c>
      <c r="O2790" s="24">
        <f t="shared" si="1654"/>
        <v>650</v>
      </c>
      <c r="P2790" s="12">
        <f t="shared" si="1668"/>
        <v>0.18658820986734539</v>
      </c>
      <c r="Q2790" s="24">
        <f t="shared" si="1669"/>
        <v>775.00277458221751</v>
      </c>
      <c r="R2790" s="12">
        <f t="shared" si="1655"/>
        <v>0.30423211376526299</v>
      </c>
      <c r="S2790" s="24">
        <f t="shared" si="1656"/>
        <v>949.97446284220109</v>
      </c>
      <c r="T2790" s="12">
        <f t="shared" si="1670"/>
        <v>0.16141820734406795</v>
      </c>
      <c r="W2790" s="24">
        <f t="shared" si="1671"/>
        <v>1168.927870499462</v>
      </c>
      <c r="X2790" s="24">
        <f t="shared" si="1672"/>
        <v>650</v>
      </c>
      <c r="Y2790" s="13">
        <f t="shared" si="1657"/>
        <v>0.23426647592084157</v>
      </c>
      <c r="Z2790" s="24">
        <f t="shared" si="1658"/>
        <v>696.73830189382215</v>
      </c>
      <c r="AA2790" s="24">
        <f t="shared" si="1659"/>
        <v>9558.0609097868801</v>
      </c>
      <c r="AB2790" s="24">
        <f t="shared" si="1673"/>
        <v>971.96532254083968</v>
      </c>
      <c r="AC2790" s="24">
        <f t="shared" si="1674"/>
        <v>775.00277458221751</v>
      </c>
      <c r="AD2790" s="123">
        <f t="shared" si="1675"/>
        <v>13860</v>
      </c>
      <c r="AE2790" s="14">
        <f t="shared" si="1676"/>
        <v>231</v>
      </c>
      <c r="AF2790" s="24">
        <f t="shared" si="1660"/>
        <v>500</v>
      </c>
      <c r="AG2790" s="3">
        <f t="shared" si="1677"/>
        <v>-1</v>
      </c>
      <c r="AH2790" s="14">
        <f t="shared" ref="AH2790:AH2853" si="1681">IF(AC2790&lt;=450,AthetaR30_0,IF(AC2790&gt;=650,AthetaR30_2,(IF(AC2790&lt;=550,AthetaR30_0+(AthetaR30_1-AthetaR30_0)/100*(AC2790-450),AthetaR30_1+(AthetaR30_2-AthetaR30_1)/100*(AC2790-550)))))</f>
        <v>0</v>
      </c>
      <c r="AI2790" s="14">
        <f t="shared" ref="AI2790:AI2853" si="1682">IF(AC2790&lt;=450,AthetaR60_0,IF(AC2790&gt;=650,AthetaR60_2,(IF(AC2790&lt;=550,AthetaR60_0+(AthetaR60_1-AthetaR60_0)/100*(AC2790-450),AthetaR60_1+(AthetaR60_2-AthetaR60_1)/100*(AC2790-550)))))</f>
        <v>0</v>
      </c>
      <c r="AJ2790" s="14">
        <f t="shared" ref="AJ2790:AJ2853" si="1683">IF(AC2790&lt;=450,AthetaR90_0,IF(AC2790&gt;=650,AthetaR90_2,(IF(AC2790&lt;=550,AthetaR90_0+(AthetaR90_1-AthetaR90_0)/100*(AC2790-450),AthetaR90_1+(AthetaR90_2-AthetaR90_1)/100*(AC2790-550)))))</f>
        <v>0.64999999999999991</v>
      </c>
      <c r="AK2790" s="14">
        <f t="shared" ref="AK2790:AK2853" si="1684">IF(AC2790&lt;=450,AthetaR120_0,IF(AC2790&gt;=650,AthetaR120_2,(IF(AC2790&lt;=550,AthetaR120_0+(AthetaR120_1-AthetaR120_0)/100*(AC2790-450),AthetaR120_1+(AthetaR120_2-AthetaR120_1)/100*(AC2790-550)))))</f>
        <v>0.87999999999999989</v>
      </c>
      <c r="AL2790" s="24">
        <f t="shared" si="1678"/>
        <v>946.04427475921693</v>
      </c>
      <c r="AM2790" s="14">
        <f t="shared" si="1679"/>
        <v>723.16067901897179</v>
      </c>
      <c r="AN2790" s="138" t="str">
        <f t="shared" si="1680"/>
        <v>modifiée</v>
      </c>
      <c r="AP2790" s="124"/>
    </row>
    <row r="2791" spans="2:42" x14ac:dyDescent="0.25">
      <c r="B2791" s="3">
        <f t="shared" si="1661"/>
        <v>13865</v>
      </c>
      <c r="C2791" s="14">
        <f t="shared" si="1662"/>
        <v>231.08333333333334</v>
      </c>
      <c r="D2791" s="11">
        <f t="shared" si="1663"/>
        <v>1147.1472471826035</v>
      </c>
      <c r="E2791" s="11">
        <f t="shared" si="1648"/>
        <v>1197.0181780015871</v>
      </c>
      <c r="F2791" s="11">
        <f t="shared" si="1664"/>
        <v>664.05656570051917</v>
      </c>
      <c r="G2791" s="11">
        <f t="shared" si="1649"/>
        <v>944.99801772155649</v>
      </c>
      <c r="H2791" s="11">
        <f t="shared" si="1650"/>
        <v>775.16419278956153</v>
      </c>
      <c r="I2791" s="24">
        <f t="shared" si="1665"/>
        <v>664.05656570051917</v>
      </c>
      <c r="J2791" s="12">
        <f t="shared" si="1651"/>
        <v>0.19072885983431306</v>
      </c>
      <c r="K2791" s="24">
        <f t="shared" si="1652"/>
        <v>841.83711283060177</v>
      </c>
      <c r="L2791" s="12">
        <f t="shared" si="1666"/>
        <v>0.13642497957547606</v>
      </c>
      <c r="M2791" s="24">
        <f t="shared" si="1667"/>
        <v>944.99801772155649</v>
      </c>
      <c r="N2791" s="12">
        <f t="shared" si="1653"/>
        <v>0.74105830475257228</v>
      </c>
      <c r="O2791" s="24">
        <f t="shared" si="1654"/>
        <v>650</v>
      </c>
      <c r="P2791" s="12">
        <f t="shared" si="1668"/>
        <v>0.18646469435973834</v>
      </c>
      <c r="Q2791" s="24">
        <f t="shared" si="1669"/>
        <v>775.16419278956153</v>
      </c>
      <c r="R2791" s="12">
        <f t="shared" si="1655"/>
        <v>0.30470688040067945</v>
      </c>
      <c r="S2791" s="24">
        <f t="shared" si="1656"/>
        <v>948.49429876168517</v>
      </c>
      <c r="T2791" s="12">
        <f t="shared" si="1670"/>
        <v>0.16160006102743146</v>
      </c>
      <c r="W2791" s="24">
        <f t="shared" si="1671"/>
        <v>1169.1621369753827</v>
      </c>
      <c r="X2791" s="24">
        <f t="shared" si="1672"/>
        <v>650</v>
      </c>
      <c r="Y2791" s="13">
        <f t="shared" si="1657"/>
        <v>0.23425538386645953</v>
      </c>
      <c r="Z2791" s="24">
        <f t="shared" si="1658"/>
        <v>696.40102565510915</v>
      </c>
      <c r="AA2791" s="24">
        <f t="shared" si="1659"/>
        <v>9557.9126415613846</v>
      </c>
      <c r="AB2791" s="24">
        <f t="shared" si="1673"/>
        <v>972.16316488247207</v>
      </c>
      <c r="AC2791" s="24">
        <f t="shared" si="1674"/>
        <v>775.16419278956153</v>
      </c>
      <c r="AD2791" s="123">
        <f t="shared" si="1675"/>
        <v>13865</v>
      </c>
      <c r="AE2791" s="14">
        <f t="shared" si="1676"/>
        <v>231.08333333333334</v>
      </c>
      <c r="AF2791" s="24">
        <f t="shared" si="1660"/>
        <v>500</v>
      </c>
      <c r="AG2791" s="3">
        <f t="shared" si="1677"/>
        <v>-1</v>
      </c>
      <c r="AH2791" s="14">
        <f t="shared" si="1681"/>
        <v>0</v>
      </c>
      <c r="AI2791" s="14">
        <f t="shared" si="1682"/>
        <v>0</v>
      </c>
      <c r="AJ2791" s="14">
        <f t="shared" si="1683"/>
        <v>0.64999999999999991</v>
      </c>
      <c r="AK2791" s="14">
        <f t="shared" si="1684"/>
        <v>0.87999999999999989</v>
      </c>
      <c r="AL2791" s="24">
        <f t="shared" si="1678"/>
        <v>946.22763849477906</v>
      </c>
      <c r="AM2791" s="14">
        <f t="shared" si="1679"/>
        <v>723.29314001417549</v>
      </c>
      <c r="AN2791" s="138" t="str">
        <f t="shared" si="1680"/>
        <v>modifiée</v>
      </c>
      <c r="AP2791" s="124"/>
    </row>
    <row r="2792" spans="2:42" x14ac:dyDescent="0.25">
      <c r="B2792" s="3">
        <f t="shared" si="1661"/>
        <v>13870</v>
      </c>
      <c r="C2792" s="14">
        <f t="shared" si="1662"/>
        <v>231.16666666666666</v>
      </c>
      <c r="D2792" s="11">
        <f t="shared" si="1663"/>
        <v>1147.2012405512082</v>
      </c>
      <c r="E2792" s="11">
        <f t="shared" si="1648"/>
        <v>1197.2389534279591</v>
      </c>
      <c r="F2792" s="11">
        <f t="shared" si="1664"/>
        <v>664.19299068009468</v>
      </c>
      <c r="G2792" s="11">
        <f t="shared" si="1649"/>
        <v>945.18448241591625</v>
      </c>
      <c r="H2792" s="11">
        <f t="shared" si="1650"/>
        <v>775.32579285058898</v>
      </c>
      <c r="I2792" s="24">
        <f t="shared" si="1665"/>
        <v>664.19299068009468</v>
      </c>
      <c r="J2792" s="12">
        <f t="shared" si="1651"/>
        <v>0.19065525140719283</v>
      </c>
      <c r="K2792" s="24">
        <f t="shared" si="1652"/>
        <v>842.16213039665104</v>
      </c>
      <c r="L2792" s="12">
        <f t="shared" si="1666"/>
        <v>0.13635242968121455</v>
      </c>
      <c r="M2792" s="24">
        <f t="shared" si="1667"/>
        <v>945.18448241591625</v>
      </c>
      <c r="N2792" s="12">
        <f t="shared" si="1653"/>
        <v>0.74105830475257228</v>
      </c>
      <c r="O2792" s="24">
        <f t="shared" si="1654"/>
        <v>650</v>
      </c>
      <c r="P2792" s="12">
        <f t="shared" si="1668"/>
        <v>0.18634127588900301</v>
      </c>
      <c r="Q2792" s="24">
        <f t="shared" si="1669"/>
        <v>775.32579285058898</v>
      </c>
      <c r="R2792" s="12">
        <f t="shared" si="1655"/>
        <v>0.30518018859444196</v>
      </c>
      <c r="S2792" s="24">
        <f t="shared" si="1656"/>
        <v>947.02326577816007</v>
      </c>
      <c r="T2792" s="12">
        <f t="shared" si="1670"/>
        <v>0.16178092695875657</v>
      </c>
      <c r="W2792" s="24">
        <f t="shared" si="1671"/>
        <v>1169.3963923592491</v>
      </c>
      <c r="X2792" s="24">
        <f t="shared" si="1672"/>
        <v>650</v>
      </c>
      <c r="Y2792" s="13">
        <f t="shared" si="1657"/>
        <v>0.23424431552265396</v>
      </c>
      <c r="Z2792" s="24">
        <f t="shared" si="1658"/>
        <v>696.06402671774958</v>
      </c>
      <c r="AA2792" s="24">
        <f t="shared" si="1659"/>
        <v>9557.7651339431832</v>
      </c>
      <c r="AB2792" s="24">
        <f t="shared" si="1673"/>
        <v>972.36109260491912</v>
      </c>
      <c r="AC2792" s="24">
        <f t="shared" si="1674"/>
        <v>775.32579285058898</v>
      </c>
      <c r="AD2792" s="123">
        <f t="shared" si="1675"/>
        <v>13870</v>
      </c>
      <c r="AE2792" s="14">
        <f t="shared" si="1676"/>
        <v>231.16666666666666</v>
      </c>
      <c r="AF2792" s="24">
        <f t="shared" si="1660"/>
        <v>500</v>
      </c>
      <c r="AG2792" s="3">
        <f t="shared" si="1677"/>
        <v>-1</v>
      </c>
      <c r="AH2792" s="14">
        <f t="shared" si="1681"/>
        <v>0</v>
      </c>
      <c r="AI2792" s="14">
        <f t="shared" si="1682"/>
        <v>0</v>
      </c>
      <c r="AJ2792" s="14">
        <f t="shared" si="1683"/>
        <v>0.64999999999999991</v>
      </c>
      <c r="AK2792" s="14">
        <f t="shared" si="1684"/>
        <v>0.87999999999999989</v>
      </c>
      <c r="AL2792" s="24">
        <f t="shared" si="1678"/>
        <v>946.41107817305613</v>
      </c>
      <c r="AM2792" s="14">
        <f t="shared" si="1679"/>
        <v>723.4257639868631</v>
      </c>
      <c r="AN2792" s="138" t="str">
        <f t="shared" si="1680"/>
        <v>modifiée</v>
      </c>
      <c r="AP2792" s="124"/>
    </row>
    <row r="2793" spans="2:42" x14ac:dyDescent="0.25">
      <c r="B2793" s="3">
        <f t="shared" si="1661"/>
        <v>13875</v>
      </c>
      <c r="C2793" s="14">
        <f t="shared" si="1662"/>
        <v>231.25</v>
      </c>
      <c r="D2793" s="11">
        <f t="shared" si="1663"/>
        <v>1147.2552144697518</v>
      </c>
      <c r="E2793" s="11">
        <f t="shared" si="1648"/>
        <v>1197.4597288543314</v>
      </c>
      <c r="F2793" s="11">
        <f t="shared" si="1664"/>
        <v>664.32934310977589</v>
      </c>
      <c r="G2793" s="11">
        <f t="shared" si="1649"/>
        <v>945.3708236918053</v>
      </c>
      <c r="H2793" s="11">
        <f t="shared" si="1650"/>
        <v>775.48757377754771</v>
      </c>
      <c r="I2793" s="24">
        <f t="shared" si="1665"/>
        <v>664.32934310977589</v>
      </c>
      <c r="J2793" s="12">
        <f t="shared" si="1651"/>
        <v>0.19058146678648474</v>
      </c>
      <c r="K2793" s="24">
        <f t="shared" si="1652"/>
        <v>842.48817791015688</v>
      </c>
      <c r="L2793" s="12">
        <f t="shared" si="1666"/>
        <v>0.13627979064410758</v>
      </c>
      <c r="M2793" s="24">
        <f t="shared" si="1667"/>
        <v>945.3708236918053</v>
      </c>
      <c r="N2793" s="12">
        <f t="shared" si="1653"/>
        <v>0.74105830475257228</v>
      </c>
      <c r="O2793" s="24">
        <f t="shared" si="1654"/>
        <v>650</v>
      </c>
      <c r="P2793" s="12">
        <f t="shared" si="1668"/>
        <v>0.18621795437806699</v>
      </c>
      <c r="Q2793" s="24">
        <f t="shared" si="1669"/>
        <v>775.48757377754771</v>
      </c>
      <c r="R2793" s="12">
        <f t="shared" si="1655"/>
        <v>0.30565204128675444</v>
      </c>
      <c r="S2793" s="24">
        <f t="shared" si="1656"/>
        <v>945.56129131936427</v>
      </c>
      <c r="T2793" s="12">
        <f t="shared" si="1670"/>
        <v>0.16196080791887754</v>
      </c>
      <c r="W2793" s="24">
        <f t="shared" si="1671"/>
        <v>1169.6306366747717</v>
      </c>
      <c r="X2793" s="24">
        <f t="shared" si="1672"/>
        <v>650</v>
      </c>
      <c r="Y2793" s="13">
        <f t="shared" si="1657"/>
        <v>0.23423327077721853</v>
      </c>
      <c r="Z2793" s="24">
        <f t="shared" si="1658"/>
        <v>695.72730448899165</v>
      </c>
      <c r="AA2793" s="24">
        <f t="shared" si="1659"/>
        <v>9557.6183826132965</v>
      </c>
      <c r="AB2793" s="24">
        <f t="shared" si="1673"/>
        <v>972.55910522615977</v>
      </c>
      <c r="AC2793" s="24">
        <f t="shared" si="1674"/>
        <v>775.48757377754771</v>
      </c>
      <c r="AD2793" s="123">
        <f t="shared" si="1675"/>
        <v>13875</v>
      </c>
      <c r="AE2793" s="14">
        <f t="shared" si="1676"/>
        <v>231.25</v>
      </c>
      <c r="AF2793" s="24">
        <f t="shared" si="1660"/>
        <v>500</v>
      </c>
      <c r="AG2793" s="3">
        <f t="shared" si="1677"/>
        <v>-1</v>
      </c>
      <c r="AH2793" s="14">
        <f t="shared" si="1681"/>
        <v>0</v>
      </c>
      <c r="AI2793" s="14">
        <f t="shared" si="1682"/>
        <v>0</v>
      </c>
      <c r="AJ2793" s="14">
        <f t="shared" si="1683"/>
        <v>0.64999999999999991</v>
      </c>
      <c r="AK2793" s="14">
        <f t="shared" si="1684"/>
        <v>0.87999999999999989</v>
      </c>
      <c r="AL2793" s="24">
        <f t="shared" si="1678"/>
        <v>946.59459333805808</v>
      </c>
      <c r="AM2793" s="14">
        <f t="shared" si="1679"/>
        <v>723.55855000134443</v>
      </c>
      <c r="AN2793" s="138" t="str">
        <f t="shared" si="1680"/>
        <v>modifiée</v>
      </c>
      <c r="AP2793" s="124"/>
    </row>
    <row r="2794" spans="2:42" x14ac:dyDescent="0.25">
      <c r="B2794" s="3">
        <f t="shared" si="1661"/>
        <v>13880</v>
      </c>
      <c r="C2794" s="14">
        <f t="shared" si="1662"/>
        <v>231.33333333333334</v>
      </c>
      <c r="D2794" s="11">
        <f t="shared" si="1663"/>
        <v>1147.3091689522421</v>
      </c>
      <c r="E2794" s="11">
        <f t="shared" si="1648"/>
        <v>1197.6805042807036</v>
      </c>
      <c r="F2794" s="11">
        <f t="shared" si="1664"/>
        <v>664.46562290042004</v>
      </c>
      <c r="G2794" s="11">
        <f t="shared" si="1649"/>
        <v>945.55704164618339</v>
      </c>
      <c r="H2794" s="11">
        <f t="shared" si="1650"/>
        <v>775.64953458546654</v>
      </c>
      <c r="I2794" s="24">
        <f t="shared" si="1665"/>
        <v>664.46562290042004</v>
      </c>
      <c r="J2794" s="12">
        <f t="shared" si="1651"/>
        <v>0.19050750541870543</v>
      </c>
      <c r="K2794" s="24">
        <f t="shared" si="1652"/>
        <v>842.81525992112154</v>
      </c>
      <c r="L2794" s="12">
        <f t="shared" si="1666"/>
        <v>0.13620706215017861</v>
      </c>
      <c r="M2794" s="24">
        <f t="shared" si="1667"/>
        <v>945.55704164618339</v>
      </c>
      <c r="N2794" s="12">
        <f t="shared" si="1653"/>
        <v>0.74105830475257228</v>
      </c>
      <c r="O2794" s="24">
        <f t="shared" si="1654"/>
        <v>650</v>
      </c>
      <c r="P2794" s="12">
        <f t="shared" si="1668"/>
        <v>0.18609472974984664</v>
      </c>
      <c r="Q2794" s="24">
        <f t="shared" si="1669"/>
        <v>775.64953458546654</v>
      </c>
      <c r="R2794" s="12">
        <f t="shared" si="1655"/>
        <v>0.30612244144585737</v>
      </c>
      <c r="S2794" s="24">
        <f t="shared" si="1656"/>
        <v>944.1083034894707</v>
      </c>
      <c r="T2794" s="12">
        <f t="shared" si="1670"/>
        <v>0.16213970669939828</v>
      </c>
      <c r="W2794" s="24">
        <f t="shared" si="1671"/>
        <v>1169.8648699455489</v>
      </c>
      <c r="X2794" s="24">
        <f t="shared" si="1672"/>
        <v>650</v>
      </c>
      <c r="Y2794" s="13">
        <f t="shared" si="1657"/>
        <v>0.2342222495185744</v>
      </c>
      <c r="Z2794" s="24">
        <f t="shared" si="1658"/>
        <v>695.39085837886887</v>
      </c>
      <c r="AA2794" s="24">
        <f t="shared" si="1659"/>
        <v>9557.4723832774325</v>
      </c>
      <c r="AB2794" s="24">
        <f t="shared" si="1673"/>
        <v>972.75720226550766</v>
      </c>
      <c r="AC2794" s="24">
        <f t="shared" si="1674"/>
        <v>775.64953458546654</v>
      </c>
      <c r="AD2794" s="123">
        <f t="shared" si="1675"/>
        <v>13880</v>
      </c>
      <c r="AE2794" s="14">
        <f t="shared" si="1676"/>
        <v>231.33333333333334</v>
      </c>
      <c r="AF2794" s="24">
        <f t="shared" si="1660"/>
        <v>500</v>
      </c>
      <c r="AG2794" s="3">
        <f t="shared" si="1677"/>
        <v>-1</v>
      </c>
      <c r="AH2794" s="14">
        <f t="shared" si="1681"/>
        <v>0</v>
      </c>
      <c r="AI2794" s="14">
        <f t="shared" si="1682"/>
        <v>0</v>
      </c>
      <c r="AJ2794" s="14">
        <f t="shared" si="1683"/>
        <v>0.64999999999999991</v>
      </c>
      <c r="AK2794" s="14">
        <f t="shared" si="1684"/>
        <v>0.87999999999999989</v>
      </c>
      <c r="AL2794" s="24">
        <f t="shared" si="1678"/>
        <v>946.77818353508678</v>
      </c>
      <c r="AM2794" s="14">
        <f t="shared" si="1679"/>
        <v>723.69149712462468</v>
      </c>
      <c r="AN2794" s="138" t="str">
        <f t="shared" si="1680"/>
        <v>modifiée</v>
      </c>
      <c r="AP2794" s="124"/>
    </row>
    <row r="2795" spans="2:42" x14ac:dyDescent="0.25">
      <c r="B2795" s="3">
        <f t="shared" si="1661"/>
        <v>13885</v>
      </c>
      <c r="C2795" s="14">
        <f t="shared" si="1662"/>
        <v>231.41666666666666</v>
      </c>
      <c r="D2795" s="11">
        <f t="shared" si="1663"/>
        <v>1147.3631040126722</v>
      </c>
      <c r="E2795" s="11">
        <f t="shared" si="1648"/>
        <v>1197.9012797070759</v>
      </c>
      <c r="F2795" s="11">
        <f t="shared" si="1664"/>
        <v>664.60182996257026</v>
      </c>
      <c r="G2795" s="11">
        <f t="shared" si="1649"/>
        <v>945.7431363759332</v>
      </c>
      <c r="H2795" s="11">
        <f t="shared" si="1650"/>
        <v>775.81167429216589</v>
      </c>
      <c r="I2795" s="24">
        <f t="shared" si="1665"/>
        <v>664.60182996257026</v>
      </c>
      <c r="J2795" s="12">
        <f t="shared" si="1651"/>
        <v>0.19043336674840711</v>
      </c>
      <c r="K2795" s="24">
        <f t="shared" si="1652"/>
        <v>843.14338100486111</v>
      </c>
      <c r="L2795" s="12">
        <f t="shared" si="1666"/>
        <v>0.13613424388424974</v>
      </c>
      <c r="M2795" s="24">
        <f t="shared" si="1667"/>
        <v>945.7431363759332</v>
      </c>
      <c r="N2795" s="12">
        <f t="shared" si="1653"/>
        <v>0.74105830475257228</v>
      </c>
      <c r="O2795" s="24">
        <f t="shared" si="1654"/>
        <v>650</v>
      </c>
      <c r="P2795" s="12">
        <f t="shared" si="1668"/>
        <v>0.18597160192733439</v>
      </c>
      <c r="Q2795" s="24">
        <f t="shared" si="1669"/>
        <v>775.81167429216589</v>
      </c>
      <c r="R2795" s="12">
        <f t="shared" si="1655"/>
        <v>0.30659139206742625</v>
      </c>
      <c r="S2795" s="24">
        <f t="shared" si="1656"/>
        <v>942.66423106211289</v>
      </c>
      <c r="T2795" s="12">
        <f t="shared" si="1670"/>
        <v>0.16231762610238015</v>
      </c>
      <c r="W2795" s="24">
        <f t="shared" si="1671"/>
        <v>1170.0990921950674</v>
      </c>
      <c r="X2795" s="24">
        <f t="shared" si="1672"/>
        <v>650</v>
      </c>
      <c r="Y2795" s="13">
        <f t="shared" si="1657"/>
        <v>0.23421125163577358</v>
      </c>
      <c r="Z2795" s="24">
        <f t="shared" si="1658"/>
        <v>695.05468780021147</v>
      </c>
      <c r="AA2795" s="24">
        <f t="shared" si="1659"/>
        <v>9557.3271316661121</v>
      </c>
      <c r="AB2795" s="24">
        <f t="shared" si="1673"/>
        <v>972.95538324361667</v>
      </c>
      <c r="AC2795" s="24">
        <f t="shared" si="1674"/>
        <v>775.81167429216589</v>
      </c>
      <c r="AD2795" s="123">
        <f t="shared" si="1675"/>
        <v>13885</v>
      </c>
      <c r="AE2795" s="14">
        <f t="shared" si="1676"/>
        <v>231.41666666666666</v>
      </c>
      <c r="AF2795" s="24">
        <f t="shared" si="1660"/>
        <v>500</v>
      </c>
      <c r="AG2795" s="3">
        <f t="shared" si="1677"/>
        <v>-1</v>
      </c>
      <c r="AH2795" s="14">
        <f t="shared" si="1681"/>
        <v>0</v>
      </c>
      <c r="AI2795" s="14">
        <f t="shared" si="1682"/>
        <v>0</v>
      </c>
      <c r="AJ2795" s="14">
        <f t="shared" si="1683"/>
        <v>0.64999999999999991</v>
      </c>
      <c r="AK2795" s="14">
        <f t="shared" si="1684"/>
        <v>0.87999999999999989</v>
      </c>
      <c r="AL2795" s="24">
        <f t="shared" si="1678"/>
        <v>946.96184831074083</v>
      </c>
      <c r="AM2795" s="14">
        <f t="shared" si="1679"/>
        <v>723.82460442641434</v>
      </c>
      <c r="AN2795" s="138" t="str">
        <f t="shared" si="1680"/>
        <v>modifiée</v>
      </c>
      <c r="AP2795" s="124"/>
    </row>
    <row r="2796" spans="2:42" x14ac:dyDescent="0.25">
      <c r="B2796" s="3">
        <f t="shared" si="1661"/>
        <v>13890</v>
      </c>
      <c r="C2796" s="14">
        <f t="shared" si="1662"/>
        <v>231.5</v>
      </c>
      <c r="D2796" s="11">
        <f t="shared" si="1663"/>
        <v>1147.4170196650196</v>
      </c>
      <c r="E2796" s="11">
        <f t="shared" si="1648"/>
        <v>1198.1220551334482</v>
      </c>
      <c r="F2796" s="11">
        <f t="shared" si="1664"/>
        <v>664.73796420645454</v>
      </c>
      <c r="G2796" s="11">
        <f t="shared" si="1649"/>
        <v>945.92910797786055</v>
      </c>
      <c r="H2796" s="11">
        <f t="shared" si="1650"/>
        <v>775.97399191826833</v>
      </c>
      <c r="I2796" s="24">
        <f t="shared" si="1665"/>
        <v>664.73796420645454</v>
      </c>
      <c r="J2796" s="12">
        <f t="shared" si="1651"/>
        <v>0.19035905021817159</v>
      </c>
      <c r="K2796" s="24">
        <f t="shared" si="1652"/>
        <v>843.4725457621737</v>
      </c>
      <c r="L2796" s="12">
        <f t="shared" si="1666"/>
        <v>0.1360613355299457</v>
      </c>
      <c r="M2796" s="24">
        <f t="shared" si="1667"/>
        <v>945.92910797786055</v>
      </c>
      <c r="N2796" s="12">
        <f t="shared" si="1653"/>
        <v>0.74105830475257228</v>
      </c>
      <c r="O2796" s="24">
        <f t="shared" si="1654"/>
        <v>650</v>
      </c>
      <c r="P2796" s="12">
        <f t="shared" si="1668"/>
        <v>0.18584857083363274</v>
      </c>
      <c r="Q2796" s="24">
        <f t="shared" si="1669"/>
        <v>775.97399191826833</v>
      </c>
      <c r="R2796" s="12">
        <f t="shared" si="1655"/>
        <v>0.30705889617397986</v>
      </c>
      <c r="S2796" s="24">
        <f t="shared" si="1656"/>
        <v>941.22900347348445</v>
      </c>
      <c r="T2796" s="12">
        <f t="shared" si="1670"/>
        <v>0.1624945689400133</v>
      </c>
      <c r="W2796" s="24">
        <f t="shared" si="1671"/>
        <v>1170.3333034467032</v>
      </c>
      <c r="X2796" s="24">
        <f t="shared" si="1672"/>
        <v>650</v>
      </c>
      <c r="Y2796" s="13">
        <f t="shared" si="1657"/>
        <v>0.23420027701849414</v>
      </c>
      <c r="Z2796" s="24">
        <f t="shared" si="1658"/>
        <v>694.71879216862362</v>
      </c>
      <c r="AA2796" s="24">
        <f t="shared" si="1659"/>
        <v>9557.1826235344924</v>
      </c>
      <c r="AB2796" s="24">
        <f t="shared" si="1673"/>
        <v>973.15364768248583</v>
      </c>
      <c r="AC2796" s="24">
        <f t="shared" si="1674"/>
        <v>775.97399191826833</v>
      </c>
      <c r="AD2796" s="123">
        <f t="shared" si="1675"/>
        <v>13890</v>
      </c>
      <c r="AE2796" s="14">
        <f t="shared" si="1676"/>
        <v>231.5</v>
      </c>
      <c r="AF2796" s="24">
        <f t="shared" si="1660"/>
        <v>500</v>
      </c>
      <c r="AG2796" s="3">
        <f t="shared" si="1677"/>
        <v>-1</v>
      </c>
      <c r="AH2796" s="14">
        <f t="shared" si="1681"/>
        <v>0</v>
      </c>
      <c r="AI2796" s="14">
        <f t="shared" si="1682"/>
        <v>0</v>
      </c>
      <c r="AJ2796" s="14">
        <f t="shared" si="1683"/>
        <v>0.64999999999999991</v>
      </c>
      <c r="AK2796" s="14">
        <f t="shared" si="1684"/>
        <v>0.87999999999999989</v>
      </c>
      <c r="AL2796" s="24">
        <f t="shared" si="1678"/>
        <v>947.14558721292087</v>
      </c>
      <c r="AM2796" s="14">
        <f t="shared" si="1679"/>
        <v>723.95787097913853</v>
      </c>
      <c r="AN2796" s="138" t="str">
        <f t="shared" si="1680"/>
        <v>modifiée</v>
      </c>
      <c r="AP2796" s="124"/>
    </row>
    <row r="2797" spans="2:42" x14ac:dyDescent="0.25">
      <c r="B2797" s="3">
        <f t="shared" si="1661"/>
        <v>13895</v>
      </c>
      <c r="C2797" s="14">
        <f t="shared" si="1662"/>
        <v>231.58333333333334</v>
      </c>
      <c r="D2797" s="11">
        <f t="shared" si="1663"/>
        <v>1147.470915923247</v>
      </c>
      <c r="E2797" s="11">
        <f t="shared" si="1648"/>
        <v>1198.3428305598204</v>
      </c>
      <c r="F2797" s="11">
        <f t="shared" si="1664"/>
        <v>664.87402554198445</v>
      </c>
      <c r="G2797" s="11">
        <f t="shared" si="1649"/>
        <v>946.11495654869418</v>
      </c>
      <c r="H2797" s="11">
        <f t="shared" si="1650"/>
        <v>776.13648648720834</v>
      </c>
      <c r="I2797" s="24">
        <f t="shared" si="1665"/>
        <v>664.87402554198445</v>
      </c>
      <c r="J2797" s="12">
        <f t="shared" si="1651"/>
        <v>0.19028455526860347</v>
      </c>
      <c r="K2797" s="24">
        <f t="shared" si="1652"/>
        <v>843.8027588195074</v>
      </c>
      <c r="L2797" s="12">
        <f t="shared" si="1666"/>
        <v>0.1359883367696505</v>
      </c>
      <c r="M2797" s="24">
        <f t="shared" si="1667"/>
        <v>946.11495654869418</v>
      </c>
      <c r="N2797" s="12">
        <f t="shared" si="1653"/>
        <v>0.74105830475257228</v>
      </c>
      <c r="O2797" s="24">
        <f t="shared" si="1654"/>
        <v>650</v>
      </c>
      <c r="P2797" s="12">
        <f t="shared" si="1668"/>
        <v>0.18572563639179845</v>
      </c>
      <c r="Q2797" s="24">
        <f t="shared" si="1669"/>
        <v>776.13648648720834</v>
      </c>
      <c r="R2797" s="12">
        <f t="shared" si="1655"/>
        <v>0.30752495681429159</v>
      </c>
      <c r="S2797" s="24">
        <f t="shared" si="1656"/>
        <v>939.80255081551763</v>
      </c>
      <c r="T2797" s="12">
        <f t="shared" si="1670"/>
        <v>0.16267053803421502</v>
      </c>
      <c r="W2797" s="24">
        <f t="shared" si="1671"/>
        <v>1170.5675037237218</v>
      </c>
      <c r="X2797" s="24">
        <f t="shared" si="1672"/>
        <v>650</v>
      </c>
      <c r="Y2797" s="13">
        <f t="shared" si="1657"/>
        <v>0.23418932555703531</v>
      </c>
      <c r="Z2797" s="24">
        <f t="shared" si="1658"/>
        <v>694.38317090246642</v>
      </c>
      <c r="AA2797" s="24">
        <f t="shared" si="1659"/>
        <v>9557.0388546621616</v>
      </c>
      <c r="AB2797" s="24">
        <f t="shared" si="1673"/>
        <v>973.35199510546499</v>
      </c>
      <c r="AC2797" s="24">
        <f t="shared" si="1674"/>
        <v>776.13648648720834</v>
      </c>
      <c r="AD2797" s="123">
        <f t="shared" si="1675"/>
        <v>13895</v>
      </c>
      <c r="AE2797" s="14">
        <f t="shared" si="1676"/>
        <v>231.58333333333334</v>
      </c>
      <c r="AF2797" s="24">
        <f t="shared" si="1660"/>
        <v>500</v>
      </c>
      <c r="AG2797" s="3">
        <f t="shared" si="1677"/>
        <v>-1</v>
      </c>
      <c r="AH2797" s="14">
        <f t="shared" si="1681"/>
        <v>0</v>
      </c>
      <c r="AI2797" s="14">
        <f t="shared" si="1682"/>
        <v>0</v>
      </c>
      <c r="AJ2797" s="14">
        <f t="shared" si="1683"/>
        <v>0.64999999999999991</v>
      </c>
      <c r="AK2797" s="14">
        <f t="shared" si="1684"/>
        <v>0.87999999999999989</v>
      </c>
      <c r="AL2797" s="24">
        <f t="shared" si="1678"/>
        <v>947.32939979083369</v>
      </c>
      <c r="AM2797" s="14">
        <f t="shared" si="1679"/>
        <v>724.09129585794562</v>
      </c>
      <c r="AN2797" s="138" t="str">
        <f t="shared" si="1680"/>
        <v>modifiée</v>
      </c>
      <c r="AP2797" s="124"/>
    </row>
    <row r="2798" spans="2:42" x14ac:dyDescent="0.25">
      <c r="B2798" s="3">
        <f t="shared" si="1661"/>
        <v>13900</v>
      </c>
      <c r="C2798" s="14">
        <f t="shared" si="1662"/>
        <v>231.66666666666666</v>
      </c>
      <c r="D2798" s="11">
        <f t="shared" si="1663"/>
        <v>1147.5247928013021</v>
      </c>
      <c r="E2798" s="11">
        <f t="shared" si="1648"/>
        <v>1198.5636059861927</v>
      </c>
      <c r="F2798" s="11">
        <f t="shared" si="1664"/>
        <v>665.01001387875408</v>
      </c>
      <c r="G2798" s="11">
        <f t="shared" si="1649"/>
        <v>946.30068218508598</v>
      </c>
      <c r="H2798" s="11">
        <f t="shared" si="1650"/>
        <v>776.29915702524261</v>
      </c>
      <c r="I2798" s="24">
        <f t="shared" si="1665"/>
        <v>665.01001387875408</v>
      </c>
      <c r="J2798" s="12">
        <f t="shared" si="1651"/>
        <v>0.19020988133832359</v>
      </c>
      <c r="K2798" s="24">
        <f t="shared" si="1652"/>
        <v>844.1340248291317</v>
      </c>
      <c r="L2798" s="12">
        <f t="shared" si="1666"/>
        <v>0.13591524728455498</v>
      </c>
      <c r="M2798" s="24">
        <f t="shared" si="1667"/>
        <v>946.30068218508598</v>
      </c>
      <c r="N2798" s="12">
        <f t="shared" si="1653"/>
        <v>0.74105830475257228</v>
      </c>
      <c r="O2798" s="24">
        <f t="shared" si="1654"/>
        <v>650</v>
      </c>
      <c r="P2798" s="12">
        <f t="shared" si="1668"/>
        <v>0.18560279852505096</v>
      </c>
      <c r="Q2798" s="24">
        <f t="shared" si="1669"/>
        <v>776.29915702524261</v>
      </c>
      <c r="R2798" s="12">
        <f t="shared" si="1655"/>
        <v>0.30798957706281171</v>
      </c>
      <c r="S2798" s="24">
        <f t="shared" si="1656"/>
        <v>938.38480382912962</v>
      </c>
      <c r="T2798" s="12">
        <f t="shared" si="1670"/>
        <v>0.16284553621638065</v>
      </c>
      <c r="W2798" s="24">
        <f t="shared" si="1671"/>
        <v>1170.8016930492788</v>
      </c>
      <c r="X2798" s="24">
        <f t="shared" si="1672"/>
        <v>650</v>
      </c>
      <c r="Y2798" s="13">
        <f t="shared" si="1657"/>
        <v>0.2341783971423175</v>
      </c>
      <c r="Z2798" s="24">
        <f t="shared" si="1658"/>
        <v>694.04782342284648</v>
      </c>
      <c r="AA2798" s="24">
        <f t="shared" si="1659"/>
        <v>9556.8958208531549</v>
      </c>
      <c r="AB2798" s="24">
        <f t="shared" si="1673"/>
        <v>973.55042503726077</v>
      </c>
      <c r="AC2798" s="24">
        <f t="shared" si="1674"/>
        <v>776.29915702524261</v>
      </c>
      <c r="AD2798" s="123">
        <f t="shared" si="1675"/>
        <v>13900</v>
      </c>
      <c r="AE2798" s="14">
        <f t="shared" si="1676"/>
        <v>231.66666666666666</v>
      </c>
      <c r="AF2798" s="24">
        <f t="shared" si="1660"/>
        <v>500</v>
      </c>
      <c r="AG2798" s="3">
        <f t="shared" si="1677"/>
        <v>-1</v>
      </c>
      <c r="AH2798" s="14">
        <f t="shared" si="1681"/>
        <v>0</v>
      </c>
      <c r="AI2798" s="14">
        <f t="shared" si="1682"/>
        <v>0</v>
      </c>
      <c r="AJ2798" s="14">
        <f t="shared" si="1683"/>
        <v>0.64999999999999991</v>
      </c>
      <c r="AK2798" s="14">
        <f t="shared" si="1684"/>
        <v>0.87999999999999989</v>
      </c>
      <c r="AL2798" s="24">
        <f t="shared" si="1678"/>
        <v>947.51328559499768</v>
      </c>
      <c r="AM2798" s="14">
        <f t="shared" si="1679"/>
        <v>724.22487814071656</v>
      </c>
      <c r="AN2798" s="138" t="str">
        <f t="shared" si="1680"/>
        <v>modifiée</v>
      </c>
      <c r="AP2798" s="124"/>
    </row>
    <row r="2799" spans="2:42" x14ac:dyDescent="0.25">
      <c r="B2799" s="3">
        <f t="shared" si="1661"/>
        <v>13905</v>
      </c>
      <c r="C2799" s="14">
        <f t="shared" si="1662"/>
        <v>231.75</v>
      </c>
      <c r="D2799" s="11">
        <f t="shared" si="1663"/>
        <v>1147.5786503131171</v>
      </c>
      <c r="E2799" s="11">
        <f t="shared" si="1648"/>
        <v>1198.7843814125649</v>
      </c>
      <c r="F2799" s="11">
        <f t="shared" si="1664"/>
        <v>665.1459291260386</v>
      </c>
      <c r="G2799" s="11">
        <f t="shared" si="1649"/>
        <v>946.48628498361097</v>
      </c>
      <c r="H2799" s="11">
        <f t="shared" si="1650"/>
        <v>776.46200256145903</v>
      </c>
      <c r="I2799" s="24">
        <f t="shared" si="1665"/>
        <v>665.1459291260386</v>
      </c>
      <c r="J2799" s="12">
        <f t="shared" si="1651"/>
        <v>0.1901350278639628</v>
      </c>
      <c r="K2799" s="24">
        <f t="shared" si="1652"/>
        <v>844.46634846930715</v>
      </c>
      <c r="L2799" s="12">
        <f t="shared" si="1666"/>
        <v>0.13584206675460911</v>
      </c>
      <c r="M2799" s="24">
        <f t="shared" si="1667"/>
        <v>946.48628498361097</v>
      </c>
      <c r="N2799" s="12">
        <f t="shared" si="1653"/>
        <v>0.74105830475257228</v>
      </c>
      <c r="O2799" s="24">
        <f t="shared" si="1654"/>
        <v>650</v>
      </c>
      <c r="P2799" s="12">
        <f t="shared" si="1668"/>
        <v>0.18548005715659818</v>
      </c>
      <c r="Q2799" s="24">
        <f t="shared" si="1669"/>
        <v>776.46200256145903</v>
      </c>
      <c r="R2799" s="12">
        <f t="shared" si="1655"/>
        <v>0.30845276001909266</v>
      </c>
      <c r="S2799" s="24">
        <f t="shared" si="1656"/>
        <v>936.9756938975479</v>
      </c>
      <c r="T2799" s="12">
        <f t="shared" si="1670"/>
        <v>0.16301956632698417</v>
      </c>
      <c r="W2799" s="24">
        <f t="shared" si="1671"/>
        <v>1171.0358714464212</v>
      </c>
      <c r="X2799" s="24">
        <f t="shared" si="1672"/>
        <v>650</v>
      </c>
      <c r="Y2799" s="13">
        <f t="shared" si="1657"/>
        <v>0.23416749166587303</v>
      </c>
      <c r="Z2799" s="24">
        <f t="shared" si="1658"/>
        <v>693.71274915359322</v>
      </c>
      <c r="AA2799" s="24">
        <f t="shared" si="1659"/>
        <v>9556.7535179355691</v>
      </c>
      <c r="AB2799" s="24">
        <f t="shared" si="1673"/>
        <v>973.74893700394011</v>
      </c>
      <c r="AC2799" s="24">
        <f t="shared" si="1674"/>
        <v>776.46200256145903</v>
      </c>
      <c r="AD2799" s="123">
        <f t="shared" si="1675"/>
        <v>13905</v>
      </c>
      <c r="AE2799" s="14">
        <f t="shared" si="1676"/>
        <v>231.75</v>
      </c>
      <c r="AF2799" s="24">
        <f t="shared" si="1660"/>
        <v>500</v>
      </c>
      <c r="AG2799" s="3">
        <f t="shared" si="1677"/>
        <v>-1</v>
      </c>
      <c r="AH2799" s="14">
        <f t="shared" si="1681"/>
        <v>0</v>
      </c>
      <c r="AI2799" s="14">
        <f t="shared" si="1682"/>
        <v>0</v>
      </c>
      <c r="AJ2799" s="14">
        <f t="shared" si="1683"/>
        <v>0.64999999999999991</v>
      </c>
      <c r="AK2799" s="14">
        <f t="shared" si="1684"/>
        <v>0.87999999999999989</v>
      </c>
      <c r="AL2799" s="24">
        <f t="shared" si="1678"/>
        <v>947.69724417724706</v>
      </c>
      <c r="AM2799" s="14">
        <f t="shared" si="1679"/>
        <v>724.3586169080728</v>
      </c>
      <c r="AN2799" s="138" t="str">
        <f t="shared" si="1680"/>
        <v>modifiée</v>
      </c>
      <c r="AP2799" s="124"/>
    </row>
    <row r="2800" spans="2:42" x14ac:dyDescent="0.25">
      <c r="B2800" s="3">
        <f t="shared" si="1661"/>
        <v>13910</v>
      </c>
      <c r="C2800" s="14">
        <f t="shared" si="1662"/>
        <v>231.83333333333334</v>
      </c>
      <c r="D2800" s="11">
        <f t="shared" si="1663"/>
        <v>1147.6324884726102</v>
      </c>
      <c r="E2800" s="11">
        <f t="shared" si="1648"/>
        <v>1199.0051568389372</v>
      </c>
      <c r="F2800" s="11">
        <f t="shared" si="1664"/>
        <v>665.28177119279326</v>
      </c>
      <c r="G2800" s="11">
        <f t="shared" si="1649"/>
        <v>946.67176504076758</v>
      </c>
      <c r="H2800" s="11">
        <f t="shared" si="1650"/>
        <v>776.625022127786</v>
      </c>
      <c r="I2800" s="24">
        <f t="shared" si="1665"/>
        <v>665.28177119279326</v>
      </c>
      <c r="J2800" s="12">
        <f t="shared" si="1651"/>
        <v>0.1900599942801553</v>
      </c>
      <c r="K2800" s="24">
        <f t="shared" si="1652"/>
        <v>844.79973444445932</v>
      </c>
      <c r="L2800" s="12">
        <f t="shared" si="1666"/>
        <v>0.13576879485853088</v>
      </c>
      <c r="M2800" s="24">
        <f t="shared" si="1667"/>
        <v>946.67176504076758</v>
      </c>
      <c r="N2800" s="12">
        <f t="shared" si="1653"/>
        <v>0.74105830475257228</v>
      </c>
      <c r="O2800" s="24">
        <f t="shared" si="1654"/>
        <v>650</v>
      </c>
      <c r="P2800" s="12">
        <f t="shared" si="1668"/>
        <v>0.18535741220968921</v>
      </c>
      <c r="Q2800" s="24">
        <f t="shared" si="1669"/>
        <v>776.625022127786</v>
      </c>
      <c r="R2800" s="12">
        <f t="shared" si="1655"/>
        <v>0.30891450880722282</v>
      </c>
      <c r="S2800" s="24">
        <f t="shared" si="1656"/>
        <v>935.57515303970627</v>
      </c>
      <c r="T2800" s="12">
        <f t="shared" si="1670"/>
        <v>0.16319263121527428</v>
      </c>
      <c r="W2800" s="24">
        <f t="shared" si="1671"/>
        <v>1171.2700389380871</v>
      </c>
      <c r="X2800" s="24">
        <f t="shared" si="1672"/>
        <v>650</v>
      </c>
      <c r="Y2800" s="13">
        <f t="shared" si="1657"/>
        <v>0.23415660901985583</v>
      </c>
      <c r="Z2800" s="24">
        <f t="shared" si="1658"/>
        <v>693.37794752125319</v>
      </c>
      <c r="AA2800" s="24">
        <f t="shared" si="1659"/>
        <v>9556.6119417619957</v>
      </c>
      <c r="AB2800" s="24">
        <f t="shared" si="1673"/>
        <v>973.94753053293653</v>
      </c>
      <c r="AC2800" s="24">
        <f t="shared" si="1674"/>
        <v>776.625022127786</v>
      </c>
      <c r="AD2800" s="123">
        <f t="shared" si="1675"/>
        <v>13910</v>
      </c>
      <c r="AE2800" s="14">
        <f t="shared" si="1676"/>
        <v>231.83333333333334</v>
      </c>
      <c r="AF2800" s="24">
        <f t="shared" si="1660"/>
        <v>500</v>
      </c>
      <c r="AG2800" s="3">
        <f t="shared" si="1677"/>
        <v>-1</v>
      </c>
      <c r="AH2800" s="14">
        <f t="shared" si="1681"/>
        <v>0</v>
      </c>
      <c r="AI2800" s="14">
        <f t="shared" si="1682"/>
        <v>0</v>
      </c>
      <c r="AJ2800" s="14">
        <f t="shared" si="1683"/>
        <v>0.64999999999999991</v>
      </c>
      <c r="AK2800" s="14">
        <f t="shared" si="1684"/>
        <v>0.87999999999999989</v>
      </c>
      <c r="AL2800" s="24">
        <f t="shared" si="1678"/>
        <v>947.88127509073593</v>
      </c>
      <c r="AM2800" s="14">
        <f t="shared" si="1679"/>
        <v>724.4925112433848</v>
      </c>
      <c r="AN2800" s="138" t="str">
        <f t="shared" si="1680"/>
        <v>modifiée</v>
      </c>
      <c r="AP2800" s="124"/>
    </row>
    <row r="2801" spans="2:42" x14ac:dyDescent="0.25">
      <c r="B2801" s="3">
        <f t="shared" si="1661"/>
        <v>13915</v>
      </c>
      <c r="C2801" s="14">
        <f t="shared" si="1662"/>
        <v>231.91666666666666</v>
      </c>
      <c r="D2801" s="11">
        <f t="shared" si="1663"/>
        <v>1147.6863072936833</v>
      </c>
      <c r="E2801" s="11">
        <f t="shared" si="1648"/>
        <v>1199.2259322653092</v>
      </c>
      <c r="F2801" s="11">
        <f t="shared" si="1664"/>
        <v>665.41753998765182</v>
      </c>
      <c r="G2801" s="11">
        <f t="shared" si="1649"/>
        <v>946.85712245297725</v>
      </c>
      <c r="H2801" s="11">
        <f t="shared" si="1650"/>
        <v>776.78821475900122</v>
      </c>
      <c r="I2801" s="24">
        <f t="shared" si="1665"/>
        <v>665.41753998765182</v>
      </c>
      <c r="J2801" s="12">
        <f t="shared" si="1651"/>
        <v>0.18998478001953231</v>
      </c>
      <c r="K2801" s="24">
        <f t="shared" si="1652"/>
        <v>845.13418748535139</v>
      </c>
      <c r="L2801" s="12">
        <f t="shared" si="1666"/>
        <v>0.13569543127383613</v>
      </c>
      <c r="M2801" s="24">
        <f t="shared" si="1667"/>
        <v>946.85712245297725</v>
      </c>
      <c r="N2801" s="12">
        <f t="shared" si="1653"/>
        <v>0.74105830475257228</v>
      </c>
      <c r="O2801" s="24">
        <f t="shared" si="1654"/>
        <v>650</v>
      </c>
      <c r="P2801" s="12">
        <f t="shared" si="1668"/>
        <v>0.18523486360775274</v>
      </c>
      <c r="Q2801" s="24">
        <f t="shared" si="1669"/>
        <v>776.78821475900122</v>
      </c>
      <c r="R2801" s="12">
        <f t="shared" si="1655"/>
        <v>0.30937482657526638</v>
      </c>
      <c r="S2801" s="24">
        <f t="shared" si="1656"/>
        <v>934.18311390371196</v>
      </c>
      <c r="T2801" s="12">
        <f t="shared" si="1670"/>
        <v>0.16336473373901095</v>
      </c>
      <c r="W2801" s="24">
        <f t="shared" si="1671"/>
        <v>1171.504195547107</v>
      </c>
      <c r="X2801" s="24">
        <f t="shared" si="1672"/>
        <v>650</v>
      </c>
      <c r="Y2801" s="13">
        <f t="shared" si="1657"/>
        <v>0.23414574909701216</v>
      </c>
      <c r="Z2801" s="24">
        <f t="shared" si="1658"/>
        <v>693.04341795505593</v>
      </c>
      <c r="AA2801" s="24">
        <f t="shared" si="1659"/>
        <v>9556.4710882082727</v>
      </c>
      <c r="AB2801" s="24">
        <f t="shared" si="1673"/>
        <v>974.1462051530541</v>
      </c>
      <c r="AC2801" s="24">
        <f t="shared" si="1674"/>
        <v>776.78821475900122</v>
      </c>
      <c r="AD2801" s="123">
        <f t="shared" si="1675"/>
        <v>13915</v>
      </c>
      <c r="AE2801" s="14">
        <f t="shared" si="1676"/>
        <v>231.91666666666666</v>
      </c>
      <c r="AF2801" s="24">
        <f t="shared" si="1660"/>
        <v>500</v>
      </c>
      <c r="AG2801" s="3">
        <f t="shared" si="1677"/>
        <v>-1</v>
      </c>
      <c r="AH2801" s="14">
        <f t="shared" si="1681"/>
        <v>0</v>
      </c>
      <c r="AI2801" s="14">
        <f t="shared" si="1682"/>
        <v>0</v>
      </c>
      <c r="AJ2801" s="14">
        <f t="shared" si="1683"/>
        <v>0.64999999999999991</v>
      </c>
      <c r="AK2801" s="14">
        <f t="shared" si="1684"/>
        <v>0.87999999999999989</v>
      </c>
      <c r="AL2801" s="24">
        <f t="shared" si="1678"/>
        <v>948.06537788994331</v>
      </c>
      <c r="AM2801" s="14">
        <f t="shared" si="1679"/>
        <v>724.62656023277964</v>
      </c>
      <c r="AN2801" s="138" t="str">
        <f t="shared" si="1680"/>
        <v>modifiée</v>
      </c>
      <c r="AP2801" s="124"/>
    </row>
    <row r="2802" spans="2:42" x14ac:dyDescent="0.25">
      <c r="B2802" s="3">
        <f t="shared" si="1661"/>
        <v>13920</v>
      </c>
      <c r="C2802" s="14">
        <f t="shared" si="1662"/>
        <v>232</v>
      </c>
      <c r="D2802" s="11">
        <f t="shared" si="1663"/>
        <v>1147.7401067902242</v>
      </c>
      <c r="E2802" s="11">
        <f t="shared" si="1648"/>
        <v>1199.4467076916815</v>
      </c>
      <c r="F2802" s="11">
        <f t="shared" si="1664"/>
        <v>665.55323541892562</v>
      </c>
      <c r="G2802" s="11">
        <f t="shared" si="1649"/>
        <v>947.04235731658503</v>
      </c>
      <c r="H2802" s="11">
        <f t="shared" si="1650"/>
        <v>776.95157949274028</v>
      </c>
      <c r="I2802" s="24">
        <f t="shared" si="1665"/>
        <v>665.55323541892562</v>
      </c>
      <c r="J2802" s="12">
        <f t="shared" si="1651"/>
        <v>0.1899093845127155</v>
      </c>
      <c r="K2802" s="24">
        <f t="shared" si="1652"/>
        <v>845.46971234926036</v>
      </c>
      <c r="L2802" s="12">
        <f t="shared" si="1666"/>
        <v>0.13562197567676065</v>
      </c>
      <c r="M2802" s="24">
        <f t="shared" si="1667"/>
        <v>947.04235731658503</v>
      </c>
      <c r="N2802" s="12">
        <f t="shared" si="1653"/>
        <v>0.74105830475257228</v>
      </c>
      <c r="O2802" s="24">
        <f t="shared" si="1654"/>
        <v>650</v>
      </c>
      <c r="P2802" s="12">
        <f t="shared" si="1668"/>
        <v>0.18511241127410163</v>
      </c>
      <c r="Q2802" s="24">
        <f t="shared" si="1669"/>
        <v>776.95157949274028</v>
      </c>
      <c r="R2802" s="12">
        <f t="shared" si="1655"/>
        <v>0.30983371649470987</v>
      </c>
      <c r="S2802" s="24">
        <f t="shared" si="1656"/>
        <v>932.79950976038413</v>
      </c>
      <c r="T2802" s="12">
        <f t="shared" si="1670"/>
        <v>0.16353587676402886</v>
      </c>
      <c r="W2802" s="24">
        <f t="shared" si="1671"/>
        <v>1171.738341296204</v>
      </c>
      <c r="X2802" s="24">
        <f t="shared" si="1672"/>
        <v>650</v>
      </c>
      <c r="Y2802" s="13">
        <f t="shared" si="1657"/>
        <v>0.23413491179071511</v>
      </c>
      <c r="Z2802" s="24">
        <f t="shared" si="1658"/>
        <v>692.70915988693673</v>
      </c>
      <c r="AA2802" s="24">
        <f t="shared" si="1659"/>
        <v>9556.3309531749674</v>
      </c>
      <c r="AB2802" s="24">
        <f t="shared" si="1673"/>
        <v>974.34496039447208</v>
      </c>
      <c r="AC2802" s="24">
        <f t="shared" si="1674"/>
        <v>776.95157949274028</v>
      </c>
      <c r="AD2802" s="123">
        <f t="shared" si="1675"/>
        <v>13920</v>
      </c>
      <c r="AE2802" s="14">
        <f t="shared" si="1676"/>
        <v>232</v>
      </c>
      <c r="AF2802" s="24">
        <f t="shared" si="1660"/>
        <v>500</v>
      </c>
      <c r="AG2802" s="3">
        <f t="shared" si="1677"/>
        <v>-1</v>
      </c>
      <c r="AH2802" s="14">
        <f t="shared" si="1681"/>
        <v>0</v>
      </c>
      <c r="AI2802" s="14">
        <f t="shared" si="1682"/>
        <v>0</v>
      </c>
      <c r="AJ2802" s="14">
        <f t="shared" si="1683"/>
        <v>0.64999999999999991</v>
      </c>
      <c r="AK2802" s="14">
        <f t="shared" si="1684"/>
        <v>0.87999999999999989</v>
      </c>
      <c r="AL2802" s="24">
        <f t="shared" si="1678"/>
        <v>948.24955213067619</v>
      </c>
      <c r="AM2802" s="14">
        <f t="shared" si="1679"/>
        <v>724.76076296514839</v>
      </c>
      <c r="AN2802" s="138" t="str">
        <f t="shared" si="1680"/>
        <v>modifiée</v>
      </c>
      <c r="AP2802" s="124"/>
    </row>
    <row r="2803" spans="2:42" x14ac:dyDescent="0.25">
      <c r="B2803" s="3">
        <f t="shared" si="1661"/>
        <v>13925</v>
      </c>
      <c r="C2803" s="14">
        <f t="shared" si="1662"/>
        <v>232.08333333333334</v>
      </c>
      <c r="D2803" s="11">
        <f t="shared" si="1663"/>
        <v>1147.7938869761056</v>
      </c>
      <c r="E2803" s="11">
        <f t="shared" si="1648"/>
        <v>1199.6674831180537</v>
      </c>
      <c r="F2803" s="11">
        <f t="shared" si="1664"/>
        <v>665.68885739460234</v>
      </c>
      <c r="G2803" s="11">
        <f t="shared" si="1649"/>
        <v>947.2274697278591</v>
      </c>
      <c r="H2803" s="11">
        <f t="shared" si="1650"/>
        <v>777.11511536950434</v>
      </c>
      <c r="I2803" s="24">
        <f t="shared" si="1665"/>
        <v>665.68885739460234</v>
      </c>
      <c r="J2803" s="12">
        <f t="shared" si="1651"/>
        <v>0.1898338071883105</v>
      </c>
      <c r="K2803" s="24">
        <f t="shared" si="1652"/>
        <v>845.80631382015349</v>
      </c>
      <c r="L2803" s="12">
        <f t="shared" si="1666"/>
        <v>0.13554842774232934</v>
      </c>
      <c r="M2803" s="24">
        <f t="shared" si="1667"/>
        <v>947.2274697278591</v>
      </c>
      <c r="N2803" s="12">
        <f t="shared" si="1653"/>
        <v>0.74105830475257228</v>
      </c>
      <c r="O2803" s="24">
        <f t="shared" si="1654"/>
        <v>650</v>
      </c>
      <c r="P2803" s="12">
        <f t="shared" si="1668"/>
        <v>0.18499005513222908</v>
      </c>
      <c r="Q2803" s="24">
        <f t="shared" si="1669"/>
        <v>777.11511536950434</v>
      </c>
      <c r="R2803" s="12">
        <f t="shared" si="1655"/>
        <v>0.31029118175991405</v>
      </c>
      <c r="S2803" s="24">
        <f t="shared" si="1656"/>
        <v>931.42427449686625</v>
      </c>
      <c r="T2803" s="12">
        <f t="shared" si="1670"/>
        <v>0.16370606316404643</v>
      </c>
      <c r="W2803" s="24">
        <f t="shared" si="1671"/>
        <v>1171.9724762079948</v>
      </c>
      <c r="X2803" s="24">
        <f t="shared" si="1672"/>
        <v>650</v>
      </c>
      <c r="Y2803" s="13">
        <f t="shared" si="1657"/>
        <v>0.23412409699492431</v>
      </c>
      <c r="Z2803" s="24">
        <f t="shared" si="1658"/>
        <v>692.37517275147411</v>
      </c>
      <c r="AA2803" s="24">
        <f t="shared" si="1659"/>
        <v>9556.1915325856844</v>
      </c>
      <c r="AB2803" s="24">
        <f t="shared" si="1673"/>
        <v>974.54379578874955</v>
      </c>
      <c r="AC2803" s="24">
        <f t="shared" si="1674"/>
        <v>777.11511536950434</v>
      </c>
      <c r="AD2803" s="123">
        <f t="shared" si="1675"/>
        <v>13925</v>
      </c>
      <c r="AE2803" s="14">
        <f t="shared" si="1676"/>
        <v>232.08333333333334</v>
      </c>
      <c r="AF2803" s="24">
        <f t="shared" si="1660"/>
        <v>500</v>
      </c>
      <c r="AG2803" s="3">
        <f t="shared" si="1677"/>
        <v>-1</v>
      </c>
      <c r="AH2803" s="14">
        <f t="shared" si="1681"/>
        <v>0</v>
      </c>
      <c r="AI2803" s="14">
        <f t="shared" si="1682"/>
        <v>0</v>
      </c>
      <c r="AJ2803" s="14">
        <f t="shared" si="1683"/>
        <v>0.64999999999999991</v>
      </c>
      <c r="AK2803" s="14">
        <f t="shared" si="1684"/>
        <v>0.87999999999999989</v>
      </c>
      <c r="AL2803" s="24">
        <f t="shared" si="1678"/>
        <v>948.43379737007422</v>
      </c>
      <c r="AM2803" s="14">
        <f t="shared" si="1679"/>
        <v>724.89511853215356</v>
      </c>
      <c r="AN2803" s="138" t="str">
        <f t="shared" si="1680"/>
        <v>modifiée</v>
      </c>
      <c r="AP2803" s="124"/>
    </row>
    <row r="2804" spans="2:42" x14ac:dyDescent="0.25">
      <c r="B2804" s="3">
        <f t="shared" si="1661"/>
        <v>13930</v>
      </c>
      <c r="C2804" s="14">
        <f t="shared" si="1662"/>
        <v>232.16666666666666</v>
      </c>
      <c r="D2804" s="11">
        <f t="shared" si="1663"/>
        <v>1147.8476478651849</v>
      </c>
      <c r="E2804" s="11">
        <f t="shared" si="1648"/>
        <v>1199.8882585444258</v>
      </c>
      <c r="F2804" s="11">
        <f t="shared" si="1664"/>
        <v>665.82440582234472</v>
      </c>
      <c r="G2804" s="11">
        <f t="shared" si="1649"/>
        <v>947.41245978299128</v>
      </c>
      <c r="H2804" s="11">
        <f t="shared" si="1650"/>
        <v>777.27882143266834</v>
      </c>
      <c r="I2804" s="24">
        <f t="shared" si="1665"/>
        <v>665.82440582234472</v>
      </c>
      <c r="J2804" s="12">
        <f t="shared" si="1651"/>
        <v>0.18975804747290029</v>
      </c>
      <c r="K2804" s="24">
        <f t="shared" si="1652"/>
        <v>846.14399670886633</v>
      </c>
      <c r="L2804" s="12">
        <f t="shared" si="1666"/>
        <v>0.1354747871443128</v>
      </c>
      <c r="M2804" s="24">
        <f t="shared" si="1667"/>
        <v>947.41245978299128</v>
      </c>
      <c r="N2804" s="12">
        <f t="shared" si="1653"/>
        <v>0.74105830475257228</v>
      </c>
      <c r="O2804" s="24">
        <f t="shared" si="1654"/>
        <v>650</v>
      </c>
      <c r="P2804" s="12">
        <f t="shared" si="1668"/>
        <v>0.18486779510565116</v>
      </c>
      <c r="Q2804" s="24">
        <f t="shared" si="1669"/>
        <v>777.27882143266834</v>
      </c>
      <c r="R2804" s="12">
        <f t="shared" si="1655"/>
        <v>0.31074722558757384</v>
      </c>
      <c r="S2804" s="24">
        <f t="shared" si="1656"/>
        <v>930.05734261030284</v>
      </c>
      <c r="T2804" s="12">
        <f t="shared" si="1670"/>
        <v>0.16387529582029442</v>
      </c>
      <c r="W2804" s="24">
        <f t="shared" si="1671"/>
        <v>1172.2066003049897</v>
      </c>
      <c r="X2804" s="24">
        <f t="shared" si="1672"/>
        <v>650</v>
      </c>
      <c r="Y2804" s="13">
        <f t="shared" si="1657"/>
        <v>0.23411330460420687</v>
      </c>
      <c r="Z2804" s="24">
        <f t="shared" si="1658"/>
        <v>692.04145598590117</v>
      </c>
      <c r="AA2804" s="24">
        <f t="shared" si="1659"/>
        <v>9556.052822387961</v>
      </c>
      <c r="AB2804" s="24">
        <f t="shared" si="1673"/>
        <v>974.74271086882902</v>
      </c>
      <c r="AC2804" s="24">
        <f t="shared" si="1674"/>
        <v>777.27882143266834</v>
      </c>
      <c r="AD2804" s="123">
        <f t="shared" si="1675"/>
        <v>13930</v>
      </c>
      <c r="AE2804" s="14">
        <f t="shared" si="1676"/>
        <v>232.16666666666666</v>
      </c>
      <c r="AF2804" s="24">
        <f t="shared" si="1660"/>
        <v>500</v>
      </c>
      <c r="AG2804" s="3">
        <f t="shared" si="1677"/>
        <v>-1</v>
      </c>
      <c r="AH2804" s="14">
        <f t="shared" si="1681"/>
        <v>0</v>
      </c>
      <c r="AI2804" s="14">
        <f t="shared" si="1682"/>
        <v>0</v>
      </c>
      <c r="AJ2804" s="14">
        <f t="shared" si="1683"/>
        <v>0.64999999999999991</v>
      </c>
      <c r="AK2804" s="14">
        <f t="shared" si="1684"/>
        <v>0.87999999999999989</v>
      </c>
      <c r="AL2804" s="24">
        <f t="shared" si="1678"/>
        <v>948.61811316661283</v>
      </c>
      <c r="AM2804" s="14">
        <f t="shared" si="1679"/>
        <v>725.02962602823607</v>
      </c>
      <c r="AN2804" s="138" t="str">
        <f t="shared" si="1680"/>
        <v>modifiée</v>
      </c>
      <c r="AP2804" s="124"/>
    </row>
    <row r="2805" spans="2:42" x14ac:dyDescent="0.25">
      <c r="B2805" s="3">
        <f t="shared" si="1661"/>
        <v>13935</v>
      </c>
      <c r="C2805" s="14">
        <f t="shared" si="1662"/>
        <v>232.25</v>
      </c>
      <c r="D2805" s="11">
        <f t="shared" si="1663"/>
        <v>1147.901389471305</v>
      </c>
      <c r="E2805" s="11">
        <f t="shared" si="1648"/>
        <v>1200.109033970798</v>
      </c>
      <c r="F2805" s="11">
        <f t="shared" si="1664"/>
        <v>665.95988060948901</v>
      </c>
      <c r="G2805" s="11">
        <f t="shared" si="1649"/>
        <v>947.59732757809695</v>
      </c>
      <c r="H2805" s="11">
        <f t="shared" si="1650"/>
        <v>777.44269672848861</v>
      </c>
      <c r="I2805" s="24">
        <f t="shared" si="1665"/>
        <v>665.95988060948901</v>
      </c>
      <c r="J2805" s="12">
        <f t="shared" si="1651"/>
        <v>0.18968210479103909</v>
      </c>
      <c r="K2805" s="24">
        <f t="shared" si="1652"/>
        <v>846.48276585328097</v>
      </c>
      <c r="L2805" s="12">
        <f t="shared" si="1666"/>
        <v>0.13540105355522308</v>
      </c>
      <c r="M2805" s="24">
        <f t="shared" si="1667"/>
        <v>947.59732757809695</v>
      </c>
      <c r="N2805" s="12">
        <f t="shared" si="1653"/>
        <v>0.74105830475257228</v>
      </c>
      <c r="O2805" s="24">
        <f t="shared" si="1654"/>
        <v>650</v>
      </c>
      <c r="P2805" s="12">
        <f t="shared" si="1668"/>
        <v>0.18474563111790729</v>
      </c>
      <c r="Q2805" s="24">
        <f t="shared" si="1669"/>
        <v>777.44269672848861</v>
      </c>
      <c r="R2805" s="12">
        <f t="shared" si="1655"/>
        <v>0.31120185121618416</v>
      </c>
      <c r="S2805" s="24">
        <f t="shared" si="1656"/>
        <v>928.69864920158602</v>
      </c>
      <c r="T2805" s="12">
        <f t="shared" si="1670"/>
        <v>0.16404357762121327</v>
      </c>
      <c r="W2805" s="24">
        <f t="shared" si="1671"/>
        <v>1172.440713609594</v>
      </c>
      <c r="X2805" s="24">
        <f t="shared" si="1672"/>
        <v>650</v>
      </c>
      <c r="Y2805" s="13">
        <f t="shared" si="1657"/>
        <v>0.23410253451372606</v>
      </c>
      <c r="Z2805" s="24">
        <f t="shared" si="1658"/>
        <v>691.7080090300999</v>
      </c>
      <c r="AA2805" s="24">
        <f t="shared" si="1659"/>
        <v>9555.9148185527847</v>
      </c>
      <c r="AB2805" s="24">
        <f t="shared" si="1673"/>
        <v>974.94170516904137</v>
      </c>
      <c r="AC2805" s="24">
        <f t="shared" si="1674"/>
        <v>777.44269672848861</v>
      </c>
      <c r="AD2805" s="123">
        <f t="shared" si="1675"/>
        <v>13935</v>
      </c>
      <c r="AE2805" s="14">
        <f t="shared" si="1676"/>
        <v>232.25</v>
      </c>
      <c r="AF2805" s="24">
        <f t="shared" si="1660"/>
        <v>500</v>
      </c>
      <c r="AG2805" s="3">
        <f t="shared" si="1677"/>
        <v>-1</v>
      </c>
      <c r="AH2805" s="14">
        <f t="shared" si="1681"/>
        <v>0</v>
      </c>
      <c r="AI2805" s="14">
        <f t="shared" si="1682"/>
        <v>0</v>
      </c>
      <c r="AJ2805" s="14">
        <f t="shared" si="1683"/>
        <v>0.64999999999999991</v>
      </c>
      <c r="AK2805" s="14">
        <f t="shared" si="1684"/>
        <v>0.87999999999999989</v>
      </c>
      <c r="AL2805" s="24">
        <f t="shared" si="1678"/>
        <v>948.80249908010774</v>
      </c>
      <c r="AM2805" s="14">
        <f t="shared" si="1679"/>
        <v>725.16428455062135</v>
      </c>
      <c r="AN2805" s="138" t="str">
        <f t="shared" si="1680"/>
        <v>modifiée</v>
      </c>
      <c r="AP2805" s="124"/>
    </row>
    <row r="2806" spans="2:42" x14ac:dyDescent="0.25">
      <c r="B2806" s="3">
        <f t="shared" si="1661"/>
        <v>13940</v>
      </c>
      <c r="C2806" s="14">
        <f t="shared" si="1662"/>
        <v>232.33333333333334</v>
      </c>
      <c r="D2806" s="11">
        <f t="shared" si="1663"/>
        <v>1147.9551118082939</v>
      </c>
      <c r="E2806" s="11">
        <f t="shared" si="1648"/>
        <v>1200.3298093971703</v>
      </c>
      <c r="F2806" s="11">
        <f t="shared" si="1664"/>
        <v>666.09528166304426</v>
      </c>
      <c r="G2806" s="11">
        <f t="shared" si="1649"/>
        <v>947.7820732092149</v>
      </c>
      <c r="H2806" s="11">
        <f t="shared" si="1650"/>
        <v>777.60674030610983</v>
      </c>
      <c r="I2806" s="24">
        <f t="shared" si="1665"/>
        <v>666.09528166304426</v>
      </c>
      <c r="J2806" s="12">
        <f t="shared" si="1651"/>
        <v>0.1896059785652453</v>
      </c>
      <c r="K2806" s="24">
        <f t="shared" si="1652"/>
        <v>846.82262611850842</v>
      </c>
      <c r="L2806" s="12">
        <f t="shared" si="1666"/>
        <v>0.13532722664633046</v>
      </c>
      <c r="M2806" s="24">
        <f t="shared" si="1667"/>
        <v>947.7820732092149</v>
      </c>
      <c r="N2806" s="12">
        <f t="shared" si="1653"/>
        <v>0.74105830475257228</v>
      </c>
      <c r="O2806" s="24">
        <f t="shared" si="1654"/>
        <v>650</v>
      </c>
      <c r="P2806" s="12">
        <f t="shared" si="1668"/>
        <v>0.18462356309264721</v>
      </c>
      <c r="Q2806" s="24">
        <f t="shared" si="1669"/>
        <v>777.60674030610983</v>
      </c>
      <c r="R2806" s="12">
        <f t="shared" si="1655"/>
        <v>0.31165506190551157</v>
      </c>
      <c r="S2806" s="24">
        <f t="shared" si="1656"/>
        <v>927.34812996917356</v>
      </c>
      <c r="T2806" s="12">
        <f t="shared" si="1670"/>
        <v>0.16421091146218955</v>
      </c>
      <c r="W2806" s="24">
        <f t="shared" si="1671"/>
        <v>1172.6748161441078</v>
      </c>
      <c r="X2806" s="24">
        <f t="shared" si="1672"/>
        <v>650</v>
      </c>
      <c r="Y2806" s="13">
        <f t="shared" si="1657"/>
        <v>0.23409178661923599</v>
      </c>
      <c r="Z2806" s="24">
        <f t="shared" si="1658"/>
        <v>691.37483132656143</v>
      </c>
      <c r="AA2806" s="24">
        <f t="shared" si="1659"/>
        <v>9555.7775170743989</v>
      </c>
      <c r="AB2806" s="24">
        <f t="shared" si="1673"/>
        <v>975.14077822510876</v>
      </c>
      <c r="AC2806" s="24">
        <f t="shared" si="1674"/>
        <v>777.60674030610983</v>
      </c>
      <c r="AD2806" s="123">
        <f t="shared" si="1675"/>
        <v>13940</v>
      </c>
      <c r="AE2806" s="14">
        <f t="shared" si="1676"/>
        <v>232.33333333333334</v>
      </c>
      <c r="AF2806" s="24">
        <f t="shared" si="1660"/>
        <v>500</v>
      </c>
      <c r="AG2806" s="3">
        <f t="shared" si="1677"/>
        <v>-1</v>
      </c>
      <c r="AH2806" s="14">
        <f t="shared" si="1681"/>
        <v>0</v>
      </c>
      <c r="AI2806" s="14">
        <f t="shared" si="1682"/>
        <v>0</v>
      </c>
      <c r="AJ2806" s="14">
        <f t="shared" si="1683"/>
        <v>0.64999999999999991</v>
      </c>
      <c r="AK2806" s="14">
        <f t="shared" si="1684"/>
        <v>0.87999999999999989</v>
      </c>
      <c r="AL2806" s="24">
        <f t="shared" si="1678"/>
        <v>948.98695467171729</v>
      </c>
      <c r="AM2806" s="14">
        <f t="shared" si="1679"/>
        <v>725.29909319932665</v>
      </c>
      <c r="AN2806" s="138" t="str">
        <f t="shared" si="1680"/>
        <v>modifiée</v>
      </c>
      <c r="AP2806" s="124"/>
    </row>
    <row r="2807" spans="2:42" x14ac:dyDescent="0.25">
      <c r="B2807" s="3">
        <f t="shared" si="1661"/>
        <v>13945</v>
      </c>
      <c r="C2807" s="14">
        <f t="shared" si="1662"/>
        <v>232.41666666666666</v>
      </c>
      <c r="D2807" s="11">
        <f t="shared" si="1663"/>
        <v>1148.0088148899642</v>
      </c>
      <c r="E2807" s="11">
        <f t="shared" si="1648"/>
        <v>1200.5505848235425</v>
      </c>
      <c r="F2807" s="11">
        <f t="shared" si="1664"/>
        <v>666.23060888969064</v>
      </c>
      <c r="G2807" s="11">
        <f t="shared" si="1649"/>
        <v>947.9666967723075</v>
      </c>
      <c r="H2807" s="11">
        <f t="shared" si="1650"/>
        <v>777.77095121757202</v>
      </c>
      <c r="I2807" s="24">
        <f t="shared" si="1665"/>
        <v>666.23060888969064</v>
      </c>
      <c r="J2807" s="12">
        <f t="shared" si="1651"/>
        <v>0.18952966821599548</v>
      </c>
      <c r="K2807" s="24">
        <f t="shared" si="1652"/>
        <v>847.16358239706892</v>
      </c>
      <c r="L2807" s="12">
        <f t="shared" si="1666"/>
        <v>0.13525330608763775</v>
      </c>
      <c r="M2807" s="24">
        <f t="shared" si="1667"/>
        <v>947.9666967723075</v>
      </c>
      <c r="N2807" s="12">
        <f t="shared" si="1653"/>
        <v>0.74105830475257228</v>
      </c>
      <c r="O2807" s="24">
        <f t="shared" si="1654"/>
        <v>650</v>
      </c>
      <c r="P2807" s="12">
        <f t="shared" si="1668"/>
        <v>0.18450159095354385</v>
      </c>
      <c r="Q2807" s="24">
        <f t="shared" si="1669"/>
        <v>777.77095121757202</v>
      </c>
      <c r="R2807" s="12">
        <f t="shared" si="1655"/>
        <v>0.31210686093607248</v>
      </c>
      <c r="S2807" s="24">
        <f t="shared" si="1656"/>
        <v>926.00572120297102</v>
      </c>
      <c r="T2807" s="12">
        <f t="shared" si="1670"/>
        <v>0.1643773002452257</v>
      </c>
      <c r="W2807" s="24">
        <f t="shared" si="1671"/>
        <v>1172.9089079307271</v>
      </c>
      <c r="X2807" s="24">
        <f t="shared" si="1672"/>
        <v>650</v>
      </c>
      <c r="Y2807" s="13">
        <f t="shared" si="1657"/>
        <v>0.23408106081708113</v>
      </c>
      <c r="Z2807" s="24">
        <f t="shared" si="1658"/>
        <v>691.04192232038599</v>
      </c>
      <c r="AA2807" s="24">
        <f t="shared" si="1659"/>
        <v>9555.6409139702719</v>
      </c>
      <c r="AB2807" s="24">
        <f t="shared" si="1673"/>
        <v>975.33992957414955</v>
      </c>
      <c r="AC2807" s="24">
        <f t="shared" si="1674"/>
        <v>777.77095121757202</v>
      </c>
      <c r="AD2807" s="123">
        <f t="shared" si="1675"/>
        <v>13945</v>
      </c>
      <c r="AE2807" s="14">
        <f t="shared" si="1676"/>
        <v>232.41666666666666</v>
      </c>
      <c r="AF2807" s="24">
        <f t="shared" si="1660"/>
        <v>500</v>
      </c>
      <c r="AG2807" s="3">
        <f t="shared" si="1677"/>
        <v>-1</v>
      </c>
      <c r="AH2807" s="14">
        <f t="shared" si="1681"/>
        <v>0</v>
      </c>
      <c r="AI2807" s="14">
        <f t="shared" si="1682"/>
        <v>0</v>
      </c>
      <c r="AJ2807" s="14">
        <f t="shared" si="1683"/>
        <v>0.64999999999999991</v>
      </c>
      <c r="AK2807" s="14">
        <f t="shared" si="1684"/>
        <v>0.87999999999999989</v>
      </c>
      <c r="AL2807" s="24">
        <f t="shared" si="1678"/>
        <v>949.17147950394656</v>
      </c>
      <c r="AM2807" s="14">
        <f t="shared" si="1679"/>
        <v>725.43405107716615</v>
      </c>
      <c r="AN2807" s="138" t="str">
        <f t="shared" si="1680"/>
        <v>modifiée</v>
      </c>
      <c r="AP2807" s="124"/>
    </row>
    <row r="2808" spans="2:42" x14ac:dyDescent="0.25">
      <c r="B2808" s="3">
        <f t="shared" si="1661"/>
        <v>13950</v>
      </c>
      <c r="C2808" s="14">
        <f t="shared" si="1662"/>
        <v>232.5</v>
      </c>
      <c r="D2808" s="11">
        <f t="shared" si="1663"/>
        <v>1148.0624987301146</v>
      </c>
      <c r="E2808" s="11">
        <f t="shared" si="1648"/>
        <v>1200.7713602499148</v>
      </c>
      <c r="F2808" s="11">
        <f t="shared" si="1664"/>
        <v>666.36586219577828</v>
      </c>
      <c r="G2808" s="11">
        <f t="shared" si="1649"/>
        <v>948.15119836326107</v>
      </c>
      <c r="H2808" s="11">
        <f t="shared" si="1650"/>
        <v>777.9353285178172</v>
      </c>
      <c r="I2808" s="24">
        <f t="shared" si="1665"/>
        <v>666.36586219577828</v>
      </c>
      <c r="J2808" s="12">
        <f t="shared" si="1651"/>
        <v>0.18945317316171764</v>
      </c>
      <c r="K2808" s="24">
        <f t="shared" si="1652"/>
        <v>847.50563960907664</v>
      </c>
      <c r="L2808" s="12">
        <f t="shared" si="1666"/>
        <v>0.13517929154788005</v>
      </c>
      <c r="M2808" s="24">
        <f t="shared" si="1667"/>
        <v>948.15119836326107</v>
      </c>
      <c r="N2808" s="12">
        <f t="shared" si="1653"/>
        <v>0.74105830475257228</v>
      </c>
      <c r="O2808" s="24">
        <f t="shared" si="1654"/>
        <v>650</v>
      </c>
      <c r="P2808" s="12">
        <f t="shared" si="1668"/>
        <v>0.18437971462431063</v>
      </c>
      <c r="Q2808" s="24">
        <f t="shared" si="1669"/>
        <v>777.9353285178172</v>
      </c>
      <c r="R2808" s="12">
        <f t="shared" si="1655"/>
        <v>0.31255725160861791</v>
      </c>
      <c r="S2808" s="24">
        <f t="shared" si="1656"/>
        <v>924.67135977828138</v>
      </c>
      <c r="T2808" s="12">
        <f t="shared" si="1670"/>
        <v>0.16454274687865716</v>
      </c>
      <c r="W2808" s="24">
        <f t="shared" si="1671"/>
        <v>1173.1429889915441</v>
      </c>
      <c r="X2808" s="24">
        <f t="shared" si="1672"/>
        <v>650</v>
      </c>
      <c r="Y2808" s="13">
        <f t="shared" si="1657"/>
        <v>0.23407035700419443</v>
      </c>
      <c r="Z2808" s="24">
        <f t="shared" si="1658"/>
        <v>690.70928145926587</v>
      </c>
      <c r="AA2808" s="24">
        <f t="shared" si="1659"/>
        <v>9555.5050052810529</v>
      </c>
      <c r="AB2808" s="24">
        <f t="shared" si="1673"/>
        <v>975.53915875468067</v>
      </c>
      <c r="AC2808" s="24">
        <f t="shared" si="1674"/>
        <v>777.9353285178172</v>
      </c>
      <c r="AD2808" s="123">
        <f t="shared" si="1675"/>
        <v>13950</v>
      </c>
      <c r="AE2808" s="14">
        <f t="shared" si="1676"/>
        <v>232.5</v>
      </c>
      <c r="AF2808" s="24">
        <f t="shared" si="1660"/>
        <v>500</v>
      </c>
      <c r="AG2808" s="3">
        <f t="shared" si="1677"/>
        <v>-1</v>
      </c>
      <c r="AH2808" s="14">
        <f t="shared" si="1681"/>
        <v>0</v>
      </c>
      <c r="AI2808" s="14">
        <f t="shared" si="1682"/>
        <v>0</v>
      </c>
      <c r="AJ2808" s="14">
        <f t="shared" si="1683"/>
        <v>0.64999999999999991</v>
      </c>
      <c r="AK2808" s="14">
        <f t="shared" si="1684"/>
        <v>0.87999999999999989</v>
      </c>
      <c r="AL2808" s="24">
        <f t="shared" si="1678"/>
        <v>949.35607314065055</v>
      </c>
      <c r="AM2808" s="14">
        <f t="shared" si="1679"/>
        <v>725.56915728975696</v>
      </c>
      <c r="AN2808" s="138" t="str">
        <f t="shared" si="1680"/>
        <v>modifiée</v>
      </c>
      <c r="AP2808" s="124"/>
    </row>
    <row r="2809" spans="2:42" x14ac:dyDescent="0.25">
      <c r="B2809" s="3">
        <f t="shared" si="1661"/>
        <v>13955</v>
      </c>
      <c r="C2809" s="14">
        <f t="shared" si="1662"/>
        <v>232.58333333333334</v>
      </c>
      <c r="D2809" s="11">
        <f t="shared" si="1663"/>
        <v>1148.1161633425279</v>
      </c>
      <c r="E2809" s="11">
        <f t="shared" si="1648"/>
        <v>1200.992135676287</v>
      </c>
      <c r="F2809" s="11">
        <f t="shared" si="1664"/>
        <v>666.50104148732612</v>
      </c>
      <c r="G2809" s="11">
        <f t="shared" si="1649"/>
        <v>948.33557807788543</v>
      </c>
      <c r="H2809" s="11">
        <f t="shared" si="1650"/>
        <v>778.09987126469582</v>
      </c>
      <c r="I2809" s="24">
        <f t="shared" si="1665"/>
        <v>666.50104148732612</v>
      </c>
      <c r="J2809" s="12">
        <f t="shared" si="1651"/>
        <v>0.1893764928187846</v>
      </c>
      <c r="K2809" s="24">
        <f t="shared" si="1652"/>
        <v>847.84880270242354</v>
      </c>
      <c r="L2809" s="12">
        <f t="shared" si="1666"/>
        <v>0.13510518269454158</v>
      </c>
      <c r="M2809" s="24">
        <f t="shared" si="1667"/>
        <v>948.33557807788543</v>
      </c>
      <c r="N2809" s="12">
        <f t="shared" si="1653"/>
        <v>0.74105830475257228</v>
      </c>
      <c r="O2809" s="24">
        <f t="shared" si="1654"/>
        <v>650</v>
      </c>
      <c r="P2809" s="12">
        <f t="shared" si="1668"/>
        <v>0.18425793402878848</v>
      </c>
      <c r="Q2809" s="24">
        <f t="shared" si="1669"/>
        <v>778.09987126469582</v>
      </c>
      <c r="R2809" s="12">
        <f t="shared" si="1655"/>
        <v>0.31300623724362486</v>
      </c>
      <c r="S2809" s="24">
        <f t="shared" si="1656"/>
        <v>923.34498314981931</v>
      </c>
      <c r="T2809" s="12">
        <f t="shared" si="1670"/>
        <v>0.1647072542769013</v>
      </c>
      <c r="W2809" s="24">
        <f t="shared" si="1671"/>
        <v>1173.3770593485483</v>
      </c>
      <c r="X2809" s="24">
        <f t="shared" si="1672"/>
        <v>650</v>
      </c>
      <c r="Y2809" s="13">
        <f t="shared" si="1657"/>
        <v>0.23405967507809167</v>
      </c>
      <c r="Z2809" s="24">
        <f t="shared" si="1658"/>
        <v>690.37690819346835</v>
      </c>
      <c r="AA2809" s="24">
        <f t="shared" si="1659"/>
        <v>9555.3697870703181</v>
      </c>
      <c r="AB2809" s="24">
        <f t="shared" si="1673"/>
        <v>975.73846530662206</v>
      </c>
      <c r="AC2809" s="24">
        <f t="shared" si="1674"/>
        <v>778.09987126469582</v>
      </c>
      <c r="AD2809" s="123">
        <f t="shared" si="1675"/>
        <v>13955</v>
      </c>
      <c r="AE2809" s="14">
        <f t="shared" si="1676"/>
        <v>232.58333333333334</v>
      </c>
      <c r="AF2809" s="24">
        <f t="shared" si="1660"/>
        <v>500</v>
      </c>
      <c r="AG2809" s="3">
        <f t="shared" si="1677"/>
        <v>-1</v>
      </c>
      <c r="AH2809" s="14">
        <f t="shared" si="1681"/>
        <v>0</v>
      </c>
      <c r="AI2809" s="14">
        <f t="shared" si="1682"/>
        <v>0</v>
      </c>
      <c r="AJ2809" s="14">
        <f t="shared" si="1683"/>
        <v>0.64999999999999991</v>
      </c>
      <c r="AK2809" s="14">
        <f t="shared" si="1684"/>
        <v>0.87999999999999989</v>
      </c>
      <c r="AL2809" s="24">
        <f t="shared" si="1678"/>
        <v>949.54073514703691</v>
      </c>
      <c r="AM2809" s="14">
        <f t="shared" si="1679"/>
        <v>725.70441094552541</v>
      </c>
      <c r="AN2809" s="138" t="str">
        <f t="shared" si="1680"/>
        <v>modifiée</v>
      </c>
      <c r="AP2809" s="124"/>
    </row>
    <row r="2810" spans="2:42" x14ac:dyDescent="0.25">
      <c r="B2810" s="3">
        <f t="shared" si="1661"/>
        <v>13960</v>
      </c>
      <c r="C2810" s="14">
        <f t="shared" si="1662"/>
        <v>232.66666666666666</v>
      </c>
      <c r="D2810" s="11">
        <f t="shared" si="1663"/>
        <v>1148.1698087409732</v>
      </c>
      <c r="E2810" s="11">
        <f t="shared" si="1648"/>
        <v>1201.2129111026593</v>
      </c>
      <c r="F2810" s="11">
        <f t="shared" si="1664"/>
        <v>666.63614667002071</v>
      </c>
      <c r="G2810" s="11">
        <f t="shared" si="1649"/>
        <v>948.51983601191421</v>
      </c>
      <c r="H2810" s="11">
        <f t="shared" si="1650"/>
        <v>778.26457851897271</v>
      </c>
      <c r="I2810" s="24">
        <f t="shared" si="1665"/>
        <v>666.63614667002071</v>
      </c>
      <c r="J2810" s="12">
        <f t="shared" si="1651"/>
        <v>0.18929962660150773</v>
      </c>
      <c r="K2810" s="24">
        <f t="shared" si="1652"/>
        <v>848.19307665296685</v>
      </c>
      <c r="L2810" s="12">
        <f t="shared" si="1666"/>
        <v>0.13503097919380413</v>
      </c>
      <c r="M2810" s="24">
        <f t="shared" si="1667"/>
        <v>948.51983601191421</v>
      </c>
      <c r="N2810" s="12">
        <f t="shared" si="1653"/>
        <v>0.74105830475257228</v>
      </c>
      <c r="O2810" s="24">
        <f t="shared" si="1654"/>
        <v>650</v>
      </c>
      <c r="P2810" s="12">
        <f t="shared" si="1668"/>
        <v>0.18413624909075466</v>
      </c>
      <c r="Q2810" s="24">
        <f t="shared" si="1669"/>
        <v>778.26457851897271</v>
      </c>
      <c r="R2810" s="12">
        <f t="shared" si="1655"/>
        <v>0.31345382118079274</v>
      </c>
      <c r="S2810" s="24">
        <f t="shared" si="1656"/>
        <v>922.02652934579294</v>
      </c>
      <c r="T2810" s="12">
        <f t="shared" si="1670"/>
        <v>0.16487082536009684</v>
      </c>
      <c r="W2810" s="24">
        <f t="shared" si="1671"/>
        <v>1173.6111190236263</v>
      </c>
      <c r="X2810" s="24">
        <f t="shared" si="1672"/>
        <v>650</v>
      </c>
      <c r="Y2810" s="13">
        <f t="shared" si="1657"/>
        <v>0.23404901493687094</v>
      </c>
      <c r="Z2810" s="24">
        <f t="shared" si="1658"/>
        <v>690.04480197582438</v>
      </c>
      <c r="AA2810" s="24">
        <f t="shared" si="1659"/>
        <v>9555.2352554245754</v>
      </c>
      <c r="AB2810" s="24">
        <f t="shared" si="1673"/>
        <v>975.93784877129951</v>
      </c>
      <c r="AC2810" s="24">
        <f t="shared" si="1674"/>
        <v>778.26457851897271</v>
      </c>
      <c r="AD2810" s="123">
        <f t="shared" si="1675"/>
        <v>13960</v>
      </c>
      <c r="AE2810" s="14">
        <f t="shared" si="1676"/>
        <v>232.66666666666666</v>
      </c>
      <c r="AF2810" s="24">
        <f t="shared" si="1660"/>
        <v>500</v>
      </c>
      <c r="AG2810" s="3">
        <f t="shared" si="1677"/>
        <v>-1</v>
      </c>
      <c r="AH2810" s="14">
        <f t="shared" si="1681"/>
        <v>0</v>
      </c>
      <c r="AI2810" s="14">
        <f t="shared" si="1682"/>
        <v>0</v>
      </c>
      <c r="AJ2810" s="14">
        <f t="shared" si="1683"/>
        <v>0.64999999999999991</v>
      </c>
      <c r="AK2810" s="14">
        <f t="shared" si="1684"/>
        <v>0.87999999999999989</v>
      </c>
      <c r="AL2810" s="24">
        <f t="shared" si="1678"/>
        <v>949.72546508966866</v>
      </c>
      <c r="AM2810" s="14">
        <f t="shared" si="1679"/>
        <v>725.83981115571112</v>
      </c>
      <c r="AN2810" s="138" t="str">
        <f t="shared" si="1680"/>
        <v>modifiée</v>
      </c>
      <c r="AP2810" s="124"/>
    </row>
    <row r="2811" spans="2:42" x14ac:dyDescent="0.25">
      <c r="B2811" s="3">
        <f t="shared" si="1661"/>
        <v>13965</v>
      </c>
      <c r="C2811" s="14">
        <f t="shared" si="1662"/>
        <v>232.75</v>
      </c>
      <c r="D2811" s="11">
        <f t="shared" si="1663"/>
        <v>1148.2234349392038</v>
      </c>
      <c r="E2811" s="11">
        <f t="shared" si="1648"/>
        <v>1201.4336865290315</v>
      </c>
      <c r="F2811" s="11">
        <f t="shared" si="1664"/>
        <v>666.77117764921456</v>
      </c>
      <c r="G2811" s="11">
        <f t="shared" si="1649"/>
        <v>948.70397226100499</v>
      </c>
      <c r="H2811" s="11">
        <f t="shared" si="1650"/>
        <v>778.42944934433285</v>
      </c>
      <c r="I2811" s="24">
        <f t="shared" si="1665"/>
        <v>666.77117764921456</v>
      </c>
      <c r="J2811" s="12">
        <f t="shared" si="1651"/>
        <v>0.18922257392213029</v>
      </c>
      <c r="K2811" s="24">
        <f t="shared" si="1652"/>
        <v>848.53846646471516</v>
      </c>
      <c r="L2811" s="12">
        <f t="shared" si="1666"/>
        <v>0.13495668071060704</v>
      </c>
      <c r="M2811" s="24">
        <f t="shared" si="1667"/>
        <v>948.70397226100499</v>
      </c>
      <c r="N2811" s="12">
        <f t="shared" si="1653"/>
        <v>0.74105830475257228</v>
      </c>
      <c r="O2811" s="24">
        <f t="shared" si="1654"/>
        <v>650</v>
      </c>
      <c r="P2811" s="12">
        <f t="shared" si="1668"/>
        <v>0.18401465973418316</v>
      </c>
      <c r="Q2811" s="24">
        <f t="shared" si="1669"/>
        <v>778.42944934433285</v>
      </c>
      <c r="R2811" s="12">
        <f t="shared" si="1655"/>
        <v>0.31390000677854712</v>
      </c>
      <c r="S2811" s="24">
        <f t="shared" si="1656"/>
        <v>920.71593696204775</v>
      </c>
      <c r="T2811" s="12">
        <f t="shared" si="1670"/>
        <v>0.16503346305393296</v>
      </c>
      <c r="W2811" s="24">
        <f t="shared" si="1671"/>
        <v>1173.8451680385631</v>
      </c>
      <c r="X2811" s="24">
        <f t="shared" si="1672"/>
        <v>650</v>
      </c>
      <c r="Y2811" s="13">
        <f t="shared" si="1657"/>
        <v>0.23403837647920536</v>
      </c>
      <c r="Z2811" s="24">
        <f t="shared" si="1658"/>
        <v>689.71296226171148</v>
      </c>
      <c r="AA2811" s="24">
        <f t="shared" si="1659"/>
        <v>9555.1014064529554</v>
      </c>
      <c r="AB2811" s="24">
        <f t="shared" si="1673"/>
        <v>976.13730869144797</v>
      </c>
      <c r="AC2811" s="24">
        <f t="shared" si="1674"/>
        <v>778.42944934433285</v>
      </c>
      <c r="AD2811" s="123">
        <f t="shared" si="1675"/>
        <v>13965</v>
      </c>
      <c r="AE2811" s="14">
        <f t="shared" si="1676"/>
        <v>232.75</v>
      </c>
      <c r="AF2811" s="24">
        <f t="shared" si="1660"/>
        <v>500</v>
      </c>
      <c r="AG2811" s="3">
        <f t="shared" si="1677"/>
        <v>-1</v>
      </c>
      <c r="AH2811" s="14">
        <f t="shared" si="1681"/>
        <v>0</v>
      </c>
      <c r="AI2811" s="14">
        <f t="shared" si="1682"/>
        <v>0</v>
      </c>
      <c r="AJ2811" s="14">
        <f t="shared" si="1683"/>
        <v>0.64999999999999991</v>
      </c>
      <c r="AK2811" s="14">
        <f t="shared" si="1684"/>
        <v>0.87999999999999989</v>
      </c>
      <c r="AL2811" s="24">
        <f t="shared" si="1678"/>
        <v>949.91026253646805</v>
      </c>
      <c r="AM2811" s="14">
        <f t="shared" si="1679"/>
        <v>725.97535703437313</v>
      </c>
      <c r="AN2811" s="138" t="str">
        <f t="shared" si="1680"/>
        <v>modifiée</v>
      </c>
      <c r="AP2811" s="124"/>
    </row>
    <row r="2812" spans="2:42" x14ac:dyDescent="0.25">
      <c r="B2812" s="3">
        <f t="shared" si="1661"/>
        <v>13970</v>
      </c>
      <c r="C2812" s="14">
        <f t="shared" si="1662"/>
        <v>232.83333333333334</v>
      </c>
      <c r="D2812" s="11">
        <f t="shared" si="1663"/>
        <v>1148.2770419509586</v>
      </c>
      <c r="E2812" s="11">
        <f t="shared" si="1648"/>
        <v>1201.6544619554038</v>
      </c>
      <c r="F2812" s="11">
        <f t="shared" si="1664"/>
        <v>666.90613432992518</v>
      </c>
      <c r="G2812" s="11">
        <f t="shared" si="1649"/>
        <v>948.88798692073919</v>
      </c>
      <c r="H2812" s="11">
        <f t="shared" si="1650"/>
        <v>778.59448280738684</v>
      </c>
      <c r="I2812" s="24">
        <f t="shared" si="1665"/>
        <v>666.90613432992518</v>
      </c>
      <c r="J2812" s="12">
        <f t="shared" si="1651"/>
        <v>0.18914533419082108</v>
      </c>
      <c r="K2812" s="24">
        <f t="shared" si="1652"/>
        <v>848.8849771700186</v>
      </c>
      <c r="L2812" s="12">
        <f t="shared" si="1666"/>
        <v>0.1348822869085867</v>
      </c>
      <c r="M2812" s="24">
        <f t="shared" si="1667"/>
        <v>948.88798692073919</v>
      </c>
      <c r="N2812" s="12">
        <f t="shared" si="1653"/>
        <v>0.74105830475257228</v>
      </c>
      <c r="O2812" s="24">
        <f t="shared" si="1654"/>
        <v>650</v>
      </c>
      <c r="P2812" s="12">
        <f t="shared" si="1668"/>
        <v>0.18389316588301891</v>
      </c>
      <c r="Q2812" s="24">
        <f t="shared" si="1669"/>
        <v>778.59448280738684</v>
      </c>
      <c r="R2812" s="12">
        <f t="shared" si="1655"/>
        <v>0.31434479741354876</v>
      </c>
      <c r="S2812" s="24">
        <f t="shared" si="1656"/>
        <v>919.41314515627573</v>
      </c>
      <c r="T2812" s="12">
        <f t="shared" si="1670"/>
        <v>0.1651951702892821</v>
      </c>
      <c r="W2812" s="24">
        <f t="shared" si="1671"/>
        <v>1174.0792064150423</v>
      </c>
      <c r="X2812" s="24">
        <f t="shared" si="1672"/>
        <v>650</v>
      </c>
      <c r="Y2812" s="13">
        <f t="shared" si="1657"/>
        <v>0.23402775960434199</v>
      </c>
      <c r="Z2812" s="24">
        <f t="shared" si="1658"/>
        <v>689.3813885090367</v>
      </c>
      <c r="AA2812" s="24">
        <f t="shared" si="1659"/>
        <v>9554.9682362871881</v>
      </c>
      <c r="AB2812" s="24">
        <f t="shared" si="1673"/>
        <v>976.33684461121459</v>
      </c>
      <c r="AC2812" s="24">
        <f t="shared" si="1674"/>
        <v>778.59448280738684</v>
      </c>
      <c r="AD2812" s="123">
        <f t="shared" si="1675"/>
        <v>13970</v>
      </c>
      <c r="AE2812" s="14">
        <f t="shared" si="1676"/>
        <v>232.83333333333334</v>
      </c>
      <c r="AF2812" s="24">
        <f t="shared" si="1660"/>
        <v>500</v>
      </c>
      <c r="AG2812" s="3">
        <f t="shared" si="1677"/>
        <v>-1</v>
      </c>
      <c r="AH2812" s="14">
        <f t="shared" si="1681"/>
        <v>0</v>
      </c>
      <c r="AI2812" s="14">
        <f t="shared" si="1682"/>
        <v>0</v>
      </c>
      <c r="AJ2812" s="14">
        <f t="shared" si="1683"/>
        <v>0.64999999999999991</v>
      </c>
      <c r="AK2812" s="14">
        <f t="shared" si="1684"/>
        <v>0.87999999999999989</v>
      </c>
      <c r="AL2812" s="24">
        <f t="shared" si="1678"/>
        <v>950.09512705671796</v>
      </c>
      <c r="AM2812" s="14">
        <f t="shared" si="1679"/>
        <v>726.11104769839346</v>
      </c>
      <c r="AN2812" s="138" t="str">
        <f t="shared" si="1680"/>
        <v>modifiée</v>
      </c>
      <c r="AP2812" s="124"/>
    </row>
    <row r="2813" spans="2:42" x14ac:dyDescent="0.25">
      <c r="B2813" s="3">
        <f t="shared" si="1661"/>
        <v>13975</v>
      </c>
      <c r="C2813" s="14">
        <f t="shared" si="1662"/>
        <v>232.91666666666666</v>
      </c>
      <c r="D2813" s="11">
        <f t="shared" si="1663"/>
        <v>1148.3306297899619</v>
      </c>
      <c r="E2813" s="11">
        <f t="shared" si="1648"/>
        <v>1201.8752373817758</v>
      </c>
      <c r="F2813" s="11">
        <f t="shared" si="1664"/>
        <v>667.04101661683376</v>
      </c>
      <c r="G2813" s="11">
        <f t="shared" si="1649"/>
        <v>949.07188008662217</v>
      </c>
      <c r="H2813" s="11">
        <f t="shared" si="1650"/>
        <v>778.75967797767612</v>
      </c>
      <c r="I2813" s="24">
        <f t="shared" si="1665"/>
        <v>667.04101661683376</v>
      </c>
      <c r="J2813" s="12">
        <f t="shared" si="1651"/>
        <v>0.18906790681566749</v>
      </c>
      <c r="K2813" s="24">
        <f t="shared" si="1652"/>
        <v>849.2326138297592</v>
      </c>
      <c r="L2813" s="12">
        <f t="shared" si="1666"/>
        <v>0.13480779745009355</v>
      </c>
      <c r="M2813" s="24">
        <f t="shared" si="1667"/>
        <v>949.07188008662217</v>
      </c>
      <c r="N2813" s="12">
        <f t="shared" si="1653"/>
        <v>0.74105830475257228</v>
      </c>
      <c r="O2813" s="24">
        <f t="shared" si="1654"/>
        <v>650</v>
      </c>
      <c r="P2813" s="12">
        <f t="shared" si="1668"/>
        <v>0.1837717674612645</v>
      </c>
      <c r="Q2813" s="24">
        <f t="shared" si="1669"/>
        <v>778.75967797767612</v>
      </c>
      <c r="R2813" s="12">
        <f t="shared" si="1655"/>
        <v>0.31478819648020928</v>
      </c>
      <c r="S2813" s="24">
        <f t="shared" si="1656"/>
        <v>918.11809364228634</v>
      </c>
      <c r="T2813" s="12">
        <f t="shared" si="1670"/>
        <v>0.1653559500019656</v>
      </c>
      <c r="W2813" s="24">
        <f t="shared" si="1671"/>
        <v>1174.3132341746466</v>
      </c>
      <c r="X2813" s="24">
        <f t="shared" si="1672"/>
        <v>650</v>
      </c>
      <c r="Y2813" s="13">
        <f t="shared" si="1657"/>
        <v>0.23401716421210125</v>
      </c>
      <c r="Z2813" s="24">
        <f t="shared" si="1658"/>
        <v>689.05008017823093</v>
      </c>
      <c r="AA2813" s="24">
        <f t="shared" si="1659"/>
        <v>9554.8357410815697</v>
      </c>
      <c r="AB2813" s="24">
        <f t="shared" si="1673"/>
        <v>976.53645607616136</v>
      </c>
      <c r="AC2813" s="24">
        <f t="shared" si="1674"/>
        <v>778.75967797767612</v>
      </c>
      <c r="AD2813" s="123">
        <f t="shared" si="1675"/>
        <v>13975</v>
      </c>
      <c r="AE2813" s="14">
        <f t="shared" si="1676"/>
        <v>232.91666666666666</v>
      </c>
      <c r="AF2813" s="24">
        <f t="shared" si="1660"/>
        <v>500</v>
      </c>
      <c r="AG2813" s="3">
        <f t="shared" si="1677"/>
        <v>-1</v>
      </c>
      <c r="AH2813" s="14">
        <f t="shared" si="1681"/>
        <v>0</v>
      </c>
      <c r="AI2813" s="14">
        <f t="shared" si="1682"/>
        <v>0</v>
      </c>
      <c r="AJ2813" s="14">
        <f t="shared" si="1683"/>
        <v>0.64999999999999991</v>
      </c>
      <c r="AK2813" s="14">
        <f t="shared" si="1684"/>
        <v>0.87999999999999989</v>
      </c>
      <c r="AL2813" s="24">
        <f t="shared" si="1678"/>
        <v>950.28005822106479</v>
      </c>
      <c r="AM2813" s="14">
        <f t="shared" si="1679"/>
        <v>726.24688226748287</v>
      </c>
      <c r="AN2813" s="138" t="str">
        <f t="shared" si="1680"/>
        <v>modifiée</v>
      </c>
      <c r="AP2813" s="124"/>
    </row>
    <row r="2814" spans="2:42" x14ac:dyDescent="0.25">
      <c r="B2814" s="3">
        <f t="shared" si="1661"/>
        <v>13980</v>
      </c>
      <c r="C2814" s="14">
        <f t="shared" si="1662"/>
        <v>233</v>
      </c>
      <c r="D2814" s="11">
        <f t="shared" si="1663"/>
        <v>1148.3841984699236</v>
      </c>
      <c r="E2814" s="11">
        <f t="shared" si="1648"/>
        <v>1202.0960128081481</v>
      </c>
      <c r="F2814" s="11">
        <f t="shared" si="1664"/>
        <v>667.17582441428385</v>
      </c>
      <c r="G2814" s="11">
        <f t="shared" si="1649"/>
        <v>949.25565185408345</v>
      </c>
      <c r="H2814" s="11">
        <f t="shared" si="1650"/>
        <v>778.9250339276781</v>
      </c>
      <c r="I2814" s="24">
        <f t="shared" si="1665"/>
        <v>667.17582441428385</v>
      </c>
      <c r="J2814" s="12">
        <f t="shared" si="1651"/>
        <v>0.18899029120266964</v>
      </c>
      <c r="K2814" s="24">
        <f t="shared" si="1652"/>
        <v>849.58138153354298</v>
      </c>
      <c r="L2814" s="12">
        <f t="shared" si="1666"/>
        <v>0.13473321199618349</v>
      </c>
      <c r="M2814" s="24">
        <f t="shared" si="1667"/>
        <v>949.25565185408345</v>
      </c>
      <c r="N2814" s="12">
        <f t="shared" si="1653"/>
        <v>0.74105830475257228</v>
      </c>
      <c r="O2814" s="24">
        <f t="shared" si="1654"/>
        <v>650</v>
      </c>
      <c r="P2814" s="12">
        <f t="shared" si="1668"/>
        <v>0.18365046439296323</v>
      </c>
      <c r="Q2814" s="24">
        <f t="shared" si="1669"/>
        <v>778.9250339276781</v>
      </c>
      <c r="R2814" s="12">
        <f t="shared" si="1655"/>
        <v>0.31523020739021324</v>
      </c>
      <c r="S2814" s="24">
        <f t="shared" si="1656"/>
        <v>916.83072268433875</v>
      </c>
      <c r="T2814" s="12">
        <f t="shared" si="1670"/>
        <v>0.16551580513248065</v>
      </c>
      <c r="W2814" s="24">
        <f t="shared" si="1671"/>
        <v>1174.5472513388586</v>
      </c>
      <c r="X2814" s="24">
        <f t="shared" si="1672"/>
        <v>650</v>
      </c>
      <c r="Y2814" s="13">
        <f t="shared" si="1657"/>
        <v>0.23400659020287898</v>
      </c>
      <c r="Z2814" s="24">
        <f t="shared" si="1658"/>
        <v>688.71903673223756</v>
      </c>
      <c r="AA2814" s="24">
        <f t="shared" si="1659"/>
        <v>9554.7039170130756</v>
      </c>
      <c r="AB2814" s="24">
        <f t="shared" si="1673"/>
        <v>976.7361426332684</v>
      </c>
      <c r="AC2814" s="24">
        <f t="shared" si="1674"/>
        <v>778.9250339276781</v>
      </c>
      <c r="AD2814" s="123">
        <f t="shared" si="1675"/>
        <v>13980</v>
      </c>
      <c r="AE2814" s="14">
        <f t="shared" si="1676"/>
        <v>233</v>
      </c>
      <c r="AF2814" s="24">
        <f t="shared" si="1660"/>
        <v>500</v>
      </c>
      <c r="AG2814" s="3">
        <f t="shared" si="1677"/>
        <v>-1</v>
      </c>
      <c r="AH2814" s="14">
        <f t="shared" si="1681"/>
        <v>0</v>
      </c>
      <c r="AI2814" s="14">
        <f t="shared" si="1682"/>
        <v>0</v>
      </c>
      <c r="AJ2814" s="14">
        <f t="shared" si="1683"/>
        <v>0.64999999999999991</v>
      </c>
      <c r="AK2814" s="14">
        <f t="shared" si="1684"/>
        <v>0.87999999999999989</v>
      </c>
      <c r="AL2814" s="24">
        <f t="shared" si="1678"/>
        <v>950.46505560152127</v>
      </c>
      <c r="AM2814" s="14">
        <f t="shared" si="1679"/>
        <v>726.38285986418384</v>
      </c>
      <c r="AN2814" s="138" t="str">
        <f t="shared" si="1680"/>
        <v>modifiée</v>
      </c>
      <c r="AP2814" s="124"/>
    </row>
    <row r="2815" spans="2:42" x14ac:dyDescent="0.25">
      <c r="B2815" s="3">
        <f t="shared" si="1661"/>
        <v>13985</v>
      </c>
      <c r="C2815" s="14">
        <f t="shared" si="1662"/>
        <v>233.08333333333334</v>
      </c>
      <c r="D2815" s="11">
        <f t="shared" si="1663"/>
        <v>1148.4377480045382</v>
      </c>
      <c r="E2815" s="11">
        <f t="shared" si="1648"/>
        <v>1202.3167882345203</v>
      </c>
      <c r="F2815" s="11">
        <f t="shared" si="1664"/>
        <v>667.31055762628</v>
      </c>
      <c r="G2815" s="11">
        <f t="shared" si="1649"/>
        <v>949.43930231847639</v>
      </c>
      <c r="H2815" s="11">
        <f t="shared" si="1650"/>
        <v>779.09054973281059</v>
      </c>
      <c r="I2815" s="24">
        <f t="shared" si="1665"/>
        <v>667.31055762628</v>
      </c>
      <c r="J2815" s="12">
        <f t="shared" si="1651"/>
        <v>0.18891248675573324</v>
      </c>
      <c r="K2815" s="24">
        <f t="shared" si="1652"/>
        <v>849.93128539989323</v>
      </c>
      <c r="L2815" s="12">
        <f t="shared" si="1666"/>
        <v>0.13465853020663893</v>
      </c>
      <c r="M2815" s="24">
        <f t="shared" si="1667"/>
        <v>949.43930231847639</v>
      </c>
      <c r="N2815" s="12">
        <f t="shared" si="1653"/>
        <v>0.74105830475257228</v>
      </c>
      <c r="O2815" s="24">
        <f t="shared" si="1654"/>
        <v>650</v>
      </c>
      <c r="P2815" s="12">
        <f t="shared" si="1668"/>
        <v>0.1835292566023031</v>
      </c>
      <c r="Q2815" s="24">
        <f t="shared" si="1669"/>
        <v>779.09054973281059</v>
      </c>
      <c r="R2815" s="12">
        <f t="shared" si="1655"/>
        <v>0.31567083357204528</v>
      </c>
      <c r="S2815" s="24">
        <f t="shared" si="1656"/>
        <v>915.55097309153871</v>
      </c>
      <c r="T2815" s="12">
        <f t="shared" si="1670"/>
        <v>0.16567473862578108</v>
      </c>
      <c r="W2815" s="24">
        <f t="shared" si="1671"/>
        <v>1174.7812579290614</v>
      </c>
      <c r="X2815" s="24">
        <f t="shared" si="1672"/>
        <v>650</v>
      </c>
      <c r="Y2815" s="13">
        <f t="shared" si="1657"/>
        <v>0.23399603747762096</v>
      </c>
      <c r="Z2815" s="24">
        <f t="shared" si="1658"/>
        <v>688.38825763647264</v>
      </c>
      <c r="AA2815" s="24">
        <f t="shared" si="1659"/>
        <v>9554.5727602802872</v>
      </c>
      <c r="AB2815" s="24">
        <f t="shared" si="1673"/>
        <v>976.93590383093601</v>
      </c>
      <c r="AC2815" s="24">
        <f t="shared" si="1674"/>
        <v>779.09054973281059</v>
      </c>
      <c r="AD2815" s="123">
        <f t="shared" si="1675"/>
        <v>13985</v>
      </c>
      <c r="AE2815" s="14">
        <f t="shared" si="1676"/>
        <v>233.08333333333334</v>
      </c>
      <c r="AF2815" s="24">
        <f t="shared" si="1660"/>
        <v>500</v>
      </c>
      <c r="AG2815" s="3">
        <f t="shared" si="1677"/>
        <v>-1</v>
      </c>
      <c r="AH2815" s="14">
        <f t="shared" si="1681"/>
        <v>0</v>
      </c>
      <c r="AI2815" s="14">
        <f t="shared" si="1682"/>
        <v>0</v>
      </c>
      <c r="AJ2815" s="14">
        <f t="shared" si="1683"/>
        <v>0.64999999999999991</v>
      </c>
      <c r="AK2815" s="14">
        <f t="shared" si="1684"/>
        <v>0.87999999999999989</v>
      </c>
      <c r="AL2815" s="24">
        <f t="shared" si="1678"/>
        <v>950.65011877146844</v>
      </c>
      <c r="AM2815" s="14">
        <f t="shared" si="1679"/>
        <v>726.51897961387556</v>
      </c>
      <c r="AN2815" s="138" t="str">
        <f t="shared" si="1680"/>
        <v>modifiée</v>
      </c>
      <c r="AP2815" s="124"/>
    </row>
    <row r="2816" spans="2:42" x14ac:dyDescent="0.25">
      <c r="B2816" s="3">
        <f t="shared" si="1661"/>
        <v>13990</v>
      </c>
      <c r="C2816" s="14">
        <f t="shared" si="1662"/>
        <v>233.16666666666666</v>
      </c>
      <c r="D2816" s="11">
        <f t="shared" si="1663"/>
        <v>1148.4912784074859</v>
      </c>
      <c r="E2816" s="11">
        <f t="shared" si="1648"/>
        <v>1202.5375636608924</v>
      </c>
      <c r="F2816" s="11">
        <f t="shared" si="1664"/>
        <v>667.44521615648659</v>
      </c>
      <c r="G2816" s="11">
        <f t="shared" si="1649"/>
        <v>949.62283157507875</v>
      </c>
      <c r="H2816" s="11">
        <f t="shared" si="1650"/>
        <v>779.25622447143633</v>
      </c>
      <c r="I2816" s="24">
        <f t="shared" si="1665"/>
        <v>667.44521615648659</v>
      </c>
      <c r="J2816" s="12">
        <f t="shared" si="1651"/>
        <v>0.18883449287666351</v>
      </c>
      <c r="K2816" s="24">
        <f t="shared" si="1652"/>
        <v>850.28233057644559</v>
      </c>
      <c r="L2816" s="12">
        <f t="shared" si="1666"/>
        <v>0.13458375173992113</v>
      </c>
      <c r="M2816" s="24">
        <f t="shared" si="1667"/>
        <v>949.62283157507875</v>
      </c>
      <c r="N2816" s="12">
        <f t="shared" si="1653"/>
        <v>0.74105830475257228</v>
      </c>
      <c r="O2816" s="24">
        <f t="shared" si="1654"/>
        <v>650</v>
      </c>
      <c r="P2816" s="12">
        <f t="shared" si="1668"/>
        <v>0.18340814401344233</v>
      </c>
      <c r="Q2816" s="24">
        <f t="shared" si="1669"/>
        <v>779.25622447143633</v>
      </c>
      <c r="R2816" s="12">
        <f t="shared" si="1655"/>
        <v>0.31611007847052347</v>
      </c>
      <c r="S2816" s="24">
        <f t="shared" si="1656"/>
        <v>914.27878621229388</v>
      </c>
      <c r="T2816" s="12">
        <f t="shared" si="1670"/>
        <v>0.16583275343094672</v>
      </c>
      <c r="W2816" s="24">
        <f t="shared" si="1671"/>
        <v>1175.0152539665391</v>
      </c>
      <c r="X2816" s="24">
        <f t="shared" si="1672"/>
        <v>650</v>
      </c>
      <c r="Y2816" s="13">
        <f t="shared" si="1657"/>
        <v>0.23398550593784539</v>
      </c>
      <c r="Z2816" s="24">
        <f t="shared" si="1658"/>
        <v>688.05774235883064</v>
      </c>
      <c r="AA2816" s="24">
        <f t="shared" si="1659"/>
        <v>9554.4422671043558</v>
      </c>
      <c r="AB2816" s="24">
        <f t="shared" si="1673"/>
        <v>977.13573921898774</v>
      </c>
      <c r="AC2816" s="24">
        <f t="shared" si="1674"/>
        <v>779.25622447143633</v>
      </c>
      <c r="AD2816" s="123">
        <f t="shared" si="1675"/>
        <v>13990</v>
      </c>
      <c r="AE2816" s="14">
        <f t="shared" si="1676"/>
        <v>233.16666666666666</v>
      </c>
      <c r="AF2816" s="24">
        <f t="shared" si="1660"/>
        <v>500</v>
      </c>
      <c r="AG2816" s="3">
        <f t="shared" si="1677"/>
        <v>-1</v>
      </c>
      <c r="AH2816" s="14">
        <f t="shared" si="1681"/>
        <v>0</v>
      </c>
      <c r="AI2816" s="14">
        <f t="shared" si="1682"/>
        <v>0</v>
      </c>
      <c r="AJ2816" s="14">
        <f t="shared" si="1683"/>
        <v>0.64999999999999991</v>
      </c>
      <c r="AK2816" s="14">
        <f t="shared" si="1684"/>
        <v>0.87999999999999989</v>
      </c>
      <c r="AL2816" s="24">
        <f t="shared" si="1678"/>
        <v>950.83524730565807</v>
      </c>
      <c r="AM2816" s="14">
        <f t="shared" si="1679"/>
        <v>726.655240644777</v>
      </c>
      <c r="AN2816" s="138" t="str">
        <f t="shared" si="1680"/>
        <v>modifiée</v>
      </c>
      <c r="AP2816" s="124"/>
    </row>
    <row r="2817" spans="2:42" x14ac:dyDescent="0.25">
      <c r="B2817" s="3">
        <f t="shared" si="1661"/>
        <v>13995</v>
      </c>
      <c r="C2817" s="14">
        <f t="shared" si="1662"/>
        <v>233.25</v>
      </c>
      <c r="D2817" s="11">
        <f t="shared" si="1663"/>
        <v>1148.5447896924318</v>
      </c>
      <c r="E2817" s="11">
        <f t="shared" si="1648"/>
        <v>1202.7583390872646</v>
      </c>
      <c r="F2817" s="11">
        <f t="shared" si="1664"/>
        <v>667.57979990822651</v>
      </c>
      <c r="G2817" s="11">
        <f t="shared" si="1649"/>
        <v>949.80623971909222</v>
      </c>
      <c r="H2817" s="11">
        <f t="shared" si="1650"/>
        <v>779.42205722486722</v>
      </c>
      <c r="I2817" s="24">
        <f t="shared" si="1665"/>
        <v>667.57979990822651</v>
      </c>
      <c r="J2817" s="12">
        <f t="shared" si="1651"/>
        <v>0.18875630896515838</v>
      </c>
      <c r="K2817" s="24">
        <f t="shared" si="1652"/>
        <v>850.63452224014486</v>
      </c>
      <c r="L2817" s="12">
        <f t="shared" si="1666"/>
        <v>0.1345088762532006</v>
      </c>
      <c r="M2817" s="24">
        <f t="shared" si="1667"/>
        <v>949.80623971909222</v>
      </c>
      <c r="N2817" s="12">
        <f t="shared" si="1653"/>
        <v>0.74105830475257228</v>
      </c>
      <c r="O2817" s="24">
        <f t="shared" si="1654"/>
        <v>650</v>
      </c>
      <c r="P2817" s="12">
        <f t="shared" si="1668"/>
        <v>0.18328712655064927</v>
      </c>
      <c r="Q2817" s="24">
        <f t="shared" si="1669"/>
        <v>779.42205722486722</v>
      </c>
      <c r="R2817" s="12">
        <f t="shared" si="1655"/>
        <v>0.31654794554633969</v>
      </c>
      <c r="S2817" s="24">
        <f t="shared" si="1656"/>
        <v>913.01410392882917</v>
      </c>
      <c r="T2817" s="12">
        <f t="shared" si="1670"/>
        <v>0.16598985250098711</v>
      </c>
      <c r="W2817" s="24">
        <f t="shared" si="1671"/>
        <v>1175.249239472477</v>
      </c>
      <c r="X2817" s="24">
        <f t="shared" si="1672"/>
        <v>650</v>
      </c>
      <c r="Y2817" s="13">
        <f t="shared" si="1657"/>
        <v>0.23397499548563294</v>
      </c>
      <c r="Z2817" s="24">
        <f t="shared" si="1658"/>
        <v>687.72749036969003</v>
      </c>
      <c r="AA2817" s="24">
        <f t="shared" si="1659"/>
        <v>9554.3124337285753</v>
      </c>
      <c r="AB2817" s="24">
        <f t="shared" si="1673"/>
        <v>977.33564834867207</v>
      </c>
      <c r="AC2817" s="24">
        <f t="shared" si="1674"/>
        <v>779.42205722486722</v>
      </c>
      <c r="AD2817" s="123">
        <f t="shared" si="1675"/>
        <v>13995</v>
      </c>
      <c r="AE2817" s="14">
        <f t="shared" si="1676"/>
        <v>233.25</v>
      </c>
      <c r="AF2817" s="24">
        <f t="shared" si="1660"/>
        <v>500</v>
      </c>
      <c r="AG2817" s="3">
        <f t="shared" si="1677"/>
        <v>-1</v>
      </c>
      <c r="AH2817" s="14">
        <f t="shared" si="1681"/>
        <v>0</v>
      </c>
      <c r="AI2817" s="14">
        <f t="shared" si="1682"/>
        <v>0</v>
      </c>
      <c r="AJ2817" s="14">
        <f t="shared" si="1683"/>
        <v>0.64999999999999991</v>
      </c>
      <c r="AK2817" s="14">
        <f t="shared" si="1684"/>
        <v>0.87999999999999989</v>
      </c>
      <c r="AL2817" s="24">
        <f t="shared" si="1678"/>
        <v>951.0204407802139</v>
      </c>
      <c r="AM2817" s="14">
        <f t="shared" si="1679"/>
        <v>726.79164208795066</v>
      </c>
      <c r="AN2817" s="138" t="str">
        <f t="shared" si="1680"/>
        <v>modifiée</v>
      </c>
      <c r="AP2817" s="124"/>
    </row>
    <row r="2818" spans="2:42" x14ac:dyDescent="0.25">
      <c r="B2818" s="3">
        <f t="shared" si="1661"/>
        <v>14000</v>
      </c>
      <c r="C2818" s="14">
        <f t="shared" si="1662"/>
        <v>233.33333333333334</v>
      </c>
      <c r="D2818" s="11">
        <f t="shared" si="1663"/>
        <v>1148.5982818730274</v>
      </c>
      <c r="E2818" s="11">
        <f t="shared" si="1648"/>
        <v>1202.9791145136369</v>
      </c>
      <c r="F2818" s="11">
        <f t="shared" si="1664"/>
        <v>667.71430878447973</v>
      </c>
      <c r="G2818" s="11">
        <f t="shared" si="1649"/>
        <v>949.9895268456429</v>
      </c>
      <c r="H2818" s="11">
        <f t="shared" si="1650"/>
        <v>779.58804707736817</v>
      </c>
      <c r="I2818" s="24">
        <f t="shared" si="1665"/>
        <v>667.71430878447973</v>
      </c>
      <c r="J2818" s="12">
        <f t="shared" si="1651"/>
        <v>0.18867793441880218</v>
      </c>
      <c r="K2818" s="24">
        <f t="shared" si="1652"/>
        <v>850.98786559744235</v>
      </c>
      <c r="L2818" s="12">
        <f t="shared" si="1666"/>
        <v>0.13443390340231332</v>
      </c>
      <c r="M2818" s="24">
        <f t="shared" si="1667"/>
        <v>949.9895268456429</v>
      </c>
      <c r="N2818" s="12">
        <f t="shared" si="1653"/>
        <v>0.74105830475257228</v>
      </c>
      <c r="O2818" s="24">
        <f t="shared" si="1654"/>
        <v>650</v>
      </c>
      <c r="P2818" s="12">
        <f t="shared" si="1668"/>
        <v>0.18316620413814574</v>
      </c>
      <c r="Q2818" s="24">
        <f t="shared" si="1669"/>
        <v>779.58804707736817</v>
      </c>
      <c r="R2818" s="12">
        <f t="shared" si="1655"/>
        <v>0.31698443827560446</v>
      </c>
      <c r="S2818" s="24">
        <f t="shared" si="1656"/>
        <v>911.75686865176306</v>
      </c>
      <c r="T2818" s="12">
        <f t="shared" si="1670"/>
        <v>0.16614603879252537</v>
      </c>
      <c r="W2818" s="24">
        <f t="shared" si="1671"/>
        <v>1175.4832144679626</v>
      </c>
      <c r="X2818" s="24">
        <f t="shared" si="1672"/>
        <v>650</v>
      </c>
      <c r="Y2818" s="13">
        <f t="shared" si="1657"/>
        <v>0.23396450602361232</v>
      </c>
      <c r="Z2818" s="24">
        <f t="shared" si="1658"/>
        <v>687.39750114185654</v>
      </c>
      <c r="AA2818" s="24">
        <f t="shared" si="1659"/>
        <v>9554.1832564178039</v>
      </c>
      <c r="AB2818" s="24">
        <f t="shared" si="1673"/>
        <v>977.5356307726654</v>
      </c>
      <c r="AC2818" s="24">
        <f t="shared" si="1674"/>
        <v>779.58804707736817</v>
      </c>
      <c r="AD2818" s="123">
        <f t="shared" si="1675"/>
        <v>14000</v>
      </c>
      <c r="AE2818" s="14">
        <f t="shared" si="1676"/>
        <v>233.33333333333334</v>
      </c>
      <c r="AF2818" s="24">
        <f t="shared" si="1660"/>
        <v>500</v>
      </c>
      <c r="AG2818" s="3">
        <f t="shared" si="1677"/>
        <v>-1</v>
      </c>
      <c r="AH2818" s="14">
        <f t="shared" si="1681"/>
        <v>0</v>
      </c>
      <c r="AI2818" s="14">
        <f t="shared" si="1682"/>
        <v>0</v>
      </c>
      <c r="AJ2818" s="14">
        <f t="shared" si="1683"/>
        <v>0.64999999999999991</v>
      </c>
      <c r="AK2818" s="14">
        <f t="shared" si="1684"/>
        <v>0.87999999999999989</v>
      </c>
      <c r="AL2818" s="24">
        <f t="shared" si="1678"/>
        <v>951.20569877263438</v>
      </c>
      <c r="AM2818" s="14">
        <f t="shared" si="1679"/>
        <v>726.92818307730602</v>
      </c>
      <c r="AN2818" s="138" t="str">
        <f t="shared" si="1680"/>
        <v>modifiée</v>
      </c>
      <c r="AP2818" s="124"/>
    </row>
    <row r="2819" spans="2:42" x14ac:dyDescent="0.25">
      <c r="B2819" s="3">
        <f t="shared" si="1661"/>
        <v>14005</v>
      </c>
      <c r="C2819" s="14">
        <f t="shared" si="1662"/>
        <v>233.41666666666666</v>
      </c>
      <c r="D2819" s="11">
        <f t="shared" si="1663"/>
        <v>1148.6517549629086</v>
      </c>
      <c r="E2819" s="11">
        <f t="shared" si="1648"/>
        <v>1203.1998899400091</v>
      </c>
      <c r="F2819" s="11">
        <f t="shared" si="1664"/>
        <v>667.84874268788201</v>
      </c>
      <c r="G2819" s="11">
        <f t="shared" si="1649"/>
        <v>950.17269304978106</v>
      </c>
      <c r="H2819" s="11">
        <f t="shared" si="1650"/>
        <v>779.75419311616065</v>
      </c>
      <c r="I2819" s="24">
        <f t="shared" si="1665"/>
        <v>667.84874268788201</v>
      </c>
      <c r="J2819" s="12">
        <f t="shared" si="1651"/>
        <v>0.18859936863305898</v>
      </c>
      <c r="K2819" s="24">
        <f t="shared" si="1652"/>
        <v>851.34236588449608</v>
      </c>
      <c r="L2819" s="12">
        <f t="shared" si="1666"/>
        <v>0.13435883284182124</v>
      </c>
      <c r="M2819" s="24">
        <f t="shared" si="1667"/>
        <v>950.17269304978106</v>
      </c>
      <c r="N2819" s="12">
        <f t="shared" si="1653"/>
        <v>0.74105830475257228</v>
      </c>
      <c r="O2819" s="24">
        <f t="shared" si="1654"/>
        <v>650</v>
      </c>
      <c r="P2819" s="12">
        <f t="shared" si="1668"/>
        <v>0.18304537670036761</v>
      </c>
      <c r="Q2819" s="24">
        <f t="shared" si="1669"/>
        <v>779.75419311616065</v>
      </c>
      <c r="R2819" s="12">
        <f t="shared" si="1655"/>
        <v>0.31741956014939787</v>
      </c>
      <c r="S2819" s="24">
        <f t="shared" si="1656"/>
        <v>910.50702331474281</v>
      </c>
      <c r="T2819" s="12">
        <f t="shared" si="1670"/>
        <v>0.16630131526566025</v>
      </c>
      <c r="W2819" s="24">
        <f t="shared" si="1671"/>
        <v>1175.7171789739862</v>
      </c>
      <c r="X2819" s="24">
        <f t="shared" si="1672"/>
        <v>650</v>
      </c>
      <c r="Y2819" s="13">
        <f t="shared" si="1657"/>
        <v>0.23395403745497251</v>
      </c>
      <c r="Z2819" s="24">
        <f t="shared" si="1658"/>
        <v>687.06777415057445</v>
      </c>
      <c r="AA2819" s="24">
        <f t="shared" si="1659"/>
        <v>9554.0547314589803</v>
      </c>
      <c r="AB2819" s="24">
        <f t="shared" si="1673"/>
        <v>977.73568604507341</v>
      </c>
      <c r="AC2819" s="24">
        <f t="shared" si="1674"/>
        <v>779.75419311616065</v>
      </c>
      <c r="AD2819" s="123">
        <f t="shared" si="1675"/>
        <v>14005</v>
      </c>
      <c r="AE2819" s="14">
        <f t="shared" si="1676"/>
        <v>233.41666666666666</v>
      </c>
      <c r="AF2819" s="24">
        <f t="shared" si="1660"/>
        <v>500</v>
      </c>
      <c r="AG2819" s="3">
        <f t="shared" si="1677"/>
        <v>-1</v>
      </c>
      <c r="AH2819" s="14">
        <f t="shared" si="1681"/>
        <v>0</v>
      </c>
      <c r="AI2819" s="14">
        <f t="shared" si="1682"/>
        <v>0</v>
      </c>
      <c r="AJ2819" s="14">
        <f t="shared" si="1683"/>
        <v>0.64999999999999991</v>
      </c>
      <c r="AK2819" s="14">
        <f t="shared" si="1684"/>
        <v>0.87999999999999989</v>
      </c>
      <c r="AL2819" s="24">
        <f t="shared" si="1678"/>
        <v>951.391020861794</v>
      </c>
      <c r="AM2819" s="14">
        <f t="shared" si="1679"/>
        <v>727.06486274960184</v>
      </c>
      <c r="AN2819" s="138" t="str">
        <f t="shared" si="1680"/>
        <v>modifiée</v>
      </c>
      <c r="AP2819" s="124"/>
    </row>
    <row r="2820" spans="2:42" x14ac:dyDescent="0.25">
      <c r="B2820" s="3">
        <f t="shared" si="1661"/>
        <v>14010</v>
      </c>
      <c r="C2820" s="14">
        <f t="shared" si="1662"/>
        <v>233.5</v>
      </c>
      <c r="D2820" s="11">
        <f t="shared" si="1663"/>
        <v>1148.7052089756969</v>
      </c>
      <c r="E2820" s="11">
        <f t="shared" si="1648"/>
        <v>1203.4206653663814</v>
      </c>
      <c r="F2820" s="11">
        <f t="shared" si="1664"/>
        <v>667.98310152072384</v>
      </c>
      <c r="G2820" s="11">
        <f t="shared" si="1649"/>
        <v>950.35573842648148</v>
      </c>
      <c r="H2820" s="11">
        <f t="shared" si="1650"/>
        <v>779.92049443142628</v>
      </c>
      <c r="I2820" s="24">
        <f t="shared" si="1665"/>
        <v>667.98310152072384</v>
      </c>
      <c r="J2820" s="12">
        <f t="shared" si="1651"/>
        <v>0.18852061100126621</v>
      </c>
      <c r="K2820" s="24">
        <f t="shared" si="1652"/>
        <v>851.69802836737153</v>
      </c>
      <c r="L2820" s="12">
        <f t="shared" si="1666"/>
        <v>0.13428366422494256</v>
      </c>
      <c r="M2820" s="24">
        <f t="shared" si="1667"/>
        <v>950.35573842648148</v>
      </c>
      <c r="N2820" s="12">
        <f t="shared" si="1653"/>
        <v>0.74105830475257228</v>
      </c>
      <c r="O2820" s="24">
        <f t="shared" si="1654"/>
        <v>650</v>
      </c>
      <c r="P2820" s="12">
        <f t="shared" si="1668"/>
        <v>0.18292464416170359</v>
      </c>
      <c r="Q2820" s="24">
        <f t="shared" si="1669"/>
        <v>779.92049443142628</v>
      </c>
      <c r="R2820" s="12">
        <f t="shared" si="1655"/>
        <v>0.3178533146733275</v>
      </c>
      <c r="S2820" s="24">
        <f t="shared" si="1656"/>
        <v>909.26451136913533</v>
      </c>
      <c r="T2820" s="12">
        <f t="shared" si="1670"/>
        <v>0.1664556848836139</v>
      </c>
      <c r="W2820" s="24">
        <f t="shared" si="1671"/>
        <v>1175.9511330114412</v>
      </c>
      <c r="X2820" s="24">
        <f t="shared" si="1672"/>
        <v>650</v>
      </c>
      <c r="Y2820" s="13">
        <f t="shared" si="1657"/>
        <v>0.23394358968344323</v>
      </c>
      <c r="Z2820" s="24">
        <f t="shared" si="1658"/>
        <v>686.73830887350391</v>
      </c>
      <c r="AA2820" s="24">
        <f t="shared" si="1659"/>
        <v>9553.9268551603036</v>
      </c>
      <c r="AB2820" s="24">
        <f t="shared" si="1673"/>
        <v>977.93581372143376</v>
      </c>
      <c r="AC2820" s="24">
        <f t="shared" si="1674"/>
        <v>779.92049443142628</v>
      </c>
      <c r="AD2820" s="123">
        <f t="shared" si="1675"/>
        <v>14010</v>
      </c>
      <c r="AE2820" s="14">
        <f t="shared" si="1676"/>
        <v>233.5</v>
      </c>
      <c r="AF2820" s="24">
        <f t="shared" si="1660"/>
        <v>500</v>
      </c>
      <c r="AG2820" s="3">
        <f t="shared" si="1677"/>
        <v>-1</v>
      </c>
      <c r="AH2820" s="14">
        <f t="shared" si="1681"/>
        <v>0</v>
      </c>
      <c r="AI2820" s="14">
        <f t="shared" si="1682"/>
        <v>0</v>
      </c>
      <c r="AJ2820" s="14">
        <f t="shared" si="1683"/>
        <v>0.64999999999999991</v>
      </c>
      <c r="AK2820" s="14">
        <f t="shared" si="1684"/>
        <v>0.87999999999999989</v>
      </c>
      <c r="AL2820" s="24">
        <f t="shared" si="1678"/>
        <v>951.57640662794552</v>
      </c>
      <c r="AM2820" s="14">
        <f t="shared" si="1679"/>
        <v>727.20168024444968</v>
      </c>
      <c r="AN2820" s="138" t="str">
        <f t="shared" si="1680"/>
        <v>modifiée</v>
      </c>
      <c r="AP2820" s="124"/>
    </row>
    <row r="2821" spans="2:42" x14ac:dyDescent="0.25">
      <c r="B2821" s="3">
        <f t="shared" si="1661"/>
        <v>14015</v>
      </c>
      <c r="C2821" s="14">
        <f t="shared" si="1662"/>
        <v>233.58333333333334</v>
      </c>
      <c r="D2821" s="11">
        <f t="shared" si="1663"/>
        <v>1148.7586439249997</v>
      </c>
      <c r="E2821" s="11">
        <f t="shared" si="1648"/>
        <v>1203.6414407927537</v>
      </c>
      <c r="F2821" s="11">
        <f t="shared" si="1664"/>
        <v>668.11738518494883</v>
      </c>
      <c r="G2821" s="11">
        <f t="shared" si="1649"/>
        <v>950.53866307064322</v>
      </c>
      <c r="H2821" s="11">
        <f t="shared" si="1650"/>
        <v>780.08695011630994</v>
      </c>
      <c r="I2821" s="24">
        <f t="shared" si="1665"/>
        <v>668.11738518494883</v>
      </c>
      <c r="J2821" s="12">
        <f t="shared" si="1651"/>
        <v>0.18844166091462797</v>
      </c>
      <c r="K2821" s="24">
        <f t="shared" si="1652"/>
        <v>852.05485834224476</v>
      </c>
      <c r="L2821" s="12">
        <f t="shared" si="1666"/>
        <v>0.13420839720356922</v>
      </c>
      <c r="M2821" s="24">
        <f t="shared" si="1667"/>
        <v>950.53866307064322</v>
      </c>
      <c r="N2821" s="12">
        <f t="shared" si="1653"/>
        <v>0.74105830475257228</v>
      </c>
      <c r="O2821" s="24">
        <f t="shared" si="1654"/>
        <v>650</v>
      </c>
      <c r="P2821" s="12">
        <f t="shared" si="1668"/>
        <v>0.1828040064465829</v>
      </c>
      <c r="Q2821" s="24">
        <f t="shared" si="1669"/>
        <v>780.08695011630994</v>
      </c>
      <c r="R2821" s="12">
        <f t="shared" si="1655"/>
        <v>0.318285705367091</v>
      </c>
      <c r="S2821" s="24">
        <f t="shared" si="1656"/>
        <v>908.02927677877904</v>
      </c>
      <c r="T2821" s="12">
        <f t="shared" si="1670"/>
        <v>0.16660915061252901</v>
      </c>
      <c r="W2821" s="24">
        <f t="shared" si="1671"/>
        <v>1176.1850766011246</v>
      </c>
      <c r="X2821" s="24">
        <f t="shared" si="1672"/>
        <v>650</v>
      </c>
      <c r="Y2821" s="13">
        <f t="shared" si="1657"/>
        <v>0.23393316261331404</v>
      </c>
      <c r="Z2821" s="24">
        <f t="shared" si="1658"/>
        <v>686.40910479072659</v>
      </c>
      <c r="AA2821" s="24">
        <f t="shared" si="1659"/>
        <v>9553.7996238520573</v>
      </c>
      <c r="AB2821" s="24">
        <f t="shared" si="1673"/>
        <v>978.13601335871726</v>
      </c>
      <c r="AC2821" s="24">
        <f t="shared" si="1674"/>
        <v>780.08695011630994</v>
      </c>
      <c r="AD2821" s="123">
        <f t="shared" si="1675"/>
        <v>14015</v>
      </c>
      <c r="AE2821" s="14">
        <f t="shared" si="1676"/>
        <v>233.58333333333334</v>
      </c>
      <c r="AF2821" s="24">
        <f t="shared" si="1660"/>
        <v>500</v>
      </c>
      <c r="AG2821" s="3">
        <f t="shared" si="1677"/>
        <v>-1</v>
      </c>
      <c r="AH2821" s="14">
        <f t="shared" si="1681"/>
        <v>0</v>
      </c>
      <c r="AI2821" s="14">
        <f t="shared" si="1682"/>
        <v>0</v>
      </c>
      <c r="AJ2821" s="14">
        <f t="shared" si="1683"/>
        <v>0.64999999999999991</v>
      </c>
      <c r="AK2821" s="14">
        <f t="shared" si="1684"/>
        <v>0.87999999999999989</v>
      </c>
      <c r="AL2821" s="24">
        <f t="shared" si="1678"/>
        <v>951.76185565272056</v>
      </c>
      <c r="AM2821" s="14">
        <f t="shared" si="1679"/>
        <v>727.33863470431652</v>
      </c>
      <c r="AN2821" s="138" t="str">
        <f t="shared" si="1680"/>
        <v>modifiée</v>
      </c>
      <c r="AP2821" s="124"/>
    </row>
    <row r="2822" spans="2:42" x14ac:dyDescent="0.25">
      <c r="B2822" s="3">
        <f t="shared" si="1661"/>
        <v>14020</v>
      </c>
      <c r="C2822" s="14">
        <f t="shared" si="1662"/>
        <v>233.66666666666666</v>
      </c>
      <c r="D2822" s="11">
        <f t="shared" si="1663"/>
        <v>1148.8120598244091</v>
      </c>
      <c r="E2822" s="11">
        <f t="shared" si="1648"/>
        <v>1203.8622162191259</v>
      </c>
      <c r="F2822" s="11">
        <f t="shared" si="1664"/>
        <v>668.2515935821524</v>
      </c>
      <c r="G2822" s="11">
        <f t="shared" si="1649"/>
        <v>950.72146707708976</v>
      </c>
      <c r="H2822" s="11">
        <f t="shared" si="1650"/>
        <v>780.25355926692248</v>
      </c>
      <c r="I2822" s="24">
        <f t="shared" si="1665"/>
        <v>668.2515935821524</v>
      </c>
      <c r="J2822" s="12">
        <f t="shared" si="1651"/>
        <v>0.18836251776220872</v>
      </c>
      <c r="K2822" s="24">
        <f t="shared" si="1652"/>
        <v>852.41286113560545</v>
      </c>
      <c r="L2822" s="12">
        <f t="shared" si="1666"/>
        <v>0.13413303142828811</v>
      </c>
      <c r="M2822" s="24">
        <f t="shared" si="1667"/>
        <v>950.72146707708976</v>
      </c>
      <c r="N2822" s="12">
        <f t="shared" si="1653"/>
        <v>0.74105830475257228</v>
      </c>
      <c r="O2822" s="24">
        <f t="shared" si="1654"/>
        <v>650</v>
      </c>
      <c r="P2822" s="12">
        <f t="shared" si="1668"/>
        <v>0.1826834634795792</v>
      </c>
      <c r="Q2822" s="24">
        <f t="shared" si="1669"/>
        <v>780.25355926692248</v>
      </c>
      <c r="R2822" s="12">
        <f t="shared" si="1655"/>
        <v>0.3187167357640438</v>
      </c>
      <c r="S2822" s="24">
        <f t="shared" si="1656"/>
        <v>906.80126401479151</v>
      </c>
      <c r="T2822" s="12">
        <f t="shared" si="1670"/>
        <v>0.1667617154212763</v>
      </c>
      <c r="W2822" s="24">
        <f t="shared" si="1671"/>
        <v>1176.4190097637379</v>
      </c>
      <c r="X2822" s="24">
        <f t="shared" si="1672"/>
        <v>650</v>
      </c>
      <c r="Y2822" s="13">
        <f t="shared" si="1657"/>
        <v>0.233922756149408</v>
      </c>
      <c r="Z2822" s="24">
        <f t="shared" si="1658"/>
        <v>686.0801613847002</v>
      </c>
      <c r="AA2822" s="24">
        <f t="shared" si="1659"/>
        <v>9553.6730338854977</v>
      </c>
      <c r="AB2822" s="24">
        <f t="shared" si="1673"/>
        <v>978.33628451533014</v>
      </c>
      <c r="AC2822" s="24">
        <f t="shared" si="1674"/>
        <v>780.25355926692248</v>
      </c>
      <c r="AD2822" s="123">
        <f t="shared" si="1675"/>
        <v>14020</v>
      </c>
      <c r="AE2822" s="14">
        <f t="shared" si="1676"/>
        <v>233.66666666666666</v>
      </c>
      <c r="AF2822" s="24">
        <f t="shared" si="1660"/>
        <v>500</v>
      </c>
      <c r="AG2822" s="3">
        <f t="shared" si="1677"/>
        <v>-1</v>
      </c>
      <c r="AH2822" s="14">
        <f t="shared" si="1681"/>
        <v>0</v>
      </c>
      <c r="AI2822" s="14">
        <f t="shared" si="1682"/>
        <v>0</v>
      </c>
      <c r="AJ2822" s="14">
        <f t="shared" si="1683"/>
        <v>0.64999999999999991</v>
      </c>
      <c r="AK2822" s="14">
        <f t="shared" si="1684"/>
        <v>0.87999999999999989</v>
      </c>
      <c r="AL2822" s="24">
        <f t="shared" si="1678"/>
        <v>951.94736751913206</v>
      </c>
      <c r="AM2822" s="14">
        <f t="shared" si="1679"/>
        <v>727.4757252745261</v>
      </c>
      <c r="AN2822" s="138" t="str">
        <f t="shared" si="1680"/>
        <v>modifiée</v>
      </c>
      <c r="AP2822" s="124"/>
    </row>
    <row r="2823" spans="2:42" x14ac:dyDescent="0.25">
      <c r="B2823" s="3">
        <f t="shared" si="1661"/>
        <v>14025</v>
      </c>
      <c r="C2823" s="14">
        <f t="shared" si="1662"/>
        <v>233.75</v>
      </c>
      <c r="D2823" s="11">
        <f t="shared" si="1663"/>
        <v>1148.8654566875032</v>
      </c>
      <c r="E2823" s="11">
        <f t="shared" si="1648"/>
        <v>1204.0829916454982</v>
      </c>
      <c r="F2823" s="11">
        <f t="shared" si="1664"/>
        <v>668.38572661358069</v>
      </c>
      <c r="G2823" s="11">
        <f t="shared" si="1649"/>
        <v>950.90415054056939</v>
      </c>
      <c r="H2823" s="11">
        <f t="shared" si="1650"/>
        <v>780.42032098234381</v>
      </c>
      <c r="I2823" s="24">
        <f t="shared" si="1665"/>
        <v>668.38572661358069</v>
      </c>
      <c r="J2823" s="12">
        <f t="shared" si="1651"/>
        <v>0.18828318093092661</v>
      </c>
      <c r="K2823" s="24">
        <f t="shared" si="1652"/>
        <v>852.77204210446439</v>
      </c>
      <c r="L2823" s="12">
        <f t="shared" si="1666"/>
        <v>0.13405756654833328</v>
      </c>
      <c r="M2823" s="24">
        <f t="shared" si="1667"/>
        <v>950.90415054056939</v>
      </c>
      <c r="N2823" s="12">
        <f t="shared" si="1653"/>
        <v>0.74105830475257228</v>
      </c>
      <c r="O2823" s="24">
        <f t="shared" si="1654"/>
        <v>650</v>
      </c>
      <c r="P2823" s="12">
        <f t="shared" si="1668"/>
        <v>0.18256301518523632</v>
      </c>
      <c r="Q2823" s="24">
        <f t="shared" si="1669"/>
        <v>780.42032098234381</v>
      </c>
      <c r="R2823" s="12">
        <f t="shared" si="1655"/>
        <v>0.31914640941077471</v>
      </c>
      <c r="S2823" s="24">
        <f t="shared" si="1656"/>
        <v>905.58041805043058</v>
      </c>
      <c r="T2823" s="12">
        <f t="shared" si="1670"/>
        <v>0.16691338228115027</v>
      </c>
      <c r="W2823" s="24">
        <f t="shared" si="1671"/>
        <v>1176.6529325198874</v>
      </c>
      <c r="X2823" s="24">
        <f t="shared" si="1672"/>
        <v>650</v>
      </c>
      <c r="Y2823" s="13">
        <f t="shared" si="1657"/>
        <v>0.23391237019709785</v>
      </c>
      <c r="Z2823" s="24">
        <f t="shared" si="1658"/>
        <v>685.75147814026991</v>
      </c>
      <c r="AA2823" s="24">
        <f t="shared" si="1659"/>
        <v>9553.5470816335601</v>
      </c>
      <c r="AB2823" s="24">
        <f t="shared" si="1673"/>
        <v>978.53662675111559</v>
      </c>
      <c r="AC2823" s="24">
        <f t="shared" si="1674"/>
        <v>780.42032098234381</v>
      </c>
      <c r="AD2823" s="123">
        <f t="shared" si="1675"/>
        <v>14025</v>
      </c>
      <c r="AE2823" s="14">
        <f t="shared" si="1676"/>
        <v>233.75</v>
      </c>
      <c r="AF2823" s="24">
        <f t="shared" si="1660"/>
        <v>500</v>
      </c>
      <c r="AG2823" s="3">
        <f t="shared" si="1677"/>
        <v>-1</v>
      </c>
      <c r="AH2823" s="14">
        <f t="shared" si="1681"/>
        <v>0</v>
      </c>
      <c r="AI2823" s="14">
        <f t="shared" si="1682"/>
        <v>0</v>
      </c>
      <c r="AJ2823" s="14">
        <f t="shared" si="1683"/>
        <v>0.64999999999999991</v>
      </c>
      <c r="AK2823" s="14">
        <f t="shared" si="1684"/>
        <v>0.87999999999999989</v>
      </c>
      <c r="AL2823" s="24">
        <f t="shared" si="1678"/>
        <v>952.13294181157482</v>
      </c>
      <c r="AM2823" s="14">
        <f t="shared" si="1679"/>
        <v>727.61295110326228</v>
      </c>
      <c r="AN2823" s="138" t="str">
        <f t="shared" si="1680"/>
        <v>modifiée</v>
      </c>
      <c r="AP2823" s="124"/>
    </row>
    <row r="2824" spans="2:42" x14ac:dyDescent="0.25">
      <c r="B2824" s="3">
        <f t="shared" si="1661"/>
        <v>14030</v>
      </c>
      <c r="C2824" s="14">
        <f t="shared" si="1662"/>
        <v>233.83333333333334</v>
      </c>
      <c r="D2824" s="11">
        <f t="shared" si="1663"/>
        <v>1148.9188345278458</v>
      </c>
      <c r="E2824" s="11">
        <f t="shared" si="1648"/>
        <v>1204.3037670718704</v>
      </c>
      <c r="F2824" s="11">
        <f t="shared" si="1664"/>
        <v>668.51978418012902</v>
      </c>
      <c r="G2824" s="11">
        <f t="shared" si="1649"/>
        <v>951.08671355575461</v>
      </c>
      <c r="H2824" s="11">
        <f t="shared" si="1650"/>
        <v>780.58723436462492</v>
      </c>
      <c r="I2824" s="24">
        <f t="shared" si="1665"/>
        <v>668.51978418012902</v>
      </c>
      <c r="J2824" s="12">
        <f t="shared" si="1651"/>
        <v>0.18820364980554713</v>
      </c>
      <c r="K2824" s="24">
        <f t="shared" si="1652"/>
        <v>853.13240663655938</v>
      </c>
      <c r="L2824" s="12">
        <f t="shared" si="1666"/>
        <v>0.13398200221160725</v>
      </c>
      <c r="M2824" s="24">
        <f t="shared" si="1667"/>
        <v>951.08671355575461</v>
      </c>
      <c r="N2824" s="12">
        <f t="shared" si="1653"/>
        <v>0.74105830475257228</v>
      </c>
      <c r="O2824" s="24">
        <f t="shared" si="1654"/>
        <v>650</v>
      </c>
      <c r="P2824" s="12">
        <f t="shared" si="1668"/>
        <v>0.18244266148817351</v>
      </c>
      <c r="Q2824" s="24">
        <f t="shared" si="1669"/>
        <v>780.58723436462492</v>
      </c>
      <c r="R2824" s="12">
        <f t="shared" si="1655"/>
        <v>0.31957472986668439</v>
      </c>
      <c r="S2824" s="24">
        <f t="shared" si="1656"/>
        <v>904.366684356017</v>
      </c>
      <c r="T2824" s="12">
        <f t="shared" si="1670"/>
        <v>0.16706415416568351</v>
      </c>
      <c r="W2824" s="24">
        <f t="shared" si="1671"/>
        <v>1176.8868448900844</v>
      </c>
      <c r="X2824" s="24">
        <f t="shared" si="1672"/>
        <v>650</v>
      </c>
      <c r="Y2824" s="13">
        <f t="shared" si="1657"/>
        <v>0.23390200466228961</v>
      </c>
      <c r="Z2824" s="24">
        <f t="shared" si="1658"/>
        <v>685.42305454465122</v>
      </c>
      <c r="AA2824" s="24">
        <f t="shared" si="1659"/>
        <v>9553.4217634901506</v>
      </c>
      <c r="AB2824" s="24">
        <f t="shared" si="1673"/>
        <v>978.73703962735465</v>
      </c>
      <c r="AC2824" s="24">
        <f t="shared" si="1674"/>
        <v>780.58723436462492</v>
      </c>
      <c r="AD2824" s="123">
        <f t="shared" si="1675"/>
        <v>14030</v>
      </c>
      <c r="AE2824" s="14">
        <f t="shared" si="1676"/>
        <v>233.83333333333334</v>
      </c>
      <c r="AF2824" s="24">
        <f t="shared" si="1660"/>
        <v>500</v>
      </c>
      <c r="AG2824" s="3">
        <f t="shared" si="1677"/>
        <v>-1</v>
      </c>
      <c r="AH2824" s="14">
        <f t="shared" si="1681"/>
        <v>0</v>
      </c>
      <c r="AI2824" s="14">
        <f t="shared" si="1682"/>
        <v>0</v>
      </c>
      <c r="AJ2824" s="14">
        <f t="shared" si="1683"/>
        <v>0.64999999999999991</v>
      </c>
      <c r="AK2824" s="14">
        <f t="shared" si="1684"/>
        <v>0.87999999999999989</v>
      </c>
      <c r="AL2824" s="24">
        <f t="shared" si="1678"/>
        <v>952.31857811582722</v>
      </c>
      <c r="AM2824" s="14">
        <f t="shared" si="1679"/>
        <v>727.75031134157018</v>
      </c>
      <c r="AN2824" s="138" t="str">
        <f t="shared" si="1680"/>
        <v>modifiée</v>
      </c>
      <c r="AP2824" s="124"/>
    </row>
    <row r="2825" spans="2:42" x14ac:dyDescent="0.25">
      <c r="B2825" s="3">
        <f t="shared" si="1661"/>
        <v>14035</v>
      </c>
      <c r="C2825" s="14">
        <f t="shared" si="1662"/>
        <v>233.91666666666666</v>
      </c>
      <c r="D2825" s="11">
        <f t="shared" si="1663"/>
        <v>1148.9721933589854</v>
      </c>
      <c r="E2825" s="11">
        <f t="shared" si="1648"/>
        <v>1204.5245424982425</v>
      </c>
      <c r="F2825" s="11">
        <f t="shared" si="1664"/>
        <v>668.65376618234063</v>
      </c>
      <c r="G2825" s="11">
        <f t="shared" si="1649"/>
        <v>951.26915621724277</v>
      </c>
      <c r="H2825" s="11">
        <f t="shared" si="1650"/>
        <v>780.75429851879062</v>
      </c>
      <c r="I2825" s="24">
        <f t="shared" si="1665"/>
        <v>668.65376618234063</v>
      </c>
      <c r="J2825" s="12">
        <f t="shared" si="1651"/>
        <v>0.18812392376867637</v>
      </c>
      <c r="K2825" s="24">
        <f t="shared" si="1652"/>
        <v>853.49396015056516</v>
      </c>
      <c r="L2825" s="12">
        <f t="shared" si="1666"/>
        <v>0.13390633806468946</v>
      </c>
      <c r="M2825" s="24">
        <f t="shared" si="1667"/>
        <v>951.26915621724277</v>
      </c>
      <c r="N2825" s="12">
        <f t="shared" si="1653"/>
        <v>0.74105830475257228</v>
      </c>
      <c r="O2825" s="24">
        <f t="shared" si="1654"/>
        <v>650</v>
      </c>
      <c r="P2825" s="12">
        <f t="shared" si="1668"/>
        <v>0.18232240231313637</v>
      </c>
      <c r="Q2825" s="24">
        <f t="shared" si="1669"/>
        <v>780.75429851879062</v>
      </c>
      <c r="R2825" s="12">
        <f t="shared" si="1655"/>
        <v>0.32000170070357276</v>
      </c>
      <c r="S2825" s="24">
        <f t="shared" si="1656"/>
        <v>903.16000889390398</v>
      </c>
      <c r="T2825" s="12">
        <f t="shared" si="1670"/>
        <v>0.16721403405044477</v>
      </c>
      <c r="W2825" s="24">
        <f t="shared" si="1671"/>
        <v>1177.1207468947466</v>
      </c>
      <c r="X2825" s="24">
        <f t="shared" si="1672"/>
        <v>650</v>
      </c>
      <c r="Y2825" s="13">
        <f t="shared" si="1657"/>
        <v>0.23389165945142676</v>
      </c>
      <c r="Z2825" s="24">
        <f t="shared" si="1658"/>
        <v>685.09489008739592</v>
      </c>
      <c r="AA2825" s="24">
        <f t="shared" si="1659"/>
        <v>9553.2970758703686</v>
      </c>
      <c r="AB2825" s="24">
        <f t="shared" si="1673"/>
        <v>978.93752270676862</v>
      </c>
      <c r="AC2825" s="24">
        <f t="shared" si="1674"/>
        <v>780.75429851879062</v>
      </c>
      <c r="AD2825" s="123">
        <f t="shared" si="1675"/>
        <v>14035</v>
      </c>
      <c r="AE2825" s="14">
        <f t="shared" si="1676"/>
        <v>233.91666666666666</v>
      </c>
      <c r="AF2825" s="24">
        <f t="shared" si="1660"/>
        <v>500</v>
      </c>
      <c r="AG2825" s="3">
        <f t="shared" si="1677"/>
        <v>-1</v>
      </c>
      <c r="AH2825" s="14">
        <f t="shared" si="1681"/>
        <v>0</v>
      </c>
      <c r="AI2825" s="14">
        <f t="shared" si="1682"/>
        <v>0</v>
      </c>
      <c r="AJ2825" s="14">
        <f t="shared" si="1683"/>
        <v>0.64999999999999991</v>
      </c>
      <c r="AK2825" s="14">
        <f t="shared" si="1684"/>
        <v>0.87999999999999989</v>
      </c>
      <c r="AL2825" s="24">
        <f t="shared" si="1678"/>
        <v>952.50427601905221</v>
      </c>
      <c r="AM2825" s="14">
        <f t="shared" si="1679"/>
        <v>727.88780514335792</v>
      </c>
      <c r="AN2825" s="138" t="str">
        <f t="shared" si="1680"/>
        <v>modifiée</v>
      </c>
      <c r="AP2825" s="124"/>
    </row>
    <row r="2826" spans="2:42" x14ac:dyDescent="0.25">
      <c r="B2826" s="3">
        <f t="shared" si="1661"/>
        <v>14040</v>
      </c>
      <c r="C2826" s="14">
        <f t="shared" si="1662"/>
        <v>234</v>
      </c>
      <c r="D2826" s="11">
        <f t="shared" si="1663"/>
        <v>1149.0255331944568</v>
      </c>
      <c r="E2826" s="11">
        <f t="shared" si="1648"/>
        <v>1204.7453179246147</v>
      </c>
      <c r="F2826" s="11">
        <f t="shared" si="1664"/>
        <v>668.78767252040529</v>
      </c>
      <c r="G2826" s="11">
        <f t="shared" si="1649"/>
        <v>951.45147861955593</v>
      </c>
      <c r="H2826" s="11">
        <f t="shared" si="1650"/>
        <v>780.92151255284102</v>
      </c>
      <c r="I2826" s="24">
        <f t="shared" si="1665"/>
        <v>668.78767252040529</v>
      </c>
      <c r="J2826" s="12">
        <f t="shared" si="1651"/>
        <v>0.1880440022007549</v>
      </c>
      <c r="K2826" s="24">
        <f t="shared" si="1652"/>
        <v>853.85670809630369</v>
      </c>
      <c r="L2826" s="12">
        <f t="shared" si="1666"/>
        <v>0.13383057375278443</v>
      </c>
      <c r="M2826" s="24">
        <f t="shared" si="1667"/>
        <v>951.45147861955593</v>
      </c>
      <c r="N2826" s="12">
        <f t="shared" si="1653"/>
        <v>0.74105830475257228</v>
      </c>
      <c r="O2826" s="24">
        <f t="shared" si="1654"/>
        <v>650</v>
      </c>
      <c r="P2826" s="12">
        <f t="shared" si="1668"/>
        <v>0.18220223758480633</v>
      </c>
      <c r="Q2826" s="24">
        <f t="shared" si="1669"/>
        <v>780.92151255284102</v>
      </c>
      <c r="R2826" s="12">
        <f t="shared" si="1655"/>
        <v>0.32042732550522773</v>
      </c>
      <c r="S2826" s="24">
        <f t="shared" si="1656"/>
        <v>901.96033811351072</v>
      </c>
      <c r="T2826" s="12">
        <f t="shared" si="1670"/>
        <v>0.16736302491273591</v>
      </c>
      <c r="W2826" s="24">
        <f t="shared" si="1671"/>
        <v>1177.3546385541981</v>
      </c>
      <c r="X2826" s="24">
        <f t="shared" si="1672"/>
        <v>650</v>
      </c>
      <c r="Y2826" s="13">
        <f t="shared" si="1657"/>
        <v>0.23388133447148646</v>
      </c>
      <c r="Z2826" s="24">
        <f t="shared" si="1658"/>
        <v>684.7669842604148</v>
      </c>
      <c r="AA2826" s="24">
        <f t="shared" si="1659"/>
        <v>9553.1730152103119</v>
      </c>
      <c r="AB2826" s="24">
        <f t="shared" si="1673"/>
        <v>979.13807555351957</v>
      </c>
      <c r="AC2826" s="24">
        <f t="shared" si="1674"/>
        <v>780.92151255284102</v>
      </c>
      <c r="AD2826" s="123">
        <f t="shared" si="1675"/>
        <v>14040</v>
      </c>
      <c r="AE2826" s="14">
        <f t="shared" si="1676"/>
        <v>234</v>
      </c>
      <c r="AF2826" s="24">
        <f t="shared" si="1660"/>
        <v>500</v>
      </c>
      <c r="AG2826" s="3">
        <f t="shared" si="1677"/>
        <v>-1</v>
      </c>
      <c r="AH2826" s="14">
        <f t="shared" si="1681"/>
        <v>0</v>
      </c>
      <c r="AI2826" s="14">
        <f t="shared" si="1682"/>
        <v>0</v>
      </c>
      <c r="AJ2826" s="14">
        <f t="shared" si="1683"/>
        <v>0.64999999999999991</v>
      </c>
      <c r="AK2826" s="14">
        <f t="shared" si="1684"/>
        <v>0.87999999999999989</v>
      </c>
      <c r="AL2826" s="24">
        <f t="shared" si="1678"/>
        <v>952.69003510979815</v>
      </c>
      <c r="AM2826" s="14">
        <f t="shared" si="1679"/>
        <v>728.02543166539829</v>
      </c>
      <c r="AN2826" s="138" t="str">
        <f t="shared" si="1680"/>
        <v>modifiée</v>
      </c>
      <c r="AP2826" s="124"/>
    </row>
    <row r="2827" spans="2:42" x14ac:dyDescent="0.25">
      <c r="B2827" s="3">
        <f t="shared" si="1661"/>
        <v>14045</v>
      </c>
      <c r="C2827" s="14">
        <f t="shared" si="1662"/>
        <v>234.08333333333334</v>
      </c>
      <c r="D2827" s="11">
        <f t="shared" si="1663"/>
        <v>1149.0788540477799</v>
      </c>
      <c r="E2827" s="11">
        <f t="shared" si="1648"/>
        <v>1204.966093350987</v>
      </c>
      <c r="F2827" s="11">
        <f t="shared" si="1664"/>
        <v>668.92150309415808</v>
      </c>
      <c r="G2827" s="11">
        <f t="shared" si="1649"/>
        <v>951.63368085714069</v>
      </c>
      <c r="H2827" s="11">
        <f t="shared" si="1650"/>
        <v>781.08887557775381</v>
      </c>
      <c r="I2827" s="24">
        <f t="shared" si="1665"/>
        <v>668.92150309415808</v>
      </c>
      <c r="J2827" s="12">
        <f t="shared" si="1651"/>
        <v>0.18796388448005077</v>
      </c>
      <c r="K2827" s="24">
        <f t="shared" si="1652"/>
        <v>854.22065595495656</v>
      </c>
      <c r="L2827" s="12">
        <f t="shared" si="1666"/>
        <v>0.1337547089197727</v>
      </c>
      <c r="M2827" s="24">
        <f t="shared" si="1667"/>
        <v>951.63368085714069</v>
      </c>
      <c r="N2827" s="12">
        <f t="shared" si="1653"/>
        <v>0.74105830475257228</v>
      </c>
      <c r="O2827" s="24">
        <f t="shared" si="1654"/>
        <v>650</v>
      </c>
      <c r="P2827" s="12">
        <f t="shared" si="1668"/>
        <v>0.18208216722802681</v>
      </c>
      <c r="Q2827" s="24">
        <f t="shared" si="1669"/>
        <v>781.08887557775381</v>
      </c>
      <c r="R2827" s="12">
        <f t="shared" si="1655"/>
        <v>0.32085160786702366</v>
      </c>
      <c r="S2827" s="24">
        <f t="shared" si="1656"/>
        <v>900.76761894640083</v>
      </c>
      <c r="T2827" s="12">
        <f t="shared" si="1670"/>
        <v>0.16751112973147028</v>
      </c>
      <c r="W2827" s="24">
        <f t="shared" si="1671"/>
        <v>1177.5885198886697</v>
      </c>
      <c r="X2827" s="24">
        <f t="shared" si="1672"/>
        <v>650</v>
      </c>
      <c r="Y2827" s="13">
        <f t="shared" si="1657"/>
        <v>0.23387102962997397</v>
      </c>
      <c r="Z2827" s="24">
        <f t="shared" si="1658"/>
        <v>684.43933655793217</v>
      </c>
      <c r="AA2827" s="24">
        <f t="shared" si="1659"/>
        <v>9553.0495779668872</v>
      </c>
      <c r="AB2827" s="24">
        <f t="shared" si="1673"/>
        <v>979.3386977332118</v>
      </c>
      <c r="AC2827" s="24">
        <f t="shared" si="1674"/>
        <v>781.08887557775381</v>
      </c>
      <c r="AD2827" s="123">
        <f t="shared" si="1675"/>
        <v>14045</v>
      </c>
      <c r="AE2827" s="14">
        <f t="shared" si="1676"/>
        <v>234.08333333333334</v>
      </c>
      <c r="AF2827" s="24">
        <f t="shared" si="1660"/>
        <v>500</v>
      </c>
      <c r="AG2827" s="3">
        <f t="shared" si="1677"/>
        <v>-1</v>
      </c>
      <c r="AH2827" s="14">
        <f t="shared" si="1681"/>
        <v>0</v>
      </c>
      <c r="AI2827" s="14">
        <f t="shared" si="1682"/>
        <v>0</v>
      </c>
      <c r="AJ2827" s="14">
        <f t="shared" si="1683"/>
        <v>0.64999999999999991</v>
      </c>
      <c r="AK2827" s="14">
        <f t="shared" si="1684"/>
        <v>0.87999999999999989</v>
      </c>
      <c r="AL2827" s="24">
        <f t="shared" si="1678"/>
        <v>952.87585497800001</v>
      </c>
      <c r="AM2827" s="14">
        <f t="shared" si="1679"/>
        <v>728.16319006733022</v>
      </c>
      <c r="AN2827" s="138" t="str">
        <f t="shared" si="1680"/>
        <v>modifiée</v>
      </c>
      <c r="AP2827" s="124"/>
    </row>
    <row r="2828" spans="2:42" x14ac:dyDescent="0.25">
      <c r="B2828" s="3">
        <f t="shared" si="1661"/>
        <v>14050</v>
      </c>
      <c r="C2828" s="14">
        <f t="shared" si="1662"/>
        <v>234.16666666666666</v>
      </c>
      <c r="D2828" s="11">
        <f t="shared" si="1663"/>
        <v>1149.1321559324604</v>
      </c>
      <c r="E2828" s="11">
        <f t="shared" si="1648"/>
        <v>1205.186868777359</v>
      </c>
      <c r="F2828" s="11">
        <f t="shared" si="1664"/>
        <v>669.05525780307789</v>
      </c>
      <c r="G2828" s="11">
        <f t="shared" si="1649"/>
        <v>951.81576302436872</v>
      </c>
      <c r="H2828" s="11">
        <f t="shared" si="1650"/>
        <v>781.25638670748526</v>
      </c>
      <c r="I2828" s="24">
        <f t="shared" si="1665"/>
        <v>669.05525780307789</v>
      </c>
      <c r="J2828" s="12">
        <f t="shared" si="1651"/>
        <v>0.18788356998265357</v>
      </c>
      <c r="K2828" s="24">
        <f t="shared" si="1652"/>
        <v>854.58580923927866</v>
      </c>
      <c r="L2828" s="12">
        <f t="shared" si="1666"/>
        <v>0.13367874320816805</v>
      </c>
      <c r="M2828" s="24">
        <f t="shared" si="1667"/>
        <v>951.81576302436872</v>
      </c>
      <c r="N2828" s="12">
        <f t="shared" si="1653"/>
        <v>0.74105830475257228</v>
      </c>
      <c r="O2828" s="24">
        <f t="shared" si="1654"/>
        <v>650</v>
      </c>
      <c r="P2828" s="12">
        <f t="shared" si="1668"/>
        <v>0.18196219116764578</v>
      </c>
      <c r="Q2828" s="24">
        <f t="shared" si="1669"/>
        <v>781.25638670748526</v>
      </c>
      <c r="R2828" s="12">
        <f t="shared" si="1655"/>
        <v>0.32127455139552158</v>
      </c>
      <c r="S2828" s="24">
        <f t="shared" si="1656"/>
        <v>899.58179880142211</v>
      </c>
      <c r="T2828" s="12">
        <f t="shared" si="1670"/>
        <v>0.16765835148689129</v>
      </c>
      <c r="W2828" s="24">
        <f t="shared" si="1671"/>
        <v>1177.8223909182996</v>
      </c>
      <c r="X2828" s="24">
        <f t="shared" si="1672"/>
        <v>650</v>
      </c>
      <c r="Y2828" s="13">
        <f t="shared" si="1657"/>
        <v>0.2338607448349235</v>
      </c>
      <c r="Z2828" s="24">
        <f t="shared" si="1658"/>
        <v>684.11194647648585</v>
      </c>
      <c r="AA2828" s="24">
        <f t="shared" si="1659"/>
        <v>9552.9267606178382</v>
      </c>
      <c r="AB2828" s="24">
        <f t="shared" si="1673"/>
        <v>979.53938881289241</v>
      </c>
      <c r="AC2828" s="24">
        <f t="shared" si="1674"/>
        <v>781.25638670748526</v>
      </c>
      <c r="AD2828" s="123">
        <f t="shared" si="1675"/>
        <v>14050</v>
      </c>
      <c r="AE2828" s="14">
        <f t="shared" si="1676"/>
        <v>234.16666666666666</v>
      </c>
      <c r="AF2828" s="24">
        <f t="shared" si="1660"/>
        <v>500</v>
      </c>
      <c r="AG2828" s="3">
        <f t="shared" si="1677"/>
        <v>-1</v>
      </c>
      <c r="AH2828" s="14">
        <f t="shared" si="1681"/>
        <v>0</v>
      </c>
      <c r="AI2828" s="14">
        <f t="shared" si="1682"/>
        <v>0</v>
      </c>
      <c r="AJ2828" s="14">
        <f t="shared" si="1683"/>
        <v>0.64999999999999991</v>
      </c>
      <c r="AK2828" s="14">
        <f t="shared" si="1684"/>
        <v>0.87999999999999989</v>
      </c>
      <c r="AL2828" s="24">
        <f t="shared" si="1678"/>
        <v>953.06173521497954</v>
      </c>
      <c r="AM2828" s="14">
        <f t="shared" si="1679"/>
        <v>728.3010795116594</v>
      </c>
      <c r="AN2828" s="138" t="str">
        <f t="shared" si="1680"/>
        <v>modifiée</v>
      </c>
      <c r="AP2828" s="124"/>
    </row>
    <row r="2829" spans="2:42" x14ac:dyDescent="0.25">
      <c r="B2829" s="3">
        <f t="shared" si="1661"/>
        <v>14055</v>
      </c>
      <c r="C2829" s="14">
        <f t="shared" si="1662"/>
        <v>234.25</v>
      </c>
      <c r="D2829" s="11">
        <f t="shared" si="1663"/>
        <v>1149.1854388619893</v>
      </c>
      <c r="E2829" s="11">
        <f t="shared" si="1648"/>
        <v>1205.4076442037313</v>
      </c>
      <c r="F2829" s="11">
        <f t="shared" si="1664"/>
        <v>669.18893654628607</v>
      </c>
      <c r="G2829" s="11">
        <f t="shared" si="1649"/>
        <v>951.99772521553632</v>
      </c>
      <c r="H2829" s="11">
        <f t="shared" si="1650"/>
        <v>781.42404505897218</v>
      </c>
      <c r="I2829" s="24">
        <f t="shared" si="1665"/>
        <v>669.18893654628607</v>
      </c>
      <c r="J2829" s="12">
        <f t="shared" si="1651"/>
        <v>0.18780305808246758</v>
      </c>
      <c r="K2829" s="24">
        <f t="shared" si="1652"/>
        <v>854.95217349381403</v>
      </c>
      <c r="L2829" s="12">
        <f t="shared" si="1666"/>
        <v>0.13360267625912553</v>
      </c>
      <c r="M2829" s="24">
        <f t="shared" si="1667"/>
        <v>951.99772521553632</v>
      </c>
      <c r="N2829" s="12">
        <f t="shared" si="1653"/>
        <v>0.74105830475257228</v>
      </c>
      <c r="O2829" s="24">
        <f t="shared" si="1654"/>
        <v>650</v>
      </c>
      <c r="P2829" s="12">
        <f t="shared" si="1668"/>
        <v>0.18184230932856882</v>
      </c>
      <c r="Q2829" s="24">
        <f t="shared" si="1669"/>
        <v>781.42404505897218</v>
      </c>
      <c r="R2829" s="12">
        <f t="shared" si="1655"/>
        <v>0.32169615970807819</v>
      </c>
      <c r="S2829" s="24">
        <f t="shared" si="1656"/>
        <v>898.4028255598904</v>
      </c>
      <c r="T2829" s="12">
        <f t="shared" si="1670"/>
        <v>0.16780469316038427</v>
      </c>
      <c r="W2829" s="24">
        <f t="shared" si="1671"/>
        <v>1178.0562516631344</v>
      </c>
      <c r="X2829" s="24">
        <f t="shared" si="1672"/>
        <v>650</v>
      </c>
      <c r="Y2829" s="13">
        <f t="shared" si="1657"/>
        <v>0.23385047999489508</v>
      </c>
      <c r="Z2829" s="24">
        <f t="shared" si="1658"/>
        <v>683.78481351492155</v>
      </c>
      <c r="AA2829" s="24">
        <f t="shared" si="1659"/>
        <v>9552.8045596616157</v>
      </c>
      <c r="AB2829" s="24">
        <f t="shared" si="1673"/>
        <v>979.74014836105334</v>
      </c>
      <c r="AC2829" s="24">
        <f t="shared" si="1674"/>
        <v>781.42404505897218</v>
      </c>
      <c r="AD2829" s="123">
        <f t="shared" si="1675"/>
        <v>14055</v>
      </c>
      <c r="AE2829" s="14">
        <f t="shared" si="1676"/>
        <v>234.25</v>
      </c>
      <c r="AF2829" s="24">
        <f t="shared" si="1660"/>
        <v>500</v>
      </c>
      <c r="AG2829" s="3">
        <f t="shared" si="1677"/>
        <v>-1</v>
      </c>
      <c r="AH2829" s="14">
        <f t="shared" si="1681"/>
        <v>0</v>
      </c>
      <c r="AI2829" s="14">
        <f t="shared" si="1682"/>
        <v>0</v>
      </c>
      <c r="AJ2829" s="14">
        <f t="shared" si="1683"/>
        <v>0.64999999999999991</v>
      </c>
      <c r="AK2829" s="14">
        <f t="shared" si="1684"/>
        <v>0.87999999999999989</v>
      </c>
      <c r="AL2829" s="24">
        <f t="shared" si="1678"/>
        <v>953.2476754134467</v>
      </c>
      <c r="AM2829" s="14">
        <f t="shared" si="1679"/>
        <v>728.43909916375901</v>
      </c>
      <c r="AN2829" s="138" t="str">
        <f t="shared" si="1680"/>
        <v>modifiée</v>
      </c>
      <c r="AP2829" s="124"/>
    </row>
    <row r="2830" spans="2:42" x14ac:dyDescent="0.25">
      <c r="B2830" s="3">
        <f t="shared" si="1661"/>
        <v>14060</v>
      </c>
      <c r="C2830" s="14">
        <f t="shared" si="1662"/>
        <v>234.33333333333334</v>
      </c>
      <c r="D2830" s="11">
        <f t="shared" si="1663"/>
        <v>1149.2387028498438</v>
      </c>
      <c r="E2830" s="11">
        <f t="shared" si="1648"/>
        <v>1205.6284196301035</v>
      </c>
      <c r="F2830" s="11">
        <f t="shared" si="1664"/>
        <v>669.32253922254517</v>
      </c>
      <c r="G2830" s="11">
        <f t="shared" si="1649"/>
        <v>952.17956752486486</v>
      </c>
      <c r="H2830" s="11">
        <f t="shared" si="1650"/>
        <v>781.59184975213259</v>
      </c>
      <c r="I2830" s="24">
        <f t="shared" si="1665"/>
        <v>669.32253922254517</v>
      </c>
      <c r="J2830" s="12">
        <f t="shared" si="1651"/>
        <v>0.18772234815120539</v>
      </c>
      <c r="K2830" s="24">
        <f t="shared" si="1652"/>
        <v>855.31975429511294</v>
      </c>
      <c r="L2830" s="12">
        <f t="shared" si="1666"/>
        <v>0.13352650771243291</v>
      </c>
      <c r="M2830" s="24">
        <f t="shared" si="1667"/>
        <v>952.17956752486486</v>
      </c>
      <c r="N2830" s="12">
        <f t="shared" si="1653"/>
        <v>0.74105830475257228</v>
      </c>
      <c r="O2830" s="24">
        <f t="shared" si="1654"/>
        <v>650</v>
      </c>
      <c r="P2830" s="12">
        <f t="shared" si="1668"/>
        <v>0.1817225216357414</v>
      </c>
      <c r="Q2830" s="24">
        <f t="shared" si="1669"/>
        <v>781.59184975213259</v>
      </c>
      <c r="R2830" s="12">
        <f t="shared" si="1655"/>
        <v>0.32211643643245752</v>
      </c>
      <c r="S2830" s="24">
        <f t="shared" si="1656"/>
        <v>897.23064757083398</v>
      </c>
      <c r="T2830" s="12">
        <f t="shared" si="1670"/>
        <v>0.16795015773426081</v>
      </c>
      <c r="W2830" s="24">
        <f t="shared" si="1671"/>
        <v>1178.2901021431294</v>
      </c>
      <c r="X2830" s="24">
        <f t="shared" si="1672"/>
        <v>650</v>
      </c>
      <c r="Y2830" s="13">
        <f t="shared" si="1657"/>
        <v>0.2338402350189614</v>
      </c>
      <c r="Z2830" s="24">
        <f t="shared" si="1658"/>
        <v>683.45793717435299</v>
      </c>
      <c r="AA2830" s="24">
        <f t="shared" si="1659"/>
        <v>9552.6829716168486</v>
      </c>
      <c r="AB2830" s="24">
        <f t="shared" si="1673"/>
        <v>979.94097594763093</v>
      </c>
      <c r="AC2830" s="24">
        <f t="shared" si="1674"/>
        <v>781.59184975213259</v>
      </c>
      <c r="AD2830" s="123">
        <f t="shared" si="1675"/>
        <v>14060</v>
      </c>
      <c r="AE2830" s="14">
        <f t="shared" si="1676"/>
        <v>234.33333333333334</v>
      </c>
      <c r="AF2830" s="24">
        <f t="shared" si="1660"/>
        <v>500</v>
      </c>
      <c r="AG2830" s="3">
        <f t="shared" si="1677"/>
        <v>-1</v>
      </c>
      <c r="AH2830" s="14">
        <f t="shared" si="1681"/>
        <v>0</v>
      </c>
      <c r="AI2830" s="14">
        <f t="shared" si="1682"/>
        <v>0</v>
      </c>
      <c r="AJ2830" s="14">
        <f t="shared" si="1683"/>
        <v>0.64999999999999991</v>
      </c>
      <c r="AK2830" s="14">
        <f t="shared" si="1684"/>
        <v>0.87999999999999989</v>
      </c>
      <c r="AL2830" s="24">
        <f t="shared" si="1678"/>
        <v>953.43367516750038</v>
      </c>
      <c r="AM2830" s="14">
        <f t="shared" si="1679"/>
        <v>728.57724819187138</v>
      </c>
      <c r="AN2830" s="138" t="str">
        <f t="shared" si="1680"/>
        <v>modifiée</v>
      </c>
      <c r="AP2830" s="124"/>
    </row>
    <row r="2831" spans="2:42" x14ac:dyDescent="0.25">
      <c r="B2831" s="3">
        <f t="shared" si="1661"/>
        <v>14065</v>
      </c>
      <c r="C2831" s="14">
        <f t="shared" si="1662"/>
        <v>234.41666666666666</v>
      </c>
      <c r="D2831" s="11">
        <f t="shared" si="1663"/>
        <v>1149.291947909486</v>
      </c>
      <c r="E2831" s="11">
        <f t="shared" si="1648"/>
        <v>1205.8491950564758</v>
      </c>
      <c r="F2831" s="11">
        <f t="shared" si="1664"/>
        <v>669.45606573025759</v>
      </c>
      <c r="G2831" s="11">
        <f t="shared" si="1649"/>
        <v>952.36129004650059</v>
      </c>
      <c r="H2831" s="11">
        <f t="shared" si="1650"/>
        <v>781.75979990986684</v>
      </c>
      <c r="I2831" s="24">
        <f t="shared" si="1665"/>
        <v>669.45606573025759</v>
      </c>
      <c r="J2831" s="12">
        <f t="shared" si="1651"/>
        <v>0.1876414395583815</v>
      </c>
      <c r="K2831" s="24">
        <f t="shared" si="1652"/>
        <v>855.68855725195101</v>
      </c>
      <c r="L2831" s="12">
        <f t="shared" si="1666"/>
        <v>0.13345023720652696</v>
      </c>
      <c r="M2831" s="24">
        <f t="shared" si="1667"/>
        <v>952.36129004650059</v>
      </c>
      <c r="N2831" s="12">
        <f t="shared" si="1653"/>
        <v>0.74105830475257228</v>
      </c>
      <c r="O2831" s="24">
        <f t="shared" si="1654"/>
        <v>650</v>
      </c>
      <c r="P2831" s="12">
        <f t="shared" si="1668"/>
        <v>0.18160282801423566</v>
      </c>
      <c r="Q2831" s="24">
        <f t="shared" si="1669"/>
        <v>781.75979990986684</v>
      </c>
      <c r="R2831" s="12">
        <f t="shared" si="1655"/>
        <v>0.32253538520644914</v>
      </c>
      <c r="S2831" s="24">
        <f t="shared" si="1656"/>
        <v>896.06521364628338</v>
      </c>
      <c r="T2831" s="12">
        <f t="shared" si="1670"/>
        <v>0.16809474819159168</v>
      </c>
      <c r="W2831" s="24">
        <f t="shared" si="1671"/>
        <v>1178.5239423781484</v>
      </c>
      <c r="X2831" s="24">
        <f t="shared" si="1672"/>
        <v>650</v>
      </c>
      <c r="Y2831" s="13">
        <f t="shared" si="1657"/>
        <v>0.23383000981672611</v>
      </c>
      <c r="Z2831" s="24">
        <f t="shared" si="1658"/>
        <v>683.1313169581847</v>
      </c>
      <c r="AA2831" s="24">
        <f t="shared" si="1659"/>
        <v>9552.5619930231169</v>
      </c>
      <c r="AB2831" s="24">
        <f t="shared" si="1673"/>
        <v>980.14187114400761</v>
      </c>
      <c r="AC2831" s="24">
        <f t="shared" si="1674"/>
        <v>781.75979990986684</v>
      </c>
      <c r="AD2831" s="123">
        <f t="shared" si="1675"/>
        <v>14065</v>
      </c>
      <c r="AE2831" s="14">
        <f t="shared" si="1676"/>
        <v>234.41666666666666</v>
      </c>
      <c r="AF2831" s="24">
        <f t="shared" si="1660"/>
        <v>500</v>
      </c>
      <c r="AG2831" s="3">
        <f t="shared" si="1677"/>
        <v>-1</v>
      </c>
      <c r="AH2831" s="14">
        <f t="shared" si="1681"/>
        <v>0</v>
      </c>
      <c r="AI2831" s="14">
        <f t="shared" si="1682"/>
        <v>0</v>
      </c>
      <c r="AJ2831" s="14">
        <f t="shared" si="1683"/>
        <v>0.64999999999999991</v>
      </c>
      <c r="AK2831" s="14">
        <f t="shared" si="1684"/>
        <v>0.87999999999999989</v>
      </c>
      <c r="AL2831" s="24">
        <f t="shared" si="1678"/>
        <v>953.61973407262781</v>
      </c>
      <c r="AM2831" s="14">
        <f t="shared" si="1679"/>
        <v>728.71552576710724</v>
      </c>
      <c r="AN2831" s="138" t="str">
        <f t="shared" si="1680"/>
        <v>modifiée</v>
      </c>
      <c r="AP2831" s="124"/>
    </row>
    <row r="2832" spans="2:42" x14ac:dyDescent="0.25">
      <c r="B2832" s="3">
        <f t="shared" si="1661"/>
        <v>14070</v>
      </c>
      <c r="C2832" s="14">
        <f t="shared" si="1662"/>
        <v>234.5</v>
      </c>
      <c r="D2832" s="11">
        <f t="shared" si="1663"/>
        <v>1149.3451740543644</v>
      </c>
      <c r="E2832" s="11">
        <f t="shared" si="1648"/>
        <v>1206.069970482848</v>
      </c>
      <c r="F2832" s="11">
        <f t="shared" si="1664"/>
        <v>669.58951596746408</v>
      </c>
      <c r="G2832" s="11">
        <f t="shared" si="1649"/>
        <v>952.54289287451479</v>
      </c>
      <c r="H2832" s="11">
        <f t="shared" si="1650"/>
        <v>781.92789465805845</v>
      </c>
      <c r="I2832" s="24">
        <f t="shared" si="1665"/>
        <v>669.58951596746408</v>
      </c>
      <c r="J2832" s="12">
        <f t="shared" si="1651"/>
        <v>0.18756033167130581</v>
      </c>
      <c r="K2832" s="24">
        <f t="shared" si="1652"/>
        <v>856.05858800554995</v>
      </c>
      <c r="L2832" s="12">
        <f t="shared" si="1666"/>
        <v>0.13337386437844662</v>
      </c>
      <c r="M2832" s="24">
        <f t="shared" si="1667"/>
        <v>952.54289287451479</v>
      </c>
      <c r="N2832" s="12">
        <f t="shared" si="1653"/>
        <v>0.74105830475257228</v>
      </c>
      <c r="O2832" s="24">
        <f t="shared" si="1654"/>
        <v>650</v>
      </c>
      <c r="P2832" s="12">
        <f t="shared" si="1668"/>
        <v>0.18148322838907657</v>
      </c>
      <c r="Q2832" s="24">
        <f t="shared" si="1669"/>
        <v>781.92789465805845</v>
      </c>
      <c r="R2832" s="12">
        <f t="shared" si="1655"/>
        <v>0.32295300967749235</v>
      </c>
      <c r="S2832" s="24">
        <f t="shared" si="1656"/>
        <v>894.90647305661389</v>
      </c>
      <c r="T2832" s="12">
        <f t="shared" si="1670"/>
        <v>0.16823846751593202</v>
      </c>
      <c r="W2832" s="24">
        <f t="shared" si="1671"/>
        <v>1178.7577723879651</v>
      </c>
      <c r="X2832" s="24">
        <f t="shared" si="1672"/>
        <v>650</v>
      </c>
      <c r="Y2832" s="13">
        <f t="shared" si="1657"/>
        <v>0.23381980429829927</v>
      </c>
      <c r="Z2832" s="24">
        <f t="shared" si="1658"/>
        <v>682.80495237207219</v>
      </c>
      <c r="AA2832" s="24">
        <f t="shared" si="1659"/>
        <v>9552.4416204399131</v>
      </c>
      <c r="AB2832" s="24">
        <f t="shared" si="1673"/>
        <v>980.34283352301179</v>
      </c>
      <c r="AC2832" s="24">
        <f t="shared" si="1674"/>
        <v>781.92789465805845</v>
      </c>
      <c r="AD2832" s="123">
        <f t="shared" si="1675"/>
        <v>14070</v>
      </c>
      <c r="AE2832" s="14">
        <f t="shared" si="1676"/>
        <v>234.5</v>
      </c>
      <c r="AF2832" s="24">
        <f t="shared" si="1660"/>
        <v>500</v>
      </c>
      <c r="AG2832" s="3">
        <f t="shared" si="1677"/>
        <v>-1</v>
      </c>
      <c r="AH2832" s="14">
        <f t="shared" si="1681"/>
        <v>0</v>
      </c>
      <c r="AI2832" s="14">
        <f t="shared" si="1682"/>
        <v>0</v>
      </c>
      <c r="AJ2832" s="14">
        <f t="shared" si="1683"/>
        <v>0.64999999999999991</v>
      </c>
      <c r="AK2832" s="14">
        <f t="shared" si="1684"/>
        <v>0.87999999999999989</v>
      </c>
      <c r="AL2832" s="24">
        <f t="shared" si="1678"/>
        <v>953.80585172570602</v>
      </c>
      <c r="AM2832" s="14">
        <f t="shared" si="1679"/>
        <v>728.85393106344691</v>
      </c>
      <c r="AN2832" s="138" t="str">
        <f t="shared" si="1680"/>
        <v>modifiée</v>
      </c>
      <c r="AP2832" s="124"/>
    </row>
    <row r="2833" spans="2:42" x14ac:dyDescent="0.25">
      <c r="B2833" s="3">
        <f t="shared" si="1661"/>
        <v>14075</v>
      </c>
      <c r="C2833" s="14">
        <f t="shared" si="1662"/>
        <v>234.58333333333334</v>
      </c>
      <c r="D2833" s="11">
        <f t="shared" si="1663"/>
        <v>1149.3983812979125</v>
      </c>
      <c r="E2833" s="11">
        <f t="shared" si="1648"/>
        <v>1206.2907459092203</v>
      </c>
      <c r="F2833" s="11">
        <f t="shared" si="1664"/>
        <v>669.72288983184251</v>
      </c>
      <c r="G2833" s="11">
        <f t="shared" si="1649"/>
        <v>952.72437610290388</v>
      </c>
      <c r="H2833" s="11">
        <f t="shared" si="1650"/>
        <v>782.0961331255744</v>
      </c>
      <c r="I2833" s="24">
        <f t="shared" si="1665"/>
        <v>669.72288983184251</v>
      </c>
      <c r="J2833" s="12">
        <f t="shared" si="1651"/>
        <v>0.18747902385507689</v>
      </c>
      <c r="K2833" s="24">
        <f t="shared" si="1652"/>
        <v>856.42985222979996</v>
      </c>
      <c r="L2833" s="12">
        <f t="shared" si="1666"/>
        <v>0.13329738886387918</v>
      </c>
      <c r="M2833" s="24">
        <f t="shared" si="1667"/>
        <v>952.72437610290388</v>
      </c>
      <c r="N2833" s="12">
        <f t="shared" si="1653"/>
        <v>0.74105830475257228</v>
      </c>
      <c r="O2833" s="24">
        <f t="shared" si="1654"/>
        <v>650</v>
      </c>
      <c r="P2833" s="12">
        <f t="shared" si="1668"/>
        <v>0.18136372268545042</v>
      </c>
      <c r="Q2833" s="24">
        <f t="shared" si="1669"/>
        <v>782.0961331255744</v>
      </c>
      <c r="R2833" s="12">
        <f t="shared" si="1655"/>
        <v>0.32336931350230352</v>
      </c>
      <c r="S2833" s="24">
        <f t="shared" si="1656"/>
        <v>893.75437552594008</v>
      </c>
      <c r="T2833" s="12">
        <f t="shared" si="1670"/>
        <v>0.16838131869121234</v>
      </c>
      <c r="W2833" s="24">
        <f t="shared" si="1671"/>
        <v>1178.9915921922634</v>
      </c>
      <c r="X2833" s="24">
        <f t="shared" si="1672"/>
        <v>650</v>
      </c>
      <c r="Y2833" s="13">
        <f t="shared" si="1657"/>
        <v>0.23380961837430775</v>
      </c>
      <c r="Z2833" s="24">
        <f t="shared" si="1658"/>
        <v>682.478842923922</v>
      </c>
      <c r="AA2833" s="24">
        <f t="shared" si="1659"/>
        <v>9552.3218504471079</v>
      </c>
      <c r="AB2833" s="24">
        <f t="shared" si="1673"/>
        <v>980.5438626589189</v>
      </c>
      <c r="AC2833" s="24">
        <f t="shared" si="1674"/>
        <v>782.0961331255744</v>
      </c>
      <c r="AD2833" s="123">
        <f t="shared" si="1675"/>
        <v>14075</v>
      </c>
      <c r="AE2833" s="14">
        <f t="shared" si="1676"/>
        <v>234.58333333333334</v>
      </c>
      <c r="AF2833" s="24">
        <f t="shared" si="1660"/>
        <v>500</v>
      </c>
      <c r="AG2833" s="3">
        <f t="shared" si="1677"/>
        <v>-1</v>
      </c>
      <c r="AH2833" s="14">
        <f t="shared" si="1681"/>
        <v>0</v>
      </c>
      <c r="AI2833" s="14">
        <f t="shared" si="1682"/>
        <v>0</v>
      </c>
      <c r="AJ2833" s="14">
        <f t="shared" si="1683"/>
        <v>0.64999999999999991</v>
      </c>
      <c r="AK2833" s="14">
        <f t="shared" si="1684"/>
        <v>0.87999999999999989</v>
      </c>
      <c r="AL2833" s="24">
        <f t="shared" si="1678"/>
        <v>953.99202772500155</v>
      </c>
      <c r="AM2833" s="14">
        <f t="shared" si="1679"/>
        <v>728.9924632577397</v>
      </c>
      <c r="AN2833" s="138" t="str">
        <f t="shared" si="1680"/>
        <v>modifiée</v>
      </c>
      <c r="AP2833" s="124"/>
    </row>
    <row r="2834" spans="2:42" x14ac:dyDescent="0.25">
      <c r="B2834" s="3">
        <f t="shared" si="1661"/>
        <v>14080</v>
      </c>
      <c r="C2834" s="14">
        <f t="shared" si="1662"/>
        <v>234.66666666666666</v>
      </c>
      <c r="D2834" s="11">
        <f t="shared" si="1663"/>
        <v>1149.4515696535495</v>
      </c>
      <c r="E2834" s="11">
        <f t="shared" ref="E2834:E2897" si="1685">IF(B2834&lt;=40*60,20+345*CRed_1*LOG(8*C2834+1,10),ThetaG40+(ThetaG120-ThetaG40)/80*(C2834-40))</f>
        <v>1206.5115213355925</v>
      </c>
      <c r="F2834" s="11">
        <f t="shared" si="1664"/>
        <v>669.85618722070637</v>
      </c>
      <c r="G2834" s="11">
        <f t="shared" ref="G2834:G2897" si="1686">M2834</f>
        <v>952.90573982558931</v>
      </c>
      <c r="H2834" s="11">
        <f t="shared" ref="H2834:H2897" si="1687">Q2834</f>
        <v>782.26451444426561</v>
      </c>
      <c r="I2834" s="24">
        <f t="shared" si="1665"/>
        <v>669.85618722070637</v>
      </c>
      <c r="J2834" s="12">
        <f t="shared" ref="J2834:J2897" si="1688">Cp*RhoP/(K2834*RhoA)*dP/1000*MassivSS</f>
        <v>0.18739751547257621</v>
      </c>
      <c r="K2834" s="24">
        <f t="shared" ref="K2834:K2897" si="1689">IF(I2834&lt;600,425+0.773*I2834-1.69/1000*I2834^2+2.22/1000^2*I2834^3,IF(I2834&lt;735,666+13002/(738-I2834),IF(I2834&lt;900,545+17820/(I2834-731),650)))</f>
        <v>856.80235563148335</v>
      </c>
      <c r="L2834" s="12">
        <f t="shared" si="1666"/>
        <v>0.13322081029711355</v>
      </c>
      <c r="M2834" s="24">
        <f t="shared" si="1667"/>
        <v>952.90573982558931</v>
      </c>
      <c r="N2834" s="12">
        <f t="shared" ref="N2834:N2897" si="1690">Cp*RhoP/(O2834*RhoA)*dP/1000*MassivW</f>
        <v>0.74105830475257228</v>
      </c>
      <c r="O2834" s="24">
        <f t="shared" ref="O2834:O2897" si="1691">IF(M2834&lt;600,425+0.773*M2834-1.69/1000*M2834^2+2.22/1000^2*M2834^3,IF(M2834&lt;735,666+13002/(738-M2834),IF(M2834&lt;900,545+17820/(M2834-731),650)))</f>
        <v>650</v>
      </c>
      <c r="P2834" s="12">
        <f t="shared" si="1668"/>
        <v>0.18124431082853118</v>
      </c>
      <c r="Q2834" s="24">
        <f t="shared" si="1669"/>
        <v>782.26451444426561</v>
      </c>
      <c r="R2834" s="12">
        <f t="shared" ref="R2834:R2897" si="1692">Cp*RhoP/(S2834*RhoA)*dP/1000*MassivSI</f>
        <v>0.3237843003465104</v>
      </c>
      <c r="S2834" s="24">
        <f t="shared" ref="S2834:S2897" si="1693">IF(Q2834&lt;600,425+0.773*Q2834-1.69/1000*Q2834^2+2.22/1000^2*Q2834^3,IF(Q2834&lt;735,666+13002/(738-Q2834),IF(Q2834&lt;900,545+17820/(Q2834-731),650)))</f>
        <v>892.60887122755776</v>
      </c>
      <c r="T2834" s="12">
        <f t="shared" si="1670"/>
        <v>0.16852330470146973</v>
      </c>
      <c r="W2834" s="24">
        <f t="shared" si="1671"/>
        <v>1179.2254018106378</v>
      </c>
      <c r="X2834" s="24">
        <f t="shared" si="1672"/>
        <v>650</v>
      </c>
      <c r="Y2834" s="13">
        <f t="shared" ref="Y2834:Y2897" si="1694">MAX(MassivSSCO/(X2834*RhoA)*DeltaT*(Z2834+AA2834),L2834)</f>
        <v>0.23379945195588564</v>
      </c>
      <c r="Z2834" s="24">
        <f t="shared" ref="Z2834:Z2897" si="1695">AlphaC*(E2834-W2834)</f>
        <v>682.15298812386891</v>
      </c>
      <c r="AA2834" s="24">
        <f t="shared" ref="AA2834:AA2897" si="1696">Phi*EpsilonF*0.7*Botzman/10^8*EpsilonA*((E2834+273)^4-(W2834+273)^4)</f>
        <v>9552.2026796445389</v>
      </c>
      <c r="AB2834" s="24">
        <f t="shared" si="1673"/>
        <v>980.7449581274517</v>
      </c>
      <c r="AC2834" s="24">
        <f t="shared" si="1674"/>
        <v>782.26451444426561</v>
      </c>
      <c r="AD2834" s="123">
        <f t="shared" si="1675"/>
        <v>14080</v>
      </c>
      <c r="AE2834" s="14">
        <f t="shared" si="1676"/>
        <v>234.66666666666666</v>
      </c>
      <c r="AF2834" s="24">
        <f t="shared" ref="AF2834:AF2897" si="1697">IF(AC2834&lt;=450,Thetha0_0,IF(AC2834&gt;=650,Thetha0_2,(IF(AC2834&lt;=550,Thetha0_0+(Thetha0_1-Thetha0_0)/100*(AC2834-450),Thetha0_1+(Thetha0_2-Thetha0_1)/100*(AC2834-550)))))</f>
        <v>500</v>
      </c>
      <c r="AG2834" s="3">
        <f t="shared" si="1677"/>
        <v>-1</v>
      </c>
      <c r="AH2834" s="14">
        <f t="shared" si="1681"/>
        <v>0</v>
      </c>
      <c r="AI2834" s="14">
        <f t="shared" si="1682"/>
        <v>0</v>
      </c>
      <c r="AJ2834" s="14">
        <f t="shared" si="1683"/>
        <v>0.64999999999999991</v>
      </c>
      <c r="AK2834" s="14">
        <f t="shared" si="1684"/>
        <v>0.87999999999999989</v>
      </c>
      <c r="AL2834" s="24">
        <f t="shared" si="1678"/>
        <v>954.1782616701712</v>
      </c>
      <c r="AM2834" s="14">
        <f t="shared" si="1679"/>
        <v>729.13112152970461</v>
      </c>
      <c r="AN2834" s="138" t="str">
        <f t="shared" si="1680"/>
        <v>modifiée</v>
      </c>
      <c r="AP2834" s="124"/>
    </row>
    <row r="2835" spans="2:42" x14ac:dyDescent="0.25">
      <c r="B2835" s="3">
        <f t="shared" ref="B2835:B2898" si="1698">B2834+DeltaT</f>
        <v>14085</v>
      </c>
      <c r="C2835" s="14">
        <f t="shared" ref="C2835:C2898" si="1699">B2835/60</f>
        <v>234.75</v>
      </c>
      <c r="D2835" s="11">
        <f t="shared" ref="D2835:D2898" si="1700">20+345*LOG(8*C2835+1,10)</f>
        <v>1149.5047391346811</v>
      </c>
      <c r="E2835" s="11">
        <f t="shared" si="1685"/>
        <v>1206.7322967619648</v>
      </c>
      <c r="F2835" s="11">
        <f t="shared" ref="F2835:F2898" si="1701">I2835</f>
        <v>669.98940803100345</v>
      </c>
      <c r="G2835" s="11">
        <f t="shared" si="1686"/>
        <v>953.08698413641787</v>
      </c>
      <c r="H2835" s="11">
        <f t="shared" si="1687"/>
        <v>782.43303774896708</v>
      </c>
      <c r="I2835" s="24">
        <f t="shared" ref="I2835:I2898" si="1702">I2834+IF(Limit=Oui,MAX(0,L2834),L2834)</f>
        <v>669.98940803100345</v>
      </c>
      <c r="J2835" s="12">
        <f t="shared" si="1688"/>
        <v>0.18731580588446101</v>
      </c>
      <c r="K2835" s="24">
        <f t="shared" si="1689"/>
        <v>857.1761039505011</v>
      </c>
      <c r="L2835" s="12">
        <f t="shared" ref="L2835:L2898" si="1703">LambdaP*MassivSS/(dP/1000)/(K2835*RhoA)/(1+J2835/3)*(D2835-I2835)*DeltaT-(EXP(J2835/10)-1)*(D2835-D2834)</f>
        <v>0.1331441283110481</v>
      </c>
      <c r="M2835" s="24">
        <f t="shared" ref="M2835:M2898" si="1704">M2834+IF(Limit=Oui,MAX(0,P2834),P2834)</f>
        <v>953.08698413641787</v>
      </c>
      <c r="N2835" s="12">
        <f t="shared" si="1690"/>
        <v>0.74105830475257228</v>
      </c>
      <c r="O2835" s="24">
        <f t="shared" si="1691"/>
        <v>650</v>
      </c>
      <c r="P2835" s="12">
        <f t="shared" ref="P2835:P2898" si="1705">LambdaP*MassivW/(dP/1000)/(O2835*RhoA)/(1+N2835/3)*(D2835-M2835)*DeltaT-(EXP(N2835/10)-1)*(D2835-D2834)</f>
        <v>0.18112499274353239</v>
      </c>
      <c r="Q2835" s="24">
        <f t="shared" ref="Q2835:Q2898" si="1706">Q2834+IF(Limit=Oui,MAX(0,T2834),T2834)</f>
        <v>782.43303774896708</v>
      </c>
      <c r="R2835" s="12">
        <f t="shared" si="1692"/>
        <v>0.32419797388429134</v>
      </c>
      <c r="S2835" s="24">
        <f t="shared" si="1693"/>
        <v>891.4699107794363</v>
      </c>
      <c r="T2835" s="12">
        <f t="shared" ref="T2835:T2898" si="1707">LambdaP*MassivSI/(dP/1000)/(S2835*RhoA)/(1+R2835/3)*(D2835-Q2835)*DeltaT-(EXP(R2835/10)-1)*(D2835-D2834)</f>
        <v>0.16866442853067959</v>
      </c>
      <c r="W2835" s="24">
        <f t="shared" ref="W2835:W2898" si="1708">W2834+IF(Limit=Oui,MAX(0,Y2834),Y2834)</f>
        <v>1179.4592012625938</v>
      </c>
      <c r="X2835" s="24">
        <f t="shared" ref="X2835:X2898" si="1709">IF(W2835&lt;600,425+0.773*W2835-1.69/1000*W2835^2+2.22/1000^2*W2835^3,IF(W2835&lt;735,666+13002/(738-W2835),IF(W2835&lt;900,545+17820/(W2835-731),650)))</f>
        <v>650</v>
      </c>
      <c r="Y2835" s="13">
        <f t="shared" si="1694"/>
        <v>0.23378930495467895</v>
      </c>
      <c r="Z2835" s="24">
        <f t="shared" si="1695"/>
        <v>681.82738748427596</v>
      </c>
      <c r="AA2835" s="24">
        <f t="shared" si="1696"/>
        <v>9552.084104652231</v>
      </c>
      <c r="AB2835" s="24">
        <f t="shared" ref="AB2835:AB2898" si="1710">MAX(M2835,AVERAGE(W2835,AC2835))</f>
        <v>980.94611950578042</v>
      </c>
      <c r="AC2835" s="24">
        <f t="shared" ref="AC2835:AC2898" si="1711">Q2835</f>
        <v>782.43303774896708</v>
      </c>
      <c r="AD2835" s="123">
        <f t="shared" ref="AD2835:AD2898" si="1712">B2835</f>
        <v>14085</v>
      </c>
      <c r="AE2835" s="14">
        <f t="shared" ref="AE2835:AE2898" si="1713">C2835</f>
        <v>234.75</v>
      </c>
      <c r="AF2835" s="24">
        <f t="shared" si="1697"/>
        <v>500</v>
      </c>
      <c r="AG2835" s="3">
        <f t="shared" ref="AG2835:AG2898" si="1714">IF(C2835&lt;=30,AH2835,IF(C2835&lt;=60,AI2835,IF(C2835&lt;=90,AJ2835,IF(C2835&lt;=120,AK2835,-1))))</f>
        <v>-1</v>
      </c>
      <c r="AH2835" s="14">
        <f t="shared" si="1681"/>
        <v>0</v>
      </c>
      <c r="AI2835" s="14">
        <f t="shared" si="1682"/>
        <v>0</v>
      </c>
      <c r="AJ2835" s="14">
        <f t="shared" si="1683"/>
        <v>0.64999999999999991</v>
      </c>
      <c r="AK2835" s="14">
        <f t="shared" si="1684"/>
        <v>0.87999999999999989</v>
      </c>
      <c r="AL2835" s="24">
        <f t="shared" ref="AL2835:AL2898" si="1715">MAX(M2835,AVERAGE(W2835,AM2835))</f>
        <v>954.36455316226147</v>
      </c>
      <c r="AM2835" s="14">
        <f t="shared" ref="AM2835:AM2898" si="1716">IF(W2835&gt;=AF2835,(1+(W2835-AF2835)*AG2835/10000)*AC2835,AC2835)</f>
        <v>729.26990506192931</v>
      </c>
      <c r="AN2835" s="138" t="str">
        <f t="shared" ref="AN2835:AN2898" si="1717">IF(AM2835=AC2835,"","modifiée")</f>
        <v>modifiée</v>
      </c>
      <c r="AP2835" s="124"/>
    </row>
    <row r="2836" spans="2:42" x14ac:dyDescent="0.25">
      <c r="B2836" s="3">
        <f t="shared" si="1698"/>
        <v>14090</v>
      </c>
      <c r="C2836" s="14">
        <f t="shared" si="1699"/>
        <v>234.83333333333334</v>
      </c>
      <c r="D2836" s="11">
        <f t="shared" si="1700"/>
        <v>1149.5578897546982</v>
      </c>
      <c r="E2836" s="11">
        <f t="shared" si="1685"/>
        <v>1206.953072188337</v>
      </c>
      <c r="F2836" s="11">
        <f t="shared" si="1701"/>
        <v>670.12255215931452</v>
      </c>
      <c r="G2836" s="11">
        <f t="shared" si="1686"/>
        <v>953.26810912916142</v>
      </c>
      <c r="H2836" s="11">
        <f t="shared" si="1687"/>
        <v>782.60170217749771</v>
      </c>
      <c r="I2836" s="24">
        <f t="shared" si="1702"/>
        <v>670.12255215931452</v>
      </c>
      <c r="J2836" s="12">
        <f t="shared" si="1688"/>
        <v>0.18723389444915819</v>
      </c>
      <c r="K2836" s="24">
        <f t="shared" si="1689"/>
        <v>857.55110296010059</v>
      </c>
      <c r="L2836" s="12">
        <f t="shared" si="1703"/>
        <v>0.1330673425372032</v>
      </c>
      <c r="M2836" s="24">
        <f t="shared" si="1704"/>
        <v>953.26810912916142</v>
      </c>
      <c r="N2836" s="12">
        <f t="shared" si="1690"/>
        <v>0.74105830475257228</v>
      </c>
      <c r="O2836" s="24">
        <f t="shared" si="1691"/>
        <v>650</v>
      </c>
      <c r="P2836" s="12">
        <f t="shared" si="1705"/>
        <v>0.18100576835577717</v>
      </c>
      <c r="Q2836" s="24">
        <f t="shared" si="1706"/>
        <v>782.60170217749771</v>
      </c>
      <c r="R2836" s="12">
        <f t="shared" si="1692"/>
        <v>0.32461033779801857</v>
      </c>
      <c r="S2836" s="24">
        <f t="shared" si="1693"/>
        <v>890.33744523975952</v>
      </c>
      <c r="T2836" s="12">
        <f t="shared" si="1707"/>
        <v>0.1688046931625968</v>
      </c>
      <c r="W2836" s="24">
        <f t="shared" si="1708"/>
        <v>1179.6929905675483</v>
      </c>
      <c r="X2836" s="24">
        <f t="shared" si="1709"/>
        <v>650</v>
      </c>
      <c r="Y2836" s="13">
        <f t="shared" si="1694"/>
        <v>0.23377917728283482</v>
      </c>
      <c r="Z2836" s="24">
        <f t="shared" si="1695"/>
        <v>681.50204051971741</v>
      </c>
      <c r="AA2836" s="24">
        <f t="shared" si="1696"/>
        <v>9551.9661221099323</v>
      </c>
      <c r="AB2836" s="24">
        <f t="shared" si="1710"/>
        <v>981.14734637252309</v>
      </c>
      <c r="AC2836" s="24">
        <f t="shared" si="1711"/>
        <v>782.60170217749771</v>
      </c>
      <c r="AD2836" s="123">
        <f t="shared" si="1712"/>
        <v>14090</v>
      </c>
      <c r="AE2836" s="14">
        <f t="shared" si="1713"/>
        <v>234.83333333333334</v>
      </c>
      <c r="AF2836" s="24">
        <f t="shared" si="1697"/>
        <v>500</v>
      </c>
      <c r="AG2836" s="3">
        <f t="shared" si="1714"/>
        <v>-1</v>
      </c>
      <c r="AH2836" s="14">
        <f t="shared" si="1681"/>
        <v>0</v>
      </c>
      <c r="AI2836" s="14">
        <f t="shared" si="1682"/>
        <v>0</v>
      </c>
      <c r="AJ2836" s="14">
        <f t="shared" si="1683"/>
        <v>0.64999999999999991</v>
      </c>
      <c r="AK2836" s="14">
        <f t="shared" si="1684"/>
        <v>0.87999999999999989</v>
      </c>
      <c r="AL2836" s="24">
        <f t="shared" si="1715"/>
        <v>954.55090180370917</v>
      </c>
      <c r="AM2836" s="14">
        <f t="shared" si="1716"/>
        <v>729.40881303986998</v>
      </c>
      <c r="AN2836" s="138" t="str">
        <f t="shared" si="1717"/>
        <v>modifiée</v>
      </c>
      <c r="AP2836" s="124"/>
    </row>
    <row r="2837" spans="2:42" x14ac:dyDescent="0.25">
      <c r="B2837" s="3">
        <f t="shared" si="1698"/>
        <v>14095</v>
      </c>
      <c r="C2837" s="14">
        <f t="shared" si="1699"/>
        <v>234.91666666666666</v>
      </c>
      <c r="D2837" s="11">
        <f t="shared" si="1700"/>
        <v>1149.6110215269771</v>
      </c>
      <c r="E2837" s="11">
        <f t="shared" si="1685"/>
        <v>1207.1738476147091</v>
      </c>
      <c r="F2837" s="11">
        <f t="shared" si="1701"/>
        <v>670.2556195018517</v>
      </c>
      <c r="G2837" s="11">
        <f t="shared" si="1686"/>
        <v>953.44911489751723</v>
      </c>
      <c r="H2837" s="11">
        <f t="shared" si="1687"/>
        <v>782.77050687066026</v>
      </c>
      <c r="I2837" s="24">
        <f t="shared" si="1702"/>
        <v>670.2556195018517</v>
      </c>
      <c r="J2837" s="12">
        <f t="shared" si="1688"/>
        <v>0.18715178052285783</v>
      </c>
      <c r="K2837" s="24">
        <f t="shared" si="1689"/>
        <v>857.927358467104</v>
      </c>
      <c r="L2837" s="12">
        <f t="shared" si="1703"/>
        <v>0.13299045260570386</v>
      </c>
      <c r="M2837" s="24">
        <f t="shared" si="1704"/>
        <v>953.44911489751723</v>
      </c>
      <c r="N2837" s="12">
        <f t="shared" si="1690"/>
        <v>0.74105830475257228</v>
      </c>
      <c r="O2837" s="24">
        <f t="shared" si="1691"/>
        <v>650</v>
      </c>
      <c r="P2837" s="12">
        <f t="shared" si="1705"/>
        <v>0.18088663759064511</v>
      </c>
      <c r="Q2837" s="24">
        <f t="shared" si="1706"/>
        <v>782.77050687066026</v>
      </c>
      <c r="R2837" s="12">
        <f t="shared" si="1692"/>
        <v>0.32502139577790773</v>
      </c>
      <c r="S2837" s="24">
        <f t="shared" si="1693"/>
        <v>889.21142610251468</v>
      </c>
      <c r="T2837" s="12">
        <f t="shared" si="1707"/>
        <v>0.16894410158054846</v>
      </c>
      <c r="W2837" s="24">
        <f t="shared" si="1708"/>
        <v>1179.9267697448313</v>
      </c>
      <c r="X2837" s="24">
        <f t="shared" si="1709"/>
        <v>650</v>
      </c>
      <c r="Y2837" s="13">
        <f t="shared" si="1694"/>
        <v>0.23376906885299956</v>
      </c>
      <c r="Z2837" s="24">
        <f t="shared" si="1695"/>
        <v>681.17694674694462</v>
      </c>
      <c r="AA2837" s="24">
        <f t="shared" si="1696"/>
        <v>9551.8487286770633</v>
      </c>
      <c r="AB2837" s="24">
        <f t="shared" si="1710"/>
        <v>981.34863830774577</v>
      </c>
      <c r="AC2837" s="24">
        <f t="shared" si="1711"/>
        <v>782.77050687066026</v>
      </c>
      <c r="AD2837" s="123">
        <f t="shared" si="1712"/>
        <v>14095</v>
      </c>
      <c r="AE2837" s="14">
        <f t="shared" si="1713"/>
        <v>234.91666666666666</v>
      </c>
      <c r="AF2837" s="24">
        <f t="shared" si="1697"/>
        <v>500</v>
      </c>
      <c r="AG2837" s="3">
        <f t="shared" si="1714"/>
        <v>-1</v>
      </c>
      <c r="AH2837" s="14">
        <f t="shared" si="1681"/>
        <v>0</v>
      </c>
      <c r="AI2837" s="14">
        <f t="shared" si="1682"/>
        <v>0</v>
      </c>
      <c r="AJ2837" s="14">
        <f t="shared" si="1683"/>
        <v>0.64999999999999991</v>
      </c>
      <c r="AK2837" s="14">
        <f t="shared" si="1684"/>
        <v>0.87999999999999989</v>
      </c>
      <c r="AL2837" s="24">
        <f t="shared" si="1715"/>
        <v>954.73730719834111</v>
      </c>
      <c r="AM2837" s="14">
        <f t="shared" si="1716"/>
        <v>729.54784465185094</v>
      </c>
      <c r="AN2837" s="138" t="str">
        <f t="shared" si="1717"/>
        <v>modifiée</v>
      </c>
      <c r="AP2837" s="124"/>
    </row>
    <row r="2838" spans="2:42" x14ac:dyDescent="0.25">
      <c r="B2838" s="3">
        <f t="shared" si="1698"/>
        <v>14100</v>
      </c>
      <c r="C2838" s="14">
        <f t="shared" si="1699"/>
        <v>235</v>
      </c>
      <c r="D2838" s="11">
        <f t="shared" si="1700"/>
        <v>1149.6641344648806</v>
      </c>
      <c r="E2838" s="11">
        <f t="shared" si="1685"/>
        <v>1207.3946230410813</v>
      </c>
      <c r="F2838" s="11">
        <f t="shared" si="1701"/>
        <v>670.38860995445737</v>
      </c>
      <c r="G2838" s="11">
        <f t="shared" si="1686"/>
        <v>953.63000153510791</v>
      </c>
      <c r="H2838" s="11">
        <f t="shared" si="1687"/>
        <v>782.93945097224082</v>
      </c>
      <c r="I2838" s="24">
        <f t="shared" si="1702"/>
        <v>670.38860995445737</v>
      </c>
      <c r="J2838" s="12">
        <f t="shared" si="1688"/>
        <v>0.18706946345950687</v>
      </c>
      <c r="K2838" s="24">
        <f t="shared" si="1689"/>
        <v>858.304876312141</v>
      </c>
      <c r="L2838" s="12">
        <f t="shared" si="1703"/>
        <v>0.13291345814525804</v>
      </c>
      <c r="M2838" s="24">
        <f t="shared" si="1704"/>
        <v>953.63000153510791</v>
      </c>
      <c r="N2838" s="12">
        <f t="shared" si="1690"/>
        <v>0.74105830475257228</v>
      </c>
      <c r="O2838" s="24">
        <f t="shared" si="1691"/>
        <v>650</v>
      </c>
      <c r="P2838" s="12">
        <f t="shared" si="1705"/>
        <v>0.18076760037350353</v>
      </c>
      <c r="Q2838" s="24">
        <f t="shared" si="1706"/>
        <v>782.93945097224082</v>
      </c>
      <c r="R2838" s="12">
        <f t="shared" si="1692"/>
        <v>0.32543115152167212</v>
      </c>
      <c r="S2838" s="24">
        <f t="shared" si="1693"/>
        <v>888.09180529312766</v>
      </c>
      <c r="T2838" s="12">
        <f t="shared" si="1707"/>
        <v>0.16908265676722278</v>
      </c>
      <c r="W2838" s="24">
        <f t="shared" si="1708"/>
        <v>1180.1605388136843</v>
      </c>
      <c r="X2838" s="24">
        <f t="shared" si="1709"/>
        <v>650</v>
      </c>
      <c r="Y2838" s="13">
        <f t="shared" si="1694"/>
        <v>0.23375897957832883</v>
      </c>
      <c r="Z2838" s="24">
        <f t="shared" si="1695"/>
        <v>680.85210568492585</v>
      </c>
      <c r="AA2838" s="24">
        <f t="shared" si="1696"/>
        <v>9551.7319210331225</v>
      </c>
      <c r="AB2838" s="24">
        <f t="shared" si="1710"/>
        <v>981.54999489296256</v>
      </c>
      <c r="AC2838" s="24">
        <f t="shared" si="1711"/>
        <v>782.93945097224082</v>
      </c>
      <c r="AD2838" s="123">
        <f t="shared" si="1712"/>
        <v>14100</v>
      </c>
      <c r="AE2838" s="14">
        <f t="shared" si="1713"/>
        <v>235</v>
      </c>
      <c r="AF2838" s="24">
        <f t="shared" si="1697"/>
        <v>500</v>
      </c>
      <c r="AG2838" s="3">
        <f t="shared" si="1714"/>
        <v>-1</v>
      </c>
      <c r="AH2838" s="14">
        <f t="shared" si="1681"/>
        <v>0</v>
      </c>
      <c r="AI2838" s="14">
        <f t="shared" si="1682"/>
        <v>0</v>
      </c>
      <c r="AJ2838" s="14">
        <f t="shared" si="1683"/>
        <v>0.64999999999999991</v>
      </c>
      <c r="AK2838" s="14">
        <f t="shared" si="1684"/>
        <v>0.87999999999999989</v>
      </c>
      <c r="AL2838" s="24">
        <f t="shared" si="1715"/>
        <v>954.92376895137409</v>
      </c>
      <c r="AM2838" s="14">
        <f t="shared" si="1716"/>
        <v>729.68699908906387</v>
      </c>
      <c r="AN2838" s="138" t="str">
        <f t="shared" si="1717"/>
        <v>modifiée</v>
      </c>
      <c r="AP2838" s="124"/>
    </row>
    <row r="2839" spans="2:42" x14ac:dyDescent="0.25">
      <c r="B2839" s="3">
        <f t="shared" si="1698"/>
        <v>14105</v>
      </c>
      <c r="C2839" s="14">
        <f t="shared" si="1699"/>
        <v>235.08333333333334</v>
      </c>
      <c r="D2839" s="11">
        <f t="shared" si="1700"/>
        <v>1149.7172285817569</v>
      </c>
      <c r="E2839" s="11">
        <f t="shared" si="1685"/>
        <v>1207.6153984674536</v>
      </c>
      <c r="F2839" s="11">
        <f t="shared" si="1701"/>
        <v>670.52152341260262</v>
      </c>
      <c r="G2839" s="11">
        <f t="shared" si="1686"/>
        <v>953.81076913548145</v>
      </c>
      <c r="H2839" s="11">
        <f t="shared" si="1687"/>
        <v>783.10853362900809</v>
      </c>
      <c r="I2839" s="24">
        <f t="shared" si="1702"/>
        <v>670.52152341260262</v>
      </c>
      <c r="J2839" s="12">
        <f t="shared" si="1688"/>
        <v>0.18698694261080251</v>
      </c>
      <c r="K2839" s="24">
        <f t="shared" si="1689"/>
        <v>858.68366236988106</v>
      </c>
      <c r="L2839" s="12">
        <f t="shared" si="1703"/>
        <v>0.1328363587831862</v>
      </c>
      <c r="M2839" s="24">
        <f t="shared" si="1704"/>
        <v>953.81076913548145</v>
      </c>
      <c r="N2839" s="12">
        <f t="shared" si="1690"/>
        <v>0.74105830475257228</v>
      </c>
      <c r="O2839" s="24">
        <f t="shared" si="1691"/>
        <v>650</v>
      </c>
      <c r="P2839" s="12">
        <f t="shared" si="1705"/>
        <v>0.18064865662984619</v>
      </c>
      <c r="Q2839" s="24">
        <f t="shared" si="1706"/>
        <v>783.10853362900809</v>
      </c>
      <c r="R2839" s="12">
        <f t="shared" si="1692"/>
        <v>0.32583960873418077</v>
      </c>
      <c r="S2839" s="24">
        <f t="shared" si="1693"/>
        <v>886.97853516414921</v>
      </c>
      <c r="T2839" s="12">
        <f t="shared" si="1707"/>
        <v>0.16922036170454963</v>
      </c>
      <c r="W2839" s="24">
        <f t="shared" si="1708"/>
        <v>1180.3942977932627</v>
      </c>
      <c r="X2839" s="24">
        <f t="shared" si="1709"/>
        <v>650</v>
      </c>
      <c r="Y2839" s="13">
        <f t="shared" si="1694"/>
        <v>0.23374890937246337</v>
      </c>
      <c r="Z2839" s="24">
        <f t="shared" si="1695"/>
        <v>680.52751685477233</v>
      </c>
      <c r="AA2839" s="24">
        <f t="shared" si="1696"/>
        <v>9551.615695876706</v>
      </c>
      <c r="AB2839" s="24">
        <f t="shared" si="1710"/>
        <v>981.75141571113545</v>
      </c>
      <c r="AC2839" s="24">
        <f t="shared" si="1711"/>
        <v>783.10853362900809</v>
      </c>
      <c r="AD2839" s="123">
        <f t="shared" si="1712"/>
        <v>14105</v>
      </c>
      <c r="AE2839" s="14">
        <f t="shared" si="1713"/>
        <v>235.08333333333334</v>
      </c>
      <c r="AF2839" s="24">
        <f t="shared" si="1697"/>
        <v>500</v>
      </c>
      <c r="AG2839" s="3">
        <f t="shared" si="1714"/>
        <v>-1</v>
      </c>
      <c r="AH2839" s="14">
        <f t="shared" si="1681"/>
        <v>0</v>
      </c>
      <c r="AI2839" s="14">
        <f t="shared" si="1682"/>
        <v>0</v>
      </c>
      <c r="AJ2839" s="14">
        <f t="shared" si="1683"/>
        <v>0.64999999999999991</v>
      </c>
      <c r="AK2839" s="14">
        <f t="shared" si="1684"/>
        <v>0.87999999999999989</v>
      </c>
      <c r="AL2839" s="24">
        <f t="shared" si="1715"/>
        <v>955.11028666941434</v>
      </c>
      <c r="AM2839" s="14">
        <f t="shared" si="1716"/>
        <v>729.82627554556598</v>
      </c>
      <c r="AN2839" s="138" t="str">
        <f t="shared" si="1717"/>
        <v>modifiée</v>
      </c>
      <c r="AP2839" s="124"/>
    </row>
    <row r="2840" spans="2:42" x14ac:dyDescent="0.25">
      <c r="B2840" s="3">
        <f t="shared" si="1698"/>
        <v>14110</v>
      </c>
      <c r="C2840" s="14">
        <f t="shared" si="1699"/>
        <v>235.16666666666666</v>
      </c>
      <c r="D2840" s="11">
        <f t="shared" si="1700"/>
        <v>1149.7703038909397</v>
      </c>
      <c r="E2840" s="11">
        <f t="shared" si="1685"/>
        <v>1207.8361738938256</v>
      </c>
      <c r="F2840" s="11">
        <f t="shared" si="1701"/>
        <v>670.65435977138577</v>
      </c>
      <c r="G2840" s="11">
        <f t="shared" si="1686"/>
        <v>953.99141779211129</v>
      </c>
      <c r="H2840" s="11">
        <f t="shared" si="1687"/>
        <v>783.27775399071265</v>
      </c>
      <c r="I2840" s="24">
        <f t="shared" si="1702"/>
        <v>670.65435977138577</v>
      </c>
      <c r="J2840" s="12">
        <f t="shared" si="1688"/>
        <v>0.1869042173261859</v>
      </c>
      <c r="K2840" s="24">
        <f t="shared" si="1689"/>
        <v>859.06372254926805</v>
      </c>
      <c r="L2840" s="12">
        <f t="shared" si="1703"/>
        <v>0.13275915414539968</v>
      </c>
      <c r="M2840" s="24">
        <f t="shared" si="1704"/>
        <v>953.99141779211129</v>
      </c>
      <c r="N2840" s="12">
        <f t="shared" si="1690"/>
        <v>0.74105830475257228</v>
      </c>
      <c r="O2840" s="24">
        <f t="shared" si="1691"/>
        <v>650</v>
      </c>
      <c r="P2840" s="12">
        <f t="shared" si="1705"/>
        <v>0.18052980628522358</v>
      </c>
      <c r="Q2840" s="24">
        <f t="shared" si="1706"/>
        <v>783.27775399071265</v>
      </c>
      <c r="R2840" s="12">
        <f t="shared" si="1692"/>
        <v>0.32624677112712269</v>
      </c>
      <c r="S2840" s="24">
        <f t="shared" si="1693"/>
        <v>885.87156849098369</v>
      </c>
      <c r="T2840" s="12">
        <f t="shared" si="1707"/>
        <v>0.16935721937349496</v>
      </c>
      <c r="W2840" s="24">
        <f t="shared" si="1708"/>
        <v>1180.6280467026352</v>
      </c>
      <c r="X2840" s="24">
        <f t="shared" si="1709"/>
        <v>650</v>
      </c>
      <c r="Y2840" s="13">
        <f t="shared" si="1694"/>
        <v>0.23373885814954054</v>
      </c>
      <c r="Z2840" s="24">
        <f t="shared" si="1695"/>
        <v>680.20317977976106</v>
      </c>
      <c r="AA2840" s="24">
        <f t="shared" si="1696"/>
        <v>9551.500049925975</v>
      </c>
      <c r="AB2840" s="24">
        <f t="shared" si="1710"/>
        <v>981.95290034667391</v>
      </c>
      <c r="AC2840" s="24">
        <f t="shared" si="1711"/>
        <v>783.27775399071265</v>
      </c>
      <c r="AD2840" s="123">
        <f t="shared" si="1712"/>
        <v>14110</v>
      </c>
      <c r="AE2840" s="14">
        <f t="shared" si="1713"/>
        <v>235.16666666666666</v>
      </c>
      <c r="AF2840" s="24">
        <f t="shared" si="1697"/>
        <v>500</v>
      </c>
      <c r="AG2840" s="3">
        <f t="shared" si="1714"/>
        <v>-1</v>
      </c>
      <c r="AH2840" s="14">
        <f t="shared" si="1681"/>
        <v>0</v>
      </c>
      <c r="AI2840" s="14">
        <f t="shared" si="1682"/>
        <v>0</v>
      </c>
      <c r="AJ2840" s="14">
        <f t="shared" si="1683"/>
        <v>0.64999999999999991</v>
      </c>
      <c r="AK2840" s="14">
        <f t="shared" si="1684"/>
        <v>0.87999999999999989</v>
      </c>
      <c r="AL2840" s="24">
        <f t="shared" si="1715"/>
        <v>955.2968599604576</v>
      </c>
      <c r="AM2840" s="14">
        <f t="shared" si="1716"/>
        <v>729.96567321828013</v>
      </c>
      <c r="AN2840" s="138" t="str">
        <f t="shared" si="1717"/>
        <v>modifiée</v>
      </c>
      <c r="AP2840" s="124"/>
    </row>
    <row r="2841" spans="2:42" x14ac:dyDescent="0.25">
      <c r="B2841" s="3">
        <f t="shared" si="1698"/>
        <v>14115</v>
      </c>
      <c r="C2841" s="14">
        <f t="shared" si="1699"/>
        <v>235.25</v>
      </c>
      <c r="D2841" s="11">
        <f t="shared" si="1700"/>
        <v>1149.8233604057493</v>
      </c>
      <c r="E2841" s="11">
        <f t="shared" si="1685"/>
        <v>1208.0569493201979</v>
      </c>
      <c r="F2841" s="11">
        <f t="shared" si="1701"/>
        <v>670.78711892553122</v>
      </c>
      <c r="G2841" s="11">
        <f t="shared" si="1686"/>
        <v>954.17194759839651</v>
      </c>
      <c r="H2841" s="11">
        <f t="shared" si="1687"/>
        <v>783.44711121008618</v>
      </c>
      <c r="I2841" s="24">
        <f t="shared" si="1702"/>
        <v>670.78711892553122</v>
      </c>
      <c r="J2841" s="12">
        <f t="shared" si="1688"/>
        <v>0.18682128695283581</v>
      </c>
      <c r="K2841" s="24">
        <f t="shared" si="1689"/>
        <v>859.44506279375798</v>
      </c>
      <c r="L2841" s="12">
        <f t="shared" si="1703"/>
        <v>0.13268184385637027</v>
      </c>
      <c r="M2841" s="24">
        <f t="shared" si="1704"/>
        <v>954.17194759839651</v>
      </c>
      <c r="N2841" s="12">
        <f t="shared" si="1690"/>
        <v>0.74105830475257228</v>
      </c>
      <c r="O2841" s="24">
        <f t="shared" si="1691"/>
        <v>650</v>
      </c>
      <c r="P2841" s="12">
        <f t="shared" si="1705"/>
        <v>0.1804110492651389</v>
      </c>
      <c r="Q2841" s="24">
        <f t="shared" si="1706"/>
        <v>783.44711121008618</v>
      </c>
      <c r="R2841" s="12">
        <f t="shared" si="1692"/>
        <v>0.32665264241867659</v>
      </c>
      <c r="S2841" s="24">
        <f t="shared" si="1693"/>
        <v>884.77085846766352</v>
      </c>
      <c r="T2841" s="12">
        <f t="shared" si="1707"/>
        <v>0.16949323275384393</v>
      </c>
      <c r="W2841" s="24">
        <f t="shared" si="1708"/>
        <v>1180.8617855607847</v>
      </c>
      <c r="X2841" s="24">
        <f t="shared" si="1709"/>
        <v>650</v>
      </c>
      <c r="Y2841" s="13">
        <f t="shared" si="1694"/>
        <v>0.2337288258241981</v>
      </c>
      <c r="Z2841" s="24">
        <f t="shared" si="1695"/>
        <v>679.87909398532906</v>
      </c>
      <c r="AA2841" s="24">
        <f t="shared" si="1696"/>
        <v>9551.3849799188411</v>
      </c>
      <c r="AB2841" s="24">
        <f t="shared" si="1710"/>
        <v>982.15444838543544</v>
      </c>
      <c r="AC2841" s="24">
        <f t="shared" si="1711"/>
        <v>783.44711121008618</v>
      </c>
      <c r="AD2841" s="123">
        <f t="shared" si="1712"/>
        <v>14115</v>
      </c>
      <c r="AE2841" s="14">
        <f t="shared" si="1713"/>
        <v>235.25</v>
      </c>
      <c r="AF2841" s="24">
        <f t="shared" si="1697"/>
        <v>500</v>
      </c>
      <c r="AG2841" s="3">
        <f t="shared" si="1714"/>
        <v>-1</v>
      </c>
      <c r="AH2841" s="14">
        <f t="shared" si="1681"/>
        <v>0</v>
      </c>
      <c r="AI2841" s="14">
        <f t="shared" si="1682"/>
        <v>0</v>
      </c>
      <c r="AJ2841" s="14">
        <f t="shared" si="1683"/>
        <v>0.64999999999999991</v>
      </c>
      <c r="AK2841" s="14">
        <f t="shared" si="1684"/>
        <v>0.87999999999999989</v>
      </c>
      <c r="AL2841" s="24">
        <f t="shared" si="1715"/>
        <v>955.48348843388862</v>
      </c>
      <c r="AM2841" s="14">
        <f t="shared" si="1716"/>
        <v>730.10519130699242</v>
      </c>
      <c r="AN2841" s="138" t="str">
        <f t="shared" si="1717"/>
        <v>modifiée</v>
      </c>
      <c r="AP2841" s="124"/>
    </row>
    <row r="2842" spans="2:42" x14ac:dyDescent="0.25">
      <c r="B2842" s="3">
        <f t="shared" si="1698"/>
        <v>14120</v>
      </c>
      <c r="C2842" s="14">
        <f t="shared" si="1699"/>
        <v>235.33333333333334</v>
      </c>
      <c r="D2842" s="11">
        <f t="shared" si="1700"/>
        <v>1149.8763981394914</v>
      </c>
      <c r="E2842" s="11">
        <f t="shared" si="1685"/>
        <v>1208.2777247465701</v>
      </c>
      <c r="F2842" s="11">
        <f t="shared" si="1701"/>
        <v>670.91980076938762</v>
      </c>
      <c r="G2842" s="11">
        <f t="shared" si="1686"/>
        <v>954.35235864766162</v>
      </c>
      <c r="H2842" s="11">
        <f t="shared" si="1687"/>
        <v>783.61660444284007</v>
      </c>
      <c r="I2842" s="24">
        <f t="shared" si="1702"/>
        <v>670.91980076938762</v>
      </c>
      <c r="J2842" s="12">
        <f t="shared" si="1688"/>
        <v>0.18673815083566234</v>
      </c>
      <c r="K2842" s="24">
        <f t="shared" si="1689"/>
        <v>859.82768908155651</v>
      </c>
      <c r="L2842" s="12">
        <f t="shared" si="1703"/>
        <v>0.13260442753918572</v>
      </c>
      <c r="M2842" s="24">
        <f t="shared" si="1704"/>
        <v>954.35235864766162</v>
      </c>
      <c r="N2842" s="12">
        <f t="shared" si="1690"/>
        <v>0.74105830475257228</v>
      </c>
      <c r="O2842" s="24">
        <f t="shared" si="1691"/>
        <v>650</v>
      </c>
      <c r="P2842" s="12">
        <f t="shared" si="1705"/>
        <v>0.18029238549529136</v>
      </c>
      <c r="Q2842" s="24">
        <f t="shared" si="1706"/>
        <v>783.61660444284007</v>
      </c>
      <c r="R2842" s="12">
        <f t="shared" si="1692"/>
        <v>0.32705722633318279</v>
      </c>
      <c r="S2842" s="24">
        <f t="shared" si="1693"/>
        <v>883.67635870267372</v>
      </c>
      <c r="T2842" s="12">
        <f t="shared" si="1707"/>
        <v>0.16962840482413549</v>
      </c>
      <c r="W2842" s="24">
        <f t="shared" si="1708"/>
        <v>1181.095514386609</v>
      </c>
      <c r="X2842" s="24">
        <f t="shared" si="1709"/>
        <v>650</v>
      </c>
      <c r="Y2842" s="13">
        <f t="shared" si="1694"/>
        <v>0.23371881231154801</v>
      </c>
      <c r="Z2842" s="24">
        <f t="shared" si="1695"/>
        <v>679.55525899902796</v>
      </c>
      <c r="AA2842" s="24">
        <f t="shared" si="1696"/>
        <v>9551.270482611857</v>
      </c>
      <c r="AB2842" s="24">
        <f t="shared" si="1710"/>
        <v>982.35605941472454</v>
      </c>
      <c r="AC2842" s="24">
        <f t="shared" si="1711"/>
        <v>783.61660444284007</v>
      </c>
      <c r="AD2842" s="123">
        <f t="shared" si="1712"/>
        <v>14120</v>
      </c>
      <c r="AE2842" s="14">
        <f t="shared" si="1713"/>
        <v>235.33333333333334</v>
      </c>
      <c r="AF2842" s="24">
        <f t="shared" si="1697"/>
        <v>500</v>
      </c>
      <c r="AG2842" s="3">
        <f t="shared" si="1714"/>
        <v>-1</v>
      </c>
      <c r="AH2842" s="14">
        <f t="shared" si="1681"/>
        <v>0</v>
      </c>
      <c r="AI2842" s="14">
        <f t="shared" si="1682"/>
        <v>0</v>
      </c>
      <c r="AJ2842" s="14">
        <f t="shared" si="1683"/>
        <v>0.64999999999999991</v>
      </c>
      <c r="AK2842" s="14">
        <f t="shared" si="1684"/>
        <v>0.87999999999999989</v>
      </c>
      <c r="AL2842" s="24">
        <f t="shared" si="1715"/>
        <v>955.6701717004803</v>
      </c>
      <c r="AM2842" s="14">
        <f t="shared" si="1716"/>
        <v>730.24482901435169</v>
      </c>
      <c r="AN2842" s="138" t="str">
        <f t="shared" si="1717"/>
        <v>modifiée</v>
      </c>
      <c r="AP2842" s="124"/>
    </row>
    <row r="2843" spans="2:42" x14ac:dyDescent="0.25">
      <c r="B2843" s="3">
        <f t="shared" si="1698"/>
        <v>14125</v>
      </c>
      <c r="C2843" s="14">
        <f t="shared" si="1699"/>
        <v>235.41666666666666</v>
      </c>
      <c r="D2843" s="11">
        <f t="shared" si="1700"/>
        <v>1149.9294171054573</v>
      </c>
      <c r="E2843" s="11">
        <f t="shared" si="1685"/>
        <v>1208.4985001729424</v>
      </c>
      <c r="F2843" s="11">
        <f t="shared" si="1701"/>
        <v>671.05240519692677</v>
      </c>
      <c r="G2843" s="11">
        <f t="shared" si="1686"/>
        <v>954.53265103315687</v>
      </c>
      <c r="H2843" s="11">
        <f t="shared" si="1687"/>
        <v>783.78623284766422</v>
      </c>
      <c r="I2843" s="24">
        <f t="shared" si="1702"/>
        <v>671.05240519692677</v>
      </c>
      <c r="J2843" s="12">
        <f t="shared" si="1688"/>
        <v>0.1866548083173003</v>
      </c>
      <c r="K2843" s="24">
        <f t="shared" si="1689"/>
        <v>860.21160742585994</v>
      </c>
      <c r="L2843" s="12">
        <f t="shared" si="1703"/>
        <v>0.13252690481548945</v>
      </c>
      <c r="M2843" s="24">
        <f t="shared" si="1704"/>
        <v>954.53265103315687</v>
      </c>
      <c r="N2843" s="12">
        <f t="shared" si="1690"/>
        <v>0.74105830475257228</v>
      </c>
      <c r="O2843" s="24">
        <f t="shared" si="1691"/>
        <v>650</v>
      </c>
      <c r="P2843" s="12">
        <f t="shared" si="1705"/>
        <v>0.18017381490134965</v>
      </c>
      <c r="Q2843" s="24">
        <f t="shared" si="1706"/>
        <v>783.78623284766422</v>
      </c>
      <c r="R2843" s="12">
        <f t="shared" si="1692"/>
        <v>0.32746052660082281</v>
      </c>
      <c r="S2843" s="24">
        <f t="shared" si="1693"/>
        <v>882.58802321481687</v>
      </c>
      <c r="T2843" s="12">
        <f t="shared" si="1707"/>
        <v>0.16976273856139809</v>
      </c>
      <c r="W2843" s="24">
        <f t="shared" si="1708"/>
        <v>1181.3292331989205</v>
      </c>
      <c r="X2843" s="24">
        <f t="shared" si="1709"/>
        <v>650</v>
      </c>
      <c r="Y2843" s="13">
        <f t="shared" si="1694"/>
        <v>0.23370881752719486</v>
      </c>
      <c r="Z2843" s="24">
        <f t="shared" si="1695"/>
        <v>679.23167435054665</v>
      </c>
      <c r="AA2843" s="24">
        <f t="shared" si="1696"/>
        <v>9551.1565547810005</v>
      </c>
      <c r="AB2843" s="24">
        <f t="shared" si="1710"/>
        <v>982.55773302329237</v>
      </c>
      <c r="AC2843" s="24">
        <f t="shared" si="1711"/>
        <v>783.78623284766422</v>
      </c>
      <c r="AD2843" s="123">
        <f t="shared" si="1712"/>
        <v>14125</v>
      </c>
      <c r="AE2843" s="14">
        <f t="shared" si="1713"/>
        <v>235.41666666666666</v>
      </c>
      <c r="AF2843" s="24">
        <f t="shared" si="1697"/>
        <v>500</v>
      </c>
      <c r="AG2843" s="3">
        <f t="shared" si="1714"/>
        <v>-1</v>
      </c>
      <c r="AH2843" s="14">
        <f t="shared" si="1681"/>
        <v>0</v>
      </c>
      <c r="AI2843" s="14">
        <f t="shared" si="1682"/>
        <v>0</v>
      </c>
      <c r="AJ2843" s="14">
        <f t="shared" si="1683"/>
        <v>0.64999999999999991</v>
      </c>
      <c r="AK2843" s="14">
        <f t="shared" si="1684"/>
        <v>0.87999999999999989</v>
      </c>
      <c r="AL2843" s="24">
        <f t="shared" si="1715"/>
        <v>955.85690937239383</v>
      </c>
      <c r="AM2843" s="14">
        <f t="shared" si="1716"/>
        <v>730.38458554586725</v>
      </c>
      <c r="AN2843" s="138" t="str">
        <f t="shared" si="1717"/>
        <v>modifiée</v>
      </c>
      <c r="AP2843" s="124"/>
    </row>
    <row r="2844" spans="2:42" x14ac:dyDescent="0.25">
      <c r="B2844" s="3">
        <f t="shared" si="1698"/>
        <v>14130</v>
      </c>
      <c r="C2844" s="14">
        <f t="shared" si="1699"/>
        <v>235.5</v>
      </c>
      <c r="D2844" s="11">
        <f t="shared" si="1700"/>
        <v>1149.982417316925</v>
      </c>
      <c r="E2844" s="11">
        <f t="shared" si="1685"/>
        <v>1208.7192755993146</v>
      </c>
      <c r="F2844" s="11">
        <f t="shared" si="1701"/>
        <v>671.18493210174222</v>
      </c>
      <c r="G2844" s="11">
        <f t="shared" si="1686"/>
        <v>954.71282484805818</v>
      </c>
      <c r="H2844" s="11">
        <f t="shared" si="1687"/>
        <v>783.95599558622564</v>
      </c>
      <c r="I2844" s="24">
        <f t="shared" si="1702"/>
        <v>671.18493210174222</v>
      </c>
      <c r="J2844" s="12">
        <f t="shared" si="1688"/>
        <v>0.18657125873810301</v>
      </c>
      <c r="K2844" s="24">
        <f t="shared" si="1689"/>
        <v>860.59682387509827</v>
      </c>
      <c r="L2844" s="12">
        <f t="shared" si="1703"/>
        <v>0.13244927530549711</v>
      </c>
      <c r="M2844" s="24">
        <f t="shared" si="1704"/>
        <v>954.71282484805818</v>
      </c>
      <c r="N2844" s="12">
        <f t="shared" si="1690"/>
        <v>0.74105830475257228</v>
      </c>
      <c r="O2844" s="24">
        <f t="shared" si="1691"/>
        <v>650</v>
      </c>
      <c r="P2844" s="12">
        <f t="shared" si="1705"/>
        <v>0.18005533740903959</v>
      </c>
      <c r="Q2844" s="24">
        <f t="shared" si="1706"/>
        <v>783.95599558622564</v>
      </c>
      <c r="R2844" s="12">
        <f t="shared" si="1692"/>
        <v>0.32786254695730205</v>
      </c>
      <c r="S2844" s="24">
        <f t="shared" si="1693"/>
        <v>881.50580642912416</v>
      </c>
      <c r="T2844" s="12">
        <f t="shared" si="1707"/>
        <v>0.16989623694102401</v>
      </c>
      <c r="W2844" s="24">
        <f t="shared" si="1708"/>
        <v>1181.5629420164478</v>
      </c>
      <c r="X2844" s="24">
        <f t="shared" si="1709"/>
        <v>650</v>
      </c>
      <c r="Y2844" s="13">
        <f t="shared" si="1694"/>
        <v>0.23369884138722555</v>
      </c>
      <c r="Z2844" s="24">
        <f t="shared" si="1695"/>
        <v>678.9083395716716</v>
      </c>
      <c r="AA2844" s="24">
        <f t="shared" si="1696"/>
        <v>9551.0431932212705</v>
      </c>
      <c r="AB2844" s="24">
        <f t="shared" si="1710"/>
        <v>982.75946880133665</v>
      </c>
      <c r="AC2844" s="24">
        <f t="shared" si="1711"/>
        <v>783.95599558622564</v>
      </c>
      <c r="AD2844" s="123">
        <f t="shared" si="1712"/>
        <v>14130</v>
      </c>
      <c r="AE2844" s="14">
        <f t="shared" si="1713"/>
        <v>235.5</v>
      </c>
      <c r="AF2844" s="24">
        <f t="shared" si="1697"/>
        <v>500</v>
      </c>
      <c r="AG2844" s="3">
        <f t="shared" si="1714"/>
        <v>-1</v>
      </c>
      <c r="AH2844" s="14">
        <f t="shared" si="1681"/>
        <v>0</v>
      </c>
      <c r="AI2844" s="14">
        <f t="shared" si="1682"/>
        <v>0</v>
      </c>
      <c r="AJ2844" s="14">
        <f t="shared" si="1683"/>
        <v>0.64999999999999991</v>
      </c>
      <c r="AK2844" s="14">
        <f t="shared" si="1684"/>
        <v>0.87999999999999989</v>
      </c>
      <c r="AL2844" s="24">
        <f t="shared" si="1715"/>
        <v>956.04370106317765</v>
      </c>
      <c r="AM2844" s="14">
        <f t="shared" si="1716"/>
        <v>730.52446010990752</v>
      </c>
      <c r="AN2844" s="138" t="str">
        <f t="shared" si="1717"/>
        <v>modifiée</v>
      </c>
      <c r="AP2844" s="124"/>
    </row>
    <row r="2845" spans="2:42" x14ac:dyDescent="0.25">
      <c r="B2845" s="3">
        <f t="shared" si="1698"/>
        <v>14135</v>
      </c>
      <c r="C2845" s="14">
        <f t="shared" si="1699"/>
        <v>235.58333333333334</v>
      </c>
      <c r="D2845" s="11">
        <f t="shared" si="1700"/>
        <v>1150.0353987871576</v>
      </c>
      <c r="E2845" s="11">
        <f t="shared" si="1685"/>
        <v>1208.9400510256869</v>
      </c>
      <c r="F2845" s="11">
        <f t="shared" si="1701"/>
        <v>671.3173813770477</v>
      </c>
      <c r="G2845" s="11">
        <f t="shared" si="1686"/>
        <v>954.89288018546722</v>
      </c>
      <c r="H2845" s="11">
        <f t="shared" si="1687"/>
        <v>784.12589182316663</v>
      </c>
      <c r="I2845" s="24">
        <f t="shared" si="1702"/>
        <v>671.3173813770477</v>
      </c>
      <c r="J2845" s="12">
        <f t="shared" si="1688"/>
        <v>0.1864875014361361</v>
      </c>
      <c r="K2845" s="24">
        <f t="shared" si="1689"/>
        <v>860.98334451317851</v>
      </c>
      <c r="L2845" s="12">
        <f t="shared" si="1703"/>
        <v>0.13237153862800091</v>
      </c>
      <c r="M2845" s="24">
        <f t="shared" si="1704"/>
        <v>954.89288018546722</v>
      </c>
      <c r="N2845" s="12">
        <f t="shared" si="1690"/>
        <v>0.74105830475257228</v>
      </c>
      <c r="O2845" s="24">
        <f t="shared" si="1691"/>
        <v>650</v>
      </c>
      <c r="P2845" s="12">
        <f t="shared" si="1705"/>
        <v>0.17993695294417844</v>
      </c>
      <c r="Q2845" s="24">
        <f t="shared" si="1706"/>
        <v>784.12589182316663</v>
      </c>
      <c r="R2845" s="12">
        <f t="shared" si="1692"/>
        <v>0.32826329114353747</v>
      </c>
      <c r="S2845" s="24">
        <f t="shared" si="1693"/>
        <v>880.42966317281139</v>
      </c>
      <c r="T2845" s="12">
        <f t="shared" si="1707"/>
        <v>0.17002890293662307</v>
      </c>
      <c r="W2845" s="24">
        <f t="shared" si="1708"/>
        <v>1181.796640857835</v>
      </c>
      <c r="X2845" s="24">
        <f t="shared" si="1709"/>
        <v>650</v>
      </c>
      <c r="Y2845" s="13">
        <f t="shared" si="1694"/>
        <v>0.2336888838082079</v>
      </c>
      <c r="Z2845" s="24">
        <f t="shared" si="1695"/>
        <v>678.58525419629814</v>
      </c>
      <c r="AA2845" s="24">
        <f t="shared" si="1696"/>
        <v>9550.9303947466015</v>
      </c>
      <c r="AB2845" s="24">
        <f t="shared" si="1710"/>
        <v>982.96126634050074</v>
      </c>
      <c r="AC2845" s="24">
        <f t="shared" si="1711"/>
        <v>784.12589182316663</v>
      </c>
      <c r="AD2845" s="123">
        <f t="shared" si="1712"/>
        <v>14135</v>
      </c>
      <c r="AE2845" s="14">
        <f t="shared" si="1713"/>
        <v>235.58333333333334</v>
      </c>
      <c r="AF2845" s="24">
        <f t="shared" si="1697"/>
        <v>500</v>
      </c>
      <c r="AG2845" s="3">
        <f t="shared" si="1714"/>
        <v>-1</v>
      </c>
      <c r="AH2845" s="14">
        <f t="shared" si="1681"/>
        <v>0</v>
      </c>
      <c r="AI2845" s="14">
        <f t="shared" si="1682"/>
        <v>0</v>
      </c>
      <c r="AJ2845" s="14">
        <f t="shared" si="1683"/>
        <v>0.64999999999999991</v>
      </c>
      <c r="AK2845" s="14">
        <f t="shared" si="1684"/>
        <v>0.87999999999999989</v>
      </c>
      <c r="AL2845" s="24">
        <f t="shared" si="1715"/>
        <v>956.23054638776637</v>
      </c>
      <c r="AM2845" s="14">
        <f t="shared" si="1716"/>
        <v>730.66445191769776</v>
      </c>
      <c r="AN2845" s="138" t="str">
        <f t="shared" si="1717"/>
        <v>modifiée</v>
      </c>
      <c r="AP2845" s="124"/>
    </row>
    <row r="2846" spans="2:42" x14ac:dyDescent="0.25">
      <c r="B2846" s="3">
        <f t="shared" si="1698"/>
        <v>14140</v>
      </c>
      <c r="C2846" s="14">
        <f t="shared" si="1699"/>
        <v>235.66666666666666</v>
      </c>
      <c r="D2846" s="11">
        <f t="shared" si="1700"/>
        <v>1150.0883615294044</v>
      </c>
      <c r="E2846" s="11">
        <f t="shared" si="1685"/>
        <v>1209.1608264520592</v>
      </c>
      <c r="F2846" s="11">
        <f t="shared" si="1701"/>
        <v>671.44975291567573</v>
      </c>
      <c r="G2846" s="11">
        <f t="shared" si="1686"/>
        <v>955.07281713841144</v>
      </c>
      <c r="H2846" s="11">
        <f t="shared" si="1687"/>
        <v>784.2959207261033</v>
      </c>
      <c r="I2846" s="24">
        <f t="shared" si="1702"/>
        <v>671.44975291567573</v>
      </c>
      <c r="J2846" s="12">
        <f t="shared" si="1688"/>
        <v>0.18640353574717086</v>
      </c>
      <c r="K2846" s="24">
        <f t="shared" si="1689"/>
        <v>861.37117545973149</v>
      </c>
      <c r="L2846" s="12">
        <f t="shared" si="1703"/>
        <v>0.13229369440035607</v>
      </c>
      <c r="M2846" s="24">
        <f t="shared" si="1704"/>
        <v>955.07281713841144</v>
      </c>
      <c r="N2846" s="12">
        <f t="shared" si="1690"/>
        <v>0.74105830475257228</v>
      </c>
      <c r="O2846" s="24">
        <f t="shared" si="1691"/>
        <v>650</v>
      </c>
      <c r="P2846" s="12">
        <f t="shared" si="1705"/>
        <v>0.17981866143263989</v>
      </c>
      <c r="Q2846" s="24">
        <f t="shared" si="1706"/>
        <v>784.2959207261033</v>
      </c>
      <c r="R2846" s="12">
        <f t="shared" si="1692"/>
        <v>0.32866276290535007</v>
      </c>
      <c r="S2846" s="24">
        <f t="shared" si="1693"/>
        <v>879.35954867127589</v>
      </c>
      <c r="T2846" s="12">
        <f t="shared" si="1707"/>
        <v>0.17016073951984934</v>
      </c>
      <c r="W2846" s="24">
        <f t="shared" si="1708"/>
        <v>1182.0303297416431</v>
      </c>
      <c r="X2846" s="24">
        <f t="shared" si="1709"/>
        <v>650</v>
      </c>
      <c r="Y2846" s="13">
        <f t="shared" si="1694"/>
        <v>0.23367894470718678</v>
      </c>
      <c r="Z2846" s="24">
        <f t="shared" si="1695"/>
        <v>678.26241776040206</v>
      </c>
      <c r="AA2846" s="24">
        <f t="shared" si="1696"/>
        <v>9550.8181561897309</v>
      </c>
      <c r="AB2846" s="24">
        <f t="shared" si="1710"/>
        <v>983.16312523387319</v>
      </c>
      <c r="AC2846" s="24">
        <f t="shared" si="1711"/>
        <v>784.2959207261033</v>
      </c>
      <c r="AD2846" s="123">
        <f t="shared" si="1712"/>
        <v>14140</v>
      </c>
      <c r="AE2846" s="14">
        <f t="shared" si="1713"/>
        <v>235.66666666666666</v>
      </c>
      <c r="AF2846" s="24">
        <f t="shared" si="1697"/>
        <v>500</v>
      </c>
      <c r="AG2846" s="3">
        <f t="shared" si="1714"/>
        <v>-1</v>
      </c>
      <c r="AH2846" s="14">
        <f t="shared" si="1681"/>
        <v>0</v>
      </c>
      <c r="AI2846" s="14">
        <f t="shared" si="1682"/>
        <v>0</v>
      </c>
      <c r="AJ2846" s="14">
        <f t="shared" si="1683"/>
        <v>0.64999999999999991</v>
      </c>
      <c r="AK2846" s="14">
        <f t="shared" si="1684"/>
        <v>0.87999999999999989</v>
      </c>
      <c r="AL2846" s="24">
        <f t="shared" si="1715"/>
        <v>956.41744496248066</v>
      </c>
      <c r="AM2846" s="14">
        <f t="shared" si="1716"/>
        <v>730.80456018331836</v>
      </c>
      <c r="AN2846" s="138" t="str">
        <f t="shared" si="1717"/>
        <v>modifiée</v>
      </c>
      <c r="AP2846" s="124"/>
    </row>
    <row r="2847" spans="2:42" x14ac:dyDescent="0.25">
      <c r="B2847" s="3">
        <f t="shared" si="1698"/>
        <v>14145</v>
      </c>
      <c r="C2847" s="14">
        <f t="shared" si="1699"/>
        <v>235.75</v>
      </c>
      <c r="D2847" s="11">
        <f t="shared" si="1700"/>
        <v>1150.1413055569012</v>
      </c>
      <c r="E2847" s="11">
        <f t="shared" si="1685"/>
        <v>1209.3816018784314</v>
      </c>
      <c r="F2847" s="11">
        <f t="shared" si="1701"/>
        <v>671.58204661007608</v>
      </c>
      <c r="G2847" s="11">
        <f t="shared" si="1686"/>
        <v>955.25263579984403</v>
      </c>
      <c r="H2847" s="11">
        <f t="shared" si="1687"/>
        <v>784.46608146562312</v>
      </c>
      <c r="I2847" s="24">
        <f t="shared" si="1702"/>
        <v>671.58204661007608</v>
      </c>
      <c r="J2847" s="12">
        <f t="shared" si="1688"/>
        <v>0.1863193610046783</v>
      </c>
      <c r="K2847" s="24">
        <f t="shared" si="1689"/>
        <v>861.76032287035957</v>
      </c>
      <c r="L2847" s="12">
        <f t="shared" si="1703"/>
        <v>0.1322157422384555</v>
      </c>
      <c r="M2847" s="24">
        <f t="shared" si="1704"/>
        <v>955.25263579984403</v>
      </c>
      <c r="N2847" s="12">
        <f t="shared" si="1690"/>
        <v>0.74105830475257228</v>
      </c>
      <c r="O2847" s="24">
        <f t="shared" si="1691"/>
        <v>650</v>
      </c>
      <c r="P2847" s="12">
        <f t="shared" si="1705"/>
        <v>0.1797004628002678</v>
      </c>
      <c r="Q2847" s="24">
        <f t="shared" si="1706"/>
        <v>784.46608146562312</v>
      </c>
      <c r="R2847" s="12">
        <f t="shared" si="1692"/>
        <v>0.32906096599316154</v>
      </c>
      <c r="S2847" s="24">
        <f t="shared" si="1693"/>
        <v>878.29541854414106</v>
      </c>
      <c r="T2847" s="12">
        <f t="shared" si="1707"/>
        <v>0.17029174966020857</v>
      </c>
      <c r="W2847" s="24">
        <f t="shared" si="1708"/>
        <v>1182.2640086863503</v>
      </c>
      <c r="X2847" s="24">
        <f t="shared" si="1709"/>
        <v>650</v>
      </c>
      <c r="Y2847" s="13">
        <f t="shared" si="1694"/>
        <v>0.23366902400168058</v>
      </c>
      <c r="Z2847" s="24">
        <f t="shared" si="1695"/>
        <v>677.93982980202827</v>
      </c>
      <c r="AA2847" s="24">
        <f t="shared" si="1696"/>
        <v>9550.7064744020645</v>
      </c>
      <c r="AB2847" s="24">
        <f t="shared" si="1710"/>
        <v>983.3650450759867</v>
      </c>
      <c r="AC2847" s="24">
        <f t="shared" si="1711"/>
        <v>784.46608146562312</v>
      </c>
      <c r="AD2847" s="123">
        <f t="shared" si="1712"/>
        <v>14145</v>
      </c>
      <c r="AE2847" s="14">
        <f t="shared" si="1713"/>
        <v>235.75</v>
      </c>
      <c r="AF2847" s="24">
        <f t="shared" si="1697"/>
        <v>500</v>
      </c>
      <c r="AG2847" s="3">
        <f t="shared" si="1714"/>
        <v>-1</v>
      </c>
      <c r="AH2847" s="14">
        <f t="shared" si="1681"/>
        <v>0</v>
      </c>
      <c r="AI2847" s="14">
        <f t="shared" si="1682"/>
        <v>0</v>
      </c>
      <c r="AJ2847" s="14">
        <f t="shared" si="1683"/>
        <v>0.64999999999999991</v>
      </c>
      <c r="AK2847" s="14">
        <f t="shared" si="1684"/>
        <v>0.87999999999999989</v>
      </c>
      <c r="AL2847" s="24">
        <f t="shared" si="1715"/>
        <v>956.60439640502625</v>
      </c>
      <c r="AM2847" s="14">
        <f t="shared" si="1716"/>
        <v>730.94478412370222</v>
      </c>
      <c r="AN2847" s="138" t="str">
        <f t="shared" si="1717"/>
        <v>modifiée</v>
      </c>
      <c r="AP2847" s="124"/>
    </row>
    <row r="2848" spans="2:42" x14ac:dyDescent="0.25">
      <c r="B2848" s="3">
        <f t="shared" si="1698"/>
        <v>14150</v>
      </c>
      <c r="C2848" s="14">
        <f t="shared" si="1699"/>
        <v>235.83333333333334</v>
      </c>
      <c r="D2848" s="11">
        <f t="shared" si="1700"/>
        <v>1150.1942308828689</v>
      </c>
      <c r="E2848" s="11">
        <f t="shared" si="1685"/>
        <v>1209.6023773048037</v>
      </c>
      <c r="F2848" s="11">
        <f t="shared" si="1701"/>
        <v>671.71426235231456</v>
      </c>
      <c r="G2848" s="11">
        <f t="shared" si="1686"/>
        <v>955.4323362626443</v>
      </c>
      <c r="H2848" s="11">
        <f t="shared" si="1687"/>
        <v>784.63637321528336</v>
      </c>
      <c r="I2848" s="24">
        <f t="shared" si="1702"/>
        <v>671.71426235231456</v>
      </c>
      <c r="J2848" s="12">
        <f t="shared" si="1688"/>
        <v>0.18623497653982252</v>
      </c>
      <c r="K2848" s="24">
        <f t="shared" si="1689"/>
        <v>862.15079293688757</v>
      </c>
      <c r="L2848" s="12">
        <f t="shared" si="1703"/>
        <v>0.13213768175677976</v>
      </c>
      <c r="M2848" s="24">
        <f t="shared" si="1704"/>
        <v>955.4323362626443</v>
      </c>
      <c r="N2848" s="12">
        <f t="shared" si="1690"/>
        <v>0.74105830475257228</v>
      </c>
      <c r="O2848" s="24">
        <f t="shared" si="1691"/>
        <v>650</v>
      </c>
      <c r="P2848" s="12">
        <f t="shared" si="1705"/>
        <v>0.17958235697310149</v>
      </c>
      <c r="Q2848" s="24">
        <f t="shared" si="1706"/>
        <v>784.63637321528336</v>
      </c>
      <c r="R2848" s="12">
        <f t="shared" si="1692"/>
        <v>0.32945790416169662</v>
      </c>
      <c r="S2848" s="24">
        <f t="shared" si="1693"/>
        <v>877.23722880133698</v>
      </c>
      <c r="T2848" s="12">
        <f t="shared" si="1707"/>
        <v>0.17042193632500366</v>
      </c>
      <c r="W2848" s="24">
        <f t="shared" si="1708"/>
        <v>1182.497677710352</v>
      </c>
      <c r="X2848" s="24">
        <f t="shared" si="1709"/>
        <v>650</v>
      </c>
      <c r="Y2848" s="13">
        <f t="shared" si="1694"/>
        <v>0.23365912160968039</v>
      </c>
      <c r="Z2848" s="24">
        <f t="shared" si="1695"/>
        <v>677.61748986129078</v>
      </c>
      <c r="AA2848" s="24">
        <f t="shared" si="1696"/>
        <v>9550.5953462536181</v>
      </c>
      <c r="AB2848" s="24">
        <f t="shared" si="1710"/>
        <v>983.5670254628177</v>
      </c>
      <c r="AC2848" s="24">
        <f t="shared" si="1711"/>
        <v>784.63637321528336</v>
      </c>
      <c r="AD2848" s="123">
        <f t="shared" si="1712"/>
        <v>14150</v>
      </c>
      <c r="AE2848" s="14">
        <f t="shared" si="1713"/>
        <v>235.83333333333334</v>
      </c>
      <c r="AF2848" s="24">
        <f t="shared" si="1697"/>
        <v>500</v>
      </c>
      <c r="AG2848" s="3">
        <f t="shared" si="1714"/>
        <v>-1</v>
      </c>
      <c r="AH2848" s="14">
        <f t="shared" si="1681"/>
        <v>0</v>
      </c>
      <c r="AI2848" s="14">
        <f t="shared" si="1682"/>
        <v>0</v>
      </c>
      <c r="AJ2848" s="14">
        <f t="shared" si="1683"/>
        <v>0.64999999999999991</v>
      </c>
      <c r="AK2848" s="14">
        <f t="shared" si="1684"/>
        <v>0.87999999999999989</v>
      </c>
      <c r="AL2848" s="24">
        <f t="shared" si="1715"/>
        <v>956.79140033449244</v>
      </c>
      <c r="AM2848" s="14">
        <f t="shared" si="1716"/>
        <v>731.08512295863295</v>
      </c>
      <c r="AN2848" s="138" t="str">
        <f t="shared" si="1717"/>
        <v>modifiée</v>
      </c>
      <c r="AP2848" s="124"/>
    </row>
    <row r="2849" spans="2:42" x14ac:dyDescent="0.25">
      <c r="B2849" s="3">
        <f t="shared" si="1698"/>
        <v>14155</v>
      </c>
      <c r="C2849" s="14">
        <f t="shared" si="1699"/>
        <v>235.91666666666666</v>
      </c>
      <c r="D2849" s="11">
        <f t="shared" si="1700"/>
        <v>1150.247137520515</v>
      </c>
      <c r="E2849" s="11">
        <f t="shared" si="1685"/>
        <v>1209.8231527311757</v>
      </c>
      <c r="F2849" s="11">
        <f t="shared" si="1701"/>
        <v>671.84640003407139</v>
      </c>
      <c r="G2849" s="11">
        <f t="shared" si="1686"/>
        <v>955.61191861961743</v>
      </c>
      <c r="H2849" s="11">
        <f t="shared" si="1687"/>
        <v>784.80679515160841</v>
      </c>
      <c r="I2849" s="24">
        <f t="shared" si="1702"/>
        <v>671.84640003407139</v>
      </c>
      <c r="J2849" s="12">
        <f t="shared" si="1688"/>
        <v>0.1861503816814547</v>
      </c>
      <c r="K2849" s="24">
        <f t="shared" si="1689"/>
        <v>862.54259188761432</v>
      </c>
      <c r="L2849" s="12">
        <f t="shared" si="1703"/>
        <v>0.13205951256832504</v>
      </c>
      <c r="M2849" s="24">
        <f t="shared" si="1704"/>
        <v>955.61191861961743</v>
      </c>
      <c r="N2849" s="12">
        <f t="shared" si="1690"/>
        <v>0.74105830475257228</v>
      </c>
      <c r="O2849" s="24">
        <f t="shared" si="1691"/>
        <v>650</v>
      </c>
      <c r="P2849" s="12">
        <f t="shared" si="1705"/>
        <v>0.17946434387709784</v>
      </c>
      <c r="Q2849" s="24">
        <f t="shared" si="1706"/>
        <v>784.80679515160841</v>
      </c>
      <c r="R2849" s="12">
        <f t="shared" si="1692"/>
        <v>0.32985358116968794</v>
      </c>
      <c r="S2849" s="24">
        <f t="shared" si="1693"/>
        <v>876.18493583922964</v>
      </c>
      <c r="T2849" s="12">
        <f t="shared" si="1707"/>
        <v>0.17055130247906367</v>
      </c>
      <c r="W2849" s="24">
        <f t="shared" si="1708"/>
        <v>1182.7313368319617</v>
      </c>
      <c r="X2849" s="24">
        <f t="shared" si="1709"/>
        <v>650</v>
      </c>
      <c r="Y2849" s="13">
        <f t="shared" si="1694"/>
        <v>0.23364923744964916</v>
      </c>
      <c r="Z2849" s="24">
        <f t="shared" si="1695"/>
        <v>677.29539748034995</v>
      </c>
      <c r="AA2849" s="24">
        <f t="shared" si="1696"/>
        <v>9550.4847686330231</v>
      </c>
      <c r="AB2849" s="24">
        <f t="shared" si="1710"/>
        <v>983.76906599178506</v>
      </c>
      <c r="AC2849" s="24">
        <f t="shared" si="1711"/>
        <v>784.80679515160841</v>
      </c>
      <c r="AD2849" s="123">
        <f t="shared" si="1712"/>
        <v>14155</v>
      </c>
      <c r="AE2849" s="14">
        <f t="shared" si="1713"/>
        <v>235.91666666666666</v>
      </c>
      <c r="AF2849" s="24">
        <f t="shared" si="1697"/>
        <v>500</v>
      </c>
      <c r="AG2849" s="3">
        <f t="shared" si="1714"/>
        <v>-1</v>
      </c>
      <c r="AH2849" s="14">
        <f t="shared" si="1681"/>
        <v>0</v>
      </c>
      <c r="AI2849" s="14">
        <f t="shared" si="1682"/>
        <v>0</v>
      </c>
      <c r="AJ2849" s="14">
        <f t="shared" si="1683"/>
        <v>0.64999999999999991</v>
      </c>
      <c r="AK2849" s="14">
        <f t="shared" si="1684"/>
        <v>0.87999999999999989</v>
      </c>
      <c r="AL2849" s="24">
        <f t="shared" si="1715"/>
        <v>956.97845637135174</v>
      </c>
      <c r="AM2849" s="14">
        <f t="shared" si="1716"/>
        <v>731.2255759107419</v>
      </c>
      <c r="AN2849" s="138" t="str">
        <f t="shared" si="1717"/>
        <v>modifiée</v>
      </c>
      <c r="AP2849" s="124"/>
    </row>
    <row r="2850" spans="2:42" x14ac:dyDescent="0.25">
      <c r="B2850" s="3">
        <f t="shared" si="1698"/>
        <v>14160</v>
      </c>
      <c r="C2850" s="14">
        <f t="shared" si="1699"/>
        <v>236</v>
      </c>
      <c r="D2850" s="11">
        <f t="shared" si="1700"/>
        <v>1150.3000254830324</v>
      </c>
      <c r="E2850" s="11">
        <f t="shared" si="1685"/>
        <v>1210.043928157548</v>
      </c>
      <c r="F2850" s="11">
        <f t="shared" si="1701"/>
        <v>671.97845954663967</v>
      </c>
      <c r="G2850" s="11">
        <f t="shared" si="1686"/>
        <v>955.79138296349447</v>
      </c>
      <c r="H2850" s="11">
        <f t="shared" si="1687"/>
        <v>784.97734645408752</v>
      </c>
      <c r="I2850" s="24">
        <f t="shared" si="1702"/>
        <v>671.97845954663967</v>
      </c>
      <c r="J2850" s="12">
        <f t="shared" si="1688"/>
        <v>0.18606557575610694</v>
      </c>
      <c r="K2850" s="24">
        <f t="shared" si="1689"/>
        <v>862.93572598756646</v>
      </c>
      <c r="L2850" s="12">
        <f t="shared" si="1703"/>
        <v>0.13198123428466646</v>
      </c>
      <c r="M2850" s="24">
        <f t="shared" si="1704"/>
        <v>955.79138296349447</v>
      </c>
      <c r="N2850" s="12">
        <f t="shared" si="1690"/>
        <v>0.74105830475257228</v>
      </c>
      <c r="O2850" s="24">
        <f t="shared" si="1691"/>
        <v>650</v>
      </c>
      <c r="P2850" s="12">
        <f t="shared" si="1705"/>
        <v>0.17934642343840931</v>
      </c>
      <c r="Q2850" s="24">
        <f t="shared" si="1706"/>
        <v>784.97734645408752</v>
      </c>
      <c r="R2850" s="12">
        <f t="shared" si="1692"/>
        <v>0.33024800077958755</v>
      </c>
      <c r="S2850" s="24">
        <f t="shared" si="1693"/>
        <v>875.13849643678714</v>
      </c>
      <c r="T2850" s="12">
        <f t="shared" si="1707"/>
        <v>0.17067985108471839</v>
      </c>
      <c r="W2850" s="24">
        <f t="shared" si="1708"/>
        <v>1182.9649860694115</v>
      </c>
      <c r="X2850" s="24">
        <f t="shared" si="1709"/>
        <v>650</v>
      </c>
      <c r="Y2850" s="13">
        <f t="shared" si="1694"/>
        <v>0.23363937144051861</v>
      </c>
      <c r="Z2850" s="24">
        <f t="shared" si="1695"/>
        <v>676.97355220341251</v>
      </c>
      <c r="AA2850" s="24">
        <f t="shared" si="1696"/>
        <v>9550.3747384473845</v>
      </c>
      <c r="AB2850" s="24">
        <f t="shared" si="1710"/>
        <v>983.97116626174943</v>
      </c>
      <c r="AC2850" s="24">
        <f t="shared" si="1711"/>
        <v>784.97734645408752</v>
      </c>
      <c r="AD2850" s="123">
        <f t="shared" si="1712"/>
        <v>14160</v>
      </c>
      <c r="AE2850" s="14">
        <f t="shared" si="1713"/>
        <v>236</v>
      </c>
      <c r="AF2850" s="24">
        <f t="shared" si="1697"/>
        <v>500</v>
      </c>
      <c r="AG2850" s="3">
        <f t="shared" si="1714"/>
        <v>-1</v>
      </c>
      <c r="AH2850" s="14">
        <f t="shared" si="1681"/>
        <v>0</v>
      </c>
      <c r="AI2850" s="14">
        <f t="shared" si="1682"/>
        <v>0</v>
      </c>
      <c r="AJ2850" s="14">
        <f t="shared" si="1683"/>
        <v>0.64999999999999991</v>
      </c>
      <c r="AK2850" s="14">
        <f t="shared" si="1684"/>
        <v>0.87999999999999989</v>
      </c>
      <c r="AL2850" s="24">
        <f t="shared" si="1715"/>
        <v>957.16556413745843</v>
      </c>
      <c r="AM2850" s="14">
        <f t="shared" si="1716"/>
        <v>731.36614220550553</v>
      </c>
      <c r="AN2850" s="138" t="str">
        <f t="shared" si="1717"/>
        <v>modifiée</v>
      </c>
      <c r="AP2850" s="124"/>
    </row>
    <row r="2851" spans="2:42" x14ac:dyDescent="0.25">
      <c r="B2851" s="3">
        <f t="shared" si="1698"/>
        <v>14165</v>
      </c>
      <c r="C2851" s="14">
        <f t="shared" si="1699"/>
        <v>236.08333333333334</v>
      </c>
      <c r="D2851" s="11">
        <f t="shared" si="1700"/>
        <v>1150.352894783601</v>
      </c>
      <c r="E2851" s="11">
        <f t="shared" si="1685"/>
        <v>1210.2647035839202</v>
      </c>
      <c r="F2851" s="11">
        <f t="shared" si="1701"/>
        <v>672.11044078092436</v>
      </c>
      <c r="G2851" s="11">
        <f t="shared" si="1686"/>
        <v>955.97072938693293</v>
      </c>
      <c r="H2851" s="11">
        <f t="shared" si="1687"/>
        <v>785.14802630517227</v>
      </c>
      <c r="I2851" s="24">
        <f t="shared" si="1702"/>
        <v>672.11044078092436</v>
      </c>
      <c r="J2851" s="12">
        <f t="shared" si="1688"/>
        <v>0.18598055808798525</v>
      </c>
      <c r="K2851" s="24">
        <f t="shared" si="1689"/>
        <v>863.33020153875611</v>
      </c>
      <c r="L2851" s="12">
        <f t="shared" si="1703"/>
        <v>0.13190284651587661</v>
      </c>
      <c r="M2851" s="24">
        <f t="shared" si="1704"/>
        <v>955.97072938693293</v>
      </c>
      <c r="N2851" s="12">
        <f t="shared" si="1690"/>
        <v>0.74105830475257228</v>
      </c>
      <c r="O2851" s="24">
        <f t="shared" si="1691"/>
        <v>650</v>
      </c>
      <c r="P2851" s="12">
        <f t="shared" si="1705"/>
        <v>0.17922859558307089</v>
      </c>
      <c r="Q2851" s="24">
        <f t="shared" si="1706"/>
        <v>785.14802630517227</v>
      </c>
      <c r="R2851" s="12">
        <f t="shared" si="1692"/>
        <v>0.330641166757281</v>
      </c>
      <c r="S2851" s="24">
        <f t="shared" si="1693"/>
        <v>874.09786775178941</v>
      </c>
      <c r="T2851" s="12">
        <f t="shared" si="1707"/>
        <v>0.17080758510151711</v>
      </c>
      <c r="W2851" s="24">
        <f t="shared" si="1708"/>
        <v>1183.1986254408521</v>
      </c>
      <c r="X2851" s="24">
        <f t="shared" si="1709"/>
        <v>650</v>
      </c>
      <c r="Y2851" s="13">
        <f t="shared" si="1694"/>
        <v>0.23362952350168129</v>
      </c>
      <c r="Z2851" s="24">
        <f t="shared" si="1695"/>
        <v>676.65195357670314</v>
      </c>
      <c r="AA2851" s="24">
        <f t="shared" si="1696"/>
        <v>9550.265252621959</v>
      </c>
      <c r="AB2851" s="24">
        <f t="shared" si="1710"/>
        <v>984.17332587301212</v>
      </c>
      <c r="AC2851" s="24">
        <f t="shared" si="1711"/>
        <v>785.14802630517227</v>
      </c>
      <c r="AD2851" s="123">
        <f t="shared" si="1712"/>
        <v>14165</v>
      </c>
      <c r="AE2851" s="14">
        <f t="shared" si="1713"/>
        <v>236.08333333333334</v>
      </c>
      <c r="AF2851" s="24">
        <f t="shared" si="1697"/>
        <v>500</v>
      </c>
      <c r="AG2851" s="3">
        <f t="shared" si="1714"/>
        <v>-1</v>
      </c>
      <c r="AH2851" s="14">
        <f t="shared" si="1681"/>
        <v>0</v>
      </c>
      <c r="AI2851" s="14">
        <f t="shared" si="1682"/>
        <v>0</v>
      </c>
      <c r="AJ2851" s="14">
        <f t="shared" si="1683"/>
        <v>0.64999999999999991</v>
      </c>
      <c r="AK2851" s="14">
        <f t="shared" si="1684"/>
        <v>0.87999999999999989</v>
      </c>
      <c r="AL2851" s="24">
        <f t="shared" si="1715"/>
        <v>957.35272325604763</v>
      </c>
      <c r="AM2851" s="14">
        <f t="shared" si="1716"/>
        <v>731.50682107124317</v>
      </c>
      <c r="AN2851" s="138" t="str">
        <f t="shared" si="1717"/>
        <v>modifiée</v>
      </c>
      <c r="AP2851" s="124"/>
    </row>
    <row r="2852" spans="2:42" x14ac:dyDescent="0.25">
      <c r="B2852" s="3">
        <f t="shared" si="1698"/>
        <v>14170</v>
      </c>
      <c r="C2852" s="14">
        <f t="shared" si="1699"/>
        <v>236.16666666666666</v>
      </c>
      <c r="D2852" s="11">
        <f t="shared" si="1700"/>
        <v>1150.4057454353858</v>
      </c>
      <c r="E2852" s="11">
        <f t="shared" si="1685"/>
        <v>1210.4854790102922</v>
      </c>
      <c r="F2852" s="11">
        <f t="shared" si="1701"/>
        <v>672.24234362744028</v>
      </c>
      <c r="G2852" s="11">
        <f t="shared" si="1686"/>
        <v>956.14995798251596</v>
      </c>
      <c r="H2852" s="11">
        <f t="shared" si="1687"/>
        <v>785.31883389027382</v>
      </c>
      <c r="I2852" s="24">
        <f t="shared" si="1702"/>
        <v>672.24234362744028</v>
      </c>
      <c r="J2852" s="12">
        <f t="shared" si="1688"/>
        <v>0.18589532799896447</v>
      </c>
      <c r="K2852" s="24">
        <f t="shared" si="1689"/>
        <v>863.72602488043742</v>
      </c>
      <c r="L2852" s="12">
        <f t="shared" si="1703"/>
        <v>0.13182434887060213</v>
      </c>
      <c r="M2852" s="24">
        <f t="shared" si="1704"/>
        <v>956.14995798251596</v>
      </c>
      <c r="N2852" s="12">
        <f t="shared" si="1690"/>
        <v>0.74105830475257228</v>
      </c>
      <c r="O2852" s="24">
        <f t="shared" si="1691"/>
        <v>650</v>
      </c>
      <c r="P2852" s="12">
        <f t="shared" si="1705"/>
        <v>0.17911086023733111</v>
      </c>
      <c r="Q2852" s="24">
        <f t="shared" si="1706"/>
        <v>785.31883389027382</v>
      </c>
      <c r="R2852" s="12">
        <f t="shared" si="1692"/>
        <v>0.33103308287180716</v>
      </c>
      <c r="S2852" s="24">
        <f t="shared" si="1693"/>
        <v>873.06300731707711</v>
      </c>
      <c r="T2852" s="12">
        <f t="shared" si="1707"/>
        <v>0.1709345074862314</v>
      </c>
      <c r="W2852" s="24">
        <f t="shared" si="1708"/>
        <v>1183.4322549643537</v>
      </c>
      <c r="X2852" s="24">
        <f t="shared" si="1709"/>
        <v>650</v>
      </c>
      <c r="Y2852" s="13">
        <f t="shared" si="1694"/>
        <v>0.23361969355299109</v>
      </c>
      <c r="Z2852" s="24">
        <f t="shared" si="1695"/>
        <v>676.33060114846444</v>
      </c>
      <c r="AA2852" s="24">
        <f t="shared" si="1696"/>
        <v>9550.1563081001859</v>
      </c>
      <c r="AB2852" s="24">
        <f t="shared" si="1710"/>
        <v>984.3755444273138</v>
      </c>
      <c r="AC2852" s="24">
        <f t="shared" si="1711"/>
        <v>785.31883389027382</v>
      </c>
      <c r="AD2852" s="123">
        <f t="shared" si="1712"/>
        <v>14170</v>
      </c>
      <c r="AE2852" s="14">
        <f t="shared" si="1713"/>
        <v>236.16666666666666</v>
      </c>
      <c r="AF2852" s="24">
        <f t="shared" si="1697"/>
        <v>500</v>
      </c>
      <c r="AG2852" s="3">
        <f t="shared" si="1714"/>
        <v>-1</v>
      </c>
      <c r="AH2852" s="14">
        <f t="shared" si="1681"/>
        <v>0</v>
      </c>
      <c r="AI2852" s="14">
        <f t="shared" si="1682"/>
        <v>0</v>
      </c>
      <c r="AJ2852" s="14">
        <f t="shared" si="1683"/>
        <v>0.64999999999999991</v>
      </c>
      <c r="AK2852" s="14">
        <f t="shared" si="1684"/>
        <v>0.87999999999999989</v>
      </c>
      <c r="AL2852" s="24">
        <f t="shared" si="1715"/>
        <v>957.53993335173345</v>
      </c>
      <c r="AM2852" s="14">
        <f t="shared" si="1716"/>
        <v>731.64761173911313</v>
      </c>
      <c r="AN2852" s="138" t="str">
        <f t="shared" si="1717"/>
        <v>modifiée</v>
      </c>
      <c r="AP2852" s="124"/>
    </row>
    <row r="2853" spans="2:42" x14ac:dyDescent="0.25">
      <c r="B2853" s="3">
        <f t="shared" si="1698"/>
        <v>14175</v>
      </c>
      <c r="C2853" s="14">
        <f t="shared" si="1699"/>
        <v>236.25</v>
      </c>
      <c r="D2853" s="11">
        <f t="shared" si="1700"/>
        <v>1150.4585774515385</v>
      </c>
      <c r="E2853" s="11">
        <f t="shared" si="1685"/>
        <v>1210.7062544366645</v>
      </c>
      <c r="F2853" s="11">
        <f t="shared" si="1701"/>
        <v>672.3741679763109</v>
      </c>
      <c r="G2853" s="11">
        <f t="shared" si="1686"/>
        <v>956.32906884275326</v>
      </c>
      <c r="H2853" s="11">
        <f t="shared" si="1687"/>
        <v>785.48976839776003</v>
      </c>
      <c r="I2853" s="24">
        <f t="shared" si="1702"/>
        <v>672.3741679763109</v>
      </c>
      <c r="J2853" s="12">
        <f t="shared" si="1688"/>
        <v>0.18580988480858113</v>
      </c>
      <c r="K2853" s="24">
        <f t="shared" si="1689"/>
        <v>864.12320238936763</v>
      </c>
      <c r="L2853" s="12">
        <f t="shared" si="1703"/>
        <v>0.13174574095599964</v>
      </c>
      <c r="M2853" s="24">
        <f t="shared" si="1704"/>
        <v>956.32906884275326</v>
      </c>
      <c r="N2853" s="12">
        <f t="shared" si="1690"/>
        <v>0.74105830475257228</v>
      </c>
      <c r="O2853" s="24">
        <f t="shared" si="1691"/>
        <v>650</v>
      </c>
      <c r="P2853" s="12">
        <f t="shared" si="1705"/>
        <v>0.17899321732740744</v>
      </c>
      <c r="Q2853" s="24">
        <f t="shared" si="1706"/>
        <v>785.48976839776003</v>
      </c>
      <c r="R2853" s="12">
        <f t="shared" si="1692"/>
        <v>0.33142375289508141</v>
      </c>
      <c r="S2853" s="24">
        <f t="shared" si="1693"/>
        <v>872.03387303684235</v>
      </c>
      <c r="T2853" s="12">
        <f t="shared" si="1707"/>
        <v>0.17106062119260931</v>
      </c>
      <c r="W2853" s="24">
        <f t="shared" si="1708"/>
        <v>1183.6658746579067</v>
      </c>
      <c r="X2853" s="24">
        <f t="shared" si="1709"/>
        <v>650</v>
      </c>
      <c r="Y2853" s="13">
        <f t="shared" si="1694"/>
        <v>0.23360988151476805</v>
      </c>
      <c r="Z2853" s="24">
        <f t="shared" si="1695"/>
        <v>676.0094944689456</v>
      </c>
      <c r="AA2853" s="24">
        <f t="shared" si="1696"/>
        <v>9550.0479018438928</v>
      </c>
      <c r="AB2853" s="24">
        <f t="shared" si="1710"/>
        <v>984.57782152783329</v>
      </c>
      <c r="AC2853" s="24">
        <f t="shared" si="1711"/>
        <v>785.48976839776003</v>
      </c>
      <c r="AD2853" s="123">
        <f t="shared" si="1712"/>
        <v>14175</v>
      </c>
      <c r="AE2853" s="14">
        <f t="shared" si="1713"/>
        <v>236.25</v>
      </c>
      <c r="AF2853" s="24">
        <f t="shared" si="1697"/>
        <v>500</v>
      </c>
      <c r="AG2853" s="3">
        <f t="shared" si="1714"/>
        <v>-1</v>
      </c>
      <c r="AH2853" s="14">
        <f t="shared" si="1681"/>
        <v>0</v>
      </c>
      <c r="AI2853" s="14">
        <f t="shared" si="1682"/>
        <v>0</v>
      </c>
      <c r="AJ2853" s="14">
        <f t="shared" si="1683"/>
        <v>0.64999999999999991</v>
      </c>
      <c r="AK2853" s="14">
        <f t="shared" si="1684"/>
        <v>0.87999999999999989</v>
      </c>
      <c r="AL2853" s="24">
        <f t="shared" si="1715"/>
        <v>957.72719405050884</v>
      </c>
      <c r="AM2853" s="14">
        <f t="shared" si="1716"/>
        <v>731.78851344311101</v>
      </c>
      <c r="AN2853" s="138" t="str">
        <f t="shared" si="1717"/>
        <v>modifiée</v>
      </c>
      <c r="AP2853" s="124"/>
    </row>
    <row r="2854" spans="2:42" x14ac:dyDescent="0.25">
      <c r="B2854" s="3">
        <f t="shared" si="1698"/>
        <v>14180</v>
      </c>
      <c r="C2854" s="14">
        <f t="shared" si="1699"/>
        <v>236.33333333333334</v>
      </c>
      <c r="D2854" s="11">
        <f t="shared" si="1700"/>
        <v>1150.5113908451967</v>
      </c>
      <c r="E2854" s="11">
        <f t="shared" si="1685"/>
        <v>1210.9270298630368</v>
      </c>
      <c r="F2854" s="11">
        <f t="shared" si="1701"/>
        <v>672.50591371726694</v>
      </c>
      <c r="G2854" s="11">
        <f t="shared" si="1686"/>
        <v>956.50806206008065</v>
      </c>
      <c r="H2854" s="11">
        <f t="shared" si="1687"/>
        <v>785.66082901895265</v>
      </c>
      <c r="I2854" s="24">
        <f t="shared" si="1702"/>
        <v>672.50591371726694</v>
      </c>
      <c r="J2854" s="12">
        <f t="shared" si="1688"/>
        <v>0.18572422783402781</v>
      </c>
      <c r="K2854" s="24">
        <f t="shared" si="1689"/>
        <v>864.5217404800693</v>
      </c>
      <c r="L2854" s="12">
        <f t="shared" si="1703"/>
        <v>0.13166702237775638</v>
      </c>
      <c r="M2854" s="24">
        <f t="shared" si="1704"/>
        <v>956.50806206008065</v>
      </c>
      <c r="N2854" s="12">
        <f t="shared" si="1690"/>
        <v>0.74105830475257228</v>
      </c>
      <c r="O2854" s="24">
        <f t="shared" si="1691"/>
        <v>650</v>
      </c>
      <c r="P2854" s="12">
        <f t="shared" si="1705"/>
        <v>0.17887566677959155</v>
      </c>
      <c r="Q2854" s="24">
        <f t="shared" si="1706"/>
        <v>785.66082901895265</v>
      </c>
      <c r="R2854" s="12">
        <f t="shared" si="1692"/>
        <v>0.33181318060162374</v>
      </c>
      <c r="S2854" s="24">
        <f t="shared" si="1693"/>
        <v>871.01042318295686</v>
      </c>
      <c r="T2854" s="12">
        <f t="shared" si="1707"/>
        <v>0.171185929171285</v>
      </c>
      <c r="W2854" s="24">
        <f t="shared" si="1708"/>
        <v>1183.8994845394213</v>
      </c>
      <c r="X2854" s="24">
        <f t="shared" si="1709"/>
        <v>650</v>
      </c>
      <c r="Y2854" s="13">
        <f t="shared" si="1694"/>
        <v>0.23360008730778159</v>
      </c>
      <c r="Z2854" s="24">
        <f t="shared" si="1695"/>
        <v>675.68863309038534</v>
      </c>
      <c r="AA2854" s="24">
        <f t="shared" si="1696"/>
        <v>9549.9400308326021</v>
      </c>
      <c r="AB2854" s="24">
        <f t="shared" si="1710"/>
        <v>984.780156779187</v>
      </c>
      <c r="AC2854" s="24">
        <f t="shared" si="1711"/>
        <v>785.66082901895265</v>
      </c>
      <c r="AD2854" s="123">
        <f t="shared" si="1712"/>
        <v>14180</v>
      </c>
      <c r="AE2854" s="14">
        <f t="shared" si="1713"/>
        <v>236.33333333333334</v>
      </c>
      <c r="AF2854" s="24">
        <f t="shared" si="1697"/>
        <v>500</v>
      </c>
      <c r="AG2854" s="3">
        <f t="shared" si="1714"/>
        <v>-1</v>
      </c>
      <c r="AH2854" s="14">
        <f t="shared" ref="AH2854:AH2917" si="1718">IF(AC2854&lt;=450,AthetaR30_0,IF(AC2854&gt;=650,AthetaR30_2,(IF(AC2854&lt;=550,AthetaR30_0+(AthetaR30_1-AthetaR30_0)/100*(AC2854-450),AthetaR30_1+(AthetaR30_2-AthetaR30_1)/100*(AC2854-550)))))</f>
        <v>0</v>
      </c>
      <c r="AI2854" s="14">
        <f t="shared" ref="AI2854:AI2917" si="1719">IF(AC2854&lt;=450,AthetaR60_0,IF(AC2854&gt;=650,AthetaR60_2,(IF(AC2854&lt;=550,AthetaR60_0+(AthetaR60_1-AthetaR60_0)/100*(AC2854-450),AthetaR60_1+(AthetaR60_2-AthetaR60_1)/100*(AC2854-550)))))</f>
        <v>0</v>
      </c>
      <c r="AJ2854" s="14">
        <f t="shared" ref="AJ2854:AJ2917" si="1720">IF(AC2854&lt;=450,AthetaR90_0,IF(AC2854&gt;=650,AthetaR90_2,(IF(AC2854&lt;=550,AthetaR90_0+(AthetaR90_1-AthetaR90_0)/100*(AC2854-450),AthetaR90_1+(AthetaR90_2-AthetaR90_1)/100*(AC2854-550)))))</f>
        <v>0.64999999999999991</v>
      </c>
      <c r="AK2854" s="14">
        <f t="shared" ref="AK2854:AK2917" si="1721">IF(AC2854&lt;=450,AthetaR120_0,IF(AC2854&gt;=650,AthetaR120_2,(IF(AC2854&lt;=550,AthetaR120_0+(AthetaR120_1-AthetaR120_0)/100*(AC2854-450),AthetaR120_1+(AthetaR120_2-AthetaR120_1)/100*(AC2854-550)))))</f>
        <v>0.87999999999999989</v>
      </c>
      <c r="AL2854" s="24">
        <f t="shared" si="1715"/>
        <v>957.91450497974324</v>
      </c>
      <c r="AM2854" s="14">
        <f t="shared" si="1716"/>
        <v>731.92952542006503</v>
      </c>
      <c r="AN2854" s="138" t="str">
        <f t="shared" si="1717"/>
        <v>modifiée</v>
      </c>
      <c r="AP2854" s="124"/>
    </row>
    <row r="2855" spans="2:42" x14ac:dyDescent="0.25">
      <c r="B2855" s="3">
        <f t="shared" si="1698"/>
        <v>14185</v>
      </c>
      <c r="C2855" s="14">
        <f t="shared" si="1699"/>
        <v>236.41666666666666</v>
      </c>
      <c r="D2855" s="11">
        <f t="shared" si="1700"/>
        <v>1150.5641856294837</v>
      </c>
      <c r="E2855" s="11">
        <f t="shared" si="1685"/>
        <v>1211.147805289409</v>
      </c>
      <c r="F2855" s="11">
        <f t="shared" si="1701"/>
        <v>672.6375807396447</v>
      </c>
      <c r="G2855" s="11">
        <f t="shared" si="1686"/>
        <v>956.68693772686026</v>
      </c>
      <c r="H2855" s="11">
        <f t="shared" si="1687"/>
        <v>785.83201494812397</v>
      </c>
      <c r="I2855" s="24">
        <f t="shared" si="1702"/>
        <v>672.6375807396447</v>
      </c>
      <c r="J2855" s="12">
        <f t="shared" si="1688"/>
        <v>0.18563835639014667</v>
      </c>
      <c r="K2855" s="24">
        <f t="shared" si="1689"/>
        <v>864.92164560509445</v>
      </c>
      <c r="L2855" s="12">
        <f t="shared" si="1703"/>
        <v>0.13158819274008979</v>
      </c>
      <c r="M2855" s="24">
        <f t="shared" si="1704"/>
        <v>956.68693772686026</v>
      </c>
      <c r="N2855" s="12">
        <f t="shared" si="1690"/>
        <v>0.74105830475257228</v>
      </c>
      <c r="O2855" s="24">
        <f t="shared" si="1691"/>
        <v>650</v>
      </c>
      <c r="P2855" s="12">
        <f t="shared" si="1705"/>
        <v>0.17875820852026589</v>
      </c>
      <c r="Q2855" s="24">
        <f t="shared" si="1706"/>
        <v>785.83201494812397</v>
      </c>
      <c r="R2855" s="12">
        <f t="shared" si="1692"/>
        <v>0.3322013697682909</v>
      </c>
      <c r="S2855" s="24">
        <f t="shared" si="1693"/>
        <v>869.99261639134238</v>
      </c>
      <c r="T2855" s="12">
        <f t="shared" si="1707"/>
        <v>0.17131043436965193</v>
      </c>
      <c r="W2855" s="24">
        <f t="shared" si="1708"/>
        <v>1184.1330846267292</v>
      </c>
      <c r="X2855" s="24">
        <f t="shared" si="1709"/>
        <v>650</v>
      </c>
      <c r="Y2855" s="13">
        <f t="shared" si="1694"/>
        <v>0.23359031085325929</v>
      </c>
      <c r="Z2855" s="24">
        <f t="shared" si="1695"/>
        <v>675.36801656699481</v>
      </c>
      <c r="AA2855" s="24">
        <f t="shared" si="1696"/>
        <v>9549.8326920639065</v>
      </c>
      <c r="AB2855" s="24">
        <f t="shared" si="1710"/>
        <v>984.98254978742659</v>
      </c>
      <c r="AC2855" s="24">
        <f t="shared" si="1711"/>
        <v>785.83201494812397</v>
      </c>
      <c r="AD2855" s="123">
        <f t="shared" si="1712"/>
        <v>14185</v>
      </c>
      <c r="AE2855" s="14">
        <f t="shared" si="1713"/>
        <v>236.41666666666666</v>
      </c>
      <c r="AF2855" s="24">
        <f t="shared" si="1697"/>
        <v>500</v>
      </c>
      <c r="AG2855" s="3">
        <f t="shared" si="1714"/>
        <v>-1</v>
      </c>
      <c r="AH2855" s="14">
        <f t="shared" si="1718"/>
        <v>0</v>
      </c>
      <c r="AI2855" s="14">
        <f t="shared" si="1719"/>
        <v>0</v>
      </c>
      <c r="AJ2855" s="14">
        <f t="shared" si="1720"/>
        <v>0.64999999999999991</v>
      </c>
      <c r="AK2855" s="14">
        <f t="shared" si="1721"/>
        <v>0.87999999999999989</v>
      </c>
      <c r="AL2855" s="24">
        <f t="shared" si="1715"/>
        <v>958.10186576818171</v>
      </c>
      <c r="AM2855" s="14">
        <f t="shared" si="1716"/>
        <v>732.07064690963421</v>
      </c>
      <c r="AN2855" s="138" t="str">
        <f t="shared" si="1717"/>
        <v>modifiée</v>
      </c>
      <c r="AP2855" s="124"/>
    </row>
    <row r="2856" spans="2:42" x14ac:dyDescent="0.25">
      <c r="B2856" s="3">
        <f t="shared" si="1698"/>
        <v>14190</v>
      </c>
      <c r="C2856" s="14">
        <f t="shared" si="1699"/>
        <v>236.5</v>
      </c>
      <c r="D2856" s="11">
        <f t="shared" si="1700"/>
        <v>1150.6169618175097</v>
      </c>
      <c r="E2856" s="11">
        <f t="shared" si="1685"/>
        <v>1211.3685807157813</v>
      </c>
      <c r="F2856" s="11">
        <f t="shared" si="1701"/>
        <v>672.76916893238479</v>
      </c>
      <c r="G2856" s="11">
        <f t="shared" si="1686"/>
        <v>956.86569593538059</v>
      </c>
      <c r="H2856" s="11">
        <f t="shared" si="1687"/>
        <v>786.00332538249359</v>
      </c>
      <c r="I2856" s="24">
        <f t="shared" si="1702"/>
        <v>672.76916893238479</v>
      </c>
      <c r="J2856" s="12">
        <f t="shared" si="1688"/>
        <v>0.18555226978942332</v>
      </c>
      <c r="K2856" s="24">
        <f t="shared" si="1689"/>
        <v>865.32292425529181</v>
      </c>
      <c r="L2856" s="12">
        <f t="shared" si="1703"/>
        <v>0.13150925164571373</v>
      </c>
      <c r="M2856" s="24">
        <f t="shared" si="1704"/>
        <v>956.86569593538059</v>
      </c>
      <c r="N2856" s="12">
        <f t="shared" si="1690"/>
        <v>0.74105830475257228</v>
      </c>
      <c r="O2856" s="24">
        <f t="shared" si="1691"/>
        <v>650</v>
      </c>
      <c r="P2856" s="12">
        <f t="shared" si="1705"/>
        <v>0.17864084247578252</v>
      </c>
      <c r="Q2856" s="24">
        <f t="shared" si="1706"/>
        <v>786.00332538249359</v>
      </c>
      <c r="R2856" s="12">
        <f t="shared" si="1692"/>
        <v>0.33258832417401213</v>
      </c>
      <c r="S2856" s="24">
        <f t="shared" si="1693"/>
        <v>868.98041165837833</v>
      </c>
      <c r="T2856" s="12">
        <f t="shared" si="1707"/>
        <v>0.17143413973167812</v>
      </c>
      <c r="W2856" s="24">
        <f t="shared" si="1708"/>
        <v>1184.3666749375825</v>
      </c>
      <c r="X2856" s="24">
        <f t="shared" si="1709"/>
        <v>650</v>
      </c>
      <c r="Y2856" s="13">
        <f t="shared" si="1694"/>
        <v>0.23358055207288031</v>
      </c>
      <c r="Z2856" s="24">
        <f t="shared" si="1695"/>
        <v>675.04764445496903</v>
      </c>
      <c r="AA2856" s="24">
        <f t="shared" si="1696"/>
        <v>9549.7258825531935</v>
      </c>
      <c r="AB2856" s="24">
        <f t="shared" si="1710"/>
        <v>985.18500016003804</v>
      </c>
      <c r="AC2856" s="24">
        <f t="shared" si="1711"/>
        <v>786.00332538249359</v>
      </c>
      <c r="AD2856" s="123">
        <f t="shared" si="1712"/>
        <v>14190</v>
      </c>
      <c r="AE2856" s="14">
        <f t="shared" si="1713"/>
        <v>236.5</v>
      </c>
      <c r="AF2856" s="24">
        <f t="shared" si="1697"/>
        <v>500</v>
      </c>
      <c r="AG2856" s="3">
        <f t="shared" si="1714"/>
        <v>-1</v>
      </c>
      <c r="AH2856" s="14">
        <f t="shared" si="1718"/>
        <v>0</v>
      </c>
      <c r="AI2856" s="14">
        <f t="shared" si="1719"/>
        <v>0</v>
      </c>
      <c r="AJ2856" s="14">
        <f t="shared" si="1720"/>
        <v>0.64999999999999991</v>
      </c>
      <c r="AK2856" s="14">
        <f t="shared" si="1721"/>
        <v>0.87999999999999989</v>
      </c>
      <c r="AL2856" s="24">
        <f t="shared" si="1715"/>
        <v>958.2892760459431</v>
      </c>
      <c r="AM2856" s="14">
        <f t="shared" si="1716"/>
        <v>732.21187715430358</v>
      </c>
      <c r="AN2856" s="138" t="str">
        <f t="shared" si="1717"/>
        <v>modifiée</v>
      </c>
      <c r="AP2856" s="124"/>
    </row>
    <row r="2857" spans="2:42" x14ac:dyDescent="0.25">
      <c r="B2857" s="3">
        <f t="shared" si="1698"/>
        <v>14195</v>
      </c>
      <c r="C2857" s="14">
        <f t="shared" si="1699"/>
        <v>236.58333333333334</v>
      </c>
      <c r="D2857" s="11">
        <f t="shared" si="1700"/>
        <v>1150.6697194223705</v>
      </c>
      <c r="E2857" s="11">
        <f t="shared" si="1685"/>
        <v>1211.5893561421535</v>
      </c>
      <c r="F2857" s="11">
        <f t="shared" si="1701"/>
        <v>672.90067818403054</v>
      </c>
      <c r="G2857" s="11">
        <f t="shared" si="1686"/>
        <v>957.04433677785642</v>
      </c>
      <c r="H2857" s="11">
        <f t="shared" si="1687"/>
        <v>786.17475952222526</v>
      </c>
      <c r="I2857" s="24">
        <f t="shared" si="1702"/>
        <v>672.90067818403054</v>
      </c>
      <c r="J2857" s="12">
        <f t="shared" si="1688"/>
        <v>0.18546596734198104</v>
      </c>
      <c r="K2857" s="24">
        <f t="shared" si="1689"/>
        <v>865.72558296007458</v>
      </c>
      <c r="L2857" s="12">
        <f t="shared" si="1703"/>
        <v>0.13143019869587591</v>
      </c>
      <c r="M2857" s="24">
        <f t="shared" si="1704"/>
        <v>957.04433677785642</v>
      </c>
      <c r="N2857" s="12">
        <f t="shared" si="1690"/>
        <v>0.74105830475257228</v>
      </c>
      <c r="O2857" s="24">
        <f t="shared" si="1691"/>
        <v>650</v>
      </c>
      <c r="P2857" s="12">
        <f t="shared" si="1705"/>
        <v>0.17852356857263707</v>
      </c>
      <c r="Q2857" s="24">
        <f t="shared" si="1706"/>
        <v>786.17475952222526</v>
      </c>
      <c r="R2857" s="12">
        <f t="shared" si="1692"/>
        <v>0.33297404759952998</v>
      </c>
      <c r="S2857" s="24">
        <f t="shared" si="1693"/>
        <v>867.97376833734688</v>
      </c>
      <c r="T2857" s="12">
        <f t="shared" si="1707"/>
        <v>0.17155704819785367</v>
      </c>
      <c r="W2857" s="24">
        <f t="shared" si="1708"/>
        <v>1184.6002554896554</v>
      </c>
      <c r="X2857" s="24">
        <f t="shared" si="1709"/>
        <v>650</v>
      </c>
      <c r="Y2857" s="13">
        <f t="shared" si="1694"/>
        <v>0.23357081088877332</v>
      </c>
      <c r="Z2857" s="24">
        <f t="shared" si="1695"/>
        <v>674.72751631245274</v>
      </c>
      <c r="AA2857" s="24">
        <f t="shared" si="1696"/>
        <v>9549.6195993335714</v>
      </c>
      <c r="AB2857" s="24">
        <f t="shared" si="1710"/>
        <v>985.38750750594033</v>
      </c>
      <c r="AC2857" s="24">
        <f t="shared" si="1711"/>
        <v>786.17475952222526</v>
      </c>
      <c r="AD2857" s="123">
        <f t="shared" si="1712"/>
        <v>14195</v>
      </c>
      <c r="AE2857" s="14">
        <f t="shared" si="1713"/>
        <v>236.58333333333334</v>
      </c>
      <c r="AF2857" s="24">
        <f t="shared" si="1697"/>
        <v>500</v>
      </c>
      <c r="AG2857" s="3">
        <f t="shared" si="1714"/>
        <v>-1</v>
      </c>
      <c r="AH2857" s="14">
        <f t="shared" si="1718"/>
        <v>0</v>
      </c>
      <c r="AI2857" s="14">
        <f t="shared" si="1719"/>
        <v>0</v>
      </c>
      <c r="AJ2857" s="14">
        <f t="shared" si="1720"/>
        <v>0.64999999999999991</v>
      </c>
      <c r="AK2857" s="14">
        <f t="shared" si="1721"/>
        <v>0.87999999999999989</v>
      </c>
      <c r="AL2857" s="24">
        <f t="shared" si="1715"/>
        <v>958.47673544451868</v>
      </c>
      <c r="AM2857" s="14">
        <f t="shared" si="1716"/>
        <v>732.35321539938184</v>
      </c>
      <c r="AN2857" s="138" t="str">
        <f t="shared" si="1717"/>
        <v>modifiée</v>
      </c>
      <c r="AP2857" s="124"/>
    </row>
    <row r="2858" spans="2:42" x14ac:dyDescent="0.25">
      <c r="B2858" s="3">
        <f t="shared" si="1698"/>
        <v>14200</v>
      </c>
      <c r="C2858" s="14">
        <f t="shared" si="1699"/>
        <v>236.66666666666666</v>
      </c>
      <c r="D2858" s="11">
        <f t="shared" si="1700"/>
        <v>1150.7224584571484</v>
      </c>
      <c r="E2858" s="11">
        <f t="shared" si="1685"/>
        <v>1211.8101315685258</v>
      </c>
      <c r="F2858" s="11">
        <f t="shared" si="1701"/>
        <v>673.03210838272639</v>
      </c>
      <c r="G2858" s="11">
        <f t="shared" si="1686"/>
        <v>957.222860346429</v>
      </c>
      <c r="H2858" s="11">
        <f t="shared" si="1687"/>
        <v>786.34631657042314</v>
      </c>
      <c r="I2858" s="24">
        <f t="shared" si="1702"/>
        <v>673.03210838272639</v>
      </c>
      <c r="J2858" s="12">
        <f t="shared" si="1688"/>
        <v>0.18537944835557404</v>
      </c>
      <c r="K2858" s="24">
        <f t="shared" si="1689"/>
        <v>866.1296282876915</v>
      </c>
      <c r="L2858" s="12">
        <f t="shared" si="1703"/>
        <v>0.13135103349031541</v>
      </c>
      <c r="M2858" s="24">
        <f t="shared" si="1704"/>
        <v>957.222860346429</v>
      </c>
      <c r="N2858" s="12">
        <f t="shared" si="1690"/>
        <v>0.74105830475257228</v>
      </c>
      <c r="O2858" s="24">
        <f t="shared" si="1691"/>
        <v>650</v>
      </c>
      <c r="P2858" s="12">
        <f t="shared" si="1705"/>
        <v>0.17840638673731174</v>
      </c>
      <c r="Q2858" s="24">
        <f t="shared" si="1706"/>
        <v>786.34631657042314</v>
      </c>
      <c r="R2858" s="12">
        <f t="shared" si="1692"/>
        <v>0.3333585438271453</v>
      </c>
      <c r="S2858" s="24">
        <f t="shared" si="1693"/>
        <v>866.97264613491802</v>
      </c>
      <c r="T2858" s="12">
        <f t="shared" si="1707"/>
        <v>0.17167916270499572</v>
      </c>
      <c r="W2858" s="24">
        <f t="shared" si="1708"/>
        <v>1184.8338263005442</v>
      </c>
      <c r="X2858" s="24">
        <f t="shared" si="1709"/>
        <v>650</v>
      </c>
      <c r="Y2858" s="13">
        <f t="shared" si="1694"/>
        <v>0.2335610872235144</v>
      </c>
      <c r="Z2858" s="24">
        <f t="shared" si="1695"/>
        <v>674.40763169954039</v>
      </c>
      <c r="AA2858" s="24">
        <f t="shared" si="1696"/>
        <v>9549.5138394557816</v>
      </c>
      <c r="AB2858" s="24">
        <f t="shared" si="1710"/>
        <v>985.59007143548365</v>
      </c>
      <c r="AC2858" s="24">
        <f t="shared" si="1711"/>
        <v>786.34631657042314</v>
      </c>
      <c r="AD2858" s="123">
        <f t="shared" si="1712"/>
        <v>14200</v>
      </c>
      <c r="AE2858" s="14">
        <f t="shared" si="1713"/>
        <v>236.66666666666666</v>
      </c>
      <c r="AF2858" s="24">
        <f t="shared" si="1697"/>
        <v>500</v>
      </c>
      <c r="AG2858" s="3">
        <f t="shared" si="1714"/>
        <v>-1</v>
      </c>
      <c r="AH2858" s="14">
        <f t="shared" si="1718"/>
        <v>0</v>
      </c>
      <c r="AI2858" s="14">
        <f t="shared" si="1719"/>
        <v>0</v>
      </c>
      <c r="AJ2858" s="14">
        <f t="shared" si="1720"/>
        <v>0.64999999999999991</v>
      </c>
      <c r="AK2858" s="14">
        <f t="shared" si="1721"/>
        <v>0.87999999999999989</v>
      </c>
      <c r="AL2858" s="24">
        <f t="shared" si="1715"/>
        <v>958.66424359677058</v>
      </c>
      <c r="AM2858" s="14">
        <f t="shared" si="1716"/>
        <v>732.49466089299699</v>
      </c>
      <c r="AN2858" s="138" t="str">
        <f t="shared" si="1717"/>
        <v>modifiée</v>
      </c>
      <c r="AP2858" s="124"/>
    </row>
    <row r="2859" spans="2:42" x14ac:dyDescent="0.25">
      <c r="B2859" s="3">
        <f t="shared" si="1698"/>
        <v>14205</v>
      </c>
      <c r="C2859" s="14">
        <f t="shared" si="1699"/>
        <v>236.75</v>
      </c>
      <c r="D2859" s="11">
        <f t="shared" si="1700"/>
        <v>1150.7751789349113</v>
      </c>
      <c r="E2859" s="11">
        <f t="shared" si="1685"/>
        <v>1212.030906994898</v>
      </c>
      <c r="F2859" s="11">
        <f t="shared" si="1701"/>
        <v>673.16345941621671</v>
      </c>
      <c r="G2859" s="11">
        <f t="shared" si="1686"/>
        <v>957.40126673316627</v>
      </c>
      <c r="H2859" s="11">
        <f t="shared" si="1687"/>
        <v>786.51799573312815</v>
      </c>
      <c r="I2859" s="24">
        <f t="shared" si="1702"/>
        <v>673.16345941621671</v>
      </c>
      <c r="J2859" s="12">
        <f t="shared" si="1688"/>
        <v>0.18529271213558196</v>
      </c>
      <c r="K2859" s="24">
        <f t="shared" si="1689"/>
        <v>866.53506684550075</v>
      </c>
      <c r="L2859" s="12">
        <f t="shared" si="1703"/>
        <v>0.1312717556272959</v>
      </c>
      <c r="M2859" s="24">
        <f t="shared" si="1704"/>
        <v>957.40126673316627</v>
      </c>
      <c r="N2859" s="12">
        <f t="shared" si="1690"/>
        <v>0.74105830475257228</v>
      </c>
      <c r="O2859" s="24">
        <f t="shared" si="1691"/>
        <v>650</v>
      </c>
      <c r="P2859" s="12">
        <f t="shared" si="1705"/>
        <v>0.17828929689643164</v>
      </c>
      <c r="Q2859" s="24">
        <f t="shared" si="1706"/>
        <v>786.51799573312815</v>
      </c>
      <c r="R2859" s="12">
        <f t="shared" si="1692"/>
        <v>0.33374181664046426</v>
      </c>
      <c r="S2859" s="24">
        <f t="shared" si="1693"/>
        <v>865.97700510767231</v>
      </c>
      <c r="T2859" s="12">
        <f t="shared" si="1707"/>
        <v>0.17180048618619251</v>
      </c>
      <c r="W2859" s="24">
        <f t="shared" si="1708"/>
        <v>1185.0673873877677</v>
      </c>
      <c r="X2859" s="24">
        <f t="shared" si="1709"/>
        <v>650</v>
      </c>
      <c r="Y2859" s="13">
        <f t="shared" si="1694"/>
        <v>0.23355138100012343</v>
      </c>
      <c r="Z2859" s="24">
        <f t="shared" si="1695"/>
        <v>674.08799017825913</v>
      </c>
      <c r="AA2859" s="24">
        <f t="shared" si="1696"/>
        <v>9549.4085999880645</v>
      </c>
      <c r="AB2859" s="24">
        <f t="shared" si="1710"/>
        <v>985.79269156044791</v>
      </c>
      <c r="AC2859" s="24">
        <f t="shared" si="1711"/>
        <v>786.51799573312815</v>
      </c>
      <c r="AD2859" s="123">
        <f t="shared" si="1712"/>
        <v>14205</v>
      </c>
      <c r="AE2859" s="14">
        <f t="shared" si="1713"/>
        <v>236.75</v>
      </c>
      <c r="AF2859" s="24">
        <f t="shared" si="1697"/>
        <v>500</v>
      </c>
      <c r="AG2859" s="3">
        <f t="shared" si="1714"/>
        <v>-1</v>
      </c>
      <c r="AH2859" s="14">
        <f t="shared" si="1718"/>
        <v>0</v>
      </c>
      <c r="AI2859" s="14">
        <f t="shared" si="1719"/>
        <v>0</v>
      </c>
      <c r="AJ2859" s="14">
        <f t="shared" si="1720"/>
        <v>0.64999999999999991</v>
      </c>
      <c r="AK2859" s="14">
        <f t="shared" si="1721"/>
        <v>0.87999999999999989</v>
      </c>
      <c r="AL2859" s="24">
        <f t="shared" si="1715"/>
        <v>958.85180013693002</v>
      </c>
      <c r="AM2859" s="14">
        <f t="shared" si="1716"/>
        <v>732.63621288609238</v>
      </c>
      <c r="AN2859" s="138" t="str">
        <f t="shared" si="1717"/>
        <v>modifiée</v>
      </c>
      <c r="AP2859" s="124"/>
    </row>
    <row r="2860" spans="2:42" x14ac:dyDescent="0.25">
      <c r="B2860" s="3">
        <f t="shared" si="1698"/>
        <v>14210</v>
      </c>
      <c r="C2860" s="14">
        <f t="shared" si="1699"/>
        <v>236.83333333333334</v>
      </c>
      <c r="D2860" s="11">
        <f t="shared" si="1700"/>
        <v>1150.8278808687141</v>
      </c>
      <c r="E2860" s="11">
        <f t="shared" si="1685"/>
        <v>1212.2516824212703</v>
      </c>
      <c r="F2860" s="11">
        <f t="shared" si="1701"/>
        <v>673.29473117184398</v>
      </c>
      <c r="G2860" s="11">
        <f t="shared" si="1686"/>
        <v>957.57955603006269</v>
      </c>
      <c r="H2860" s="11">
        <f t="shared" si="1687"/>
        <v>786.6897962193143</v>
      </c>
      <c r="I2860" s="24">
        <f t="shared" si="1702"/>
        <v>673.29473117184398</v>
      </c>
      <c r="J2860" s="12">
        <f t="shared" si="1688"/>
        <v>0.18520575798500361</v>
      </c>
      <c r="K2860" s="24">
        <f t="shared" si="1689"/>
        <v>866.94190528024319</v>
      </c>
      <c r="L2860" s="12">
        <f t="shared" si="1703"/>
        <v>0.13119236470355075</v>
      </c>
      <c r="M2860" s="24">
        <f t="shared" si="1704"/>
        <v>957.57955603006269</v>
      </c>
      <c r="N2860" s="12">
        <f t="shared" si="1690"/>
        <v>0.74105830475257228</v>
      </c>
      <c r="O2860" s="24">
        <f t="shared" si="1691"/>
        <v>650</v>
      </c>
      <c r="P2860" s="12">
        <f t="shared" si="1705"/>
        <v>0.17817229897655654</v>
      </c>
      <c r="Q2860" s="24">
        <f t="shared" si="1706"/>
        <v>786.6897962193143</v>
      </c>
      <c r="R2860" s="12">
        <f t="shared" si="1692"/>
        <v>0.33412386982415265</v>
      </c>
      <c r="S2860" s="24">
        <f t="shared" si="1693"/>
        <v>864.98680565865811</v>
      </c>
      <c r="T2860" s="12">
        <f t="shared" si="1707"/>
        <v>0.17192102157059064</v>
      </c>
      <c r="W2860" s="24">
        <f t="shared" si="1708"/>
        <v>1185.3009387687678</v>
      </c>
      <c r="X2860" s="24">
        <f t="shared" si="1709"/>
        <v>650</v>
      </c>
      <c r="Y2860" s="13">
        <f t="shared" si="1694"/>
        <v>0.2335416921420623</v>
      </c>
      <c r="Z2860" s="24">
        <f t="shared" si="1695"/>
        <v>673.7685913125631</v>
      </c>
      <c r="AA2860" s="24">
        <f t="shared" si="1696"/>
        <v>9549.3038780160841</v>
      </c>
      <c r="AB2860" s="24">
        <f t="shared" si="1710"/>
        <v>985.99536749404103</v>
      </c>
      <c r="AC2860" s="24">
        <f t="shared" si="1711"/>
        <v>786.6897962193143</v>
      </c>
      <c r="AD2860" s="123">
        <f t="shared" si="1712"/>
        <v>14210</v>
      </c>
      <c r="AE2860" s="14">
        <f t="shared" si="1713"/>
        <v>236.83333333333334</v>
      </c>
      <c r="AF2860" s="24">
        <f t="shared" si="1697"/>
        <v>500</v>
      </c>
      <c r="AG2860" s="3">
        <f t="shared" si="1714"/>
        <v>-1</v>
      </c>
      <c r="AH2860" s="14">
        <f t="shared" si="1718"/>
        <v>0</v>
      </c>
      <c r="AI2860" s="14">
        <f t="shared" si="1719"/>
        <v>0</v>
      </c>
      <c r="AJ2860" s="14">
        <f t="shared" si="1720"/>
        <v>0.64999999999999991</v>
      </c>
      <c r="AK2860" s="14">
        <f t="shared" si="1721"/>
        <v>0.87999999999999989</v>
      </c>
      <c r="AL2860" s="24">
        <f t="shared" si="1715"/>
        <v>959.0394047005957</v>
      </c>
      <c r="AM2860" s="14">
        <f t="shared" si="1716"/>
        <v>732.77787063242363</v>
      </c>
      <c r="AN2860" s="138" t="str">
        <f t="shared" si="1717"/>
        <v>modifiée</v>
      </c>
      <c r="AP2860" s="124"/>
    </row>
    <row r="2861" spans="2:42" x14ac:dyDescent="0.25">
      <c r="B2861" s="3">
        <f t="shared" si="1698"/>
        <v>14215</v>
      </c>
      <c r="C2861" s="14">
        <f t="shared" si="1699"/>
        <v>236.91666666666666</v>
      </c>
      <c r="D2861" s="11">
        <f t="shared" si="1700"/>
        <v>1150.8805642715974</v>
      </c>
      <c r="E2861" s="11">
        <f t="shared" si="1685"/>
        <v>1212.4724578476423</v>
      </c>
      <c r="F2861" s="11">
        <f t="shared" si="1701"/>
        <v>673.42592353654754</v>
      </c>
      <c r="G2861" s="11">
        <f t="shared" si="1686"/>
        <v>957.7577283290392</v>
      </c>
      <c r="H2861" s="11">
        <f t="shared" si="1687"/>
        <v>786.8617172408849</v>
      </c>
      <c r="I2861" s="24">
        <f t="shared" si="1702"/>
        <v>673.42592353654754</v>
      </c>
      <c r="J2861" s="12">
        <f t="shared" si="1688"/>
        <v>0.18511858520445071</v>
      </c>
      <c r="K2861" s="24">
        <f t="shared" si="1689"/>
        <v>867.35015027832185</v>
      </c>
      <c r="L2861" s="12">
        <f t="shared" si="1703"/>
        <v>0.13111286031433306</v>
      </c>
      <c r="M2861" s="24">
        <f t="shared" si="1704"/>
        <v>957.7577283290392</v>
      </c>
      <c r="N2861" s="12">
        <f t="shared" si="1690"/>
        <v>0.74105830475257228</v>
      </c>
      <c r="O2861" s="24">
        <f t="shared" si="1691"/>
        <v>650</v>
      </c>
      <c r="P2861" s="12">
        <f t="shared" si="1705"/>
        <v>0.17805539290440697</v>
      </c>
      <c r="Q2861" s="24">
        <f t="shared" si="1706"/>
        <v>786.8617172408849</v>
      </c>
      <c r="R2861" s="12">
        <f t="shared" si="1692"/>
        <v>0.33450470716369168</v>
      </c>
      <c r="S2861" s="24">
        <f t="shared" si="1693"/>
        <v>864.00200853398815</v>
      </c>
      <c r="T2861" s="12">
        <f t="shared" si="1707"/>
        <v>0.17204077178337498</v>
      </c>
      <c r="W2861" s="24">
        <f t="shared" si="1708"/>
        <v>1185.5344804609099</v>
      </c>
      <c r="X2861" s="24">
        <f t="shared" si="1709"/>
        <v>650</v>
      </c>
      <c r="Y2861" s="13">
        <f t="shared" si="1694"/>
        <v>0.23353202057323008</v>
      </c>
      <c r="Z2861" s="24">
        <f t="shared" si="1695"/>
        <v>673.44943466831069</v>
      </c>
      <c r="AA2861" s="24">
        <f t="shared" si="1696"/>
        <v>9549.199670642729</v>
      </c>
      <c r="AB2861" s="24">
        <f t="shared" si="1710"/>
        <v>986.1980988508974</v>
      </c>
      <c r="AC2861" s="24">
        <f t="shared" si="1711"/>
        <v>786.8617172408849</v>
      </c>
      <c r="AD2861" s="123">
        <f t="shared" si="1712"/>
        <v>14215</v>
      </c>
      <c r="AE2861" s="14">
        <f t="shared" si="1713"/>
        <v>236.91666666666666</v>
      </c>
      <c r="AF2861" s="24">
        <f t="shared" si="1697"/>
        <v>500</v>
      </c>
      <c r="AG2861" s="3">
        <f t="shared" si="1714"/>
        <v>-1</v>
      </c>
      <c r="AH2861" s="14">
        <f t="shared" si="1718"/>
        <v>0</v>
      </c>
      <c r="AI2861" s="14">
        <f t="shared" si="1719"/>
        <v>0</v>
      </c>
      <c r="AJ2861" s="14">
        <f t="shared" si="1720"/>
        <v>0.64999999999999991</v>
      </c>
      <c r="AK2861" s="14">
        <f t="shared" si="1721"/>
        <v>0.87999999999999989</v>
      </c>
      <c r="AL2861" s="24">
        <f t="shared" si="1715"/>
        <v>959.22705692473187</v>
      </c>
      <c r="AM2861" s="14">
        <f t="shared" si="1716"/>
        <v>732.91963338855396</v>
      </c>
      <c r="AN2861" s="138" t="str">
        <f t="shared" si="1717"/>
        <v>modifiée</v>
      </c>
      <c r="AP2861" s="124"/>
    </row>
    <row r="2862" spans="2:42" x14ac:dyDescent="0.25">
      <c r="B2862" s="3">
        <f t="shared" si="1698"/>
        <v>14220</v>
      </c>
      <c r="C2862" s="14">
        <f t="shared" si="1699"/>
        <v>237</v>
      </c>
      <c r="D2862" s="11">
        <f t="shared" si="1700"/>
        <v>1150.9332291565886</v>
      </c>
      <c r="E2862" s="11">
        <f t="shared" si="1685"/>
        <v>1212.6932332740146</v>
      </c>
      <c r="F2862" s="11">
        <f t="shared" si="1701"/>
        <v>673.55703639686192</v>
      </c>
      <c r="G2862" s="11">
        <f t="shared" si="1686"/>
        <v>957.93578372194361</v>
      </c>
      <c r="H2862" s="11">
        <f t="shared" si="1687"/>
        <v>787.03375801266827</v>
      </c>
      <c r="I2862" s="24">
        <f t="shared" si="1702"/>
        <v>673.55703639686192</v>
      </c>
      <c r="J2862" s="12">
        <f t="shared" si="1688"/>
        <v>0.18503119309214214</v>
      </c>
      <c r="K2862" s="24">
        <f t="shared" si="1689"/>
        <v>867.75980856607998</v>
      </c>
      <c r="L2862" s="12">
        <f t="shared" si="1703"/>
        <v>0.13103324205336495</v>
      </c>
      <c r="M2862" s="24">
        <f t="shared" si="1704"/>
        <v>957.93578372194361</v>
      </c>
      <c r="N2862" s="12">
        <f t="shared" si="1690"/>
        <v>0.74105830475257228</v>
      </c>
      <c r="O2862" s="24">
        <f t="shared" si="1691"/>
        <v>650</v>
      </c>
      <c r="P2862" s="12">
        <f t="shared" si="1705"/>
        <v>0.17793857860667248</v>
      </c>
      <c r="Q2862" s="24">
        <f t="shared" si="1706"/>
        <v>787.03375801266827</v>
      </c>
      <c r="R2862" s="12">
        <f t="shared" si="1692"/>
        <v>0.33488433244513804</v>
      </c>
      <c r="S2862" s="24">
        <f t="shared" si="1693"/>
        <v>863.02257481947231</v>
      </c>
      <c r="T2862" s="12">
        <f t="shared" si="1707"/>
        <v>0.17215973974556742</v>
      </c>
      <c r="W2862" s="24">
        <f t="shared" si="1708"/>
        <v>1185.7680124814831</v>
      </c>
      <c r="X2862" s="24">
        <f t="shared" si="1709"/>
        <v>650</v>
      </c>
      <c r="Y2862" s="13">
        <f t="shared" si="1694"/>
        <v>0.23352236621797318</v>
      </c>
      <c r="Z2862" s="24">
        <f t="shared" si="1695"/>
        <v>673.13051981328726</v>
      </c>
      <c r="AA2862" s="24">
        <f t="shared" si="1696"/>
        <v>9549.0959749885515</v>
      </c>
      <c r="AB2862" s="24">
        <f t="shared" si="1710"/>
        <v>986.40088524707562</v>
      </c>
      <c r="AC2862" s="24">
        <f t="shared" si="1711"/>
        <v>787.03375801266827</v>
      </c>
      <c r="AD2862" s="123">
        <f t="shared" si="1712"/>
        <v>14220</v>
      </c>
      <c r="AE2862" s="14">
        <f t="shared" si="1713"/>
        <v>237</v>
      </c>
      <c r="AF2862" s="24">
        <f t="shared" si="1697"/>
        <v>500</v>
      </c>
      <c r="AG2862" s="3">
        <f t="shared" si="1714"/>
        <v>-1</v>
      </c>
      <c r="AH2862" s="14">
        <f t="shared" si="1718"/>
        <v>0</v>
      </c>
      <c r="AI2862" s="14">
        <f t="shared" si="1719"/>
        <v>0</v>
      </c>
      <c r="AJ2862" s="14">
        <f t="shared" si="1720"/>
        <v>0.64999999999999991</v>
      </c>
      <c r="AK2862" s="14">
        <f t="shared" si="1721"/>
        <v>0.87999999999999989</v>
      </c>
      <c r="AL2862" s="24">
        <f t="shared" si="1715"/>
        <v>959.4147564476666</v>
      </c>
      <c r="AM2862" s="14">
        <f t="shared" si="1716"/>
        <v>733.06150041385024</v>
      </c>
      <c r="AN2862" s="138" t="str">
        <f t="shared" si="1717"/>
        <v>modifiée</v>
      </c>
      <c r="AP2862" s="124"/>
    </row>
    <row r="2863" spans="2:42" x14ac:dyDescent="0.25">
      <c r="B2863" s="3">
        <f t="shared" si="1698"/>
        <v>14225</v>
      </c>
      <c r="C2863" s="14">
        <f t="shared" si="1699"/>
        <v>237.08333333333334</v>
      </c>
      <c r="D2863" s="11">
        <f t="shared" si="1700"/>
        <v>1150.9858755367002</v>
      </c>
      <c r="E2863" s="11">
        <f t="shared" si="1685"/>
        <v>1212.9140087003868</v>
      </c>
      <c r="F2863" s="11">
        <f t="shared" si="1701"/>
        <v>673.68806963891529</v>
      </c>
      <c r="G2863" s="11">
        <f t="shared" si="1686"/>
        <v>958.11372230055031</v>
      </c>
      <c r="H2863" s="11">
        <f t="shared" si="1687"/>
        <v>787.20591775241382</v>
      </c>
      <c r="I2863" s="24">
        <f t="shared" si="1702"/>
        <v>673.68806963891529</v>
      </c>
      <c r="J2863" s="12">
        <f t="shared" si="1688"/>
        <v>0.18494358094389796</v>
      </c>
      <c r="K2863" s="24">
        <f t="shared" si="1689"/>
        <v>868.17088691008314</v>
      </c>
      <c r="L2863" s="12">
        <f t="shared" si="1703"/>
        <v>0.13095350951288351</v>
      </c>
      <c r="M2863" s="24">
        <f t="shared" si="1704"/>
        <v>958.11372230055031</v>
      </c>
      <c r="N2863" s="12">
        <f t="shared" si="1690"/>
        <v>0.74105830475257228</v>
      </c>
      <c r="O2863" s="24">
        <f t="shared" si="1691"/>
        <v>650</v>
      </c>
      <c r="P2863" s="12">
        <f t="shared" si="1705"/>
        <v>0.17782185601022046</v>
      </c>
      <c r="Q2863" s="24">
        <f t="shared" si="1706"/>
        <v>787.20591775241382</v>
      </c>
      <c r="R2863" s="12">
        <f t="shared" si="1692"/>
        <v>0.33526274945488888</v>
      </c>
      <c r="S2863" s="24">
        <f t="shared" si="1693"/>
        <v>862.04846593728462</v>
      </c>
      <c r="T2863" s="12">
        <f t="shared" si="1707"/>
        <v>0.17227792837400446</v>
      </c>
      <c r="W2863" s="24">
        <f t="shared" si="1708"/>
        <v>1186.0015348477011</v>
      </c>
      <c r="X2863" s="24">
        <f t="shared" si="1709"/>
        <v>650</v>
      </c>
      <c r="Y2863" s="13">
        <f t="shared" si="1694"/>
        <v>0.23351272900105888</v>
      </c>
      <c r="Z2863" s="24">
        <f t="shared" si="1695"/>
        <v>672.81184631714268</v>
      </c>
      <c r="AA2863" s="24">
        <f t="shared" si="1696"/>
        <v>9548.9927881906551</v>
      </c>
      <c r="AB2863" s="24">
        <f t="shared" si="1710"/>
        <v>986.60372630005747</v>
      </c>
      <c r="AC2863" s="24">
        <f t="shared" si="1711"/>
        <v>787.20591775241382</v>
      </c>
      <c r="AD2863" s="123">
        <f t="shared" si="1712"/>
        <v>14225</v>
      </c>
      <c r="AE2863" s="14">
        <f t="shared" si="1713"/>
        <v>237.08333333333334</v>
      </c>
      <c r="AF2863" s="24">
        <f t="shared" si="1697"/>
        <v>500</v>
      </c>
      <c r="AG2863" s="3">
        <f t="shared" si="1714"/>
        <v>-1</v>
      </c>
      <c r="AH2863" s="14">
        <f t="shared" si="1718"/>
        <v>0</v>
      </c>
      <c r="AI2863" s="14">
        <f t="shared" si="1719"/>
        <v>0</v>
      </c>
      <c r="AJ2863" s="14">
        <f t="shared" si="1720"/>
        <v>0.64999999999999991</v>
      </c>
      <c r="AK2863" s="14">
        <f t="shared" si="1721"/>
        <v>0.87999999999999989</v>
      </c>
      <c r="AL2863" s="24">
        <f t="shared" si="1715"/>
        <v>959.60250290909005</v>
      </c>
      <c r="AM2863" s="14">
        <f t="shared" si="1716"/>
        <v>733.20347097047897</v>
      </c>
      <c r="AN2863" s="138" t="str">
        <f t="shared" si="1717"/>
        <v>modifiée</v>
      </c>
      <c r="AP2863" s="124"/>
    </row>
    <row r="2864" spans="2:42" x14ac:dyDescent="0.25">
      <c r="B2864" s="3">
        <f t="shared" si="1698"/>
        <v>14230</v>
      </c>
      <c r="C2864" s="14">
        <f t="shared" si="1699"/>
        <v>237.16666666666666</v>
      </c>
      <c r="D2864" s="11">
        <f t="shared" si="1700"/>
        <v>1151.0385034249325</v>
      </c>
      <c r="E2864" s="11">
        <f t="shared" si="1685"/>
        <v>1213.1347841267589</v>
      </c>
      <c r="F2864" s="11">
        <f t="shared" si="1701"/>
        <v>673.81902314842819</v>
      </c>
      <c r="G2864" s="11">
        <f t="shared" si="1686"/>
        <v>958.29154415656058</v>
      </c>
      <c r="H2864" s="11">
        <f t="shared" si="1687"/>
        <v>787.37819568078783</v>
      </c>
      <c r="I2864" s="24">
        <f t="shared" si="1702"/>
        <v>673.81902314842819</v>
      </c>
      <c r="J2864" s="12">
        <f t="shared" si="1688"/>
        <v>0.18485574805313321</v>
      </c>
      <c r="K2864" s="24">
        <f t="shared" si="1689"/>
        <v>868.58339211740395</v>
      </c>
      <c r="L2864" s="12">
        <f t="shared" si="1703"/>
        <v>0.13087366228356037</v>
      </c>
      <c r="M2864" s="24">
        <f t="shared" si="1704"/>
        <v>958.29154415656058</v>
      </c>
      <c r="N2864" s="12">
        <f t="shared" si="1690"/>
        <v>0.74105830475257228</v>
      </c>
      <c r="O2864" s="24">
        <f t="shared" si="1691"/>
        <v>650</v>
      </c>
      <c r="P2864" s="12">
        <f t="shared" si="1705"/>
        <v>0.17770522504178313</v>
      </c>
      <c r="Q2864" s="24">
        <f t="shared" si="1706"/>
        <v>787.37819568078783</v>
      </c>
      <c r="R2864" s="12">
        <f t="shared" si="1692"/>
        <v>0.33563996197944984</v>
      </c>
      <c r="S2864" s="24">
        <f t="shared" si="1693"/>
        <v>861.07964364266763</v>
      </c>
      <c r="T2864" s="12">
        <f t="shared" si="1707"/>
        <v>0.17239534058108627</v>
      </c>
      <c r="W2864" s="24">
        <f t="shared" si="1708"/>
        <v>1186.2350475767021</v>
      </c>
      <c r="X2864" s="24">
        <f t="shared" si="1709"/>
        <v>650</v>
      </c>
      <c r="Y2864" s="13">
        <f t="shared" si="1694"/>
        <v>0.23350310884769476</v>
      </c>
      <c r="Z2864" s="24">
        <f t="shared" si="1695"/>
        <v>672.49341375141967</v>
      </c>
      <c r="AA2864" s="24">
        <f t="shared" si="1696"/>
        <v>9548.890107403533</v>
      </c>
      <c r="AB2864" s="24">
        <f t="shared" si="1710"/>
        <v>986.80662162874501</v>
      </c>
      <c r="AC2864" s="24">
        <f t="shared" si="1711"/>
        <v>787.37819568078783</v>
      </c>
      <c r="AD2864" s="123">
        <f t="shared" si="1712"/>
        <v>14230</v>
      </c>
      <c r="AE2864" s="14">
        <f t="shared" si="1713"/>
        <v>237.16666666666666</v>
      </c>
      <c r="AF2864" s="24">
        <f t="shared" si="1697"/>
        <v>500</v>
      </c>
      <c r="AG2864" s="3">
        <f t="shared" si="1714"/>
        <v>-1</v>
      </c>
      <c r="AH2864" s="14">
        <f t="shared" si="1718"/>
        <v>0</v>
      </c>
      <c r="AI2864" s="14">
        <f t="shared" si="1719"/>
        <v>0</v>
      </c>
      <c r="AJ2864" s="14">
        <f t="shared" si="1720"/>
        <v>0.64999999999999991</v>
      </c>
      <c r="AK2864" s="14">
        <f t="shared" si="1721"/>
        <v>0.87999999999999989</v>
      </c>
      <c r="AL2864" s="24">
        <f t="shared" si="1715"/>
        <v>959.79029595005181</v>
      </c>
      <c r="AM2864" s="14">
        <f t="shared" si="1716"/>
        <v>733.34554432340155</v>
      </c>
      <c r="AN2864" s="138" t="str">
        <f t="shared" si="1717"/>
        <v>modifiée</v>
      </c>
      <c r="AP2864" s="124"/>
    </row>
    <row r="2865" spans="2:42" x14ac:dyDescent="0.25">
      <c r="B2865" s="3">
        <f t="shared" si="1698"/>
        <v>14235</v>
      </c>
      <c r="C2865" s="14">
        <f t="shared" si="1699"/>
        <v>237.25</v>
      </c>
      <c r="D2865" s="11">
        <f t="shared" si="1700"/>
        <v>1151.0911128342709</v>
      </c>
      <c r="E2865" s="11">
        <f t="shared" si="1685"/>
        <v>1213.3555595531311</v>
      </c>
      <c r="F2865" s="11">
        <f t="shared" si="1701"/>
        <v>673.94989681071172</v>
      </c>
      <c r="G2865" s="11">
        <f t="shared" si="1686"/>
        <v>958.46924938160237</v>
      </c>
      <c r="H2865" s="11">
        <f t="shared" si="1687"/>
        <v>787.55059102136886</v>
      </c>
      <c r="I2865" s="24">
        <f t="shared" si="1702"/>
        <v>673.94989681071172</v>
      </c>
      <c r="J2865" s="12">
        <f t="shared" si="1688"/>
        <v>0.18476769371085225</v>
      </c>
      <c r="K2865" s="24">
        <f t="shared" si="1689"/>
        <v>868.99733103590768</v>
      </c>
      <c r="L2865" s="12">
        <f t="shared" si="1703"/>
        <v>0.13079369995459422</v>
      </c>
      <c r="M2865" s="24">
        <f t="shared" si="1704"/>
        <v>958.46924938160237</v>
      </c>
      <c r="N2865" s="12">
        <f t="shared" si="1690"/>
        <v>0.74105830475257228</v>
      </c>
      <c r="O2865" s="24">
        <f t="shared" si="1691"/>
        <v>650</v>
      </c>
      <c r="P2865" s="12">
        <f t="shared" si="1705"/>
        <v>0.17758868562835767</v>
      </c>
      <c r="Q2865" s="24">
        <f t="shared" si="1706"/>
        <v>787.55059102136886</v>
      </c>
      <c r="R2865" s="12">
        <f t="shared" si="1692"/>
        <v>0.33601597380520681</v>
      </c>
      <c r="S2865" s="24">
        <f t="shared" si="1693"/>
        <v>860.11607002067103</v>
      </c>
      <c r="T2865" s="12">
        <f t="shared" si="1707"/>
        <v>0.17251197927484396</v>
      </c>
      <c r="W2865" s="24">
        <f t="shared" si="1708"/>
        <v>1186.4685506855499</v>
      </c>
      <c r="X2865" s="24">
        <f t="shared" si="1709"/>
        <v>650</v>
      </c>
      <c r="Y2865" s="13">
        <f t="shared" si="1694"/>
        <v>0.23349350568351881</v>
      </c>
      <c r="Z2865" s="24">
        <f t="shared" si="1695"/>
        <v>672.1752216895311</v>
      </c>
      <c r="AA2865" s="24">
        <f t="shared" si="1696"/>
        <v>9548.7879297986383</v>
      </c>
      <c r="AB2865" s="24">
        <f t="shared" si="1710"/>
        <v>987.00957085345931</v>
      </c>
      <c r="AC2865" s="24">
        <f t="shared" si="1711"/>
        <v>787.55059102136886</v>
      </c>
      <c r="AD2865" s="123">
        <f t="shared" si="1712"/>
        <v>14235</v>
      </c>
      <c r="AE2865" s="14">
        <f t="shared" si="1713"/>
        <v>237.25</v>
      </c>
      <c r="AF2865" s="24">
        <f t="shared" si="1697"/>
        <v>500</v>
      </c>
      <c r="AG2865" s="3">
        <f t="shared" si="1714"/>
        <v>-1</v>
      </c>
      <c r="AH2865" s="14">
        <f t="shared" si="1718"/>
        <v>0</v>
      </c>
      <c r="AI2865" s="14">
        <f t="shared" si="1719"/>
        <v>0</v>
      </c>
      <c r="AJ2865" s="14">
        <f t="shared" si="1720"/>
        <v>0.64999999999999991</v>
      </c>
      <c r="AK2865" s="14">
        <f t="shared" si="1721"/>
        <v>0.87999999999999989</v>
      </c>
      <c r="AL2865" s="24">
        <f t="shared" si="1715"/>
        <v>959.97813521296007</v>
      </c>
      <c r="AM2865" s="14">
        <f t="shared" si="1716"/>
        <v>733.48771974037015</v>
      </c>
      <c r="AN2865" s="138" t="str">
        <f t="shared" si="1717"/>
        <v>modifiée</v>
      </c>
      <c r="AP2865" s="124"/>
    </row>
    <row r="2866" spans="2:42" x14ac:dyDescent="0.25">
      <c r="B2866" s="3">
        <f t="shared" si="1698"/>
        <v>14240</v>
      </c>
      <c r="C2866" s="14">
        <f t="shared" si="1699"/>
        <v>237.33333333333334</v>
      </c>
      <c r="D2866" s="11">
        <f t="shared" si="1700"/>
        <v>1151.143703777688</v>
      </c>
      <c r="E2866" s="11">
        <f t="shared" si="1685"/>
        <v>1213.5763349795034</v>
      </c>
      <c r="F2866" s="11">
        <f t="shared" si="1701"/>
        <v>674.08069051066627</v>
      </c>
      <c r="G2866" s="11">
        <f t="shared" si="1686"/>
        <v>958.64683806723076</v>
      </c>
      <c r="H2866" s="11">
        <f t="shared" si="1687"/>
        <v>787.72310300064373</v>
      </c>
      <c r="I2866" s="24">
        <f t="shared" si="1702"/>
        <v>674.08069051066627</v>
      </c>
      <c r="J2866" s="12">
        <f t="shared" si="1688"/>
        <v>0.18467941720564249</v>
      </c>
      <c r="K2866" s="24">
        <f t="shared" si="1689"/>
        <v>869.41271055454149</v>
      </c>
      <c r="L2866" s="12">
        <f t="shared" si="1703"/>
        <v>0.1307136221136134</v>
      </c>
      <c r="M2866" s="24">
        <f t="shared" si="1704"/>
        <v>958.64683806723076</v>
      </c>
      <c r="N2866" s="12">
        <f t="shared" si="1690"/>
        <v>0.74105830475257228</v>
      </c>
      <c r="O2866" s="24">
        <f t="shared" si="1691"/>
        <v>650</v>
      </c>
      <c r="P2866" s="12">
        <f t="shared" si="1705"/>
        <v>0.17747223769682305</v>
      </c>
      <c r="Q2866" s="24">
        <f t="shared" si="1706"/>
        <v>787.72310300064373</v>
      </c>
      <c r="R2866" s="12">
        <f t="shared" si="1692"/>
        <v>0.33639078871820216</v>
      </c>
      <c r="S2866" s="24">
        <f t="shared" si="1693"/>
        <v>859.15770748292402</v>
      </c>
      <c r="T2866" s="12">
        <f t="shared" si="1707"/>
        <v>0.17262784735866188</v>
      </c>
      <c r="W2866" s="24">
        <f t="shared" si="1708"/>
        <v>1186.7020441912334</v>
      </c>
      <c r="X2866" s="24">
        <f t="shared" si="1709"/>
        <v>650</v>
      </c>
      <c r="Y2866" s="13">
        <f t="shared" si="1694"/>
        <v>0.23348391943459554</v>
      </c>
      <c r="Z2866" s="24">
        <f t="shared" si="1695"/>
        <v>671.85726970674864</v>
      </c>
      <c r="AA2866" s="24">
        <f t="shared" si="1696"/>
        <v>9548.6862525642446</v>
      </c>
      <c r="AB2866" s="24">
        <f t="shared" si="1710"/>
        <v>987.21257359593858</v>
      </c>
      <c r="AC2866" s="24">
        <f t="shared" si="1711"/>
        <v>787.72310300064373</v>
      </c>
      <c r="AD2866" s="123">
        <f t="shared" si="1712"/>
        <v>14240</v>
      </c>
      <c r="AE2866" s="14">
        <f t="shared" si="1713"/>
        <v>237.33333333333334</v>
      </c>
      <c r="AF2866" s="24">
        <f t="shared" si="1697"/>
        <v>500</v>
      </c>
      <c r="AG2866" s="3">
        <f t="shared" si="1714"/>
        <v>-1</v>
      </c>
      <c r="AH2866" s="14">
        <f t="shared" si="1718"/>
        <v>0</v>
      </c>
      <c r="AI2866" s="14">
        <f t="shared" si="1719"/>
        <v>0</v>
      </c>
      <c r="AJ2866" s="14">
        <f t="shared" si="1720"/>
        <v>0.64999999999999991</v>
      </c>
      <c r="AK2866" s="14">
        <f t="shared" si="1721"/>
        <v>0.87999999999999989</v>
      </c>
      <c r="AL2866" s="24">
        <f t="shared" si="1715"/>
        <v>960.16602034157836</v>
      </c>
      <c r="AM2866" s="14">
        <f t="shared" si="1716"/>
        <v>733.62999649192341</v>
      </c>
      <c r="AN2866" s="138" t="str">
        <f t="shared" si="1717"/>
        <v>modifiée</v>
      </c>
      <c r="AP2866" s="124"/>
    </row>
    <row r="2867" spans="2:42" x14ac:dyDescent="0.25">
      <c r="B2867" s="3">
        <f t="shared" si="1698"/>
        <v>14245</v>
      </c>
      <c r="C2867" s="14">
        <f t="shared" si="1699"/>
        <v>237.41666666666666</v>
      </c>
      <c r="D2867" s="11">
        <f t="shared" si="1700"/>
        <v>1151.1962762681419</v>
      </c>
      <c r="E2867" s="11">
        <f t="shared" si="1685"/>
        <v>1213.7971104058756</v>
      </c>
      <c r="F2867" s="11">
        <f t="shared" si="1701"/>
        <v>674.21140413277988</v>
      </c>
      <c r="G2867" s="11">
        <f t="shared" si="1686"/>
        <v>958.82431030492762</v>
      </c>
      <c r="H2867" s="11">
        <f t="shared" si="1687"/>
        <v>787.89573084800236</v>
      </c>
      <c r="I2867" s="24">
        <f t="shared" si="1702"/>
        <v>674.21140413277988</v>
      </c>
      <c r="J2867" s="12">
        <f t="shared" si="1688"/>
        <v>0.18459091782366879</v>
      </c>
      <c r="K2867" s="24">
        <f t="shared" si="1689"/>
        <v>869.82953760362534</v>
      </c>
      <c r="L2867" s="12">
        <f t="shared" si="1703"/>
        <v>0.13063342834674319</v>
      </c>
      <c r="M2867" s="24">
        <f t="shared" si="1704"/>
        <v>958.82431030492762</v>
      </c>
      <c r="N2867" s="12">
        <f t="shared" si="1690"/>
        <v>0.74105830475257228</v>
      </c>
      <c r="O2867" s="24">
        <f t="shared" si="1691"/>
        <v>650</v>
      </c>
      <c r="P2867" s="12">
        <f t="shared" si="1705"/>
        <v>0.17735588117423626</v>
      </c>
      <c r="Q2867" s="24">
        <f t="shared" si="1706"/>
        <v>787.89573084800236</v>
      </c>
      <c r="R2867" s="12">
        <f t="shared" si="1692"/>
        <v>0.33676441050391343</v>
      </c>
      <c r="S2867" s="24">
        <f t="shared" si="1693"/>
        <v>858.20451876444554</v>
      </c>
      <c r="T2867" s="12">
        <f t="shared" si="1707"/>
        <v>0.17274294773130316</v>
      </c>
      <c r="W2867" s="24">
        <f t="shared" si="1708"/>
        <v>1186.935528110668</v>
      </c>
      <c r="X2867" s="24">
        <f t="shared" si="1709"/>
        <v>650</v>
      </c>
      <c r="Y2867" s="13">
        <f t="shared" si="1694"/>
        <v>0.23347435002740979</v>
      </c>
      <c r="Z2867" s="24">
        <f t="shared" si="1695"/>
        <v>671.53955738019135</v>
      </c>
      <c r="AA2867" s="24">
        <f t="shared" si="1696"/>
        <v>9548.5850729051745</v>
      </c>
      <c r="AB2867" s="24">
        <f t="shared" si="1710"/>
        <v>987.41562947933517</v>
      </c>
      <c r="AC2867" s="24">
        <f t="shared" si="1711"/>
        <v>787.89573084800236</v>
      </c>
      <c r="AD2867" s="123">
        <f t="shared" si="1712"/>
        <v>14245</v>
      </c>
      <c r="AE2867" s="14">
        <f t="shared" si="1713"/>
        <v>237.41666666666666</v>
      </c>
      <c r="AF2867" s="24">
        <f t="shared" si="1697"/>
        <v>500</v>
      </c>
      <c r="AG2867" s="3">
        <f t="shared" si="1714"/>
        <v>-1</v>
      </c>
      <c r="AH2867" s="14">
        <f t="shared" si="1718"/>
        <v>0</v>
      </c>
      <c r="AI2867" s="14">
        <f t="shared" si="1719"/>
        <v>0</v>
      </c>
      <c r="AJ2867" s="14">
        <f t="shared" si="1720"/>
        <v>0.64999999999999991</v>
      </c>
      <c r="AK2867" s="14">
        <f t="shared" si="1721"/>
        <v>0.87999999999999989</v>
      </c>
      <c r="AL2867" s="24">
        <f t="shared" si="1715"/>
        <v>960.35395098102458</v>
      </c>
      <c r="AM2867" s="14">
        <f t="shared" si="1716"/>
        <v>733.77237385138108</v>
      </c>
      <c r="AN2867" s="138" t="str">
        <f t="shared" si="1717"/>
        <v>modifiée</v>
      </c>
      <c r="AP2867" s="124"/>
    </row>
    <row r="2868" spans="2:42" x14ac:dyDescent="0.25">
      <c r="B2868" s="3">
        <f t="shared" si="1698"/>
        <v>14250</v>
      </c>
      <c r="C2868" s="14">
        <f t="shared" si="1699"/>
        <v>237.5</v>
      </c>
      <c r="D2868" s="11">
        <f t="shared" si="1700"/>
        <v>1151.2488303185778</v>
      </c>
      <c r="E2868" s="11">
        <f t="shared" si="1685"/>
        <v>1214.0178858322479</v>
      </c>
      <c r="F2868" s="11">
        <f t="shared" si="1701"/>
        <v>674.34203756112663</v>
      </c>
      <c r="G2868" s="11">
        <f t="shared" si="1686"/>
        <v>959.00166618610183</v>
      </c>
      <c r="H2868" s="11">
        <f t="shared" si="1687"/>
        <v>788.06847379573367</v>
      </c>
      <c r="I2868" s="24">
        <f t="shared" si="1702"/>
        <v>674.34203756112663</v>
      </c>
      <c r="J2868" s="12">
        <f t="shared" si="1688"/>
        <v>0.1845021948486677</v>
      </c>
      <c r="K2868" s="24">
        <f t="shared" si="1689"/>
        <v>870.24781915514473</v>
      </c>
      <c r="L2868" s="12">
        <f t="shared" si="1703"/>
        <v>0.13055311823855062</v>
      </c>
      <c r="M2868" s="24">
        <f t="shared" si="1704"/>
        <v>959.00166618610183</v>
      </c>
      <c r="N2868" s="12">
        <f t="shared" si="1690"/>
        <v>0.74105830475257228</v>
      </c>
      <c r="O2868" s="24">
        <f t="shared" si="1691"/>
        <v>650</v>
      </c>
      <c r="P2868" s="12">
        <f t="shared" si="1705"/>
        <v>0.177239615987623</v>
      </c>
      <c r="Q2868" s="24">
        <f t="shared" si="1706"/>
        <v>788.06847379573367</v>
      </c>
      <c r="R2868" s="12">
        <f t="shared" si="1692"/>
        <v>0.33713684294703727</v>
      </c>
      <c r="S2868" s="24">
        <f t="shared" si="1693"/>
        <v>857.25646692048372</v>
      </c>
      <c r="T2868" s="12">
        <f t="shared" si="1707"/>
        <v>0.17285728328671354</v>
      </c>
      <c r="W2868" s="24">
        <f t="shared" si="1708"/>
        <v>1187.1690024606953</v>
      </c>
      <c r="X2868" s="24">
        <f t="shared" si="1709"/>
        <v>650</v>
      </c>
      <c r="Y2868" s="13">
        <f t="shared" si="1694"/>
        <v>0.23346479738887649</v>
      </c>
      <c r="Z2868" s="24">
        <f t="shared" si="1695"/>
        <v>671.22208428881436</v>
      </c>
      <c r="AA2868" s="24">
        <f t="shared" si="1696"/>
        <v>9548.4843880432381</v>
      </c>
      <c r="AB2868" s="24">
        <f t="shared" si="1710"/>
        <v>987.61873812821455</v>
      </c>
      <c r="AC2868" s="24">
        <f t="shared" si="1711"/>
        <v>788.06847379573367</v>
      </c>
      <c r="AD2868" s="123">
        <f t="shared" si="1712"/>
        <v>14250</v>
      </c>
      <c r="AE2868" s="14">
        <f t="shared" si="1713"/>
        <v>237.5</v>
      </c>
      <c r="AF2868" s="24">
        <f t="shared" si="1697"/>
        <v>500</v>
      </c>
      <c r="AG2868" s="3">
        <f t="shared" si="1714"/>
        <v>-1</v>
      </c>
      <c r="AH2868" s="14">
        <f t="shared" si="1718"/>
        <v>0</v>
      </c>
      <c r="AI2868" s="14">
        <f t="shared" si="1719"/>
        <v>0</v>
      </c>
      <c r="AJ2868" s="14">
        <f t="shared" si="1720"/>
        <v>0.64999999999999991</v>
      </c>
      <c r="AK2868" s="14">
        <f t="shared" si="1721"/>
        <v>0.87999999999999989</v>
      </c>
      <c r="AL2868" s="24">
        <f t="shared" si="1715"/>
        <v>960.54192677776769</v>
      </c>
      <c r="AM2868" s="14">
        <f t="shared" si="1716"/>
        <v>733.91485109483995</v>
      </c>
      <c r="AN2868" s="138" t="str">
        <f t="shared" si="1717"/>
        <v>modifiée</v>
      </c>
      <c r="AP2868" s="124"/>
    </row>
    <row r="2869" spans="2:42" x14ac:dyDescent="0.25">
      <c r="B2869" s="3">
        <f t="shared" si="1698"/>
        <v>14255</v>
      </c>
      <c r="C2869" s="14">
        <f t="shared" si="1699"/>
        <v>237.58333333333334</v>
      </c>
      <c r="D2869" s="11">
        <f t="shared" si="1700"/>
        <v>1151.3013659419269</v>
      </c>
      <c r="E2869" s="11">
        <f t="shared" si="1685"/>
        <v>1214.2386612586201</v>
      </c>
      <c r="F2869" s="11">
        <f t="shared" si="1701"/>
        <v>674.47259067936523</v>
      </c>
      <c r="G2869" s="11">
        <f t="shared" si="1686"/>
        <v>959.1789058020895</v>
      </c>
      <c r="H2869" s="11">
        <f t="shared" si="1687"/>
        <v>788.24133107902037</v>
      </c>
      <c r="I2869" s="24">
        <f t="shared" si="1702"/>
        <v>674.47259067936523</v>
      </c>
      <c r="J2869" s="12">
        <f t="shared" si="1688"/>
        <v>0.18441324756194122</v>
      </c>
      <c r="K2869" s="24">
        <f t="shared" si="1689"/>
        <v>870.66756222304707</v>
      </c>
      <c r="L2869" s="12">
        <f t="shared" si="1703"/>
        <v>0.13047269137207401</v>
      </c>
      <c r="M2869" s="24">
        <f t="shared" si="1704"/>
        <v>959.1789058020895</v>
      </c>
      <c r="N2869" s="12">
        <f t="shared" si="1690"/>
        <v>0.74105830475257228</v>
      </c>
      <c r="O2869" s="24">
        <f t="shared" si="1691"/>
        <v>650</v>
      </c>
      <c r="P2869" s="12">
        <f t="shared" si="1705"/>
        <v>0.17712344206411734</v>
      </c>
      <c r="Q2869" s="24">
        <f t="shared" si="1706"/>
        <v>788.24133107902037</v>
      </c>
      <c r="R2869" s="12">
        <f t="shared" si="1692"/>
        <v>0.33750808983127578</v>
      </c>
      <c r="S2869" s="24">
        <f t="shared" si="1693"/>
        <v>856.31351532339272</v>
      </c>
      <c r="T2869" s="12">
        <f t="shared" si="1707"/>
        <v>0.17297085691398184</v>
      </c>
      <c r="W2869" s="24">
        <f t="shared" si="1708"/>
        <v>1187.4024672580842</v>
      </c>
      <c r="X2869" s="24">
        <f t="shared" si="1709"/>
        <v>650</v>
      </c>
      <c r="Y2869" s="13">
        <f t="shared" si="1694"/>
        <v>0.23345526144632459</v>
      </c>
      <c r="Z2869" s="24">
        <f t="shared" si="1695"/>
        <v>670.90485001339744</v>
      </c>
      <c r="AA2869" s="24">
        <f t="shared" si="1696"/>
        <v>9548.3841952165494</v>
      </c>
      <c r="AB2869" s="24">
        <f t="shared" si="1710"/>
        <v>987.82189916855236</v>
      </c>
      <c r="AC2869" s="24">
        <f t="shared" si="1711"/>
        <v>788.24133107902037</v>
      </c>
      <c r="AD2869" s="123">
        <f t="shared" si="1712"/>
        <v>14255</v>
      </c>
      <c r="AE2869" s="14">
        <f t="shared" si="1713"/>
        <v>237.58333333333334</v>
      </c>
      <c r="AF2869" s="24">
        <f t="shared" si="1697"/>
        <v>500</v>
      </c>
      <c r="AG2869" s="3">
        <f t="shared" si="1714"/>
        <v>-1</v>
      </c>
      <c r="AH2869" s="14">
        <f t="shared" si="1718"/>
        <v>0</v>
      </c>
      <c r="AI2869" s="14">
        <f t="shared" si="1719"/>
        <v>0</v>
      </c>
      <c r="AJ2869" s="14">
        <f t="shared" si="1720"/>
        <v>0.64999999999999991</v>
      </c>
      <c r="AK2869" s="14">
        <f t="shared" si="1721"/>
        <v>0.87999999999999989</v>
      </c>
      <c r="AL2869" s="24">
        <f t="shared" si="1715"/>
        <v>960.72994737962654</v>
      </c>
      <c r="AM2869" s="14">
        <f t="shared" si="1716"/>
        <v>734.05742750116883</v>
      </c>
      <c r="AN2869" s="138" t="str">
        <f t="shared" si="1717"/>
        <v>modifiée</v>
      </c>
      <c r="AP2869" s="124"/>
    </row>
    <row r="2870" spans="2:42" x14ac:dyDescent="0.25">
      <c r="B2870" s="3">
        <f t="shared" si="1698"/>
        <v>14260</v>
      </c>
      <c r="C2870" s="14">
        <f t="shared" si="1699"/>
        <v>237.66666666666666</v>
      </c>
      <c r="D2870" s="11">
        <f t="shared" si="1700"/>
        <v>1151.3538831511071</v>
      </c>
      <c r="E2870" s="11">
        <f t="shared" si="1685"/>
        <v>1214.4594366849924</v>
      </c>
      <c r="F2870" s="11">
        <f t="shared" si="1701"/>
        <v>674.60306337073735</v>
      </c>
      <c r="G2870" s="11">
        <f t="shared" si="1686"/>
        <v>959.35602924415366</v>
      </c>
      <c r="H2870" s="11">
        <f t="shared" si="1687"/>
        <v>788.4143019359343</v>
      </c>
      <c r="I2870" s="24">
        <f t="shared" si="1702"/>
        <v>674.60306337073735</v>
      </c>
      <c r="J2870" s="12">
        <f t="shared" si="1688"/>
        <v>0.18432407524235137</v>
      </c>
      <c r="K2870" s="24">
        <f t="shared" si="1689"/>
        <v>871.08877386353959</v>
      </c>
      <c r="L2870" s="12">
        <f t="shared" si="1703"/>
        <v>0.13039214732879281</v>
      </c>
      <c r="M2870" s="24">
        <f t="shared" si="1704"/>
        <v>959.35602924415366</v>
      </c>
      <c r="N2870" s="12">
        <f t="shared" si="1690"/>
        <v>0.74105830475257228</v>
      </c>
      <c r="O2870" s="24">
        <f t="shared" si="1691"/>
        <v>650</v>
      </c>
      <c r="P2870" s="12">
        <f t="shared" si="1705"/>
        <v>0.17700735933085712</v>
      </c>
      <c r="Q2870" s="24">
        <f t="shared" si="1706"/>
        <v>788.4143019359343</v>
      </c>
      <c r="R2870" s="12">
        <f t="shared" si="1692"/>
        <v>0.33787815493912682</v>
      </c>
      <c r="S2870" s="24">
        <f t="shared" si="1693"/>
        <v>855.3756276595409</v>
      </c>
      <c r="T2870" s="12">
        <f t="shared" si="1707"/>
        <v>0.17308367149719425</v>
      </c>
      <c r="W2870" s="24">
        <f t="shared" si="1708"/>
        <v>1187.6359225195306</v>
      </c>
      <c r="X2870" s="24">
        <f t="shared" si="1709"/>
        <v>650</v>
      </c>
      <c r="Y2870" s="13">
        <f t="shared" si="1694"/>
        <v>0.23344574212750469</v>
      </c>
      <c r="Z2870" s="24">
        <f t="shared" si="1695"/>
        <v>670.58785413654505</v>
      </c>
      <c r="AA2870" s="24">
        <f t="shared" si="1696"/>
        <v>9548.2844916798549</v>
      </c>
      <c r="AB2870" s="24">
        <f t="shared" si="1710"/>
        <v>988.02511222773251</v>
      </c>
      <c r="AC2870" s="24">
        <f t="shared" si="1711"/>
        <v>788.4143019359343</v>
      </c>
      <c r="AD2870" s="123">
        <f t="shared" si="1712"/>
        <v>14260</v>
      </c>
      <c r="AE2870" s="14">
        <f t="shared" si="1713"/>
        <v>237.66666666666666</v>
      </c>
      <c r="AF2870" s="24">
        <f t="shared" si="1697"/>
        <v>500</v>
      </c>
      <c r="AG2870" s="3">
        <f t="shared" si="1714"/>
        <v>-1</v>
      </c>
      <c r="AH2870" s="14">
        <f t="shared" si="1718"/>
        <v>0</v>
      </c>
      <c r="AI2870" s="14">
        <f t="shared" si="1719"/>
        <v>0</v>
      </c>
      <c r="AJ2870" s="14">
        <f t="shared" si="1720"/>
        <v>0.64999999999999991</v>
      </c>
      <c r="AK2870" s="14">
        <f t="shared" si="1721"/>
        <v>0.87999999999999989</v>
      </c>
      <c r="AL2870" s="24">
        <f t="shared" si="1715"/>
        <v>960.91801243576708</v>
      </c>
      <c r="AM2870" s="14">
        <f t="shared" si="1716"/>
        <v>734.20010235200357</v>
      </c>
      <c r="AN2870" s="138" t="str">
        <f t="shared" si="1717"/>
        <v>modifiée</v>
      </c>
      <c r="AP2870" s="124"/>
    </row>
    <row r="2871" spans="2:42" x14ac:dyDescent="0.25">
      <c r="B2871" s="3">
        <f t="shared" si="1698"/>
        <v>14265</v>
      </c>
      <c r="C2871" s="14">
        <f t="shared" si="1699"/>
        <v>237.75</v>
      </c>
      <c r="D2871" s="11">
        <f t="shared" si="1700"/>
        <v>1151.4063819590219</v>
      </c>
      <c r="E2871" s="11">
        <f t="shared" si="1685"/>
        <v>1214.6802121113647</v>
      </c>
      <c r="F2871" s="11">
        <f t="shared" si="1701"/>
        <v>674.73345551806619</v>
      </c>
      <c r="G2871" s="11">
        <f t="shared" si="1686"/>
        <v>959.53303660348456</v>
      </c>
      <c r="H2871" s="11">
        <f t="shared" si="1687"/>
        <v>788.58738560743154</v>
      </c>
      <c r="I2871" s="24">
        <f t="shared" si="1702"/>
        <v>674.73345551806619</v>
      </c>
      <c r="J2871" s="12">
        <f t="shared" si="1688"/>
        <v>0.18423467716631417</v>
      </c>
      <c r="K2871" s="24">
        <f t="shared" si="1689"/>
        <v>871.51146117538963</v>
      </c>
      <c r="L2871" s="12">
        <f t="shared" si="1703"/>
        <v>0.13031148568866111</v>
      </c>
      <c r="M2871" s="24">
        <f t="shared" si="1704"/>
        <v>959.53303660348456</v>
      </c>
      <c r="N2871" s="12">
        <f t="shared" si="1690"/>
        <v>0.74105830475257228</v>
      </c>
      <c r="O2871" s="24">
        <f t="shared" si="1691"/>
        <v>650</v>
      </c>
      <c r="P2871" s="12">
        <f t="shared" si="1705"/>
        <v>0.17689136771513997</v>
      </c>
      <c r="Q2871" s="24">
        <f t="shared" si="1706"/>
        <v>788.58738560743154</v>
      </c>
      <c r="R2871" s="12">
        <f t="shared" si="1692"/>
        <v>0.33824704205167827</v>
      </c>
      <c r="S2871" s="24">
        <f t="shared" si="1693"/>
        <v>854.44276792625158</v>
      </c>
      <c r="T2871" s="12">
        <f t="shared" si="1707"/>
        <v>0.17319572991540691</v>
      </c>
      <c r="W2871" s="24">
        <f t="shared" si="1708"/>
        <v>1187.8693682616581</v>
      </c>
      <c r="X2871" s="24">
        <f t="shared" si="1709"/>
        <v>650</v>
      </c>
      <c r="Y2871" s="13">
        <f t="shared" si="1694"/>
        <v>0.23343623936058422</v>
      </c>
      <c r="Z2871" s="24">
        <f t="shared" si="1695"/>
        <v>670.27109624266359</v>
      </c>
      <c r="AA2871" s="24">
        <f t="shared" si="1696"/>
        <v>9548.1852747043431</v>
      </c>
      <c r="AB2871" s="24">
        <f t="shared" si="1710"/>
        <v>988.22837693454483</v>
      </c>
      <c r="AC2871" s="24">
        <f t="shared" si="1711"/>
        <v>788.58738560743154</v>
      </c>
      <c r="AD2871" s="123">
        <f t="shared" si="1712"/>
        <v>14265</v>
      </c>
      <c r="AE2871" s="14">
        <f t="shared" si="1713"/>
        <v>237.75</v>
      </c>
      <c r="AF2871" s="24">
        <f t="shared" si="1697"/>
        <v>500</v>
      </c>
      <c r="AG2871" s="3">
        <f t="shared" si="1714"/>
        <v>-1</v>
      </c>
      <c r="AH2871" s="14">
        <f t="shared" si="1718"/>
        <v>0</v>
      </c>
      <c r="AI2871" s="14">
        <f t="shared" si="1719"/>
        <v>0</v>
      </c>
      <c r="AJ2871" s="14">
        <f t="shared" si="1720"/>
        <v>0.64999999999999991</v>
      </c>
      <c r="AK2871" s="14">
        <f t="shared" si="1721"/>
        <v>0.87999999999999989</v>
      </c>
      <c r="AL2871" s="24">
        <f t="shared" si="1715"/>
        <v>961.10612159669995</v>
      </c>
      <c r="AM2871" s="14">
        <f t="shared" si="1716"/>
        <v>734.3428749317419</v>
      </c>
      <c r="AN2871" s="138" t="str">
        <f t="shared" si="1717"/>
        <v>modifiée</v>
      </c>
      <c r="AP2871" s="124"/>
    </row>
    <row r="2872" spans="2:42" x14ac:dyDescent="0.25">
      <c r="B2872" s="3">
        <f t="shared" si="1698"/>
        <v>14270</v>
      </c>
      <c r="C2872" s="14">
        <f t="shared" si="1699"/>
        <v>237.83333333333334</v>
      </c>
      <c r="D2872" s="11">
        <f t="shared" si="1700"/>
        <v>1151.4588623785626</v>
      </c>
      <c r="E2872" s="11">
        <f t="shared" si="1685"/>
        <v>1214.9009875377369</v>
      </c>
      <c r="F2872" s="11">
        <f t="shared" si="1701"/>
        <v>674.8637670037549</v>
      </c>
      <c r="G2872" s="11">
        <f t="shared" si="1686"/>
        <v>959.7099279711997</v>
      </c>
      <c r="H2872" s="11">
        <f t="shared" si="1687"/>
        <v>788.76058133734693</v>
      </c>
      <c r="I2872" s="24">
        <f t="shared" si="1702"/>
        <v>674.8637670037549</v>
      </c>
      <c r="J2872" s="12">
        <f t="shared" si="1688"/>
        <v>0.18414505260779418</v>
      </c>
      <c r="K2872" s="24">
        <f t="shared" si="1689"/>
        <v>871.93563130022767</v>
      </c>
      <c r="L2872" s="12">
        <f t="shared" si="1703"/>
        <v>0.13023070603003617</v>
      </c>
      <c r="M2872" s="24">
        <f t="shared" si="1704"/>
        <v>959.7099279711997</v>
      </c>
      <c r="N2872" s="12">
        <f t="shared" si="1690"/>
        <v>0.74105830475257228</v>
      </c>
      <c r="O2872" s="24">
        <f t="shared" si="1691"/>
        <v>650</v>
      </c>
      <c r="P2872" s="12">
        <f t="shared" si="1705"/>
        <v>0.17677546714414585</v>
      </c>
      <c r="Q2872" s="24">
        <f t="shared" si="1706"/>
        <v>788.76058133734693</v>
      </c>
      <c r="R2872" s="12">
        <f t="shared" si="1692"/>
        <v>0.33861475494840471</v>
      </c>
      <c r="S2872" s="24">
        <f t="shared" si="1693"/>
        <v>853.51490042877936</v>
      </c>
      <c r="T2872" s="12">
        <f t="shared" si="1707"/>
        <v>0.17330703504242639</v>
      </c>
      <c r="W2872" s="24">
        <f t="shared" si="1708"/>
        <v>1188.1028045010187</v>
      </c>
      <c r="X2872" s="24">
        <f t="shared" si="1709"/>
        <v>650</v>
      </c>
      <c r="Y2872" s="13">
        <f t="shared" si="1694"/>
        <v>0.2334267530741424</v>
      </c>
      <c r="Z2872" s="24">
        <f t="shared" si="1695"/>
        <v>669.95457591795571</v>
      </c>
      <c r="AA2872" s="24">
        <f t="shared" si="1696"/>
        <v>9548.0865415774279</v>
      </c>
      <c r="AB2872" s="24">
        <f t="shared" si="1710"/>
        <v>988.43169291918275</v>
      </c>
      <c r="AC2872" s="24">
        <f t="shared" si="1711"/>
        <v>788.76058133734693</v>
      </c>
      <c r="AD2872" s="123">
        <f t="shared" si="1712"/>
        <v>14270</v>
      </c>
      <c r="AE2872" s="14">
        <f t="shared" si="1713"/>
        <v>237.83333333333334</v>
      </c>
      <c r="AF2872" s="24">
        <f t="shared" si="1697"/>
        <v>500</v>
      </c>
      <c r="AG2872" s="3">
        <f t="shared" si="1714"/>
        <v>-1</v>
      </c>
      <c r="AH2872" s="14">
        <f t="shared" si="1718"/>
        <v>0</v>
      </c>
      <c r="AI2872" s="14">
        <f t="shared" si="1719"/>
        <v>0</v>
      </c>
      <c r="AJ2872" s="14">
        <f t="shared" si="1720"/>
        <v>0.64999999999999991</v>
      </c>
      <c r="AK2872" s="14">
        <f t="shared" si="1721"/>
        <v>0.87999999999999989</v>
      </c>
      <c r="AL2872" s="24">
        <f t="shared" si="1715"/>
        <v>961.29427451427864</v>
      </c>
      <c r="AM2872" s="14">
        <f t="shared" si="1716"/>
        <v>734.48574452753871</v>
      </c>
      <c r="AN2872" s="138" t="str">
        <f t="shared" si="1717"/>
        <v>modifiée</v>
      </c>
      <c r="AP2872" s="124"/>
    </row>
    <row r="2873" spans="2:42" x14ac:dyDescent="0.25">
      <c r="B2873" s="3">
        <f t="shared" si="1698"/>
        <v>14275</v>
      </c>
      <c r="C2873" s="14">
        <f t="shared" si="1699"/>
        <v>237.91666666666666</v>
      </c>
      <c r="D2873" s="11">
        <f t="shared" si="1700"/>
        <v>1151.5113244226059</v>
      </c>
      <c r="E2873" s="11">
        <f t="shared" si="1685"/>
        <v>1215.1217629641089</v>
      </c>
      <c r="F2873" s="11">
        <f t="shared" si="1701"/>
        <v>674.99399770978494</v>
      </c>
      <c r="G2873" s="11">
        <f t="shared" si="1686"/>
        <v>959.88670343834383</v>
      </c>
      <c r="H2873" s="11">
        <f t="shared" si="1687"/>
        <v>788.93388837238933</v>
      </c>
      <c r="I2873" s="24">
        <f t="shared" si="1702"/>
        <v>674.99399770978494</v>
      </c>
      <c r="J2873" s="12">
        <f t="shared" si="1688"/>
        <v>0.18405520083829854</v>
      </c>
      <c r="K2873" s="24">
        <f t="shared" si="1689"/>
        <v>872.36129142285279</v>
      </c>
      <c r="L2873" s="12">
        <f t="shared" si="1703"/>
        <v>0.13014980792975353</v>
      </c>
      <c r="M2873" s="24">
        <f t="shared" si="1704"/>
        <v>959.88670343834383</v>
      </c>
      <c r="N2873" s="12">
        <f t="shared" si="1690"/>
        <v>0.74105830475257228</v>
      </c>
      <c r="O2873" s="24">
        <f t="shared" si="1691"/>
        <v>650</v>
      </c>
      <c r="P2873" s="12">
        <f t="shared" si="1705"/>
        <v>0.17665965754526713</v>
      </c>
      <c r="Q2873" s="24">
        <f t="shared" si="1706"/>
        <v>788.93388837238933</v>
      </c>
      <c r="R2873" s="12">
        <f t="shared" si="1692"/>
        <v>0.33898129740696914</v>
      </c>
      <c r="S2873" s="24">
        <f t="shared" si="1693"/>
        <v>852.59198977731353</v>
      </c>
      <c r="T2873" s="12">
        <f t="shared" si="1707"/>
        <v>0.17341758974686472</v>
      </c>
      <c r="W2873" s="24">
        <f t="shared" si="1708"/>
        <v>1188.3362312540928</v>
      </c>
      <c r="X2873" s="24">
        <f t="shared" si="1709"/>
        <v>650</v>
      </c>
      <c r="Y2873" s="13">
        <f t="shared" si="1694"/>
        <v>0.23341728319716581</v>
      </c>
      <c r="Z2873" s="24">
        <f t="shared" si="1695"/>
        <v>669.63829275040325</v>
      </c>
      <c r="AA2873" s="24">
        <f t="shared" si="1696"/>
        <v>9547.9882896025847</v>
      </c>
      <c r="AB2873" s="24">
        <f t="shared" si="1710"/>
        <v>988.63505981324101</v>
      </c>
      <c r="AC2873" s="24">
        <f t="shared" si="1711"/>
        <v>788.93388837238933</v>
      </c>
      <c r="AD2873" s="123">
        <f t="shared" si="1712"/>
        <v>14275</v>
      </c>
      <c r="AE2873" s="14">
        <f t="shared" si="1713"/>
        <v>237.91666666666666</v>
      </c>
      <c r="AF2873" s="24">
        <f t="shared" si="1697"/>
        <v>500</v>
      </c>
      <c r="AG2873" s="3">
        <f t="shared" si="1714"/>
        <v>-1</v>
      </c>
      <c r="AH2873" s="14">
        <f t="shared" si="1718"/>
        <v>0</v>
      </c>
      <c r="AI2873" s="14">
        <f t="shared" si="1719"/>
        <v>0</v>
      </c>
      <c r="AJ2873" s="14">
        <f t="shared" si="1720"/>
        <v>0.64999999999999991</v>
      </c>
      <c r="AK2873" s="14">
        <f t="shared" si="1721"/>
        <v>0.87999999999999989</v>
      </c>
      <c r="AL2873" s="24">
        <f t="shared" si="1715"/>
        <v>961.48247084169668</v>
      </c>
      <c r="AM2873" s="14">
        <f t="shared" si="1716"/>
        <v>734.62871042930055</v>
      </c>
      <c r="AN2873" s="138" t="str">
        <f t="shared" si="1717"/>
        <v>modifiée</v>
      </c>
      <c r="AP2873" s="124"/>
    </row>
    <row r="2874" spans="2:42" x14ac:dyDescent="0.25">
      <c r="B2874" s="3">
        <f t="shared" si="1698"/>
        <v>14280</v>
      </c>
      <c r="C2874" s="14">
        <f t="shared" si="1699"/>
        <v>238</v>
      </c>
      <c r="D2874" s="11">
        <f t="shared" si="1700"/>
        <v>1151.5637681040153</v>
      </c>
      <c r="E2874" s="11">
        <f t="shared" si="1685"/>
        <v>1215.3425383904812</v>
      </c>
      <c r="F2874" s="11">
        <f t="shared" si="1701"/>
        <v>675.12414751771473</v>
      </c>
      <c r="G2874" s="11">
        <f t="shared" si="1686"/>
        <v>960.06336309588914</v>
      </c>
      <c r="H2874" s="11">
        <f t="shared" si="1687"/>
        <v>789.10730596213625</v>
      </c>
      <c r="I2874" s="24">
        <f t="shared" si="1702"/>
        <v>675.12414751771473</v>
      </c>
      <c r="J2874" s="12">
        <f t="shared" si="1688"/>
        <v>0.18396512112687138</v>
      </c>
      <c r="K2874" s="24">
        <f t="shared" si="1689"/>
        <v>872.78844877154074</v>
      </c>
      <c r="L2874" s="12">
        <f t="shared" si="1703"/>
        <v>0.13006879096306803</v>
      </c>
      <c r="M2874" s="24">
        <f t="shared" si="1704"/>
        <v>960.06336309588914</v>
      </c>
      <c r="N2874" s="12">
        <f t="shared" si="1690"/>
        <v>0.74105830475257228</v>
      </c>
      <c r="O2874" s="24">
        <f t="shared" si="1691"/>
        <v>650</v>
      </c>
      <c r="P2874" s="12">
        <f t="shared" si="1705"/>
        <v>0.1765439388458819</v>
      </c>
      <c r="Q2874" s="24">
        <f t="shared" si="1706"/>
        <v>789.10730596213625</v>
      </c>
      <c r="R2874" s="12">
        <f t="shared" si="1692"/>
        <v>0.3393466732030273</v>
      </c>
      <c r="S2874" s="24">
        <f t="shared" si="1693"/>
        <v>851.67400088401666</v>
      </c>
      <c r="T2874" s="12">
        <f t="shared" si="1707"/>
        <v>0.17352739689194674</v>
      </c>
      <c r="W2874" s="24">
        <f t="shared" si="1708"/>
        <v>1188.56964853729</v>
      </c>
      <c r="X2874" s="24">
        <f t="shared" si="1709"/>
        <v>650</v>
      </c>
      <c r="Y2874" s="13">
        <f t="shared" si="1694"/>
        <v>0.23340782965905824</v>
      </c>
      <c r="Z2874" s="24">
        <f t="shared" si="1695"/>
        <v>669.32224632977864</v>
      </c>
      <c r="AA2874" s="24">
        <f t="shared" si="1696"/>
        <v>9547.8905160997565</v>
      </c>
      <c r="AB2874" s="24">
        <f t="shared" si="1710"/>
        <v>988.83847724971315</v>
      </c>
      <c r="AC2874" s="24">
        <f t="shared" si="1711"/>
        <v>789.10730596213625</v>
      </c>
      <c r="AD2874" s="123">
        <f t="shared" si="1712"/>
        <v>14280</v>
      </c>
      <c r="AE2874" s="14">
        <f t="shared" si="1713"/>
        <v>238</v>
      </c>
      <c r="AF2874" s="24">
        <f t="shared" si="1697"/>
        <v>500</v>
      </c>
      <c r="AG2874" s="3">
        <f t="shared" si="1714"/>
        <v>-1</v>
      </c>
      <c r="AH2874" s="14">
        <f t="shared" si="1718"/>
        <v>0</v>
      </c>
      <c r="AI2874" s="14">
        <f t="shared" si="1719"/>
        <v>0</v>
      </c>
      <c r="AJ2874" s="14">
        <f t="shared" si="1720"/>
        <v>0.64999999999999991</v>
      </c>
      <c r="AK2874" s="14">
        <f t="shared" si="1721"/>
        <v>0.87999999999999989</v>
      </c>
      <c r="AL2874" s="24">
        <f t="shared" si="1715"/>
        <v>961.67071023348535</v>
      </c>
      <c r="AM2874" s="14">
        <f t="shared" si="1716"/>
        <v>734.77177192968065</v>
      </c>
      <c r="AN2874" s="138" t="str">
        <f t="shared" si="1717"/>
        <v>modifiée</v>
      </c>
      <c r="AP2874" s="124"/>
    </row>
    <row r="2875" spans="2:42" x14ac:dyDescent="0.25">
      <c r="B2875" s="3">
        <f t="shared" si="1698"/>
        <v>14285</v>
      </c>
      <c r="C2875" s="14">
        <f t="shared" si="1699"/>
        <v>238.08333333333334</v>
      </c>
      <c r="D2875" s="11">
        <f t="shared" si="1700"/>
        <v>1151.6161934356405</v>
      </c>
      <c r="E2875" s="11">
        <f t="shared" si="1685"/>
        <v>1215.5633138168535</v>
      </c>
      <c r="F2875" s="11">
        <f t="shared" si="1701"/>
        <v>675.25421630867777</v>
      </c>
      <c r="G2875" s="11">
        <f t="shared" si="1686"/>
        <v>960.23990703473498</v>
      </c>
      <c r="H2875" s="11">
        <f t="shared" si="1687"/>
        <v>789.28083335902818</v>
      </c>
      <c r="I2875" s="24">
        <f t="shared" si="1702"/>
        <v>675.25421630867777</v>
      </c>
      <c r="J2875" s="12">
        <f t="shared" si="1688"/>
        <v>0.18387481274008824</v>
      </c>
      <c r="K2875" s="24">
        <f t="shared" si="1689"/>
        <v>873.21711061835344</v>
      </c>
      <c r="L2875" s="12">
        <f t="shared" si="1703"/>
        <v>0.12998765470367044</v>
      </c>
      <c r="M2875" s="24">
        <f t="shared" si="1704"/>
        <v>960.23990703473498</v>
      </c>
      <c r="N2875" s="12">
        <f t="shared" si="1690"/>
        <v>0.74105830475257228</v>
      </c>
      <c r="O2875" s="24">
        <f t="shared" si="1691"/>
        <v>650</v>
      </c>
      <c r="P2875" s="12">
        <f t="shared" si="1705"/>
        <v>0.17642831097344169</v>
      </c>
      <c r="Q2875" s="24">
        <f t="shared" si="1706"/>
        <v>789.28083335902818</v>
      </c>
      <c r="R2875" s="12">
        <f t="shared" si="1692"/>
        <v>0.33971088611003392</v>
      </c>
      <c r="S2875" s="24">
        <f t="shared" si="1693"/>
        <v>850.7608989600958</v>
      </c>
      <c r="T2875" s="12">
        <f t="shared" si="1707"/>
        <v>0.17363645933545963</v>
      </c>
      <c r="W2875" s="24">
        <f t="shared" si="1708"/>
        <v>1188.803056366949</v>
      </c>
      <c r="X2875" s="24">
        <f t="shared" si="1709"/>
        <v>650</v>
      </c>
      <c r="Y2875" s="13">
        <f t="shared" si="1694"/>
        <v>0.23339839238962565</v>
      </c>
      <c r="Z2875" s="24">
        <f t="shared" si="1695"/>
        <v>669.00643624761074</v>
      </c>
      <c r="AA2875" s="24">
        <f t="shared" si="1696"/>
        <v>9547.7932184047349</v>
      </c>
      <c r="AB2875" s="24">
        <f t="shared" si="1710"/>
        <v>989.04194486298866</v>
      </c>
      <c r="AC2875" s="24">
        <f t="shared" si="1711"/>
        <v>789.28083335902818</v>
      </c>
      <c r="AD2875" s="123">
        <f t="shared" si="1712"/>
        <v>14285</v>
      </c>
      <c r="AE2875" s="14">
        <f t="shared" si="1713"/>
        <v>238.08333333333334</v>
      </c>
      <c r="AF2875" s="24">
        <f t="shared" si="1697"/>
        <v>500</v>
      </c>
      <c r="AG2875" s="3">
        <f t="shared" si="1714"/>
        <v>-1</v>
      </c>
      <c r="AH2875" s="14">
        <f t="shared" si="1718"/>
        <v>0</v>
      </c>
      <c r="AI2875" s="14">
        <f t="shared" si="1719"/>
        <v>0</v>
      </c>
      <c r="AJ2875" s="14">
        <f t="shared" si="1720"/>
        <v>0.64999999999999991</v>
      </c>
      <c r="AK2875" s="14">
        <f t="shared" si="1721"/>
        <v>0.87999999999999989</v>
      </c>
      <c r="AL2875" s="24">
        <f t="shared" si="1715"/>
        <v>961.85899234551107</v>
      </c>
      <c r="AM2875" s="14">
        <f t="shared" si="1716"/>
        <v>734.91492832407312</v>
      </c>
      <c r="AN2875" s="138" t="str">
        <f t="shared" si="1717"/>
        <v>modifiée</v>
      </c>
      <c r="AP2875" s="124"/>
    </row>
    <row r="2876" spans="2:42" x14ac:dyDescent="0.25">
      <c r="B2876" s="3">
        <f t="shared" si="1698"/>
        <v>14290</v>
      </c>
      <c r="C2876" s="14">
        <f t="shared" si="1699"/>
        <v>238.16666666666666</v>
      </c>
      <c r="D2876" s="11">
        <f t="shared" si="1700"/>
        <v>1151.6686004303183</v>
      </c>
      <c r="E2876" s="11">
        <f t="shared" si="1685"/>
        <v>1215.7840892432255</v>
      </c>
      <c r="F2876" s="11">
        <f t="shared" si="1701"/>
        <v>675.38420396338142</v>
      </c>
      <c r="G2876" s="11">
        <f t="shared" si="1686"/>
        <v>960.41633534570838</v>
      </c>
      <c r="H2876" s="11">
        <f t="shared" si="1687"/>
        <v>789.45446981836369</v>
      </c>
      <c r="I2876" s="24">
        <f t="shared" si="1702"/>
        <v>675.38420396338142</v>
      </c>
      <c r="J2876" s="12">
        <f t="shared" si="1688"/>
        <v>0.18378427494205032</v>
      </c>
      <c r="K2876" s="24">
        <f t="shared" si="1689"/>
        <v>873.64728427945329</v>
      </c>
      <c r="L2876" s="12">
        <f t="shared" si="1703"/>
        <v>0.12990639872367027</v>
      </c>
      <c r="M2876" s="24">
        <f t="shared" si="1704"/>
        <v>960.41633534570838</v>
      </c>
      <c r="N2876" s="12">
        <f t="shared" si="1690"/>
        <v>0.74105830475257228</v>
      </c>
      <c r="O2876" s="24">
        <f t="shared" si="1691"/>
        <v>650</v>
      </c>
      <c r="P2876" s="12">
        <f t="shared" si="1705"/>
        <v>0.1763127738554188</v>
      </c>
      <c r="Q2876" s="24">
        <f t="shared" si="1706"/>
        <v>789.45446981836369</v>
      </c>
      <c r="R2876" s="12">
        <f t="shared" si="1692"/>
        <v>0.34007393989905577</v>
      </c>
      <c r="S2876" s="24">
        <f t="shared" si="1693"/>
        <v>849.85264951289969</v>
      </c>
      <c r="T2876" s="12">
        <f t="shared" si="1707"/>
        <v>0.17374477992964329</v>
      </c>
      <c r="W2876" s="24">
        <f t="shared" si="1708"/>
        <v>1189.0364547593385</v>
      </c>
      <c r="X2876" s="24">
        <f t="shared" si="1709"/>
        <v>650</v>
      </c>
      <c r="Y2876" s="13">
        <f t="shared" si="1694"/>
        <v>0.23338897131907324</v>
      </c>
      <c r="Z2876" s="24">
        <f t="shared" si="1695"/>
        <v>668.69086209717352</v>
      </c>
      <c r="AA2876" s="24">
        <f t="shared" si="1696"/>
        <v>9547.6963938690424</v>
      </c>
      <c r="AB2876" s="24">
        <f t="shared" si="1710"/>
        <v>989.24546228885106</v>
      </c>
      <c r="AC2876" s="24">
        <f t="shared" si="1711"/>
        <v>789.45446981836369</v>
      </c>
      <c r="AD2876" s="123">
        <f t="shared" si="1712"/>
        <v>14290</v>
      </c>
      <c r="AE2876" s="14">
        <f t="shared" si="1713"/>
        <v>238.16666666666666</v>
      </c>
      <c r="AF2876" s="24">
        <f t="shared" si="1697"/>
        <v>500</v>
      </c>
      <c r="AG2876" s="3">
        <f t="shared" si="1714"/>
        <v>-1</v>
      </c>
      <c r="AH2876" s="14">
        <f t="shared" si="1718"/>
        <v>0</v>
      </c>
      <c r="AI2876" s="14">
        <f t="shared" si="1719"/>
        <v>0</v>
      </c>
      <c r="AJ2876" s="14">
        <f t="shared" si="1720"/>
        <v>0.64999999999999991</v>
      </c>
      <c r="AK2876" s="14">
        <f t="shared" si="1721"/>
        <v>0.87999999999999989</v>
      </c>
      <c r="AL2876" s="24">
        <f t="shared" si="1715"/>
        <v>962.04731683497312</v>
      </c>
      <c r="AM2876" s="14">
        <f t="shared" si="1716"/>
        <v>735.05817891060781</v>
      </c>
      <c r="AN2876" s="138" t="str">
        <f t="shared" si="1717"/>
        <v>modifiée</v>
      </c>
      <c r="AP2876" s="124"/>
    </row>
    <row r="2877" spans="2:42" x14ac:dyDescent="0.25">
      <c r="B2877" s="3">
        <f t="shared" si="1698"/>
        <v>14295</v>
      </c>
      <c r="C2877" s="14">
        <f t="shared" si="1699"/>
        <v>238.25</v>
      </c>
      <c r="D2877" s="11">
        <f t="shared" si="1700"/>
        <v>1151.7209891008717</v>
      </c>
      <c r="E2877" s="11">
        <f t="shared" si="1685"/>
        <v>1216.0048646695977</v>
      </c>
      <c r="F2877" s="11">
        <f t="shared" si="1701"/>
        <v>675.51411036210504</v>
      </c>
      <c r="G2877" s="11">
        <f t="shared" si="1686"/>
        <v>960.59264811956382</v>
      </c>
      <c r="H2877" s="11">
        <f t="shared" si="1687"/>
        <v>789.62821459829331</v>
      </c>
      <c r="I2877" s="24">
        <f t="shared" si="1702"/>
        <v>675.51411036210504</v>
      </c>
      <c r="J2877" s="12">
        <f t="shared" si="1688"/>
        <v>0.18369350699437922</v>
      </c>
      <c r="K2877" s="24">
        <f t="shared" si="1689"/>
        <v>874.07897711541671</v>
      </c>
      <c r="L2877" s="12">
        <f t="shared" si="1703"/>
        <v>0.1298250225936044</v>
      </c>
      <c r="M2877" s="24">
        <f t="shared" si="1704"/>
        <v>960.59264811956382</v>
      </c>
      <c r="N2877" s="12">
        <f t="shared" si="1690"/>
        <v>0.74105830475257228</v>
      </c>
      <c r="O2877" s="24">
        <f t="shared" si="1691"/>
        <v>650</v>
      </c>
      <c r="P2877" s="12">
        <f t="shared" si="1705"/>
        <v>0.17619732741935865</v>
      </c>
      <c r="Q2877" s="24">
        <f t="shared" si="1706"/>
        <v>789.62821459829331</v>
      </c>
      <c r="R2877" s="12">
        <f t="shared" si="1692"/>
        <v>0.3404358383385846</v>
      </c>
      <c r="S2877" s="24">
        <f t="shared" si="1693"/>
        <v>848.94921834305262</v>
      </c>
      <c r="T2877" s="12">
        <f t="shared" si="1707"/>
        <v>0.17385236152112749</v>
      </c>
      <c r="W2877" s="24">
        <f t="shared" si="1708"/>
        <v>1189.2698437306576</v>
      </c>
      <c r="X2877" s="24">
        <f t="shared" si="1709"/>
        <v>650</v>
      </c>
      <c r="Y2877" s="13">
        <f t="shared" si="1694"/>
        <v>0.23337956637801605</v>
      </c>
      <c r="Z2877" s="24">
        <f t="shared" si="1695"/>
        <v>668.37552347350311</v>
      </c>
      <c r="AA2877" s="24">
        <f t="shared" si="1696"/>
        <v>9547.6000398603792</v>
      </c>
      <c r="AB2877" s="24">
        <f t="shared" si="1710"/>
        <v>989.44902916447541</v>
      </c>
      <c r="AC2877" s="24">
        <f t="shared" si="1711"/>
        <v>789.62821459829331</v>
      </c>
      <c r="AD2877" s="123">
        <f t="shared" si="1712"/>
        <v>14295</v>
      </c>
      <c r="AE2877" s="14">
        <f t="shared" si="1713"/>
        <v>238.25</v>
      </c>
      <c r="AF2877" s="24">
        <f t="shared" si="1697"/>
        <v>500</v>
      </c>
      <c r="AG2877" s="3">
        <f t="shared" si="1714"/>
        <v>-1</v>
      </c>
      <c r="AH2877" s="14">
        <f t="shared" si="1718"/>
        <v>0</v>
      </c>
      <c r="AI2877" s="14">
        <f t="shared" si="1719"/>
        <v>0</v>
      </c>
      <c r="AJ2877" s="14">
        <f t="shared" si="1720"/>
        <v>0.64999999999999991</v>
      </c>
      <c r="AK2877" s="14">
        <f t="shared" si="1721"/>
        <v>0.87999999999999989</v>
      </c>
      <c r="AL2877" s="24">
        <f t="shared" si="1715"/>
        <v>962.23568336040125</v>
      </c>
      <c r="AM2877" s="14">
        <f t="shared" si="1716"/>
        <v>735.20152299014489</v>
      </c>
      <c r="AN2877" s="138" t="str">
        <f t="shared" si="1717"/>
        <v>modifiée</v>
      </c>
      <c r="AP2877" s="124"/>
    </row>
    <row r="2878" spans="2:42" x14ac:dyDescent="0.25">
      <c r="B2878" s="3">
        <f t="shared" si="1698"/>
        <v>14300</v>
      </c>
      <c r="C2878" s="14">
        <f t="shared" si="1699"/>
        <v>238.33333333333334</v>
      </c>
      <c r="D2878" s="11">
        <f t="shared" si="1700"/>
        <v>1151.7733594601107</v>
      </c>
      <c r="E2878" s="11">
        <f t="shared" si="1685"/>
        <v>1216.22564009597</v>
      </c>
      <c r="F2878" s="11">
        <f t="shared" si="1701"/>
        <v>675.64393538469869</v>
      </c>
      <c r="G2878" s="11">
        <f t="shared" si="1686"/>
        <v>960.76884544698316</v>
      </c>
      <c r="H2878" s="11">
        <f t="shared" si="1687"/>
        <v>789.8020669598144</v>
      </c>
      <c r="I2878" s="24">
        <f t="shared" si="1702"/>
        <v>675.64393538469869</v>
      </c>
      <c r="J2878" s="12">
        <f t="shared" si="1688"/>
        <v>0.18360250815621099</v>
      </c>
      <c r="K2878" s="24">
        <f t="shared" si="1689"/>
        <v>874.5121965315542</v>
      </c>
      <c r="L2878" s="12">
        <f t="shared" si="1703"/>
        <v>0.12974352588242793</v>
      </c>
      <c r="M2878" s="24">
        <f t="shared" si="1704"/>
        <v>960.76884544698316</v>
      </c>
      <c r="N2878" s="12">
        <f t="shared" si="1690"/>
        <v>0.74105830475257228</v>
      </c>
      <c r="O2878" s="24">
        <f t="shared" si="1691"/>
        <v>650</v>
      </c>
      <c r="P2878" s="12">
        <f t="shared" si="1705"/>
        <v>0.17608197159286265</v>
      </c>
      <c r="Q2878" s="24">
        <f t="shared" si="1706"/>
        <v>789.8020669598144</v>
      </c>
      <c r="R2878" s="12">
        <f t="shared" si="1692"/>
        <v>0.34079658519435518</v>
      </c>
      <c r="S2878" s="24">
        <f t="shared" si="1693"/>
        <v>848.05057154161386</v>
      </c>
      <c r="T2878" s="12">
        <f t="shared" si="1707"/>
        <v>0.17395920695084138</v>
      </c>
      <c r="W2878" s="24">
        <f t="shared" si="1708"/>
        <v>1189.5032232970357</v>
      </c>
      <c r="X2878" s="24">
        <f t="shared" si="1709"/>
        <v>650</v>
      </c>
      <c r="Y2878" s="13">
        <f t="shared" si="1694"/>
        <v>0.23337017749746522</v>
      </c>
      <c r="Z2878" s="24">
        <f t="shared" si="1695"/>
        <v>668.06041997335797</v>
      </c>
      <c r="AA2878" s="24">
        <f t="shared" si="1696"/>
        <v>9547.5041537620673</v>
      </c>
      <c r="AB2878" s="24">
        <f t="shared" si="1710"/>
        <v>989.65264512842509</v>
      </c>
      <c r="AC2878" s="24">
        <f t="shared" si="1711"/>
        <v>789.8020669598144</v>
      </c>
      <c r="AD2878" s="123">
        <f t="shared" si="1712"/>
        <v>14300</v>
      </c>
      <c r="AE2878" s="14">
        <f t="shared" si="1713"/>
        <v>238.33333333333334</v>
      </c>
      <c r="AF2878" s="24">
        <f t="shared" si="1697"/>
        <v>500</v>
      </c>
      <c r="AG2878" s="3">
        <f t="shared" si="1714"/>
        <v>-1</v>
      </c>
      <c r="AH2878" s="14">
        <f t="shared" si="1718"/>
        <v>0</v>
      </c>
      <c r="AI2878" s="14">
        <f t="shared" si="1719"/>
        <v>0</v>
      </c>
      <c r="AJ2878" s="14">
        <f t="shared" si="1720"/>
        <v>0.64999999999999991</v>
      </c>
      <c r="AK2878" s="14">
        <f t="shared" si="1721"/>
        <v>0.87999999999999989</v>
      </c>
      <c r="AL2878" s="24">
        <f t="shared" si="1715"/>
        <v>962.42409158165242</v>
      </c>
      <c r="AM2878" s="14">
        <f t="shared" si="1716"/>
        <v>735.34495986626905</v>
      </c>
      <c r="AN2878" s="138" t="str">
        <f t="shared" si="1717"/>
        <v>modifiée</v>
      </c>
      <c r="AP2878" s="124"/>
    </row>
    <row r="2879" spans="2:42" x14ac:dyDescent="0.25">
      <c r="B2879" s="3">
        <f t="shared" si="1698"/>
        <v>14305</v>
      </c>
      <c r="C2879" s="14">
        <f t="shared" si="1699"/>
        <v>238.41666666666666</v>
      </c>
      <c r="D2879" s="11">
        <f t="shared" si="1700"/>
        <v>1151.8257115208307</v>
      </c>
      <c r="E2879" s="11">
        <f t="shared" si="1685"/>
        <v>1216.4464155223422</v>
      </c>
      <c r="F2879" s="11">
        <f t="shared" si="1701"/>
        <v>675.77367891058111</v>
      </c>
      <c r="G2879" s="11">
        <f t="shared" si="1686"/>
        <v>960.94492741857607</v>
      </c>
      <c r="H2879" s="11">
        <f t="shared" si="1687"/>
        <v>789.97602616676522</v>
      </c>
      <c r="I2879" s="24">
        <f t="shared" si="1702"/>
        <v>675.77367891058111</v>
      </c>
      <c r="J2879" s="12">
        <f t="shared" si="1688"/>
        <v>0.18351127768419098</v>
      </c>
      <c r="K2879" s="24">
        <f t="shared" si="1689"/>
        <v>874.94694997822853</v>
      </c>
      <c r="L2879" s="12">
        <f t="shared" si="1703"/>
        <v>0.1296619081575229</v>
      </c>
      <c r="M2879" s="24">
        <f t="shared" si="1704"/>
        <v>960.94492741857607</v>
      </c>
      <c r="N2879" s="12">
        <f t="shared" si="1690"/>
        <v>0.74105830475257228</v>
      </c>
      <c r="O2879" s="24">
        <f t="shared" si="1691"/>
        <v>650</v>
      </c>
      <c r="P2879" s="12">
        <f t="shared" si="1705"/>
        <v>0.17596670630363939</v>
      </c>
      <c r="Q2879" s="24">
        <f t="shared" si="1706"/>
        <v>789.97602616676522</v>
      </c>
      <c r="R2879" s="12">
        <f t="shared" si="1692"/>
        <v>0.34115618422916655</v>
      </c>
      <c r="S2879" s="24">
        <f t="shared" si="1693"/>
        <v>847.15667548726958</v>
      </c>
      <c r="T2879" s="12">
        <f t="shared" si="1707"/>
        <v>0.17406531905395489</v>
      </c>
      <c r="W2879" s="24">
        <f t="shared" si="1708"/>
        <v>1189.736593474533</v>
      </c>
      <c r="X2879" s="24">
        <f t="shared" si="1709"/>
        <v>650</v>
      </c>
      <c r="Y2879" s="13">
        <f t="shared" si="1694"/>
        <v>0.23336080460883069</v>
      </c>
      <c r="Z2879" s="24">
        <f t="shared" si="1695"/>
        <v>667.74555119523029</v>
      </c>
      <c r="AA2879" s="24">
        <f t="shared" si="1696"/>
        <v>9547.408732973141</v>
      </c>
      <c r="AB2879" s="24">
        <f t="shared" si="1710"/>
        <v>989.85630982064913</v>
      </c>
      <c r="AC2879" s="24">
        <f t="shared" si="1711"/>
        <v>789.97602616676522</v>
      </c>
      <c r="AD2879" s="123">
        <f t="shared" si="1712"/>
        <v>14305</v>
      </c>
      <c r="AE2879" s="14">
        <f t="shared" si="1713"/>
        <v>238.41666666666666</v>
      </c>
      <c r="AF2879" s="24">
        <f t="shared" si="1697"/>
        <v>500</v>
      </c>
      <c r="AG2879" s="3">
        <f t="shared" si="1714"/>
        <v>-1</v>
      </c>
      <c r="AH2879" s="14">
        <f t="shared" si="1718"/>
        <v>0</v>
      </c>
      <c r="AI2879" s="14">
        <f t="shared" si="1719"/>
        <v>0</v>
      </c>
      <c r="AJ2879" s="14">
        <f t="shared" si="1720"/>
        <v>0.64999999999999991</v>
      </c>
      <c r="AK2879" s="14">
        <f t="shared" si="1721"/>
        <v>0.87999999999999989</v>
      </c>
      <c r="AL2879" s="24">
        <f t="shared" si="1715"/>
        <v>962.61254115990846</v>
      </c>
      <c r="AM2879" s="14">
        <f t="shared" si="1716"/>
        <v>735.488488845284</v>
      </c>
      <c r="AN2879" s="138" t="str">
        <f t="shared" si="1717"/>
        <v>modifiée</v>
      </c>
      <c r="AP2879" s="124"/>
    </row>
    <row r="2880" spans="2:42" x14ac:dyDescent="0.25">
      <c r="B2880" s="3">
        <f t="shared" si="1698"/>
        <v>14310</v>
      </c>
      <c r="C2880" s="14">
        <f t="shared" si="1699"/>
        <v>238.5</v>
      </c>
      <c r="D2880" s="11">
        <f t="shared" si="1700"/>
        <v>1151.8780452958151</v>
      </c>
      <c r="E2880" s="11">
        <f t="shared" si="1685"/>
        <v>1216.6671909487145</v>
      </c>
      <c r="F2880" s="11">
        <f t="shared" si="1701"/>
        <v>675.90334081873868</v>
      </c>
      <c r="G2880" s="11">
        <f t="shared" si="1686"/>
        <v>961.12089412487967</v>
      </c>
      <c r="H2880" s="11">
        <f t="shared" si="1687"/>
        <v>790.15009148581919</v>
      </c>
      <c r="I2880" s="24">
        <f t="shared" si="1702"/>
        <v>675.90334081873868</v>
      </c>
      <c r="J2880" s="12">
        <f t="shared" si="1688"/>
        <v>0.18341981483246819</v>
      </c>
      <c r="K2880" s="24">
        <f t="shared" si="1689"/>
        <v>875.38324495118036</v>
      </c>
      <c r="L2880" s="12">
        <f t="shared" si="1703"/>
        <v>0.12958016898465155</v>
      </c>
      <c r="M2880" s="24">
        <f t="shared" si="1704"/>
        <v>961.12089412487967</v>
      </c>
      <c r="N2880" s="12">
        <f t="shared" si="1690"/>
        <v>0.74105830475257228</v>
      </c>
      <c r="O2880" s="24">
        <f t="shared" si="1691"/>
        <v>650</v>
      </c>
      <c r="P2880" s="12">
        <f t="shared" si="1705"/>
        <v>0.17585153147933164</v>
      </c>
      <c r="Q2880" s="24">
        <f t="shared" si="1706"/>
        <v>790.15009148581919</v>
      </c>
      <c r="R2880" s="12">
        <f t="shared" si="1692"/>
        <v>0.34151463920270542</v>
      </c>
      <c r="S2880" s="24">
        <f t="shared" si="1693"/>
        <v>846.26749684355468</v>
      </c>
      <c r="T2880" s="12">
        <f t="shared" si="1707"/>
        <v>0.17417070065972137</v>
      </c>
      <c r="W2880" s="24">
        <f t="shared" si="1708"/>
        <v>1189.9699542791418</v>
      </c>
      <c r="X2880" s="24">
        <f t="shared" si="1709"/>
        <v>650</v>
      </c>
      <c r="Y2880" s="13">
        <f t="shared" si="1694"/>
        <v>0.23335144764391558</v>
      </c>
      <c r="Z2880" s="24">
        <f t="shared" si="1695"/>
        <v>667.43091673931758</v>
      </c>
      <c r="AA2880" s="24">
        <f t="shared" si="1696"/>
        <v>9547.3137749081525</v>
      </c>
      <c r="AB2880" s="24">
        <f t="shared" si="1710"/>
        <v>990.06002288248055</v>
      </c>
      <c r="AC2880" s="24">
        <f t="shared" si="1711"/>
        <v>790.15009148581919</v>
      </c>
      <c r="AD2880" s="123">
        <f t="shared" si="1712"/>
        <v>14310</v>
      </c>
      <c r="AE2880" s="14">
        <f t="shared" si="1713"/>
        <v>238.5</v>
      </c>
      <c r="AF2880" s="24">
        <f t="shared" si="1697"/>
        <v>500</v>
      </c>
      <c r="AG2880" s="3">
        <f t="shared" si="1714"/>
        <v>-1</v>
      </c>
      <c r="AH2880" s="14">
        <f t="shared" si="1718"/>
        <v>0</v>
      </c>
      <c r="AI2880" s="14">
        <f t="shared" si="1719"/>
        <v>0</v>
      </c>
      <c r="AJ2880" s="14">
        <f t="shared" si="1720"/>
        <v>0.64999999999999991</v>
      </c>
      <c r="AK2880" s="14">
        <f t="shared" si="1721"/>
        <v>0.87999999999999989</v>
      </c>
      <c r="AL2880" s="24">
        <f t="shared" si="1715"/>
        <v>962.80103175767397</v>
      </c>
      <c r="AM2880" s="14">
        <f t="shared" si="1716"/>
        <v>735.63210923620613</v>
      </c>
      <c r="AN2880" s="138" t="str">
        <f t="shared" si="1717"/>
        <v>modifiée</v>
      </c>
      <c r="AP2880" s="124"/>
    </row>
    <row r="2881" spans="2:42" x14ac:dyDescent="0.25">
      <c r="B2881" s="3">
        <f t="shared" si="1698"/>
        <v>14315</v>
      </c>
      <c r="C2881" s="14">
        <f t="shared" si="1699"/>
        <v>238.58333333333334</v>
      </c>
      <c r="D2881" s="11">
        <f t="shared" si="1700"/>
        <v>1151.9303607978327</v>
      </c>
      <c r="E2881" s="11">
        <f t="shared" si="1685"/>
        <v>1216.8879663750868</v>
      </c>
      <c r="F2881" s="11">
        <f t="shared" si="1701"/>
        <v>676.03292098772329</v>
      </c>
      <c r="G2881" s="11">
        <f t="shared" si="1686"/>
        <v>961.29674565635901</v>
      </c>
      <c r="H2881" s="11">
        <f t="shared" si="1687"/>
        <v>790.3242621864789</v>
      </c>
      <c r="I2881" s="24">
        <f t="shared" si="1702"/>
        <v>676.03292098772329</v>
      </c>
      <c r="J2881" s="12">
        <f t="shared" si="1688"/>
        <v>0.18332811885269013</v>
      </c>
      <c r="K2881" s="24">
        <f t="shared" si="1689"/>
        <v>875.82108899185141</v>
      </c>
      <c r="L2881" s="12">
        <f t="shared" si="1703"/>
        <v>0.12949830792801525</v>
      </c>
      <c r="M2881" s="24">
        <f t="shared" si="1704"/>
        <v>961.29674565635901</v>
      </c>
      <c r="N2881" s="12">
        <f t="shared" si="1690"/>
        <v>0.74105830475257228</v>
      </c>
      <c r="O2881" s="24">
        <f t="shared" si="1691"/>
        <v>650</v>
      </c>
      <c r="P2881" s="12">
        <f t="shared" si="1705"/>
        <v>0.1757364470477765</v>
      </c>
      <c r="Q2881" s="24">
        <f t="shared" si="1706"/>
        <v>790.3242621864789</v>
      </c>
      <c r="R2881" s="12">
        <f t="shared" si="1692"/>
        <v>0.34187195387137348</v>
      </c>
      <c r="S2881" s="24">
        <f t="shared" si="1693"/>
        <v>845.38300255610272</v>
      </c>
      <c r="T2881" s="12">
        <f t="shared" si="1707"/>
        <v>0.17427535459151661</v>
      </c>
      <c r="W2881" s="24">
        <f t="shared" si="1708"/>
        <v>1190.2033057267856</v>
      </c>
      <c r="X2881" s="24">
        <f t="shared" si="1709"/>
        <v>650</v>
      </c>
      <c r="Y2881" s="13">
        <f t="shared" si="1694"/>
        <v>0.23334210653491688</v>
      </c>
      <c r="Z2881" s="24">
        <f t="shared" si="1695"/>
        <v>667.11651620752832</v>
      </c>
      <c r="AA2881" s="24">
        <f t="shared" si="1696"/>
        <v>9547.2192769971753</v>
      </c>
      <c r="AB2881" s="24">
        <f t="shared" si="1710"/>
        <v>990.26378395663232</v>
      </c>
      <c r="AC2881" s="24">
        <f t="shared" si="1711"/>
        <v>790.3242621864789</v>
      </c>
      <c r="AD2881" s="123">
        <f t="shared" si="1712"/>
        <v>14315</v>
      </c>
      <c r="AE2881" s="14">
        <f t="shared" si="1713"/>
        <v>238.58333333333334</v>
      </c>
      <c r="AF2881" s="24">
        <f t="shared" si="1697"/>
        <v>500</v>
      </c>
      <c r="AG2881" s="3">
        <f t="shared" si="1714"/>
        <v>-1</v>
      </c>
      <c r="AH2881" s="14">
        <f t="shared" si="1718"/>
        <v>0</v>
      </c>
      <c r="AI2881" s="14">
        <f t="shared" si="1719"/>
        <v>0</v>
      </c>
      <c r="AJ2881" s="14">
        <f t="shared" si="1720"/>
        <v>0.64999999999999991</v>
      </c>
      <c r="AK2881" s="14">
        <f t="shared" si="1721"/>
        <v>0.87999999999999989</v>
      </c>
      <c r="AL2881" s="24">
        <f t="shared" si="1715"/>
        <v>962.98956303877276</v>
      </c>
      <c r="AM2881" s="14">
        <f t="shared" si="1716"/>
        <v>735.77582035075989</v>
      </c>
      <c r="AN2881" s="138" t="str">
        <f t="shared" si="1717"/>
        <v>modifiée</v>
      </c>
      <c r="AP2881" s="124"/>
    </row>
    <row r="2882" spans="2:42" x14ac:dyDescent="0.25">
      <c r="B2882" s="3">
        <f t="shared" si="1698"/>
        <v>14320</v>
      </c>
      <c r="C2882" s="14">
        <f t="shared" si="1699"/>
        <v>238.66666666666666</v>
      </c>
      <c r="D2882" s="11">
        <f t="shared" si="1700"/>
        <v>1151.9826580396398</v>
      </c>
      <c r="E2882" s="11">
        <f t="shared" si="1685"/>
        <v>1217.108741801459</v>
      </c>
      <c r="F2882" s="11">
        <f t="shared" si="1701"/>
        <v>676.16241929565126</v>
      </c>
      <c r="G2882" s="11">
        <f t="shared" si="1686"/>
        <v>961.47248210340683</v>
      </c>
      <c r="H2882" s="11">
        <f t="shared" si="1687"/>
        <v>790.49853754107039</v>
      </c>
      <c r="I2882" s="24">
        <f t="shared" si="1702"/>
        <v>676.16241929565126</v>
      </c>
      <c r="J2882" s="12">
        <f t="shared" si="1688"/>
        <v>0.18323618899399705</v>
      </c>
      <c r="K2882" s="24">
        <f t="shared" si="1689"/>
        <v>876.26048968771556</v>
      </c>
      <c r="L2882" s="12">
        <f t="shared" si="1703"/>
        <v>0.12941632455018276</v>
      </c>
      <c r="M2882" s="24">
        <f t="shared" si="1704"/>
        <v>961.47248210340683</v>
      </c>
      <c r="N2882" s="12">
        <f t="shared" si="1690"/>
        <v>0.74105830475257228</v>
      </c>
      <c r="O2882" s="24">
        <f t="shared" si="1691"/>
        <v>650</v>
      </c>
      <c r="P2882" s="12">
        <f t="shared" si="1705"/>
        <v>0.17562145293672768</v>
      </c>
      <c r="Q2882" s="24">
        <f t="shared" si="1706"/>
        <v>790.49853754107039</v>
      </c>
      <c r="R2882" s="12">
        <f t="shared" si="1692"/>
        <v>0.34222813198811824</v>
      </c>
      <c r="S2882" s="24">
        <f t="shared" si="1693"/>
        <v>844.50315984992551</v>
      </c>
      <c r="T2882" s="12">
        <f t="shared" si="1707"/>
        <v>0.1743792836666381</v>
      </c>
      <c r="W2882" s="24">
        <f t="shared" si="1708"/>
        <v>1190.4366478333206</v>
      </c>
      <c r="X2882" s="24">
        <f t="shared" si="1709"/>
        <v>650</v>
      </c>
      <c r="Y2882" s="13">
        <f t="shared" si="1694"/>
        <v>0.23333278121442139</v>
      </c>
      <c r="Z2882" s="24">
        <f t="shared" si="1695"/>
        <v>666.80234920345924</v>
      </c>
      <c r="AA2882" s="24">
        <f t="shared" si="1696"/>
        <v>9547.1252366856661</v>
      </c>
      <c r="AB2882" s="24">
        <f t="shared" si="1710"/>
        <v>990.46759268719552</v>
      </c>
      <c r="AC2882" s="24">
        <f t="shared" si="1711"/>
        <v>790.49853754107039</v>
      </c>
      <c r="AD2882" s="123">
        <f t="shared" si="1712"/>
        <v>14320</v>
      </c>
      <c r="AE2882" s="14">
        <f t="shared" si="1713"/>
        <v>238.66666666666666</v>
      </c>
      <c r="AF2882" s="24">
        <f t="shared" si="1697"/>
        <v>500</v>
      </c>
      <c r="AG2882" s="3">
        <f t="shared" si="1714"/>
        <v>-1</v>
      </c>
      <c r="AH2882" s="14">
        <f t="shared" si="1718"/>
        <v>0</v>
      </c>
      <c r="AI2882" s="14">
        <f t="shared" si="1719"/>
        <v>0</v>
      </c>
      <c r="AJ2882" s="14">
        <f t="shared" si="1720"/>
        <v>0.64999999999999991</v>
      </c>
      <c r="AK2882" s="14">
        <f t="shared" si="1721"/>
        <v>0.87999999999999989</v>
      </c>
      <c r="AL2882" s="24">
        <f t="shared" si="1715"/>
        <v>963.17813466834559</v>
      </c>
      <c r="AM2882" s="14">
        <f t="shared" si="1716"/>
        <v>735.91962150337042</v>
      </c>
      <c r="AN2882" s="138" t="str">
        <f t="shared" si="1717"/>
        <v>modifiée</v>
      </c>
      <c r="AP2882" s="124"/>
    </row>
    <row r="2883" spans="2:42" x14ac:dyDescent="0.25">
      <c r="B2883" s="3">
        <f t="shared" si="1698"/>
        <v>14325</v>
      </c>
      <c r="C2883" s="14">
        <f t="shared" si="1699"/>
        <v>238.75</v>
      </c>
      <c r="D2883" s="11">
        <f t="shared" si="1700"/>
        <v>1152.0349370339793</v>
      </c>
      <c r="E2883" s="11">
        <f t="shared" si="1685"/>
        <v>1217.3295172278313</v>
      </c>
      <c r="F2883" s="11">
        <f t="shared" si="1701"/>
        <v>676.29183562020148</v>
      </c>
      <c r="G2883" s="11">
        <f t="shared" si="1686"/>
        <v>961.64810355634359</v>
      </c>
      <c r="H2883" s="11">
        <f t="shared" si="1687"/>
        <v>790.67291682473706</v>
      </c>
      <c r="I2883" s="24">
        <f t="shared" si="1702"/>
        <v>676.29183562020148</v>
      </c>
      <c r="J2883" s="12">
        <f t="shared" si="1688"/>
        <v>0.1831440245030167</v>
      </c>
      <c r="K2883" s="24">
        <f t="shared" si="1689"/>
        <v>876.70145467260863</v>
      </c>
      <c r="L2883" s="12">
        <f t="shared" si="1703"/>
        <v>0.12933421841213658</v>
      </c>
      <c r="M2883" s="24">
        <f t="shared" si="1704"/>
        <v>961.64810355634359</v>
      </c>
      <c r="N2883" s="12">
        <f t="shared" si="1690"/>
        <v>0.74105830475257228</v>
      </c>
      <c r="O2883" s="24">
        <f t="shared" si="1691"/>
        <v>650</v>
      </c>
      <c r="P2883" s="12">
        <f t="shared" si="1705"/>
        <v>0.17550654907406427</v>
      </c>
      <c r="Q2883" s="24">
        <f t="shared" si="1706"/>
        <v>790.67291682473706</v>
      </c>
      <c r="R2883" s="12">
        <f t="shared" si="1692"/>
        <v>0.34258317730226562</v>
      </c>
      <c r="S2883" s="24">
        <f t="shared" si="1693"/>
        <v>843.62793622672098</v>
      </c>
      <c r="T2883" s="12">
        <f t="shared" si="1707"/>
        <v>0.17448249069632424</v>
      </c>
      <c r="W2883" s="24">
        <f t="shared" si="1708"/>
        <v>1190.669980614535</v>
      </c>
      <c r="X2883" s="24">
        <f t="shared" si="1709"/>
        <v>650</v>
      </c>
      <c r="Y2883" s="13">
        <f t="shared" si="1694"/>
        <v>0.23332347161540759</v>
      </c>
      <c r="Z2883" s="24">
        <f t="shared" si="1695"/>
        <v>666.4884153324067</v>
      </c>
      <c r="AA2883" s="24">
        <f t="shared" si="1696"/>
        <v>9547.0316514345195</v>
      </c>
      <c r="AB2883" s="24">
        <f t="shared" si="1710"/>
        <v>990.67144871963603</v>
      </c>
      <c r="AC2883" s="24">
        <f t="shared" si="1711"/>
        <v>790.67291682473706</v>
      </c>
      <c r="AD2883" s="123">
        <f t="shared" si="1712"/>
        <v>14325</v>
      </c>
      <c r="AE2883" s="14">
        <f t="shared" si="1713"/>
        <v>238.75</v>
      </c>
      <c r="AF2883" s="24">
        <f t="shared" si="1697"/>
        <v>500</v>
      </c>
      <c r="AG2883" s="3">
        <f t="shared" si="1714"/>
        <v>-1</v>
      </c>
      <c r="AH2883" s="14">
        <f t="shared" si="1718"/>
        <v>0</v>
      </c>
      <c r="AI2883" s="14">
        <f t="shared" si="1719"/>
        <v>0</v>
      </c>
      <c r="AJ2883" s="14">
        <f t="shared" si="1720"/>
        <v>0.64999999999999991</v>
      </c>
      <c r="AK2883" s="14">
        <f t="shared" si="1721"/>
        <v>0.87999999999999989</v>
      </c>
      <c r="AL2883" s="24">
        <f t="shared" si="1715"/>
        <v>963.366746312847</v>
      </c>
      <c r="AM2883" s="14">
        <f t="shared" si="1716"/>
        <v>736.0635120111591</v>
      </c>
      <c r="AN2883" s="138" t="str">
        <f t="shared" si="1717"/>
        <v>modifiée</v>
      </c>
      <c r="AP2883" s="124"/>
    </row>
    <row r="2884" spans="2:42" x14ac:dyDescent="0.25">
      <c r="B2884" s="3">
        <f t="shared" si="1698"/>
        <v>14330</v>
      </c>
      <c r="C2884" s="14">
        <f t="shared" si="1699"/>
        <v>238.83333333333334</v>
      </c>
      <c r="D2884" s="11">
        <f t="shared" si="1700"/>
        <v>1152.0871977935801</v>
      </c>
      <c r="E2884" s="11">
        <f t="shared" si="1685"/>
        <v>1217.5502926542035</v>
      </c>
      <c r="F2884" s="11">
        <f t="shared" si="1701"/>
        <v>676.42116983861365</v>
      </c>
      <c r="G2884" s="11">
        <f t="shared" si="1686"/>
        <v>961.82361010541763</v>
      </c>
      <c r="H2884" s="11">
        <f t="shared" si="1687"/>
        <v>790.84739931543334</v>
      </c>
      <c r="I2884" s="24">
        <f t="shared" si="1702"/>
        <v>676.42116983861365</v>
      </c>
      <c r="J2884" s="12">
        <f t="shared" si="1688"/>
        <v>0.18305162462385952</v>
      </c>
      <c r="K2884" s="24">
        <f t="shared" si="1689"/>
        <v>877.1439916270615</v>
      </c>
      <c r="L2884" s="12">
        <f t="shared" si="1703"/>
        <v>0.12925198907326402</v>
      </c>
      <c r="M2884" s="24">
        <f t="shared" si="1704"/>
        <v>961.82361010541763</v>
      </c>
      <c r="N2884" s="12">
        <f t="shared" si="1690"/>
        <v>0.74105830475257228</v>
      </c>
      <c r="O2884" s="24">
        <f t="shared" si="1691"/>
        <v>650</v>
      </c>
      <c r="P2884" s="12">
        <f t="shared" si="1705"/>
        <v>0.17539173538777247</v>
      </c>
      <c r="Q2884" s="24">
        <f t="shared" si="1706"/>
        <v>790.84739931543334</v>
      </c>
      <c r="R2884" s="12">
        <f t="shared" si="1692"/>
        <v>0.34293709355935681</v>
      </c>
      <c r="S2884" s="24">
        <f t="shared" si="1693"/>
        <v>842.75729946221099</v>
      </c>
      <c r="T2884" s="12">
        <f t="shared" si="1707"/>
        <v>0.17458497848567431</v>
      </c>
      <c r="W2884" s="24">
        <f t="shared" si="1708"/>
        <v>1190.9033040861505</v>
      </c>
      <c r="X2884" s="24">
        <f t="shared" si="1709"/>
        <v>650</v>
      </c>
      <c r="Y2884" s="13">
        <f t="shared" si="1694"/>
        <v>0.23331417767123874</v>
      </c>
      <c r="Z2884" s="24">
        <f t="shared" si="1695"/>
        <v>666.17471420132688</v>
      </c>
      <c r="AA2884" s="24">
        <f t="shared" si="1696"/>
        <v>9546.9385187198204</v>
      </c>
      <c r="AB2884" s="24">
        <f t="shared" si="1710"/>
        <v>990.87535170079195</v>
      </c>
      <c r="AC2884" s="24">
        <f t="shared" si="1711"/>
        <v>790.84739931543334</v>
      </c>
      <c r="AD2884" s="123">
        <f t="shared" si="1712"/>
        <v>14330</v>
      </c>
      <c r="AE2884" s="14">
        <f t="shared" si="1713"/>
        <v>238.83333333333334</v>
      </c>
      <c r="AF2884" s="24">
        <f t="shared" si="1697"/>
        <v>500</v>
      </c>
      <c r="AG2884" s="3">
        <f t="shared" si="1714"/>
        <v>-1</v>
      </c>
      <c r="AH2884" s="14">
        <f t="shared" si="1718"/>
        <v>0</v>
      </c>
      <c r="AI2884" s="14">
        <f t="shared" si="1719"/>
        <v>0</v>
      </c>
      <c r="AJ2884" s="14">
        <f t="shared" si="1720"/>
        <v>0.64999999999999991</v>
      </c>
      <c r="AK2884" s="14">
        <f t="shared" si="1721"/>
        <v>0.87999999999999989</v>
      </c>
      <c r="AL2884" s="24">
        <f t="shared" si="1715"/>
        <v>963.55539764004334</v>
      </c>
      <c r="AM2884" s="14">
        <f t="shared" si="1716"/>
        <v>736.20749119393611</v>
      </c>
      <c r="AN2884" s="138" t="str">
        <f t="shared" si="1717"/>
        <v>modifiée</v>
      </c>
      <c r="AP2884" s="124"/>
    </row>
    <row r="2885" spans="2:42" x14ac:dyDescent="0.25">
      <c r="B2885" s="3">
        <f t="shared" si="1698"/>
        <v>14335</v>
      </c>
      <c r="C2885" s="14">
        <f t="shared" si="1699"/>
        <v>238.91666666666666</v>
      </c>
      <c r="D2885" s="11">
        <f t="shared" si="1700"/>
        <v>1152.1394403311585</v>
      </c>
      <c r="E2885" s="11">
        <f t="shared" si="1685"/>
        <v>1217.7710680805756</v>
      </c>
      <c r="F2885" s="11">
        <f t="shared" si="1701"/>
        <v>676.55042182768693</v>
      </c>
      <c r="G2885" s="11">
        <f t="shared" si="1686"/>
        <v>961.99900184080536</v>
      </c>
      <c r="H2885" s="11">
        <f t="shared" si="1687"/>
        <v>791.02198429391899</v>
      </c>
      <c r="I2885" s="24">
        <f t="shared" si="1702"/>
        <v>676.55042182768693</v>
      </c>
      <c r="J2885" s="12">
        <f t="shared" si="1688"/>
        <v>0.18295898859811272</v>
      </c>
      <c r="K2885" s="24">
        <f t="shared" si="1689"/>
        <v>877.58810827863795</v>
      </c>
      <c r="L2885" s="12">
        <f t="shared" si="1703"/>
        <v>0.12916963609131149</v>
      </c>
      <c r="M2885" s="24">
        <f t="shared" si="1704"/>
        <v>961.99900184080536</v>
      </c>
      <c r="N2885" s="12">
        <f t="shared" si="1690"/>
        <v>0.74105830475257228</v>
      </c>
      <c r="O2885" s="24">
        <f t="shared" si="1691"/>
        <v>650</v>
      </c>
      <c r="P2885" s="12">
        <f t="shared" si="1705"/>
        <v>0.17527701180577226</v>
      </c>
      <c r="Q2885" s="24">
        <f t="shared" si="1706"/>
        <v>791.02198429391899</v>
      </c>
      <c r="R2885" s="12">
        <f t="shared" si="1692"/>
        <v>0.34328988450098824</v>
      </c>
      <c r="S2885" s="24">
        <f t="shared" si="1693"/>
        <v>841.89121760350395</v>
      </c>
      <c r="T2885" s="12">
        <f t="shared" si="1707"/>
        <v>0.17468674983349905</v>
      </c>
      <c r="W2885" s="24">
        <f t="shared" si="1708"/>
        <v>1191.1366182638217</v>
      </c>
      <c r="X2885" s="24">
        <f t="shared" si="1709"/>
        <v>650</v>
      </c>
      <c r="Y2885" s="13">
        <f t="shared" si="1694"/>
        <v>0.23330489931565931</v>
      </c>
      <c r="Z2885" s="24">
        <f t="shared" si="1695"/>
        <v>665.86124541884715</v>
      </c>
      <c r="AA2885" s="24">
        <f t="shared" si="1696"/>
        <v>9546.845836032664</v>
      </c>
      <c r="AB2885" s="24">
        <f t="shared" si="1710"/>
        <v>991.07930127887039</v>
      </c>
      <c r="AC2885" s="24">
        <f t="shared" si="1711"/>
        <v>791.02198429391899</v>
      </c>
      <c r="AD2885" s="123">
        <f t="shared" si="1712"/>
        <v>14335</v>
      </c>
      <c r="AE2885" s="14">
        <f t="shared" si="1713"/>
        <v>238.91666666666666</v>
      </c>
      <c r="AF2885" s="24">
        <f t="shared" si="1697"/>
        <v>500</v>
      </c>
      <c r="AG2885" s="3">
        <f t="shared" si="1714"/>
        <v>-1</v>
      </c>
      <c r="AH2885" s="14">
        <f t="shared" si="1718"/>
        <v>0</v>
      </c>
      <c r="AI2885" s="14">
        <f t="shared" si="1719"/>
        <v>0</v>
      </c>
      <c r="AJ2885" s="14">
        <f t="shared" si="1720"/>
        <v>0.64999999999999991</v>
      </c>
      <c r="AK2885" s="14">
        <f t="shared" si="1721"/>
        <v>0.87999999999999989</v>
      </c>
      <c r="AL2885" s="24">
        <f t="shared" si="1715"/>
        <v>963.74408831900848</v>
      </c>
      <c r="AM2885" s="14">
        <f t="shared" si="1716"/>
        <v>736.35155837419529</v>
      </c>
      <c r="AN2885" s="138" t="str">
        <f t="shared" si="1717"/>
        <v>modifiée</v>
      </c>
      <c r="AP2885" s="124"/>
    </row>
    <row r="2886" spans="2:42" x14ac:dyDescent="0.25">
      <c r="B2886" s="3">
        <f t="shared" si="1698"/>
        <v>14340</v>
      </c>
      <c r="C2886" s="14">
        <f t="shared" si="1699"/>
        <v>239</v>
      </c>
      <c r="D2886" s="11">
        <f t="shared" si="1700"/>
        <v>1152.1916646594168</v>
      </c>
      <c r="E2886" s="11">
        <f t="shared" si="1685"/>
        <v>1217.9918435069478</v>
      </c>
      <c r="F2886" s="11">
        <f t="shared" si="1701"/>
        <v>676.67959146377825</v>
      </c>
      <c r="G2886" s="11">
        <f t="shared" si="1686"/>
        <v>962.17427885261111</v>
      </c>
      <c r="H2886" s="11">
        <f t="shared" si="1687"/>
        <v>791.19667104375253</v>
      </c>
      <c r="I2886" s="24">
        <f t="shared" si="1702"/>
        <v>676.67959146377825</v>
      </c>
      <c r="J2886" s="12">
        <f t="shared" si="1688"/>
        <v>0.18286611566483557</v>
      </c>
      <c r="K2886" s="24">
        <f t="shared" si="1689"/>
        <v>878.03381240227327</v>
      </c>
      <c r="L2886" s="12">
        <f t="shared" si="1703"/>
        <v>0.12908715902243842</v>
      </c>
      <c r="M2886" s="24">
        <f t="shared" si="1704"/>
        <v>962.17427885261111</v>
      </c>
      <c r="N2886" s="12">
        <f t="shared" si="1690"/>
        <v>0.74105830475257228</v>
      </c>
      <c r="O2886" s="24">
        <f t="shared" si="1691"/>
        <v>650</v>
      </c>
      <c r="P2886" s="12">
        <f t="shared" si="1705"/>
        <v>0.17516237825616054</v>
      </c>
      <c r="Q2886" s="24">
        <f t="shared" si="1706"/>
        <v>791.19667104375253</v>
      </c>
      <c r="R2886" s="12">
        <f t="shared" si="1692"/>
        <v>0.3436415538646525</v>
      </c>
      <c r="S2886" s="24">
        <f t="shared" si="1693"/>
        <v>841.02965896648925</v>
      </c>
      <c r="T2886" s="12">
        <f t="shared" si="1707"/>
        <v>0.17478780753236142</v>
      </c>
      <c r="W2886" s="24">
        <f t="shared" si="1708"/>
        <v>1191.3699231631374</v>
      </c>
      <c r="X2886" s="24">
        <f t="shared" si="1709"/>
        <v>650</v>
      </c>
      <c r="Y2886" s="13">
        <f t="shared" si="1694"/>
        <v>0.23329563648280247</v>
      </c>
      <c r="Z2886" s="24">
        <f t="shared" si="1695"/>
        <v>665.5480085952604</v>
      </c>
      <c r="AA2886" s="24">
        <f t="shared" si="1696"/>
        <v>9546.7536008794996</v>
      </c>
      <c r="AB2886" s="24">
        <f t="shared" si="1710"/>
        <v>991.28329710344497</v>
      </c>
      <c r="AC2886" s="24">
        <f t="shared" si="1711"/>
        <v>791.19667104375253</v>
      </c>
      <c r="AD2886" s="123">
        <f t="shared" si="1712"/>
        <v>14340</v>
      </c>
      <c r="AE2886" s="14">
        <f t="shared" si="1713"/>
        <v>239</v>
      </c>
      <c r="AF2886" s="24">
        <f t="shared" si="1697"/>
        <v>500</v>
      </c>
      <c r="AG2886" s="3">
        <f t="shared" si="1714"/>
        <v>-1</v>
      </c>
      <c r="AH2886" s="14">
        <f t="shared" si="1718"/>
        <v>0</v>
      </c>
      <c r="AI2886" s="14">
        <f t="shared" si="1719"/>
        <v>0</v>
      </c>
      <c r="AJ2886" s="14">
        <f t="shared" si="1720"/>
        <v>0.64999999999999991</v>
      </c>
      <c r="AK2886" s="14">
        <f t="shared" si="1721"/>
        <v>0.87999999999999989</v>
      </c>
      <c r="AL2886" s="24">
        <f t="shared" si="1715"/>
        <v>963.93281802012257</v>
      </c>
      <c r="AM2886" s="14">
        <f t="shared" si="1716"/>
        <v>736.49571287710762</v>
      </c>
      <c r="AN2886" s="138" t="str">
        <f t="shared" si="1717"/>
        <v>modifiée</v>
      </c>
      <c r="AP2886" s="124"/>
    </row>
    <row r="2887" spans="2:42" x14ac:dyDescent="0.25">
      <c r="B2887" s="3">
        <f t="shared" si="1698"/>
        <v>14345</v>
      </c>
      <c r="C2887" s="14">
        <f t="shared" si="1699"/>
        <v>239.08333333333334</v>
      </c>
      <c r="D2887" s="11">
        <f t="shared" si="1700"/>
        <v>1152.2438707910451</v>
      </c>
      <c r="E2887" s="11">
        <f t="shared" si="1685"/>
        <v>1218.2126189333201</v>
      </c>
      <c r="F2887" s="11">
        <f t="shared" si="1701"/>
        <v>676.8086786228007</v>
      </c>
      <c r="G2887" s="11">
        <f t="shared" si="1686"/>
        <v>962.34944123086723</v>
      </c>
      <c r="H2887" s="11">
        <f t="shared" si="1687"/>
        <v>791.37145885128484</v>
      </c>
      <c r="I2887" s="24">
        <f t="shared" si="1702"/>
        <v>676.8086786228007</v>
      </c>
      <c r="J2887" s="12">
        <f t="shared" si="1688"/>
        <v>0.18277300506055388</v>
      </c>
      <c r="K2887" s="24">
        <f t="shared" si="1689"/>
        <v>878.48111182061712</v>
      </c>
      <c r="L2887" s="12">
        <f t="shared" si="1703"/>
        <v>0.12900455742114644</v>
      </c>
      <c r="M2887" s="24">
        <f t="shared" si="1704"/>
        <v>962.34944123086723</v>
      </c>
      <c r="N2887" s="12">
        <f t="shared" si="1690"/>
        <v>0.74105830475257228</v>
      </c>
      <c r="O2887" s="24">
        <f t="shared" si="1691"/>
        <v>650</v>
      </c>
      <c r="P2887" s="12">
        <f t="shared" si="1705"/>
        <v>0.17504783466693349</v>
      </c>
      <c r="Q2887" s="24">
        <f t="shared" si="1706"/>
        <v>791.37145885128484</v>
      </c>
      <c r="R2887" s="12">
        <f t="shared" si="1692"/>
        <v>0.34399210538358521</v>
      </c>
      <c r="S2887" s="24">
        <f t="shared" si="1693"/>
        <v>840.17259213325679</v>
      </c>
      <c r="T2887" s="12">
        <f t="shared" si="1707"/>
        <v>0.17488815436838342</v>
      </c>
      <c r="W2887" s="24">
        <f t="shared" si="1708"/>
        <v>1191.6032187996202</v>
      </c>
      <c r="X2887" s="24">
        <f t="shared" si="1709"/>
        <v>650</v>
      </c>
      <c r="Y2887" s="13">
        <f t="shared" si="1694"/>
        <v>0.23328638910717533</v>
      </c>
      <c r="Z2887" s="24">
        <f t="shared" si="1695"/>
        <v>665.23500334249661</v>
      </c>
      <c r="AA2887" s="24">
        <f t="shared" si="1696"/>
        <v>9546.6618107815048</v>
      </c>
      <c r="AB2887" s="24">
        <f t="shared" si="1710"/>
        <v>991.48733882545253</v>
      </c>
      <c r="AC2887" s="24">
        <f t="shared" si="1711"/>
        <v>791.37145885128484</v>
      </c>
      <c r="AD2887" s="123">
        <f t="shared" si="1712"/>
        <v>14345</v>
      </c>
      <c r="AE2887" s="14">
        <f t="shared" si="1713"/>
        <v>239.08333333333334</v>
      </c>
      <c r="AF2887" s="24">
        <f t="shared" si="1697"/>
        <v>500</v>
      </c>
      <c r="AG2887" s="3">
        <f t="shared" si="1714"/>
        <v>-1</v>
      </c>
      <c r="AH2887" s="14">
        <f t="shared" si="1718"/>
        <v>0</v>
      </c>
      <c r="AI2887" s="14">
        <f t="shared" si="1719"/>
        <v>0</v>
      </c>
      <c r="AJ2887" s="14">
        <f t="shared" si="1720"/>
        <v>0.64999999999999991</v>
      </c>
      <c r="AK2887" s="14">
        <f t="shared" si="1721"/>
        <v>0.87999999999999989</v>
      </c>
      <c r="AL2887" s="24">
        <f t="shared" si="1715"/>
        <v>964.12158641506755</v>
      </c>
      <c r="AM2887" s="14">
        <f t="shared" si="1716"/>
        <v>736.6399540305149</v>
      </c>
      <c r="AN2887" s="138" t="str">
        <f t="shared" si="1717"/>
        <v>modifiée</v>
      </c>
      <c r="AP2887" s="124"/>
    </row>
    <row r="2888" spans="2:42" x14ac:dyDescent="0.25">
      <c r="B2888" s="3">
        <f t="shared" si="1698"/>
        <v>14350</v>
      </c>
      <c r="C2888" s="14">
        <f t="shared" si="1699"/>
        <v>239.16666666666666</v>
      </c>
      <c r="D2888" s="11">
        <f t="shared" si="1700"/>
        <v>1152.2960587387188</v>
      </c>
      <c r="E2888" s="11">
        <f t="shared" si="1685"/>
        <v>1218.4333943596921</v>
      </c>
      <c r="F2888" s="11">
        <f t="shared" si="1701"/>
        <v>676.93768318022182</v>
      </c>
      <c r="G2888" s="11">
        <f t="shared" si="1686"/>
        <v>962.52448906553411</v>
      </c>
      <c r="H2888" s="11">
        <f t="shared" si="1687"/>
        <v>791.54634700565327</v>
      </c>
      <c r="I2888" s="24">
        <f t="shared" si="1702"/>
        <v>676.93768318022182</v>
      </c>
      <c r="J2888" s="12">
        <f t="shared" si="1688"/>
        <v>0.18267965601925523</v>
      </c>
      <c r="K2888" s="24">
        <f t="shared" si="1689"/>
        <v>878.93001440437706</v>
      </c>
      <c r="L2888" s="12">
        <f t="shared" si="1703"/>
        <v>0.12892183084036274</v>
      </c>
      <c r="M2888" s="24">
        <f t="shared" si="1704"/>
        <v>962.52448906553411</v>
      </c>
      <c r="N2888" s="12">
        <f t="shared" si="1690"/>
        <v>0.74105830475257228</v>
      </c>
      <c r="O2888" s="24">
        <f t="shared" si="1691"/>
        <v>650</v>
      </c>
      <c r="P2888" s="12">
        <f t="shared" si="1705"/>
        <v>0.17493338096635092</v>
      </c>
      <c r="Q2888" s="24">
        <f t="shared" si="1706"/>
        <v>791.54634700565327</v>
      </c>
      <c r="R2888" s="12">
        <f t="shared" si="1692"/>
        <v>0.34434154278661222</v>
      </c>
      <c r="S2888" s="24">
        <f t="shared" si="1693"/>
        <v>839.31998594954257</v>
      </c>
      <c r="T2888" s="12">
        <f t="shared" si="1707"/>
        <v>0.1749877931213458</v>
      </c>
      <c r="W2888" s="24">
        <f t="shared" si="1708"/>
        <v>1191.8365051887274</v>
      </c>
      <c r="X2888" s="24">
        <f t="shared" si="1709"/>
        <v>650</v>
      </c>
      <c r="Y2888" s="13">
        <f t="shared" si="1694"/>
        <v>0.23327715712366451</v>
      </c>
      <c r="Z2888" s="24">
        <f t="shared" si="1695"/>
        <v>664.92222927411717</v>
      </c>
      <c r="AA2888" s="24">
        <f t="shared" si="1696"/>
        <v>9546.5704632748402</v>
      </c>
      <c r="AB2888" s="24">
        <f t="shared" si="1710"/>
        <v>991.69142609719029</v>
      </c>
      <c r="AC2888" s="24">
        <f t="shared" si="1711"/>
        <v>791.54634700565327</v>
      </c>
      <c r="AD2888" s="123">
        <f t="shared" si="1712"/>
        <v>14350</v>
      </c>
      <c r="AE2888" s="14">
        <f t="shared" si="1713"/>
        <v>239.16666666666666</v>
      </c>
      <c r="AF2888" s="24">
        <f t="shared" si="1697"/>
        <v>500</v>
      </c>
      <c r="AG2888" s="3">
        <f t="shared" si="1714"/>
        <v>-1</v>
      </c>
      <c r="AH2888" s="14">
        <f t="shared" si="1718"/>
        <v>0</v>
      </c>
      <c r="AI2888" s="14">
        <f t="shared" si="1719"/>
        <v>0</v>
      </c>
      <c r="AJ2888" s="14">
        <f t="shared" si="1720"/>
        <v>0.64999999999999991</v>
      </c>
      <c r="AK2888" s="14">
        <f t="shared" si="1721"/>
        <v>0.87999999999999989</v>
      </c>
      <c r="AL2888" s="24">
        <f t="shared" si="1715"/>
        <v>964.31039317682553</v>
      </c>
      <c r="AM2888" s="14">
        <f t="shared" si="1716"/>
        <v>736.78428116492375</v>
      </c>
      <c r="AN2888" s="138" t="str">
        <f t="shared" si="1717"/>
        <v>modifiée</v>
      </c>
      <c r="AP2888" s="124"/>
    </row>
    <row r="2889" spans="2:42" x14ac:dyDescent="0.25">
      <c r="B2889" s="3">
        <f t="shared" si="1698"/>
        <v>14355</v>
      </c>
      <c r="C2889" s="14">
        <f t="shared" si="1699"/>
        <v>239.25</v>
      </c>
      <c r="D2889" s="11">
        <f t="shared" si="1700"/>
        <v>1152.3482285151013</v>
      </c>
      <c r="E2889" s="11">
        <f t="shared" si="1685"/>
        <v>1218.6541697860644</v>
      </c>
      <c r="F2889" s="11">
        <f t="shared" si="1701"/>
        <v>677.06660501106217</v>
      </c>
      <c r="G2889" s="11">
        <f t="shared" si="1686"/>
        <v>962.69942244650042</v>
      </c>
      <c r="H2889" s="11">
        <f t="shared" si="1687"/>
        <v>791.72133479877459</v>
      </c>
      <c r="I2889" s="24">
        <f t="shared" si="1702"/>
        <v>677.06660501106217</v>
      </c>
      <c r="J2889" s="12">
        <f t="shared" si="1688"/>
        <v>0.18258606777238368</v>
      </c>
      <c r="K2889" s="24">
        <f t="shared" si="1689"/>
        <v>879.38052807266774</v>
      </c>
      <c r="L2889" s="12">
        <f t="shared" si="1703"/>
        <v>0.12883897883133549</v>
      </c>
      <c r="M2889" s="24">
        <f t="shared" si="1704"/>
        <v>962.69942244650042</v>
      </c>
      <c r="N2889" s="12">
        <f t="shared" si="1690"/>
        <v>0.74105830475257228</v>
      </c>
      <c r="O2889" s="24">
        <f t="shared" si="1691"/>
        <v>650</v>
      </c>
      <c r="P2889" s="12">
        <f t="shared" si="1705"/>
        <v>0.17481901708251918</v>
      </c>
      <c r="Q2889" s="24">
        <f t="shared" si="1706"/>
        <v>791.72133479877459</v>
      </c>
      <c r="R2889" s="12">
        <f t="shared" si="1692"/>
        <v>0.3446898697980012</v>
      </c>
      <c r="S2889" s="24">
        <f t="shared" si="1693"/>
        <v>838.47180952220469</v>
      </c>
      <c r="T2889" s="12">
        <f t="shared" si="1707"/>
        <v>0.17508672656443419</v>
      </c>
      <c r="W2889" s="24">
        <f t="shared" si="1708"/>
        <v>1192.0697823458511</v>
      </c>
      <c r="X2889" s="24">
        <f t="shared" si="1709"/>
        <v>650</v>
      </c>
      <c r="Y2889" s="13">
        <f t="shared" si="1694"/>
        <v>0.23326794046753507</v>
      </c>
      <c r="Z2889" s="24">
        <f t="shared" si="1695"/>
        <v>664.60968600533192</v>
      </c>
      <c r="AA2889" s="24">
        <f t="shared" si="1696"/>
        <v>9546.479555910586</v>
      </c>
      <c r="AB2889" s="24">
        <f t="shared" si="1710"/>
        <v>991.89555857231289</v>
      </c>
      <c r="AC2889" s="24">
        <f t="shared" si="1711"/>
        <v>791.72133479877459</v>
      </c>
      <c r="AD2889" s="123">
        <f t="shared" si="1712"/>
        <v>14355</v>
      </c>
      <c r="AE2889" s="14">
        <f t="shared" si="1713"/>
        <v>239.25</v>
      </c>
      <c r="AF2889" s="24">
        <f t="shared" si="1697"/>
        <v>500</v>
      </c>
      <c r="AG2889" s="3">
        <f t="shared" si="1714"/>
        <v>-1</v>
      </c>
      <c r="AH2889" s="14">
        <f t="shared" si="1718"/>
        <v>0</v>
      </c>
      <c r="AI2889" s="14">
        <f t="shared" si="1719"/>
        <v>0</v>
      </c>
      <c r="AJ2889" s="14">
        <f t="shared" si="1720"/>
        <v>0.64999999999999991</v>
      </c>
      <c r="AK2889" s="14">
        <f t="shared" si="1721"/>
        <v>0.87999999999999989</v>
      </c>
      <c r="AL2889" s="24">
        <f t="shared" si="1715"/>
        <v>964.49923797967517</v>
      </c>
      <c r="AM2889" s="14">
        <f t="shared" si="1716"/>
        <v>736.92869361349915</v>
      </c>
      <c r="AN2889" s="138" t="str">
        <f t="shared" si="1717"/>
        <v>modifiée</v>
      </c>
      <c r="AP2889" s="124"/>
    </row>
    <row r="2890" spans="2:42" x14ac:dyDescent="0.25">
      <c r="B2890" s="3">
        <f t="shared" si="1698"/>
        <v>14360</v>
      </c>
      <c r="C2890" s="14">
        <f t="shared" si="1699"/>
        <v>239.33333333333334</v>
      </c>
      <c r="D2890" s="11">
        <f t="shared" si="1700"/>
        <v>1152.400380132842</v>
      </c>
      <c r="E2890" s="11">
        <f t="shared" si="1685"/>
        <v>1218.8749452124366</v>
      </c>
      <c r="F2890" s="11">
        <f t="shared" si="1701"/>
        <v>677.19544398989353</v>
      </c>
      <c r="G2890" s="11">
        <f t="shared" si="1686"/>
        <v>962.87424146358296</v>
      </c>
      <c r="H2890" s="11">
        <f t="shared" si="1687"/>
        <v>791.89642152533906</v>
      </c>
      <c r="I2890" s="24">
        <f t="shared" si="1702"/>
        <v>677.19544398989353</v>
      </c>
      <c r="J2890" s="12">
        <f t="shared" si="1688"/>
        <v>0.18249223954883476</v>
      </c>
      <c r="K2890" s="24">
        <f t="shared" si="1689"/>
        <v>879.83266079336067</v>
      </c>
      <c r="L2890" s="12">
        <f t="shared" si="1703"/>
        <v>0.12875600094371339</v>
      </c>
      <c r="M2890" s="24">
        <f t="shared" si="1704"/>
        <v>962.87424146358296</v>
      </c>
      <c r="N2890" s="12">
        <f t="shared" si="1690"/>
        <v>0.74105830475257228</v>
      </c>
      <c r="O2890" s="24">
        <f t="shared" si="1691"/>
        <v>650</v>
      </c>
      <c r="P2890" s="12">
        <f t="shared" si="1705"/>
        <v>0.17470474294373908</v>
      </c>
      <c r="Q2890" s="24">
        <f t="shared" si="1706"/>
        <v>791.89642152533906</v>
      </c>
      <c r="R2890" s="12">
        <f t="shared" si="1692"/>
        <v>0.34503709013731537</v>
      </c>
      <c r="S2890" s="24">
        <f t="shared" si="1693"/>
        <v>837.62803221672198</v>
      </c>
      <c r="T2890" s="12">
        <f t="shared" si="1707"/>
        <v>0.17518495746433496</v>
      </c>
      <c r="W2890" s="24">
        <f t="shared" si="1708"/>
        <v>1192.3030502863187</v>
      </c>
      <c r="X2890" s="24">
        <f t="shared" si="1709"/>
        <v>650</v>
      </c>
      <c r="Y2890" s="13">
        <f t="shared" si="1694"/>
        <v>0.23325873907442274</v>
      </c>
      <c r="Z2890" s="24">
        <f t="shared" si="1695"/>
        <v>664.29737315294801</v>
      </c>
      <c r="AA2890" s="24">
        <f t="shared" si="1696"/>
        <v>9546.3890862544449</v>
      </c>
      <c r="AB2890" s="24">
        <f t="shared" si="1710"/>
        <v>992.09973590582888</v>
      </c>
      <c r="AC2890" s="24">
        <f t="shared" si="1711"/>
        <v>791.89642152533906</v>
      </c>
      <c r="AD2890" s="123">
        <f t="shared" si="1712"/>
        <v>14360</v>
      </c>
      <c r="AE2890" s="14">
        <f t="shared" si="1713"/>
        <v>239.33333333333334</v>
      </c>
      <c r="AF2890" s="24">
        <f t="shared" si="1697"/>
        <v>500</v>
      </c>
      <c r="AG2890" s="3">
        <f t="shared" si="1714"/>
        <v>-1</v>
      </c>
      <c r="AH2890" s="14">
        <f t="shared" si="1718"/>
        <v>0</v>
      </c>
      <c r="AI2890" s="14">
        <f t="shared" si="1719"/>
        <v>0</v>
      </c>
      <c r="AJ2890" s="14">
        <f t="shared" si="1720"/>
        <v>0.64999999999999991</v>
      </c>
      <c r="AK2890" s="14">
        <f t="shared" si="1721"/>
        <v>0.87999999999999989</v>
      </c>
      <c r="AL2890" s="24">
        <f t="shared" si="1715"/>
        <v>964.68812049918824</v>
      </c>
      <c r="AM2890" s="14">
        <f t="shared" si="1716"/>
        <v>737.07319071205779</v>
      </c>
      <c r="AN2890" s="138" t="str">
        <f t="shared" si="1717"/>
        <v>modifiée</v>
      </c>
      <c r="AP2890" s="124"/>
    </row>
    <row r="2891" spans="2:42" x14ac:dyDescent="0.25">
      <c r="B2891" s="3">
        <f t="shared" si="1698"/>
        <v>14365</v>
      </c>
      <c r="C2891" s="14">
        <f t="shared" si="1699"/>
        <v>239.41666666666666</v>
      </c>
      <c r="D2891" s="11">
        <f t="shared" si="1700"/>
        <v>1152.4525136045777</v>
      </c>
      <c r="E2891" s="11">
        <f t="shared" si="1685"/>
        <v>1219.0957206388089</v>
      </c>
      <c r="F2891" s="11">
        <f t="shared" si="1701"/>
        <v>677.3241999908372</v>
      </c>
      <c r="G2891" s="11">
        <f t="shared" si="1686"/>
        <v>963.04894620652669</v>
      </c>
      <c r="H2891" s="11">
        <f t="shared" si="1687"/>
        <v>792.07160648280342</v>
      </c>
      <c r="I2891" s="24">
        <f t="shared" si="1702"/>
        <v>677.3241999908372</v>
      </c>
      <c r="J2891" s="12">
        <f t="shared" si="1688"/>
        <v>0.18239817057495075</v>
      </c>
      <c r="K2891" s="24">
        <f t="shared" si="1689"/>
        <v>880.28642058343746</v>
      </c>
      <c r="L2891" s="12">
        <f t="shared" si="1703"/>
        <v>0.12867289672548732</v>
      </c>
      <c r="M2891" s="24">
        <f t="shared" si="1704"/>
        <v>963.04894620652669</v>
      </c>
      <c r="N2891" s="12">
        <f t="shared" si="1690"/>
        <v>0.74105830475257228</v>
      </c>
      <c r="O2891" s="24">
        <f t="shared" si="1691"/>
        <v>650</v>
      </c>
      <c r="P2891" s="12">
        <f t="shared" si="1705"/>
        <v>0.17459055847827981</v>
      </c>
      <c r="Q2891" s="24">
        <f t="shared" si="1706"/>
        <v>792.07160648280342</v>
      </c>
      <c r="R2891" s="12">
        <f t="shared" si="1692"/>
        <v>0.34538320751926999</v>
      </c>
      <c r="S2891" s="24">
        <f t="shared" si="1693"/>
        <v>836.78862365472196</v>
      </c>
      <c r="T2891" s="12">
        <f t="shared" si="1707"/>
        <v>0.17528248858107107</v>
      </c>
      <c r="W2891" s="24">
        <f t="shared" si="1708"/>
        <v>1192.5363090253932</v>
      </c>
      <c r="X2891" s="24">
        <f t="shared" si="1709"/>
        <v>650</v>
      </c>
      <c r="Y2891" s="13">
        <f t="shared" si="1694"/>
        <v>0.23324955288033247</v>
      </c>
      <c r="Z2891" s="24">
        <f t="shared" si="1695"/>
        <v>663.98529033539262</v>
      </c>
      <c r="AA2891" s="24">
        <f t="shared" si="1696"/>
        <v>9546.2990518866663</v>
      </c>
      <c r="AB2891" s="24">
        <f t="shared" si="1710"/>
        <v>992.30395775409829</v>
      </c>
      <c r="AC2891" s="24">
        <f t="shared" si="1711"/>
        <v>792.07160648280342</v>
      </c>
      <c r="AD2891" s="123">
        <f t="shared" si="1712"/>
        <v>14365</v>
      </c>
      <c r="AE2891" s="14">
        <f t="shared" si="1713"/>
        <v>239.41666666666666</v>
      </c>
      <c r="AF2891" s="24">
        <f t="shared" si="1697"/>
        <v>500</v>
      </c>
      <c r="AG2891" s="3">
        <f t="shared" si="1714"/>
        <v>-1</v>
      </c>
      <c r="AH2891" s="14">
        <f t="shared" si="1718"/>
        <v>0</v>
      </c>
      <c r="AI2891" s="14">
        <f t="shared" si="1719"/>
        <v>0</v>
      </c>
      <c r="AJ2891" s="14">
        <f t="shared" si="1720"/>
        <v>0.64999999999999991</v>
      </c>
      <c r="AK2891" s="14">
        <f t="shared" si="1721"/>
        <v>0.87999999999999989</v>
      </c>
      <c r="AL2891" s="24">
        <f t="shared" si="1715"/>
        <v>964.87704041222764</v>
      </c>
      <c r="AM2891" s="14">
        <f t="shared" si="1716"/>
        <v>737.21777179906201</v>
      </c>
      <c r="AN2891" s="138" t="str">
        <f t="shared" si="1717"/>
        <v>modifiée</v>
      </c>
      <c r="AP2891" s="124"/>
    </row>
    <row r="2892" spans="2:42" x14ac:dyDescent="0.25">
      <c r="B2892" s="3">
        <f t="shared" si="1698"/>
        <v>14370</v>
      </c>
      <c r="C2892" s="14">
        <f t="shared" si="1699"/>
        <v>239.5</v>
      </c>
      <c r="D2892" s="11">
        <f t="shared" si="1700"/>
        <v>1152.5046289429315</v>
      </c>
      <c r="E2892" s="11">
        <f t="shared" si="1685"/>
        <v>1219.3164960651811</v>
      </c>
      <c r="F2892" s="11">
        <f t="shared" si="1701"/>
        <v>677.45287288756265</v>
      </c>
      <c r="G2892" s="11">
        <f t="shared" si="1686"/>
        <v>963.22353676500495</v>
      </c>
      <c r="H2892" s="11">
        <f t="shared" si="1687"/>
        <v>792.24688897138446</v>
      </c>
      <c r="I2892" s="24">
        <f t="shared" si="1702"/>
        <v>677.45287288756265</v>
      </c>
      <c r="J2892" s="12">
        <f t="shared" si="1688"/>
        <v>0.18230386007451543</v>
      </c>
      <c r="K2892" s="24">
        <f t="shared" si="1689"/>
        <v>880.74181550934691</v>
      </c>
      <c r="L2892" s="12">
        <f t="shared" si="1703"/>
        <v>0.1285896657230233</v>
      </c>
      <c r="M2892" s="24">
        <f t="shared" si="1704"/>
        <v>963.22353676500495</v>
      </c>
      <c r="N2892" s="12">
        <f t="shared" si="1690"/>
        <v>0.74105830475257228</v>
      </c>
      <c r="O2892" s="24">
        <f t="shared" si="1691"/>
        <v>650</v>
      </c>
      <c r="P2892" s="12">
        <f t="shared" si="1705"/>
        <v>0.17447646361453523</v>
      </c>
      <c r="Q2892" s="24">
        <f t="shared" si="1706"/>
        <v>792.24688897138446</v>
      </c>
      <c r="R2892" s="12">
        <f t="shared" si="1692"/>
        <v>0.34572822565359224</v>
      </c>
      <c r="S2892" s="24">
        <f t="shared" si="1693"/>
        <v>835.95355371153289</v>
      </c>
      <c r="T2892" s="12">
        <f t="shared" si="1707"/>
        <v>0.17537932266801409</v>
      </c>
      <c r="W2892" s="24">
        <f t="shared" si="1708"/>
        <v>1192.7695585782735</v>
      </c>
      <c r="X2892" s="24">
        <f t="shared" si="1709"/>
        <v>650</v>
      </c>
      <c r="Y2892" s="13">
        <f t="shared" si="1694"/>
        <v>0.23324038182164222</v>
      </c>
      <c r="Z2892" s="24">
        <f t="shared" si="1695"/>
        <v>663.67343717269023</v>
      </c>
      <c r="AA2892" s="24">
        <f t="shared" si="1696"/>
        <v>9546.2094504022298</v>
      </c>
      <c r="AB2892" s="24">
        <f t="shared" si="1710"/>
        <v>992.50822377482905</v>
      </c>
      <c r="AC2892" s="24">
        <f t="shared" si="1711"/>
        <v>792.24688897138446</v>
      </c>
      <c r="AD2892" s="123">
        <f t="shared" si="1712"/>
        <v>14370</v>
      </c>
      <c r="AE2892" s="14">
        <f t="shared" si="1713"/>
        <v>239.5</v>
      </c>
      <c r="AF2892" s="24">
        <f t="shared" si="1697"/>
        <v>500</v>
      </c>
      <c r="AG2892" s="3">
        <f t="shared" si="1714"/>
        <v>-1</v>
      </c>
      <c r="AH2892" s="14">
        <f t="shared" si="1718"/>
        <v>0</v>
      </c>
      <c r="AI2892" s="14">
        <f t="shared" si="1719"/>
        <v>0</v>
      </c>
      <c r="AJ2892" s="14">
        <f t="shared" si="1720"/>
        <v>0.64999999999999991</v>
      </c>
      <c r="AK2892" s="14">
        <f t="shared" si="1721"/>
        <v>0.87999999999999989</v>
      </c>
      <c r="AL2892" s="24">
        <f t="shared" si="1715"/>
        <v>965.0659973969432</v>
      </c>
      <c r="AM2892" s="14">
        <f t="shared" si="1716"/>
        <v>737.36243621561277</v>
      </c>
      <c r="AN2892" s="138" t="str">
        <f t="shared" si="1717"/>
        <v>modifiée</v>
      </c>
      <c r="AP2892" s="124"/>
    </row>
    <row r="2893" spans="2:42" x14ac:dyDescent="0.25">
      <c r="B2893" s="3">
        <f t="shared" si="1698"/>
        <v>14375</v>
      </c>
      <c r="C2893" s="14">
        <f t="shared" si="1699"/>
        <v>239.58333333333334</v>
      </c>
      <c r="D2893" s="11">
        <f t="shared" si="1700"/>
        <v>1152.5567261605136</v>
      </c>
      <c r="E2893" s="11">
        <f t="shared" si="1685"/>
        <v>1219.5372714915534</v>
      </c>
      <c r="F2893" s="11">
        <f t="shared" si="1701"/>
        <v>677.58146255328563</v>
      </c>
      <c r="G2893" s="11">
        <f t="shared" si="1686"/>
        <v>963.39801322861945</v>
      </c>
      <c r="H2893" s="11">
        <f t="shared" si="1687"/>
        <v>792.42226829405251</v>
      </c>
      <c r="I2893" s="24">
        <f t="shared" si="1702"/>
        <v>677.58146255328563</v>
      </c>
      <c r="J2893" s="12">
        <f t="shared" si="1688"/>
        <v>0.18220930726874945</v>
      </c>
      <c r="K2893" s="24">
        <f t="shared" si="1689"/>
        <v>881.19885368736391</v>
      </c>
      <c r="L2893" s="12">
        <f t="shared" si="1703"/>
        <v>0.12850630748102951</v>
      </c>
      <c r="M2893" s="24">
        <f t="shared" si="1704"/>
        <v>963.39801322861945</v>
      </c>
      <c r="N2893" s="12">
        <f t="shared" si="1690"/>
        <v>0.74105830475257228</v>
      </c>
      <c r="O2893" s="24">
        <f t="shared" si="1691"/>
        <v>650</v>
      </c>
      <c r="P2893" s="12">
        <f t="shared" si="1705"/>
        <v>0.17436245828090197</v>
      </c>
      <c r="Q2893" s="24">
        <f t="shared" si="1706"/>
        <v>792.42226829405251</v>
      </c>
      <c r="R2893" s="12">
        <f t="shared" si="1692"/>
        <v>0.34607214824488303</v>
      </c>
      <c r="S2893" s="24">
        <f t="shared" si="1693"/>
        <v>835.12279251376162</v>
      </c>
      <c r="T2893" s="12">
        <f t="shared" si="1707"/>
        <v>0.17547546247177062</v>
      </c>
      <c r="W2893" s="24">
        <f t="shared" si="1708"/>
        <v>1193.0027989600951</v>
      </c>
      <c r="X2893" s="24">
        <f t="shared" si="1709"/>
        <v>650</v>
      </c>
      <c r="Y2893" s="13">
        <f t="shared" si="1694"/>
        <v>0.23323122583509912</v>
      </c>
      <c r="Z2893" s="24">
        <f t="shared" si="1695"/>
        <v>663.36181328645694</v>
      </c>
      <c r="AA2893" s="24">
        <f t="shared" si="1696"/>
        <v>9546.1202794106848</v>
      </c>
      <c r="AB2893" s="24">
        <f t="shared" si="1710"/>
        <v>992.71253362707375</v>
      </c>
      <c r="AC2893" s="24">
        <f t="shared" si="1711"/>
        <v>792.42226829405251</v>
      </c>
      <c r="AD2893" s="123">
        <f t="shared" si="1712"/>
        <v>14375</v>
      </c>
      <c r="AE2893" s="14">
        <f t="shared" si="1713"/>
        <v>239.58333333333334</v>
      </c>
      <c r="AF2893" s="24">
        <f t="shared" si="1697"/>
        <v>500</v>
      </c>
      <c r="AG2893" s="3">
        <f t="shared" si="1714"/>
        <v>-1</v>
      </c>
      <c r="AH2893" s="14">
        <f t="shared" si="1718"/>
        <v>0</v>
      </c>
      <c r="AI2893" s="14">
        <f t="shared" si="1719"/>
        <v>0</v>
      </c>
      <c r="AJ2893" s="14">
        <f t="shared" si="1720"/>
        <v>0.64999999999999991</v>
      </c>
      <c r="AK2893" s="14">
        <f t="shared" si="1721"/>
        <v>0.87999999999999989</v>
      </c>
      <c r="AL2893" s="24">
        <f t="shared" si="1715"/>
        <v>965.25499113276953</v>
      </c>
      <c r="AM2893" s="14">
        <f t="shared" si="1716"/>
        <v>737.50718330544396</v>
      </c>
      <c r="AN2893" s="138" t="str">
        <f t="shared" si="1717"/>
        <v>modifiée</v>
      </c>
      <c r="AP2893" s="124"/>
    </row>
    <row r="2894" spans="2:42" x14ac:dyDescent="0.25">
      <c r="B2894" s="3">
        <f t="shared" si="1698"/>
        <v>14380</v>
      </c>
      <c r="C2894" s="14">
        <f t="shared" si="1699"/>
        <v>239.66666666666666</v>
      </c>
      <c r="D2894" s="11">
        <f t="shared" si="1700"/>
        <v>1152.608805269921</v>
      </c>
      <c r="E2894" s="11">
        <f t="shared" si="1685"/>
        <v>1219.7580469179256</v>
      </c>
      <c r="F2894" s="11">
        <f t="shared" si="1701"/>
        <v>677.70996886076671</v>
      </c>
      <c r="G2894" s="11">
        <f t="shared" si="1686"/>
        <v>963.57237568690039</v>
      </c>
      <c r="H2894" s="11">
        <f t="shared" si="1687"/>
        <v>792.59774375652432</v>
      </c>
      <c r="I2894" s="24">
        <f t="shared" si="1702"/>
        <v>677.70996886076671</v>
      </c>
      <c r="J2894" s="12">
        <f t="shared" si="1688"/>
        <v>0.18211451137630538</v>
      </c>
      <c r="K2894" s="24">
        <f t="shared" si="1689"/>
        <v>881.65754328395167</v>
      </c>
      <c r="L2894" s="12">
        <f t="shared" si="1703"/>
        <v>0.12842282154256471</v>
      </c>
      <c r="M2894" s="24">
        <f t="shared" si="1704"/>
        <v>963.57237568690039</v>
      </c>
      <c r="N2894" s="12">
        <f t="shared" si="1690"/>
        <v>0.74105830475257228</v>
      </c>
      <c r="O2894" s="24">
        <f t="shared" si="1691"/>
        <v>650</v>
      </c>
      <c r="P2894" s="12">
        <f t="shared" si="1705"/>
        <v>0.17424854240583185</v>
      </c>
      <c r="Q2894" s="24">
        <f t="shared" si="1706"/>
        <v>792.59774375652432</v>
      </c>
      <c r="R2894" s="12">
        <f t="shared" si="1692"/>
        <v>0.34641497899248158</v>
      </c>
      <c r="S2894" s="24">
        <f t="shared" si="1693"/>
        <v>834.29631043689869</v>
      </c>
      <c r="T2894" s="12">
        <f t="shared" si="1707"/>
        <v>0.17557091073214981</v>
      </c>
      <c r="W2894" s="24">
        <f t="shared" si="1708"/>
        <v>1193.2360301859303</v>
      </c>
      <c r="X2894" s="24">
        <f t="shared" si="1709"/>
        <v>650</v>
      </c>
      <c r="Y2894" s="13">
        <f t="shared" si="1694"/>
        <v>0.23322208485780552</v>
      </c>
      <c r="Z2894" s="24">
        <f t="shared" si="1695"/>
        <v>663.0504182998834</v>
      </c>
      <c r="AA2894" s="24">
        <f t="shared" si="1696"/>
        <v>9546.0315365355527</v>
      </c>
      <c r="AB2894" s="24">
        <f t="shared" si="1710"/>
        <v>992.91688697122731</v>
      </c>
      <c r="AC2894" s="24">
        <f t="shared" si="1711"/>
        <v>792.59774375652432</v>
      </c>
      <c r="AD2894" s="123">
        <f t="shared" si="1712"/>
        <v>14380</v>
      </c>
      <c r="AE2894" s="14">
        <f t="shared" si="1713"/>
        <v>239.66666666666666</v>
      </c>
      <c r="AF2894" s="24">
        <f t="shared" si="1697"/>
        <v>500</v>
      </c>
      <c r="AG2894" s="3">
        <f t="shared" si="1714"/>
        <v>-1</v>
      </c>
      <c r="AH2894" s="14">
        <f t="shared" si="1718"/>
        <v>0</v>
      </c>
      <c r="AI2894" s="14">
        <f t="shared" si="1719"/>
        <v>0</v>
      </c>
      <c r="AJ2894" s="14">
        <f t="shared" si="1720"/>
        <v>0.64999999999999991</v>
      </c>
      <c r="AK2894" s="14">
        <f t="shared" si="1721"/>
        <v>0.87999999999999989</v>
      </c>
      <c r="AL2894" s="24">
        <f t="shared" si="1715"/>
        <v>965.44402130042238</v>
      </c>
      <c r="AM2894" s="14">
        <f t="shared" si="1716"/>
        <v>737.65201241491445</v>
      </c>
      <c r="AN2894" s="138" t="str">
        <f t="shared" si="1717"/>
        <v>modifiée</v>
      </c>
      <c r="AP2894" s="124"/>
    </row>
    <row r="2895" spans="2:42" x14ac:dyDescent="0.25">
      <c r="B2895" s="3">
        <f t="shared" si="1698"/>
        <v>14385</v>
      </c>
      <c r="C2895" s="14">
        <f t="shared" si="1699"/>
        <v>239.75</v>
      </c>
      <c r="D2895" s="11">
        <f t="shared" si="1700"/>
        <v>1152.6608662837375</v>
      </c>
      <c r="E2895" s="11">
        <f t="shared" si="1685"/>
        <v>1219.9788223442979</v>
      </c>
      <c r="F2895" s="11">
        <f t="shared" si="1701"/>
        <v>677.83839168230929</v>
      </c>
      <c r="G2895" s="11">
        <f t="shared" si="1686"/>
        <v>963.74662422930624</v>
      </c>
      <c r="H2895" s="11">
        <f t="shared" si="1687"/>
        <v>792.7733146672565</v>
      </c>
      <c r="I2895" s="24">
        <f t="shared" si="1702"/>
        <v>677.83839168230929</v>
      </c>
      <c r="J2895" s="12">
        <f t="shared" si="1688"/>
        <v>0.1820194716132631</v>
      </c>
      <c r="K2895" s="24">
        <f t="shared" si="1689"/>
        <v>882.11789251612686</v>
      </c>
      <c r="L2895" s="12">
        <f t="shared" si="1703"/>
        <v>0.12833920744904637</v>
      </c>
      <c r="M2895" s="24">
        <f t="shared" si="1704"/>
        <v>963.74662422930624</v>
      </c>
      <c r="N2895" s="12">
        <f t="shared" si="1690"/>
        <v>0.74105830475257228</v>
      </c>
      <c r="O2895" s="24">
        <f t="shared" si="1691"/>
        <v>650</v>
      </c>
      <c r="P2895" s="12">
        <f t="shared" si="1705"/>
        <v>0.17413471591788401</v>
      </c>
      <c r="Q2895" s="24">
        <f t="shared" si="1706"/>
        <v>792.7733146672565</v>
      </c>
      <c r="R2895" s="12">
        <f t="shared" si="1692"/>
        <v>0.34675672159033361</v>
      </c>
      <c r="S2895" s="24">
        <f t="shared" si="1693"/>
        <v>833.4740781029459</v>
      </c>
      <c r="T2895" s="12">
        <f t="shared" si="1707"/>
        <v>0.17566567018213225</v>
      </c>
      <c r="W2895" s="24">
        <f t="shared" si="1708"/>
        <v>1193.469252270788</v>
      </c>
      <c r="X2895" s="24">
        <f t="shared" si="1709"/>
        <v>650</v>
      </c>
      <c r="Y2895" s="13">
        <f t="shared" si="1694"/>
        <v>0.23321295882723966</v>
      </c>
      <c r="Z2895" s="24">
        <f t="shared" si="1695"/>
        <v>662.73925183774622</v>
      </c>
      <c r="AA2895" s="24">
        <f t="shared" si="1696"/>
        <v>9545.943219415225</v>
      </c>
      <c r="AB2895" s="24">
        <f t="shared" si="1710"/>
        <v>993.12128346902227</v>
      </c>
      <c r="AC2895" s="24">
        <f t="shared" si="1711"/>
        <v>792.7733146672565</v>
      </c>
      <c r="AD2895" s="123">
        <f t="shared" si="1712"/>
        <v>14385</v>
      </c>
      <c r="AE2895" s="14">
        <f t="shared" si="1713"/>
        <v>239.75</v>
      </c>
      <c r="AF2895" s="24">
        <f t="shared" si="1697"/>
        <v>500</v>
      </c>
      <c r="AG2895" s="3">
        <f t="shared" si="1714"/>
        <v>-1</v>
      </c>
      <c r="AH2895" s="14">
        <f t="shared" si="1718"/>
        <v>0</v>
      </c>
      <c r="AI2895" s="14">
        <f t="shared" si="1719"/>
        <v>0</v>
      </c>
      <c r="AJ2895" s="14">
        <f t="shared" si="1720"/>
        <v>0.64999999999999991</v>
      </c>
      <c r="AK2895" s="14">
        <f t="shared" si="1721"/>
        <v>0.87999999999999989</v>
      </c>
      <c r="AL2895" s="24">
        <f t="shared" si="1715"/>
        <v>965.63308758189544</v>
      </c>
      <c r="AM2895" s="14">
        <f t="shared" si="1716"/>
        <v>737.79692289300283</v>
      </c>
      <c r="AN2895" s="138" t="str">
        <f t="shared" si="1717"/>
        <v>modifiée</v>
      </c>
      <c r="AP2895" s="124"/>
    </row>
    <row r="2896" spans="2:42" x14ac:dyDescent="0.25">
      <c r="B2896" s="3">
        <f t="shared" si="1698"/>
        <v>14390</v>
      </c>
      <c r="C2896" s="14">
        <f t="shared" si="1699"/>
        <v>239.83333333333334</v>
      </c>
      <c r="D2896" s="11">
        <f t="shared" si="1700"/>
        <v>1152.7129092145342</v>
      </c>
      <c r="E2896" s="11">
        <f t="shared" si="1685"/>
        <v>1220.1995977706702</v>
      </c>
      <c r="F2896" s="11">
        <f t="shared" si="1701"/>
        <v>677.96673088975831</v>
      </c>
      <c r="G2896" s="11">
        <f t="shared" si="1686"/>
        <v>963.92075894522407</v>
      </c>
      <c r="H2896" s="11">
        <f t="shared" si="1687"/>
        <v>792.94898033743868</v>
      </c>
      <c r="I2896" s="24">
        <f t="shared" si="1702"/>
        <v>677.96673088975831</v>
      </c>
      <c r="J2896" s="12">
        <f t="shared" si="1688"/>
        <v>0.18192418719312525</v>
      </c>
      <c r="K2896" s="24">
        <f t="shared" si="1689"/>
        <v>882.57990965182762</v>
      </c>
      <c r="L2896" s="12">
        <f t="shared" si="1703"/>
        <v>0.12825546474020963</v>
      </c>
      <c r="M2896" s="24">
        <f t="shared" si="1704"/>
        <v>963.92075894522407</v>
      </c>
      <c r="N2896" s="12">
        <f t="shared" si="1690"/>
        <v>0.74105830475257228</v>
      </c>
      <c r="O2896" s="24">
        <f t="shared" si="1691"/>
        <v>650</v>
      </c>
      <c r="P2896" s="12">
        <f t="shared" si="1705"/>
        <v>0.17402097874556843</v>
      </c>
      <c r="Q2896" s="24">
        <f t="shared" si="1706"/>
        <v>792.94898033743868</v>
      </c>
      <c r="R2896" s="12">
        <f t="shared" si="1692"/>
        <v>0.34709737972686094</v>
      </c>
      <c r="S2896" s="24">
        <f t="shared" si="1693"/>
        <v>832.65606637806968</v>
      </c>
      <c r="T2896" s="12">
        <f t="shared" si="1707"/>
        <v>0.17575974354774496</v>
      </c>
      <c r="W2896" s="24">
        <f t="shared" si="1708"/>
        <v>1193.7024652296152</v>
      </c>
      <c r="X2896" s="24">
        <f t="shared" si="1709"/>
        <v>650</v>
      </c>
      <c r="Y2896" s="13">
        <f t="shared" si="1694"/>
        <v>0.23320384768123267</v>
      </c>
      <c r="Z2896" s="24">
        <f t="shared" si="1695"/>
        <v>662.42831352637381</v>
      </c>
      <c r="AA2896" s="24">
        <f t="shared" si="1696"/>
        <v>9545.8553257019848</v>
      </c>
      <c r="AB2896" s="24">
        <f t="shared" si="1710"/>
        <v>993.325722783527</v>
      </c>
      <c r="AC2896" s="24">
        <f t="shared" si="1711"/>
        <v>792.94898033743868</v>
      </c>
      <c r="AD2896" s="123">
        <f t="shared" si="1712"/>
        <v>14390</v>
      </c>
      <c r="AE2896" s="14">
        <f t="shared" si="1713"/>
        <v>239.83333333333334</v>
      </c>
      <c r="AF2896" s="24">
        <f t="shared" si="1697"/>
        <v>500</v>
      </c>
      <c r="AG2896" s="3">
        <f t="shared" si="1714"/>
        <v>-1</v>
      </c>
      <c r="AH2896" s="14">
        <f t="shared" si="1718"/>
        <v>0</v>
      </c>
      <c r="AI2896" s="14">
        <f t="shared" si="1719"/>
        <v>0</v>
      </c>
      <c r="AJ2896" s="14">
        <f t="shared" si="1720"/>
        <v>0.64999999999999991</v>
      </c>
      <c r="AK2896" s="14">
        <f t="shared" si="1721"/>
        <v>0.87999999999999989</v>
      </c>
      <c r="AL2896" s="24">
        <f t="shared" si="1715"/>
        <v>965.82218966045741</v>
      </c>
      <c r="AM2896" s="14">
        <f t="shared" si="1716"/>
        <v>737.94191409129962</v>
      </c>
      <c r="AN2896" s="138" t="str">
        <f t="shared" si="1717"/>
        <v>modifiée</v>
      </c>
      <c r="AP2896" s="124"/>
    </row>
    <row r="2897" spans="2:42" x14ac:dyDescent="0.25">
      <c r="B2897" s="3">
        <f t="shared" si="1698"/>
        <v>14395</v>
      </c>
      <c r="C2897" s="14">
        <f t="shared" si="1699"/>
        <v>239.91666666666666</v>
      </c>
      <c r="D2897" s="11">
        <f t="shared" si="1700"/>
        <v>1152.7649340748681</v>
      </c>
      <c r="E2897" s="11">
        <f t="shared" si="1685"/>
        <v>1220.4203731970422</v>
      </c>
      <c r="F2897" s="11">
        <f t="shared" si="1701"/>
        <v>678.09498635449847</v>
      </c>
      <c r="G2897" s="11">
        <f t="shared" si="1686"/>
        <v>964.09477992396967</v>
      </c>
      <c r="H2897" s="11">
        <f t="shared" si="1687"/>
        <v>793.12474008098638</v>
      </c>
      <c r="I2897" s="24">
        <f t="shared" si="1702"/>
        <v>678.09498635449847</v>
      </c>
      <c r="J2897" s="12">
        <f t="shared" si="1688"/>
        <v>0.18182865732681192</v>
      </c>
      <c r="K2897" s="24">
        <f t="shared" si="1689"/>
        <v>883.04360301028601</v>
      </c>
      <c r="L2897" s="12">
        <f t="shared" si="1703"/>
        <v>0.128171592954165</v>
      </c>
      <c r="M2897" s="24">
        <f t="shared" si="1704"/>
        <v>964.09477992396967</v>
      </c>
      <c r="N2897" s="12">
        <f t="shared" si="1690"/>
        <v>0.74105830475257228</v>
      </c>
      <c r="O2897" s="24">
        <f t="shared" si="1691"/>
        <v>650</v>
      </c>
      <c r="P2897" s="12">
        <f t="shared" si="1705"/>
        <v>0.17390733081760607</v>
      </c>
      <c r="Q2897" s="24">
        <f t="shared" si="1706"/>
        <v>793.12474008098638</v>
      </c>
      <c r="R2897" s="12">
        <f t="shared" si="1692"/>
        <v>0.34743695708483369</v>
      </c>
      <c r="S2897" s="24">
        <f t="shared" si="1693"/>
        <v>831.8422463702816</v>
      </c>
      <c r="T2897" s="12">
        <f t="shared" si="1707"/>
        <v>0.17585313354812865</v>
      </c>
      <c r="W2897" s="24">
        <f t="shared" si="1708"/>
        <v>1193.9356690772963</v>
      </c>
      <c r="X2897" s="24">
        <f t="shared" si="1709"/>
        <v>650</v>
      </c>
      <c r="Y2897" s="13">
        <f t="shared" si="1694"/>
        <v>0.23319475135797132</v>
      </c>
      <c r="Z2897" s="24">
        <f t="shared" si="1695"/>
        <v>662.11760299364641</v>
      </c>
      <c r="AA2897" s="24">
        <f t="shared" si="1696"/>
        <v>9545.7678530621397</v>
      </c>
      <c r="AB2897" s="24">
        <f t="shared" si="1710"/>
        <v>993.53020457914135</v>
      </c>
      <c r="AC2897" s="24">
        <f t="shared" si="1711"/>
        <v>793.12474008098638</v>
      </c>
      <c r="AD2897" s="123">
        <f t="shared" si="1712"/>
        <v>14395</v>
      </c>
      <c r="AE2897" s="14">
        <f t="shared" si="1713"/>
        <v>239.91666666666666</v>
      </c>
      <c r="AF2897" s="24">
        <f t="shared" si="1697"/>
        <v>500</v>
      </c>
      <c r="AG2897" s="3">
        <f t="shared" si="1714"/>
        <v>-1</v>
      </c>
      <c r="AH2897" s="14">
        <f t="shared" si="1718"/>
        <v>0</v>
      </c>
      <c r="AI2897" s="14">
        <f t="shared" si="1719"/>
        <v>0</v>
      </c>
      <c r="AJ2897" s="14">
        <f t="shared" si="1720"/>
        <v>0.64999999999999991</v>
      </c>
      <c r="AK2897" s="14">
        <f t="shared" si="1721"/>
        <v>0.87999999999999989</v>
      </c>
      <c r="AL2897" s="24">
        <f t="shared" si="1715"/>
        <v>966.01132722064858</v>
      </c>
      <c r="AM2897" s="14">
        <f t="shared" si="1716"/>
        <v>738.08698536400072</v>
      </c>
      <c r="AN2897" s="138" t="str">
        <f t="shared" si="1717"/>
        <v>modifiée</v>
      </c>
      <c r="AP2897" s="124"/>
    </row>
    <row r="2898" spans="2:42" x14ac:dyDescent="0.25">
      <c r="B2898" s="3">
        <f t="shared" si="1698"/>
        <v>14400</v>
      </c>
      <c r="C2898" s="14">
        <f t="shared" si="1699"/>
        <v>240</v>
      </c>
      <c r="D2898" s="11">
        <f t="shared" si="1700"/>
        <v>1152.8169408772842</v>
      </c>
      <c r="E2898" s="11">
        <f t="shared" ref="E2898:E2961" si="1722">IF(B2898&lt;=40*60,20+345*CRed_1*LOG(8*C2898+1,10),ThetaG40+(ThetaG120-ThetaG40)/80*(C2898-40))</f>
        <v>1220.6411486234144</v>
      </c>
      <c r="F2898" s="11">
        <f t="shared" si="1701"/>
        <v>678.22315794745259</v>
      </c>
      <c r="G2898" s="11">
        <f t="shared" ref="G2898:G2961" si="1723">M2898</f>
        <v>964.26868725478732</v>
      </c>
      <c r="H2898" s="11">
        <f t="shared" ref="H2898:H2961" si="1724">Q2898</f>
        <v>793.3005932145345</v>
      </c>
      <c r="I2898" s="24">
        <f t="shared" si="1702"/>
        <v>678.22315794745259</v>
      </c>
      <c r="J2898" s="12">
        <f t="shared" ref="J2898:J2961" si="1725">Cp*RhoP/(K2898*RhoA)*dP/1000*MassivSS</f>
        <v>0.18173288122265688</v>
      </c>
      <c r="K2898" s="24">
        <f t="shared" ref="K2898:K2961" si="1726">IF(I2898&lt;600,425+0.773*I2898-1.69/1000*I2898^2+2.22/1000^2*I2898^3,IF(I2898&lt;735,666+13002/(738-I2898),IF(I2898&lt;900,545+17820/(I2898-731),650)))</f>
        <v>883.50898096240121</v>
      </c>
      <c r="L2898" s="12">
        <f t="shared" si="1703"/>
        <v>0.12808759162731181</v>
      </c>
      <c r="M2898" s="24">
        <f t="shared" si="1704"/>
        <v>964.26868725478732</v>
      </c>
      <c r="N2898" s="12">
        <f t="shared" ref="N2898:N2961" si="1727">Cp*RhoP/(O2898*RhoA)*dP/1000*MassivW</f>
        <v>0.74105830475257228</v>
      </c>
      <c r="O2898" s="24">
        <f t="shared" ref="O2898:O2961" si="1728">IF(M2898&lt;600,425+0.773*M2898-1.69/1000*M2898^2+2.22/1000^2*M2898^3,IF(M2898&lt;735,666+13002/(738-M2898),IF(M2898&lt;900,545+17820/(M2898-731),650)))</f>
        <v>650</v>
      </c>
      <c r="P2898" s="12">
        <f t="shared" si="1705"/>
        <v>0.17379377206258184</v>
      </c>
      <c r="Q2898" s="24">
        <f t="shared" si="1706"/>
        <v>793.3005932145345</v>
      </c>
      <c r="R2898" s="12">
        <f t="shared" ref="R2898:R2961" si="1729">Cp*RhoP/(S2898*RhoA)*dP/1000*MassivSI</f>
        <v>0.34777545734124693</v>
      </c>
      <c r="S2898" s="24">
        <f t="shared" ref="S2898:S2963" si="1730">IF(Q2898&lt;600,425+0.773*Q2898-1.69/1000*Q2898^2+2.22/1000^2*Q2898^3,IF(Q2898&lt;735,666+13002/(738-Q2898),IF(Q2898&lt;900,545+17820/(Q2898-731),650)))</f>
        <v>831.0325894271366</v>
      </c>
      <c r="T2898" s="12">
        <f t="shared" si="1707"/>
        <v>0.17594584289532805</v>
      </c>
      <c r="W2898" s="24">
        <f t="shared" si="1708"/>
        <v>1194.1688638286544</v>
      </c>
      <c r="X2898" s="24">
        <f t="shared" si="1709"/>
        <v>650</v>
      </c>
      <c r="Y2898" s="13">
        <f t="shared" ref="Y2898:Y2961" si="1731">MAX(MassivSSCO/(X2898*RhoA)*DeltaT*(Z2898+AA2898),L2898)</f>
        <v>0.23318566979601169</v>
      </c>
      <c r="Z2898" s="24">
        <f t="shared" ref="Z2898:Z2961" si="1732">AlphaC*(E2898-W2898)</f>
        <v>661.80711986900178</v>
      </c>
      <c r="AA2898" s="24">
        <f t="shared" ref="AA2898:AA2961" si="1733">Phi*EpsilonF*0.7*Botzman/10^8*EpsilonA*((E2898+273)^4-(W2898+273)^4)</f>
        <v>9545.6807991765982</v>
      </c>
      <c r="AB2898" s="24">
        <f t="shared" si="1710"/>
        <v>993.73472852159443</v>
      </c>
      <c r="AC2898" s="24">
        <f t="shared" si="1711"/>
        <v>793.3005932145345</v>
      </c>
      <c r="AD2898" s="123">
        <f t="shared" si="1712"/>
        <v>14400</v>
      </c>
      <c r="AE2898" s="14">
        <f t="shared" si="1713"/>
        <v>240</v>
      </c>
      <c r="AF2898" s="24">
        <f t="shared" ref="AF2898:AF2961" si="1734">IF(AC2898&lt;=450,Thetha0_0,IF(AC2898&gt;=650,Thetha0_2,(IF(AC2898&lt;=550,Thetha0_0+(Thetha0_1-Thetha0_0)/100*(AC2898-450),Thetha0_1+(Thetha0_2-Thetha0_1)/100*(AC2898-550)))))</f>
        <v>500</v>
      </c>
      <c r="AG2898" s="3">
        <f t="shared" si="1714"/>
        <v>-1</v>
      </c>
      <c r="AH2898" s="14">
        <f t="shared" si="1718"/>
        <v>0</v>
      </c>
      <c r="AI2898" s="14">
        <f t="shared" si="1719"/>
        <v>0</v>
      </c>
      <c r="AJ2898" s="14">
        <f t="shared" si="1720"/>
        <v>0.64999999999999991</v>
      </c>
      <c r="AK2898" s="14">
        <f t="shared" si="1721"/>
        <v>0.87999999999999989</v>
      </c>
      <c r="AL2898" s="24">
        <f t="shared" si="1715"/>
        <v>966.20049994827787</v>
      </c>
      <c r="AM2898" s="14">
        <f t="shared" si="1716"/>
        <v>738.23213606790137</v>
      </c>
      <c r="AN2898" s="138" t="str">
        <f t="shared" si="1717"/>
        <v>modifiée</v>
      </c>
      <c r="AP2898" s="124"/>
    </row>
    <row r="2899" spans="2:42" x14ac:dyDescent="0.25">
      <c r="B2899" s="3">
        <f t="shared" ref="B2899:B2962" si="1735">B2898+DeltaT</f>
        <v>14405</v>
      </c>
      <c r="C2899" s="14">
        <f t="shared" ref="C2899:C2962" si="1736">B2899/60</f>
        <v>240.08333333333334</v>
      </c>
      <c r="D2899" s="11">
        <f t="shared" ref="D2899:D2962" si="1737">20+345*LOG(8*C2899+1,10)</f>
        <v>1152.8689296343141</v>
      </c>
      <c r="E2899" s="11">
        <f t="shared" si="1722"/>
        <v>1220.8619240497867</v>
      </c>
      <c r="F2899" s="11">
        <f t="shared" ref="F2899:F2962" si="1738">I2899</f>
        <v>678.35124553907986</v>
      </c>
      <c r="G2899" s="11">
        <f t="shared" si="1723"/>
        <v>964.44248102684992</v>
      </c>
      <c r="H2899" s="11">
        <f t="shared" si="1724"/>
        <v>793.47653905742982</v>
      </c>
      <c r="I2899" s="24">
        <f t="shared" ref="I2899:I2962" si="1739">I2898+IF(Limit=Oui,MAX(0,L2898),L2898)</f>
        <v>678.35124553907986</v>
      </c>
      <c r="J2899" s="12">
        <f t="shared" si="1725"/>
        <v>0.18163685808640237</v>
      </c>
      <c r="K2899" s="24">
        <f t="shared" si="1726"/>
        <v>883.97605193111735</v>
      </c>
      <c r="L2899" s="12">
        <f t="shared" ref="L2899:L2962" si="1740">LambdaP*MassivSS/(dP/1000)/(K2899*RhoA)/(1+J2899/3)*(D2899-I2899)*DeltaT-(EXP(J2899/10)-1)*(D2899-D2898)</f>
        <v>0.1280034602944127</v>
      </c>
      <c r="M2899" s="24">
        <f t="shared" ref="M2899:M2962" si="1741">M2898+IF(Limit=Oui,MAX(0,P2898),P2898)</f>
        <v>964.44248102684992</v>
      </c>
      <c r="N2899" s="12">
        <f t="shared" si="1727"/>
        <v>0.74105830475257228</v>
      </c>
      <c r="O2899" s="24">
        <f t="shared" si="1728"/>
        <v>650</v>
      </c>
      <c r="P2899" s="12">
        <f t="shared" ref="P2899:P2962" si="1742">LambdaP*MassivW/(dP/1000)/(O2899*RhoA)/(1+N2899/3)*(D2899-M2899)*DeltaT-(EXP(N2899/10)-1)*(D2899-D2898)</f>
        <v>0.17368030240927518</v>
      </c>
      <c r="Q2899" s="24">
        <f t="shared" ref="Q2899:Q2962" si="1743">Q2898+IF(Limit=Oui,MAX(0,T2898),T2898)</f>
        <v>793.47653905742982</v>
      </c>
      <c r="R2899" s="12">
        <f t="shared" si="1729"/>
        <v>0.3481128841671971</v>
      </c>
      <c r="S2899" s="24">
        <f t="shared" si="1730"/>
        <v>830.22706713346361</v>
      </c>
      <c r="T2899" s="12">
        <f t="shared" ref="T2899:T2962" si="1744">LambdaP*MassivSI/(dP/1000)/(S2899*RhoA)/(1+R2899/3)*(D2899-Q2899)*DeltaT-(EXP(R2899/10)-1)*(D2899-D2898)</f>
        <v>0.17603787429439416</v>
      </c>
      <c r="W2899" s="24">
        <f t="shared" ref="W2899:W2962" si="1745">W2898+IF(Limit=Oui,MAX(0,Y2898),Y2898)</f>
        <v>1194.4020494984504</v>
      </c>
      <c r="X2899" s="24">
        <f t="shared" ref="X2899:X2962" si="1746">IF(W2899&lt;600,425+0.773*W2899-1.69/1000*W2899^2+2.22/1000^2*W2899^3,IF(W2899&lt;735,666+13002/(738-W2899),IF(W2899&lt;900,545+17820/(W2899-731),650)))</f>
        <v>650</v>
      </c>
      <c r="Y2899" s="13">
        <f t="shared" si="1731"/>
        <v>0.2331766029342533</v>
      </c>
      <c r="Z2899" s="24">
        <f t="shared" si="1732"/>
        <v>661.49686378340675</v>
      </c>
      <c r="AA2899" s="24">
        <f t="shared" si="1733"/>
        <v>9545.5941617397766</v>
      </c>
      <c r="AB2899" s="24">
        <f t="shared" ref="AB2899:AB2962" si="1747">MAX(M2899,AVERAGE(W2899,AC2899))</f>
        <v>993.93929427794012</v>
      </c>
      <c r="AC2899" s="24">
        <f t="shared" ref="AC2899:AC2962" si="1748">Q2899</f>
        <v>793.47653905742982</v>
      </c>
      <c r="AD2899" s="123">
        <f t="shared" ref="AD2899:AD2962" si="1749">B2899</f>
        <v>14405</v>
      </c>
      <c r="AE2899" s="14">
        <f t="shared" ref="AE2899:AE2962" si="1750">C2899</f>
        <v>240.08333333333334</v>
      </c>
      <c r="AF2899" s="24">
        <f t="shared" si="1734"/>
        <v>500</v>
      </c>
      <c r="AG2899" s="3">
        <f t="shared" ref="AG2899:AG2962" si="1751">IF(C2899&lt;=30,AH2899,IF(C2899&lt;=60,AI2899,IF(C2899&lt;=90,AJ2899,IF(C2899&lt;=120,AK2899,-1))))</f>
        <v>-1</v>
      </c>
      <c r="AH2899" s="14">
        <f t="shared" si="1718"/>
        <v>0</v>
      </c>
      <c r="AI2899" s="14">
        <f t="shared" si="1719"/>
        <v>0</v>
      </c>
      <c r="AJ2899" s="14">
        <f t="shared" si="1720"/>
        <v>0.64999999999999991</v>
      </c>
      <c r="AK2899" s="14">
        <f t="shared" si="1721"/>
        <v>0.87999999999999989</v>
      </c>
      <c r="AL2899" s="24">
        <f t="shared" ref="AL2899:AL2962" si="1752">MAX(M2899,AVERAGE(W2899,AM2899))</f>
        <v>966.38970753041929</v>
      </c>
      <c r="AM2899" s="14">
        <f t="shared" ref="AM2899:AM2962" si="1753">IF(W2899&gt;=AF2899,(1+(W2899-AF2899)*AG2899/10000)*AC2899,AC2899)</f>
        <v>738.37736556238815</v>
      </c>
      <c r="AN2899" s="138" t="str">
        <f t="shared" ref="AN2899:AN2962" si="1754">IF(AM2899=AC2899,"","modifiée")</f>
        <v>modifiée</v>
      </c>
      <c r="AP2899" s="124"/>
    </row>
    <row r="2900" spans="2:42" x14ac:dyDescent="0.25">
      <c r="B2900" s="3">
        <f t="shared" si="1735"/>
        <v>14410</v>
      </c>
      <c r="C2900" s="14">
        <f t="shared" si="1736"/>
        <v>240.16666666666666</v>
      </c>
      <c r="D2900" s="11">
        <f t="shared" si="1737"/>
        <v>1152.920900358476</v>
      </c>
      <c r="E2900" s="11">
        <f t="shared" si="1722"/>
        <v>1221.0826994761587</v>
      </c>
      <c r="F2900" s="11">
        <f t="shared" si="1738"/>
        <v>678.47924899937425</v>
      </c>
      <c r="G2900" s="11">
        <f t="shared" si="1723"/>
        <v>964.61616132925917</v>
      </c>
      <c r="H2900" s="11">
        <f t="shared" si="1724"/>
        <v>793.65257693172418</v>
      </c>
      <c r="I2900" s="24">
        <f t="shared" si="1739"/>
        <v>678.47924899937425</v>
      </c>
      <c r="J2900" s="12">
        <f t="shared" si="1725"/>
        <v>0.18154058712119533</v>
      </c>
      <c r="K2900" s="24">
        <f t="shared" si="1726"/>
        <v>884.44482439180433</v>
      </c>
      <c r="L2900" s="12">
        <f t="shared" si="1740"/>
        <v>0.12791919848854846</v>
      </c>
      <c r="M2900" s="24">
        <f t="shared" si="1741"/>
        <v>964.61616132925917</v>
      </c>
      <c r="N2900" s="12">
        <f t="shared" si="1727"/>
        <v>0.74105830475257228</v>
      </c>
      <c r="O2900" s="24">
        <f t="shared" si="1728"/>
        <v>650</v>
      </c>
      <c r="P2900" s="12">
        <f t="shared" si="1742"/>
        <v>0.17356692178648497</v>
      </c>
      <c r="Q2900" s="24">
        <f t="shared" si="1743"/>
        <v>793.65257693172418</v>
      </c>
      <c r="R2900" s="12">
        <f t="shared" si="1729"/>
        <v>0.34844924122776233</v>
      </c>
      <c r="S2900" s="24">
        <f t="shared" si="1730"/>
        <v>829.42565130911362</v>
      </c>
      <c r="T2900" s="12">
        <f t="shared" si="1744"/>
        <v>0.17612923044325629</v>
      </c>
      <c r="W2900" s="24">
        <f t="shared" si="1745"/>
        <v>1194.6352261013847</v>
      </c>
      <c r="X2900" s="24">
        <f t="shared" si="1746"/>
        <v>650</v>
      </c>
      <c r="Y2900" s="13">
        <f t="shared" si="1731"/>
        <v>0.23316755071195158</v>
      </c>
      <c r="Z2900" s="24">
        <f t="shared" si="1732"/>
        <v>661.18683436935157</v>
      </c>
      <c r="AA2900" s="24">
        <f t="shared" si="1733"/>
        <v>9545.5079384601468</v>
      </c>
      <c r="AB2900" s="24">
        <f t="shared" si="1747"/>
        <v>994.14390151655448</v>
      </c>
      <c r="AC2900" s="24">
        <f t="shared" si="1748"/>
        <v>793.65257693172418</v>
      </c>
      <c r="AD2900" s="123">
        <f t="shared" si="1749"/>
        <v>14410</v>
      </c>
      <c r="AE2900" s="14">
        <f t="shared" si="1750"/>
        <v>240.16666666666666</v>
      </c>
      <c r="AF2900" s="24">
        <f t="shared" si="1734"/>
        <v>500</v>
      </c>
      <c r="AG2900" s="3">
        <f t="shared" si="1751"/>
        <v>-1</v>
      </c>
      <c r="AH2900" s="14">
        <f t="shared" si="1718"/>
        <v>0</v>
      </c>
      <c r="AI2900" s="14">
        <f t="shared" si="1719"/>
        <v>0</v>
      </c>
      <c r="AJ2900" s="14">
        <f t="shared" si="1720"/>
        <v>0.64999999999999991</v>
      </c>
      <c r="AK2900" s="14">
        <f t="shared" si="1721"/>
        <v>0.87999999999999989</v>
      </c>
      <c r="AL2900" s="24">
        <f t="shared" si="1752"/>
        <v>966.57894965540868</v>
      </c>
      <c r="AM2900" s="14">
        <f t="shared" si="1753"/>
        <v>738.5226732094327</v>
      </c>
      <c r="AN2900" s="138" t="str">
        <f t="shared" si="1754"/>
        <v>modifiée</v>
      </c>
      <c r="AP2900" s="124"/>
    </row>
    <row r="2901" spans="2:42" x14ac:dyDescent="0.25">
      <c r="B2901" s="3">
        <f t="shared" si="1735"/>
        <v>14415</v>
      </c>
      <c r="C2901" s="14">
        <f t="shared" si="1736"/>
        <v>240.25</v>
      </c>
      <c r="D2901" s="11">
        <f t="shared" si="1737"/>
        <v>1152.9728530622754</v>
      </c>
      <c r="E2901" s="11">
        <f t="shared" si="1722"/>
        <v>1221.303474902531</v>
      </c>
      <c r="F2901" s="11">
        <f t="shared" si="1738"/>
        <v>678.60716819786285</v>
      </c>
      <c r="G2901" s="11">
        <f t="shared" si="1723"/>
        <v>964.78972825104563</v>
      </c>
      <c r="H2901" s="11">
        <f t="shared" si="1724"/>
        <v>793.82870616216746</v>
      </c>
      <c r="I2901" s="24">
        <f t="shared" si="1739"/>
        <v>678.60716819786285</v>
      </c>
      <c r="J2901" s="12">
        <f t="shared" si="1725"/>
        <v>0.1814440675275823</v>
      </c>
      <c r="K2901" s="24">
        <f t="shared" si="1726"/>
        <v>884.91530687264094</v>
      </c>
      <c r="L2901" s="12">
        <f t="shared" si="1740"/>
        <v>0.12783480574111802</v>
      </c>
      <c r="M2901" s="24">
        <f t="shared" si="1741"/>
        <v>964.78972825104563</v>
      </c>
      <c r="N2901" s="12">
        <f t="shared" si="1727"/>
        <v>0.74105830475257228</v>
      </c>
      <c r="O2901" s="24">
        <f t="shared" si="1728"/>
        <v>650</v>
      </c>
      <c r="P2901" s="12">
        <f t="shared" si="1742"/>
        <v>0.17345363012304763</v>
      </c>
      <c r="Q2901" s="24">
        <f t="shared" si="1743"/>
        <v>793.82870616216746</v>
      </c>
      <c r="R2901" s="12">
        <f t="shared" si="1729"/>
        <v>0.34878453218188588</v>
      </c>
      <c r="S2901" s="24">
        <f t="shared" si="1730"/>
        <v>828.62831400673304</v>
      </c>
      <c r="T2901" s="12">
        <f t="shared" si="1744"/>
        <v>0.17621991403268417</v>
      </c>
      <c r="W2901" s="24">
        <f t="shared" si="1745"/>
        <v>1194.8683936520965</v>
      </c>
      <c r="X2901" s="24">
        <f t="shared" si="1746"/>
        <v>650</v>
      </c>
      <c r="Y2901" s="13">
        <f t="shared" si="1731"/>
        <v>0.23315851306872057</v>
      </c>
      <c r="Z2901" s="24">
        <f t="shared" si="1732"/>
        <v>660.87703126086126</v>
      </c>
      <c r="AA2901" s="24">
        <f t="shared" si="1733"/>
        <v>9545.4221270603448</v>
      </c>
      <c r="AB2901" s="24">
        <f t="shared" si="1747"/>
        <v>994.348549907132</v>
      </c>
      <c r="AC2901" s="24">
        <f t="shared" si="1748"/>
        <v>793.82870616216746</v>
      </c>
      <c r="AD2901" s="123">
        <f t="shared" si="1749"/>
        <v>14415</v>
      </c>
      <c r="AE2901" s="14">
        <f t="shared" si="1750"/>
        <v>240.25</v>
      </c>
      <c r="AF2901" s="24">
        <f t="shared" si="1734"/>
        <v>500</v>
      </c>
      <c r="AG2901" s="3">
        <f t="shared" si="1751"/>
        <v>-1</v>
      </c>
      <c r="AH2901" s="14">
        <f t="shared" si="1718"/>
        <v>0</v>
      </c>
      <c r="AI2901" s="14">
        <f t="shared" si="1719"/>
        <v>0</v>
      </c>
      <c r="AJ2901" s="14">
        <f t="shared" si="1720"/>
        <v>0.64999999999999991</v>
      </c>
      <c r="AK2901" s="14">
        <f t="shared" si="1721"/>
        <v>0.87999999999999989</v>
      </c>
      <c r="AL2901" s="24">
        <f t="shared" si="1752"/>
        <v>966.76822601284061</v>
      </c>
      <c r="AM2901" s="14">
        <f t="shared" si="1753"/>
        <v>738.6680583735847</v>
      </c>
      <c r="AN2901" s="138" t="str">
        <f t="shared" si="1754"/>
        <v>modifiée</v>
      </c>
      <c r="AP2901" s="124"/>
    </row>
    <row r="2902" spans="2:42" x14ac:dyDescent="0.25">
      <c r="B2902" s="3">
        <f t="shared" si="1735"/>
        <v>14420</v>
      </c>
      <c r="C2902" s="14">
        <f t="shared" si="1736"/>
        <v>240.33333333333334</v>
      </c>
      <c r="D2902" s="11">
        <f t="shared" si="1737"/>
        <v>1153.0247877582049</v>
      </c>
      <c r="E2902" s="11">
        <f t="shared" si="1722"/>
        <v>1221.5242503289032</v>
      </c>
      <c r="F2902" s="11">
        <f t="shared" si="1738"/>
        <v>678.73500300360399</v>
      </c>
      <c r="G2902" s="11">
        <f t="shared" si="1723"/>
        <v>964.96318188116868</v>
      </c>
      <c r="H2902" s="11">
        <f t="shared" si="1724"/>
        <v>794.00492607620015</v>
      </c>
      <c r="I2902" s="24">
        <f t="shared" si="1739"/>
        <v>678.73500300360399</v>
      </c>
      <c r="J2902" s="12">
        <f t="shared" si="1725"/>
        <v>0.18134729850350556</v>
      </c>
      <c r="K2902" s="24">
        <f t="shared" si="1726"/>
        <v>885.38750795500198</v>
      </c>
      <c r="L2902" s="12">
        <f t="shared" si="1740"/>
        <v>0.12775028158183052</v>
      </c>
      <c r="M2902" s="24">
        <f t="shared" si="1741"/>
        <v>964.96318188116868</v>
      </c>
      <c r="N2902" s="12">
        <f t="shared" si="1727"/>
        <v>0.74105830475257228</v>
      </c>
      <c r="O2902" s="24">
        <f t="shared" si="1728"/>
        <v>650</v>
      </c>
      <c r="P2902" s="12">
        <f t="shared" si="1742"/>
        <v>0.17334042734781996</v>
      </c>
      <c r="Q2902" s="24">
        <f t="shared" si="1743"/>
        <v>794.00492607620015</v>
      </c>
      <c r="R2902" s="12">
        <f t="shared" si="1729"/>
        <v>0.34911876068226022</v>
      </c>
      <c r="S2902" s="24">
        <f t="shared" si="1730"/>
        <v>827.83502750956222</v>
      </c>
      <c r="T2902" s="12">
        <f t="shared" si="1744"/>
        <v>0.17630992774623444</v>
      </c>
      <c r="W2902" s="24">
        <f t="shared" si="1745"/>
        <v>1195.1015521651652</v>
      </c>
      <c r="X2902" s="24">
        <f t="shared" si="1746"/>
        <v>650</v>
      </c>
      <c r="Y2902" s="13">
        <f t="shared" si="1731"/>
        <v>0.23314948994450774</v>
      </c>
      <c r="Z2902" s="24">
        <f t="shared" si="1732"/>
        <v>660.56745409345012</v>
      </c>
      <c r="AA2902" s="24">
        <f t="shared" si="1733"/>
        <v>9545.3367252761109</v>
      </c>
      <c r="AB2902" s="24">
        <f t="shared" si="1747"/>
        <v>994.55323912068275</v>
      </c>
      <c r="AC2902" s="24">
        <f t="shared" si="1748"/>
        <v>794.00492607620015</v>
      </c>
      <c r="AD2902" s="123">
        <f t="shared" si="1749"/>
        <v>14420</v>
      </c>
      <c r="AE2902" s="14">
        <f t="shared" si="1750"/>
        <v>240.33333333333334</v>
      </c>
      <c r="AF2902" s="24">
        <f t="shared" si="1734"/>
        <v>500</v>
      </c>
      <c r="AG2902" s="3">
        <f t="shared" si="1751"/>
        <v>-1</v>
      </c>
      <c r="AH2902" s="14">
        <f t="shared" si="1718"/>
        <v>0</v>
      </c>
      <c r="AI2902" s="14">
        <f t="shared" si="1719"/>
        <v>0</v>
      </c>
      <c r="AJ2902" s="14">
        <f t="shared" si="1720"/>
        <v>0.64999999999999991</v>
      </c>
      <c r="AK2902" s="14">
        <f t="shared" si="1721"/>
        <v>0.87999999999999989</v>
      </c>
      <c r="AL2902" s="24">
        <f t="shared" si="1752"/>
        <v>966.957536293565</v>
      </c>
      <c r="AM2902" s="14">
        <f t="shared" si="1753"/>
        <v>738.81352042196477</v>
      </c>
      <c r="AN2902" s="138" t="str">
        <f t="shared" si="1754"/>
        <v>modifiée</v>
      </c>
      <c r="AP2902" s="124"/>
    </row>
    <row r="2903" spans="2:42" x14ac:dyDescent="0.25">
      <c r="B2903" s="3">
        <f t="shared" si="1735"/>
        <v>14425</v>
      </c>
      <c r="C2903" s="14">
        <f t="shared" si="1736"/>
        <v>240.41666666666666</v>
      </c>
      <c r="D2903" s="11">
        <f t="shared" si="1737"/>
        <v>1153.0767044587442</v>
      </c>
      <c r="E2903" s="11">
        <f t="shared" si="1722"/>
        <v>1221.7450257552755</v>
      </c>
      <c r="F2903" s="11">
        <f t="shared" si="1738"/>
        <v>678.86275328518582</v>
      </c>
      <c r="G2903" s="11">
        <f t="shared" si="1723"/>
        <v>965.13652230851653</v>
      </c>
      <c r="H2903" s="11">
        <f t="shared" si="1724"/>
        <v>794.18123600394642</v>
      </c>
      <c r="I2903" s="24">
        <f t="shared" si="1739"/>
        <v>678.86275328518582</v>
      </c>
      <c r="J2903" s="12">
        <f t="shared" si="1725"/>
        <v>0.18125027924429871</v>
      </c>
      <c r="K2903" s="24">
        <f t="shared" si="1726"/>
        <v>885.86143627384899</v>
      </c>
      <c r="L2903" s="12">
        <f t="shared" si="1740"/>
        <v>0.1276656255387224</v>
      </c>
      <c r="M2903" s="24">
        <f t="shared" si="1741"/>
        <v>965.13652230851653</v>
      </c>
      <c r="N2903" s="12">
        <f t="shared" si="1727"/>
        <v>0.74105830475257228</v>
      </c>
      <c r="O2903" s="24">
        <f t="shared" si="1728"/>
        <v>650</v>
      </c>
      <c r="P2903" s="12">
        <f t="shared" si="1742"/>
        <v>0.17322731338976574</v>
      </c>
      <c r="Q2903" s="24">
        <f t="shared" si="1743"/>
        <v>794.18123600394642</v>
      </c>
      <c r="R2903" s="12">
        <f t="shared" si="1729"/>
        <v>0.34945193037521566</v>
      </c>
      <c r="S2903" s="24">
        <f t="shared" si="1730"/>
        <v>827.04576432925319</v>
      </c>
      <c r="T2903" s="12">
        <f t="shared" si="1744"/>
        <v>0.17639927426024735</v>
      </c>
      <c r="W2903" s="24">
        <f t="shared" si="1745"/>
        <v>1195.3347016551097</v>
      </c>
      <c r="X2903" s="24">
        <f t="shared" si="1746"/>
        <v>650</v>
      </c>
      <c r="Y2903" s="13">
        <f t="shared" si="1731"/>
        <v>0.23314048127962103</v>
      </c>
      <c r="Z2903" s="24">
        <f t="shared" si="1732"/>
        <v>660.25810250414452</v>
      </c>
      <c r="AA2903" s="24">
        <f t="shared" si="1733"/>
        <v>9545.2517308574552</v>
      </c>
      <c r="AB2903" s="24">
        <f t="shared" si="1747"/>
        <v>994.75796882952807</v>
      </c>
      <c r="AC2903" s="24">
        <f t="shared" si="1748"/>
        <v>794.18123600394642</v>
      </c>
      <c r="AD2903" s="123">
        <f t="shared" si="1749"/>
        <v>14425</v>
      </c>
      <c r="AE2903" s="14">
        <f t="shared" si="1750"/>
        <v>240.41666666666666</v>
      </c>
      <c r="AF2903" s="24">
        <f t="shared" si="1734"/>
        <v>500</v>
      </c>
      <c r="AG2903" s="3">
        <f t="shared" si="1751"/>
        <v>-1</v>
      </c>
      <c r="AH2903" s="14">
        <f t="shared" si="1718"/>
        <v>0</v>
      </c>
      <c r="AI2903" s="14">
        <f t="shared" si="1719"/>
        <v>0</v>
      </c>
      <c r="AJ2903" s="14">
        <f t="shared" si="1720"/>
        <v>0.64999999999999991</v>
      </c>
      <c r="AK2903" s="14">
        <f t="shared" si="1721"/>
        <v>0.87999999999999989</v>
      </c>
      <c r="AL2903" s="24">
        <f t="shared" si="1752"/>
        <v>967.14688018968354</v>
      </c>
      <c r="AM2903" s="14">
        <f t="shared" si="1753"/>
        <v>738.95905872425737</v>
      </c>
      <c r="AN2903" s="138" t="str">
        <f t="shared" si="1754"/>
        <v>modifiée</v>
      </c>
      <c r="AP2903" s="124"/>
    </row>
    <row r="2904" spans="2:42" x14ac:dyDescent="0.25">
      <c r="B2904" s="3">
        <f t="shared" si="1735"/>
        <v>14430</v>
      </c>
      <c r="C2904" s="14">
        <f t="shared" si="1736"/>
        <v>240.5</v>
      </c>
      <c r="D2904" s="11">
        <f t="shared" si="1737"/>
        <v>1153.1286031763591</v>
      </c>
      <c r="E2904" s="11">
        <f t="shared" si="1722"/>
        <v>1221.9658011816477</v>
      </c>
      <c r="F2904" s="11">
        <f t="shared" si="1738"/>
        <v>678.99041891072454</v>
      </c>
      <c r="G2904" s="11">
        <f t="shared" si="1723"/>
        <v>965.30974962190635</v>
      </c>
      <c r="H2904" s="11">
        <f t="shared" si="1724"/>
        <v>794.35763527820666</v>
      </c>
      <c r="I2904" s="24">
        <f t="shared" si="1739"/>
        <v>678.99041891072454</v>
      </c>
      <c r="J2904" s="12">
        <f t="shared" si="1725"/>
        <v>0.18115300894268238</v>
      </c>
      <c r="K2904" s="24">
        <f t="shared" si="1726"/>
        <v>886.33710051812272</v>
      </c>
      <c r="L2904" s="12">
        <f t="shared" si="1740"/>
        <v>0.12758083713815271</v>
      </c>
      <c r="M2904" s="24">
        <f t="shared" si="1741"/>
        <v>965.30974962190635</v>
      </c>
      <c r="N2904" s="12">
        <f t="shared" si="1727"/>
        <v>0.74105830475257228</v>
      </c>
      <c r="O2904" s="24">
        <f t="shared" si="1728"/>
        <v>650</v>
      </c>
      <c r="P2904" s="12">
        <f t="shared" si="1742"/>
        <v>0.17311428817795532</v>
      </c>
      <c r="Q2904" s="24">
        <f t="shared" si="1743"/>
        <v>794.35763527820666</v>
      </c>
      <c r="R2904" s="12">
        <f t="shared" si="1729"/>
        <v>0.34978404490060855</v>
      </c>
      <c r="S2904" s="24">
        <f t="shared" si="1730"/>
        <v>826.26049720371441</v>
      </c>
      <c r="T2904" s="12">
        <f t="shared" si="1744"/>
        <v>0.17648795624380348</v>
      </c>
      <c r="W2904" s="24">
        <f t="shared" si="1745"/>
        <v>1195.5678421363893</v>
      </c>
      <c r="X2904" s="24">
        <f t="shared" si="1746"/>
        <v>650</v>
      </c>
      <c r="Y2904" s="13">
        <f t="shared" si="1731"/>
        <v>0.23313148701470618</v>
      </c>
      <c r="Z2904" s="24">
        <f t="shared" si="1732"/>
        <v>659.94897613146009</v>
      </c>
      <c r="AA2904" s="24">
        <f t="shared" si="1733"/>
        <v>9545.1671415676847</v>
      </c>
      <c r="AB2904" s="24">
        <f t="shared" si="1747"/>
        <v>994.96273870729806</v>
      </c>
      <c r="AC2904" s="24">
        <f t="shared" si="1748"/>
        <v>794.35763527820666</v>
      </c>
      <c r="AD2904" s="123">
        <f t="shared" si="1749"/>
        <v>14430</v>
      </c>
      <c r="AE2904" s="14">
        <f t="shared" si="1750"/>
        <v>240.5</v>
      </c>
      <c r="AF2904" s="24">
        <f t="shared" si="1734"/>
        <v>500</v>
      </c>
      <c r="AG2904" s="3">
        <f t="shared" si="1751"/>
        <v>-1</v>
      </c>
      <c r="AH2904" s="14">
        <f t="shared" si="1718"/>
        <v>0</v>
      </c>
      <c r="AI2904" s="14">
        <f t="shared" si="1719"/>
        <v>0</v>
      </c>
      <c r="AJ2904" s="14">
        <f t="shared" si="1720"/>
        <v>0.64999999999999991</v>
      </c>
      <c r="AK2904" s="14">
        <f t="shared" si="1721"/>
        <v>0.87999999999999989</v>
      </c>
      <c r="AL2904" s="24">
        <f t="shared" si="1752"/>
        <v>967.33625739454669</v>
      </c>
      <c r="AM2904" s="14">
        <f t="shared" si="1753"/>
        <v>739.10467265270393</v>
      </c>
      <c r="AN2904" s="138" t="str">
        <f t="shared" si="1754"/>
        <v>modifiée</v>
      </c>
      <c r="AP2904" s="124"/>
    </row>
    <row r="2905" spans="2:42" x14ac:dyDescent="0.25">
      <c r="B2905" s="3">
        <f t="shared" si="1735"/>
        <v>14435</v>
      </c>
      <c r="C2905" s="14">
        <f t="shared" si="1736"/>
        <v>240.58333333333334</v>
      </c>
      <c r="D2905" s="11">
        <f t="shared" si="1737"/>
        <v>1153.1804839235037</v>
      </c>
      <c r="E2905" s="11">
        <f t="shared" si="1722"/>
        <v>1222.18657660802</v>
      </c>
      <c r="F2905" s="11">
        <f t="shared" si="1738"/>
        <v>679.11799974786265</v>
      </c>
      <c r="G2905" s="11">
        <f t="shared" si="1723"/>
        <v>965.48286391008435</v>
      </c>
      <c r="H2905" s="11">
        <f t="shared" si="1724"/>
        <v>794.53412323445048</v>
      </c>
      <c r="I2905" s="24">
        <f t="shared" si="1739"/>
        <v>679.11799974786265</v>
      </c>
      <c r="J2905" s="12">
        <f t="shared" si="1725"/>
        <v>0.1810554867887601</v>
      </c>
      <c r="K2905" s="24">
        <f t="shared" si="1726"/>
        <v>886.81450943114055</v>
      </c>
      <c r="L2905" s="12">
        <f t="shared" si="1740"/>
        <v>0.12749591590474638</v>
      </c>
      <c r="M2905" s="24">
        <f t="shared" si="1741"/>
        <v>965.48286391008435</v>
      </c>
      <c r="N2905" s="12">
        <f t="shared" si="1727"/>
        <v>0.74105830475257228</v>
      </c>
      <c r="O2905" s="24">
        <f t="shared" si="1728"/>
        <v>650</v>
      </c>
      <c r="P2905" s="12">
        <f t="shared" si="1742"/>
        <v>0.17300135164134001</v>
      </c>
      <c r="Q2905" s="24">
        <f t="shared" si="1743"/>
        <v>794.53412323445048</v>
      </c>
      <c r="R2905" s="12">
        <f t="shared" si="1729"/>
        <v>0.35011510789171524</v>
      </c>
      <c r="S2905" s="24">
        <f t="shared" si="1730"/>
        <v>825.47919909497318</v>
      </c>
      <c r="T2905" s="12">
        <f t="shared" si="1744"/>
        <v>0.17657597635857913</v>
      </c>
      <c r="W2905" s="24">
        <f t="shared" si="1745"/>
        <v>1195.8009736234042</v>
      </c>
      <c r="X2905" s="24">
        <f t="shared" si="1746"/>
        <v>650</v>
      </c>
      <c r="Y2905" s="13">
        <f t="shared" si="1731"/>
        <v>0.23312250709075211</v>
      </c>
      <c r="Z2905" s="24">
        <f t="shared" si="1732"/>
        <v>659.64007461539609</v>
      </c>
      <c r="AA2905" s="24">
        <f t="shared" si="1733"/>
        <v>9545.0829551836414</v>
      </c>
      <c r="AB2905" s="24">
        <f t="shared" si="1747"/>
        <v>995.16754842892738</v>
      </c>
      <c r="AC2905" s="24">
        <f t="shared" si="1748"/>
        <v>794.53412323445048</v>
      </c>
      <c r="AD2905" s="123">
        <f t="shared" si="1749"/>
        <v>14435</v>
      </c>
      <c r="AE2905" s="14">
        <f t="shared" si="1750"/>
        <v>240.58333333333334</v>
      </c>
      <c r="AF2905" s="24">
        <f t="shared" si="1734"/>
        <v>500</v>
      </c>
      <c r="AG2905" s="3">
        <f t="shared" si="1751"/>
        <v>-1</v>
      </c>
      <c r="AH2905" s="14">
        <f t="shared" si="1718"/>
        <v>0</v>
      </c>
      <c r="AI2905" s="14">
        <f t="shared" si="1719"/>
        <v>0</v>
      </c>
      <c r="AJ2905" s="14">
        <f t="shared" si="1720"/>
        <v>0.64999999999999991</v>
      </c>
      <c r="AK2905" s="14">
        <f t="shared" si="1721"/>
        <v>0.87999999999999989</v>
      </c>
      <c r="AL2905" s="24">
        <f t="shared" si="1752"/>
        <v>967.52566760274999</v>
      </c>
      <c r="AM2905" s="14">
        <f t="shared" si="1753"/>
        <v>739.25036158209571</v>
      </c>
      <c r="AN2905" s="138" t="str">
        <f t="shared" si="1754"/>
        <v>modifiée</v>
      </c>
      <c r="AP2905" s="124"/>
    </row>
    <row r="2906" spans="2:42" x14ac:dyDescent="0.25">
      <c r="B2906" s="3">
        <f t="shared" si="1735"/>
        <v>14440</v>
      </c>
      <c r="C2906" s="14">
        <f t="shared" si="1736"/>
        <v>240.66666666666666</v>
      </c>
      <c r="D2906" s="11">
        <f t="shared" si="1737"/>
        <v>1153.2323467126184</v>
      </c>
      <c r="E2906" s="11">
        <f t="shared" si="1722"/>
        <v>1222.4073520343923</v>
      </c>
      <c r="F2906" s="11">
        <f t="shared" si="1738"/>
        <v>679.24549566376743</v>
      </c>
      <c r="G2906" s="11">
        <f t="shared" si="1723"/>
        <v>965.65586526172569</v>
      </c>
      <c r="H2906" s="11">
        <f t="shared" si="1724"/>
        <v>794.71069921080903</v>
      </c>
      <c r="I2906" s="24">
        <f t="shared" si="1739"/>
        <v>679.24549566376743</v>
      </c>
      <c r="J2906" s="12">
        <f t="shared" si="1725"/>
        <v>0.18095771197001434</v>
      </c>
      <c r="K2906" s="24">
        <f t="shared" si="1726"/>
        <v>887.2936718109961</v>
      </c>
      <c r="L2906" s="12">
        <f t="shared" si="1740"/>
        <v>0.12741086136147264</v>
      </c>
      <c r="M2906" s="24">
        <f t="shared" si="1741"/>
        <v>965.65586526172569</v>
      </c>
      <c r="N2906" s="12">
        <f t="shared" si="1727"/>
        <v>0.74105830475257228</v>
      </c>
      <c r="O2906" s="24">
        <f t="shared" si="1728"/>
        <v>650</v>
      </c>
      <c r="P2906" s="12">
        <f t="shared" si="1742"/>
        <v>0.1728885037091</v>
      </c>
      <c r="Q2906" s="24">
        <f t="shared" si="1743"/>
        <v>794.71069921080903</v>
      </c>
      <c r="R2906" s="12">
        <f t="shared" si="1729"/>
        <v>0.35044512297512481</v>
      </c>
      <c r="S2906" s="24">
        <f t="shared" si="1730"/>
        <v>824.70184318706538</v>
      </c>
      <c r="T2906" s="12">
        <f t="shared" si="1744"/>
        <v>0.17666333725896652</v>
      </c>
      <c r="W2906" s="24">
        <f t="shared" si="1745"/>
        <v>1196.0340961304948</v>
      </c>
      <c r="X2906" s="24">
        <f t="shared" si="1746"/>
        <v>650</v>
      </c>
      <c r="Y2906" s="13">
        <f t="shared" si="1731"/>
        <v>0.23311354144909463</v>
      </c>
      <c r="Z2906" s="24">
        <f t="shared" si="1732"/>
        <v>659.3313975974354</v>
      </c>
      <c r="AA2906" s="24">
        <f t="shared" si="1733"/>
        <v>9544.9991694958735</v>
      </c>
      <c r="AB2906" s="24">
        <f t="shared" si="1747"/>
        <v>995.37239767065194</v>
      </c>
      <c r="AC2906" s="24">
        <f t="shared" si="1748"/>
        <v>794.71069921080903</v>
      </c>
      <c r="AD2906" s="123">
        <f t="shared" si="1749"/>
        <v>14440</v>
      </c>
      <c r="AE2906" s="14">
        <f t="shared" si="1750"/>
        <v>240.66666666666666</v>
      </c>
      <c r="AF2906" s="24">
        <f t="shared" si="1734"/>
        <v>500</v>
      </c>
      <c r="AG2906" s="3">
        <f t="shared" si="1751"/>
        <v>-1</v>
      </c>
      <c r="AH2906" s="14">
        <f t="shared" si="1718"/>
        <v>0</v>
      </c>
      <c r="AI2906" s="14">
        <f t="shared" si="1719"/>
        <v>0</v>
      </c>
      <c r="AJ2906" s="14">
        <f t="shared" si="1720"/>
        <v>0.64999999999999991</v>
      </c>
      <c r="AK2906" s="14">
        <f t="shared" si="1721"/>
        <v>0.87999999999999989</v>
      </c>
      <c r="AL2906" s="24">
        <f t="shared" si="1752"/>
        <v>967.71511051013044</v>
      </c>
      <c r="AM2906" s="14">
        <f t="shared" si="1753"/>
        <v>739.39612488976616</v>
      </c>
      <c r="AN2906" s="138" t="str">
        <f t="shared" si="1754"/>
        <v>modifiée</v>
      </c>
      <c r="AP2906" s="124"/>
    </row>
    <row r="2907" spans="2:42" x14ac:dyDescent="0.25">
      <c r="B2907" s="3">
        <f t="shared" si="1735"/>
        <v>14445</v>
      </c>
      <c r="C2907" s="14">
        <f t="shared" si="1736"/>
        <v>240.75</v>
      </c>
      <c r="D2907" s="11">
        <f t="shared" si="1737"/>
        <v>1153.2841915561312</v>
      </c>
      <c r="E2907" s="11">
        <f t="shared" si="1722"/>
        <v>1222.6281274607645</v>
      </c>
      <c r="F2907" s="11">
        <f t="shared" si="1738"/>
        <v>679.37290652512888</v>
      </c>
      <c r="G2907" s="11">
        <f t="shared" si="1723"/>
        <v>965.82875376543484</v>
      </c>
      <c r="H2907" s="11">
        <f t="shared" si="1724"/>
        <v>794.88736254806804</v>
      </c>
      <c r="I2907" s="24">
        <f t="shared" si="1739"/>
        <v>679.37290652512888</v>
      </c>
      <c r="J2907" s="12">
        <f t="shared" si="1725"/>
        <v>0.18085968367130234</v>
      </c>
      <c r="K2907" s="24">
        <f t="shared" si="1726"/>
        <v>887.77459651096206</v>
      </c>
      <c r="L2907" s="12">
        <f t="shared" si="1740"/>
        <v>0.12732567302957129</v>
      </c>
      <c r="M2907" s="24">
        <f t="shared" si="1741"/>
        <v>965.82875376543484</v>
      </c>
      <c r="N2907" s="12">
        <f t="shared" si="1727"/>
        <v>0.74105830475257228</v>
      </c>
      <c r="O2907" s="24">
        <f t="shared" si="1728"/>
        <v>650</v>
      </c>
      <c r="P2907" s="12">
        <f t="shared" si="1742"/>
        <v>0.17277574431034803</v>
      </c>
      <c r="Q2907" s="24">
        <f t="shared" si="1743"/>
        <v>794.88736254806804</v>
      </c>
      <c r="R2907" s="12">
        <f t="shared" si="1729"/>
        <v>0.35077409377063706</v>
      </c>
      <c r="S2907" s="24">
        <f t="shared" si="1730"/>
        <v>823.92840288394223</v>
      </c>
      <c r="T2907" s="12">
        <f t="shared" si="1744"/>
        <v>0.17675004159189869</v>
      </c>
      <c r="W2907" s="24">
        <f t="shared" si="1745"/>
        <v>1196.2672096719439</v>
      </c>
      <c r="X2907" s="24">
        <f t="shared" si="1746"/>
        <v>650</v>
      </c>
      <c r="Y2907" s="13">
        <f t="shared" si="1731"/>
        <v>0.23310459003139972</v>
      </c>
      <c r="Z2907" s="24">
        <f t="shared" si="1732"/>
        <v>659.02294472051608</v>
      </c>
      <c r="AA2907" s="24">
        <f t="shared" si="1733"/>
        <v>9544.915782307924</v>
      </c>
      <c r="AB2907" s="24">
        <f t="shared" si="1747"/>
        <v>995.57728611000596</v>
      </c>
      <c r="AC2907" s="24">
        <f t="shared" si="1748"/>
        <v>794.88736254806804</v>
      </c>
      <c r="AD2907" s="123">
        <f t="shared" si="1749"/>
        <v>14445</v>
      </c>
      <c r="AE2907" s="14">
        <f t="shared" si="1750"/>
        <v>240.75</v>
      </c>
      <c r="AF2907" s="24">
        <f t="shared" si="1734"/>
        <v>500</v>
      </c>
      <c r="AG2907" s="3">
        <f t="shared" si="1751"/>
        <v>-1</v>
      </c>
      <c r="AH2907" s="14">
        <f t="shared" si="1718"/>
        <v>0</v>
      </c>
      <c r="AI2907" s="14">
        <f t="shared" si="1719"/>
        <v>0</v>
      </c>
      <c r="AJ2907" s="14">
        <f t="shared" si="1720"/>
        <v>0.64999999999999991</v>
      </c>
      <c r="AK2907" s="14">
        <f t="shared" si="1721"/>
        <v>0.87999999999999989</v>
      </c>
      <c r="AL2907" s="24">
        <f t="shared" si="1752"/>
        <v>967.90458581376424</v>
      </c>
      <c r="AM2907" s="14">
        <f t="shared" si="1753"/>
        <v>739.54196195558461</v>
      </c>
      <c r="AN2907" s="138" t="str">
        <f t="shared" si="1754"/>
        <v>modifiée</v>
      </c>
      <c r="AP2907" s="124"/>
    </row>
    <row r="2908" spans="2:42" x14ac:dyDescent="0.25">
      <c r="B2908" s="3">
        <f t="shared" si="1735"/>
        <v>14450</v>
      </c>
      <c r="C2908" s="14">
        <f t="shared" si="1736"/>
        <v>240.83333333333334</v>
      </c>
      <c r="D2908" s="11">
        <f t="shared" si="1737"/>
        <v>1153.3360184664564</v>
      </c>
      <c r="E2908" s="11">
        <f t="shared" si="1722"/>
        <v>1222.8489028871368</v>
      </c>
      <c r="F2908" s="11">
        <f t="shared" si="1738"/>
        <v>679.50023219815841</v>
      </c>
      <c r="G2908" s="11">
        <f t="shared" si="1723"/>
        <v>966.00152950974518</v>
      </c>
      <c r="H2908" s="11">
        <f t="shared" si="1724"/>
        <v>795.06411258965989</v>
      </c>
      <c r="I2908" s="24">
        <f t="shared" si="1739"/>
        <v>679.50023219815841</v>
      </c>
      <c r="J2908" s="12">
        <f t="shared" si="1725"/>
        <v>0.18076140107485228</v>
      </c>
      <c r="K2908" s="24">
        <f t="shared" si="1726"/>
        <v>888.25729243989736</v>
      </c>
      <c r="L2908" s="12">
        <f t="shared" si="1740"/>
        <v>0.12724035042860241</v>
      </c>
      <c r="M2908" s="24">
        <f t="shared" si="1741"/>
        <v>966.00152950974518</v>
      </c>
      <c r="N2908" s="12">
        <f t="shared" si="1727"/>
        <v>0.74105830475257228</v>
      </c>
      <c r="O2908" s="24">
        <f t="shared" si="1728"/>
        <v>650</v>
      </c>
      <c r="P2908" s="12">
        <f t="shared" si="1742"/>
        <v>0.17266307337435607</v>
      </c>
      <c r="Q2908" s="24">
        <f t="shared" si="1743"/>
        <v>795.06411258965989</v>
      </c>
      <c r="R2908" s="12">
        <f t="shared" si="1729"/>
        <v>0.35110202389116058</v>
      </c>
      <c r="S2908" s="24">
        <f t="shared" si="1730"/>
        <v>823.15885180740315</v>
      </c>
      <c r="T2908" s="12">
        <f t="shared" si="1744"/>
        <v>0.17683609199691627</v>
      </c>
      <c r="W2908" s="24">
        <f t="shared" si="1745"/>
        <v>1196.5003142619753</v>
      </c>
      <c r="X2908" s="24">
        <f t="shared" si="1746"/>
        <v>650</v>
      </c>
      <c r="Y2908" s="13">
        <f t="shared" si="1731"/>
        <v>0.23309565277967462</v>
      </c>
      <c r="Z2908" s="24">
        <f t="shared" si="1732"/>
        <v>658.71471562903707</v>
      </c>
      <c r="AA2908" s="24">
        <f t="shared" si="1733"/>
        <v>9544.8327914368165</v>
      </c>
      <c r="AB2908" s="24">
        <f t="shared" si="1747"/>
        <v>995.78221342581764</v>
      </c>
      <c r="AC2908" s="24">
        <f t="shared" si="1748"/>
        <v>795.06411258965989</v>
      </c>
      <c r="AD2908" s="123">
        <f t="shared" si="1749"/>
        <v>14450</v>
      </c>
      <c r="AE2908" s="14">
        <f t="shared" si="1750"/>
        <v>240.83333333333334</v>
      </c>
      <c r="AF2908" s="24">
        <f t="shared" si="1734"/>
        <v>500</v>
      </c>
      <c r="AG2908" s="3">
        <f t="shared" si="1751"/>
        <v>-1</v>
      </c>
      <c r="AH2908" s="14">
        <f t="shared" si="1718"/>
        <v>0</v>
      </c>
      <c r="AI2908" s="14">
        <f t="shared" si="1719"/>
        <v>0</v>
      </c>
      <c r="AJ2908" s="14">
        <f t="shared" si="1720"/>
        <v>0.64999999999999991</v>
      </c>
      <c r="AK2908" s="14">
        <f t="shared" si="1721"/>
        <v>0.87999999999999989</v>
      </c>
      <c r="AL2908" s="24">
        <f t="shared" si="1752"/>
        <v>968.09409321196176</v>
      </c>
      <c r="AM2908" s="14">
        <f t="shared" si="1753"/>
        <v>739.68787216194823</v>
      </c>
      <c r="AN2908" s="138" t="str">
        <f t="shared" si="1754"/>
        <v>modifiée</v>
      </c>
      <c r="AP2908" s="124"/>
    </row>
    <row r="2909" spans="2:42" x14ac:dyDescent="0.25">
      <c r="B2909" s="3">
        <f t="shared" si="1735"/>
        <v>14455</v>
      </c>
      <c r="C2909" s="14">
        <f t="shared" si="1736"/>
        <v>240.91666666666666</v>
      </c>
      <c r="D2909" s="11">
        <f t="shared" si="1737"/>
        <v>1153.3878274559963</v>
      </c>
      <c r="E2909" s="11">
        <f t="shared" si="1722"/>
        <v>1223.0696783135088</v>
      </c>
      <c r="F2909" s="11">
        <f t="shared" si="1738"/>
        <v>679.62747254858698</v>
      </c>
      <c r="G2909" s="11">
        <f t="shared" si="1723"/>
        <v>966.17419258311952</v>
      </c>
      <c r="H2909" s="11">
        <f t="shared" si="1724"/>
        <v>795.24094868165685</v>
      </c>
      <c r="I2909" s="24">
        <f t="shared" si="1739"/>
        <v>679.62747254858698</v>
      </c>
      <c r="J2909" s="12">
        <f t="shared" si="1725"/>
        <v>0.18066286336025941</v>
      </c>
      <c r="K2909" s="24">
        <f t="shared" si="1726"/>
        <v>888.74176856265728</v>
      </c>
      <c r="L2909" s="12">
        <f t="shared" si="1740"/>
        <v>0.12715489307638894</v>
      </c>
      <c r="M2909" s="24">
        <f t="shared" si="1741"/>
        <v>966.17419258311952</v>
      </c>
      <c r="N2909" s="12">
        <f t="shared" si="1727"/>
        <v>0.74105830475257228</v>
      </c>
      <c r="O2909" s="24">
        <f t="shared" si="1728"/>
        <v>650</v>
      </c>
      <c r="P2909" s="12">
        <f t="shared" si="1742"/>
        <v>0.17255049083032883</v>
      </c>
      <c r="Q2909" s="24">
        <f t="shared" si="1743"/>
        <v>795.24094868165685</v>
      </c>
      <c r="R2909" s="12">
        <f t="shared" si="1729"/>
        <v>0.35142891694261436</v>
      </c>
      <c r="S2909" s="24">
        <f t="shared" si="1730"/>
        <v>822.39316379504635</v>
      </c>
      <c r="T2909" s="12">
        <f t="shared" si="1744"/>
        <v>0.1769214911060269</v>
      </c>
      <c r="W2909" s="24">
        <f t="shared" si="1745"/>
        <v>1196.7334099147549</v>
      </c>
      <c r="X2909" s="24">
        <f t="shared" si="1746"/>
        <v>650</v>
      </c>
      <c r="Y2909" s="13">
        <f t="shared" si="1731"/>
        <v>0.23308672963626362</v>
      </c>
      <c r="Z2909" s="24">
        <f t="shared" si="1732"/>
        <v>658.40670996884683</v>
      </c>
      <c r="AA2909" s="24">
        <f t="shared" si="1733"/>
        <v>9544.7501947128749</v>
      </c>
      <c r="AB2909" s="24">
        <f t="shared" si="1747"/>
        <v>995.98717929820589</v>
      </c>
      <c r="AC2909" s="24">
        <f t="shared" si="1748"/>
        <v>795.24094868165685</v>
      </c>
      <c r="AD2909" s="123">
        <f t="shared" si="1749"/>
        <v>14455</v>
      </c>
      <c r="AE2909" s="14">
        <f t="shared" si="1750"/>
        <v>240.91666666666666</v>
      </c>
      <c r="AF2909" s="24">
        <f t="shared" si="1734"/>
        <v>500</v>
      </c>
      <c r="AG2909" s="3">
        <f t="shared" si="1751"/>
        <v>-1</v>
      </c>
      <c r="AH2909" s="14">
        <f t="shared" si="1718"/>
        <v>0</v>
      </c>
      <c r="AI2909" s="14">
        <f t="shared" si="1719"/>
        <v>0</v>
      </c>
      <c r="AJ2909" s="14">
        <f t="shared" si="1720"/>
        <v>0.64999999999999991</v>
      </c>
      <c r="AK2909" s="14">
        <f t="shared" si="1721"/>
        <v>0.87999999999999989</v>
      </c>
      <c r="AL2909" s="24">
        <f t="shared" si="1752"/>
        <v>968.28363240426506</v>
      </c>
      <c r="AM2909" s="14">
        <f t="shared" si="1753"/>
        <v>739.83385489377531</v>
      </c>
      <c r="AN2909" s="138" t="str">
        <f t="shared" si="1754"/>
        <v>modifiée</v>
      </c>
      <c r="AP2909" s="124"/>
    </row>
    <row r="2910" spans="2:42" x14ac:dyDescent="0.25">
      <c r="B2910" s="3">
        <f t="shared" si="1735"/>
        <v>14460</v>
      </c>
      <c r="C2910" s="14">
        <f t="shared" si="1736"/>
        <v>241</v>
      </c>
      <c r="D2910" s="11">
        <f t="shared" si="1737"/>
        <v>1153.4396185371399</v>
      </c>
      <c r="E2910" s="11">
        <f t="shared" si="1722"/>
        <v>1223.2904537398811</v>
      </c>
      <c r="F2910" s="11">
        <f t="shared" si="1738"/>
        <v>679.75462744166339</v>
      </c>
      <c r="G2910" s="11">
        <f t="shared" si="1723"/>
        <v>966.34674307394982</v>
      </c>
      <c r="H2910" s="11">
        <f t="shared" si="1724"/>
        <v>795.41787017276283</v>
      </c>
      <c r="I2910" s="24">
        <f t="shared" si="1739"/>
        <v>679.75462744166339</v>
      </c>
      <c r="J2910" s="12">
        <f t="shared" si="1725"/>
        <v>0.18056406970448208</v>
      </c>
      <c r="K2910" s="24">
        <f t="shared" si="1726"/>
        <v>889.2280339005066</v>
      </c>
      <c r="L2910" s="12">
        <f t="shared" si="1740"/>
        <v>0.12706930048906695</v>
      </c>
      <c r="M2910" s="24">
        <f t="shared" si="1741"/>
        <v>966.34674307394982</v>
      </c>
      <c r="N2910" s="12">
        <f t="shared" si="1727"/>
        <v>0.74105830475257228</v>
      </c>
      <c r="O2910" s="24">
        <f t="shared" si="1728"/>
        <v>650</v>
      </c>
      <c r="P2910" s="12">
        <f t="shared" si="1742"/>
        <v>0.17243799660762996</v>
      </c>
      <c r="Q2910" s="24">
        <f t="shared" si="1743"/>
        <v>795.41787017276283</v>
      </c>
      <c r="R2910" s="12">
        <f t="shared" si="1729"/>
        <v>0.35175477652383041</v>
      </c>
      <c r="S2910" s="24">
        <f t="shared" si="1730"/>
        <v>821.63131289824378</v>
      </c>
      <c r="T2910" s="12">
        <f t="shared" si="1744"/>
        <v>0.17700624154377478</v>
      </c>
      <c r="W2910" s="24">
        <f t="shared" si="1745"/>
        <v>1196.9664966443911</v>
      </c>
      <c r="X2910" s="24">
        <f t="shared" si="1746"/>
        <v>650</v>
      </c>
      <c r="Y2910" s="13">
        <f t="shared" si="1731"/>
        <v>0.23307782054384224</v>
      </c>
      <c r="Z2910" s="24">
        <f t="shared" si="1732"/>
        <v>658.09892738724898</v>
      </c>
      <c r="AA2910" s="24">
        <f t="shared" si="1733"/>
        <v>9544.6679899794708</v>
      </c>
      <c r="AB2910" s="24">
        <f t="shared" si="1747"/>
        <v>996.19218340857697</v>
      </c>
      <c r="AC2910" s="24">
        <f t="shared" si="1748"/>
        <v>795.41787017276283</v>
      </c>
      <c r="AD2910" s="123">
        <f t="shared" si="1749"/>
        <v>14460</v>
      </c>
      <c r="AE2910" s="14">
        <f t="shared" si="1750"/>
        <v>241</v>
      </c>
      <c r="AF2910" s="24">
        <f t="shared" si="1734"/>
        <v>500</v>
      </c>
      <c r="AG2910" s="3">
        <f t="shared" si="1751"/>
        <v>-1</v>
      </c>
      <c r="AH2910" s="14">
        <f t="shared" si="1718"/>
        <v>0</v>
      </c>
      <c r="AI2910" s="14">
        <f t="shared" si="1719"/>
        <v>0</v>
      </c>
      <c r="AJ2910" s="14">
        <f t="shared" si="1720"/>
        <v>0.64999999999999991</v>
      </c>
      <c r="AK2910" s="14">
        <f t="shared" si="1721"/>
        <v>0.87999999999999989</v>
      </c>
      <c r="AL2910" s="24">
        <f t="shared" si="1752"/>
        <v>968.47320309144425</v>
      </c>
      <c r="AM2910" s="14">
        <f t="shared" si="1753"/>
        <v>739.97990953849751</v>
      </c>
      <c r="AN2910" s="138" t="str">
        <f t="shared" si="1754"/>
        <v>modifiée</v>
      </c>
      <c r="AP2910" s="124"/>
    </row>
    <row r="2911" spans="2:42" x14ac:dyDescent="0.25">
      <c r="B2911" s="3">
        <f t="shared" si="1735"/>
        <v>14465</v>
      </c>
      <c r="C2911" s="14">
        <f t="shared" si="1736"/>
        <v>241.08333333333334</v>
      </c>
      <c r="D2911" s="11">
        <f t="shared" si="1737"/>
        <v>1153.4913917222634</v>
      </c>
      <c r="E2911" s="11">
        <f t="shared" si="1722"/>
        <v>1223.5112291662533</v>
      </c>
      <c r="F2911" s="11">
        <f t="shared" si="1738"/>
        <v>679.88169674215249</v>
      </c>
      <c r="G2911" s="11">
        <f t="shared" si="1723"/>
        <v>966.51918107055747</v>
      </c>
      <c r="H2911" s="11">
        <f t="shared" si="1724"/>
        <v>795.59487641430655</v>
      </c>
      <c r="I2911" s="24">
        <f t="shared" si="1739"/>
        <v>679.88169674215249</v>
      </c>
      <c r="J2911" s="12">
        <f t="shared" si="1725"/>
        <v>0.18046501928183836</v>
      </c>
      <c r="K2911" s="24">
        <f t="shared" si="1726"/>
        <v>889.71609753153598</v>
      </c>
      <c r="L2911" s="12">
        <f t="shared" si="1740"/>
        <v>0.12698357218104467</v>
      </c>
      <c r="M2911" s="24">
        <f t="shared" si="1741"/>
        <v>966.51918107055747</v>
      </c>
      <c r="N2911" s="12">
        <f t="shared" si="1727"/>
        <v>0.74105830475257228</v>
      </c>
      <c r="O2911" s="24">
        <f t="shared" si="1728"/>
        <v>650</v>
      </c>
      <c r="P2911" s="12">
        <f t="shared" si="1742"/>
        <v>0.17232559063562544</v>
      </c>
      <c r="Q2911" s="24">
        <f t="shared" si="1743"/>
        <v>795.59487641430655</v>
      </c>
      <c r="R2911" s="12">
        <f t="shared" si="1729"/>
        <v>0.35207960622646017</v>
      </c>
      <c r="S2911" s="24">
        <f t="shared" si="1730"/>
        <v>820.87327338013461</v>
      </c>
      <c r="T2911" s="12">
        <f t="shared" si="1744"/>
        <v>0.17709034592713419</v>
      </c>
      <c r="W2911" s="24">
        <f t="shared" si="1745"/>
        <v>1197.199574464935</v>
      </c>
      <c r="X2911" s="24">
        <f t="shared" si="1746"/>
        <v>650</v>
      </c>
      <c r="Y2911" s="13">
        <f t="shared" si="1731"/>
        <v>0.23306892544541513</v>
      </c>
      <c r="Z2911" s="24">
        <f t="shared" si="1732"/>
        <v>657.79136753295688</v>
      </c>
      <c r="AA2911" s="24">
        <f t="shared" si="1733"/>
        <v>9544.5861750929707</v>
      </c>
      <c r="AB2911" s="24">
        <f t="shared" si="1747"/>
        <v>996.3972254396208</v>
      </c>
      <c r="AC2911" s="24">
        <f t="shared" si="1748"/>
        <v>795.59487641430655</v>
      </c>
      <c r="AD2911" s="123">
        <f t="shared" si="1749"/>
        <v>14465</v>
      </c>
      <c r="AE2911" s="14">
        <f t="shared" si="1750"/>
        <v>241.08333333333334</v>
      </c>
      <c r="AF2911" s="24">
        <f t="shared" si="1734"/>
        <v>500</v>
      </c>
      <c r="AG2911" s="3">
        <f t="shared" si="1751"/>
        <v>-1</v>
      </c>
      <c r="AH2911" s="14">
        <f t="shared" si="1718"/>
        <v>0</v>
      </c>
      <c r="AI2911" s="14">
        <f t="shared" si="1719"/>
        <v>0</v>
      </c>
      <c r="AJ2911" s="14">
        <f t="shared" si="1720"/>
        <v>0.64999999999999991</v>
      </c>
      <c r="AK2911" s="14">
        <f t="shared" si="1721"/>
        <v>0.87999999999999989</v>
      </c>
      <c r="AL2911" s="24">
        <f t="shared" si="1752"/>
        <v>968.66280497549394</v>
      </c>
      <c r="AM2911" s="14">
        <f t="shared" si="1753"/>
        <v>740.12603548605284</v>
      </c>
      <c r="AN2911" s="138" t="str">
        <f t="shared" si="1754"/>
        <v>modifiée</v>
      </c>
      <c r="AP2911" s="124"/>
    </row>
    <row r="2912" spans="2:42" x14ac:dyDescent="0.25">
      <c r="B2912" s="3">
        <f t="shared" si="1735"/>
        <v>14470</v>
      </c>
      <c r="C2912" s="14">
        <f t="shared" si="1736"/>
        <v>241.16666666666666</v>
      </c>
      <c r="D2912" s="11">
        <f t="shared" si="1737"/>
        <v>1153.5431470237304</v>
      </c>
      <c r="E2912" s="11">
        <f t="shared" si="1722"/>
        <v>1223.7320045926253</v>
      </c>
      <c r="F2912" s="11">
        <f t="shared" si="1738"/>
        <v>680.00868031433356</v>
      </c>
      <c r="G2912" s="11">
        <f t="shared" si="1723"/>
        <v>966.6915066611931</v>
      </c>
      <c r="H2912" s="11">
        <f t="shared" si="1724"/>
        <v>795.77196676023368</v>
      </c>
      <c r="I2912" s="24">
        <f t="shared" si="1739"/>
        <v>680.00868031433356</v>
      </c>
      <c r="J2912" s="12">
        <f t="shared" si="1725"/>
        <v>0.18036571126400208</v>
      </c>
      <c r="K2912" s="24">
        <f t="shared" si="1726"/>
        <v>890.20596859108332</v>
      </c>
      <c r="L2912" s="12">
        <f t="shared" si="1740"/>
        <v>0.12689770766500738</v>
      </c>
      <c r="M2912" s="24">
        <f t="shared" si="1741"/>
        <v>966.6915066611931</v>
      </c>
      <c r="N2912" s="12">
        <f t="shared" si="1727"/>
        <v>0.74105830475257228</v>
      </c>
      <c r="O2912" s="24">
        <f t="shared" si="1728"/>
        <v>650</v>
      </c>
      <c r="P2912" s="12">
        <f t="shared" si="1742"/>
        <v>0.17221327284371848</v>
      </c>
      <c r="Q2912" s="24">
        <f t="shared" si="1743"/>
        <v>795.77196676023368</v>
      </c>
      <c r="R2912" s="12">
        <f t="shared" si="1729"/>
        <v>0.35240340963488104</v>
      </c>
      <c r="S2912" s="24">
        <f t="shared" si="1730"/>
        <v>820.11901971364057</v>
      </c>
      <c r="T2912" s="12">
        <f t="shared" si="1744"/>
        <v>0.17717380686549278</v>
      </c>
      <c r="W2912" s="24">
        <f t="shared" si="1745"/>
        <v>1197.4326433903805</v>
      </c>
      <c r="X2912" s="24">
        <f t="shared" si="1746"/>
        <v>650</v>
      </c>
      <c r="Y2912" s="13">
        <f t="shared" si="1731"/>
        <v>0.2330600442843174</v>
      </c>
      <c r="Z2912" s="24">
        <f t="shared" si="1732"/>
        <v>657.48403005612204</v>
      </c>
      <c r="AA2912" s="24">
        <f t="shared" si="1733"/>
        <v>9544.5047479227669</v>
      </c>
      <c r="AB2912" s="24">
        <f t="shared" si="1747"/>
        <v>996.60230507530707</v>
      </c>
      <c r="AC2912" s="24">
        <f t="shared" si="1748"/>
        <v>795.77196676023368</v>
      </c>
      <c r="AD2912" s="123">
        <f t="shared" si="1749"/>
        <v>14470</v>
      </c>
      <c r="AE2912" s="14">
        <f t="shared" si="1750"/>
        <v>241.16666666666666</v>
      </c>
      <c r="AF2912" s="24">
        <f t="shared" si="1734"/>
        <v>500</v>
      </c>
      <c r="AG2912" s="3">
        <f t="shared" si="1751"/>
        <v>-1</v>
      </c>
      <c r="AH2912" s="14">
        <f t="shared" si="1718"/>
        <v>0</v>
      </c>
      <c r="AI2912" s="14">
        <f t="shared" si="1719"/>
        <v>0</v>
      </c>
      <c r="AJ2912" s="14">
        <f t="shared" si="1720"/>
        <v>0.64999999999999991</v>
      </c>
      <c r="AK2912" s="14">
        <f t="shared" si="1721"/>
        <v>0.87999999999999989</v>
      </c>
      <c r="AL2912" s="24">
        <f t="shared" si="1752"/>
        <v>968.85243775962954</v>
      </c>
      <c r="AM2912" s="14">
        <f t="shared" si="1753"/>
        <v>740.2722321288785</v>
      </c>
      <c r="AN2912" s="138" t="str">
        <f t="shared" si="1754"/>
        <v>modifiée</v>
      </c>
      <c r="AP2912" s="124"/>
    </row>
    <row r="2913" spans="2:42" x14ac:dyDescent="0.25">
      <c r="B2913" s="3">
        <f t="shared" si="1735"/>
        <v>14475</v>
      </c>
      <c r="C2913" s="14">
        <f t="shared" si="1736"/>
        <v>241.25</v>
      </c>
      <c r="D2913" s="11">
        <f t="shared" si="1737"/>
        <v>1153.5948844538912</v>
      </c>
      <c r="E2913" s="11">
        <f t="shared" si="1722"/>
        <v>1223.9527800189976</v>
      </c>
      <c r="F2913" s="11">
        <f t="shared" si="1738"/>
        <v>680.13557802199853</v>
      </c>
      <c r="G2913" s="11">
        <f t="shared" si="1723"/>
        <v>966.86371993403679</v>
      </c>
      <c r="H2913" s="11">
        <f t="shared" si="1724"/>
        <v>795.94914056709922</v>
      </c>
      <c r="I2913" s="24">
        <f t="shared" si="1739"/>
        <v>680.13557802199853</v>
      </c>
      <c r="J2913" s="12">
        <f t="shared" si="1725"/>
        <v>0.18026614481999945</v>
      </c>
      <c r="K2913" s="24">
        <f t="shared" si="1726"/>
        <v>890.69765627215656</v>
      </c>
      <c r="L2913" s="12">
        <f t="shared" si="1740"/>
        <v>0.12681170645193399</v>
      </c>
      <c r="M2913" s="24">
        <f t="shared" si="1741"/>
        <v>966.86371993403679</v>
      </c>
      <c r="N2913" s="12">
        <f t="shared" si="1727"/>
        <v>0.74105830475257228</v>
      </c>
      <c r="O2913" s="24">
        <f t="shared" si="1728"/>
        <v>650</v>
      </c>
      <c r="P2913" s="12">
        <f t="shared" si="1742"/>
        <v>0.17210104316143621</v>
      </c>
      <c r="Q2913" s="24">
        <f t="shared" si="1743"/>
        <v>795.94914056709922</v>
      </c>
      <c r="R2913" s="12">
        <f t="shared" si="1729"/>
        <v>0.35272619032610675</v>
      </c>
      <c r="S2913" s="24">
        <f t="shared" si="1730"/>
        <v>819.36852657950237</v>
      </c>
      <c r="T2913" s="12">
        <f t="shared" si="1744"/>
        <v>0.17725662696066052</v>
      </c>
      <c r="W2913" s="24">
        <f t="shared" si="1745"/>
        <v>1197.6657034346647</v>
      </c>
      <c r="X2913" s="24">
        <f t="shared" si="1746"/>
        <v>650</v>
      </c>
      <c r="Y2913" s="13">
        <f t="shared" si="1731"/>
        <v>0.23305117700421771</v>
      </c>
      <c r="Z2913" s="24">
        <f t="shared" si="1732"/>
        <v>657.1769146083227</v>
      </c>
      <c r="AA2913" s="24">
        <f t="shared" si="1733"/>
        <v>9544.4237063514356</v>
      </c>
      <c r="AB2913" s="24">
        <f t="shared" si="1747"/>
        <v>996.80742200088196</v>
      </c>
      <c r="AC2913" s="24">
        <f t="shared" si="1748"/>
        <v>795.94914056709922</v>
      </c>
      <c r="AD2913" s="123">
        <f t="shared" si="1749"/>
        <v>14475</v>
      </c>
      <c r="AE2913" s="14">
        <f t="shared" si="1750"/>
        <v>241.25</v>
      </c>
      <c r="AF2913" s="24">
        <f t="shared" si="1734"/>
        <v>500</v>
      </c>
      <c r="AG2913" s="3">
        <f t="shared" si="1751"/>
        <v>-1</v>
      </c>
      <c r="AH2913" s="14">
        <f t="shared" si="1718"/>
        <v>0</v>
      </c>
      <c r="AI2913" s="14">
        <f t="shared" si="1719"/>
        <v>0</v>
      </c>
      <c r="AJ2913" s="14">
        <f t="shared" si="1720"/>
        <v>0.64999999999999991</v>
      </c>
      <c r="AK2913" s="14">
        <f t="shared" si="1721"/>
        <v>0.87999999999999989</v>
      </c>
      <c r="AL2913" s="24">
        <f t="shared" si="1752"/>
        <v>969.04210114828379</v>
      </c>
      <c r="AM2913" s="14">
        <f t="shared" si="1753"/>
        <v>740.418498861903</v>
      </c>
      <c r="AN2913" s="138" t="str">
        <f t="shared" si="1754"/>
        <v>modifiée</v>
      </c>
      <c r="AP2913" s="124"/>
    </row>
    <row r="2914" spans="2:42" x14ac:dyDescent="0.25">
      <c r="B2914" s="3">
        <f t="shared" si="1735"/>
        <v>14480</v>
      </c>
      <c r="C2914" s="14">
        <f t="shared" si="1736"/>
        <v>241.33333333333334</v>
      </c>
      <c r="D2914" s="11">
        <f t="shared" si="1737"/>
        <v>1153.6466040250834</v>
      </c>
      <c r="E2914" s="11">
        <f t="shared" si="1722"/>
        <v>1224.1735554453699</v>
      </c>
      <c r="F2914" s="11">
        <f t="shared" si="1738"/>
        <v>680.26238972845044</v>
      </c>
      <c r="G2914" s="11">
        <f t="shared" si="1723"/>
        <v>967.03582097719823</v>
      </c>
      <c r="H2914" s="11">
        <f t="shared" si="1724"/>
        <v>796.1263971940599</v>
      </c>
      <c r="I2914" s="24">
        <f t="shared" si="1739"/>
        <v>680.26238972845044</v>
      </c>
      <c r="J2914" s="12">
        <f t="shared" si="1725"/>
        <v>0.1801663191162052</v>
      </c>
      <c r="K2914" s="24">
        <f t="shared" si="1726"/>
        <v>891.19116982586286</v>
      </c>
      <c r="L2914" s="12">
        <f t="shared" si="1740"/>
        <v>0.12672556805106067</v>
      </c>
      <c r="M2914" s="24">
        <f t="shared" si="1741"/>
        <v>967.03582097719823</v>
      </c>
      <c r="N2914" s="12">
        <f t="shared" si="1727"/>
        <v>0.74105830475257228</v>
      </c>
      <c r="O2914" s="24">
        <f t="shared" si="1728"/>
        <v>650</v>
      </c>
      <c r="P2914" s="12">
        <f t="shared" si="1742"/>
        <v>0.17198890151829038</v>
      </c>
      <c r="Q2914" s="24">
        <f t="shared" si="1743"/>
        <v>796.1263971940599</v>
      </c>
      <c r="R2914" s="12">
        <f t="shared" si="1729"/>
        <v>0.35304795186969806</v>
      </c>
      <c r="S2914" s="24">
        <f t="shared" si="1730"/>
        <v>818.62176886433599</v>
      </c>
      <c r="T2914" s="12">
        <f t="shared" si="1744"/>
        <v>0.17733880880677425</v>
      </c>
      <c r="W2914" s="24">
        <f t="shared" si="1745"/>
        <v>1197.8987546116689</v>
      </c>
      <c r="X2914" s="24">
        <f t="shared" si="1746"/>
        <v>650</v>
      </c>
      <c r="Y2914" s="13">
        <f t="shared" si="1731"/>
        <v>0.23304232354910187</v>
      </c>
      <c r="Z2914" s="24">
        <f t="shared" si="1732"/>
        <v>656.87002084252413</v>
      </c>
      <c r="AA2914" s="24">
        <f t="shared" si="1733"/>
        <v>9544.3430482740368</v>
      </c>
      <c r="AB2914" s="24">
        <f t="shared" si="1747"/>
        <v>997.01257590286446</v>
      </c>
      <c r="AC2914" s="24">
        <f t="shared" si="1748"/>
        <v>796.1263971940599</v>
      </c>
      <c r="AD2914" s="123">
        <f t="shared" si="1749"/>
        <v>14480</v>
      </c>
      <c r="AE2914" s="14">
        <f t="shared" si="1750"/>
        <v>241.33333333333334</v>
      </c>
      <c r="AF2914" s="24">
        <f t="shared" si="1734"/>
        <v>500</v>
      </c>
      <c r="AG2914" s="3">
        <f t="shared" si="1751"/>
        <v>-1</v>
      </c>
      <c r="AH2914" s="14">
        <f t="shared" si="1718"/>
        <v>0</v>
      </c>
      <c r="AI2914" s="14">
        <f t="shared" si="1719"/>
        <v>0</v>
      </c>
      <c r="AJ2914" s="14">
        <f t="shared" si="1720"/>
        <v>0.64999999999999991</v>
      </c>
      <c r="AK2914" s="14">
        <f t="shared" si="1721"/>
        <v>0.87999999999999989</v>
      </c>
      <c r="AL2914" s="24">
        <f t="shared" si="1752"/>
        <v>969.23179484710386</v>
      </c>
      <c r="AM2914" s="14">
        <f t="shared" si="1753"/>
        <v>740.56483508253893</v>
      </c>
      <c r="AN2914" s="138" t="str">
        <f t="shared" si="1754"/>
        <v>modifiée</v>
      </c>
      <c r="AP2914" s="124"/>
    </row>
    <row r="2915" spans="2:42" x14ac:dyDescent="0.25">
      <c r="B2915" s="3">
        <f t="shared" si="1735"/>
        <v>14485</v>
      </c>
      <c r="C2915" s="14">
        <f t="shared" si="1736"/>
        <v>241.41666666666666</v>
      </c>
      <c r="D2915" s="11">
        <f t="shared" si="1737"/>
        <v>1153.6983057496327</v>
      </c>
      <c r="E2915" s="11">
        <f t="shared" si="1722"/>
        <v>1224.3943308717421</v>
      </c>
      <c r="F2915" s="11">
        <f t="shared" si="1738"/>
        <v>680.38911529650147</v>
      </c>
      <c r="G2915" s="11">
        <f t="shared" si="1723"/>
        <v>967.20780987871649</v>
      </c>
      <c r="H2915" s="11">
        <f t="shared" si="1724"/>
        <v>796.30373600286669</v>
      </c>
      <c r="I2915" s="24">
        <f t="shared" si="1739"/>
        <v>680.38911529650147</v>
      </c>
      <c r="J2915" s="12">
        <f t="shared" si="1725"/>
        <v>0.18006623331633986</v>
      </c>
      <c r="K2915" s="24">
        <f t="shared" si="1726"/>
        <v>891.68651856183749</v>
      </c>
      <c r="L2915" s="12">
        <f t="shared" si="1740"/>
        <v>0.12663929196989035</v>
      </c>
      <c r="M2915" s="24">
        <f t="shared" si="1741"/>
        <v>967.20780987871649</v>
      </c>
      <c r="N2915" s="12">
        <f t="shared" si="1727"/>
        <v>0.74105830475257228</v>
      </c>
      <c r="O2915" s="24">
        <f t="shared" si="1728"/>
        <v>650</v>
      </c>
      <c r="P2915" s="12">
        <f t="shared" si="1742"/>
        <v>0.17187684784383023</v>
      </c>
      <c r="Q2915" s="24">
        <f t="shared" si="1743"/>
        <v>796.30373600286669</v>
      </c>
      <c r="R2915" s="12">
        <f t="shared" si="1729"/>
        <v>0.35336869782767755</v>
      </c>
      <c r="S2915" s="24">
        <f t="shared" si="1730"/>
        <v>817.87872165870795</v>
      </c>
      <c r="T2915" s="12">
        <f t="shared" si="1744"/>
        <v>0.17742035499029274</v>
      </c>
      <c r="W2915" s="24">
        <f t="shared" si="1745"/>
        <v>1198.1317969352181</v>
      </c>
      <c r="X2915" s="24">
        <f t="shared" si="1746"/>
        <v>650</v>
      </c>
      <c r="Y2915" s="13">
        <f t="shared" si="1731"/>
        <v>0.23303348386328024</v>
      </c>
      <c r="Z2915" s="24">
        <f t="shared" si="1732"/>
        <v>656.56334841310127</v>
      </c>
      <c r="AA2915" s="24">
        <f t="shared" si="1733"/>
        <v>9544.2627715984327</v>
      </c>
      <c r="AB2915" s="24">
        <f t="shared" si="1747"/>
        <v>997.21776646904232</v>
      </c>
      <c r="AC2915" s="24">
        <f t="shared" si="1748"/>
        <v>796.30373600286669</v>
      </c>
      <c r="AD2915" s="123">
        <f t="shared" si="1749"/>
        <v>14485</v>
      </c>
      <c r="AE2915" s="14">
        <f t="shared" si="1750"/>
        <v>241.41666666666666</v>
      </c>
      <c r="AF2915" s="24">
        <f t="shared" si="1734"/>
        <v>500</v>
      </c>
      <c r="AG2915" s="3">
        <f t="shared" si="1751"/>
        <v>-1</v>
      </c>
      <c r="AH2915" s="14">
        <f t="shared" si="1718"/>
        <v>0</v>
      </c>
      <c r="AI2915" s="14">
        <f t="shared" si="1719"/>
        <v>0</v>
      </c>
      <c r="AJ2915" s="14">
        <f t="shared" si="1720"/>
        <v>0.64999999999999991</v>
      </c>
      <c r="AK2915" s="14">
        <f t="shared" si="1721"/>
        <v>0.87999999999999989</v>
      </c>
      <c r="AL2915" s="24">
        <f t="shared" si="1752"/>
        <v>969.42151856294686</v>
      </c>
      <c r="AM2915" s="14">
        <f t="shared" si="1753"/>
        <v>740.71124019067577</v>
      </c>
      <c r="AN2915" s="138" t="str">
        <f t="shared" si="1754"/>
        <v>modifiée</v>
      </c>
      <c r="AP2915" s="124"/>
    </row>
    <row r="2916" spans="2:42" x14ac:dyDescent="0.25">
      <c r="B2916" s="3">
        <f t="shared" si="1735"/>
        <v>14490</v>
      </c>
      <c r="C2916" s="14">
        <f t="shared" si="1736"/>
        <v>241.5</v>
      </c>
      <c r="D2916" s="11">
        <f t="shared" si="1737"/>
        <v>1153.7499896398506</v>
      </c>
      <c r="E2916" s="11">
        <f t="shared" si="1722"/>
        <v>1224.6151062981144</v>
      </c>
      <c r="F2916" s="11">
        <f t="shared" si="1738"/>
        <v>680.5157545884714</v>
      </c>
      <c r="G2916" s="11">
        <f t="shared" si="1723"/>
        <v>967.37968672656029</v>
      </c>
      <c r="H2916" s="11">
        <f t="shared" si="1724"/>
        <v>796.481156357857</v>
      </c>
      <c r="I2916" s="24">
        <f t="shared" si="1739"/>
        <v>680.5157545884714</v>
      </c>
      <c r="J2916" s="12">
        <f t="shared" si="1725"/>
        <v>0.1799658865814657</v>
      </c>
      <c r="K2916" s="24">
        <f t="shared" si="1726"/>
        <v>892.1837118486801</v>
      </c>
      <c r="L2916" s="12">
        <f t="shared" si="1740"/>
        <v>0.12655287771422113</v>
      </c>
      <c r="M2916" s="24">
        <f t="shared" si="1741"/>
        <v>967.37968672656029</v>
      </c>
      <c r="N2916" s="12">
        <f t="shared" si="1727"/>
        <v>0.74105830475257228</v>
      </c>
      <c r="O2916" s="24">
        <f t="shared" si="1728"/>
        <v>650</v>
      </c>
      <c r="P2916" s="12">
        <f t="shared" si="1742"/>
        <v>0.17176488206778073</v>
      </c>
      <c r="Q2916" s="24">
        <f t="shared" si="1743"/>
        <v>796.481156357857</v>
      </c>
      <c r="R2916" s="12">
        <f t="shared" si="1729"/>
        <v>0.35368843175444481</v>
      </c>
      <c r="S2916" s="24">
        <f t="shared" si="1730"/>
        <v>817.13936025523162</v>
      </c>
      <c r="T2916" s="12">
        <f t="shared" si="1744"/>
        <v>0.17750126809003314</v>
      </c>
      <c r="W2916" s="24">
        <f t="shared" si="1745"/>
        <v>1198.3648304190813</v>
      </c>
      <c r="X2916" s="24">
        <f t="shared" si="1746"/>
        <v>650</v>
      </c>
      <c r="Y2916" s="13">
        <f t="shared" si="1731"/>
        <v>0.2330246578913914</v>
      </c>
      <c r="Z2916" s="24">
        <f t="shared" si="1732"/>
        <v>656.25689697582743</v>
      </c>
      <c r="AA2916" s="24">
        <f t="shared" si="1733"/>
        <v>9544.1828742454582</v>
      </c>
      <c r="AB2916" s="24">
        <f t="shared" si="1747"/>
        <v>997.42299338846919</v>
      </c>
      <c r="AC2916" s="24">
        <f t="shared" si="1748"/>
        <v>796.481156357857</v>
      </c>
      <c r="AD2916" s="123">
        <f t="shared" si="1749"/>
        <v>14490</v>
      </c>
      <c r="AE2916" s="14">
        <f t="shared" si="1750"/>
        <v>241.5</v>
      </c>
      <c r="AF2916" s="24">
        <f t="shared" si="1734"/>
        <v>500</v>
      </c>
      <c r="AG2916" s="3">
        <f t="shared" si="1751"/>
        <v>-1</v>
      </c>
      <c r="AH2916" s="14">
        <f t="shared" si="1718"/>
        <v>0</v>
      </c>
      <c r="AI2916" s="14">
        <f t="shared" si="1719"/>
        <v>0</v>
      </c>
      <c r="AJ2916" s="14">
        <f t="shared" si="1720"/>
        <v>0.64999999999999991</v>
      </c>
      <c r="AK2916" s="14">
        <f t="shared" si="1721"/>
        <v>0.87999999999999989</v>
      </c>
      <c r="AL2916" s="24">
        <f t="shared" si="1752"/>
        <v>969.61127200387671</v>
      </c>
      <c r="AM2916" s="14">
        <f t="shared" si="1753"/>
        <v>740.85771358867214</v>
      </c>
      <c r="AN2916" s="138" t="str">
        <f t="shared" si="1754"/>
        <v>modifiée</v>
      </c>
      <c r="AP2916" s="124"/>
    </row>
    <row r="2917" spans="2:42" x14ac:dyDescent="0.25">
      <c r="B2917" s="3">
        <f t="shared" si="1735"/>
        <v>14495</v>
      </c>
      <c r="C2917" s="14">
        <f t="shared" si="1736"/>
        <v>241.58333333333334</v>
      </c>
      <c r="D2917" s="11">
        <f t="shared" si="1737"/>
        <v>1153.8016557080373</v>
      </c>
      <c r="E2917" s="11">
        <f t="shared" si="1722"/>
        <v>1224.8358817244866</v>
      </c>
      <c r="F2917" s="11">
        <f t="shared" si="1738"/>
        <v>680.64230746618557</v>
      </c>
      <c r="G2917" s="11">
        <f t="shared" si="1723"/>
        <v>967.5514516086281</v>
      </c>
      <c r="H2917" s="11">
        <f t="shared" si="1724"/>
        <v>796.65865762594706</v>
      </c>
      <c r="I2917" s="24">
        <f t="shared" si="1739"/>
        <v>680.64230746618557</v>
      </c>
      <c r="J2917" s="12">
        <f t="shared" si="1725"/>
        <v>0.17986527806998404</v>
      </c>
      <c r="K2917" s="24">
        <f t="shared" si="1726"/>
        <v>892.68275911439173</v>
      </c>
      <c r="L2917" s="12">
        <f t="shared" si="1740"/>
        <v>0.12646632478806977</v>
      </c>
      <c r="M2917" s="24">
        <f t="shared" si="1741"/>
        <v>967.5514516086281</v>
      </c>
      <c r="N2917" s="12">
        <f t="shared" si="1727"/>
        <v>0.74105830475257228</v>
      </c>
      <c r="O2917" s="24">
        <f t="shared" si="1728"/>
        <v>650</v>
      </c>
      <c r="P2917" s="12">
        <f t="shared" si="1742"/>
        <v>0.17165300411972997</v>
      </c>
      <c r="Q2917" s="24">
        <f t="shared" si="1743"/>
        <v>796.65865762594706</v>
      </c>
      <c r="R2917" s="12">
        <f t="shared" si="1729"/>
        <v>0.35400715719669373</v>
      </c>
      <c r="S2917" s="24">
        <f t="shared" si="1730"/>
        <v>816.40366014668371</v>
      </c>
      <c r="T2917" s="12">
        <f t="shared" si="1744"/>
        <v>0.17758155067699752</v>
      </c>
      <c r="W2917" s="24">
        <f t="shared" si="1745"/>
        <v>1198.5978550769726</v>
      </c>
      <c r="X2917" s="24">
        <f t="shared" si="1746"/>
        <v>650</v>
      </c>
      <c r="Y2917" s="13">
        <f t="shared" si="1731"/>
        <v>0.23301584557838556</v>
      </c>
      <c r="Z2917" s="24">
        <f t="shared" si="1732"/>
        <v>655.95066618785154</v>
      </c>
      <c r="AA2917" s="24">
        <f t="shared" si="1733"/>
        <v>9544.1033541482066</v>
      </c>
      <c r="AB2917" s="24">
        <f t="shared" si="1747"/>
        <v>997.62825635145987</v>
      </c>
      <c r="AC2917" s="24">
        <f t="shared" si="1748"/>
        <v>796.65865762594706</v>
      </c>
      <c r="AD2917" s="123">
        <f t="shared" si="1749"/>
        <v>14495</v>
      </c>
      <c r="AE2917" s="14">
        <f t="shared" si="1750"/>
        <v>241.58333333333334</v>
      </c>
      <c r="AF2917" s="24">
        <f t="shared" si="1734"/>
        <v>500</v>
      </c>
      <c r="AG2917" s="3">
        <f t="shared" si="1751"/>
        <v>-1</v>
      </c>
      <c r="AH2917" s="14">
        <f t="shared" si="1718"/>
        <v>0</v>
      </c>
      <c r="AI2917" s="14">
        <f t="shared" si="1719"/>
        <v>0</v>
      </c>
      <c r="AJ2917" s="14">
        <f t="shared" si="1720"/>
        <v>0.64999999999999991</v>
      </c>
      <c r="AK2917" s="14">
        <f t="shared" si="1721"/>
        <v>0.87999999999999989</v>
      </c>
      <c r="AL2917" s="24">
        <f t="shared" si="1752"/>
        <v>969.80105487916046</v>
      </c>
      <c r="AM2917" s="14">
        <f t="shared" si="1753"/>
        <v>741.00425468134836</v>
      </c>
      <c r="AN2917" s="138" t="str">
        <f t="shared" si="1754"/>
        <v>modifiée</v>
      </c>
      <c r="AP2917" s="124"/>
    </row>
    <row r="2918" spans="2:42" x14ac:dyDescent="0.25">
      <c r="B2918" s="3">
        <f t="shared" si="1735"/>
        <v>14500</v>
      </c>
      <c r="C2918" s="14">
        <f t="shared" si="1736"/>
        <v>241.66666666666666</v>
      </c>
      <c r="D2918" s="11">
        <f t="shared" si="1737"/>
        <v>1153.8533039664794</v>
      </c>
      <c r="E2918" s="11">
        <f t="shared" si="1722"/>
        <v>1225.0566571508589</v>
      </c>
      <c r="F2918" s="11">
        <f t="shared" si="1738"/>
        <v>680.76877379097368</v>
      </c>
      <c r="G2918" s="11">
        <f t="shared" si="1723"/>
        <v>967.72310461274787</v>
      </c>
      <c r="H2918" s="11">
        <f t="shared" si="1724"/>
        <v>796.83623917662408</v>
      </c>
      <c r="I2918" s="24">
        <f t="shared" si="1739"/>
        <v>680.76877379097368</v>
      </c>
      <c r="J2918" s="12">
        <f t="shared" si="1725"/>
        <v>0.17976440693763165</v>
      </c>
      <c r="K2918" s="24">
        <f t="shared" si="1726"/>
        <v>893.18366984681813</v>
      </c>
      <c r="L2918" s="12">
        <f t="shared" si="1740"/>
        <v>0.12637963269375416</v>
      </c>
      <c r="M2918" s="24">
        <f t="shared" si="1741"/>
        <v>967.72310461274787</v>
      </c>
      <c r="N2918" s="12">
        <f t="shared" si="1727"/>
        <v>0.74105830475257228</v>
      </c>
      <c r="O2918" s="24">
        <f t="shared" si="1728"/>
        <v>650</v>
      </c>
      <c r="P2918" s="12">
        <f t="shared" si="1742"/>
        <v>0.17154121392949456</v>
      </c>
      <c r="Q2918" s="24">
        <f t="shared" si="1743"/>
        <v>796.83623917662408</v>
      </c>
      <c r="R2918" s="12">
        <f t="shared" si="1729"/>
        <v>0.3543248776933326</v>
      </c>
      <c r="S2918" s="24">
        <f t="shared" si="1730"/>
        <v>815.67159702413869</v>
      </c>
      <c r="T2918" s="12">
        <f t="shared" si="1744"/>
        <v>0.17766120531451762</v>
      </c>
      <c r="W2918" s="24">
        <f t="shared" si="1745"/>
        <v>1198.830870922551</v>
      </c>
      <c r="X2918" s="24">
        <f t="shared" si="1746"/>
        <v>650</v>
      </c>
      <c r="Y2918" s="13">
        <f t="shared" si="1731"/>
        <v>0.23300704686953813</v>
      </c>
      <c r="Z2918" s="24">
        <f t="shared" si="1732"/>
        <v>655.64465570769812</v>
      </c>
      <c r="AA2918" s="24">
        <f t="shared" si="1733"/>
        <v>9544.0242092526387</v>
      </c>
      <c r="AB2918" s="24">
        <f t="shared" si="1747"/>
        <v>997.83355504958752</v>
      </c>
      <c r="AC2918" s="24">
        <f t="shared" si="1748"/>
        <v>796.83623917662408</v>
      </c>
      <c r="AD2918" s="123">
        <f t="shared" si="1749"/>
        <v>14500</v>
      </c>
      <c r="AE2918" s="14">
        <f t="shared" si="1750"/>
        <v>241.66666666666666</v>
      </c>
      <c r="AF2918" s="24">
        <f t="shared" si="1734"/>
        <v>500</v>
      </c>
      <c r="AG2918" s="3">
        <f t="shared" si="1751"/>
        <v>-1</v>
      </c>
      <c r="AH2918" s="14">
        <f t="shared" ref="AH2918:AH2970" si="1755">IF(AC2918&lt;=450,AthetaR30_0,IF(AC2918&gt;=650,AthetaR30_2,(IF(AC2918&lt;=550,AthetaR30_0+(AthetaR30_1-AthetaR30_0)/100*(AC2918-450),AthetaR30_1+(AthetaR30_2-AthetaR30_1)/100*(AC2918-550)))))</f>
        <v>0</v>
      </c>
      <c r="AI2918" s="14">
        <f t="shared" ref="AI2918:AI2970" si="1756">IF(AC2918&lt;=450,AthetaR60_0,IF(AC2918&gt;=650,AthetaR60_2,(IF(AC2918&lt;=550,AthetaR60_0+(AthetaR60_1-AthetaR60_0)/100*(AC2918-450),AthetaR60_1+(AthetaR60_2-AthetaR60_1)/100*(AC2918-550)))))</f>
        <v>0</v>
      </c>
      <c r="AJ2918" s="14">
        <f t="shared" ref="AJ2918:AJ2970" si="1757">IF(AC2918&lt;=450,AthetaR90_0,IF(AC2918&gt;=650,AthetaR90_2,(IF(AC2918&lt;=550,AthetaR90_0+(AthetaR90_1-AthetaR90_0)/100*(AC2918-450),AthetaR90_1+(AthetaR90_2-AthetaR90_1)/100*(AC2918-550)))))</f>
        <v>0.64999999999999991</v>
      </c>
      <c r="AK2918" s="14">
        <f t="shared" ref="AK2918:AK2970" si="1758">IF(AC2918&lt;=450,AthetaR120_0,IF(AC2918&gt;=650,AthetaR120_2,(IF(AC2918&lt;=550,AthetaR120_0+(AthetaR120_1-AthetaR120_0)/100*(AC2918-450),AthetaR120_1+(AthetaR120_2-AthetaR120_1)/100*(AC2918-550)))))</f>
        <v>0.87999999999999989</v>
      </c>
      <c r="AL2918" s="24">
        <f t="shared" si="1752"/>
        <v>969.99086689926503</v>
      </c>
      <c r="AM2918" s="14">
        <f t="shared" si="1753"/>
        <v>741.15086287597899</v>
      </c>
      <c r="AN2918" s="138" t="str">
        <f t="shared" si="1754"/>
        <v>modifiée</v>
      </c>
      <c r="AP2918" s="124"/>
    </row>
    <row r="2919" spans="2:42" x14ac:dyDescent="0.25">
      <c r="B2919" s="3">
        <f t="shared" si="1735"/>
        <v>14505</v>
      </c>
      <c r="C2919" s="14">
        <f t="shared" si="1736"/>
        <v>241.75</v>
      </c>
      <c r="D2919" s="11">
        <f t="shared" si="1737"/>
        <v>1153.9049344274508</v>
      </c>
      <c r="E2919" s="11">
        <f t="shared" si="1722"/>
        <v>1225.2774325772311</v>
      </c>
      <c r="F2919" s="11">
        <f t="shared" si="1738"/>
        <v>680.89515342366747</v>
      </c>
      <c r="G2919" s="11">
        <f t="shared" si="1723"/>
        <v>967.89464582667733</v>
      </c>
      <c r="H2919" s="11">
        <f t="shared" si="1724"/>
        <v>797.01390038193858</v>
      </c>
      <c r="I2919" s="24">
        <f t="shared" si="1739"/>
        <v>680.89515342366747</v>
      </c>
      <c r="J2919" s="12">
        <f t="shared" si="1725"/>
        <v>0.179663272337478</v>
      </c>
      <c r="K2919" s="24">
        <f t="shared" si="1726"/>
        <v>893.68645359409402</v>
      </c>
      <c r="L2919" s="12">
        <f t="shared" si="1740"/>
        <v>0.12629280093183223</v>
      </c>
      <c r="M2919" s="24">
        <f t="shared" si="1741"/>
        <v>967.89464582667733</v>
      </c>
      <c r="N2919" s="12">
        <f t="shared" si="1727"/>
        <v>0.74105830475257228</v>
      </c>
      <c r="O2919" s="24">
        <f t="shared" si="1728"/>
        <v>650</v>
      </c>
      <c r="P2919" s="12">
        <f t="shared" si="1742"/>
        <v>0.1714295114268754</v>
      </c>
      <c r="Q2919" s="24">
        <f t="shared" si="1743"/>
        <v>797.01390038193858</v>
      </c>
      <c r="R2919" s="12">
        <f t="shared" si="1729"/>
        <v>0.35464159677540535</v>
      </c>
      <c r="S2919" s="24">
        <f t="shared" si="1730"/>
        <v>814.94314677512307</v>
      </c>
      <c r="T2919" s="12">
        <f t="shared" si="1744"/>
        <v>0.17774023455811505</v>
      </c>
      <c r="W2919" s="24">
        <f t="shared" si="1745"/>
        <v>1199.0638779694204</v>
      </c>
      <c r="X2919" s="24">
        <f t="shared" si="1746"/>
        <v>650</v>
      </c>
      <c r="Y2919" s="13">
        <f t="shared" si="1731"/>
        <v>0.23299826171043622</v>
      </c>
      <c r="Z2919" s="24">
        <f t="shared" si="1732"/>
        <v>655.33886519526732</v>
      </c>
      <c r="AA2919" s="24">
        <f t="shared" si="1733"/>
        <v>9543.9454375169753</v>
      </c>
      <c r="AB2919" s="24">
        <f t="shared" si="1747"/>
        <v>998.03888917567951</v>
      </c>
      <c r="AC2919" s="24">
        <f t="shared" si="1748"/>
        <v>797.01390038193858</v>
      </c>
      <c r="AD2919" s="123">
        <f t="shared" si="1749"/>
        <v>14505</v>
      </c>
      <c r="AE2919" s="14">
        <f t="shared" si="1750"/>
        <v>241.75</v>
      </c>
      <c r="AF2919" s="24">
        <f t="shared" si="1734"/>
        <v>500</v>
      </c>
      <c r="AG2919" s="3">
        <f t="shared" si="1751"/>
        <v>-1</v>
      </c>
      <c r="AH2919" s="14">
        <f t="shared" si="1755"/>
        <v>0</v>
      </c>
      <c r="AI2919" s="14">
        <f t="shared" si="1756"/>
        <v>0</v>
      </c>
      <c r="AJ2919" s="14">
        <f t="shared" si="1757"/>
        <v>0.64999999999999991</v>
      </c>
      <c r="AK2919" s="14">
        <f t="shared" si="1758"/>
        <v>0.87999999999999989</v>
      </c>
      <c r="AL2919" s="24">
        <f t="shared" si="1752"/>
        <v>970.18070777585297</v>
      </c>
      <c r="AM2919" s="14">
        <f t="shared" si="1753"/>
        <v>741.29753758228549</v>
      </c>
      <c r="AN2919" s="138" t="str">
        <f t="shared" si="1754"/>
        <v>modifiée</v>
      </c>
      <c r="AP2919" s="124"/>
    </row>
    <row r="2920" spans="2:42" x14ac:dyDescent="0.25">
      <c r="B2920" s="3">
        <f t="shared" si="1735"/>
        <v>14510</v>
      </c>
      <c r="C2920" s="14">
        <f t="shared" si="1736"/>
        <v>241.83333333333334</v>
      </c>
      <c r="D2920" s="11">
        <f t="shared" si="1737"/>
        <v>1153.9565471032131</v>
      </c>
      <c r="E2920" s="11">
        <f t="shared" si="1722"/>
        <v>1225.4982080036034</v>
      </c>
      <c r="F2920" s="11">
        <f t="shared" si="1738"/>
        <v>681.02144622459934</v>
      </c>
      <c r="G2920" s="11">
        <f t="shared" si="1723"/>
        <v>968.06607533810416</v>
      </c>
      <c r="H2920" s="11">
        <f t="shared" si="1724"/>
        <v>797.19164061649667</v>
      </c>
      <c r="I2920" s="24">
        <f t="shared" si="1739"/>
        <v>681.02144622459934</v>
      </c>
      <c r="J2920" s="12">
        <f t="shared" si="1725"/>
        <v>0.17956187341992219</v>
      </c>
      <c r="K2920" s="24">
        <f t="shared" si="1726"/>
        <v>894.19111996509378</v>
      </c>
      <c r="L2920" s="12">
        <f t="shared" si="1740"/>
        <v>0.12620582900110752</v>
      </c>
      <c r="M2920" s="24">
        <f t="shared" si="1741"/>
        <v>968.06607533810416</v>
      </c>
      <c r="N2920" s="12">
        <f t="shared" si="1727"/>
        <v>0.74105830475257228</v>
      </c>
      <c r="O2920" s="24">
        <f t="shared" si="1728"/>
        <v>650</v>
      </c>
      <c r="P2920" s="12">
        <f t="shared" si="1742"/>
        <v>0.17131789654169285</v>
      </c>
      <c r="Q2920" s="24">
        <f t="shared" si="1743"/>
        <v>797.19164061649667</v>
      </c>
      <c r="R2920" s="12">
        <f t="shared" si="1729"/>
        <v>0.35495731796601515</v>
      </c>
      <c r="S2920" s="24">
        <f t="shared" si="1730"/>
        <v>814.21828548178928</v>
      </c>
      <c r="T2920" s="12">
        <f t="shared" si="1744"/>
        <v>0.17781864095549416</v>
      </c>
      <c r="W2920" s="24">
        <f t="shared" si="1745"/>
        <v>1199.2968762311309</v>
      </c>
      <c r="X2920" s="24">
        <f t="shared" si="1746"/>
        <v>650</v>
      </c>
      <c r="Y2920" s="13">
        <f t="shared" si="1731"/>
        <v>0.23298949004698261</v>
      </c>
      <c r="Z2920" s="24">
        <f t="shared" si="1732"/>
        <v>655.03329431181214</v>
      </c>
      <c r="AA2920" s="24">
        <f t="shared" si="1733"/>
        <v>9543.8670369119136</v>
      </c>
      <c r="AB2920" s="24">
        <f t="shared" si="1747"/>
        <v>998.24425842381379</v>
      </c>
      <c r="AC2920" s="24">
        <f t="shared" si="1748"/>
        <v>797.19164061649667</v>
      </c>
      <c r="AD2920" s="123">
        <f t="shared" si="1749"/>
        <v>14510</v>
      </c>
      <c r="AE2920" s="14">
        <f t="shared" si="1750"/>
        <v>241.83333333333334</v>
      </c>
      <c r="AF2920" s="24">
        <f t="shared" si="1734"/>
        <v>500</v>
      </c>
      <c r="AG2920" s="3">
        <f t="shared" si="1751"/>
        <v>-1</v>
      </c>
      <c r="AH2920" s="14">
        <f t="shared" si="1755"/>
        <v>0</v>
      </c>
      <c r="AI2920" s="14">
        <f t="shared" si="1756"/>
        <v>0</v>
      </c>
      <c r="AJ2920" s="14">
        <f t="shared" si="1757"/>
        <v>0.64999999999999991</v>
      </c>
      <c r="AK2920" s="14">
        <f t="shared" si="1758"/>
        <v>0.87999999999999989</v>
      </c>
      <c r="AL2920" s="24">
        <f t="shared" si="1752"/>
        <v>970.37057722177951</v>
      </c>
      <c r="AM2920" s="14">
        <f t="shared" si="1753"/>
        <v>741.444278212428</v>
      </c>
      <c r="AN2920" s="138" t="str">
        <f t="shared" si="1754"/>
        <v>modifiée</v>
      </c>
      <c r="AP2920" s="124"/>
    </row>
    <row r="2921" spans="2:42" x14ac:dyDescent="0.25">
      <c r="B2921" s="3">
        <f t="shared" si="1735"/>
        <v>14515</v>
      </c>
      <c r="C2921" s="14">
        <f t="shared" si="1736"/>
        <v>241.91666666666666</v>
      </c>
      <c r="D2921" s="11">
        <f t="shared" si="1737"/>
        <v>1154.0081420060153</v>
      </c>
      <c r="E2921" s="11">
        <f t="shared" si="1722"/>
        <v>1225.7189834299754</v>
      </c>
      <c r="F2921" s="11">
        <f t="shared" si="1738"/>
        <v>681.1476520536005</v>
      </c>
      <c r="G2921" s="11">
        <f t="shared" si="1723"/>
        <v>968.23739323464588</v>
      </c>
      <c r="H2921" s="11">
        <f t="shared" si="1724"/>
        <v>797.36945925745215</v>
      </c>
      <c r="I2921" s="24">
        <f t="shared" si="1739"/>
        <v>681.1476520536005</v>
      </c>
      <c r="J2921" s="12">
        <f t="shared" si="1725"/>
        <v>0.17946020933268994</v>
      </c>
      <c r="K2921" s="24">
        <f t="shared" si="1726"/>
        <v>894.69767862988363</v>
      </c>
      <c r="L2921" s="12">
        <f t="shared" si="1740"/>
        <v>0.12611871639863781</v>
      </c>
      <c r="M2921" s="24">
        <f t="shared" si="1741"/>
        <v>968.23739323464588</v>
      </c>
      <c r="N2921" s="12">
        <f t="shared" si="1727"/>
        <v>0.74105830475257228</v>
      </c>
      <c r="O2921" s="24">
        <f t="shared" si="1728"/>
        <v>650</v>
      </c>
      <c r="P2921" s="12">
        <f t="shared" si="1742"/>
        <v>0.17120636920383903</v>
      </c>
      <c r="Q2921" s="24">
        <f t="shared" si="1743"/>
        <v>797.36945925745215</v>
      </c>
      <c r="R2921" s="12">
        <f t="shared" si="1729"/>
        <v>0.35527204478024943</v>
      </c>
      <c r="S2921" s="24">
        <f t="shared" si="1730"/>
        <v>813.49698941910719</v>
      </c>
      <c r="T2921" s="12">
        <f t="shared" si="1744"/>
        <v>0.17789642704654293</v>
      </c>
      <c r="W2921" s="24">
        <f t="shared" si="1745"/>
        <v>1199.5298657211779</v>
      </c>
      <c r="X2921" s="24">
        <f t="shared" si="1746"/>
        <v>650</v>
      </c>
      <c r="Y2921" s="13">
        <f t="shared" si="1731"/>
        <v>0.23298073182539347</v>
      </c>
      <c r="Z2921" s="24">
        <f t="shared" si="1732"/>
        <v>654.72794271993848</v>
      </c>
      <c r="AA2921" s="24">
        <f t="shared" si="1733"/>
        <v>9543.7890054205054</v>
      </c>
      <c r="AB2921" s="24">
        <f t="shared" si="1747"/>
        <v>998.44966248931496</v>
      </c>
      <c r="AC2921" s="24">
        <f t="shared" si="1748"/>
        <v>797.36945925745215</v>
      </c>
      <c r="AD2921" s="123">
        <f t="shared" si="1749"/>
        <v>14515</v>
      </c>
      <c r="AE2921" s="14">
        <f t="shared" si="1750"/>
        <v>241.91666666666666</v>
      </c>
      <c r="AF2921" s="24">
        <f t="shared" si="1734"/>
        <v>500</v>
      </c>
      <c r="AG2921" s="3">
        <f t="shared" si="1751"/>
        <v>-1</v>
      </c>
      <c r="AH2921" s="14">
        <f t="shared" si="1755"/>
        <v>0</v>
      </c>
      <c r="AI2921" s="14">
        <f t="shared" si="1756"/>
        <v>0</v>
      </c>
      <c r="AJ2921" s="14">
        <f t="shared" si="1757"/>
        <v>0.64999999999999991</v>
      </c>
      <c r="AK2921" s="14">
        <f t="shared" si="1758"/>
        <v>0.87999999999999989</v>
      </c>
      <c r="AL2921" s="24">
        <f t="shared" si="1752"/>
        <v>970.56047495108828</v>
      </c>
      <c r="AM2921" s="14">
        <f t="shared" si="1753"/>
        <v>741.59108418099879</v>
      </c>
      <c r="AN2921" s="138" t="str">
        <f t="shared" si="1754"/>
        <v>modifiée</v>
      </c>
      <c r="AP2921" s="124"/>
    </row>
    <row r="2922" spans="2:42" x14ac:dyDescent="0.25">
      <c r="B2922" s="3">
        <f t="shared" si="1735"/>
        <v>14520</v>
      </c>
      <c r="C2922" s="14">
        <f t="shared" si="1736"/>
        <v>242</v>
      </c>
      <c r="D2922" s="11">
        <f t="shared" si="1737"/>
        <v>1154.0597191480931</v>
      </c>
      <c r="E2922" s="11">
        <f t="shared" si="1722"/>
        <v>1225.9397588563477</v>
      </c>
      <c r="F2922" s="11">
        <f t="shared" si="1738"/>
        <v>681.27377076999915</v>
      </c>
      <c r="G2922" s="11">
        <f t="shared" si="1723"/>
        <v>968.40859960384967</v>
      </c>
      <c r="H2922" s="11">
        <f t="shared" si="1724"/>
        <v>797.54735568449871</v>
      </c>
      <c r="I2922" s="24">
        <f t="shared" si="1739"/>
        <v>681.27377076999915</v>
      </c>
      <c r="J2922" s="12">
        <f t="shared" si="1725"/>
        <v>0.17935827922083078</v>
      </c>
      <c r="K2922" s="24">
        <f t="shared" si="1726"/>
        <v>895.2061393201792</v>
      </c>
      <c r="L2922" s="12">
        <f t="shared" si="1740"/>
        <v>0.1260314626197441</v>
      </c>
      <c r="M2922" s="24">
        <f t="shared" si="1741"/>
        <v>968.40859960384967</v>
      </c>
      <c r="N2922" s="12">
        <f t="shared" si="1727"/>
        <v>0.74105830475257228</v>
      </c>
      <c r="O2922" s="24">
        <f t="shared" si="1728"/>
        <v>650</v>
      </c>
      <c r="P2922" s="12">
        <f t="shared" si="1742"/>
        <v>0.17109492934332995</v>
      </c>
      <c r="Q2922" s="24">
        <f t="shared" si="1743"/>
        <v>797.54735568449871</v>
      </c>
      <c r="R2922" s="12">
        <f t="shared" si="1729"/>
        <v>0.3555857807251071</v>
      </c>
      <c r="S2922" s="24">
        <f t="shared" si="1730"/>
        <v>812.77923505307547</v>
      </c>
      <c r="T2922" s="12">
        <f t="shared" si="1744"/>
        <v>0.17797359536333496</v>
      </c>
      <c r="W2922" s="24">
        <f t="shared" si="1745"/>
        <v>1199.7628464530032</v>
      </c>
      <c r="X2922" s="24">
        <f t="shared" si="1746"/>
        <v>650</v>
      </c>
      <c r="Y2922" s="13">
        <f t="shared" si="1731"/>
        <v>0.23297198699219826</v>
      </c>
      <c r="Z2922" s="24">
        <f t="shared" si="1732"/>
        <v>654.42281008361078</v>
      </c>
      <c r="AA2922" s="24">
        <f t="shared" si="1733"/>
        <v>9543.7113410381662</v>
      </c>
      <c r="AB2922" s="24">
        <f t="shared" si="1747"/>
        <v>998.65510106875104</v>
      </c>
      <c r="AC2922" s="24">
        <f t="shared" si="1748"/>
        <v>797.54735568449871</v>
      </c>
      <c r="AD2922" s="123">
        <f t="shared" si="1749"/>
        <v>14520</v>
      </c>
      <c r="AE2922" s="14">
        <f t="shared" si="1750"/>
        <v>242</v>
      </c>
      <c r="AF2922" s="24">
        <f t="shared" si="1734"/>
        <v>500</v>
      </c>
      <c r="AG2922" s="3">
        <f t="shared" si="1751"/>
        <v>-1</v>
      </c>
      <c r="AH2922" s="14">
        <f t="shared" si="1755"/>
        <v>0</v>
      </c>
      <c r="AI2922" s="14">
        <f t="shared" si="1756"/>
        <v>0</v>
      </c>
      <c r="AJ2922" s="14">
        <f t="shared" si="1757"/>
        <v>0.64999999999999991</v>
      </c>
      <c r="AK2922" s="14">
        <f t="shared" si="1758"/>
        <v>0.87999999999999989</v>
      </c>
      <c r="AL2922" s="24">
        <f t="shared" si="1752"/>
        <v>970.75040067900841</v>
      </c>
      <c r="AM2922" s="14">
        <f t="shared" si="1753"/>
        <v>741.73795490501357</v>
      </c>
      <c r="AN2922" s="138" t="str">
        <f t="shared" si="1754"/>
        <v>modifiée</v>
      </c>
      <c r="AP2922" s="124"/>
    </row>
    <row r="2923" spans="2:42" x14ac:dyDescent="0.25">
      <c r="B2923" s="3">
        <f t="shared" si="1735"/>
        <v>14525</v>
      </c>
      <c r="C2923" s="14">
        <f t="shared" si="1736"/>
        <v>242.08333333333334</v>
      </c>
      <c r="D2923" s="11">
        <f t="shared" si="1737"/>
        <v>1154.1112785416703</v>
      </c>
      <c r="E2923" s="11">
        <f t="shared" si="1722"/>
        <v>1226.1605342827199</v>
      </c>
      <c r="F2923" s="11">
        <f t="shared" si="1738"/>
        <v>681.39980223261887</v>
      </c>
      <c r="G2923" s="11">
        <f t="shared" si="1723"/>
        <v>968.57969453319299</v>
      </c>
      <c r="H2923" s="11">
        <f t="shared" si="1724"/>
        <v>797.72532927986208</v>
      </c>
      <c r="I2923" s="24">
        <f t="shared" si="1739"/>
        <v>681.39980223261887</v>
      </c>
      <c r="J2923" s="12">
        <f t="shared" si="1725"/>
        <v>0.17925608222671557</v>
      </c>
      <c r="K2923" s="24">
        <f t="shared" si="1726"/>
        <v>895.71651182980656</v>
      </c>
      <c r="L2923" s="12">
        <f t="shared" si="1740"/>
        <v>0.12594406715796275</v>
      </c>
      <c r="M2923" s="24">
        <f t="shared" si="1741"/>
        <v>968.57969453319299</v>
      </c>
      <c r="N2923" s="12">
        <f t="shared" si="1727"/>
        <v>0.74105830475257228</v>
      </c>
      <c r="O2923" s="24">
        <f t="shared" si="1728"/>
        <v>650</v>
      </c>
      <c r="P2923" s="12">
        <f t="shared" si="1742"/>
        <v>0.17098357689011359</v>
      </c>
      <c r="Q2923" s="24">
        <f t="shared" si="1743"/>
        <v>797.72532927986208</v>
      </c>
      <c r="R2923" s="12">
        <f t="shared" si="1729"/>
        <v>0.35589852929942728</v>
      </c>
      <c r="S2923" s="24">
        <f t="shared" si="1730"/>
        <v>812.06499903895019</v>
      </c>
      <c r="T2923" s="12">
        <f t="shared" si="1744"/>
        <v>0.17805014843001901</v>
      </c>
      <c r="W2923" s="24">
        <f t="shared" si="1745"/>
        <v>1199.9958184399954</v>
      </c>
      <c r="X2923" s="24">
        <f t="shared" si="1746"/>
        <v>650</v>
      </c>
      <c r="Y2923" s="13">
        <f t="shared" si="1731"/>
        <v>0.23296325549422772</v>
      </c>
      <c r="Z2923" s="24">
        <f t="shared" si="1732"/>
        <v>654.11789606811226</v>
      </c>
      <c r="AA2923" s="24">
        <f t="shared" si="1733"/>
        <v>9543.6340417721731</v>
      </c>
      <c r="AB2923" s="24">
        <f t="shared" si="1747"/>
        <v>998.86057385992876</v>
      </c>
      <c r="AC2923" s="24">
        <f t="shared" si="1748"/>
        <v>797.72532927986208</v>
      </c>
      <c r="AD2923" s="123">
        <f t="shared" si="1749"/>
        <v>14525</v>
      </c>
      <c r="AE2923" s="14">
        <f t="shared" si="1750"/>
        <v>242.08333333333334</v>
      </c>
      <c r="AF2923" s="24">
        <f t="shared" si="1734"/>
        <v>500</v>
      </c>
      <c r="AG2923" s="3">
        <f t="shared" si="1751"/>
        <v>-1</v>
      </c>
      <c r="AH2923" s="14">
        <f t="shared" si="1755"/>
        <v>0</v>
      </c>
      <c r="AI2923" s="14">
        <f t="shared" si="1756"/>
        <v>0</v>
      </c>
      <c r="AJ2923" s="14">
        <f t="shared" si="1757"/>
        <v>0.64999999999999991</v>
      </c>
      <c r="AK2923" s="14">
        <f t="shared" si="1758"/>
        <v>0.87999999999999989</v>
      </c>
      <c r="AL2923" s="24">
        <f t="shared" si="1752"/>
        <v>970.94035412195012</v>
      </c>
      <c r="AM2923" s="14">
        <f t="shared" si="1753"/>
        <v>741.88488980390491</v>
      </c>
      <c r="AN2923" s="138" t="str">
        <f t="shared" si="1754"/>
        <v>modifiée</v>
      </c>
      <c r="AP2923" s="124"/>
    </row>
    <row r="2924" spans="2:42" x14ac:dyDescent="0.25">
      <c r="B2924" s="3">
        <f t="shared" si="1735"/>
        <v>14530</v>
      </c>
      <c r="C2924" s="14">
        <f t="shared" si="1736"/>
        <v>242.16666666666666</v>
      </c>
      <c r="D2924" s="11">
        <f t="shared" si="1737"/>
        <v>1154.1628201989574</v>
      </c>
      <c r="E2924" s="11">
        <f t="shared" si="1722"/>
        <v>1226.381309709092</v>
      </c>
      <c r="F2924" s="11">
        <f t="shared" si="1738"/>
        <v>681.52574629977687</v>
      </c>
      <c r="G2924" s="11">
        <f t="shared" si="1723"/>
        <v>968.75067811008307</v>
      </c>
      <c r="H2924" s="11">
        <f t="shared" si="1724"/>
        <v>797.90337942829206</v>
      </c>
      <c r="I2924" s="24">
        <f t="shared" si="1739"/>
        <v>681.52574629977687</v>
      </c>
      <c r="J2924" s="12">
        <f t="shared" si="1725"/>
        <v>0.1791536174900335</v>
      </c>
      <c r="K2924" s="24">
        <f t="shared" si="1726"/>
        <v>896.22880601516704</v>
      </c>
      <c r="L2924" s="12">
        <f t="shared" si="1740"/>
        <v>0.1258565295050991</v>
      </c>
      <c r="M2924" s="24">
        <f t="shared" si="1741"/>
        <v>968.75067811008307</v>
      </c>
      <c r="N2924" s="12">
        <f t="shared" si="1727"/>
        <v>0.74105830475257228</v>
      </c>
      <c r="O2924" s="24">
        <f t="shared" si="1728"/>
        <v>650</v>
      </c>
      <c r="P2924" s="12">
        <f t="shared" si="1742"/>
        <v>0.17087231177431389</v>
      </c>
      <c r="Q2924" s="24">
        <f t="shared" si="1743"/>
        <v>797.90337942829206</v>
      </c>
      <c r="R2924" s="12">
        <f t="shared" si="1729"/>
        <v>0.35621029399381993</v>
      </c>
      <c r="S2924" s="24">
        <f t="shared" si="1730"/>
        <v>811.35425821949275</v>
      </c>
      <c r="T2924" s="12">
        <f t="shared" si="1744"/>
        <v>0.17812608876291242</v>
      </c>
      <c r="W2924" s="24">
        <f t="shared" si="1745"/>
        <v>1200.2287816954897</v>
      </c>
      <c r="X2924" s="24">
        <f t="shared" si="1746"/>
        <v>650</v>
      </c>
      <c r="Y2924" s="13">
        <f t="shared" si="1731"/>
        <v>0.23295453727862664</v>
      </c>
      <c r="Z2924" s="24">
        <f t="shared" si="1732"/>
        <v>653.81320034005626</v>
      </c>
      <c r="AA2924" s="24">
        <f t="shared" si="1733"/>
        <v>9543.557105642225</v>
      </c>
      <c r="AB2924" s="24">
        <f t="shared" si="1747"/>
        <v>999.06608056189089</v>
      </c>
      <c r="AC2924" s="24">
        <f t="shared" si="1748"/>
        <v>797.90337942829206</v>
      </c>
      <c r="AD2924" s="123">
        <f t="shared" si="1749"/>
        <v>14530</v>
      </c>
      <c r="AE2924" s="14">
        <f t="shared" si="1750"/>
        <v>242.16666666666666</v>
      </c>
      <c r="AF2924" s="24">
        <f t="shared" si="1734"/>
        <v>500</v>
      </c>
      <c r="AG2924" s="3">
        <f t="shared" si="1751"/>
        <v>-1</v>
      </c>
      <c r="AH2924" s="14">
        <f t="shared" si="1755"/>
        <v>0</v>
      </c>
      <c r="AI2924" s="14">
        <f t="shared" si="1756"/>
        <v>0</v>
      </c>
      <c r="AJ2924" s="14">
        <f t="shared" si="1757"/>
        <v>0.64999999999999991</v>
      </c>
      <c r="AK2924" s="14">
        <f t="shared" si="1758"/>
        <v>0.87999999999999989</v>
      </c>
      <c r="AL2924" s="24">
        <f t="shared" si="1752"/>
        <v>971.13033499750145</v>
      </c>
      <c r="AM2924" s="14">
        <f t="shared" si="1753"/>
        <v>742.0318882995133</v>
      </c>
      <c r="AN2924" s="138" t="str">
        <f t="shared" si="1754"/>
        <v>modifiée</v>
      </c>
      <c r="AP2924" s="124"/>
    </row>
    <row r="2925" spans="2:42" x14ac:dyDescent="0.25">
      <c r="B2925" s="3">
        <f t="shared" si="1735"/>
        <v>14535</v>
      </c>
      <c r="C2925" s="14">
        <f t="shared" si="1736"/>
        <v>242.25</v>
      </c>
      <c r="D2925" s="11">
        <f t="shared" si="1737"/>
        <v>1154.2143441321532</v>
      </c>
      <c r="E2925" s="11">
        <f t="shared" si="1722"/>
        <v>1226.6020851354642</v>
      </c>
      <c r="F2925" s="11">
        <f t="shared" si="1738"/>
        <v>681.65160282928196</v>
      </c>
      <c r="G2925" s="11">
        <f t="shared" si="1723"/>
        <v>968.92155042185743</v>
      </c>
      <c r="H2925" s="11">
        <f t="shared" si="1724"/>
        <v>798.08150551705501</v>
      </c>
      <c r="I2925" s="24">
        <f t="shared" si="1739"/>
        <v>681.65160282928196</v>
      </c>
      <c r="J2925" s="12">
        <f t="shared" si="1725"/>
        <v>0.17905088414778994</v>
      </c>
      <c r="K2925" s="24">
        <f t="shared" si="1726"/>
        <v>896.74303179570484</v>
      </c>
      <c r="L2925" s="12">
        <f t="shared" si="1740"/>
        <v>0.12576884915116385</v>
      </c>
      <c r="M2925" s="24">
        <f t="shared" si="1741"/>
        <v>968.92155042185743</v>
      </c>
      <c r="N2925" s="12">
        <f t="shared" si="1727"/>
        <v>0.74105830475257228</v>
      </c>
      <c r="O2925" s="24">
        <f t="shared" si="1728"/>
        <v>650</v>
      </c>
      <c r="P2925" s="12">
        <f t="shared" si="1742"/>
        <v>0.17076113392596989</v>
      </c>
      <c r="Q2925" s="24">
        <f t="shared" si="1743"/>
        <v>798.08150551705501</v>
      </c>
      <c r="R2925" s="12">
        <f t="shared" si="1729"/>
        <v>0.35652107829059887</v>
      </c>
      <c r="S2925" s="24">
        <f t="shared" si="1730"/>
        <v>810.64698962323359</v>
      </c>
      <c r="T2925" s="12">
        <f t="shared" si="1744"/>
        <v>0.17820141887035967</v>
      </c>
      <c r="W2925" s="24">
        <f t="shared" si="1745"/>
        <v>1200.4617362327683</v>
      </c>
      <c r="X2925" s="24">
        <f t="shared" si="1746"/>
        <v>650</v>
      </c>
      <c r="Y2925" s="13">
        <f t="shared" si="1731"/>
        <v>0.23294583229284566</v>
      </c>
      <c r="Z2925" s="24">
        <f t="shared" si="1732"/>
        <v>653.50872256739763</v>
      </c>
      <c r="AA2925" s="24">
        <f t="shared" si="1733"/>
        <v>9543.4805306800718</v>
      </c>
      <c r="AB2925" s="24">
        <f t="shared" si="1747"/>
        <v>999.2716208749116</v>
      </c>
      <c r="AC2925" s="24">
        <f t="shared" si="1748"/>
        <v>798.08150551705501</v>
      </c>
      <c r="AD2925" s="123">
        <f t="shared" si="1749"/>
        <v>14535</v>
      </c>
      <c r="AE2925" s="14">
        <f t="shared" si="1750"/>
        <v>242.25</v>
      </c>
      <c r="AF2925" s="24">
        <f t="shared" si="1734"/>
        <v>500</v>
      </c>
      <c r="AG2925" s="3">
        <f t="shared" si="1751"/>
        <v>-1</v>
      </c>
      <c r="AH2925" s="14">
        <f t="shared" si="1755"/>
        <v>0</v>
      </c>
      <c r="AI2925" s="14">
        <f t="shared" si="1756"/>
        <v>0</v>
      </c>
      <c r="AJ2925" s="14">
        <f t="shared" si="1757"/>
        <v>0.64999999999999991</v>
      </c>
      <c r="AK2925" s="14">
        <f t="shared" si="1758"/>
        <v>0.87999999999999989</v>
      </c>
      <c r="AL2925" s="24">
        <f t="shared" si="1752"/>
        <v>971.3203430244248</v>
      </c>
      <c r="AM2925" s="14">
        <f t="shared" si="1753"/>
        <v>742.17894981608117</v>
      </c>
      <c r="AN2925" s="138" t="str">
        <f t="shared" si="1754"/>
        <v>modifiée</v>
      </c>
      <c r="AP2925" s="124"/>
    </row>
    <row r="2926" spans="2:42" x14ac:dyDescent="0.25">
      <c r="B2926" s="3">
        <f t="shared" si="1735"/>
        <v>14540</v>
      </c>
      <c r="C2926" s="14">
        <f t="shared" si="1736"/>
        <v>242.33333333333334</v>
      </c>
      <c r="D2926" s="11">
        <f t="shared" si="1737"/>
        <v>1154.2658503534431</v>
      </c>
      <c r="E2926" s="11">
        <f t="shared" si="1722"/>
        <v>1226.8228605618365</v>
      </c>
      <c r="F2926" s="11">
        <f t="shared" si="1738"/>
        <v>681.77737167843316</v>
      </c>
      <c r="G2926" s="11">
        <f t="shared" si="1723"/>
        <v>969.09231155578345</v>
      </c>
      <c r="H2926" s="11">
        <f t="shared" si="1724"/>
        <v>798.25970693592535</v>
      </c>
      <c r="I2926" s="24">
        <f t="shared" si="1739"/>
        <v>681.77737167843316</v>
      </c>
      <c r="J2926" s="12">
        <f t="shared" si="1725"/>
        <v>0.17894788133430367</v>
      </c>
      <c r="K2926" s="24">
        <f t="shared" si="1726"/>
        <v>897.25919915438158</v>
      </c>
      <c r="L2926" s="12">
        <f t="shared" si="1740"/>
        <v>0.12568102558443456</v>
      </c>
      <c r="M2926" s="24">
        <f t="shared" si="1741"/>
        <v>969.09231155578345</v>
      </c>
      <c r="N2926" s="12">
        <f t="shared" si="1727"/>
        <v>0.74105830475257228</v>
      </c>
      <c r="O2926" s="24">
        <f t="shared" si="1728"/>
        <v>650</v>
      </c>
      <c r="P2926" s="12">
        <f t="shared" si="1742"/>
        <v>0.1706500432753138</v>
      </c>
      <c r="Q2926" s="24">
        <f t="shared" si="1743"/>
        <v>798.25970693592535</v>
      </c>
      <c r="R2926" s="12">
        <f t="shared" si="1729"/>
        <v>0.35683088566371507</v>
      </c>
      <c r="S2926" s="24">
        <f t="shared" si="1730"/>
        <v>809.94317046275773</v>
      </c>
      <c r="T2926" s="12">
        <f t="shared" si="1744"/>
        <v>0.17827614125284436</v>
      </c>
      <c r="W2926" s="24">
        <f t="shared" si="1745"/>
        <v>1200.6946820650612</v>
      </c>
      <c r="X2926" s="24">
        <f t="shared" si="1746"/>
        <v>650</v>
      </c>
      <c r="Y2926" s="13">
        <f t="shared" si="1731"/>
        <v>0.23293714048463587</v>
      </c>
      <c r="Z2926" s="24">
        <f t="shared" si="1732"/>
        <v>653.20446241938157</v>
      </c>
      <c r="AA2926" s="24">
        <f t="shared" si="1733"/>
        <v>9543.4043149293175</v>
      </c>
      <c r="AB2926" s="24">
        <f t="shared" si="1747"/>
        <v>999.47719450049328</v>
      </c>
      <c r="AC2926" s="24">
        <f t="shared" si="1748"/>
        <v>798.25970693592535</v>
      </c>
      <c r="AD2926" s="123">
        <f t="shared" si="1749"/>
        <v>14540</v>
      </c>
      <c r="AE2926" s="14">
        <f t="shared" si="1750"/>
        <v>242.33333333333334</v>
      </c>
      <c r="AF2926" s="24">
        <f t="shared" si="1734"/>
        <v>500</v>
      </c>
      <c r="AG2926" s="3">
        <f t="shared" si="1751"/>
        <v>-1</v>
      </c>
      <c r="AH2926" s="14">
        <f t="shared" si="1755"/>
        <v>0</v>
      </c>
      <c r="AI2926" s="14">
        <f t="shared" si="1756"/>
        <v>0</v>
      </c>
      <c r="AJ2926" s="14">
        <f t="shared" si="1757"/>
        <v>0.64999999999999991</v>
      </c>
      <c r="AK2926" s="14">
        <f t="shared" si="1758"/>
        <v>0.87999999999999989</v>
      </c>
      <c r="AL2926" s="24">
        <f t="shared" si="1752"/>
        <v>971.51037792265242</v>
      </c>
      <c r="AM2926" s="14">
        <f t="shared" si="1753"/>
        <v>742.32607378024363</v>
      </c>
      <c r="AN2926" s="138" t="str">
        <f t="shared" si="1754"/>
        <v>modifiée</v>
      </c>
      <c r="AP2926" s="124"/>
    </row>
    <row r="2927" spans="2:42" x14ac:dyDescent="0.25">
      <c r="B2927" s="3">
        <f t="shared" si="1735"/>
        <v>14545</v>
      </c>
      <c r="C2927" s="14">
        <f t="shared" si="1736"/>
        <v>242.41666666666666</v>
      </c>
      <c r="D2927" s="11">
        <f t="shared" si="1737"/>
        <v>1154.3173388750001</v>
      </c>
      <c r="E2927" s="11">
        <f t="shared" si="1722"/>
        <v>1227.0436359882087</v>
      </c>
      <c r="F2927" s="11">
        <f t="shared" si="1738"/>
        <v>681.90305270401757</v>
      </c>
      <c r="G2927" s="11">
        <f t="shared" si="1723"/>
        <v>969.26296159905871</v>
      </c>
      <c r="H2927" s="11">
        <f t="shared" si="1724"/>
        <v>798.43798307717816</v>
      </c>
      <c r="I2927" s="24">
        <f t="shared" si="1739"/>
        <v>681.90305270401757</v>
      </c>
      <c r="J2927" s="12">
        <f t="shared" si="1725"/>
        <v>0.17884460818120501</v>
      </c>
      <c r="K2927" s="24">
        <f t="shared" si="1726"/>
        <v>897.7773181381508</v>
      </c>
      <c r="L2927" s="12">
        <f t="shared" si="1740"/>
        <v>0.12559305829140019</v>
      </c>
      <c r="M2927" s="24">
        <f t="shared" si="1741"/>
        <v>969.26296159905871</v>
      </c>
      <c r="N2927" s="12">
        <f t="shared" si="1727"/>
        <v>0.74105830475257228</v>
      </c>
      <c r="O2927" s="24">
        <f t="shared" si="1728"/>
        <v>650</v>
      </c>
      <c r="P2927" s="12">
        <f t="shared" si="1742"/>
        <v>0.17053903975254478</v>
      </c>
      <c r="Q2927" s="24">
        <f t="shared" si="1743"/>
        <v>798.43798307717816</v>
      </c>
      <c r="R2927" s="12">
        <f t="shared" si="1729"/>
        <v>0.35713971957869295</v>
      </c>
      <c r="S2927" s="24">
        <f t="shared" si="1730"/>
        <v>809.24277813300296</v>
      </c>
      <c r="T2927" s="12">
        <f t="shared" si="1744"/>
        <v>0.17835025840286545</v>
      </c>
      <c r="W2927" s="24">
        <f t="shared" si="1745"/>
        <v>1200.9276192055459</v>
      </c>
      <c r="X2927" s="24">
        <f t="shared" si="1746"/>
        <v>650</v>
      </c>
      <c r="Y2927" s="13">
        <f t="shared" si="1731"/>
        <v>0.23292846180204929</v>
      </c>
      <c r="Z2927" s="24">
        <f t="shared" si="1732"/>
        <v>652.90041956657205</v>
      </c>
      <c r="AA2927" s="24">
        <f t="shared" si="1733"/>
        <v>9543.3284564454243</v>
      </c>
      <c r="AB2927" s="24">
        <f t="shared" si="1747"/>
        <v>999.68280114136201</v>
      </c>
      <c r="AC2927" s="24">
        <f t="shared" si="1748"/>
        <v>798.43798307717816</v>
      </c>
      <c r="AD2927" s="123">
        <f t="shared" si="1749"/>
        <v>14545</v>
      </c>
      <c r="AE2927" s="14">
        <f t="shared" si="1750"/>
        <v>242.41666666666666</v>
      </c>
      <c r="AF2927" s="24">
        <f t="shared" si="1734"/>
        <v>500</v>
      </c>
      <c r="AG2927" s="3">
        <f t="shared" si="1751"/>
        <v>-1</v>
      </c>
      <c r="AH2927" s="14">
        <f t="shared" si="1755"/>
        <v>0</v>
      </c>
      <c r="AI2927" s="14">
        <f t="shared" si="1756"/>
        <v>0</v>
      </c>
      <c r="AJ2927" s="14">
        <f t="shared" si="1757"/>
        <v>0.64999999999999991</v>
      </c>
      <c r="AK2927" s="14">
        <f t="shared" si="1758"/>
        <v>0.87999999999999989</v>
      </c>
      <c r="AL2927" s="24">
        <f t="shared" si="1752"/>
        <v>971.70043941328379</v>
      </c>
      <c r="AM2927" s="14">
        <f t="shared" si="1753"/>
        <v>742.47325962102173</v>
      </c>
      <c r="AN2927" s="138" t="str">
        <f t="shared" si="1754"/>
        <v>modifiée</v>
      </c>
      <c r="AP2927" s="124"/>
    </row>
    <row r="2928" spans="2:42" x14ac:dyDescent="0.25">
      <c r="B2928" s="3">
        <f t="shared" si="1735"/>
        <v>14550</v>
      </c>
      <c r="C2928" s="14">
        <f t="shared" si="1736"/>
        <v>242.5</v>
      </c>
      <c r="D2928" s="11">
        <f t="shared" si="1737"/>
        <v>1154.3688097089851</v>
      </c>
      <c r="E2928" s="11">
        <f t="shared" si="1722"/>
        <v>1227.264411414581</v>
      </c>
      <c r="F2928" s="11">
        <f t="shared" si="1738"/>
        <v>682.028645762309</v>
      </c>
      <c r="G2928" s="11">
        <f t="shared" si="1723"/>
        <v>969.43350063881121</v>
      </c>
      <c r="H2928" s="11">
        <f t="shared" si="1724"/>
        <v>798.61633333558098</v>
      </c>
      <c r="I2928" s="24">
        <f t="shared" si="1739"/>
        <v>682.028645762309</v>
      </c>
      <c r="J2928" s="12">
        <f t="shared" si="1725"/>
        <v>0.17874106381743302</v>
      </c>
      <c r="K2928" s="24">
        <f t="shared" si="1726"/>
        <v>898.29739885844106</v>
      </c>
      <c r="L2928" s="12">
        <f t="shared" si="1740"/>
        <v>0.12550494675678223</v>
      </c>
      <c r="M2928" s="24">
        <f t="shared" si="1741"/>
        <v>969.43350063881121</v>
      </c>
      <c r="N2928" s="12">
        <f t="shared" si="1727"/>
        <v>0.74105830475257228</v>
      </c>
      <c r="O2928" s="24">
        <f t="shared" si="1728"/>
        <v>650</v>
      </c>
      <c r="P2928" s="12">
        <f t="shared" si="1742"/>
        <v>0.17042812328793325</v>
      </c>
      <c r="Q2928" s="24">
        <f t="shared" si="1743"/>
        <v>798.61633333558098</v>
      </c>
      <c r="R2928" s="12">
        <f t="shared" si="1729"/>
        <v>0.35744758349256828</v>
      </c>
      <c r="S2928" s="24">
        <f t="shared" si="1730"/>
        <v>808.5457902095792</v>
      </c>
      <c r="T2928" s="12">
        <f t="shared" si="1744"/>
        <v>0.17842377280496963</v>
      </c>
      <c r="W2928" s="24">
        <f t="shared" si="1745"/>
        <v>1201.1605476673478</v>
      </c>
      <c r="X2928" s="24">
        <f t="shared" si="1746"/>
        <v>650</v>
      </c>
      <c r="Y2928" s="13">
        <f t="shared" si="1731"/>
        <v>0.23291979619344222</v>
      </c>
      <c r="Z2928" s="24">
        <f t="shared" si="1732"/>
        <v>652.59659368082907</v>
      </c>
      <c r="AA2928" s="24">
        <f t="shared" si="1733"/>
        <v>9543.2529532958724</v>
      </c>
      <c r="AB2928" s="24">
        <f t="shared" si="1747"/>
        <v>999.8884405014644</v>
      </c>
      <c r="AC2928" s="24">
        <f t="shared" si="1748"/>
        <v>798.61633333558098</v>
      </c>
      <c r="AD2928" s="123">
        <f t="shared" si="1749"/>
        <v>14550</v>
      </c>
      <c r="AE2928" s="14">
        <f t="shared" si="1750"/>
        <v>242.5</v>
      </c>
      <c r="AF2928" s="24">
        <f t="shared" si="1734"/>
        <v>500</v>
      </c>
      <c r="AG2928" s="3">
        <f t="shared" si="1751"/>
        <v>-1</v>
      </c>
      <c r="AH2928" s="14">
        <f t="shared" si="1755"/>
        <v>0</v>
      </c>
      <c r="AI2928" s="14">
        <f t="shared" si="1756"/>
        <v>0</v>
      </c>
      <c r="AJ2928" s="14">
        <f t="shared" si="1757"/>
        <v>0.64999999999999991</v>
      </c>
      <c r="AK2928" s="14">
        <f t="shared" si="1758"/>
        <v>0.87999999999999989</v>
      </c>
      <c r="AL2928" s="24">
        <f t="shared" si="1752"/>
        <v>971.89052721858116</v>
      </c>
      <c r="AM2928" s="14">
        <f t="shared" si="1753"/>
        <v>742.62050676981448</v>
      </c>
      <c r="AN2928" s="138" t="str">
        <f t="shared" si="1754"/>
        <v>modifiée</v>
      </c>
      <c r="AP2928" s="124"/>
    </row>
    <row r="2929" spans="2:42" x14ac:dyDescent="0.25">
      <c r="B2929" s="3">
        <f t="shared" si="1735"/>
        <v>14555</v>
      </c>
      <c r="C2929" s="14">
        <f t="shared" si="1736"/>
        <v>242.58333333333334</v>
      </c>
      <c r="D2929" s="11">
        <f t="shared" si="1737"/>
        <v>1154.4202628675459</v>
      </c>
      <c r="E2929" s="11">
        <f t="shared" si="1722"/>
        <v>1227.4851868409532</v>
      </c>
      <c r="F2929" s="11">
        <f t="shared" si="1738"/>
        <v>682.15415070906579</v>
      </c>
      <c r="G2929" s="11">
        <f t="shared" si="1723"/>
        <v>969.60392876209914</v>
      </c>
      <c r="H2929" s="11">
        <f t="shared" si="1724"/>
        <v>798.79475710838597</v>
      </c>
      <c r="I2929" s="24">
        <f t="shared" si="1739"/>
        <v>682.15415070906579</v>
      </c>
      <c r="J2929" s="12">
        <f t="shared" si="1725"/>
        <v>0.17863724736923356</v>
      </c>
      <c r="K2929" s="24">
        <f t="shared" si="1726"/>
        <v>898.81945149163835</v>
      </c>
      <c r="L2929" s="12">
        <f t="shared" si="1740"/>
        <v>0.12541669046352796</v>
      </c>
      <c r="M2929" s="24">
        <f t="shared" si="1741"/>
        <v>969.60392876209914</v>
      </c>
      <c r="N2929" s="12">
        <f t="shared" si="1727"/>
        <v>0.74105830475257228</v>
      </c>
      <c r="O2929" s="24">
        <f t="shared" si="1728"/>
        <v>650</v>
      </c>
      <c r="P2929" s="12">
        <f t="shared" si="1742"/>
        <v>0.17031729381180366</v>
      </c>
      <c r="Q2929" s="24">
        <f t="shared" si="1743"/>
        <v>798.79475710838597</v>
      </c>
      <c r="R2929" s="12">
        <f t="shared" si="1729"/>
        <v>0.35775448085382677</v>
      </c>
      <c r="S2929" s="24">
        <f t="shared" si="1730"/>
        <v>807.85218444710279</v>
      </c>
      <c r="T2929" s="12">
        <f t="shared" si="1744"/>
        <v>0.1784966869357274</v>
      </c>
      <c r="W2929" s="24">
        <f t="shared" si="1745"/>
        <v>1201.3934674635414</v>
      </c>
      <c r="X2929" s="24">
        <f t="shared" si="1746"/>
        <v>650</v>
      </c>
      <c r="Y2929" s="13">
        <f t="shared" si="1731"/>
        <v>0.23291114360746346</v>
      </c>
      <c r="Z2929" s="24">
        <f t="shared" si="1732"/>
        <v>652.29298443529729</v>
      </c>
      <c r="AA2929" s="24">
        <f t="shared" si="1733"/>
        <v>9543.1778035596726</v>
      </c>
      <c r="AB2929" s="24">
        <f t="shared" si="1747"/>
        <v>1000.0941122859637</v>
      </c>
      <c r="AC2929" s="24">
        <f t="shared" si="1748"/>
        <v>798.79475710838597</v>
      </c>
      <c r="AD2929" s="123">
        <f t="shared" si="1749"/>
        <v>14555</v>
      </c>
      <c r="AE2929" s="14">
        <f t="shared" si="1750"/>
        <v>242.58333333333334</v>
      </c>
      <c r="AF2929" s="24">
        <f t="shared" si="1734"/>
        <v>500</v>
      </c>
      <c r="AG2929" s="3">
        <f t="shared" si="1751"/>
        <v>-1</v>
      </c>
      <c r="AH2929" s="14">
        <f t="shared" si="1755"/>
        <v>0</v>
      </c>
      <c r="AI2929" s="14">
        <f t="shared" si="1756"/>
        <v>0</v>
      </c>
      <c r="AJ2929" s="14">
        <f t="shared" si="1757"/>
        <v>0.64999999999999991</v>
      </c>
      <c r="AK2929" s="14">
        <f t="shared" si="1758"/>
        <v>0.87999999999999989</v>
      </c>
      <c r="AL2929" s="24">
        <f t="shared" si="1752"/>
        <v>972.08064106196628</v>
      </c>
      <c r="AM2929" s="14">
        <f t="shared" si="1753"/>
        <v>742.7678146603912</v>
      </c>
      <c r="AN2929" s="138" t="str">
        <f t="shared" si="1754"/>
        <v>modifiée</v>
      </c>
      <c r="AP2929" s="124"/>
    </row>
    <row r="2930" spans="2:42" x14ac:dyDescent="0.25">
      <c r="B2930" s="3">
        <f t="shared" si="1735"/>
        <v>14560</v>
      </c>
      <c r="C2930" s="14">
        <f t="shared" si="1736"/>
        <v>242.66666666666666</v>
      </c>
      <c r="D2930" s="11">
        <f t="shared" si="1737"/>
        <v>1154.4716983628182</v>
      </c>
      <c r="E2930" s="11">
        <f t="shared" si="1722"/>
        <v>1227.7059622673255</v>
      </c>
      <c r="F2930" s="11">
        <f t="shared" si="1738"/>
        <v>682.27956739952936</v>
      </c>
      <c r="G2930" s="11">
        <f t="shared" si="1723"/>
        <v>969.77424605591091</v>
      </c>
      <c r="H2930" s="11">
        <f t="shared" si="1724"/>
        <v>798.97325379532174</v>
      </c>
      <c r="I2930" s="24">
        <f t="shared" si="1739"/>
        <v>682.27956739952936</v>
      </c>
      <c r="J2930" s="12">
        <f t="shared" si="1725"/>
        <v>0.17853315796015776</v>
      </c>
      <c r="K2930" s="24">
        <f t="shared" si="1726"/>
        <v>899.34348627957672</v>
      </c>
      <c r="L2930" s="12">
        <f t="shared" si="1740"/>
        <v>0.12532828889281167</v>
      </c>
      <c r="M2930" s="24">
        <f t="shared" si="1741"/>
        <v>969.77424605591091</v>
      </c>
      <c r="N2930" s="12">
        <f t="shared" si="1727"/>
        <v>0.74105830475257228</v>
      </c>
      <c r="O2930" s="24">
        <f t="shared" si="1728"/>
        <v>650</v>
      </c>
      <c r="P2930" s="12">
        <f t="shared" si="1742"/>
        <v>0.17020655125455172</v>
      </c>
      <c r="Q2930" s="24">
        <f t="shared" si="1743"/>
        <v>798.97325379532174</v>
      </c>
      <c r="R2930" s="12">
        <f t="shared" si="1729"/>
        <v>0.3580604151023451</v>
      </c>
      <c r="S2930" s="24">
        <f t="shared" si="1730"/>
        <v>807.16193877754995</v>
      </c>
      <c r="T2930" s="12">
        <f t="shared" si="1744"/>
        <v>0.17856900326372624</v>
      </c>
      <c r="W2930" s="24">
        <f t="shared" si="1745"/>
        <v>1201.6263786071488</v>
      </c>
      <c r="X2930" s="24">
        <f t="shared" si="1746"/>
        <v>650</v>
      </c>
      <c r="Y2930" s="13">
        <f t="shared" si="1731"/>
        <v>0.23290250399306697</v>
      </c>
      <c r="Z2930" s="24">
        <f t="shared" si="1732"/>
        <v>651.98959150441738</v>
      </c>
      <c r="AA2930" s="24">
        <f t="shared" si="1733"/>
        <v>9543.1030053278846</v>
      </c>
      <c r="AB2930" s="24">
        <f t="shared" si="1747"/>
        <v>1000.2998162012352</v>
      </c>
      <c r="AC2930" s="24">
        <f t="shared" si="1748"/>
        <v>798.97325379532174</v>
      </c>
      <c r="AD2930" s="123">
        <f t="shared" si="1749"/>
        <v>14560</v>
      </c>
      <c r="AE2930" s="14">
        <f t="shared" si="1750"/>
        <v>242.66666666666666</v>
      </c>
      <c r="AF2930" s="24">
        <f t="shared" si="1734"/>
        <v>500</v>
      </c>
      <c r="AG2930" s="3">
        <f t="shared" si="1751"/>
        <v>-1</v>
      </c>
      <c r="AH2930" s="14">
        <f t="shared" si="1755"/>
        <v>0</v>
      </c>
      <c r="AI2930" s="14">
        <f t="shared" si="1756"/>
        <v>0</v>
      </c>
      <c r="AJ2930" s="14">
        <f t="shared" si="1757"/>
        <v>0.64999999999999991</v>
      </c>
      <c r="AK2930" s="14">
        <f t="shared" si="1758"/>
        <v>0.87999999999999989</v>
      </c>
      <c r="AL2930" s="24">
        <f t="shared" si="1752"/>
        <v>972.27078066801619</v>
      </c>
      <c r="AM2930" s="14">
        <f t="shared" si="1753"/>
        <v>742.91518272888356</v>
      </c>
      <c r="AN2930" s="138" t="str">
        <f t="shared" si="1754"/>
        <v>modifiée</v>
      </c>
      <c r="AP2930" s="124"/>
    </row>
    <row r="2931" spans="2:42" x14ac:dyDescent="0.25">
      <c r="B2931" s="3">
        <f t="shared" si="1735"/>
        <v>14565</v>
      </c>
      <c r="C2931" s="14">
        <f t="shared" si="1736"/>
        <v>242.75</v>
      </c>
      <c r="D2931" s="11">
        <f t="shared" si="1737"/>
        <v>1154.5231162069249</v>
      </c>
      <c r="E2931" s="11">
        <f t="shared" si="1722"/>
        <v>1227.9267376936978</v>
      </c>
      <c r="F2931" s="11">
        <f t="shared" si="1738"/>
        <v>682.40489568842213</v>
      </c>
      <c r="G2931" s="11">
        <f t="shared" si="1723"/>
        <v>969.94445260716543</v>
      </c>
      <c r="H2931" s="11">
        <f t="shared" si="1724"/>
        <v>799.1518227985855</v>
      </c>
      <c r="I2931" s="24">
        <f t="shared" si="1739"/>
        <v>682.40489568842213</v>
      </c>
      <c r="J2931" s="12">
        <f t="shared" si="1725"/>
        <v>0.17842879471105941</v>
      </c>
      <c r="K2931" s="24">
        <f t="shared" si="1726"/>
        <v>899.86951353003019</v>
      </c>
      <c r="L2931" s="12">
        <f t="shared" si="1740"/>
        <v>0.12523974152401968</v>
      </c>
      <c r="M2931" s="24">
        <f t="shared" si="1741"/>
        <v>969.94445260716543</v>
      </c>
      <c r="N2931" s="12">
        <f t="shared" si="1727"/>
        <v>0.74105830475257228</v>
      </c>
      <c r="O2931" s="24">
        <f t="shared" si="1728"/>
        <v>650</v>
      </c>
      <c r="P2931" s="12">
        <f t="shared" si="1742"/>
        <v>0.17009589554659221</v>
      </c>
      <c r="Q2931" s="24">
        <f t="shared" si="1743"/>
        <v>799.1518227985855</v>
      </c>
      <c r="R2931" s="12">
        <f t="shared" si="1729"/>
        <v>0.35836538966933329</v>
      </c>
      <c r="S2931" s="24">
        <f t="shared" si="1730"/>
        <v>806.47503130862492</v>
      </c>
      <c r="T2931" s="12">
        <f t="shared" si="1744"/>
        <v>0.17864072424953195</v>
      </c>
      <c r="W2931" s="24">
        <f t="shared" si="1745"/>
        <v>1201.8592811111419</v>
      </c>
      <c r="X2931" s="24">
        <f t="shared" si="1746"/>
        <v>650</v>
      </c>
      <c r="Y2931" s="13">
        <f t="shared" si="1731"/>
        <v>0.23289387729949571</v>
      </c>
      <c r="Z2931" s="24">
        <f t="shared" si="1732"/>
        <v>651.68641456389764</v>
      </c>
      <c r="AA2931" s="24">
        <f t="shared" si="1733"/>
        <v>9543.0285567029623</v>
      </c>
      <c r="AB2931" s="24">
        <f t="shared" si="1747"/>
        <v>1000.5055519548637</v>
      </c>
      <c r="AC2931" s="24">
        <f t="shared" si="1748"/>
        <v>799.1518227985855</v>
      </c>
      <c r="AD2931" s="123">
        <f t="shared" si="1749"/>
        <v>14565</v>
      </c>
      <c r="AE2931" s="14">
        <f t="shared" si="1750"/>
        <v>242.75</v>
      </c>
      <c r="AF2931" s="24">
        <f t="shared" si="1734"/>
        <v>500</v>
      </c>
      <c r="AG2931" s="3">
        <f t="shared" si="1751"/>
        <v>-1</v>
      </c>
      <c r="AH2931" s="14">
        <f t="shared" si="1755"/>
        <v>0</v>
      </c>
      <c r="AI2931" s="14">
        <f t="shared" si="1756"/>
        <v>0</v>
      </c>
      <c r="AJ2931" s="14">
        <f t="shared" si="1757"/>
        <v>0.64999999999999991</v>
      </c>
      <c r="AK2931" s="14">
        <f t="shared" si="1758"/>
        <v>0.87999999999999989</v>
      </c>
      <c r="AL2931" s="24">
        <f t="shared" si="1752"/>
        <v>972.46094576246003</v>
      </c>
      <c r="AM2931" s="14">
        <f t="shared" si="1753"/>
        <v>743.0626104137782</v>
      </c>
      <c r="AN2931" s="138" t="str">
        <f t="shared" si="1754"/>
        <v>modifiée</v>
      </c>
      <c r="AP2931" s="124"/>
    </row>
    <row r="2932" spans="2:42" x14ac:dyDescent="0.25">
      <c r="B2932" s="3">
        <f t="shared" si="1735"/>
        <v>14570</v>
      </c>
      <c r="C2932" s="14">
        <f t="shared" si="1736"/>
        <v>242.83333333333334</v>
      </c>
      <c r="D2932" s="11">
        <f t="shared" si="1737"/>
        <v>1154.5745164119767</v>
      </c>
      <c r="E2932" s="11">
        <f t="shared" si="1722"/>
        <v>1228.14751312007</v>
      </c>
      <c r="F2932" s="11">
        <f t="shared" si="1738"/>
        <v>682.5301354299462</v>
      </c>
      <c r="G2932" s="11">
        <f t="shared" si="1723"/>
        <v>970.11454850271207</v>
      </c>
      <c r="H2932" s="11">
        <f t="shared" si="1724"/>
        <v>799.33046352283498</v>
      </c>
      <c r="I2932" s="24">
        <f t="shared" si="1739"/>
        <v>682.5301354299462</v>
      </c>
      <c r="J2932" s="12">
        <f t="shared" si="1725"/>
        <v>0.17832415674009333</v>
      </c>
      <c r="K2932" s="24">
        <f t="shared" si="1726"/>
        <v>900.39754361721145</v>
      </c>
      <c r="L2932" s="12">
        <f t="shared" si="1740"/>
        <v>0.12515104783475939</v>
      </c>
      <c r="M2932" s="24">
        <f t="shared" si="1741"/>
        <v>970.11454850271207</v>
      </c>
      <c r="N2932" s="12">
        <f t="shared" si="1727"/>
        <v>0.74105830475257228</v>
      </c>
      <c r="O2932" s="24">
        <f t="shared" si="1728"/>
        <v>650</v>
      </c>
      <c r="P2932" s="12">
        <f t="shared" si="1742"/>
        <v>0.16998532661841109</v>
      </c>
      <c r="Q2932" s="24">
        <f t="shared" si="1743"/>
        <v>799.33046352283498</v>
      </c>
      <c r="R2932" s="12">
        <f t="shared" si="1729"/>
        <v>0.35866940797727909</v>
      </c>
      <c r="S2932" s="24">
        <f t="shared" si="1730"/>
        <v>805.79144032214617</v>
      </c>
      <c r="T2932" s="12">
        <f t="shared" si="1744"/>
        <v>0.17871185234569986</v>
      </c>
      <c r="W2932" s="24">
        <f t="shared" si="1745"/>
        <v>1202.0921749884415</v>
      </c>
      <c r="X2932" s="24">
        <f t="shared" si="1746"/>
        <v>650</v>
      </c>
      <c r="Y2932" s="13">
        <f t="shared" si="1731"/>
        <v>0.23288526347628208</v>
      </c>
      <c r="Z2932" s="24">
        <f t="shared" si="1732"/>
        <v>651.38345329071399</v>
      </c>
      <c r="AA2932" s="24">
        <f t="shared" si="1733"/>
        <v>9542.9544557987538</v>
      </c>
      <c r="AB2932" s="24">
        <f t="shared" si="1747"/>
        <v>1000.7113192556383</v>
      </c>
      <c r="AC2932" s="24">
        <f t="shared" si="1748"/>
        <v>799.33046352283498</v>
      </c>
      <c r="AD2932" s="123">
        <f t="shared" si="1749"/>
        <v>14570</v>
      </c>
      <c r="AE2932" s="14">
        <f t="shared" si="1750"/>
        <v>242.83333333333334</v>
      </c>
      <c r="AF2932" s="24">
        <f t="shared" si="1734"/>
        <v>500</v>
      </c>
      <c r="AG2932" s="3">
        <f t="shared" si="1751"/>
        <v>-1</v>
      </c>
      <c r="AH2932" s="14">
        <f t="shared" si="1755"/>
        <v>0</v>
      </c>
      <c r="AI2932" s="14">
        <f t="shared" si="1756"/>
        <v>0</v>
      </c>
      <c r="AJ2932" s="14">
        <f t="shared" si="1757"/>
        <v>0.64999999999999991</v>
      </c>
      <c r="AK2932" s="14">
        <f t="shared" si="1758"/>
        <v>0.87999999999999989</v>
      </c>
      <c r="AL2932" s="24">
        <f t="shared" si="1752"/>
        <v>972.65113607217495</v>
      </c>
      <c r="AM2932" s="14">
        <f t="shared" si="1753"/>
        <v>743.21009715590833</v>
      </c>
      <c r="AN2932" s="138" t="str">
        <f t="shared" si="1754"/>
        <v>modifiée</v>
      </c>
      <c r="AP2932" s="124"/>
    </row>
    <row r="2933" spans="2:42" x14ac:dyDescent="0.25">
      <c r="B2933" s="3">
        <f t="shared" si="1735"/>
        <v>14575</v>
      </c>
      <c r="C2933" s="14">
        <f t="shared" si="1736"/>
        <v>242.91666666666666</v>
      </c>
      <c r="D2933" s="11">
        <f t="shared" si="1737"/>
        <v>1154.6258989900716</v>
      </c>
      <c r="E2933" s="11">
        <f t="shared" si="1722"/>
        <v>1228.368288546442</v>
      </c>
      <c r="F2933" s="11">
        <f t="shared" si="1738"/>
        <v>682.65528647778092</v>
      </c>
      <c r="G2933" s="11">
        <f t="shared" si="1723"/>
        <v>970.28453382933048</v>
      </c>
      <c r="H2933" s="11">
        <f t="shared" si="1724"/>
        <v>799.50917537518069</v>
      </c>
      <c r="I2933" s="24">
        <f t="shared" si="1739"/>
        <v>682.65528647778092</v>
      </c>
      <c r="J2933" s="12">
        <f t="shared" si="1725"/>
        <v>0.17821924316271415</v>
      </c>
      <c r="K2933" s="24">
        <f t="shared" si="1726"/>
        <v>900.92758698227112</v>
      </c>
      <c r="L2933" s="12">
        <f t="shared" si="1740"/>
        <v>0.1250622073008533</v>
      </c>
      <c r="M2933" s="24">
        <f t="shared" si="1741"/>
        <v>970.28453382933048</v>
      </c>
      <c r="N2933" s="12">
        <f t="shared" si="1727"/>
        <v>0.74105830475257228</v>
      </c>
      <c r="O2933" s="24">
        <f t="shared" si="1728"/>
        <v>650</v>
      </c>
      <c r="P2933" s="12">
        <f t="shared" si="1742"/>
        <v>0.1698748444005482</v>
      </c>
      <c r="Q2933" s="24">
        <f t="shared" si="1743"/>
        <v>799.50917537518069</v>
      </c>
      <c r="R2933" s="12">
        <f t="shared" si="1729"/>
        <v>0.35897247343989341</v>
      </c>
      <c r="S2933" s="24">
        <f t="shared" si="1730"/>
        <v>805.11114427244706</v>
      </c>
      <c r="T2933" s="12">
        <f t="shared" si="1744"/>
        <v>0.17878238999675436</v>
      </c>
      <c r="W2933" s="24">
        <f t="shared" si="1745"/>
        <v>1202.3250602519176</v>
      </c>
      <c r="X2933" s="24">
        <f t="shared" si="1746"/>
        <v>650</v>
      </c>
      <c r="Y2933" s="13">
        <f t="shared" si="1731"/>
        <v>0.23287666247325947</v>
      </c>
      <c r="Z2933" s="24">
        <f t="shared" si="1732"/>
        <v>651.08070736310992</v>
      </c>
      <c r="AA2933" s="24">
        <f t="shared" si="1733"/>
        <v>9542.8807007410196</v>
      </c>
      <c r="AB2933" s="24">
        <f t="shared" si="1747"/>
        <v>1000.9171178135491</v>
      </c>
      <c r="AC2933" s="24">
        <f t="shared" si="1748"/>
        <v>799.50917537518069</v>
      </c>
      <c r="AD2933" s="123">
        <f t="shared" si="1749"/>
        <v>14575</v>
      </c>
      <c r="AE2933" s="14">
        <f t="shared" si="1750"/>
        <v>242.91666666666666</v>
      </c>
      <c r="AF2933" s="24">
        <f t="shared" si="1734"/>
        <v>500</v>
      </c>
      <c r="AG2933" s="3">
        <f t="shared" si="1751"/>
        <v>-1</v>
      </c>
      <c r="AH2933" s="14">
        <f t="shared" si="1755"/>
        <v>0</v>
      </c>
      <c r="AI2933" s="14">
        <f t="shared" si="1756"/>
        <v>0</v>
      </c>
      <c r="AJ2933" s="14">
        <f t="shared" si="1757"/>
        <v>0.64999999999999991</v>
      </c>
      <c r="AK2933" s="14">
        <f t="shared" si="1758"/>
        <v>0.87999999999999989</v>
      </c>
      <c r="AL2933" s="24">
        <f t="shared" si="1752"/>
        <v>972.84135132518236</v>
      </c>
      <c r="AM2933" s="14">
        <f t="shared" si="1753"/>
        <v>743.35764239844718</v>
      </c>
      <c r="AN2933" s="138" t="str">
        <f t="shared" si="1754"/>
        <v>modifiée</v>
      </c>
      <c r="AP2933" s="124"/>
    </row>
    <row r="2934" spans="2:42" x14ac:dyDescent="0.25">
      <c r="B2934" s="3">
        <f t="shared" si="1735"/>
        <v>14580</v>
      </c>
      <c r="C2934" s="14">
        <f t="shared" si="1736"/>
        <v>243</v>
      </c>
      <c r="D2934" s="11">
        <f t="shared" si="1737"/>
        <v>1154.6772639532956</v>
      </c>
      <c r="E2934" s="11">
        <f t="shared" si="1722"/>
        <v>1228.5890639728143</v>
      </c>
      <c r="F2934" s="11">
        <f t="shared" si="1738"/>
        <v>682.78034868508178</v>
      </c>
      <c r="G2934" s="11">
        <f t="shared" si="1723"/>
        <v>970.454408673731</v>
      </c>
      <c r="H2934" s="11">
        <f t="shared" si="1724"/>
        <v>799.68795776517743</v>
      </c>
      <c r="I2934" s="24">
        <f t="shared" si="1739"/>
        <v>682.78034868508178</v>
      </c>
      <c r="J2934" s="12">
        <f t="shared" si="1725"/>
        <v>0.17811405309167386</v>
      </c>
      <c r="K2934" s="24">
        <f t="shared" si="1726"/>
        <v>901.45965413380577</v>
      </c>
      <c r="L2934" s="12">
        <f t="shared" si="1740"/>
        <v>0.1249732193963317</v>
      </c>
      <c r="M2934" s="24">
        <f t="shared" si="1741"/>
        <v>970.454408673731</v>
      </c>
      <c r="N2934" s="12">
        <f t="shared" si="1727"/>
        <v>0.74105830475257228</v>
      </c>
      <c r="O2934" s="24">
        <f t="shared" si="1728"/>
        <v>650</v>
      </c>
      <c r="P2934" s="12">
        <f t="shared" si="1742"/>
        <v>0.16976444882357991</v>
      </c>
      <c r="Q2934" s="24">
        <f t="shared" si="1743"/>
        <v>799.68795776517743</v>
      </c>
      <c r="R2934" s="12">
        <f t="shared" si="1729"/>
        <v>0.35927458946205709</v>
      </c>
      <c r="S2934" s="24">
        <f t="shared" si="1730"/>
        <v>804.4341217847965</v>
      </c>
      <c r="T2934" s="12">
        <f t="shared" si="1744"/>
        <v>0.1788523396391688</v>
      </c>
      <c r="W2934" s="24">
        <f t="shared" si="1745"/>
        <v>1202.5579369143909</v>
      </c>
      <c r="X2934" s="24">
        <f t="shared" si="1746"/>
        <v>650</v>
      </c>
      <c r="Y2934" s="13">
        <f t="shared" si="1731"/>
        <v>0.23286807424054909</v>
      </c>
      <c r="Z2934" s="24">
        <f t="shared" si="1732"/>
        <v>650.7781764605852</v>
      </c>
      <c r="AA2934" s="24">
        <f t="shared" si="1733"/>
        <v>9542.80728966686</v>
      </c>
      <c r="AB2934" s="24">
        <f t="shared" si="1747"/>
        <v>1001.1229473397841</v>
      </c>
      <c r="AC2934" s="24">
        <f t="shared" si="1748"/>
        <v>799.68795776517743</v>
      </c>
      <c r="AD2934" s="123">
        <f t="shared" si="1749"/>
        <v>14580</v>
      </c>
      <c r="AE2934" s="14">
        <f t="shared" si="1750"/>
        <v>243</v>
      </c>
      <c r="AF2934" s="24">
        <f t="shared" si="1734"/>
        <v>500</v>
      </c>
      <c r="AG2934" s="3">
        <f t="shared" si="1751"/>
        <v>-1</v>
      </c>
      <c r="AH2934" s="14">
        <f t="shared" si="1755"/>
        <v>0</v>
      </c>
      <c r="AI2934" s="14">
        <f t="shared" si="1756"/>
        <v>0</v>
      </c>
      <c r="AJ2934" s="14">
        <f t="shared" si="1757"/>
        <v>0.64999999999999991</v>
      </c>
      <c r="AK2934" s="14">
        <f t="shared" si="1758"/>
        <v>0.87999999999999989</v>
      </c>
      <c r="AL2934" s="24">
        <f t="shared" si="1752"/>
        <v>973.03159125064485</v>
      </c>
      <c r="AM2934" s="14">
        <f t="shared" si="1753"/>
        <v>743.50524558689892</v>
      </c>
      <c r="AN2934" s="138" t="str">
        <f t="shared" si="1754"/>
        <v>modifiée</v>
      </c>
      <c r="AP2934" s="124"/>
    </row>
    <row r="2935" spans="2:42" x14ac:dyDescent="0.25">
      <c r="B2935" s="3">
        <f t="shared" si="1735"/>
        <v>14585</v>
      </c>
      <c r="C2935" s="14">
        <f t="shared" si="1736"/>
        <v>243.08333333333334</v>
      </c>
      <c r="D2935" s="11">
        <f t="shared" si="1737"/>
        <v>1154.7286113137216</v>
      </c>
      <c r="E2935" s="11">
        <f t="shared" si="1722"/>
        <v>1228.8098393991866</v>
      </c>
      <c r="F2935" s="11">
        <f t="shared" si="1738"/>
        <v>682.90532190447811</v>
      </c>
      <c r="G2935" s="11">
        <f t="shared" si="1723"/>
        <v>970.62417312255457</v>
      </c>
      <c r="H2935" s="11">
        <f t="shared" si="1724"/>
        <v>799.86681010481664</v>
      </c>
      <c r="I2935" s="24">
        <f t="shared" si="1739"/>
        <v>682.90532190447811</v>
      </c>
      <c r="J2935" s="12">
        <f t="shared" si="1725"/>
        <v>0.17800858563702121</v>
      </c>
      <c r="K2935" s="24">
        <f t="shared" si="1726"/>
        <v>901.99375564836646</v>
      </c>
      <c r="L2935" s="12">
        <f t="shared" si="1740"/>
        <v>0.12488408359344244</v>
      </c>
      <c r="M2935" s="24">
        <f t="shared" si="1741"/>
        <v>970.62417312255457</v>
      </c>
      <c r="N2935" s="12">
        <f t="shared" si="1727"/>
        <v>0.74105830475257228</v>
      </c>
      <c r="O2935" s="24">
        <f t="shared" si="1728"/>
        <v>650</v>
      </c>
      <c r="P2935" s="12">
        <f t="shared" si="1742"/>
        <v>0.16965413981817076</v>
      </c>
      <c r="Q2935" s="24">
        <f t="shared" si="1743"/>
        <v>799.86681010481664</v>
      </c>
      <c r="R2935" s="12">
        <f t="shared" si="1729"/>
        <v>0.35957575943977005</v>
      </c>
      <c r="S2935" s="24">
        <f t="shared" si="1730"/>
        <v>803.76035165383166</v>
      </c>
      <c r="T2935" s="12">
        <f t="shared" si="1744"/>
        <v>0.17892170370137947</v>
      </c>
      <c r="W2935" s="24">
        <f t="shared" si="1745"/>
        <v>1202.7908049886314</v>
      </c>
      <c r="X2935" s="24">
        <f t="shared" si="1746"/>
        <v>650</v>
      </c>
      <c r="Y2935" s="13">
        <f t="shared" si="1731"/>
        <v>0.23285949872855383</v>
      </c>
      <c r="Z2935" s="24">
        <f t="shared" si="1732"/>
        <v>650.47586026387876</v>
      </c>
      <c r="AA2935" s="24">
        <f t="shared" si="1733"/>
        <v>9542.7342207244728</v>
      </c>
      <c r="AB2935" s="24">
        <f t="shared" si="1747"/>
        <v>1001.328807546724</v>
      </c>
      <c r="AC2935" s="24">
        <f t="shared" si="1748"/>
        <v>799.86681010481664</v>
      </c>
      <c r="AD2935" s="123">
        <f t="shared" si="1749"/>
        <v>14585</v>
      </c>
      <c r="AE2935" s="14">
        <f t="shared" si="1750"/>
        <v>243.08333333333334</v>
      </c>
      <c r="AF2935" s="24">
        <f t="shared" si="1734"/>
        <v>500</v>
      </c>
      <c r="AG2935" s="3">
        <f t="shared" si="1751"/>
        <v>-1</v>
      </c>
      <c r="AH2935" s="14">
        <f t="shared" si="1755"/>
        <v>0</v>
      </c>
      <c r="AI2935" s="14">
        <f t="shared" si="1756"/>
        <v>0</v>
      </c>
      <c r="AJ2935" s="14">
        <f t="shared" si="1757"/>
        <v>0.64999999999999991</v>
      </c>
      <c r="AK2935" s="14">
        <f t="shared" si="1758"/>
        <v>0.87999999999999989</v>
      </c>
      <c r="AL2935" s="24">
        <f t="shared" si="1752"/>
        <v>973.22185557886132</v>
      </c>
      <c r="AM2935" s="14">
        <f t="shared" si="1753"/>
        <v>743.65290616909135</v>
      </c>
      <c r="AN2935" s="138" t="str">
        <f t="shared" si="1754"/>
        <v>modifiée</v>
      </c>
      <c r="AP2935" s="124"/>
    </row>
    <row r="2936" spans="2:42" x14ac:dyDescent="0.25">
      <c r="B2936" s="3">
        <f t="shared" si="1735"/>
        <v>14590</v>
      </c>
      <c r="C2936" s="14">
        <f t="shared" si="1736"/>
        <v>243.16666666666666</v>
      </c>
      <c r="D2936" s="11">
        <f t="shared" si="1737"/>
        <v>1154.7799410834104</v>
      </c>
      <c r="E2936" s="11">
        <f t="shared" si="1722"/>
        <v>1229.0306148255586</v>
      </c>
      <c r="F2936" s="11">
        <f t="shared" si="1738"/>
        <v>683.03020598807154</v>
      </c>
      <c r="G2936" s="11">
        <f t="shared" si="1723"/>
        <v>970.7938272623727</v>
      </c>
      <c r="H2936" s="11">
        <f t="shared" si="1724"/>
        <v>800.04573180851798</v>
      </c>
      <c r="I2936" s="24">
        <f t="shared" si="1739"/>
        <v>683.03020598807154</v>
      </c>
      <c r="J2936" s="12">
        <f t="shared" si="1725"/>
        <v>0.17790283990609984</v>
      </c>
      <c r="K2936" s="24">
        <f t="shared" si="1726"/>
        <v>902.5299021709734</v>
      </c>
      <c r="L2936" s="12">
        <f t="shared" si="1740"/>
        <v>0.12479479936263213</v>
      </c>
      <c r="M2936" s="24">
        <f t="shared" si="1741"/>
        <v>970.7938272623727</v>
      </c>
      <c r="N2936" s="12">
        <f t="shared" si="1727"/>
        <v>0.74105830475257228</v>
      </c>
      <c r="O2936" s="24">
        <f t="shared" si="1728"/>
        <v>650</v>
      </c>
      <c r="P2936" s="12">
        <f t="shared" si="1742"/>
        <v>0.1695439173150044</v>
      </c>
      <c r="Q2936" s="24">
        <f t="shared" si="1743"/>
        <v>800.04573180851798</v>
      </c>
      <c r="R2936" s="12">
        <f t="shared" si="1729"/>
        <v>0.35987598676010107</v>
      </c>
      <c r="S2936" s="24">
        <f t="shared" si="1730"/>
        <v>803.08981284200968</v>
      </c>
      <c r="T2936" s="12">
        <f t="shared" si="1744"/>
        <v>0.17899048460374231</v>
      </c>
      <c r="W2936" s="24">
        <f t="shared" si="1745"/>
        <v>1203.0236644873601</v>
      </c>
      <c r="X2936" s="24">
        <f t="shared" si="1746"/>
        <v>650</v>
      </c>
      <c r="Y2936" s="13">
        <f t="shared" si="1731"/>
        <v>0.23285093588796527</v>
      </c>
      <c r="Z2936" s="24">
        <f t="shared" si="1732"/>
        <v>650.17375845496304</v>
      </c>
      <c r="AA2936" s="24">
        <f t="shared" si="1733"/>
        <v>9542.6614920734519</v>
      </c>
      <c r="AB2936" s="24">
        <f t="shared" si="1747"/>
        <v>1001.534698147939</v>
      </c>
      <c r="AC2936" s="24">
        <f t="shared" si="1748"/>
        <v>800.04573180851798</v>
      </c>
      <c r="AD2936" s="123">
        <f t="shared" si="1749"/>
        <v>14590</v>
      </c>
      <c r="AE2936" s="14">
        <f t="shared" si="1750"/>
        <v>243.16666666666666</v>
      </c>
      <c r="AF2936" s="24">
        <f t="shared" si="1734"/>
        <v>500</v>
      </c>
      <c r="AG2936" s="3">
        <f t="shared" si="1751"/>
        <v>-1</v>
      </c>
      <c r="AH2936" s="14">
        <f t="shared" si="1755"/>
        <v>0</v>
      </c>
      <c r="AI2936" s="14">
        <f t="shared" si="1756"/>
        <v>0</v>
      </c>
      <c r="AJ2936" s="14">
        <f t="shared" si="1757"/>
        <v>0.64999999999999991</v>
      </c>
      <c r="AK2936" s="14">
        <f t="shared" si="1758"/>
        <v>0.87999999999999989</v>
      </c>
      <c r="AL2936" s="24">
        <f t="shared" si="1752"/>
        <v>973.41214404126424</v>
      </c>
      <c r="AM2936" s="14">
        <f t="shared" si="1753"/>
        <v>743.80062359516842</v>
      </c>
      <c r="AN2936" s="138" t="str">
        <f t="shared" si="1754"/>
        <v>modifiée</v>
      </c>
      <c r="AP2936" s="124"/>
    </row>
    <row r="2937" spans="2:42" x14ac:dyDescent="0.25">
      <c r="B2937" s="3">
        <f t="shared" si="1735"/>
        <v>14595</v>
      </c>
      <c r="C2937" s="14">
        <f t="shared" si="1736"/>
        <v>243.25</v>
      </c>
      <c r="D2937" s="11">
        <f t="shared" si="1737"/>
        <v>1154.8312532744108</v>
      </c>
      <c r="E2937" s="11">
        <f t="shared" si="1722"/>
        <v>1229.2513902519308</v>
      </c>
      <c r="F2937" s="11">
        <f t="shared" si="1738"/>
        <v>683.15500078743412</v>
      </c>
      <c r="G2937" s="11">
        <f t="shared" si="1723"/>
        <v>970.96337117968767</v>
      </c>
      <c r="H2937" s="11">
        <f t="shared" si="1724"/>
        <v>800.22472229312177</v>
      </c>
      <c r="I2937" s="24">
        <f t="shared" si="1739"/>
        <v>683.15500078743412</v>
      </c>
      <c r="J2937" s="12">
        <f t="shared" si="1725"/>
        <v>0.17779681500354713</v>
      </c>
      <c r="K2937" s="24">
        <f t="shared" si="1726"/>
        <v>903.06810441563516</v>
      </c>
      <c r="L2937" s="12">
        <f t="shared" si="1740"/>
        <v>0.12470536617255212</v>
      </c>
      <c r="M2937" s="24">
        <f t="shared" si="1741"/>
        <v>970.96337117968767</v>
      </c>
      <c r="N2937" s="12">
        <f t="shared" si="1727"/>
        <v>0.74105830475257228</v>
      </c>
      <c r="O2937" s="24">
        <f t="shared" si="1728"/>
        <v>650</v>
      </c>
      <c r="P2937" s="12">
        <f t="shared" si="1742"/>
        <v>0.16943378124481798</v>
      </c>
      <c r="Q2937" s="24">
        <f t="shared" si="1743"/>
        <v>800.22472229312177</v>
      </c>
      <c r="R2937" s="12">
        <f t="shared" si="1729"/>
        <v>0.36017527480114003</v>
      </c>
      <c r="S2937" s="24">
        <f t="shared" si="1730"/>
        <v>802.42248447807219</v>
      </c>
      <c r="T2937" s="12">
        <f t="shared" si="1744"/>
        <v>0.17905868475854028</v>
      </c>
      <c r="W2937" s="24">
        <f t="shared" si="1745"/>
        <v>1203.2565154232479</v>
      </c>
      <c r="X2937" s="24">
        <f t="shared" si="1746"/>
        <v>650</v>
      </c>
      <c r="Y2937" s="13">
        <f t="shared" si="1731"/>
        <v>0.23284238566976842</v>
      </c>
      <c r="Z2937" s="24">
        <f t="shared" si="1732"/>
        <v>649.8718707170724</v>
      </c>
      <c r="AA2937" s="24">
        <f t="shared" si="1733"/>
        <v>9542.5891018849761</v>
      </c>
      <c r="AB2937" s="24">
        <f t="shared" si="1747"/>
        <v>1001.7406188581849</v>
      </c>
      <c r="AC2937" s="24">
        <f t="shared" si="1748"/>
        <v>800.22472229312177</v>
      </c>
      <c r="AD2937" s="123">
        <f t="shared" si="1749"/>
        <v>14595</v>
      </c>
      <c r="AE2937" s="14">
        <f t="shared" si="1750"/>
        <v>243.25</v>
      </c>
      <c r="AF2937" s="24">
        <f t="shared" si="1734"/>
        <v>500</v>
      </c>
      <c r="AG2937" s="3">
        <f t="shared" si="1751"/>
        <v>-1</v>
      </c>
      <c r="AH2937" s="14">
        <f t="shared" si="1755"/>
        <v>0</v>
      </c>
      <c r="AI2937" s="14">
        <f t="shared" si="1756"/>
        <v>0</v>
      </c>
      <c r="AJ2937" s="14">
        <f t="shared" si="1757"/>
        <v>0.64999999999999991</v>
      </c>
      <c r="AK2937" s="14">
        <f t="shared" si="1758"/>
        <v>0.87999999999999989</v>
      </c>
      <c r="AL2937" s="24">
        <f t="shared" si="1752"/>
        <v>973.60245637041498</v>
      </c>
      <c r="AM2937" s="14">
        <f t="shared" si="1753"/>
        <v>743.94839731758202</v>
      </c>
      <c r="AN2937" s="138" t="str">
        <f t="shared" si="1754"/>
        <v>modifiée</v>
      </c>
      <c r="AP2937" s="124"/>
    </row>
    <row r="2938" spans="2:42" x14ac:dyDescent="0.25">
      <c r="B2938" s="3">
        <f t="shared" si="1735"/>
        <v>14600</v>
      </c>
      <c r="C2938" s="14">
        <f t="shared" si="1736"/>
        <v>243.33333333333334</v>
      </c>
      <c r="D2938" s="11">
        <f t="shared" si="1737"/>
        <v>1154.8825478987587</v>
      </c>
      <c r="E2938" s="11">
        <f t="shared" si="1722"/>
        <v>1229.4721656783031</v>
      </c>
      <c r="F2938" s="11">
        <f t="shared" si="1738"/>
        <v>683.27970615360664</v>
      </c>
      <c r="G2938" s="11">
        <f t="shared" si="1723"/>
        <v>971.1328049609325</v>
      </c>
      <c r="H2938" s="11">
        <f t="shared" si="1724"/>
        <v>800.40378097788027</v>
      </c>
      <c r="I2938" s="24">
        <f t="shared" si="1739"/>
        <v>683.27970615360664</v>
      </c>
      <c r="J2938" s="12">
        <f t="shared" si="1725"/>
        <v>0.17769051003129288</v>
      </c>
      <c r="K2938" s="24">
        <f t="shared" si="1726"/>
        <v>903.60837316587197</v>
      </c>
      <c r="L2938" s="12">
        <f t="shared" si="1740"/>
        <v>0.12461578349005552</v>
      </c>
      <c r="M2938" s="24">
        <f t="shared" si="1741"/>
        <v>971.1328049609325</v>
      </c>
      <c r="N2938" s="12">
        <f t="shared" si="1727"/>
        <v>0.74105830475257228</v>
      </c>
      <c r="O2938" s="24">
        <f t="shared" si="1728"/>
        <v>650</v>
      </c>
      <c r="P2938" s="12">
        <f t="shared" si="1742"/>
        <v>0.16932373153840258</v>
      </c>
      <c r="Q2938" s="24">
        <f t="shared" si="1743"/>
        <v>800.40378097788027</v>
      </c>
      <c r="R2938" s="12">
        <f t="shared" si="1729"/>
        <v>0.36047362693194973</v>
      </c>
      <c r="S2938" s="24">
        <f t="shared" si="1730"/>
        <v>801.75834585552946</v>
      </c>
      <c r="T2938" s="12">
        <f t="shared" si="1744"/>
        <v>0.1791263065699745</v>
      </c>
      <c r="W2938" s="24">
        <f t="shared" si="1745"/>
        <v>1203.4893578089177</v>
      </c>
      <c r="X2938" s="24">
        <f t="shared" si="1746"/>
        <v>650</v>
      </c>
      <c r="Y2938" s="13">
        <f t="shared" si="1731"/>
        <v>0.23283384802522097</v>
      </c>
      <c r="Z2938" s="24">
        <f t="shared" si="1732"/>
        <v>649.57019673463492</v>
      </c>
      <c r="AA2938" s="24">
        <f t="shared" si="1733"/>
        <v>9542.5170483409674</v>
      </c>
      <c r="AB2938" s="24">
        <f t="shared" si="1747"/>
        <v>1001.9465693933989</v>
      </c>
      <c r="AC2938" s="24">
        <f t="shared" si="1748"/>
        <v>800.40378097788027</v>
      </c>
      <c r="AD2938" s="123">
        <f t="shared" si="1749"/>
        <v>14600</v>
      </c>
      <c r="AE2938" s="14">
        <f t="shared" si="1750"/>
        <v>243.33333333333334</v>
      </c>
      <c r="AF2938" s="24">
        <f t="shared" si="1734"/>
        <v>500</v>
      </c>
      <c r="AG2938" s="3">
        <f t="shared" si="1751"/>
        <v>-1</v>
      </c>
      <c r="AH2938" s="14">
        <f t="shared" si="1755"/>
        <v>0</v>
      </c>
      <c r="AI2938" s="14">
        <f t="shared" si="1756"/>
        <v>0</v>
      </c>
      <c r="AJ2938" s="14">
        <f t="shared" si="1757"/>
        <v>0.64999999999999991</v>
      </c>
      <c r="AK2938" s="14">
        <f t="shared" si="1758"/>
        <v>0.87999999999999989</v>
      </c>
      <c r="AL2938" s="24">
        <f t="shared" si="1752"/>
        <v>973.79279230000111</v>
      </c>
      <c r="AM2938" s="14">
        <f t="shared" si="1753"/>
        <v>744.0962267910844</v>
      </c>
      <c r="AN2938" s="138" t="str">
        <f t="shared" si="1754"/>
        <v>modifiée</v>
      </c>
      <c r="AP2938" s="124"/>
    </row>
    <row r="2939" spans="2:42" x14ac:dyDescent="0.25">
      <c r="B2939" s="3">
        <f t="shared" si="1735"/>
        <v>14605</v>
      </c>
      <c r="C2939" s="14">
        <f t="shared" si="1736"/>
        <v>243.41666666666666</v>
      </c>
      <c r="D2939" s="11">
        <f t="shared" si="1737"/>
        <v>1154.9338249684777</v>
      </c>
      <c r="E2939" s="11">
        <f t="shared" si="1722"/>
        <v>1229.6929411046754</v>
      </c>
      <c r="F2939" s="11">
        <f t="shared" si="1738"/>
        <v>683.40432193709671</v>
      </c>
      <c r="G2939" s="11">
        <f t="shared" si="1723"/>
        <v>971.30212869247089</v>
      </c>
      <c r="H2939" s="11">
        <f t="shared" si="1724"/>
        <v>800.58290728445024</v>
      </c>
      <c r="I2939" s="24">
        <f t="shared" si="1739"/>
        <v>683.40432193709671</v>
      </c>
      <c r="J2939" s="12">
        <f t="shared" si="1725"/>
        <v>0.17758392408855897</v>
      </c>
      <c r="K2939" s="24">
        <f t="shared" si="1726"/>
        <v>904.15071927524252</v>
      </c>
      <c r="L2939" s="12">
        <f t="shared" si="1740"/>
        <v>0.12452605078020752</v>
      </c>
      <c r="M2939" s="24">
        <f t="shared" si="1741"/>
        <v>971.30212869247089</v>
      </c>
      <c r="N2939" s="12">
        <f t="shared" si="1727"/>
        <v>0.74105830475257228</v>
      </c>
      <c r="O2939" s="24">
        <f t="shared" si="1728"/>
        <v>650</v>
      </c>
      <c r="P2939" s="12">
        <f t="shared" si="1742"/>
        <v>0.16921376812665476</v>
      </c>
      <c r="Q2939" s="24">
        <f t="shared" si="1743"/>
        <v>800.58290728445024</v>
      </c>
      <c r="R2939" s="12">
        <f t="shared" si="1729"/>
        <v>0.36077104651252173</v>
      </c>
      <c r="S2939" s="24">
        <f t="shared" si="1730"/>
        <v>801.09737643115477</v>
      </c>
      <c r="T2939" s="12">
        <f t="shared" si="1744"/>
        <v>0.17919335243418166</v>
      </c>
      <c r="W2939" s="24">
        <f t="shared" si="1745"/>
        <v>1203.7221916569429</v>
      </c>
      <c r="X2939" s="24">
        <f t="shared" si="1746"/>
        <v>650</v>
      </c>
      <c r="Y2939" s="13">
        <f t="shared" si="1731"/>
        <v>0.23282532290586594</v>
      </c>
      <c r="Z2939" s="24">
        <f t="shared" si="1732"/>
        <v>649.26873619331218</v>
      </c>
      <c r="AA2939" s="24">
        <f t="shared" si="1733"/>
        <v>9542.4453296346092</v>
      </c>
      <c r="AB2939" s="24">
        <f t="shared" si="1747"/>
        <v>1002.1525494706966</v>
      </c>
      <c r="AC2939" s="24">
        <f t="shared" si="1748"/>
        <v>800.58290728445024</v>
      </c>
      <c r="AD2939" s="123">
        <f t="shared" si="1749"/>
        <v>14605</v>
      </c>
      <c r="AE2939" s="14">
        <f t="shared" si="1750"/>
        <v>243.41666666666666</v>
      </c>
      <c r="AF2939" s="24">
        <f t="shared" si="1734"/>
        <v>500</v>
      </c>
      <c r="AG2939" s="3">
        <f t="shared" si="1751"/>
        <v>-1</v>
      </c>
      <c r="AH2939" s="14">
        <f t="shared" si="1755"/>
        <v>0</v>
      </c>
      <c r="AI2939" s="14">
        <f t="shared" si="1756"/>
        <v>0</v>
      </c>
      <c r="AJ2939" s="14">
        <f t="shared" si="1757"/>
        <v>0.64999999999999991</v>
      </c>
      <c r="AK2939" s="14">
        <f t="shared" si="1758"/>
        <v>0.87999999999999989</v>
      </c>
      <c r="AL2939" s="24">
        <f t="shared" si="1752"/>
        <v>973.98315156483159</v>
      </c>
      <c r="AM2939" s="14">
        <f t="shared" si="1753"/>
        <v>744.24411147272019</v>
      </c>
      <c r="AN2939" s="138" t="str">
        <f t="shared" si="1754"/>
        <v>modifiée</v>
      </c>
      <c r="AP2939" s="124"/>
    </row>
    <row r="2940" spans="2:42" x14ac:dyDescent="0.25">
      <c r="B2940" s="3">
        <f t="shared" si="1735"/>
        <v>14610</v>
      </c>
      <c r="C2940" s="14">
        <f t="shared" si="1736"/>
        <v>243.5</v>
      </c>
      <c r="D2940" s="11">
        <f t="shared" si="1737"/>
        <v>1154.9850844955793</v>
      </c>
      <c r="E2940" s="11">
        <f t="shared" si="1722"/>
        <v>1229.9137165310476</v>
      </c>
      <c r="F2940" s="11">
        <f t="shared" si="1738"/>
        <v>683.52884798787693</v>
      </c>
      <c r="G2940" s="11">
        <f t="shared" si="1723"/>
        <v>971.4713424605975</v>
      </c>
      <c r="H2940" s="11">
        <f t="shared" si="1724"/>
        <v>800.76210063688438</v>
      </c>
      <c r="I2940" s="24">
        <f t="shared" si="1739"/>
        <v>683.52884798787693</v>
      </c>
      <c r="J2940" s="12">
        <f t="shared" si="1725"/>
        <v>0.17747705627185761</v>
      </c>
      <c r="K2940" s="24">
        <f t="shared" si="1726"/>
        <v>904.69515366787687</v>
      </c>
      <c r="L2940" s="12">
        <f t="shared" si="1740"/>
        <v>0.12443616750624642</v>
      </c>
      <c r="M2940" s="24">
        <f t="shared" si="1741"/>
        <v>971.4713424605975</v>
      </c>
      <c r="N2940" s="12">
        <f t="shared" si="1727"/>
        <v>0.74105830475257228</v>
      </c>
      <c r="O2940" s="24">
        <f t="shared" si="1728"/>
        <v>650</v>
      </c>
      <c r="P2940" s="12">
        <f t="shared" si="1742"/>
        <v>0.16910389094042039</v>
      </c>
      <c r="Q2940" s="24">
        <f t="shared" si="1743"/>
        <v>800.76210063688438</v>
      </c>
      <c r="R2940" s="12">
        <f t="shared" si="1729"/>
        <v>0.36106753689373122</v>
      </c>
      <c r="S2940" s="24">
        <f t="shared" si="1730"/>
        <v>800.43955582349918</v>
      </c>
      <c r="T2940" s="12">
        <f t="shared" si="1744"/>
        <v>0.17925982473915164</v>
      </c>
      <c r="W2940" s="24">
        <f t="shared" si="1745"/>
        <v>1203.9550169798488</v>
      </c>
      <c r="X2940" s="24">
        <f t="shared" si="1746"/>
        <v>650</v>
      </c>
      <c r="Y2940" s="13">
        <f t="shared" si="1731"/>
        <v>0.23281681026352324</v>
      </c>
      <c r="Z2940" s="24">
        <f t="shared" si="1732"/>
        <v>648.96748877997084</v>
      </c>
      <c r="AA2940" s="24">
        <f t="shared" si="1733"/>
        <v>9542.3739439699912</v>
      </c>
      <c r="AB2940" s="24">
        <f t="shared" si="1747"/>
        <v>1002.3585588083665</v>
      </c>
      <c r="AC2940" s="24">
        <f t="shared" si="1748"/>
        <v>800.76210063688438</v>
      </c>
      <c r="AD2940" s="123">
        <f t="shared" si="1749"/>
        <v>14610</v>
      </c>
      <c r="AE2940" s="14">
        <f t="shared" si="1750"/>
        <v>243.5</v>
      </c>
      <c r="AF2940" s="24">
        <f t="shared" si="1734"/>
        <v>500</v>
      </c>
      <c r="AG2940" s="3">
        <f t="shared" si="1751"/>
        <v>-1</v>
      </c>
      <c r="AH2940" s="14">
        <f t="shared" si="1755"/>
        <v>0</v>
      </c>
      <c r="AI2940" s="14">
        <f t="shared" si="1756"/>
        <v>0</v>
      </c>
      <c r="AJ2940" s="14">
        <f t="shared" si="1757"/>
        <v>0.64999999999999991</v>
      </c>
      <c r="AK2940" s="14">
        <f t="shared" si="1758"/>
        <v>0.87999999999999989</v>
      </c>
      <c r="AL2940" s="24">
        <f t="shared" si="1752"/>
        <v>974.17353390083372</v>
      </c>
      <c r="AM2940" s="14">
        <f t="shared" si="1753"/>
        <v>744.39205082181866</v>
      </c>
      <c r="AN2940" s="138" t="str">
        <f t="shared" si="1754"/>
        <v>modifiée</v>
      </c>
      <c r="AP2940" s="124"/>
    </row>
    <row r="2941" spans="2:42" x14ac:dyDescent="0.25">
      <c r="B2941" s="3">
        <f t="shared" si="1735"/>
        <v>14615</v>
      </c>
      <c r="C2941" s="14">
        <f t="shared" si="1736"/>
        <v>243.58333333333334</v>
      </c>
      <c r="D2941" s="11">
        <f t="shared" si="1737"/>
        <v>1155.0363264920625</v>
      </c>
      <c r="E2941" s="11">
        <f t="shared" si="1722"/>
        <v>1230.1344919574199</v>
      </c>
      <c r="F2941" s="11">
        <f t="shared" si="1738"/>
        <v>683.65328415538318</v>
      </c>
      <c r="G2941" s="11">
        <f t="shared" si="1723"/>
        <v>971.64044635153789</v>
      </c>
      <c r="H2941" s="11">
        <f t="shared" si="1724"/>
        <v>800.9413604616235</v>
      </c>
      <c r="I2941" s="24">
        <f t="shared" si="1739"/>
        <v>683.65328415538318</v>
      </c>
      <c r="J2941" s="12">
        <f t="shared" si="1725"/>
        <v>0.17736990567499125</v>
      </c>
      <c r="K2941" s="24">
        <f t="shared" si="1726"/>
        <v>905.24168733901297</v>
      </c>
      <c r="L2941" s="12">
        <f t="shared" si="1740"/>
        <v>0.12434613312962599</v>
      </c>
      <c r="M2941" s="24">
        <f t="shared" si="1741"/>
        <v>971.64044635153789</v>
      </c>
      <c r="N2941" s="12">
        <f t="shared" si="1727"/>
        <v>0.74105830475257228</v>
      </c>
      <c r="O2941" s="24">
        <f t="shared" si="1728"/>
        <v>650</v>
      </c>
      <c r="P2941" s="12">
        <f t="shared" si="1742"/>
        <v>0.16899409991068581</v>
      </c>
      <c r="Q2941" s="24">
        <f t="shared" si="1743"/>
        <v>800.9413604616235</v>
      </c>
      <c r="R2941" s="12">
        <f t="shared" si="1729"/>
        <v>0.36136310141729555</v>
      </c>
      <c r="S2941" s="24">
        <f t="shared" si="1730"/>
        <v>799.78486381141738</v>
      </c>
      <c r="T2941" s="12">
        <f t="shared" si="1744"/>
        <v>0.17932572586481299</v>
      </c>
      <c r="W2941" s="24">
        <f t="shared" si="1745"/>
        <v>1204.1878337901123</v>
      </c>
      <c r="X2941" s="24">
        <f t="shared" si="1746"/>
        <v>650</v>
      </c>
      <c r="Y2941" s="13">
        <f t="shared" si="1731"/>
        <v>0.23280831005029692</v>
      </c>
      <c r="Z2941" s="24">
        <f t="shared" si="1732"/>
        <v>648.66645418268831</v>
      </c>
      <c r="AA2941" s="24">
        <f t="shared" si="1733"/>
        <v>9542.3028895624338</v>
      </c>
      <c r="AB2941" s="24">
        <f t="shared" si="1747"/>
        <v>1002.564597125868</v>
      </c>
      <c r="AC2941" s="24">
        <f t="shared" si="1748"/>
        <v>800.9413604616235</v>
      </c>
      <c r="AD2941" s="123">
        <f t="shared" si="1749"/>
        <v>14615</v>
      </c>
      <c r="AE2941" s="14">
        <f t="shared" si="1750"/>
        <v>243.58333333333334</v>
      </c>
      <c r="AF2941" s="24">
        <f t="shared" si="1734"/>
        <v>500</v>
      </c>
      <c r="AG2941" s="3">
        <f t="shared" si="1751"/>
        <v>-1</v>
      </c>
      <c r="AH2941" s="14">
        <f t="shared" si="1755"/>
        <v>0</v>
      </c>
      <c r="AI2941" s="14">
        <f t="shared" si="1756"/>
        <v>0</v>
      </c>
      <c r="AJ2941" s="14">
        <f t="shared" si="1757"/>
        <v>0.64999999999999991</v>
      </c>
      <c r="AK2941" s="14">
        <f t="shared" si="1758"/>
        <v>0.87999999999999989</v>
      </c>
      <c r="AL2941" s="24">
        <f t="shared" si="1752"/>
        <v>974.36393904504916</v>
      </c>
      <c r="AM2941" s="14">
        <f t="shared" si="1753"/>
        <v>744.54004429998588</v>
      </c>
      <c r="AN2941" s="138" t="str">
        <f t="shared" si="1754"/>
        <v>modifiée</v>
      </c>
      <c r="AP2941" s="124"/>
    </row>
    <row r="2942" spans="2:42" x14ac:dyDescent="0.25">
      <c r="B2942" s="3">
        <f t="shared" si="1735"/>
        <v>14620</v>
      </c>
      <c r="C2942" s="14">
        <f t="shared" si="1736"/>
        <v>243.66666666666666</v>
      </c>
      <c r="D2942" s="11">
        <f t="shared" si="1737"/>
        <v>1155.0875509699142</v>
      </c>
      <c r="E2942" s="11">
        <f t="shared" si="1722"/>
        <v>1230.3552673837921</v>
      </c>
      <c r="F2942" s="11">
        <f t="shared" si="1738"/>
        <v>683.7776302885128</v>
      </c>
      <c r="G2942" s="11">
        <f t="shared" si="1723"/>
        <v>971.80944045144861</v>
      </c>
      <c r="H2942" s="11">
        <f t="shared" si="1724"/>
        <v>801.12068618748833</v>
      </c>
      <c r="I2942" s="24">
        <f t="shared" si="1739"/>
        <v>683.7776302885128</v>
      </c>
      <c r="J2942" s="12">
        <f t="shared" si="1725"/>
        <v>0.17726247138905166</v>
      </c>
      <c r="K2942" s="24">
        <f t="shared" si="1726"/>
        <v>905.79033135553789</v>
      </c>
      <c r="L2942" s="12">
        <f t="shared" si="1740"/>
        <v>0.12425594710998095</v>
      </c>
      <c r="M2942" s="24">
        <f t="shared" si="1741"/>
        <v>971.80944045144861</v>
      </c>
      <c r="N2942" s="12">
        <f t="shared" si="1727"/>
        <v>0.74105830475257228</v>
      </c>
      <c r="O2942" s="24">
        <f t="shared" si="1728"/>
        <v>650</v>
      </c>
      <c r="P2942" s="12">
        <f t="shared" si="1742"/>
        <v>0.16888439496843879</v>
      </c>
      <c r="Q2942" s="24">
        <f t="shared" si="1743"/>
        <v>801.12068618748833</v>
      </c>
      <c r="R2942" s="12">
        <f t="shared" si="1729"/>
        <v>0.36165774341573154</v>
      </c>
      <c r="S2942" s="24">
        <f t="shared" si="1730"/>
        <v>799.13328033261075</v>
      </c>
      <c r="T2942" s="12">
        <f t="shared" si="1744"/>
        <v>0.17939105818296019</v>
      </c>
      <c r="W2942" s="24">
        <f t="shared" si="1745"/>
        <v>1204.4206421001627</v>
      </c>
      <c r="X2942" s="24">
        <f t="shared" si="1746"/>
        <v>650</v>
      </c>
      <c r="Y2942" s="13">
        <f t="shared" si="1731"/>
        <v>0.23279982221856493</v>
      </c>
      <c r="Z2942" s="24">
        <f t="shared" si="1732"/>
        <v>648.36563209073574</v>
      </c>
      <c r="AA2942" s="24">
        <f t="shared" si="1733"/>
        <v>9542.2321646380587</v>
      </c>
      <c r="AB2942" s="24">
        <f t="shared" si="1747"/>
        <v>1002.7706641438256</v>
      </c>
      <c r="AC2942" s="24">
        <f t="shared" si="1748"/>
        <v>801.12068618748833</v>
      </c>
      <c r="AD2942" s="123">
        <f t="shared" si="1749"/>
        <v>14620</v>
      </c>
      <c r="AE2942" s="14">
        <f t="shared" si="1750"/>
        <v>243.66666666666666</v>
      </c>
      <c r="AF2942" s="24">
        <f t="shared" si="1734"/>
        <v>500</v>
      </c>
      <c r="AG2942" s="3">
        <f t="shared" si="1751"/>
        <v>-1</v>
      </c>
      <c r="AH2942" s="14">
        <f t="shared" si="1755"/>
        <v>0</v>
      </c>
      <c r="AI2942" s="14">
        <f t="shared" si="1756"/>
        <v>0</v>
      </c>
      <c r="AJ2942" s="14">
        <f t="shared" si="1757"/>
        <v>0.64999999999999991</v>
      </c>
      <c r="AK2942" s="14">
        <f t="shared" si="1758"/>
        <v>0.87999999999999989</v>
      </c>
      <c r="AL2942" s="24">
        <f t="shared" si="1752"/>
        <v>974.55436673562986</v>
      </c>
      <c r="AM2942" s="14">
        <f t="shared" si="1753"/>
        <v>744.6880913710969</v>
      </c>
      <c r="AN2942" s="138" t="str">
        <f t="shared" si="1754"/>
        <v>modifiée</v>
      </c>
      <c r="AP2942" s="124"/>
    </row>
    <row r="2943" spans="2:42" x14ac:dyDescent="0.25">
      <c r="B2943" s="3">
        <f t="shared" si="1735"/>
        <v>14625</v>
      </c>
      <c r="C2943" s="14">
        <f t="shared" si="1736"/>
        <v>243.75</v>
      </c>
      <c r="D2943" s="11">
        <f t="shared" si="1737"/>
        <v>1155.1387579411087</v>
      </c>
      <c r="E2943" s="11">
        <f t="shared" si="1722"/>
        <v>1230.5760428101644</v>
      </c>
      <c r="F2943" s="11">
        <f t="shared" si="1738"/>
        <v>683.90188623562278</v>
      </c>
      <c r="G2943" s="11">
        <f t="shared" si="1723"/>
        <v>971.97832484641708</v>
      </c>
      <c r="H2943" s="11">
        <f t="shared" si="1724"/>
        <v>801.30007724567133</v>
      </c>
      <c r="I2943" s="24">
        <f t="shared" si="1739"/>
        <v>683.90188623562278</v>
      </c>
      <c r="J2943" s="12">
        <f t="shared" si="1725"/>
        <v>0.17715475250241935</v>
      </c>
      <c r="K2943" s="24">
        <f t="shared" si="1726"/>
        <v>906.34109685653436</v>
      </c>
      <c r="L2943" s="12">
        <f t="shared" si="1740"/>
        <v>0.12416560890514905</v>
      </c>
      <c r="M2943" s="24">
        <f t="shared" si="1741"/>
        <v>971.97832484641708</v>
      </c>
      <c r="N2943" s="12">
        <f t="shared" si="1727"/>
        <v>0.74105830475257228</v>
      </c>
      <c r="O2943" s="24">
        <f t="shared" si="1728"/>
        <v>650</v>
      </c>
      <c r="P2943" s="12">
        <f t="shared" si="1742"/>
        <v>0.16877477604477265</v>
      </c>
      <c r="Q2943" s="24">
        <f t="shared" si="1743"/>
        <v>801.30007724567133</v>
      </c>
      <c r="R2943" s="12">
        <f t="shared" si="1729"/>
        <v>0.36195146621231583</v>
      </c>
      <c r="S2943" s="24">
        <f t="shared" si="1730"/>
        <v>798.48478548218452</v>
      </c>
      <c r="T2943" s="12">
        <f t="shared" si="1744"/>
        <v>0.17945582405729882</v>
      </c>
      <c r="W2943" s="24">
        <f t="shared" si="1745"/>
        <v>1204.6534419223813</v>
      </c>
      <c r="X2943" s="24">
        <f t="shared" si="1746"/>
        <v>650</v>
      </c>
      <c r="Y2943" s="13">
        <f t="shared" si="1731"/>
        <v>0.23279134672097868</v>
      </c>
      <c r="Z2943" s="24">
        <f t="shared" si="1732"/>
        <v>648.06502219457798</v>
      </c>
      <c r="AA2943" s="24">
        <f t="shared" si="1733"/>
        <v>9542.1617674337576</v>
      </c>
      <c r="AB2943" s="24">
        <f t="shared" si="1747"/>
        <v>1002.9767595840262</v>
      </c>
      <c r="AC2943" s="24">
        <f t="shared" si="1748"/>
        <v>801.30007724567133</v>
      </c>
      <c r="AD2943" s="123">
        <f t="shared" si="1749"/>
        <v>14625</v>
      </c>
      <c r="AE2943" s="14">
        <f t="shared" si="1750"/>
        <v>243.75</v>
      </c>
      <c r="AF2943" s="24">
        <f t="shared" si="1734"/>
        <v>500</v>
      </c>
      <c r="AG2943" s="3">
        <f t="shared" si="1751"/>
        <v>-1</v>
      </c>
      <c r="AH2943" s="14">
        <f t="shared" si="1755"/>
        <v>0</v>
      </c>
      <c r="AI2943" s="14">
        <f t="shared" si="1756"/>
        <v>0</v>
      </c>
      <c r="AJ2943" s="14">
        <f t="shared" si="1757"/>
        <v>0.64999999999999991</v>
      </c>
      <c r="AK2943" s="14">
        <f t="shared" si="1758"/>
        <v>0.87999999999999989</v>
      </c>
      <c r="AL2943" s="24">
        <f t="shared" si="1752"/>
        <v>974.74481671183469</v>
      </c>
      <c r="AM2943" s="14">
        <f t="shared" si="1753"/>
        <v>744.83619150128811</v>
      </c>
      <c r="AN2943" s="138" t="str">
        <f t="shared" si="1754"/>
        <v>modifiée</v>
      </c>
      <c r="AP2943" s="124"/>
    </row>
    <row r="2944" spans="2:42" x14ac:dyDescent="0.25">
      <c r="B2944" s="3">
        <f t="shared" si="1735"/>
        <v>14630</v>
      </c>
      <c r="C2944" s="14">
        <f t="shared" si="1736"/>
        <v>243.83333333333334</v>
      </c>
      <c r="D2944" s="11">
        <f t="shared" si="1737"/>
        <v>1155.189947417608</v>
      </c>
      <c r="E2944" s="11">
        <f t="shared" si="1722"/>
        <v>1230.7968182365366</v>
      </c>
      <c r="F2944" s="11">
        <f t="shared" si="1738"/>
        <v>684.02605184452796</v>
      </c>
      <c r="G2944" s="11">
        <f t="shared" si="1723"/>
        <v>972.14709962246184</v>
      </c>
      <c r="H2944" s="11">
        <f t="shared" si="1724"/>
        <v>801.47953306972863</v>
      </c>
      <c r="I2944" s="24">
        <f t="shared" si="1739"/>
        <v>684.02605184452796</v>
      </c>
      <c r="J2944" s="12">
        <f t="shared" si="1725"/>
        <v>0.17704674810076354</v>
      </c>
      <c r="K2944" s="24">
        <f t="shared" si="1726"/>
        <v>906.89399505383074</v>
      </c>
      <c r="L2944" s="12">
        <f t="shared" si="1740"/>
        <v>0.12407511797114491</v>
      </c>
      <c r="M2944" s="24">
        <f t="shared" si="1741"/>
        <v>972.14709962246184</v>
      </c>
      <c r="N2944" s="12">
        <f t="shared" si="1727"/>
        <v>0.74105830475257228</v>
      </c>
      <c r="O2944" s="24">
        <f t="shared" si="1728"/>
        <v>650</v>
      </c>
      <c r="P2944" s="12">
        <f t="shared" si="1742"/>
        <v>0.16866524307078179</v>
      </c>
      <c r="Q2944" s="24">
        <f t="shared" si="1743"/>
        <v>801.47953306972863</v>
      </c>
      <c r="R2944" s="12">
        <f t="shared" si="1729"/>
        <v>0.36224427312104668</v>
      </c>
      <c r="S2944" s="24">
        <f t="shared" si="1730"/>
        <v>797.83935951121953</v>
      </c>
      <c r="T2944" s="12">
        <f t="shared" si="1744"/>
        <v>0.17952002584339094</v>
      </c>
      <c r="W2944" s="24">
        <f t="shared" si="1745"/>
        <v>1204.8862332691021</v>
      </c>
      <c r="X2944" s="24">
        <f t="shared" si="1746"/>
        <v>650</v>
      </c>
      <c r="Y2944" s="13">
        <f t="shared" si="1731"/>
        <v>0.23278288351046322</v>
      </c>
      <c r="Z2944" s="24">
        <f t="shared" si="1732"/>
        <v>647.7646241858622</v>
      </c>
      <c r="AA2944" s="24">
        <f t="shared" si="1733"/>
        <v>9542.0916961972216</v>
      </c>
      <c r="AB2944" s="24">
        <f t="shared" si="1747"/>
        <v>1003.1828831694154</v>
      </c>
      <c r="AC2944" s="24">
        <f t="shared" si="1748"/>
        <v>801.47953306972863</v>
      </c>
      <c r="AD2944" s="123">
        <f t="shared" si="1749"/>
        <v>14630</v>
      </c>
      <c r="AE2944" s="14">
        <f t="shared" si="1750"/>
        <v>243.83333333333334</v>
      </c>
      <c r="AF2944" s="24">
        <f t="shared" si="1734"/>
        <v>500</v>
      </c>
      <c r="AG2944" s="3">
        <f t="shared" si="1751"/>
        <v>-1</v>
      </c>
      <c r="AH2944" s="14">
        <f t="shared" si="1755"/>
        <v>0</v>
      </c>
      <c r="AI2944" s="14">
        <f t="shared" si="1756"/>
        <v>0</v>
      </c>
      <c r="AJ2944" s="14">
        <f t="shared" si="1757"/>
        <v>0.64999999999999991</v>
      </c>
      <c r="AK2944" s="14">
        <f t="shared" si="1758"/>
        <v>0.87999999999999989</v>
      </c>
      <c r="AL2944" s="24">
        <f t="shared" si="1752"/>
        <v>974.93528871402543</v>
      </c>
      <c r="AM2944" s="14">
        <f t="shared" si="1753"/>
        <v>744.98434415894872</v>
      </c>
      <c r="AN2944" s="138" t="str">
        <f t="shared" si="1754"/>
        <v>modifiée</v>
      </c>
      <c r="AP2944" s="124"/>
    </row>
    <row r="2945" spans="2:42" x14ac:dyDescent="0.25">
      <c r="B2945" s="3">
        <f t="shared" si="1735"/>
        <v>14635</v>
      </c>
      <c r="C2945" s="14">
        <f t="shared" si="1736"/>
        <v>243.91666666666666</v>
      </c>
      <c r="D2945" s="11">
        <f t="shared" si="1737"/>
        <v>1155.2411194113627</v>
      </c>
      <c r="E2945" s="11">
        <f t="shared" si="1722"/>
        <v>1231.0175936629087</v>
      </c>
      <c r="F2945" s="11">
        <f t="shared" si="1738"/>
        <v>684.15012696249914</v>
      </c>
      <c r="G2945" s="11">
        <f t="shared" si="1723"/>
        <v>972.31576486553263</v>
      </c>
      <c r="H2945" s="11">
        <f t="shared" si="1724"/>
        <v>801.65905309557206</v>
      </c>
      <c r="I2945" s="24">
        <f t="shared" si="1739"/>
        <v>684.15012696249914</v>
      </c>
      <c r="J2945" s="12">
        <f t="shared" si="1725"/>
        <v>0.17693845726704147</v>
      </c>
      <c r="K2945" s="24">
        <f t="shared" si="1726"/>
        <v>907.44903723255675</v>
      </c>
      <c r="L2945" s="12">
        <f t="shared" si="1740"/>
        <v>0.12398447376216211</v>
      </c>
      <c r="M2945" s="24">
        <f t="shared" si="1741"/>
        <v>972.31576486553263</v>
      </c>
      <c r="N2945" s="12">
        <f t="shared" si="1727"/>
        <v>0.74105830475257228</v>
      </c>
      <c r="O2945" s="24">
        <f t="shared" si="1728"/>
        <v>650</v>
      </c>
      <c r="P2945" s="12">
        <f t="shared" si="1742"/>
        <v>0.16855579597757961</v>
      </c>
      <c r="Q2945" s="24">
        <f t="shared" si="1743"/>
        <v>801.65905309557206</v>
      </c>
      <c r="R2945" s="12">
        <f t="shared" si="1729"/>
        <v>0.36253616744660644</v>
      </c>
      <c r="S2945" s="24">
        <f t="shared" si="1730"/>
        <v>797.19698282535728</v>
      </c>
      <c r="T2945" s="12">
        <f t="shared" si="1744"/>
        <v>0.17958366588866018</v>
      </c>
      <c r="W2945" s="24">
        <f t="shared" si="1745"/>
        <v>1205.1190161526126</v>
      </c>
      <c r="X2945" s="24">
        <f t="shared" si="1746"/>
        <v>650</v>
      </c>
      <c r="Y2945" s="13">
        <f t="shared" si="1731"/>
        <v>0.23277443254021446</v>
      </c>
      <c r="Z2945" s="24">
        <f t="shared" si="1732"/>
        <v>647.4644377574009</v>
      </c>
      <c r="AA2945" s="24">
        <f t="shared" si="1733"/>
        <v>9542.021949186832</v>
      </c>
      <c r="AB2945" s="24">
        <f t="shared" si="1747"/>
        <v>1003.3890346240923</v>
      </c>
      <c r="AC2945" s="24">
        <f t="shared" si="1748"/>
        <v>801.65905309557206</v>
      </c>
      <c r="AD2945" s="123">
        <f t="shared" si="1749"/>
        <v>14635</v>
      </c>
      <c r="AE2945" s="14">
        <f t="shared" si="1750"/>
        <v>243.91666666666666</v>
      </c>
      <c r="AF2945" s="24">
        <f t="shared" si="1734"/>
        <v>500</v>
      </c>
      <c r="AG2945" s="3">
        <f t="shared" si="1751"/>
        <v>-1</v>
      </c>
      <c r="AH2945" s="14">
        <f t="shared" si="1755"/>
        <v>0</v>
      </c>
      <c r="AI2945" s="14">
        <f t="shared" si="1756"/>
        <v>0</v>
      </c>
      <c r="AJ2945" s="14">
        <f t="shared" si="1757"/>
        <v>0.64999999999999991</v>
      </c>
      <c r="AK2945" s="14">
        <f t="shared" si="1758"/>
        <v>0.87999999999999989</v>
      </c>
      <c r="AL2945" s="24">
        <f t="shared" si="1752"/>
        <v>975.1257824836631</v>
      </c>
      <c r="AM2945" s="14">
        <f t="shared" si="1753"/>
        <v>745.13254881471357</v>
      </c>
      <c r="AN2945" s="138" t="str">
        <f t="shared" si="1754"/>
        <v>modifiée</v>
      </c>
      <c r="AP2945" s="124"/>
    </row>
    <row r="2946" spans="2:42" x14ac:dyDescent="0.25">
      <c r="B2946" s="3">
        <f t="shared" si="1735"/>
        <v>14640</v>
      </c>
      <c r="C2946" s="14">
        <f t="shared" si="1736"/>
        <v>244</v>
      </c>
      <c r="D2946" s="11">
        <f t="shared" si="1737"/>
        <v>1155.2922739343096</v>
      </c>
      <c r="E2946" s="11">
        <f t="shared" si="1722"/>
        <v>1231.2383690892809</v>
      </c>
      <c r="F2946" s="11">
        <f t="shared" si="1738"/>
        <v>684.27411143626125</v>
      </c>
      <c r="G2946" s="11">
        <f t="shared" si="1723"/>
        <v>972.4843206615102</v>
      </c>
      <c r="H2946" s="11">
        <f t="shared" si="1724"/>
        <v>801.83863676146075</v>
      </c>
      <c r="I2946" s="24">
        <f t="shared" si="1739"/>
        <v>684.27411143626125</v>
      </c>
      <c r="J2946" s="12">
        <f t="shared" si="1725"/>
        <v>0.1768298790814988</v>
      </c>
      <c r="K2946" s="24">
        <f t="shared" si="1726"/>
        <v>908.00623475170312</v>
      </c>
      <c r="L2946" s="12">
        <f t="shared" si="1740"/>
        <v>0.1238936757306157</v>
      </c>
      <c r="M2946" s="24">
        <f t="shared" si="1741"/>
        <v>972.4843206615102</v>
      </c>
      <c r="N2946" s="12">
        <f t="shared" si="1727"/>
        <v>0.74105830475257228</v>
      </c>
      <c r="O2946" s="24">
        <f t="shared" si="1728"/>
        <v>650</v>
      </c>
      <c r="P2946" s="12">
        <f t="shared" si="1742"/>
        <v>0.16844643469648915</v>
      </c>
      <c r="Q2946" s="24">
        <f t="shared" si="1743"/>
        <v>801.83863676146075</v>
      </c>
      <c r="R2946" s="12">
        <f t="shared" si="1729"/>
        <v>0.36282715248432479</v>
      </c>
      <c r="S2946" s="24">
        <f t="shared" si="1730"/>
        <v>796.55763598340229</v>
      </c>
      <c r="T2946" s="12">
        <f t="shared" si="1744"/>
        <v>0.17964674653247961</v>
      </c>
      <c r="W2946" s="24">
        <f t="shared" si="1745"/>
        <v>1205.3517905851529</v>
      </c>
      <c r="X2946" s="24">
        <f t="shared" si="1746"/>
        <v>650</v>
      </c>
      <c r="Y2946" s="13">
        <f t="shared" si="1731"/>
        <v>0.2327659937637053</v>
      </c>
      <c r="Z2946" s="24">
        <f t="shared" si="1732"/>
        <v>647.16446260320026</v>
      </c>
      <c r="AA2946" s="24">
        <f t="shared" si="1733"/>
        <v>9541.9525246719004</v>
      </c>
      <c r="AB2946" s="24">
        <f t="shared" si="1747"/>
        <v>1003.5952136733068</v>
      </c>
      <c r="AC2946" s="24">
        <f t="shared" si="1748"/>
        <v>801.83863676146075</v>
      </c>
      <c r="AD2946" s="123">
        <f t="shared" si="1749"/>
        <v>14640</v>
      </c>
      <c r="AE2946" s="14">
        <f t="shared" si="1750"/>
        <v>244</v>
      </c>
      <c r="AF2946" s="24">
        <f t="shared" si="1734"/>
        <v>500</v>
      </c>
      <c r="AG2946" s="3">
        <f t="shared" si="1751"/>
        <v>-1</v>
      </c>
      <c r="AH2946" s="14">
        <f t="shared" si="1755"/>
        <v>0</v>
      </c>
      <c r="AI2946" s="14">
        <f t="shared" si="1756"/>
        <v>0</v>
      </c>
      <c r="AJ2946" s="14">
        <f t="shared" si="1757"/>
        <v>0.64999999999999991</v>
      </c>
      <c r="AK2946" s="14">
        <f t="shared" si="1758"/>
        <v>0.87999999999999989</v>
      </c>
      <c r="AL2946" s="24">
        <f t="shared" si="1752"/>
        <v>975.31629776330419</v>
      </c>
      <c r="AM2946" s="14">
        <f t="shared" si="1753"/>
        <v>745.28080494145536</v>
      </c>
      <c r="AN2946" s="138" t="str">
        <f t="shared" si="1754"/>
        <v>modifiée</v>
      </c>
      <c r="AP2946" s="124"/>
    </row>
    <row r="2947" spans="2:42" x14ac:dyDescent="0.25">
      <c r="B2947" s="3">
        <f t="shared" si="1735"/>
        <v>14645</v>
      </c>
      <c r="C2947" s="14">
        <f t="shared" si="1736"/>
        <v>244.08333333333334</v>
      </c>
      <c r="D2947" s="11">
        <f t="shared" si="1737"/>
        <v>1155.3434109983748</v>
      </c>
      <c r="E2947" s="11">
        <f t="shared" si="1722"/>
        <v>1231.4591445156532</v>
      </c>
      <c r="F2947" s="11">
        <f t="shared" si="1738"/>
        <v>684.39800511199189</v>
      </c>
      <c r="G2947" s="11">
        <f t="shared" si="1723"/>
        <v>972.65276709620673</v>
      </c>
      <c r="H2947" s="11">
        <f t="shared" si="1724"/>
        <v>802.01828350799326</v>
      </c>
      <c r="I2947" s="24">
        <f t="shared" si="1739"/>
        <v>684.39800511199189</v>
      </c>
      <c r="J2947" s="12">
        <f t="shared" si="1725"/>
        <v>0.17672101262166906</v>
      </c>
      <c r="K2947" s="24">
        <f t="shared" si="1726"/>
        <v>908.56559904468816</v>
      </c>
      <c r="L2947" s="12">
        <f t="shared" si="1740"/>
        <v>0.1238027233270553</v>
      </c>
      <c r="M2947" s="24">
        <f t="shared" si="1741"/>
        <v>972.65276709620673</v>
      </c>
      <c r="N2947" s="12">
        <f t="shared" si="1727"/>
        <v>0.74105830475257228</v>
      </c>
      <c r="O2947" s="24">
        <f t="shared" si="1728"/>
        <v>650</v>
      </c>
      <c r="P2947" s="12">
        <f t="shared" si="1742"/>
        <v>0.16833715915867792</v>
      </c>
      <c r="Q2947" s="24">
        <f t="shared" si="1743"/>
        <v>802.01828350799326</v>
      </c>
      <c r="R2947" s="12">
        <f t="shared" si="1729"/>
        <v>0.36311723152014486</v>
      </c>
      <c r="S2947" s="24">
        <f t="shared" si="1730"/>
        <v>795.92129969593429</v>
      </c>
      <c r="T2947" s="12">
        <f t="shared" si="1744"/>
        <v>0.17970927010599469</v>
      </c>
      <c r="W2947" s="24">
        <f t="shared" si="1745"/>
        <v>1205.5845565789166</v>
      </c>
      <c r="X2947" s="24">
        <f t="shared" si="1746"/>
        <v>650</v>
      </c>
      <c r="Y2947" s="13">
        <f t="shared" si="1731"/>
        <v>0.23275756713466725</v>
      </c>
      <c r="Z2947" s="24">
        <f t="shared" si="1732"/>
        <v>646.86469841841472</v>
      </c>
      <c r="AA2947" s="24">
        <f t="shared" si="1733"/>
        <v>9541.8834209319157</v>
      </c>
      <c r="AB2947" s="24">
        <f t="shared" si="1747"/>
        <v>1003.801420043455</v>
      </c>
      <c r="AC2947" s="24">
        <f t="shared" si="1748"/>
        <v>802.01828350799326</v>
      </c>
      <c r="AD2947" s="123">
        <f t="shared" si="1749"/>
        <v>14645</v>
      </c>
      <c r="AE2947" s="14">
        <f t="shared" si="1750"/>
        <v>244.08333333333334</v>
      </c>
      <c r="AF2947" s="24">
        <f t="shared" si="1734"/>
        <v>500</v>
      </c>
      <c r="AG2947" s="3">
        <f t="shared" si="1751"/>
        <v>-1</v>
      </c>
      <c r="AH2947" s="14">
        <f t="shared" si="1755"/>
        <v>0</v>
      </c>
      <c r="AI2947" s="14">
        <f t="shared" si="1756"/>
        <v>0</v>
      </c>
      <c r="AJ2947" s="14">
        <f t="shared" si="1757"/>
        <v>0.64999999999999991</v>
      </c>
      <c r="AK2947" s="14">
        <f t="shared" si="1758"/>
        <v>0.87999999999999989</v>
      </c>
      <c r="AL2947" s="24">
        <f t="shared" si="1752"/>
        <v>975.50683429659637</v>
      </c>
      <c r="AM2947" s="14">
        <f t="shared" si="1753"/>
        <v>745.42911201427614</v>
      </c>
      <c r="AN2947" s="138" t="str">
        <f t="shared" si="1754"/>
        <v>modifiée</v>
      </c>
      <c r="AP2947" s="124"/>
    </row>
    <row r="2948" spans="2:42" x14ac:dyDescent="0.25">
      <c r="B2948" s="3">
        <f t="shared" si="1735"/>
        <v>14650</v>
      </c>
      <c r="C2948" s="14">
        <f t="shared" si="1736"/>
        <v>244.16666666666666</v>
      </c>
      <c r="D2948" s="11">
        <f t="shared" si="1737"/>
        <v>1155.3945306154712</v>
      </c>
      <c r="E2948" s="11">
        <f t="shared" si="1722"/>
        <v>1231.6799199420252</v>
      </c>
      <c r="F2948" s="11">
        <f t="shared" si="1738"/>
        <v>684.5218078353189</v>
      </c>
      <c r="G2948" s="11">
        <f t="shared" si="1723"/>
        <v>972.82110425536541</v>
      </c>
      <c r="H2948" s="11">
        <f t="shared" si="1724"/>
        <v>802.19799277809921</v>
      </c>
      <c r="I2948" s="24">
        <f t="shared" si="1739"/>
        <v>684.5218078353189</v>
      </c>
      <c r="J2948" s="12">
        <f t="shared" si="1725"/>
        <v>0.17661185696237452</v>
      </c>
      <c r="K2948" s="24">
        <f t="shared" si="1726"/>
        <v>909.12714161992528</v>
      </c>
      <c r="L2948" s="12">
        <f t="shared" si="1740"/>
        <v>0.12371161600024874</v>
      </c>
      <c r="M2948" s="24">
        <f t="shared" si="1741"/>
        <v>972.82110425536541</v>
      </c>
      <c r="N2948" s="12">
        <f t="shared" si="1727"/>
        <v>0.74105830475257228</v>
      </c>
      <c r="O2948" s="24">
        <f t="shared" si="1728"/>
        <v>650</v>
      </c>
      <c r="P2948" s="12">
        <f t="shared" si="1742"/>
        <v>0.16822796929552361</v>
      </c>
      <c r="Q2948" s="24">
        <f t="shared" si="1743"/>
        <v>802.19799277809921</v>
      </c>
      <c r="R2948" s="12">
        <f t="shared" si="1729"/>
        <v>0.36340640783058886</v>
      </c>
      <c r="S2948" s="24">
        <f t="shared" si="1730"/>
        <v>795.28795482393855</v>
      </c>
      <c r="T2948" s="12">
        <f t="shared" si="1744"/>
        <v>0.17977123893229666</v>
      </c>
      <c r="W2948" s="24">
        <f t="shared" si="1745"/>
        <v>1205.8173141460513</v>
      </c>
      <c r="X2948" s="24">
        <f t="shared" si="1746"/>
        <v>650</v>
      </c>
      <c r="Y2948" s="13">
        <f t="shared" si="1731"/>
        <v>0.23274915260710255</v>
      </c>
      <c r="Z2948" s="24">
        <f t="shared" si="1732"/>
        <v>646.56514489934693</v>
      </c>
      <c r="AA2948" s="24">
        <f t="shared" si="1733"/>
        <v>9541.8146362570606</v>
      </c>
      <c r="AB2948" s="24">
        <f t="shared" si="1747"/>
        <v>1004.0076534620753</v>
      </c>
      <c r="AC2948" s="24">
        <f t="shared" si="1748"/>
        <v>802.19799277809921</v>
      </c>
      <c r="AD2948" s="123">
        <f t="shared" si="1749"/>
        <v>14650</v>
      </c>
      <c r="AE2948" s="14">
        <f t="shared" si="1750"/>
        <v>244.16666666666666</v>
      </c>
      <c r="AF2948" s="24">
        <f t="shared" si="1734"/>
        <v>500</v>
      </c>
      <c r="AG2948" s="3">
        <f t="shared" si="1751"/>
        <v>-1</v>
      </c>
      <c r="AH2948" s="14">
        <f t="shared" si="1755"/>
        <v>0</v>
      </c>
      <c r="AI2948" s="14">
        <f t="shared" si="1756"/>
        <v>0</v>
      </c>
      <c r="AJ2948" s="14">
        <f t="shared" si="1757"/>
        <v>0.64999999999999991</v>
      </c>
      <c r="AK2948" s="14">
        <f t="shared" si="1758"/>
        <v>0.87999999999999989</v>
      </c>
      <c r="AL2948" s="24">
        <f t="shared" si="1752"/>
        <v>975.69739182827573</v>
      </c>
      <c r="AM2948" s="14">
        <f t="shared" si="1753"/>
        <v>745.57746951050012</v>
      </c>
      <c r="AN2948" s="138" t="str">
        <f t="shared" si="1754"/>
        <v>modifiée</v>
      </c>
      <c r="AP2948" s="124"/>
    </row>
    <row r="2949" spans="2:42" x14ac:dyDescent="0.25">
      <c r="B2949" s="3">
        <f t="shared" si="1735"/>
        <v>14655</v>
      </c>
      <c r="C2949" s="14">
        <f t="shared" si="1736"/>
        <v>244.25</v>
      </c>
      <c r="D2949" s="11">
        <f t="shared" si="1737"/>
        <v>1155.4456327975006</v>
      </c>
      <c r="E2949" s="11">
        <f t="shared" si="1722"/>
        <v>1231.9006953683975</v>
      </c>
      <c r="F2949" s="11">
        <f t="shared" si="1738"/>
        <v>684.64551945131916</v>
      </c>
      <c r="G2949" s="11">
        <f t="shared" si="1723"/>
        <v>972.98933222466098</v>
      </c>
      <c r="H2949" s="11">
        <f t="shared" si="1724"/>
        <v>802.3777640170315</v>
      </c>
      <c r="I2949" s="24">
        <f t="shared" si="1739"/>
        <v>684.64551945131916</v>
      </c>
      <c r="J2949" s="12">
        <f t="shared" si="1725"/>
        <v>0.17650241117572585</v>
      </c>
      <c r="K2949" s="24">
        <f t="shared" si="1726"/>
        <v>909.6908740614</v>
      </c>
      <c r="L2949" s="12">
        <f t="shared" si="1740"/>
        <v>0.12362035319711517</v>
      </c>
      <c r="M2949" s="24">
        <f t="shared" si="1741"/>
        <v>972.98933222466098</v>
      </c>
      <c r="N2949" s="12">
        <f t="shared" si="1727"/>
        <v>0.74105830475257228</v>
      </c>
      <c r="O2949" s="24">
        <f t="shared" si="1728"/>
        <v>650</v>
      </c>
      <c r="P2949" s="12">
        <f t="shared" si="1742"/>
        <v>0.16811886503833534</v>
      </c>
      <c r="Q2949" s="24">
        <f t="shared" si="1743"/>
        <v>802.3777640170315</v>
      </c>
      <c r="R2949" s="12">
        <f t="shared" si="1729"/>
        <v>0.36369468468272642</v>
      </c>
      <c r="S2949" s="24">
        <f t="shared" si="1730"/>
        <v>794.65758237744683</v>
      </c>
      <c r="T2949" s="12">
        <f t="shared" si="1744"/>
        <v>0.17983265532628734</v>
      </c>
      <c r="W2949" s="24">
        <f t="shared" si="1745"/>
        <v>1206.0500632986584</v>
      </c>
      <c r="X2949" s="24">
        <f t="shared" si="1746"/>
        <v>650</v>
      </c>
      <c r="Y2949" s="13">
        <f t="shared" si="1731"/>
        <v>0.23274075013528664</v>
      </c>
      <c r="Z2949" s="24">
        <f t="shared" si="1732"/>
        <v>646.26580174347623</v>
      </c>
      <c r="AA2949" s="24">
        <f t="shared" si="1733"/>
        <v>9541.746168948308</v>
      </c>
      <c r="AB2949" s="24">
        <f t="shared" si="1747"/>
        <v>1004.213913657845</v>
      </c>
      <c r="AC2949" s="24">
        <f t="shared" si="1748"/>
        <v>802.3777640170315</v>
      </c>
      <c r="AD2949" s="123">
        <f t="shared" si="1749"/>
        <v>14655</v>
      </c>
      <c r="AE2949" s="14">
        <f t="shared" si="1750"/>
        <v>244.25</v>
      </c>
      <c r="AF2949" s="24">
        <f t="shared" si="1734"/>
        <v>500</v>
      </c>
      <c r="AG2949" s="3">
        <f t="shared" si="1751"/>
        <v>-1</v>
      </c>
      <c r="AH2949" s="14">
        <f t="shared" si="1755"/>
        <v>0</v>
      </c>
      <c r="AI2949" s="14">
        <f t="shared" si="1756"/>
        <v>0</v>
      </c>
      <c r="AJ2949" s="14">
        <f t="shared" si="1757"/>
        <v>0.64999999999999991</v>
      </c>
      <c r="AK2949" s="14">
        <f t="shared" si="1758"/>
        <v>0.87999999999999989</v>
      </c>
      <c r="AL2949" s="24">
        <f t="shared" si="1752"/>
        <v>975.88797010416192</v>
      </c>
      <c r="AM2949" s="14">
        <f t="shared" si="1753"/>
        <v>745.72587690966532</v>
      </c>
      <c r="AN2949" s="138" t="str">
        <f t="shared" si="1754"/>
        <v>modifiée</v>
      </c>
      <c r="AP2949" s="124"/>
    </row>
    <row r="2950" spans="2:42" x14ac:dyDescent="0.25">
      <c r="B2950" s="3">
        <f t="shared" si="1735"/>
        <v>14660</v>
      </c>
      <c r="C2950" s="14">
        <f t="shared" si="1736"/>
        <v>244.33333333333334</v>
      </c>
      <c r="D2950" s="11">
        <f t="shared" si="1737"/>
        <v>1155.4967175563506</v>
      </c>
      <c r="E2950" s="11">
        <f t="shared" si="1722"/>
        <v>1232.1214707947697</v>
      </c>
      <c r="F2950" s="11">
        <f t="shared" si="1738"/>
        <v>684.76913980451627</v>
      </c>
      <c r="G2950" s="11">
        <f t="shared" si="1723"/>
        <v>973.15745108969929</v>
      </c>
      <c r="H2950" s="11">
        <f t="shared" si="1724"/>
        <v>802.55759667235782</v>
      </c>
      <c r="I2950" s="24">
        <f t="shared" si="1739"/>
        <v>684.76913980451627</v>
      </c>
      <c r="J2950" s="12">
        <f t="shared" si="1725"/>
        <v>0.17639267433112293</v>
      </c>
      <c r="K2950" s="24">
        <f t="shared" si="1726"/>
        <v>910.25680802924785</v>
      </c>
      <c r="L2950" s="12">
        <f t="shared" si="1740"/>
        <v>0.12352893436279637</v>
      </c>
      <c r="M2950" s="24">
        <f t="shared" si="1741"/>
        <v>973.15745108969929</v>
      </c>
      <c r="N2950" s="12">
        <f t="shared" si="1727"/>
        <v>0.74105830475257228</v>
      </c>
      <c r="O2950" s="24">
        <f t="shared" si="1728"/>
        <v>650</v>
      </c>
      <c r="P2950" s="12">
        <f t="shared" si="1742"/>
        <v>0.16800984631866661</v>
      </c>
      <c r="Q2950" s="24">
        <f t="shared" si="1743"/>
        <v>802.55759667235782</v>
      </c>
      <c r="R2950" s="12">
        <f t="shared" si="1729"/>
        <v>0.36398206533414251</v>
      </c>
      <c r="S2950" s="24">
        <f t="shared" si="1730"/>
        <v>794.03016351419387</v>
      </c>
      <c r="T2950" s="12">
        <f t="shared" si="1744"/>
        <v>0.17989352159482938</v>
      </c>
      <c r="W2950" s="24">
        <f t="shared" si="1745"/>
        <v>1206.2828040487937</v>
      </c>
      <c r="X2950" s="24">
        <f t="shared" si="1746"/>
        <v>650</v>
      </c>
      <c r="Y2950" s="13">
        <f t="shared" si="1731"/>
        <v>0.23273235967374634</v>
      </c>
      <c r="Z2950" s="24">
        <f t="shared" si="1732"/>
        <v>645.96666864940175</v>
      </c>
      <c r="AA2950" s="24">
        <f t="shared" si="1733"/>
        <v>9541.6780173165134</v>
      </c>
      <c r="AB2950" s="24">
        <f t="shared" si="1747"/>
        <v>1004.4202003605758</v>
      </c>
      <c r="AC2950" s="24">
        <f t="shared" si="1748"/>
        <v>802.55759667235782</v>
      </c>
      <c r="AD2950" s="123">
        <f t="shared" si="1749"/>
        <v>14660</v>
      </c>
      <c r="AE2950" s="14">
        <f t="shared" si="1750"/>
        <v>244.33333333333334</v>
      </c>
      <c r="AF2950" s="24">
        <f t="shared" si="1734"/>
        <v>500</v>
      </c>
      <c r="AG2950" s="3">
        <f t="shared" si="1751"/>
        <v>-1</v>
      </c>
      <c r="AH2950" s="14">
        <f t="shared" si="1755"/>
        <v>0</v>
      </c>
      <c r="AI2950" s="14">
        <f t="shared" si="1756"/>
        <v>0</v>
      </c>
      <c r="AJ2950" s="14">
        <f t="shared" si="1757"/>
        <v>0.64999999999999991</v>
      </c>
      <c r="AK2950" s="14">
        <f t="shared" si="1758"/>
        <v>0.87999999999999989</v>
      </c>
      <c r="AL2950" s="24">
        <f t="shared" si="1752"/>
        <v>976.07856887115508</v>
      </c>
      <c r="AM2950" s="14">
        <f t="shared" si="1753"/>
        <v>745.87433369351652</v>
      </c>
      <c r="AN2950" s="138" t="str">
        <f t="shared" si="1754"/>
        <v>modifiée</v>
      </c>
      <c r="AP2950" s="124"/>
    </row>
    <row r="2951" spans="2:42" x14ac:dyDescent="0.25">
      <c r="B2951" s="3">
        <f t="shared" si="1735"/>
        <v>14665</v>
      </c>
      <c r="C2951" s="14">
        <f t="shared" si="1736"/>
        <v>244.41666666666666</v>
      </c>
      <c r="D2951" s="11">
        <f t="shared" si="1737"/>
        <v>1155.5477849038991</v>
      </c>
      <c r="E2951" s="11">
        <f t="shared" si="1722"/>
        <v>1232.342246221142</v>
      </c>
      <c r="F2951" s="11">
        <f t="shared" si="1738"/>
        <v>684.89266873887902</v>
      </c>
      <c r="G2951" s="11">
        <f t="shared" si="1723"/>
        <v>973.32546093601798</v>
      </c>
      <c r="H2951" s="11">
        <f t="shared" si="1724"/>
        <v>802.73749019395268</v>
      </c>
      <c r="I2951" s="24">
        <f t="shared" si="1739"/>
        <v>684.89266873887902</v>
      </c>
      <c r="J2951" s="12">
        <f t="shared" si="1725"/>
        <v>0.17628264549525566</v>
      </c>
      <c r="K2951" s="24">
        <f t="shared" si="1726"/>
        <v>910.82495526034006</v>
      </c>
      <c r="L2951" s="12">
        <f t="shared" si="1740"/>
        <v>0.12343735894054245</v>
      </c>
      <c r="M2951" s="24">
        <f t="shared" si="1741"/>
        <v>973.32546093601798</v>
      </c>
      <c r="N2951" s="12">
        <f t="shared" si="1727"/>
        <v>0.74105830475257228</v>
      </c>
      <c r="O2951" s="24">
        <f t="shared" si="1728"/>
        <v>650</v>
      </c>
      <c r="P2951" s="12">
        <f t="shared" si="1742"/>
        <v>0.16790091306782828</v>
      </c>
      <c r="Q2951" s="24">
        <f t="shared" si="1743"/>
        <v>802.73749019395268</v>
      </c>
      <c r="R2951" s="12">
        <f t="shared" si="1729"/>
        <v>0.3642685530329085</v>
      </c>
      <c r="S2951" s="24">
        <f t="shared" si="1730"/>
        <v>793.40567953828679</v>
      </c>
      <c r="T2951" s="12">
        <f t="shared" si="1744"/>
        <v>0.17995384003651166</v>
      </c>
      <c r="W2951" s="24">
        <f t="shared" si="1745"/>
        <v>1206.5155364084674</v>
      </c>
      <c r="X2951" s="24">
        <f t="shared" si="1746"/>
        <v>650</v>
      </c>
      <c r="Y2951" s="13">
        <f t="shared" si="1731"/>
        <v>0.23272398117727816</v>
      </c>
      <c r="Z2951" s="24">
        <f t="shared" si="1732"/>
        <v>645.66774531686519</v>
      </c>
      <c r="AA2951" s="24">
        <f t="shared" si="1733"/>
        <v>9541.6101796831917</v>
      </c>
      <c r="AB2951" s="24">
        <f t="shared" si="1747"/>
        <v>1004.62651330121</v>
      </c>
      <c r="AC2951" s="24">
        <f t="shared" si="1748"/>
        <v>802.73749019395268</v>
      </c>
      <c r="AD2951" s="123">
        <f t="shared" si="1749"/>
        <v>14665</v>
      </c>
      <c r="AE2951" s="14">
        <f t="shared" si="1750"/>
        <v>244.41666666666666</v>
      </c>
      <c r="AF2951" s="24">
        <f t="shared" si="1734"/>
        <v>500</v>
      </c>
      <c r="AG2951" s="3">
        <f t="shared" si="1751"/>
        <v>-1</v>
      </c>
      <c r="AH2951" s="14">
        <f t="shared" si="1755"/>
        <v>0</v>
      </c>
      <c r="AI2951" s="14">
        <f t="shared" si="1756"/>
        <v>0</v>
      </c>
      <c r="AJ2951" s="14">
        <f t="shared" si="1757"/>
        <v>0.64999999999999991</v>
      </c>
      <c r="AK2951" s="14">
        <f t="shared" si="1758"/>
        <v>0.87999999999999989</v>
      </c>
      <c r="AL2951" s="24">
        <f t="shared" si="1752"/>
        <v>976.26918787723162</v>
      </c>
      <c r="AM2951" s="14">
        <f t="shared" si="1753"/>
        <v>746.02283934599598</v>
      </c>
      <c r="AN2951" s="138" t="str">
        <f t="shared" si="1754"/>
        <v>modifiée</v>
      </c>
      <c r="AP2951" s="124"/>
    </row>
    <row r="2952" spans="2:42" x14ac:dyDescent="0.25">
      <c r="B2952" s="3">
        <f t="shared" si="1735"/>
        <v>14670</v>
      </c>
      <c r="C2952" s="14">
        <f t="shared" si="1736"/>
        <v>244.5</v>
      </c>
      <c r="D2952" s="11">
        <f t="shared" si="1737"/>
        <v>1155.5988348520102</v>
      </c>
      <c r="E2952" s="11">
        <f t="shared" si="1722"/>
        <v>1232.5630216475142</v>
      </c>
      <c r="F2952" s="11">
        <f t="shared" si="1738"/>
        <v>685.0161060978196</v>
      </c>
      <c r="G2952" s="11">
        <f t="shared" si="1723"/>
        <v>973.49336184908577</v>
      </c>
      <c r="H2952" s="11">
        <f t="shared" si="1724"/>
        <v>802.91744403398923</v>
      </c>
      <c r="I2952" s="24">
        <f t="shared" si="1739"/>
        <v>685.0161060978196</v>
      </c>
      <c r="J2952" s="12">
        <f t="shared" si="1725"/>
        <v>0.17617232373210409</v>
      </c>
      <c r="K2952" s="24">
        <f t="shared" si="1726"/>
        <v>911.39532756887354</v>
      </c>
      <c r="L2952" s="12">
        <f t="shared" si="1740"/>
        <v>0.12334562637184303</v>
      </c>
      <c r="M2952" s="24">
        <f t="shared" si="1741"/>
        <v>973.49336184908577</v>
      </c>
      <c r="N2952" s="12">
        <f t="shared" si="1727"/>
        <v>0.74105830475257228</v>
      </c>
      <c r="O2952" s="24">
        <f t="shared" si="1728"/>
        <v>650</v>
      </c>
      <c r="P2952" s="12">
        <f t="shared" si="1742"/>
        <v>0.16779206521746329</v>
      </c>
      <c r="Q2952" s="24">
        <f t="shared" si="1743"/>
        <v>802.91744403398923</v>
      </c>
      <c r="R2952" s="12">
        <f t="shared" si="1729"/>
        <v>0.36455415101755212</v>
      </c>
      <c r="S2952" s="24">
        <f t="shared" si="1730"/>
        <v>792.784111898888</v>
      </c>
      <c r="T2952" s="12">
        <f t="shared" si="1744"/>
        <v>0.18001361294192639</v>
      </c>
      <c r="W2952" s="24">
        <f t="shared" si="1745"/>
        <v>1206.7482603896447</v>
      </c>
      <c r="X2952" s="24">
        <f t="shared" si="1746"/>
        <v>650</v>
      </c>
      <c r="Y2952" s="13">
        <f t="shared" si="1731"/>
        <v>0.23271561460093629</v>
      </c>
      <c r="Z2952" s="24">
        <f t="shared" si="1732"/>
        <v>645.36903144673943</v>
      </c>
      <c r="AA2952" s="24">
        <f t="shared" si="1733"/>
        <v>9541.5426543800095</v>
      </c>
      <c r="AB2952" s="24">
        <f t="shared" si="1747"/>
        <v>1004.832852211817</v>
      </c>
      <c r="AC2952" s="24">
        <f t="shared" si="1748"/>
        <v>802.91744403398923</v>
      </c>
      <c r="AD2952" s="123">
        <f t="shared" si="1749"/>
        <v>14670</v>
      </c>
      <c r="AE2952" s="14">
        <f t="shared" si="1750"/>
        <v>244.5</v>
      </c>
      <c r="AF2952" s="24">
        <f t="shared" si="1734"/>
        <v>500</v>
      </c>
      <c r="AG2952" s="3">
        <f t="shared" si="1751"/>
        <v>-1</v>
      </c>
      <c r="AH2952" s="14">
        <f t="shared" si="1755"/>
        <v>0</v>
      </c>
      <c r="AI2952" s="14">
        <f t="shared" si="1756"/>
        <v>0</v>
      </c>
      <c r="AJ2952" s="14">
        <f t="shared" si="1757"/>
        <v>0.64999999999999991</v>
      </c>
      <c r="AK2952" s="14">
        <f t="shared" si="1758"/>
        <v>0.87999999999999989</v>
      </c>
      <c r="AL2952" s="24">
        <f t="shared" si="1752"/>
        <v>976.45982687144078</v>
      </c>
      <c r="AM2952" s="14">
        <f t="shared" si="1753"/>
        <v>746.17139335323702</v>
      </c>
      <c r="AN2952" s="138" t="str">
        <f t="shared" si="1754"/>
        <v>modifiée</v>
      </c>
      <c r="AP2952" s="124"/>
    </row>
    <row r="2953" spans="2:42" x14ac:dyDescent="0.25">
      <c r="B2953" s="3">
        <f t="shared" si="1735"/>
        <v>14675</v>
      </c>
      <c r="C2953" s="14">
        <f t="shared" si="1736"/>
        <v>244.58333333333334</v>
      </c>
      <c r="D2953" s="11">
        <f t="shared" si="1737"/>
        <v>1155.6498674125367</v>
      </c>
      <c r="E2953" s="11">
        <f t="shared" si="1722"/>
        <v>1232.7837970738865</v>
      </c>
      <c r="F2953" s="11">
        <f t="shared" si="1738"/>
        <v>685.13945172419142</v>
      </c>
      <c r="G2953" s="11">
        <f t="shared" si="1723"/>
        <v>973.66115391430321</v>
      </c>
      <c r="H2953" s="11">
        <f t="shared" si="1724"/>
        <v>803.09745764693116</v>
      </c>
      <c r="I2953" s="24">
        <f t="shared" si="1739"/>
        <v>685.13945172419142</v>
      </c>
      <c r="J2953" s="12">
        <f t="shared" si="1725"/>
        <v>0.17606170810293995</v>
      </c>
      <c r="K2953" s="24">
        <f t="shared" si="1726"/>
        <v>911.96793684696445</v>
      </c>
      <c r="L2953" s="12">
        <f t="shared" si="1740"/>
        <v>0.1232537360963215</v>
      </c>
      <c r="M2953" s="24">
        <f t="shared" si="1741"/>
        <v>973.66115391430321</v>
      </c>
      <c r="N2953" s="12">
        <f t="shared" si="1727"/>
        <v>0.74105830475257228</v>
      </c>
      <c r="O2953" s="24">
        <f t="shared" si="1728"/>
        <v>650</v>
      </c>
      <c r="P2953" s="12">
        <f t="shared" si="1742"/>
        <v>0.16768330269909329</v>
      </c>
      <c r="Q2953" s="24">
        <f t="shared" si="1743"/>
        <v>803.09745764693116</v>
      </c>
      <c r="R2953" s="12">
        <f t="shared" si="1729"/>
        <v>0.36483886251703118</v>
      </c>
      <c r="S2953" s="24">
        <f t="shared" si="1730"/>
        <v>792.16544218891067</v>
      </c>
      <c r="T2953" s="12">
        <f t="shared" si="1744"/>
        <v>0.18007284259345219</v>
      </c>
      <c r="W2953" s="24">
        <f t="shared" si="1745"/>
        <v>1206.9809760042456</v>
      </c>
      <c r="X2953" s="24">
        <f t="shared" si="1746"/>
        <v>650</v>
      </c>
      <c r="Y2953" s="13">
        <f t="shared" si="1731"/>
        <v>0.23270725990003605</v>
      </c>
      <c r="Z2953" s="24">
        <f t="shared" si="1732"/>
        <v>645.07052674102283</v>
      </c>
      <c r="AA2953" s="24">
        <f t="shared" si="1733"/>
        <v>9541.475439748936</v>
      </c>
      <c r="AB2953" s="24">
        <f t="shared" si="1747"/>
        <v>1005.0392168255884</v>
      </c>
      <c r="AC2953" s="24">
        <f t="shared" si="1748"/>
        <v>803.09745764693116</v>
      </c>
      <c r="AD2953" s="123">
        <f t="shared" si="1749"/>
        <v>14675</v>
      </c>
      <c r="AE2953" s="14">
        <f t="shared" si="1750"/>
        <v>244.58333333333334</v>
      </c>
      <c r="AF2953" s="24">
        <f t="shared" si="1734"/>
        <v>500</v>
      </c>
      <c r="AG2953" s="3">
        <f t="shared" si="1751"/>
        <v>-1</v>
      </c>
      <c r="AH2953" s="14">
        <f t="shared" si="1755"/>
        <v>0</v>
      </c>
      <c r="AI2953" s="14">
        <f t="shared" si="1756"/>
        <v>0</v>
      </c>
      <c r="AJ2953" s="14">
        <f t="shared" si="1757"/>
        <v>0.64999999999999991</v>
      </c>
      <c r="AK2953" s="14">
        <f t="shared" si="1758"/>
        <v>0.87999999999999989</v>
      </c>
      <c r="AL2953" s="24">
        <f t="shared" si="1752"/>
        <v>976.65048560390051</v>
      </c>
      <c r="AM2953" s="14">
        <f t="shared" si="1753"/>
        <v>746.31999520355555</v>
      </c>
      <c r="AN2953" s="138" t="str">
        <f t="shared" si="1754"/>
        <v>modifiée</v>
      </c>
      <c r="AP2953" s="124"/>
    </row>
    <row r="2954" spans="2:42" x14ac:dyDescent="0.25">
      <c r="B2954" s="3">
        <f t="shared" si="1735"/>
        <v>14680</v>
      </c>
      <c r="C2954" s="14">
        <f t="shared" si="1736"/>
        <v>244.66666666666666</v>
      </c>
      <c r="D2954" s="11">
        <f t="shared" si="1737"/>
        <v>1155.7008825973182</v>
      </c>
      <c r="E2954" s="11">
        <f t="shared" si="1722"/>
        <v>1233.0045725002587</v>
      </c>
      <c r="F2954" s="11">
        <f t="shared" si="1738"/>
        <v>685.26270546028775</v>
      </c>
      <c r="G2954" s="11">
        <f t="shared" si="1723"/>
        <v>973.82883721700227</v>
      </c>
      <c r="H2954" s="11">
        <f t="shared" si="1724"/>
        <v>803.27753048952457</v>
      </c>
      <c r="I2954" s="24">
        <f t="shared" si="1739"/>
        <v>685.26270546028775</v>
      </c>
      <c r="J2954" s="12">
        <f t="shared" si="1725"/>
        <v>0.17595079766632737</v>
      </c>
      <c r="K2954" s="24">
        <f t="shared" si="1726"/>
        <v>912.54279506524995</v>
      </c>
      <c r="L2954" s="12">
        <f t="shared" si="1740"/>
        <v>0.12316168755180176</v>
      </c>
      <c r="M2954" s="24">
        <f t="shared" si="1741"/>
        <v>973.82883721700227</v>
      </c>
      <c r="N2954" s="12">
        <f t="shared" si="1727"/>
        <v>0.74105830475257228</v>
      </c>
      <c r="O2954" s="24">
        <f t="shared" si="1728"/>
        <v>650</v>
      </c>
      <c r="P2954" s="12">
        <f t="shared" si="1742"/>
        <v>0.16757462544441465</v>
      </c>
      <c r="Q2954" s="24">
        <f t="shared" si="1743"/>
        <v>803.27753048952457</v>
      </c>
      <c r="R2954" s="12">
        <f t="shared" si="1729"/>
        <v>0.36512269075070564</v>
      </c>
      <c r="S2954" s="24">
        <f t="shared" si="1730"/>
        <v>791.54965214372828</v>
      </c>
      <c r="T2954" s="12">
        <f t="shared" si="1744"/>
        <v>0.18013153126539835</v>
      </c>
      <c r="W2954" s="24">
        <f t="shared" si="1745"/>
        <v>1207.2136832641456</v>
      </c>
      <c r="X2954" s="24">
        <f t="shared" si="1746"/>
        <v>650</v>
      </c>
      <c r="Y2954" s="13">
        <f t="shared" si="1731"/>
        <v>0.23269891703015005</v>
      </c>
      <c r="Z2954" s="24">
        <f t="shared" si="1732"/>
        <v>644.77223090282791</v>
      </c>
      <c r="AA2954" s="24">
        <f t="shared" si="1733"/>
        <v>9541.4085341420941</v>
      </c>
      <c r="AB2954" s="24">
        <f t="shared" si="1747"/>
        <v>1005.2456068768352</v>
      </c>
      <c r="AC2954" s="24">
        <f t="shared" si="1748"/>
        <v>803.27753048952457</v>
      </c>
      <c r="AD2954" s="123">
        <f t="shared" si="1749"/>
        <v>14680</v>
      </c>
      <c r="AE2954" s="14">
        <f t="shared" si="1750"/>
        <v>244.66666666666666</v>
      </c>
      <c r="AF2954" s="24">
        <f t="shared" si="1734"/>
        <v>500</v>
      </c>
      <c r="AG2954" s="3">
        <f t="shared" si="1751"/>
        <v>-1</v>
      </c>
      <c r="AH2954" s="14">
        <f t="shared" si="1755"/>
        <v>0</v>
      </c>
      <c r="AI2954" s="14">
        <f t="shared" si="1756"/>
        <v>0</v>
      </c>
      <c r="AJ2954" s="14">
        <f t="shared" si="1757"/>
        <v>0.64999999999999991</v>
      </c>
      <c r="AK2954" s="14">
        <f t="shared" si="1758"/>
        <v>0.87999999999999989</v>
      </c>
      <c r="AL2954" s="24">
        <f t="shared" si="1752"/>
        <v>976.84116382579396</v>
      </c>
      <c r="AM2954" s="14">
        <f t="shared" si="1753"/>
        <v>746.46864438744228</v>
      </c>
      <c r="AN2954" s="138" t="str">
        <f t="shared" si="1754"/>
        <v>modifiée</v>
      </c>
      <c r="AP2954" s="124"/>
    </row>
    <row r="2955" spans="2:42" x14ac:dyDescent="0.25">
      <c r="B2955" s="3">
        <f t="shared" si="1735"/>
        <v>14685</v>
      </c>
      <c r="C2955" s="14">
        <f t="shared" si="1736"/>
        <v>244.75</v>
      </c>
      <c r="D2955" s="11">
        <f t="shared" si="1737"/>
        <v>1155.7518804181839</v>
      </c>
      <c r="E2955" s="11">
        <f t="shared" si="1722"/>
        <v>1233.225347926631</v>
      </c>
      <c r="F2955" s="11">
        <f t="shared" si="1738"/>
        <v>685.38586714783958</v>
      </c>
      <c r="G2955" s="11">
        <f t="shared" si="1723"/>
        <v>973.99641184244672</v>
      </c>
      <c r="H2955" s="11">
        <f t="shared" si="1724"/>
        <v>803.45766202078994</v>
      </c>
      <c r="I2955" s="24">
        <f t="shared" si="1739"/>
        <v>685.38586714783958</v>
      </c>
      <c r="J2955" s="12">
        <f t="shared" si="1725"/>
        <v>0.17583959147812422</v>
      </c>
      <c r="K2955" s="24">
        <f t="shared" si="1726"/>
        <v>913.11991427349199</v>
      </c>
      <c r="L2955" s="12">
        <f t="shared" si="1740"/>
        <v>0.123069480174243</v>
      </c>
      <c r="M2955" s="24">
        <f t="shared" si="1741"/>
        <v>973.99641184244672</v>
      </c>
      <c r="N2955" s="12">
        <f t="shared" si="1727"/>
        <v>0.74105830475257228</v>
      </c>
      <c r="O2955" s="24">
        <f t="shared" si="1728"/>
        <v>650</v>
      </c>
      <c r="P2955" s="12">
        <f t="shared" si="1742"/>
        <v>0.1674660333850205</v>
      </c>
      <c r="Q2955" s="24">
        <f t="shared" si="1743"/>
        <v>803.45766202078994</v>
      </c>
      <c r="R2955" s="12">
        <f t="shared" si="1729"/>
        <v>0.36540563892831374</v>
      </c>
      <c r="S2955" s="24">
        <f t="shared" si="1730"/>
        <v>790.93672363989594</v>
      </c>
      <c r="T2955" s="12">
        <f t="shared" si="1744"/>
        <v>0.1801896812238728</v>
      </c>
      <c r="W2955" s="24">
        <f t="shared" si="1745"/>
        <v>1207.4463821811757</v>
      </c>
      <c r="X2955" s="24">
        <f t="shared" si="1746"/>
        <v>650</v>
      </c>
      <c r="Y2955" s="13">
        <f t="shared" si="1731"/>
        <v>0.23269058594710768</v>
      </c>
      <c r="Z2955" s="24">
        <f t="shared" si="1732"/>
        <v>644.47414363638131</v>
      </c>
      <c r="AA2955" s="24">
        <f t="shared" si="1733"/>
        <v>9541.341935921726</v>
      </c>
      <c r="AB2955" s="24">
        <f t="shared" si="1747"/>
        <v>1005.4520221009828</v>
      </c>
      <c r="AC2955" s="24">
        <f t="shared" si="1748"/>
        <v>803.45766202078994</v>
      </c>
      <c r="AD2955" s="123">
        <f t="shared" si="1749"/>
        <v>14685</v>
      </c>
      <c r="AE2955" s="14">
        <f t="shared" si="1750"/>
        <v>244.75</v>
      </c>
      <c r="AF2955" s="24">
        <f t="shared" si="1734"/>
        <v>500</v>
      </c>
      <c r="AG2955" s="3">
        <f t="shared" si="1751"/>
        <v>-1</v>
      </c>
      <c r="AH2955" s="14">
        <f t="shared" si="1755"/>
        <v>0</v>
      </c>
      <c r="AI2955" s="14">
        <f t="shared" si="1756"/>
        <v>0</v>
      </c>
      <c r="AJ2955" s="14">
        <f t="shared" si="1757"/>
        <v>0.64999999999999991</v>
      </c>
      <c r="AK2955" s="14">
        <f t="shared" si="1758"/>
        <v>0.87999999999999989</v>
      </c>
      <c r="AL2955" s="24">
        <f t="shared" si="1752"/>
        <v>977.03186128936522</v>
      </c>
      <c r="AM2955" s="14">
        <f t="shared" si="1753"/>
        <v>746.61734039755459</v>
      </c>
      <c r="AN2955" s="138" t="str">
        <f t="shared" si="1754"/>
        <v>modifiée</v>
      </c>
      <c r="AP2955" s="124"/>
    </row>
    <row r="2956" spans="2:42" x14ac:dyDescent="0.25">
      <c r="B2956" s="3">
        <f t="shared" si="1735"/>
        <v>14690</v>
      </c>
      <c r="C2956" s="14">
        <f t="shared" si="1736"/>
        <v>244.83333333333334</v>
      </c>
      <c r="D2956" s="11">
        <f t="shared" si="1737"/>
        <v>1155.8028608869495</v>
      </c>
      <c r="E2956" s="11">
        <f t="shared" si="1722"/>
        <v>1233.4461233530033</v>
      </c>
      <c r="F2956" s="11">
        <f t="shared" si="1738"/>
        <v>685.50893662801377</v>
      </c>
      <c r="G2956" s="11">
        <f t="shared" si="1723"/>
        <v>974.16387787583176</v>
      </c>
      <c r="H2956" s="11">
        <f t="shared" si="1724"/>
        <v>803.63785170201379</v>
      </c>
      <c r="I2956" s="24">
        <f t="shared" si="1739"/>
        <v>685.50893662801377</v>
      </c>
      <c r="J2956" s="12">
        <f t="shared" si="1725"/>
        <v>0.17572808859148353</v>
      </c>
      <c r="K2956" s="24">
        <f t="shared" si="1726"/>
        <v>913.69930660118791</v>
      </c>
      <c r="L2956" s="12">
        <f t="shared" si="1740"/>
        <v>0.12297711339781095</v>
      </c>
      <c r="M2956" s="24">
        <f t="shared" si="1741"/>
        <v>974.16387787583176</v>
      </c>
      <c r="N2956" s="12">
        <f t="shared" si="1727"/>
        <v>0.74105830475257228</v>
      </c>
      <c r="O2956" s="24">
        <f t="shared" si="1728"/>
        <v>650</v>
      </c>
      <c r="P2956" s="12">
        <f t="shared" si="1742"/>
        <v>0.16735752645271382</v>
      </c>
      <c r="Q2956" s="24">
        <f t="shared" si="1743"/>
        <v>803.63785170201379</v>
      </c>
      <c r="R2956" s="12">
        <f t="shared" si="1729"/>
        <v>0.36568771024994562</v>
      </c>
      <c r="S2956" s="24">
        <f t="shared" si="1730"/>
        <v>790.32663869388591</v>
      </c>
      <c r="T2956" s="12">
        <f t="shared" si="1744"/>
        <v>0.18024729472693635</v>
      </c>
      <c r="W2956" s="24">
        <f t="shared" si="1745"/>
        <v>1207.6790727671228</v>
      </c>
      <c r="X2956" s="24">
        <f t="shared" si="1746"/>
        <v>650</v>
      </c>
      <c r="Y2956" s="13">
        <f t="shared" si="1731"/>
        <v>0.23268226660699012</v>
      </c>
      <c r="Z2956" s="24">
        <f t="shared" si="1732"/>
        <v>644.17626464701243</v>
      </c>
      <c r="AA2956" s="24">
        <f t="shared" si="1733"/>
        <v>9541.2756434599996</v>
      </c>
      <c r="AB2956" s="24">
        <f t="shared" si="1747"/>
        <v>1005.6584622345683</v>
      </c>
      <c r="AC2956" s="24">
        <f t="shared" si="1748"/>
        <v>803.63785170201379</v>
      </c>
      <c r="AD2956" s="123">
        <f t="shared" si="1749"/>
        <v>14690</v>
      </c>
      <c r="AE2956" s="14">
        <f t="shared" si="1750"/>
        <v>244.83333333333334</v>
      </c>
      <c r="AF2956" s="24">
        <f t="shared" si="1734"/>
        <v>500</v>
      </c>
      <c r="AG2956" s="3">
        <f t="shared" si="1751"/>
        <v>-1</v>
      </c>
      <c r="AH2956" s="14">
        <f t="shared" si="1755"/>
        <v>0</v>
      </c>
      <c r="AI2956" s="14">
        <f t="shared" si="1756"/>
        <v>0</v>
      </c>
      <c r="AJ2956" s="14">
        <f t="shared" si="1757"/>
        <v>0.64999999999999991</v>
      </c>
      <c r="AK2956" s="14">
        <f t="shared" si="1758"/>
        <v>0.87999999999999989</v>
      </c>
      <c r="AL2956" s="24">
        <f t="shared" si="1752"/>
        <v>977.22257774791615</v>
      </c>
      <c r="AM2956" s="14">
        <f t="shared" si="1753"/>
        <v>746.76608272870942</v>
      </c>
      <c r="AN2956" s="138" t="str">
        <f t="shared" si="1754"/>
        <v>modifiée</v>
      </c>
      <c r="AP2956" s="124"/>
    </row>
    <row r="2957" spans="2:42" x14ac:dyDescent="0.25">
      <c r="B2957" s="3">
        <f t="shared" si="1735"/>
        <v>14695</v>
      </c>
      <c r="C2957" s="14">
        <f t="shared" si="1736"/>
        <v>244.91666666666666</v>
      </c>
      <c r="D2957" s="11">
        <f t="shared" si="1737"/>
        <v>1155.8538240154194</v>
      </c>
      <c r="E2957" s="11">
        <f t="shared" si="1722"/>
        <v>1233.6668987793753</v>
      </c>
      <c r="F2957" s="11">
        <f t="shared" si="1738"/>
        <v>685.63191374141161</v>
      </c>
      <c r="G2957" s="11">
        <f t="shared" si="1723"/>
        <v>974.33123540228451</v>
      </c>
      <c r="H2957" s="11">
        <f t="shared" si="1724"/>
        <v>803.81809899674067</v>
      </c>
      <c r="I2957" s="24">
        <f t="shared" si="1739"/>
        <v>685.63191374141161</v>
      </c>
      <c r="J2957" s="12">
        <f t="shared" si="1725"/>
        <v>0.17561628805685484</v>
      </c>
      <c r="K2957" s="24">
        <f t="shared" si="1726"/>
        <v>914.28098425818769</v>
      </c>
      <c r="L2957" s="12">
        <f t="shared" si="1740"/>
        <v>0.12288458665481593</v>
      </c>
      <c r="M2957" s="24">
        <f t="shared" si="1741"/>
        <v>974.33123540228451</v>
      </c>
      <c r="N2957" s="12">
        <f t="shared" si="1727"/>
        <v>0.74105830475257228</v>
      </c>
      <c r="O2957" s="24">
        <f t="shared" si="1728"/>
        <v>650</v>
      </c>
      <c r="P2957" s="12">
        <f t="shared" si="1742"/>
        <v>0.16724910457924572</v>
      </c>
      <c r="Q2957" s="24">
        <f t="shared" si="1743"/>
        <v>803.81809899674067</v>
      </c>
      <c r="R2957" s="12">
        <f t="shared" si="1729"/>
        <v>0.36596890790602221</v>
      </c>
      <c r="S2957" s="24">
        <f t="shared" si="1730"/>
        <v>789.7193794608346</v>
      </c>
      <c r="T2957" s="12">
        <f t="shared" si="1744"/>
        <v>0.18030437402447935</v>
      </c>
      <c r="W2957" s="24">
        <f t="shared" si="1745"/>
        <v>1207.9117550337298</v>
      </c>
      <c r="X2957" s="24">
        <f t="shared" si="1746"/>
        <v>650</v>
      </c>
      <c r="Y2957" s="13">
        <f t="shared" si="1731"/>
        <v>0.23267395896612988</v>
      </c>
      <c r="Z2957" s="24">
        <f t="shared" si="1732"/>
        <v>643.87859364113638</v>
      </c>
      <c r="AA2957" s="24">
        <f t="shared" si="1733"/>
        <v>9541.2096551389932</v>
      </c>
      <c r="AB2957" s="24">
        <f t="shared" si="1747"/>
        <v>1005.8649270152353</v>
      </c>
      <c r="AC2957" s="24">
        <f t="shared" si="1748"/>
        <v>803.81809899674067</v>
      </c>
      <c r="AD2957" s="123">
        <f t="shared" si="1749"/>
        <v>14695</v>
      </c>
      <c r="AE2957" s="14">
        <f t="shared" si="1750"/>
        <v>244.91666666666666</v>
      </c>
      <c r="AF2957" s="24">
        <f t="shared" si="1734"/>
        <v>500</v>
      </c>
      <c r="AG2957" s="3">
        <f t="shared" si="1751"/>
        <v>-1</v>
      </c>
      <c r="AH2957" s="14">
        <f t="shared" si="1755"/>
        <v>0</v>
      </c>
      <c r="AI2957" s="14">
        <f t="shared" si="1756"/>
        <v>0</v>
      </c>
      <c r="AJ2957" s="14">
        <f t="shared" si="1757"/>
        <v>0.64999999999999991</v>
      </c>
      <c r="AK2957" s="14">
        <f t="shared" si="1758"/>
        <v>0.87999999999999989</v>
      </c>
      <c r="AL2957" s="24">
        <f t="shared" si="1752"/>
        <v>977.41331295580221</v>
      </c>
      <c r="AM2957" s="14">
        <f t="shared" si="1753"/>
        <v>746.91487087787471</v>
      </c>
      <c r="AN2957" s="138" t="str">
        <f t="shared" si="1754"/>
        <v>modifiée</v>
      </c>
      <c r="AP2957" s="124"/>
    </row>
    <row r="2958" spans="2:42" x14ac:dyDescent="0.25">
      <c r="B2958" s="3">
        <f t="shared" si="1735"/>
        <v>14700</v>
      </c>
      <c r="C2958" s="14">
        <f t="shared" si="1736"/>
        <v>245</v>
      </c>
      <c r="D2958" s="11">
        <f t="shared" si="1737"/>
        <v>1155.9047698153854</v>
      </c>
      <c r="E2958" s="11">
        <f t="shared" si="1722"/>
        <v>1233.8876742057475</v>
      </c>
      <c r="F2958" s="11">
        <f t="shared" si="1738"/>
        <v>685.75479832806639</v>
      </c>
      <c r="G2958" s="11">
        <f t="shared" si="1723"/>
        <v>974.49848450686375</v>
      </c>
      <c r="H2958" s="11">
        <f t="shared" si="1724"/>
        <v>803.99840337076512</v>
      </c>
      <c r="I2958" s="24">
        <f t="shared" si="1739"/>
        <v>685.75479832806639</v>
      </c>
      <c r="J2958" s="12">
        <f t="shared" si="1725"/>
        <v>0.17550418892198613</v>
      </c>
      <c r="K2958" s="24">
        <f t="shared" si="1726"/>
        <v>914.86495953531244</v>
      </c>
      <c r="L2958" s="12">
        <f t="shared" si="1740"/>
        <v>0.12279189937575286</v>
      </c>
      <c r="M2958" s="24">
        <f t="shared" si="1741"/>
        <v>974.49848450686375</v>
      </c>
      <c r="N2958" s="12">
        <f t="shared" si="1727"/>
        <v>0.74105830475257228</v>
      </c>
      <c r="O2958" s="24">
        <f t="shared" si="1728"/>
        <v>650</v>
      </c>
      <c r="P2958" s="12">
        <f t="shared" si="1742"/>
        <v>0.16714076769649017</v>
      </c>
      <c r="Q2958" s="24">
        <f t="shared" si="1743"/>
        <v>803.99840337076512</v>
      </c>
      <c r="R2958" s="12">
        <f t="shared" si="1729"/>
        <v>0.36624923507727164</v>
      </c>
      <c r="S2958" s="24">
        <f t="shared" si="1730"/>
        <v>789.11492823330263</v>
      </c>
      <c r="T2958" s="12">
        <f t="shared" si="1744"/>
        <v>0.18036092135830994</v>
      </c>
      <c r="W2958" s="24">
        <f t="shared" si="1745"/>
        <v>1208.144428992696</v>
      </c>
      <c r="X2958" s="24">
        <f t="shared" si="1746"/>
        <v>650</v>
      </c>
      <c r="Y2958" s="13">
        <f t="shared" si="1731"/>
        <v>0.23266566298112409</v>
      </c>
      <c r="Z2958" s="24">
        <f t="shared" si="1732"/>
        <v>643.58113032628808</v>
      </c>
      <c r="AA2958" s="24">
        <f t="shared" si="1733"/>
        <v>9541.1439693512511</v>
      </c>
      <c r="AB2958" s="24">
        <f t="shared" si="1747"/>
        <v>1006.0714161817306</v>
      </c>
      <c r="AC2958" s="24">
        <f t="shared" si="1748"/>
        <v>803.99840337076512</v>
      </c>
      <c r="AD2958" s="123">
        <f t="shared" si="1749"/>
        <v>14700</v>
      </c>
      <c r="AE2958" s="14">
        <f t="shared" si="1750"/>
        <v>245</v>
      </c>
      <c r="AF2958" s="24">
        <f t="shared" si="1734"/>
        <v>500</v>
      </c>
      <c r="AG2958" s="3">
        <f t="shared" si="1751"/>
        <v>-1</v>
      </c>
      <c r="AH2958" s="14">
        <f t="shared" si="1755"/>
        <v>0</v>
      </c>
      <c r="AI2958" s="14">
        <f t="shared" si="1756"/>
        <v>0</v>
      </c>
      <c r="AJ2958" s="14">
        <f t="shared" si="1757"/>
        <v>0.64999999999999991</v>
      </c>
      <c r="AK2958" s="14">
        <f t="shared" si="1758"/>
        <v>0.87999999999999989</v>
      </c>
      <c r="AL2958" s="24">
        <f t="shared" si="1752"/>
        <v>977.60406666842914</v>
      </c>
      <c r="AM2958" s="14">
        <f t="shared" si="1753"/>
        <v>747.06370434416215</v>
      </c>
      <c r="AN2958" s="138" t="str">
        <f t="shared" si="1754"/>
        <v>modifiée</v>
      </c>
      <c r="AP2958" s="124"/>
    </row>
    <row r="2959" spans="2:42" x14ac:dyDescent="0.25">
      <c r="B2959" s="3">
        <f t="shared" si="1735"/>
        <v>14705</v>
      </c>
      <c r="C2959" s="14">
        <f t="shared" si="1736"/>
        <v>245.08333333333334</v>
      </c>
      <c r="D2959" s="11">
        <f t="shared" si="1737"/>
        <v>1155.9556982986278</v>
      </c>
      <c r="E2959" s="11">
        <f t="shared" si="1722"/>
        <v>1234.1084496321198</v>
      </c>
      <c r="F2959" s="11">
        <f t="shared" si="1738"/>
        <v>685.87759022744217</v>
      </c>
      <c r="G2959" s="11">
        <f t="shared" si="1723"/>
        <v>974.66562527456028</v>
      </c>
      <c r="H2959" s="11">
        <f t="shared" si="1724"/>
        <v>804.17876429212345</v>
      </c>
      <c r="I2959" s="24">
        <f t="shared" si="1739"/>
        <v>685.87759022744217</v>
      </c>
      <c r="J2959" s="12">
        <f t="shared" si="1725"/>
        <v>0.1753917902319253</v>
      </c>
      <c r="K2959" s="24">
        <f t="shared" si="1726"/>
        <v>915.45124480498373</v>
      </c>
      <c r="L2959" s="12">
        <f t="shared" si="1740"/>
        <v>0.1226990509892676</v>
      </c>
      <c r="M2959" s="24">
        <f t="shared" si="1741"/>
        <v>974.66562527456028</v>
      </c>
      <c r="N2959" s="12">
        <f t="shared" si="1727"/>
        <v>0.74105830475257228</v>
      </c>
      <c r="O2959" s="24">
        <f t="shared" si="1728"/>
        <v>650</v>
      </c>
      <c r="P2959" s="12">
        <f t="shared" si="1742"/>
        <v>0.16703251573630415</v>
      </c>
      <c r="Q2959" s="24">
        <f t="shared" si="1743"/>
        <v>804.17876429212345</v>
      </c>
      <c r="R2959" s="12">
        <f t="shared" si="1729"/>
        <v>0.36652869493470858</v>
      </c>
      <c r="S2959" s="24">
        <f t="shared" si="1730"/>
        <v>788.51326744004677</v>
      </c>
      <c r="T2959" s="12">
        <f t="shared" si="1744"/>
        <v>0.18041693896209077</v>
      </c>
      <c r="W2959" s="24">
        <f t="shared" si="1745"/>
        <v>1208.3770946556772</v>
      </c>
      <c r="X2959" s="24">
        <f t="shared" si="1746"/>
        <v>650</v>
      </c>
      <c r="Y2959" s="13">
        <f t="shared" si="1731"/>
        <v>0.23265737860880553</v>
      </c>
      <c r="Z2959" s="24">
        <f t="shared" si="1732"/>
        <v>643.28387441106543</v>
      </c>
      <c r="AA2959" s="24">
        <f t="shared" si="1733"/>
        <v>9541.078584498573</v>
      </c>
      <c r="AB2959" s="24">
        <f t="shared" si="1747"/>
        <v>1006.2779294739003</v>
      </c>
      <c r="AC2959" s="24">
        <f t="shared" si="1748"/>
        <v>804.17876429212345</v>
      </c>
      <c r="AD2959" s="123">
        <f t="shared" si="1749"/>
        <v>14705</v>
      </c>
      <c r="AE2959" s="14">
        <f t="shared" si="1750"/>
        <v>245.08333333333334</v>
      </c>
      <c r="AF2959" s="24">
        <f t="shared" si="1734"/>
        <v>500</v>
      </c>
      <c r="AG2959" s="3">
        <f t="shared" si="1751"/>
        <v>-1</v>
      </c>
      <c r="AH2959" s="14">
        <f t="shared" si="1755"/>
        <v>0</v>
      </c>
      <c r="AI2959" s="14">
        <f t="shared" si="1756"/>
        <v>0</v>
      </c>
      <c r="AJ2959" s="14">
        <f t="shared" si="1757"/>
        <v>0.64999999999999991</v>
      </c>
      <c r="AK2959" s="14">
        <f t="shared" si="1758"/>
        <v>0.87999999999999989</v>
      </c>
      <c r="AL2959" s="24">
        <f t="shared" si="1752"/>
        <v>977.79483864224801</v>
      </c>
      <c r="AM2959" s="14">
        <f t="shared" si="1753"/>
        <v>747.21258262881884</v>
      </c>
      <c r="AN2959" s="138" t="str">
        <f t="shared" si="1754"/>
        <v>modifiée</v>
      </c>
      <c r="AP2959" s="124"/>
    </row>
    <row r="2960" spans="2:42" x14ac:dyDescent="0.25">
      <c r="B2960" s="3">
        <f t="shared" si="1735"/>
        <v>14710</v>
      </c>
      <c r="C2960" s="14">
        <f t="shared" si="1736"/>
        <v>245.16666666666666</v>
      </c>
      <c r="D2960" s="11">
        <f t="shared" si="1737"/>
        <v>1156.0066094769147</v>
      </c>
      <c r="E2960" s="11">
        <f t="shared" si="1722"/>
        <v>1234.3292250584918</v>
      </c>
      <c r="F2960" s="11">
        <f t="shared" si="1738"/>
        <v>686.00028927843141</v>
      </c>
      <c r="G2960" s="11">
        <f t="shared" si="1723"/>
        <v>974.83265779029659</v>
      </c>
      <c r="H2960" s="11">
        <f t="shared" si="1724"/>
        <v>804.35918123108559</v>
      </c>
      <c r="I2960" s="24">
        <f t="shared" si="1739"/>
        <v>686.00028927843141</v>
      </c>
      <c r="J2960" s="12">
        <f t="shared" si="1725"/>
        <v>0.17527909102902309</v>
      </c>
      <c r="K2960" s="24">
        <f t="shared" si="1726"/>
        <v>916.03985252185248</v>
      </c>
      <c r="L2960" s="12">
        <f t="shared" si="1740"/>
        <v>0.12260604092218079</v>
      </c>
      <c r="M2960" s="24">
        <f t="shared" si="1741"/>
        <v>974.83265779029659</v>
      </c>
      <c r="N2960" s="12">
        <f t="shared" si="1727"/>
        <v>0.74105830475257228</v>
      </c>
      <c r="O2960" s="24">
        <f t="shared" si="1728"/>
        <v>650</v>
      </c>
      <c r="P2960" s="12">
        <f t="shared" si="1742"/>
        <v>0.1669243486306328</v>
      </c>
      <c r="Q2960" s="24">
        <f t="shared" si="1743"/>
        <v>804.35918123108559</v>
      </c>
      <c r="R2960" s="12">
        <f t="shared" si="1729"/>
        <v>0.36680729063961387</v>
      </c>
      <c r="S2960" s="24">
        <f t="shared" si="1730"/>
        <v>787.91437964480531</v>
      </c>
      <c r="T2960" s="12">
        <f t="shared" si="1744"/>
        <v>0.18047242906139496</v>
      </c>
      <c r="W2960" s="24">
        <f t="shared" si="1745"/>
        <v>1208.609752034286</v>
      </c>
      <c r="X2960" s="24">
        <f t="shared" si="1746"/>
        <v>650</v>
      </c>
      <c r="Y2960" s="13">
        <f t="shared" si="1731"/>
        <v>0.23264910580626055</v>
      </c>
      <c r="Z2960" s="24">
        <f t="shared" si="1732"/>
        <v>642.98682560514635</v>
      </c>
      <c r="AA2960" s="24">
        <f t="shared" si="1733"/>
        <v>9541.0134989927719</v>
      </c>
      <c r="AB2960" s="24">
        <f t="shared" si="1747"/>
        <v>1006.4844666326858</v>
      </c>
      <c r="AC2960" s="24">
        <f t="shared" si="1748"/>
        <v>804.35918123108559</v>
      </c>
      <c r="AD2960" s="123">
        <f t="shared" si="1749"/>
        <v>14710</v>
      </c>
      <c r="AE2960" s="14">
        <f t="shared" si="1750"/>
        <v>245.16666666666666</v>
      </c>
      <c r="AF2960" s="24">
        <f t="shared" si="1734"/>
        <v>500</v>
      </c>
      <c r="AG2960" s="3">
        <f t="shared" si="1751"/>
        <v>-1</v>
      </c>
      <c r="AH2960" s="14">
        <f t="shared" si="1755"/>
        <v>0</v>
      </c>
      <c r="AI2960" s="14">
        <f t="shared" si="1756"/>
        <v>0</v>
      </c>
      <c r="AJ2960" s="14">
        <f t="shared" si="1757"/>
        <v>0.64999999999999991</v>
      </c>
      <c r="AK2960" s="14">
        <f t="shared" si="1758"/>
        <v>0.87999999999999989</v>
      </c>
      <c r="AL2960" s="24">
        <f t="shared" si="1752"/>
        <v>977.98562863475274</v>
      </c>
      <c r="AM2960" s="14">
        <f t="shared" si="1753"/>
        <v>747.36150523521951</v>
      </c>
      <c r="AN2960" s="138" t="str">
        <f t="shared" si="1754"/>
        <v>modifiée</v>
      </c>
      <c r="AP2960" s="124"/>
    </row>
    <row r="2961" spans="2:42" x14ac:dyDescent="0.25">
      <c r="B2961" s="3">
        <f t="shared" si="1735"/>
        <v>14715</v>
      </c>
      <c r="C2961" s="14">
        <f t="shared" si="1736"/>
        <v>245.25</v>
      </c>
      <c r="D2961" s="11">
        <f t="shared" si="1737"/>
        <v>1156.0575033620021</v>
      </c>
      <c r="E2961" s="11">
        <f t="shared" si="1722"/>
        <v>1234.5500004848641</v>
      </c>
      <c r="F2961" s="11">
        <f t="shared" si="1738"/>
        <v>686.12289531935357</v>
      </c>
      <c r="G2961" s="11">
        <f t="shared" si="1723"/>
        <v>974.99958213892728</v>
      </c>
      <c r="H2961" s="11">
        <f t="shared" si="1724"/>
        <v>804.539653660147</v>
      </c>
      <c r="I2961" s="24">
        <f t="shared" si="1739"/>
        <v>686.12289531935357</v>
      </c>
      <c r="J2961" s="12">
        <f t="shared" si="1725"/>
        <v>0.17516609035293401</v>
      </c>
      <c r="K2961" s="24">
        <f t="shared" si="1726"/>
        <v>916.63079522343901</v>
      </c>
      <c r="L2961" s="12">
        <f t="shared" si="1740"/>
        <v>0.1225128685994827</v>
      </c>
      <c r="M2961" s="24">
        <f t="shared" si="1741"/>
        <v>974.99958213892728</v>
      </c>
      <c r="N2961" s="12">
        <f t="shared" si="1727"/>
        <v>0.74105830475257228</v>
      </c>
      <c r="O2961" s="24">
        <f t="shared" si="1728"/>
        <v>650</v>
      </c>
      <c r="P2961" s="12">
        <f t="shared" si="1742"/>
        <v>0.16681626631149113</v>
      </c>
      <c r="Q2961" s="24">
        <f t="shared" si="1743"/>
        <v>804.539653660147</v>
      </c>
      <c r="R2961" s="12">
        <f t="shared" si="1729"/>
        <v>0.36708502534351556</v>
      </c>
      <c r="S2961" s="24">
        <f t="shared" si="1730"/>
        <v>787.31824754509432</v>
      </c>
      <c r="T2961" s="12">
        <f t="shared" si="1744"/>
        <v>0.1805273938737022</v>
      </c>
      <c r="W2961" s="24">
        <f t="shared" si="1745"/>
        <v>1208.8424011400923</v>
      </c>
      <c r="X2961" s="24">
        <f t="shared" si="1746"/>
        <v>650</v>
      </c>
      <c r="Y2961" s="13">
        <f t="shared" si="1731"/>
        <v>0.23264084453082509</v>
      </c>
      <c r="Z2961" s="24">
        <f t="shared" si="1732"/>
        <v>642.68998361929448</v>
      </c>
      <c r="AA2961" s="24">
        <f t="shared" si="1733"/>
        <v>9540.9487112555053</v>
      </c>
      <c r="AB2961" s="24">
        <f t="shared" si="1747"/>
        <v>1006.6910274001197</v>
      </c>
      <c r="AC2961" s="24">
        <f t="shared" si="1748"/>
        <v>804.539653660147</v>
      </c>
      <c r="AD2961" s="123">
        <f t="shared" si="1749"/>
        <v>14715</v>
      </c>
      <c r="AE2961" s="14">
        <f t="shared" si="1750"/>
        <v>245.25</v>
      </c>
      <c r="AF2961" s="24">
        <f t="shared" si="1734"/>
        <v>500</v>
      </c>
      <c r="AG2961" s="3">
        <f t="shared" si="1751"/>
        <v>-1</v>
      </c>
      <c r="AH2961" s="14">
        <f t="shared" si="1755"/>
        <v>0</v>
      </c>
      <c r="AI2961" s="14">
        <f t="shared" si="1756"/>
        <v>0</v>
      </c>
      <c r="AJ2961" s="14">
        <f t="shared" si="1757"/>
        <v>0.64999999999999991</v>
      </c>
      <c r="AK2961" s="14">
        <f t="shared" si="1758"/>
        <v>0.87999999999999989</v>
      </c>
      <c r="AL2961" s="24">
        <f t="shared" si="1752"/>
        <v>978.17643640447579</v>
      </c>
      <c r="AM2961" s="14">
        <f t="shared" si="1753"/>
        <v>747.51047166885928</v>
      </c>
      <c r="AN2961" s="138" t="str">
        <f t="shared" si="1754"/>
        <v>modifiée</v>
      </c>
      <c r="AP2961" s="124"/>
    </row>
    <row r="2962" spans="2:42" x14ac:dyDescent="0.25">
      <c r="B2962" s="3">
        <f t="shared" si="1735"/>
        <v>14720</v>
      </c>
      <c r="C2962" s="14">
        <f t="shared" si="1736"/>
        <v>245.33333333333334</v>
      </c>
      <c r="D2962" s="11">
        <f t="shared" si="1737"/>
        <v>1156.1083799656342</v>
      </c>
      <c r="E2962" s="11">
        <f t="shared" ref="E2962:E2970" si="1759">IF(B2962&lt;=40*60,20+345*CRed_1*LOG(8*C2962+1,10),ThetaG40+(ThetaG120-ThetaG40)/80*(C2962-40))</f>
        <v>1234.7707759112363</v>
      </c>
      <c r="F2962" s="11">
        <f t="shared" si="1738"/>
        <v>686.2454081879531</v>
      </c>
      <c r="G2962" s="11">
        <f t="shared" ref="G2962:G2970" si="1760">M2962</f>
        <v>975.16639840523874</v>
      </c>
      <c r="H2962" s="11">
        <f t="shared" ref="H2962:H2970" si="1761">Q2962</f>
        <v>804.72018105402071</v>
      </c>
      <c r="I2962" s="24">
        <f t="shared" si="1739"/>
        <v>686.2454081879531</v>
      </c>
      <c r="J2962" s="12">
        <f t="shared" ref="J2962:J2970" si="1762">Cp*RhoP/(K2962*RhoA)*dP/1000*MassivSS</f>
        <v>0.17505278724061971</v>
      </c>
      <c r="K2962" s="24">
        <f t="shared" ref="K2962:K2970" si="1763">IF(I2962&lt;600,425+0.773*I2962-1.69/1000*I2962^2+2.22/1000^2*I2962^3,IF(I2962&lt;735,666+13002/(738-I2962),IF(I2962&lt;900,545+17820/(I2962-731),650)))</f>
        <v>917.22408553077469</v>
      </c>
      <c r="L2962" s="12">
        <f t="shared" si="1740"/>
        <v>0.12241953344431659</v>
      </c>
      <c r="M2962" s="24">
        <f t="shared" si="1741"/>
        <v>975.16639840523874</v>
      </c>
      <c r="N2962" s="12">
        <f t="shared" ref="N2962:N2970" si="1764">Cp*RhoP/(O2962*RhoA)*dP/1000*MassivW</f>
        <v>0.74105830475257228</v>
      </c>
      <c r="O2962" s="24">
        <f t="shared" ref="O2962:O2970" si="1765">IF(M2962&lt;600,425+0.773*M2962-1.69/1000*M2962^2+2.22/1000^2*M2962^3,IF(M2962&lt;735,666+13002/(738-M2962),IF(M2962&lt;900,545+17820/(M2962-731),650)))</f>
        <v>650</v>
      </c>
      <c r="P2962" s="12">
        <f t="shared" si="1742"/>
        <v>0.166708268710895</v>
      </c>
      <c r="Q2962" s="24">
        <f t="shared" si="1743"/>
        <v>804.72018105402071</v>
      </c>
      <c r="R2962" s="12">
        <f t="shared" ref="R2962:R2970" si="1766">Cp*RhoP/(S2962*RhoA)*dP/1000*MassivSI</f>
        <v>0.36736190218817066</v>
      </c>
      <c r="S2962" s="24">
        <f t="shared" si="1730"/>
        <v>786.72485397101582</v>
      </c>
      <c r="T2962" s="12">
        <f t="shared" si="1744"/>
        <v>0.18058183560837124</v>
      </c>
      <c r="W2962" s="24">
        <f t="shared" si="1745"/>
        <v>1209.0750419846231</v>
      </c>
      <c r="X2962" s="24">
        <f t="shared" si="1746"/>
        <v>650</v>
      </c>
      <c r="Y2962" s="13">
        <f t="shared" ref="Y2962:Y2970" si="1767">MAX(MassivSSCO/(X2962*RhoA)*DeltaT*(Z2962+AA2962),L2962)</f>
        <v>0.23263259474008055</v>
      </c>
      <c r="Z2962" s="24">
        <f t="shared" ref="Z2962:Z2970" si="1768">AlphaC*(E2962-W2962)</f>
        <v>642.39334816533074</v>
      </c>
      <c r="AA2962" s="24">
        <f t="shared" ref="AA2962:AA2970" si="1769">Phi*EpsilonF*0.7*Botzman/10^8*EpsilonA*((E2962+273)^4-(W2962+273)^4)</f>
        <v>9540.8842197181184</v>
      </c>
      <c r="AB2962" s="24">
        <f t="shared" si="1747"/>
        <v>1006.8976115193219</v>
      </c>
      <c r="AC2962" s="24">
        <f t="shared" si="1748"/>
        <v>804.72018105402071</v>
      </c>
      <c r="AD2962" s="123">
        <f t="shared" si="1749"/>
        <v>14720</v>
      </c>
      <c r="AE2962" s="14">
        <f t="shared" si="1750"/>
        <v>245.33333333333334</v>
      </c>
      <c r="AF2962" s="24">
        <f t="shared" ref="AF2962:AF2970" si="1770">IF(AC2962&lt;=450,Thetha0_0,IF(AC2962&gt;=650,Thetha0_2,(IF(AC2962&lt;=550,Thetha0_0+(Thetha0_1-Thetha0_0)/100*(AC2962-450),Thetha0_1+(Thetha0_2-Thetha0_1)/100*(AC2962-550)))))</f>
        <v>500</v>
      </c>
      <c r="AG2962" s="3">
        <f t="shared" si="1751"/>
        <v>-1</v>
      </c>
      <c r="AH2962" s="14">
        <f t="shared" si="1755"/>
        <v>0</v>
      </c>
      <c r="AI2962" s="14">
        <f t="shared" si="1756"/>
        <v>0</v>
      </c>
      <c r="AJ2962" s="14">
        <f t="shared" si="1757"/>
        <v>0.64999999999999991</v>
      </c>
      <c r="AK2962" s="14">
        <f t="shared" si="1758"/>
        <v>0.87999999999999989</v>
      </c>
      <c r="AL2962" s="24">
        <f t="shared" si="1752"/>
        <v>978.36726171098417</v>
      </c>
      <c r="AM2962" s="14">
        <f t="shared" si="1753"/>
        <v>747.65948143734533</v>
      </c>
      <c r="AN2962" s="138" t="str">
        <f t="shared" si="1754"/>
        <v>modifiée</v>
      </c>
      <c r="AP2962" s="124"/>
    </row>
    <row r="2963" spans="2:42" x14ac:dyDescent="0.25">
      <c r="B2963" s="3">
        <f t="shared" ref="B2963:B2970" si="1771">B2962+DeltaT</f>
        <v>14725</v>
      </c>
      <c r="C2963" s="14">
        <f t="shared" ref="C2963:C2970" si="1772">B2963/60</f>
        <v>245.41666666666666</v>
      </c>
      <c r="D2963" s="11">
        <f t="shared" ref="D2963:D2970" si="1773">20+345*LOG(8*C2963+1,10)</f>
        <v>1156.1592392995428</v>
      </c>
      <c r="E2963" s="11">
        <f t="shared" si="1759"/>
        <v>1234.9915513376086</v>
      </c>
      <c r="F2963" s="11">
        <f t="shared" ref="F2963:F2970" si="1774">I2963</f>
        <v>686.36782772139748</v>
      </c>
      <c r="G2963" s="11">
        <f t="shared" si="1760"/>
        <v>975.3331066739496</v>
      </c>
      <c r="H2963" s="11">
        <f t="shared" si="1761"/>
        <v>804.90076288962905</v>
      </c>
      <c r="I2963" s="24">
        <f t="shared" ref="I2963:I2970" si="1775">I2962+IF(Limit=Oui,MAX(0,L2962),L2962)</f>
        <v>686.36782772139748</v>
      </c>
      <c r="J2963" s="12">
        <f t="shared" si="1762"/>
        <v>0.17493918072635117</v>
      </c>
      <c r="K2963" s="24">
        <f t="shared" si="1763"/>
        <v>917.81973614905041</v>
      </c>
      <c r="L2963" s="12">
        <f t="shared" ref="L2963:L2970" si="1776">LambdaP*MassivSS/(dP/1000)/(K2963*RhoA)/(1+J2963/3)*(D2963-I2963)*DeltaT-(EXP(J2963/10)-1)*(D2963-D2962)</f>
        <v>0.12232603487800647</v>
      </c>
      <c r="M2963" s="24">
        <f t="shared" ref="M2963:M2970" si="1777">M2962+IF(Limit=Oui,MAX(0,P2962),P2962)</f>
        <v>975.3331066739496</v>
      </c>
      <c r="N2963" s="12">
        <f t="shared" si="1764"/>
        <v>0.74105830475257228</v>
      </c>
      <c r="O2963" s="24">
        <f t="shared" si="1765"/>
        <v>650</v>
      </c>
      <c r="P2963" s="12">
        <f t="shared" ref="P2963:P2970" si="1778">LambdaP*MassivW/(dP/1000)/(O2963*RhoA)/(1+N2963/3)*(D2963-M2963)*DeltaT-(EXP(N2963/10)-1)*(D2963-D2962)</f>
        <v>0.16660035576098253</v>
      </c>
      <c r="Q2963" s="24">
        <f t="shared" ref="Q2963:Q2970" si="1779">Q2962+IF(Limit=Oui,MAX(0,T2962),T2962)</f>
        <v>804.90076288962905</v>
      </c>
      <c r="R2963" s="12">
        <f t="shared" si="1766"/>
        <v>0.36763792430554831</v>
      </c>
      <c r="S2963" s="24">
        <f t="shared" si="1730"/>
        <v>786.13418188407888</v>
      </c>
      <c r="T2963" s="12">
        <f t="shared" ref="T2963:T2970" si="1780">LambdaP*MassivSI/(dP/1000)/(S2963*RhoA)/(1+R2963/3)*(D2963-Q2963)*DeltaT-(EXP(R2963/10)-1)*(D2963-D2962)</f>
        <v>0.18063575646670507</v>
      </c>
      <c r="W2963" s="24">
        <f t="shared" ref="W2963:W2970" si="1781">W2962+IF(Limit=Oui,MAX(0,Y2962),Y2962)</f>
        <v>1209.3076745793633</v>
      </c>
      <c r="X2963" s="24">
        <f t="shared" ref="X2963:X2970" si="1782">IF(W2963&lt;600,425+0.773*W2963-1.69/1000*W2963^2+2.22/1000^2*W2963^3,IF(W2963&lt;735,666+13002/(738-W2963),IF(W2963&lt;900,545+17820/(W2963-731),650)))</f>
        <v>650</v>
      </c>
      <c r="Y2963" s="13">
        <f t="shared" si="1767"/>
        <v>0.23262435639184764</v>
      </c>
      <c r="Z2963" s="24">
        <f t="shared" si="1768"/>
        <v>642.09691895613332</v>
      </c>
      <c r="AA2963" s="24">
        <f t="shared" si="1769"/>
        <v>9540.8200228213736</v>
      </c>
      <c r="AB2963" s="24">
        <f t="shared" ref="AB2963:AB2970" si="1783">MAX(M2963,AVERAGE(W2963,AC2963))</f>
        <v>1007.1042187344962</v>
      </c>
      <c r="AC2963" s="24">
        <f t="shared" ref="AC2963:AC2970" si="1784">Q2963</f>
        <v>804.90076288962905</v>
      </c>
      <c r="AD2963" s="123">
        <f t="shared" ref="AD2963:AD2970" si="1785">B2963</f>
        <v>14725</v>
      </c>
      <c r="AE2963" s="14">
        <f t="shared" ref="AE2963:AE2970" si="1786">C2963</f>
        <v>245.41666666666666</v>
      </c>
      <c r="AF2963" s="24">
        <f t="shared" si="1770"/>
        <v>500</v>
      </c>
      <c r="AG2963" s="3">
        <f t="shared" ref="AG2963:AG2970" si="1787">IF(C2963&lt;=30,AH2963,IF(C2963&lt;=60,AI2963,IF(C2963&lt;=90,AJ2963,IF(C2963&lt;=120,AK2963,-1))))</f>
        <v>-1</v>
      </c>
      <c r="AH2963" s="14">
        <f t="shared" si="1755"/>
        <v>0</v>
      </c>
      <c r="AI2963" s="14">
        <f t="shared" si="1756"/>
        <v>0</v>
      </c>
      <c r="AJ2963" s="14">
        <f t="shared" si="1757"/>
        <v>0.64999999999999991</v>
      </c>
      <c r="AK2963" s="14">
        <f t="shared" si="1758"/>
        <v>0.87999999999999989</v>
      </c>
      <c r="AL2963" s="24">
        <f t="shared" ref="AL2963:AL2970" si="1788">MAX(M2963,AVERAGE(W2963,AM2963))</f>
        <v>978.55810431487623</v>
      </c>
      <c r="AM2963" s="14">
        <f t="shared" ref="AM2963:AM2970" si="1789">IF(W2963&gt;=AF2963,(1+(W2963-AF2963)*AG2963/10000)*AC2963,AC2963)</f>
        <v>747.8085340503892</v>
      </c>
      <c r="AN2963" s="138" t="str">
        <f t="shared" ref="AN2963:AN2970" si="1790">IF(AM2963=AC2963,"","modifiée")</f>
        <v>modifiée</v>
      </c>
      <c r="AP2963" s="124"/>
    </row>
    <row r="2964" spans="2:42" x14ac:dyDescent="0.25">
      <c r="B2964" s="3">
        <f t="shared" si="1771"/>
        <v>14730</v>
      </c>
      <c r="C2964" s="14">
        <f t="shared" si="1772"/>
        <v>245.5</v>
      </c>
      <c r="D2964" s="11">
        <f t="shared" si="1773"/>
        <v>1156.2100813754487</v>
      </c>
      <c r="E2964" s="11">
        <f t="shared" si="1759"/>
        <v>1235.2123267639809</v>
      </c>
      <c r="F2964" s="11">
        <f t="shared" si="1774"/>
        <v>686.4901537562755</v>
      </c>
      <c r="G2964" s="11">
        <f t="shared" si="1760"/>
        <v>975.49970702971063</v>
      </c>
      <c r="H2964" s="11">
        <f t="shared" si="1761"/>
        <v>805.08139864609575</v>
      </c>
      <c r="I2964" s="24">
        <f t="shared" si="1775"/>
        <v>686.4901537562755</v>
      </c>
      <c r="J2964" s="12">
        <f t="shared" si="1762"/>
        <v>0.17482526984171148</v>
      </c>
      <c r="K2964" s="24">
        <f t="shared" si="1763"/>
        <v>918.41775986827076</v>
      </c>
      <c r="L2964" s="12">
        <f t="shared" si="1776"/>
        <v>0.1222323723200167</v>
      </c>
      <c r="M2964" s="24">
        <f t="shared" si="1777"/>
        <v>975.49970702971063</v>
      </c>
      <c r="N2964" s="12">
        <f t="shared" si="1764"/>
        <v>0.74105830475257228</v>
      </c>
      <c r="O2964" s="24">
        <f t="shared" si="1765"/>
        <v>650</v>
      </c>
      <c r="P2964" s="12">
        <f t="shared" si="1778"/>
        <v>0.16649252739384024</v>
      </c>
      <c r="Q2964" s="24">
        <f t="shared" si="1779"/>
        <v>805.08139864609575</v>
      </c>
      <c r="R2964" s="12">
        <f t="shared" si="1766"/>
        <v>0.36791309481781326</v>
      </c>
      <c r="S2964" s="24">
        <f t="shared" ref="S2964:S2970" si="1791">IF(Q2964&lt;600,425+0.773*Q2964-1.69/1000*Q2964^2+2.22/1000^2*Q2964^3,IF(Q2964&lt;735,666+13002/(738-Q2964),IF(Q2964&lt;900,545+17820/(Q2964-731),650)))</f>
        <v>785.54621437603157</v>
      </c>
      <c r="T2964" s="12">
        <f t="shared" si="1780"/>
        <v>0.18068915864187321</v>
      </c>
      <c r="W2964" s="24">
        <f t="shared" si="1781"/>
        <v>1209.5402989357551</v>
      </c>
      <c r="X2964" s="24">
        <f t="shared" si="1782"/>
        <v>650</v>
      </c>
      <c r="Y2964" s="13">
        <f t="shared" si="1767"/>
        <v>0.23261612944419513</v>
      </c>
      <c r="Z2964" s="24">
        <f t="shared" si="1768"/>
        <v>641.80069570564342</v>
      </c>
      <c r="AA2964" s="24">
        <f t="shared" si="1769"/>
        <v>9540.7561190158249</v>
      </c>
      <c r="AB2964" s="24">
        <f t="shared" si="1783"/>
        <v>1007.3108487909254</v>
      </c>
      <c r="AC2964" s="24">
        <f t="shared" si="1784"/>
        <v>805.08139864609575</v>
      </c>
      <c r="AD2964" s="123">
        <f t="shared" si="1785"/>
        <v>14730</v>
      </c>
      <c r="AE2964" s="14">
        <f t="shared" si="1786"/>
        <v>245.5</v>
      </c>
      <c r="AF2964" s="24">
        <f t="shared" si="1770"/>
        <v>500</v>
      </c>
      <c r="AG2964" s="3">
        <f t="shared" si="1787"/>
        <v>-1</v>
      </c>
      <c r="AH2964" s="14">
        <f t="shared" si="1755"/>
        <v>0</v>
      </c>
      <c r="AI2964" s="14">
        <f t="shared" si="1756"/>
        <v>0</v>
      </c>
      <c r="AJ2964" s="14">
        <f t="shared" si="1757"/>
        <v>0.64999999999999991</v>
      </c>
      <c r="AK2964" s="14">
        <f t="shared" si="1758"/>
        <v>0.87999999999999989</v>
      </c>
      <c r="AL2964" s="24">
        <f t="shared" si="1788"/>
        <v>978.74896397777707</v>
      </c>
      <c r="AM2964" s="14">
        <f t="shared" si="1789"/>
        <v>747.95762901979913</v>
      </c>
      <c r="AN2964" s="138" t="str">
        <f t="shared" si="1790"/>
        <v>modifiée</v>
      </c>
      <c r="AP2964" s="124"/>
    </row>
    <row r="2965" spans="2:42" x14ac:dyDescent="0.25">
      <c r="B2965" s="3">
        <f t="shared" si="1771"/>
        <v>14735</v>
      </c>
      <c r="C2965" s="14">
        <f t="shared" si="1772"/>
        <v>245.58333333333334</v>
      </c>
      <c r="D2965" s="11">
        <f t="shared" si="1773"/>
        <v>1156.2609062050597</v>
      </c>
      <c r="E2965" s="11">
        <f t="shared" si="1759"/>
        <v>1235.4331021903531</v>
      </c>
      <c r="F2965" s="11">
        <f t="shared" si="1774"/>
        <v>686.61238612859552</v>
      </c>
      <c r="G2965" s="11">
        <f t="shared" si="1760"/>
        <v>975.66619955710451</v>
      </c>
      <c r="H2965" s="11">
        <f t="shared" si="1761"/>
        <v>805.26208780473758</v>
      </c>
      <c r="I2965" s="24">
        <f t="shared" si="1775"/>
        <v>686.61238612859552</v>
      </c>
      <c r="J2965" s="12">
        <f t="shared" si="1762"/>
        <v>0.17471105361559885</v>
      </c>
      <c r="K2965" s="24">
        <f t="shared" si="1763"/>
        <v>919.01816956391485</v>
      </c>
      <c r="L2965" s="12">
        <f t="shared" si="1776"/>
        <v>0.12213854518800303</v>
      </c>
      <c r="M2965" s="24">
        <f t="shared" si="1777"/>
        <v>975.66619955710451</v>
      </c>
      <c r="N2965" s="12">
        <f t="shared" si="1764"/>
        <v>0.74105830475257228</v>
      </c>
      <c r="O2965" s="24">
        <f t="shared" si="1765"/>
        <v>650</v>
      </c>
      <c r="P2965" s="12">
        <f t="shared" si="1778"/>
        <v>0.16638478354172923</v>
      </c>
      <c r="Q2965" s="24">
        <f t="shared" si="1779"/>
        <v>805.26208780473758</v>
      </c>
      <c r="R2965" s="12">
        <f t="shared" si="1766"/>
        <v>0.36818741683731049</v>
      </c>
      <c r="S2965" s="24">
        <f t="shared" si="1791"/>
        <v>784.96093466770492</v>
      </c>
      <c r="T2965" s="12">
        <f t="shared" si="1780"/>
        <v>0.18074204431902888</v>
      </c>
      <c r="W2965" s="24">
        <f t="shared" si="1781"/>
        <v>1209.7729150651994</v>
      </c>
      <c r="X2965" s="24">
        <f t="shared" si="1782"/>
        <v>650</v>
      </c>
      <c r="Y2965" s="13">
        <f t="shared" si="1767"/>
        <v>0.23260791385542737</v>
      </c>
      <c r="Z2965" s="24">
        <f t="shared" si="1768"/>
        <v>641.50467812884244</v>
      </c>
      <c r="AA2965" s="24">
        <f t="shared" si="1769"/>
        <v>9540.6925067613083</v>
      </c>
      <c r="AB2965" s="24">
        <f t="shared" si="1783"/>
        <v>1007.5175014349685</v>
      </c>
      <c r="AC2965" s="24">
        <f t="shared" si="1784"/>
        <v>805.26208780473758</v>
      </c>
      <c r="AD2965" s="123">
        <f t="shared" si="1785"/>
        <v>14735</v>
      </c>
      <c r="AE2965" s="14">
        <f t="shared" si="1786"/>
        <v>245.58333333333334</v>
      </c>
      <c r="AF2965" s="24">
        <f t="shared" si="1770"/>
        <v>500</v>
      </c>
      <c r="AG2965" s="3">
        <f t="shared" si="1787"/>
        <v>-1</v>
      </c>
      <c r="AH2965" s="14">
        <f t="shared" si="1755"/>
        <v>0</v>
      </c>
      <c r="AI2965" s="14">
        <f t="shared" si="1756"/>
        <v>0</v>
      </c>
      <c r="AJ2965" s="14">
        <f t="shared" si="1757"/>
        <v>0.64999999999999991</v>
      </c>
      <c r="AK2965" s="14">
        <f t="shared" si="1758"/>
        <v>0.87999999999999989</v>
      </c>
      <c r="AL2965" s="24">
        <f t="shared" si="1788"/>
        <v>978.93984046233572</v>
      </c>
      <c r="AM2965" s="14">
        <f t="shared" si="1789"/>
        <v>748.10676585947192</v>
      </c>
      <c r="AN2965" s="138" t="str">
        <f t="shared" si="1790"/>
        <v>modifiée</v>
      </c>
      <c r="AP2965" s="124"/>
    </row>
    <row r="2966" spans="2:42" x14ac:dyDescent="0.25">
      <c r="B2966" s="3">
        <f t="shared" si="1771"/>
        <v>14740</v>
      </c>
      <c r="C2966" s="14">
        <f t="shared" si="1772"/>
        <v>245.66666666666666</v>
      </c>
      <c r="D2966" s="11">
        <f t="shared" si="1773"/>
        <v>1156.3117138000721</v>
      </c>
      <c r="E2966" s="11">
        <f t="shared" si="1759"/>
        <v>1235.6538776167254</v>
      </c>
      <c r="F2966" s="11">
        <f t="shared" si="1774"/>
        <v>686.73452467378354</v>
      </c>
      <c r="G2966" s="11">
        <f t="shared" si="1760"/>
        <v>975.83258434064624</v>
      </c>
      <c r="H2966" s="11">
        <f t="shared" si="1761"/>
        <v>805.44282984905658</v>
      </c>
      <c r="I2966" s="24">
        <f t="shared" si="1775"/>
        <v>686.73452467378354</v>
      </c>
      <c r="J2966" s="12">
        <f t="shared" si="1762"/>
        <v>0.17459653107422937</v>
      </c>
      <c r="K2966" s="24">
        <f t="shared" si="1763"/>
        <v>919.62097819760106</v>
      </c>
      <c r="L2966" s="12">
        <f t="shared" si="1776"/>
        <v>0.12204455289776511</v>
      </c>
      <c r="M2966" s="24">
        <f t="shared" si="1777"/>
        <v>975.83258434064624</v>
      </c>
      <c r="N2966" s="12">
        <f t="shared" si="1764"/>
        <v>0.74105830475257228</v>
      </c>
      <c r="O2966" s="24">
        <f t="shared" si="1765"/>
        <v>650</v>
      </c>
      <c r="P2966" s="12">
        <f t="shared" si="1778"/>
        <v>0.1662771241368762</v>
      </c>
      <c r="Q2966" s="24">
        <f t="shared" si="1779"/>
        <v>805.44282984905658</v>
      </c>
      <c r="R2966" s="12">
        <f t="shared" si="1766"/>
        <v>0.36846089346655153</v>
      </c>
      <c r="S2966" s="24">
        <f t="shared" si="1791"/>
        <v>784.37832610786802</v>
      </c>
      <c r="T2966" s="12">
        <f t="shared" si="1780"/>
        <v>0.18079441567521462</v>
      </c>
      <c r="W2966" s="24">
        <f t="shared" si="1781"/>
        <v>1210.0055229790548</v>
      </c>
      <c r="X2966" s="24">
        <f t="shared" si="1782"/>
        <v>650</v>
      </c>
      <c r="Y2966" s="13">
        <f t="shared" si="1767"/>
        <v>0.23259970958409854</v>
      </c>
      <c r="Z2966" s="24">
        <f t="shared" si="1768"/>
        <v>641.20886594176341</v>
      </c>
      <c r="AA2966" s="24">
        <f t="shared" si="1769"/>
        <v>9540.6291845275318</v>
      </c>
      <c r="AB2966" s="24">
        <f t="shared" si="1783"/>
        <v>1007.7241764140557</v>
      </c>
      <c r="AC2966" s="24">
        <f t="shared" si="1784"/>
        <v>805.44282984905658</v>
      </c>
      <c r="AD2966" s="123">
        <f t="shared" si="1785"/>
        <v>14740</v>
      </c>
      <c r="AE2966" s="14">
        <f t="shared" si="1786"/>
        <v>245.66666666666666</v>
      </c>
      <c r="AF2966" s="24">
        <f t="shared" si="1770"/>
        <v>500</v>
      </c>
      <c r="AG2966" s="3">
        <f t="shared" si="1787"/>
        <v>-1</v>
      </c>
      <c r="AH2966" s="14">
        <f t="shared" si="1755"/>
        <v>0</v>
      </c>
      <c r="AI2966" s="14">
        <f t="shared" si="1756"/>
        <v>0</v>
      </c>
      <c r="AJ2966" s="14">
        <f t="shared" si="1757"/>
        <v>0.64999999999999991</v>
      </c>
      <c r="AK2966" s="14">
        <f t="shared" si="1758"/>
        <v>0.87999999999999989</v>
      </c>
      <c r="AL2966" s="24">
        <f t="shared" si="1788"/>
        <v>979.13073353222023</v>
      </c>
      <c r="AM2966" s="14">
        <f t="shared" si="1789"/>
        <v>748.25594408538564</v>
      </c>
      <c r="AN2966" s="138" t="str">
        <f t="shared" si="1790"/>
        <v>modifiée</v>
      </c>
      <c r="AP2966" s="124"/>
    </row>
    <row r="2967" spans="2:42" x14ac:dyDescent="0.25">
      <c r="B2967" s="3">
        <f t="shared" si="1771"/>
        <v>14745</v>
      </c>
      <c r="C2967" s="14">
        <f t="shared" si="1772"/>
        <v>245.75</v>
      </c>
      <c r="D2967" s="11">
        <f t="shared" si="1773"/>
        <v>1156.3625041721709</v>
      </c>
      <c r="E2967" s="11">
        <f t="shared" si="1759"/>
        <v>1235.8746530430976</v>
      </c>
      <c r="F2967" s="11">
        <f t="shared" si="1774"/>
        <v>686.85656922668136</v>
      </c>
      <c r="G2967" s="11">
        <f t="shared" si="1760"/>
        <v>975.99886146478309</v>
      </c>
      <c r="H2967" s="11">
        <f t="shared" si="1761"/>
        <v>805.6236242647318</v>
      </c>
      <c r="I2967" s="24">
        <f t="shared" si="1775"/>
        <v>686.85656922668136</v>
      </c>
      <c r="J2967" s="12">
        <f t="shared" si="1762"/>
        <v>0.17448170124114054</v>
      </c>
      <c r="K2967" s="24">
        <f t="shared" si="1763"/>
        <v>920.22619881775904</v>
      </c>
      <c r="L2967" s="12">
        <f t="shared" si="1776"/>
        <v>0.12195039486326198</v>
      </c>
      <c r="M2967" s="24">
        <f t="shared" si="1777"/>
        <v>975.99886146478309</v>
      </c>
      <c r="N2967" s="12">
        <f t="shared" si="1764"/>
        <v>0.74105830475257228</v>
      </c>
      <c r="O2967" s="24">
        <f t="shared" si="1765"/>
        <v>650</v>
      </c>
      <c r="P2967" s="12">
        <f t="shared" si="1778"/>
        <v>0.16616954911154336</v>
      </c>
      <c r="Q2967" s="24">
        <f t="shared" si="1779"/>
        <v>805.6236242647318</v>
      </c>
      <c r="R2967" s="12">
        <f t="shared" si="1766"/>
        <v>0.36873352779820007</v>
      </c>
      <c r="S2967" s="24">
        <f t="shared" si="1791"/>
        <v>783.79837217209501</v>
      </c>
      <c r="T2967" s="12">
        <f t="shared" si="1780"/>
        <v>0.18084627487940483</v>
      </c>
      <c r="W2967" s="24">
        <f t="shared" si="1781"/>
        <v>1210.2381226886389</v>
      </c>
      <c r="X2967" s="24">
        <f t="shared" si="1782"/>
        <v>650</v>
      </c>
      <c r="Y2967" s="13">
        <f t="shared" si="1767"/>
        <v>0.23259151658899185</v>
      </c>
      <c r="Z2967" s="24">
        <f t="shared" si="1768"/>
        <v>640.91325886146819</v>
      </c>
      <c r="AA2967" s="24">
        <f t="shared" si="1769"/>
        <v>9540.5661507932127</v>
      </c>
      <c r="AB2967" s="24">
        <f t="shared" si="1783"/>
        <v>1007.9308734766853</v>
      </c>
      <c r="AC2967" s="24">
        <f t="shared" si="1784"/>
        <v>805.6236242647318</v>
      </c>
      <c r="AD2967" s="123">
        <f t="shared" si="1785"/>
        <v>14745</v>
      </c>
      <c r="AE2967" s="14">
        <f t="shared" si="1786"/>
        <v>245.75</v>
      </c>
      <c r="AF2967" s="24">
        <f t="shared" si="1770"/>
        <v>500</v>
      </c>
      <c r="AG2967" s="3">
        <f t="shared" si="1787"/>
        <v>-1</v>
      </c>
      <c r="AH2967" s="14">
        <f t="shared" si="1755"/>
        <v>0</v>
      </c>
      <c r="AI2967" s="14">
        <f t="shared" si="1756"/>
        <v>0</v>
      </c>
      <c r="AJ2967" s="14">
        <f t="shared" si="1757"/>
        <v>0.64999999999999991</v>
      </c>
      <c r="AK2967" s="14">
        <f t="shared" si="1758"/>
        <v>0.87999999999999989</v>
      </c>
      <c r="AL2967" s="24">
        <f t="shared" si="1788"/>
        <v>979.32164295211533</v>
      </c>
      <c r="AM2967" s="14">
        <f t="shared" si="1789"/>
        <v>748.40516321559176</v>
      </c>
      <c r="AN2967" s="138" t="str">
        <f t="shared" si="1790"/>
        <v>modifiée</v>
      </c>
      <c r="AP2967" s="124"/>
    </row>
    <row r="2968" spans="2:42" x14ac:dyDescent="0.25">
      <c r="B2968" s="3">
        <f t="shared" si="1771"/>
        <v>14750</v>
      </c>
      <c r="C2968" s="14">
        <f t="shared" si="1772"/>
        <v>245.83333333333334</v>
      </c>
      <c r="D2968" s="11">
        <f t="shared" si="1773"/>
        <v>1156.4132773330286</v>
      </c>
      <c r="E2968" s="11">
        <f t="shared" si="1759"/>
        <v>1236.0954284694699</v>
      </c>
      <c r="F2968" s="11">
        <f t="shared" si="1774"/>
        <v>686.97851962154459</v>
      </c>
      <c r="G2968" s="11">
        <f t="shared" si="1760"/>
        <v>976.16503101389458</v>
      </c>
      <c r="H2968" s="11">
        <f t="shared" si="1761"/>
        <v>805.8044705396112</v>
      </c>
      <c r="I2968" s="24">
        <f t="shared" si="1775"/>
        <v>686.97851962154459</v>
      </c>
      <c r="J2968" s="12">
        <f t="shared" si="1762"/>
        <v>0.17436656313719509</v>
      </c>
      <c r="K2968" s="24">
        <f t="shared" si="1763"/>
        <v>920.83384456030581</v>
      </c>
      <c r="L2968" s="12">
        <f t="shared" si="1776"/>
        <v>0.12185607049663608</v>
      </c>
      <c r="M2968" s="24">
        <f t="shared" si="1777"/>
        <v>976.16503101389458</v>
      </c>
      <c r="N2968" s="12">
        <f t="shared" si="1764"/>
        <v>0.74105830475257228</v>
      </c>
      <c r="O2968" s="24">
        <f t="shared" si="1765"/>
        <v>650</v>
      </c>
      <c r="P2968" s="12">
        <f t="shared" si="1778"/>
        <v>0.16606205839813246</v>
      </c>
      <c r="Q2968" s="24">
        <f t="shared" si="1779"/>
        <v>805.8044705396112</v>
      </c>
      <c r="R2968" s="12">
        <f t="shared" si="1766"/>
        <v>0.36900532291506039</v>
      </c>
      <c r="S2968" s="24">
        <f t="shared" si="1791"/>
        <v>783.22105646164255</v>
      </c>
      <c r="T2968" s="12">
        <f t="shared" si="1780"/>
        <v>0.18089762409256463</v>
      </c>
      <c r="W2968" s="24">
        <f t="shared" si="1781"/>
        <v>1210.470714205228</v>
      </c>
      <c r="X2968" s="24">
        <f t="shared" si="1782"/>
        <v>650</v>
      </c>
      <c r="Y2968" s="13">
        <f t="shared" si="1767"/>
        <v>0.23258333482913193</v>
      </c>
      <c r="Z2968" s="24">
        <f t="shared" si="1768"/>
        <v>640.61785660604755</v>
      </c>
      <c r="AA2968" s="24">
        <f t="shared" si="1769"/>
        <v>9540.5034040465962</v>
      </c>
      <c r="AB2968" s="24">
        <f t="shared" si="1783"/>
        <v>1008.1375923724196</v>
      </c>
      <c r="AC2968" s="24">
        <f t="shared" si="1784"/>
        <v>805.8044705396112</v>
      </c>
      <c r="AD2968" s="123">
        <f t="shared" si="1785"/>
        <v>14750</v>
      </c>
      <c r="AE2968" s="14">
        <f t="shared" si="1786"/>
        <v>245.83333333333334</v>
      </c>
      <c r="AF2968" s="24">
        <f t="shared" si="1770"/>
        <v>500</v>
      </c>
      <c r="AG2968" s="3">
        <f t="shared" si="1787"/>
        <v>-1</v>
      </c>
      <c r="AH2968" s="14">
        <f t="shared" si="1755"/>
        <v>0</v>
      </c>
      <c r="AI2968" s="14">
        <f t="shared" si="1756"/>
        <v>0</v>
      </c>
      <c r="AJ2968" s="14">
        <f t="shared" si="1757"/>
        <v>0.64999999999999991</v>
      </c>
      <c r="AK2968" s="14">
        <f t="shared" si="1758"/>
        <v>0.87999999999999989</v>
      </c>
      <c r="AL2968" s="24">
        <f t="shared" si="1788"/>
        <v>979.51256848771743</v>
      </c>
      <c r="AM2968" s="14">
        <f t="shared" si="1789"/>
        <v>748.55442277020688</v>
      </c>
      <c r="AN2968" s="138" t="str">
        <f t="shared" si="1790"/>
        <v>modifiée</v>
      </c>
      <c r="AP2968" s="124"/>
    </row>
    <row r="2969" spans="2:42" x14ac:dyDescent="0.25">
      <c r="B2969" s="3">
        <f t="shared" si="1771"/>
        <v>14755</v>
      </c>
      <c r="C2969" s="14">
        <f t="shared" si="1772"/>
        <v>245.91666666666666</v>
      </c>
      <c r="D2969" s="11">
        <f t="shared" si="1773"/>
        <v>1156.4640332943054</v>
      </c>
      <c r="E2969" s="11">
        <f t="shared" si="1759"/>
        <v>1236.3162038958419</v>
      </c>
      <c r="F2969" s="11">
        <f t="shared" si="1774"/>
        <v>687.10037569204121</v>
      </c>
      <c r="G2969" s="11">
        <f t="shared" si="1760"/>
        <v>976.33109307229267</v>
      </c>
      <c r="H2969" s="11">
        <f t="shared" si="1761"/>
        <v>805.98536816370381</v>
      </c>
      <c r="I2969" s="24">
        <f t="shared" si="1775"/>
        <v>687.10037569204121</v>
      </c>
      <c r="J2969" s="12">
        <f t="shared" si="1762"/>
        <v>0.17425111578058383</v>
      </c>
      <c r="K2969" s="24">
        <f t="shared" si="1763"/>
        <v>921.44392864933138</v>
      </c>
      <c r="L2969" s="12">
        <f t="shared" si="1776"/>
        <v>0.12176157920818891</v>
      </c>
      <c r="M2969" s="24">
        <f t="shared" si="1777"/>
        <v>976.33109307229267</v>
      </c>
      <c r="N2969" s="12">
        <f t="shared" si="1764"/>
        <v>0.74105830475257228</v>
      </c>
      <c r="O2969" s="24">
        <f t="shared" si="1765"/>
        <v>650</v>
      </c>
      <c r="P2969" s="12">
        <f t="shared" si="1778"/>
        <v>0.16595465192908007</v>
      </c>
      <c r="Q2969" s="24">
        <f t="shared" si="1779"/>
        <v>805.98536816370381</v>
      </c>
      <c r="R2969" s="12">
        <f t="shared" si="1766"/>
        <v>0.36927628189006512</v>
      </c>
      <c r="S2969" s="24">
        <f t="shared" si="1791"/>
        <v>782.64636270233927</v>
      </c>
      <c r="T2969" s="12">
        <f t="shared" si="1780"/>
        <v>0.18094846546760771</v>
      </c>
      <c r="W2969" s="24">
        <f t="shared" si="1781"/>
        <v>1210.7032975400571</v>
      </c>
      <c r="X2969" s="24">
        <f t="shared" si="1782"/>
        <v>650</v>
      </c>
      <c r="Y2969" s="13">
        <f t="shared" si="1767"/>
        <v>0.23257516426377731</v>
      </c>
      <c r="Z2969" s="24">
        <f t="shared" si="1768"/>
        <v>640.3226588946211</v>
      </c>
      <c r="AA2969" s="24">
        <f t="shared" si="1769"/>
        <v>9540.4409427851442</v>
      </c>
      <c r="AB2969" s="24">
        <f t="shared" si="1783"/>
        <v>1008.3443328518804</v>
      </c>
      <c r="AC2969" s="24">
        <f t="shared" si="1784"/>
        <v>805.98536816370381</v>
      </c>
      <c r="AD2969" s="123">
        <f t="shared" si="1785"/>
        <v>14755</v>
      </c>
      <c r="AE2969" s="14">
        <f t="shared" si="1786"/>
        <v>245.91666666666666</v>
      </c>
      <c r="AF2969" s="24">
        <f t="shared" si="1770"/>
        <v>500</v>
      </c>
      <c r="AG2969" s="3">
        <f t="shared" si="1787"/>
        <v>-1</v>
      </c>
      <c r="AH2969" s="14">
        <f t="shared" si="1755"/>
        <v>0</v>
      </c>
      <c r="AI2969" s="14">
        <f t="shared" si="1756"/>
        <v>0</v>
      </c>
      <c r="AJ2969" s="14">
        <f t="shared" si="1757"/>
        <v>0.64999999999999991</v>
      </c>
      <c r="AK2969" s="14">
        <f t="shared" si="1758"/>
        <v>0.87999999999999989</v>
      </c>
      <c r="AL2969" s="24">
        <f t="shared" si="1788"/>
        <v>979.70350990573138</v>
      </c>
      <c r="AM2969" s="14">
        <f t="shared" si="1789"/>
        <v>748.7037222714057</v>
      </c>
      <c r="AN2969" s="138" t="str">
        <f t="shared" si="1790"/>
        <v>modifiée</v>
      </c>
      <c r="AP2969" s="124"/>
    </row>
    <row r="2970" spans="2:42" x14ac:dyDescent="0.25">
      <c r="B2970" s="3">
        <f t="shared" si="1771"/>
        <v>14760</v>
      </c>
      <c r="C2970" s="14">
        <f t="shared" si="1772"/>
        <v>246</v>
      </c>
      <c r="D2970" s="11">
        <f t="shared" si="1773"/>
        <v>1156.5147720676507</v>
      </c>
      <c r="E2970" s="11">
        <f t="shared" si="1759"/>
        <v>1236.5369793222142</v>
      </c>
      <c r="F2970" s="11">
        <f t="shared" si="1774"/>
        <v>687.22213727124938</v>
      </c>
      <c r="G2970" s="11">
        <f t="shared" si="1760"/>
        <v>976.49704772422172</v>
      </c>
      <c r="H2970" s="11">
        <f t="shared" si="1761"/>
        <v>806.16631662917143</v>
      </c>
      <c r="I2970" s="24">
        <f t="shared" si="1775"/>
        <v>687.22213727124938</v>
      </c>
      <c r="J2970" s="12">
        <f t="shared" si="1762"/>
        <v>0.17413535818683012</v>
      </c>
      <c r="K2970" s="24">
        <f t="shared" si="1763"/>
        <v>922.05646439778604</v>
      </c>
      <c r="L2970" s="12">
        <f t="shared" si="1776"/>
        <v>0.12166692040635807</v>
      </c>
      <c r="M2970" s="24">
        <f t="shared" si="1777"/>
        <v>976.49704772422172</v>
      </c>
      <c r="N2970" s="12">
        <f t="shared" si="1764"/>
        <v>0.74105830475257228</v>
      </c>
      <c r="O2970" s="24">
        <f t="shared" si="1765"/>
        <v>650</v>
      </c>
      <c r="P2970" s="12">
        <f t="shared" si="1778"/>
        <v>0.16584732963675383</v>
      </c>
      <c r="Q2970" s="24">
        <f t="shared" si="1779"/>
        <v>806.16631662917143</v>
      </c>
      <c r="R2970" s="12">
        <f t="shared" si="1766"/>
        <v>0.36954640778626457</v>
      </c>
      <c r="S2970" s="24">
        <f t="shared" si="1791"/>
        <v>782.07427474348538</v>
      </c>
      <c r="T2970" s="12">
        <f t="shared" si="1780"/>
        <v>0.18099880114935524</v>
      </c>
      <c r="W2970" s="24">
        <f t="shared" si="1781"/>
        <v>1210.9358727043209</v>
      </c>
      <c r="X2970" s="24">
        <f t="shared" si="1782"/>
        <v>650</v>
      </c>
      <c r="Y2970" s="13">
        <f t="shared" si="1767"/>
        <v>0.23256700485242385</v>
      </c>
      <c r="Z2970" s="24">
        <f t="shared" si="1768"/>
        <v>640.02766544733163</v>
      </c>
      <c r="AA2970" s="24">
        <f t="shared" si="1769"/>
        <v>9540.3787655156848</v>
      </c>
      <c r="AB2970" s="24">
        <f t="shared" si="1783"/>
        <v>1008.5510946667462</v>
      </c>
      <c r="AC2970" s="24">
        <f t="shared" si="1784"/>
        <v>806.16631662917143</v>
      </c>
      <c r="AD2970" s="123">
        <f t="shared" si="1785"/>
        <v>14760</v>
      </c>
      <c r="AE2970" s="14">
        <f t="shared" si="1786"/>
        <v>246</v>
      </c>
      <c r="AF2970" s="24">
        <f t="shared" si="1770"/>
        <v>500</v>
      </c>
      <c r="AG2970" s="3">
        <f t="shared" si="1787"/>
        <v>-1</v>
      </c>
      <c r="AH2970" s="14">
        <f t="shared" si="1755"/>
        <v>0</v>
      </c>
      <c r="AI2970" s="14">
        <f t="shared" si="1756"/>
        <v>0</v>
      </c>
      <c r="AJ2970" s="14">
        <f t="shared" si="1757"/>
        <v>0.64999999999999991</v>
      </c>
      <c r="AK2970" s="14">
        <f t="shared" si="1758"/>
        <v>0.87999999999999989</v>
      </c>
      <c r="AL2970" s="24">
        <f t="shared" si="1788"/>
        <v>979.89446697386677</v>
      </c>
      <c r="AM2970" s="14">
        <f t="shared" si="1789"/>
        <v>748.85306124341264</v>
      </c>
      <c r="AN2970" s="138" t="str">
        <f t="shared" si="1790"/>
        <v>modifiée</v>
      </c>
      <c r="AP2970" s="124"/>
    </row>
  </sheetData>
  <dataValidations disablePrompts="1" count="3">
    <dataValidation type="list" allowBlank="1" showInputMessage="1" showErrorMessage="1" sqref="M5" xr:uid="{00000000-0002-0000-0000-000000000000}">
      <formula1>ListExpo</formula1>
    </dataValidation>
    <dataValidation type="list" allowBlank="1" showInputMessage="1" showErrorMessage="1" sqref="I11 T10" xr:uid="{00000000-0002-0000-0000-000001000000}">
      <formula1>ListeOuiNon</formula1>
    </dataValidation>
    <dataValidation type="list" allowBlank="1" showInputMessage="1" showErrorMessage="1" sqref="T5" xr:uid="{00000000-0002-0000-0000-000002000000}">
      <formula1>Protection_Types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C2:U35"/>
  <sheetViews>
    <sheetView workbookViewId="0">
      <selection activeCell="D25" sqref="D25"/>
    </sheetView>
  </sheetViews>
  <sheetFormatPr baseColWidth="10" defaultRowHeight="15" x14ac:dyDescent="0.25"/>
  <sheetData>
    <row r="2" spans="3:21" x14ac:dyDescent="0.25">
      <c r="E2" s="36" t="s">
        <v>93</v>
      </c>
      <c r="F2" s="37"/>
      <c r="G2" s="38"/>
      <c r="H2" s="40" t="s">
        <v>89</v>
      </c>
      <c r="I2" s="41"/>
      <c r="J2" s="42"/>
      <c r="K2" s="43" t="s">
        <v>88</v>
      </c>
      <c r="L2" s="44"/>
      <c r="M2" s="45"/>
    </row>
    <row r="3" spans="3:21" x14ac:dyDescent="0.25">
      <c r="C3" s="3" t="s">
        <v>48</v>
      </c>
      <c r="D3" s="3" t="s">
        <v>49</v>
      </c>
      <c r="E3" s="3" t="s">
        <v>50</v>
      </c>
      <c r="H3" s="3" t="s">
        <v>50</v>
      </c>
      <c r="K3" s="3" t="s">
        <v>50</v>
      </c>
      <c r="N3" s="3" t="s">
        <v>60</v>
      </c>
      <c r="O3" s="3" t="s">
        <v>64</v>
      </c>
      <c r="P3" s="3" t="s">
        <v>65</v>
      </c>
      <c r="Q3" s="3" t="s">
        <v>64</v>
      </c>
      <c r="S3" s="3" t="s">
        <v>154</v>
      </c>
      <c r="T3" s="3" t="s">
        <v>155</v>
      </c>
      <c r="U3" s="3" t="s">
        <v>156</v>
      </c>
    </row>
    <row r="4" spans="3:21" x14ac:dyDescent="0.25">
      <c r="C4" s="3" t="s">
        <v>14</v>
      </c>
      <c r="D4" s="3" t="s">
        <v>13</v>
      </c>
      <c r="E4" s="3" t="s">
        <v>13</v>
      </c>
      <c r="F4" s="3" t="s">
        <v>71</v>
      </c>
      <c r="G4" s="3" t="s">
        <v>72</v>
      </c>
      <c r="H4" s="3" t="s">
        <v>13</v>
      </c>
      <c r="I4" s="3" t="s">
        <v>71</v>
      </c>
      <c r="J4" s="3" t="s">
        <v>72</v>
      </c>
      <c r="K4" s="3" t="s">
        <v>13</v>
      </c>
      <c r="L4" s="3" t="s">
        <v>71</v>
      </c>
      <c r="M4" s="3" t="s">
        <v>72</v>
      </c>
      <c r="N4" s="3" t="s">
        <v>63</v>
      </c>
      <c r="P4" s="3" t="s">
        <v>66</v>
      </c>
    </row>
    <row r="5" spans="3:21" x14ac:dyDescent="0.25">
      <c r="C5" s="3">
        <v>30</v>
      </c>
      <c r="D5" s="24">
        <f>VLOOKUP(C5,Calculs!$C$18:$I$2921,2)</f>
        <v>841.79587968832948</v>
      </c>
      <c r="E5" s="24">
        <f>VLOOKUP(C5,Calculs!$C$18:$F$2921,4)</f>
        <v>114.03523414602827</v>
      </c>
      <c r="F5" s="13">
        <f>reductionky(E5)</f>
        <v>1</v>
      </c>
      <c r="G5" s="13">
        <f>reductionke(E5)</f>
        <v>0.98596476585397175</v>
      </c>
      <c r="H5" s="24">
        <f>VLOOKUP(C5,Calculs!$C$18:$H$2921,5)</f>
        <v>218.71178389915005</v>
      </c>
      <c r="I5" s="13">
        <f>reductionky(H5)</f>
        <v>1</v>
      </c>
      <c r="J5" s="13">
        <f>reductionke(H5)</f>
        <v>0.88128821610084995</v>
      </c>
      <c r="K5" s="24">
        <f>VLOOKUP(C5,Calculs!$C$18:$H$2921,6)</f>
        <v>164.67768687841195</v>
      </c>
      <c r="L5" s="13">
        <f>reductionky(K5)</f>
        <v>1</v>
      </c>
      <c r="M5" s="13">
        <f>reductionke(K5)</f>
        <v>0.93532231312158809</v>
      </c>
      <c r="N5" s="14">
        <f>MplRd</f>
        <v>565.11728640000001</v>
      </c>
      <c r="O5" s="12">
        <f t="shared" ref="O5:O10" si="0">MEd/N5</f>
        <v>0.21676916093005927</v>
      </c>
      <c r="P5" s="13">
        <f t="shared" ref="P5:P10" si="1">Av*Fy*I5/SQRT(3)/GammaM/10</f>
        <v>442.71218641460507</v>
      </c>
      <c r="Q5" s="32">
        <f>VEd/Echauffements!P5</f>
        <v>7.9058135452413539E-2</v>
      </c>
      <c r="S5" s="62">
        <f t="shared" ref="S5:S10" si="2">((b*tf*Fy)*(F5+L5)+(hw*tw*Fy)*I5)/1000</f>
        <v>2044.8</v>
      </c>
      <c r="T5" s="62">
        <f t="array" ref="T5:T10">TRANSPOSE(Dalle!K54:P54)</f>
        <v>7226.11865942029</v>
      </c>
      <c r="U5" s="62">
        <f>MIN(S5:T5)</f>
        <v>2044.8</v>
      </c>
    </row>
    <row r="6" spans="3:21" x14ac:dyDescent="0.25">
      <c r="C6" s="3">
        <v>60</v>
      </c>
      <c r="D6" s="24">
        <f>VLOOKUP(C6,Calculs!$C$18:$I$2921,2)</f>
        <v>945.34005134897188</v>
      </c>
      <c r="E6" s="24">
        <f>VLOOKUP(C6,Calculs!$C$18:$F$2921,4)</f>
        <v>227.57098526234563</v>
      </c>
      <c r="F6" s="13">
        <f t="shared" ref="F6:F10" si="3">reductionky(E6)</f>
        <v>1</v>
      </c>
      <c r="G6" s="13">
        <f t="shared" ref="G6:G10" si="4">reductionke(E6)</f>
        <v>0.87242901473765444</v>
      </c>
      <c r="H6" s="24">
        <f>VLOOKUP(C6,Calculs!$C$18:$H$2921,5)</f>
        <v>424.41252643572187</v>
      </c>
      <c r="I6" s="13">
        <f t="shared" ref="I6:I10" si="5">reductionky(H6)</f>
        <v>0.94629244184141192</v>
      </c>
      <c r="J6" s="13">
        <f t="shared" ref="J6:J10" si="6">reductionke(H6)</f>
        <v>0.67558747356427806</v>
      </c>
      <c r="K6" s="24">
        <f>VLOOKUP(C6,Calculs!$C$18:$H$2921,6)</f>
        <v>326.64195521514569</v>
      </c>
      <c r="L6" s="13">
        <f t="shared" ref="L6:L10" si="7">reductionky(K6)</f>
        <v>1</v>
      </c>
      <c r="M6" s="13">
        <f t="shared" ref="M6:M10" si="8">reductionke(K6)</f>
        <v>0.77335804478485437</v>
      </c>
      <c r="N6" s="14">
        <f>MplRdR60!MplRd</f>
        <v>554.28303203438838</v>
      </c>
      <c r="O6" s="12">
        <f t="shared" si="0"/>
        <v>0.22100622411331536</v>
      </c>
      <c r="P6" s="13">
        <f t="shared" si="1"/>
        <v>418.93519591522698</v>
      </c>
      <c r="Q6" s="32">
        <f>VEd/Echauffements!P6</f>
        <v>8.3545140969923118E-2</v>
      </c>
      <c r="S6" s="62">
        <f t="shared" si="2"/>
        <v>2003.6170444039947</v>
      </c>
      <c r="T6" s="62">
        <v>6466.93115942029</v>
      </c>
      <c r="U6" s="62">
        <f t="shared" ref="U6:U10" si="9">MIN(S6:T6)</f>
        <v>2003.6170444039947</v>
      </c>
    </row>
    <row r="7" spans="3:21" x14ac:dyDescent="0.25">
      <c r="C7" s="3">
        <v>90</v>
      </c>
      <c r="D7" s="24">
        <f>VLOOKUP(C7,Calculs!$C$18:$I$2921,2)</f>
        <v>1005.987666328203</v>
      </c>
      <c r="E7" s="24">
        <f>VLOOKUP(C7,Calculs!$C$18:$F$2921,4)</f>
        <v>330.54043915857307</v>
      </c>
      <c r="F7" s="13">
        <f t="shared" si="3"/>
        <v>1</v>
      </c>
      <c r="G7" s="13">
        <f t="shared" si="4"/>
        <v>0.76945956084142697</v>
      </c>
      <c r="H7" s="24">
        <f>VLOOKUP(C7,Calculs!$C$18:$H$2921,5)</f>
        <v>576.6562565927087</v>
      </c>
      <c r="I7" s="13">
        <f t="shared" si="5"/>
        <v>0.54236560456260297</v>
      </c>
      <c r="J7" s="13">
        <f t="shared" si="6"/>
        <v>0.37769685588114477</v>
      </c>
      <c r="K7" s="24">
        <f>VLOOKUP(C7,Calculs!$C$18:$H$2921,6)</f>
        <v>460.76863745807776</v>
      </c>
      <c r="L7" s="13">
        <f t="shared" si="7"/>
        <v>0.8663089975922289</v>
      </c>
      <c r="M7" s="13">
        <f t="shared" si="8"/>
        <v>0.63923136254192225</v>
      </c>
      <c r="N7" s="14">
        <f>MplRdR90!MplRd</f>
        <v>436.49807822904768</v>
      </c>
      <c r="O7" s="12">
        <f t="shared" si="0"/>
        <v>0.28064270178921485</v>
      </c>
      <c r="P7" s="13">
        <f t="shared" si="1"/>
        <v>240.11186263198906</v>
      </c>
      <c r="Q7" s="32">
        <f>VEd/Echauffements!P7</f>
        <v>0.14576539291456525</v>
      </c>
      <c r="S7" s="62">
        <f t="shared" si="2"/>
        <v>1608.4573950400384</v>
      </c>
      <c r="T7" s="62">
        <v>5713.3632246376819</v>
      </c>
      <c r="U7" s="62">
        <f t="shared" si="9"/>
        <v>1608.4573950400384</v>
      </c>
    </row>
    <row r="8" spans="3:21" x14ac:dyDescent="0.25">
      <c r="C8" s="3">
        <v>120</v>
      </c>
      <c r="D8" s="24">
        <f>VLOOKUP(C8,Calculs!$C$18:$I$2921,2)</f>
        <v>1049.039568745648</v>
      </c>
      <c r="E8" s="24">
        <f>VLOOKUP(C8,Calculs!$C$18:$F$2921,4)</f>
        <v>421.48144925005914</v>
      </c>
      <c r="F8" s="13">
        <f t="shared" si="3"/>
        <v>0.9527408116498699</v>
      </c>
      <c r="G8" s="13">
        <f t="shared" si="4"/>
        <v>0.67851855074994083</v>
      </c>
      <c r="H8" s="24">
        <f>VLOOKUP(C8,Calculs!$C$18:$H$2921,5)</f>
        <v>686.80515240319971</v>
      </c>
      <c r="I8" s="13">
        <f t="shared" si="5"/>
        <v>0.2616676342323207</v>
      </c>
      <c r="J8" s="13">
        <f t="shared" si="6"/>
        <v>0.15375072567424053</v>
      </c>
      <c r="K8" s="24">
        <f>VLOOKUP(C8,Calculs!$C$18:$H$2921,6)</f>
        <v>567.94179554579193</v>
      </c>
      <c r="L8" s="13">
        <f t="shared" si="7"/>
        <v>0.56938043380804504</v>
      </c>
      <c r="M8" s="13">
        <f t="shared" si="8"/>
        <v>0.40296879291720339</v>
      </c>
      <c r="N8" s="14">
        <f>MplRdR120!MplRd</f>
        <v>295.58094765954695</v>
      </c>
      <c r="O8" s="12">
        <f t="shared" si="0"/>
        <v>0.41443807853643094</v>
      </c>
      <c r="P8" s="13">
        <f t="shared" si="1"/>
        <v>115.84345046492788</v>
      </c>
      <c r="Q8" s="32">
        <f>VEd/Echauffements!P8</f>
        <v>0.30213188453495182</v>
      </c>
      <c r="S8" s="62">
        <f t="shared" si="2"/>
        <v>1173.2822177769513</v>
      </c>
      <c r="T8" s="62">
        <v>5136.045289855073</v>
      </c>
      <c r="U8" s="62">
        <f t="shared" si="9"/>
        <v>1173.2822177769513</v>
      </c>
    </row>
    <row r="9" spans="3:21" x14ac:dyDescent="0.25">
      <c r="C9" s="3">
        <v>180</v>
      </c>
      <c r="D9" s="24">
        <f>VLOOKUP(C9,Calculs!$C$18:$I$2921,2)</f>
        <v>1109.7390733808261</v>
      </c>
      <c r="E9" s="24">
        <f>VLOOKUP(C9,Calculs!$C$18:$F$2921,4)</f>
        <v>568.64522082642713</v>
      </c>
      <c r="F9" s="13">
        <f t="shared" si="3"/>
        <v>0.56719981543807585</v>
      </c>
      <c r="G9" s="13">
        <f t="shared" si="4"/>
        <v>0.40092885960336128</v>
      </c>
      <c r="H9" s="24">
        <f>VLOOKUP(C9,Calculs!$C$18:$H$2921,5)</f>
        <v>809.01666595990912</v>
      </c>
      <c r="I9" s="13">
        <f t="shared" si="5"/>
        <v>0.10549166702004543</v>
      </c>
      <c r="J9" s="13">
        <f t="shared" si="6"/>
        <v>8.797125015902045E-2</v>
      </c>
      <c r="K9" s="24">
        <f>VLOOKUP(C9,Calculs!$C$18:$H$2921,6)</f>
        <v>717.00968684940096</v>
      </c>
      <c r="L9" s="13">
        <f t="shared" si="7"/>
        <v>0.20958837578071884</v>
      </c>
      <c r="M9" s="13">
        <f t="shared" si="8"/>
        <v>0.12319612526023961</v>
      </c>
      <c r="N9" s="14">
        <f>MplRdR180!MplRd</f>
        <v>132.34572239232543</v>
      </c>
      <c r="O9" s="12">
        <f t="shared" si="0"/>
        <v>0.92560603989044099</v>
      </c>
      <c r="P9" s="13">
        <f t="shared" si="1"/>
        <v>46.702446554965803</v>
      </c>
      <c r="Q9" s="32">
        <f>VEd/Echauffements!P9</f>
        <v>0.74942540662847779</v>
      </c>
      <c r="S9" s="62">
        <f t="shared" si="2"/>
        <v>577.25866445978068</v>
      </c>
      <c r="T9" s="62">
        <v>4345.786231884058</v>
      </c>
      <c r="U9" s="62">
        <f t="shared" si="9"/>
        <v>577.25866445978068</v>
      </c>
    </row>
    <row r="10" spans="3:21" x14ac:dyDescent="0.25">
      <c r="C10" s="3">
        <v>240</v>
      </c>
      <c r="D10" s="24">
        <f>VLOOKUP(C10,Calculs!$C$18:$I$2921,2)</f>
        <v>1152.8169408772842</v>
      </c>
      <c r="E10" s="24">
        <f>VLOOKUP(C10,Calculs!$C$18:$F$2921,4)</f>
        <v>678.22315794745259</v>
      </c>
      <c r="F10" s="13">
        <f t="shared" si="3"/>
        <v>0.28226442092611376</v>
      </c>
      <c r="G10" s="13">
        <f t="shared" si="4"/>
        <v>0.16919831569458535</v>
      </c>
      <c r="H10" s="24">
        <f>VLOOKUP(C10,Calculs!$C$18:$H$2921,5)</f>
        <v>964.26868725478732</v>
      </c>
      <c r="I10" s="13">
        <f t="shared" si="5"/>
        <v>4.7146262549042535E-2</v>
      </c>
      <c r="J10" s="13">
        <f t="shared" si="6"/>
        <v>5.3039545367672851E-2</v>
      </c>
      <c r="K10" s="24">
        <f>VLOOKUP(C10,Calculs!$C$18:$H$2921,6)</f>
        <v>793.3005932145345</v>
      </c>
      <c r="L10" s="13">
        <f t="shared" si="7"/>
        <v>0.1180392881425586</v>
      </c>
      <c r="M10" s="13">
        <f t="shared" si="8"/>
        <v>9.2679762714186195E-2</v>
      </c>
      <c r="N10" s="14">
        <f>MplRdR240!MplRd</f>
        <v>69.037914306048734</v>
      </c>
      <c r="O10" s="12">
        <f t="shared" si="0"/>
        <v>1.7743873237095635</v>
      </c>
      <c r="P10" s="13">
        <f t="shared" si="1"/>
        <v>20.872224974363636</v>
      </c>
      <c r="Q10" s="32">
        <f>VEd/Echauffements!P10</f>
        <v>1.6768696218533885</v>
      </c>
      <c r="S10" s="62">
        <f t="shared" si="2"/>
        <v>291.94582421748748</v>
      </c>
      <c r="T10" s="62">
        <v>3820.215579710145</v>
      </c>
      <c r="U10" s="62">
        <f t="shared" si="9"/>
        <v>291.94582421748748</v>
      </c>
    </row>
    <row r="14" spans="3:21" x14ac:dyDescent="0.25">
      <c r="C14" t="s">
        <v>122</v>
      </c>
    </row>
    <row r="15" spans="3:21" x14ac:dyDescent="0.25">
      <c r="E15" s="67" t="s">
        <v>46</v>
      </c>
      <c r="F15" s="68"/>
      <c r="G15" s="69" t="s">
        <v>123</v>
      </c>
      <c r="H15" s="70"/>
    </row>
    <row r="16" spans="3:21" x14ac:dyDescent="0.25">
      <c r="C16" s="3" t="s">
        <v>48</v>
      </c>
      <c r="E16" t="s">
        <v>124</v>
      </c>
      <c r="G16" t="s">
        <v>126</v>
      </c>
    </row>
    <row r="17" spans="3:14" x14ac:dyDescent="0.25">
      <c r="C17" s="3" t="s">
        <v>14</v>
      </c>
      <c r="E17" s="3" t="s">
        <v>13</v>
      </c>
      <c r="F17" s="3" t="s">
        <v>125</v>
      </c>
      <c r="G17" s="3" t="s">
        <v>13</v>
      </c>
      <c r="H17" s="3" t="s">
        <v>127</v>
      </c>
      <c r="I17" s="3" t="s">
        <v>135</v>
      </c>
      <c r="J17" s="3" t="s">
        <v>140</v>
      </c>
      <c r="K17" s="3" t="s">
        <v>134</v>
      </c>
      <c r="M17" s="3" t="s">
        <v>160</v>
      </c>
    </row>
    <row r="18" spans="3:14" x14ac:dyDescent="0.25">
      <c r="C18" s="3">
        <v>30</v>
      </c>
      <c r="E18" s="62">
        <f t="shared" ref="E18:E23" si="10">0.8*E5</f>
        <v>91.228187316822627</v>
      </c>
      <c r="F18" s="13">
        <f>reductionku(E18)</f>
        <v>1.25</v>
      </c>
      <c r="G18" s="62">
        <f>0.4*E5</f>
        <v>45.614093658411313</v>
      </c>
      <c r="H18" s="13">
        <f>reductionkc(G18)</f>
        <v>1</v>
      </c>
      <c r="I18" s="63">
        <f t="shared" ref="I18:I23" si="11">0.8*F18*PRds</f>
        <v>136.84777599037139</v>
      </c>
      <c r="J18" s="14">
        <f t="shared" ref="J18:J23" si="12">H18*PRdc</f>
        <v>139.31018431085988</v>
      </c>
      <c r="K18" s="14">
        <f t="shared" ref="K18:K23" si="13">MIN(ktmax,kt)*MIN(I18:J18)</f>
        <v>82.108665594222828</v>
      </c>
      <c r="M18" s="13">
        <f t="shared" ref="M18:M23" si="14">NbRibs*nr*K18/U5</f>
        <v>2.6502210138980371</v>
      </c>
    </row>
    <row r="19" spans="3:14" x14ac:dyDescent="0.25">
      <c r="C19" s="3">
        <v>60</v>
      </c>
      <c r="E19" s="62">
        <f t="shared" si="10"/>
        <v>182.05678820987652</v>
      </c>
      <c r="F19" s="13">
        <f t="shared" ref="F19:F23" si="15">reductionku(E19)</f>
        <v>1.25</v>
      </c>
      <c r="G19" s="62">
        <f t="shared" ref="G19:G23" si="16">0.4*E6</f>
        <v>91.028394104938258</v>
      </c>
      <c r="H19" s="13">
        <f t="shared" ref="H19:H23" si="17">reductionkc(G19)</f>
        <v>1</v>
      </c>
      <c r="I19" s="63">
        <f t="shared" si="11"/>
        <v>136.84777599037139</v>
      </c>
      <c r="J19" s="14">
        <f t="shared" si="12"/>
        <v>139.31018431085988</v>
      </c>
      <c r="K19" s="14">
        <f t="shared" si="13"/>
        <v>82.108665594222828</v>
      </c>
      <c r="M19" s="13">
        <f t="shared" si="14"/>
        <v>2.7046944646204678</v>
      </c>
    </row>
    <row r="20" spans="3:14" x14ac:dyDescent="0.25">
      <c r="C20" s="3">
        <v>90</v>
      </c>
      <c r="E20" s="62">
        <f t="shared" si="10"/>
        <v>264.43235132685845</v>
      </c>
      <c r="F20" s="13">
        <f t="shared" si="15"/>
        <v>1.25</v>
      </c>
      <c r="G20" s="62">
        <f t="shared" si="16"/>
        <v>132.21617566342923</v>
      </c>
      <c r="H20" s="13">
        <f t="shared" si="17"/>
        <v>0.98389191216828542</v>
      </c>
      <c r="I20" s="63">
        <f t="shared" si="11"/>
        <v>136.84777599037139</v>
      </c>
      <c r="J20" s="14">
        <f t="shared" si="12"/>
        <v>137.0661636261282</v>
      </c>
      <c r="K20" s="14">
        <f t="shared" si="13"/>
        <v>82.108665594222828</v>
      </c>
      <c r="M20" s="13">
        <f t="shared" si="14"/>
        <v>3.3691734365670345</v>
      </c>
    </row>
    <row r="21" spans="3:14" x14ac:dyDescent="0.25">
      <c r="C21" s="3">
        <v>120</v>
      </c>
      <c r="E21" s="62">
        <f t="shared" si="10"/>
        <v>337.18515940004733</v>
      </c>
      <c r="F21" s="13">
        <f t="shared" si="15"/>
        <v>1.1570371014998817</v>
      </c>
      <c r="G21" s="62">
        <f t="shared" si="16"/>
        <v>168.59257970002366</v>
      </c>
      <c r="H21" s="13">
        <f t="shared" si="17"/>
        <v>0.96570371014998813</v>
      </c>
      <c r="I21" s="63">
        <f t="shared" si="11"/>
        <v>126.67036326288354</v>
      </c>
      <c r="J21" s="14">
        <f t="shared" si="12"/>
        <v>134.53236185067607</v>
      </c>
      <c r="K21" s="14">
        <f t="shared" si="13"/>
        <v>76.002217957730124</v>
      </c>
      <c r="M21" s="13">
        <f t="shared" si="14"/>
        <v>4.2753110114584478</v>
      </c>
    </row>
    <row r="22" spans="3:14" x14ac:dyDescent="0.25">
      <c r="C22" s="3">
        <v>180</v>
      </c>
      <c r="E22" s="62">
        <f t="shared" si="10"/>
        <v>454.91617666114172</v>
      </c>
      <c r="F22" s="13">
        <f t="shared" si="15"/>
        <v>0.87918441134548819</v>
      </c>
      <c r="G22" s="62">
        <f t="shared" si="16"/>
        <v>227.45808833057086</v>
      </c>
      <c r="H22" s="13">
        <f t="shared" si="17"/>
        <v>0.92254191166942912</v>
      </c>
      <c r="I22" s="63">
        <f t="shared" si="11"/>
        <v>96.25154510242713</v>
      </c>
      <c r="J22" s="14">
        <f t="shared" si="12"/>
        <v>128.5194837491612</v>
      </c>
      <c r="K22" s="14">
        <f t="shared" si="13"/>
        <v>57.750927061456274</v>
      </c>
      <c r="M22" s="13">
        <f t="shared" si="14"/>
        <v>6.6028652677272666</v>
      </c>
    </row>
    <row r="23" spans="3:14" x14ac:dyDescent="0.25">
      <c r="C23" s="3">
        <v>240</v>
      </c>
      <c r="E23" s="62">
        <f t="shared" si="10"/>
        <v>542.57852635796212</v>
      </c>
      <c r="F23" s="13">
        <f t="shared" si="15"/>
        <v>0.64800656829031744</v>
      </c>
      <c r="G23" s="62">
        <f t="shared" si="16"/>
        <v>271.28926317898106</v>
      </c>
      <c r="H23" s="13">
        <f t="shared" si="17"/>
        <v>0.87871073682101897</v>
      </c>
      <c r="I23" s="63">
        <f t="shared" si="11"/>
        <v>70.942606158146134</v>
      </c>
      <c r="J23" s="14">
        <f t="shared" si="12"/>
        <v>122.41335470246764</v>
      </c>
      <c r="K23" s="14">
        <f t="shared" si="13"/>
        <v>42.565563694887679</v>
      </c>
      <c r="M23" s="13">
        <f t="shared" si="14"/>
        <v>9.6227689208863456</v>
      </c>
    </row>
    <row r="27" spans="3:14" x14ac:dyDescent="0.25">
      <c r="C27" s="90" t="s">
        <v>191</v>
      </c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2"/>
    </row>
    <row r="29" spans="3:14" x14ac:dyDescent="0.25">
      <c r="F29" s="36" t="s">
        <v>93</v>
      </c>
      <c r="G29" s="37"/>
      <c r="H29" s="38"/>
      <c r="I29" s="40" t="s">
        <v>89</v>
      </c>
      <c r="J29" s="41"/>
      <c r="K29" s="42"/>
      <c r="L29" s="43" t="s">
        <v>88</v>
      </c>
      <c r="M29" s="44"/>
      <c r="N29" s="45"/>
    </row>
    <row r="30" spans="3:14" x14ac:dyDescent="0.25">
      <c r="C30" s="126" t="s">
        <v>48</v>
      </c>
      <c r="D30" s="5" t="s">
        <v>49</v>
      </c>
      <c r="E30" s="125" t="s">
        <v>190</v>
      </c>
      <c r="F30" s="130" t="s">
        <v>50</v>
      </c>
      <c r="G30" s="131"/>
      <c r="H30" s="132"/>
      <c r="I30" s="130" t="s">
        <v>50</v>
      </c>
      <c r="J30" s="131"/>
      <c r="K30" s="132"/>
      <c r="L30" s="130" t="s">
        <v>50</v>
      </c>
      <c r="M30" s="131"/>
      <c r="N30" s="132"/>
    </row>
    <row r="31" spans="3:14" x14ac:dyDescent="0.25">
      <c r="C31" s="127" t="s">
        <v>14</v>
      </c>
      <c r="D31" s="7" t="s">
        <v>13</v>
      </c>
      <c r="E31" s="7" t="s">
        <v>13</v>
      </c>
      <c r="F31" s="133" t="s">
        <v>13</v>
      </c>
      <c r="G31" s="134" t="s">
        <v>71</v>
      </c>
      <c r="H31" s="135" t="s">
        <v>72</v>
      </c>
      <c r="I31" s="133" t="s">
        <v>13</v>
      </c>
      <c r="J31" s="134" t="s">
        <v>71</v>
      </c>
      <c r="K31" s="135" t="s">
        <v>72</v>
      </c>
      <c r="L31" s="133" t="s">
        <v>13</v>
      </c>
      <c r="M31" s="134" t="s">
        <v>71</v>
      </c>
      <c r="N31" s="135" t="s">
        <v>72</v>
      </c>
    </row>
    <row r="32" spans="3:14" x14ac:dyDescent="0.25">
      <c r="C32" s="3">
        <v>30</v>
      </c>
      <c r="D32" s="24">
        <f>VLOOKUP(C32,Calculs!$C$18:$I$2921,2)</f>
        <v>841.79587968832948</v>
      </c>
      <c r="E32" s="24">
        <f>VLOOKUP(C32,Calculs!$C$18:$I$2921,3)</f>
        <v>657.46518347252572</v>
      </c>
      <c r="F32" s="24">
        <f>VLOOKUP(C32,Calculs!$C$18:$AM$2921,21)</f>
        <v>263.75700022947404</v>
      </c>
      <c r="G32" s="13">
        <f>reductionky(F32)</f>
        <v>1</v>
      </c>
      <c r="H32" s="13">
        <f>reductionke(F32)</f>
        <v>0.83624299977052596</v>
      </c>
      <c r="I32" s="14">
        <f>VLOOKUP(C32,Calculs!$C$18:$AM$2921,36)</f>
        <v>218.71178389915005</v>
      </c>
      <c r="J32" s="13">
        <f>reductionky(I32)</f>
        <v>1</v>
      </c>
      <c r="K32" s="13">
        <f>reductionke(I32)</f>
        <v>0.88128821610084995</v>
      </c>
      <c r="L32" s="14">
        <f>VLOOKUP(C32,Calculs!$C$18:$AM$2921,37)</f>
        <v>164.67768687841195</v>
      </c>
      <c r="M32" s="13">
        <f>reductionky(L32)</f>
        <v>1</v>
      </c>
      <c r="N32" s="13">
        <f>reductionke(L32)</f>
        <v>0.93532231312158809</v>
      </c>
    </row>
    <row r="33" spans="3:14" x14ac:dyDescent="0.25">
      <c r="C33" s="3">
        <v>60</v>
      </c>
      <c r="D33" s="24">
        <f>VLOOKUP(C33,Calculs!$C$18:$I$2921,2)</f>
        <v>945.34005134897188</v>
      </c>
      <c r="E33" s="24">
        <f>VLOOKUP(C33,Calculs!$C$18:$I$2921,3)</f>
        <v>743.76622765942261</v>
      </c>
      <c r="F33" s="24">
        <f>VLOOKUP(C33,Calculs!$C$18:$AM$2921,21)</f>
        <v>506.22047448889845</v>
      </c>
      <c r="G33" s="13">
        <f t="shared" ref="G33:G35" si="18">reductionky(F33)</f>
        <v>0.76071652908441489</v>
      </c>
      <c r="H33" s="13">
        <f t="shared" ref="H33:H35" si="19">reductionke(F33)</f>
        <v>0.5819606239821945</v>
      </c>
      <c r="I33" s="14">
        <f>VLOOKUP(C33,Calculs!$C$18:$AM$2921,36)</f>
        <v>424.41252643572187</v>
      </c>
      <c r="J33" s="13">
        <f t="shared" ref="J33:J35" si="20">reductionky(I33)</f>
        <v>0.94629244184141192</v>
      </c>
      <c r="K33" s="13">
        <f t="shared" ref="K33:K35" si="21">reductionke(I33)</f>
        <v>0.67558747356427806</v>
      </c>
      <c r="L33" s="14">
        <f>VLOOKUP(C33,Calculs!$C$18:$AM$2921,37)</f>
        <v>330.1115615622391</v>
      </c>
      <c r="M33" s="13">
        <f t="shared" ref="M33:M35" si="22">reductionky(L33)</f>
        <v>1</v>
      </c>
      <c r="N33" s="13">
        <f t="shared" ref="N33:N35" si="23">reductionke(L33)</f>
        <v>0.76988843843776089</v>
      </c>
    </row>
    <row r="34" spans="3:14" x14ac:dyDescent="0.25">
      <c r="C34" s="3">
        <v>90</v>
      </c>
      <c r="D34" s="24">
        <f>VLOOKUP(C34,Calculs!$C$18:$I$2921,2)</f>
        <v>1005.987666328203</v>
      </c>
      <c r="E34" s="24">
        <f>VLOOKUP(C34,Calculs!$C$18:$I$2921,3)</f>
        <v>823.24538115342125</v>
      </c>
      <c r="F34" s="24">
        <f>VLOOKUP(C34,Calculs!$C$18:$AM$2921,21)</f>
        <v>672.72504930497973</v>
      </c>
      <c r="G34" s="13">
        <f t="shared" si="18"/>
        <v>0.29545988166804865</v>
      </c>
      <c r="H34" s="13">
        <f t="shared" si="19"/>
        <v>0.17909491125103649</v>
      </c>
      <c r="I34" s="14">
        <f>VLOOKUP(C34,Calculs!$C$18:$AM$2921,36)</f>
        <v>578.46813867699279</v>
      </c>
      <c r="J34" s="13">
        <f t="shared" si="20"/>
        <v>0.53674877010132227</v>
      </c>
      <c r="K34" s="13">
        <f t="shared" si="21"/>
        <v>0.3724423978367209</v>
      </c>
      <c r="L34" s="14">
        <f>VLOOKUP(C34,Calculs!$C$18:$AM$2921,37)</f>
        <v>484.21122804900574</v>
      </c>
      <c r="M34" s="13">
        <f t="shared" si="22"/>
        <v>0.81473529829218738</v>
      </c>
      <c r="N34" s="13">
        <f t="shared" si="23"/>
        <v>0.61578877195099424</v>
      </c>
    </row>
    <row r="35" spans="3:14" x14ac:dyDescent="0.25">
      <c r="C35" s="3">
        <v>120</v>
      </c>
      <c r="D35" s="24">
        <f>VLOOKUP(C35,Calculs!$C$18:$I$2921,2)</f>
        <v>1049.039568745648</v>
      </c>
      <c r="E35" s="24">
        <f>VLOOKUP(C35,Calculs!$C$18:$I$2921,3)</f>
        <v>902.72453464741989</v>
      </c>
      <c r="F35" s="24">
        <f>VLOOKUP(C35,Calculs!$C$18:$AM$2921,21)</f>
        <v>776.68244838499515</v>
      </c>
      <c r="G35" s="13">
        <f t="shared" si="18"/>
        <v>0.13798106193800583</v>
      </c>
      <c r="H35" s="13">
        <f t="shared" si="19"/>
        <v>9.9327020646001934E-2</v>
      </c>
      <c r="I35" s="14">
        <f>VLOOKUP(C35,Calculs!$C$18:$AM$2921,36)</f>
        <v>686.80515240319971</v>
      </c>
      <c r="J35" s="13">
        <f t="shared" si="20"/>
        <v>0.2616676342323207</v>
      </c>
      <c r="K35" s="13">
        <f t="shared" si="21"/>
        <v>0.15375072567424053</v>
      </c>
      <c r="L35" s="14">
        <f>VLOOKUP(C35,Calculs!$C$18:$AM$2921,37)</f>
        <v>594.48150029137241</v>
      </c>
      <c r="M35" s="13">
        <f t="shared" si="22"/>
        <v>0.48710734909674552</v>
      </c>
      <c r="N35" s="13">
        <f t="shared" si="23"/>
        <v>0.32600364915502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04531-23BE-47F6-B89F-09F4E896EF6B}">
  <dimension ref="C5:I10"/>
  <sheetViews>
    <sheetView tabSelected="1" workbookViewId="0">
      <selection activeCell="F17" sqref="F17"/>
    </sheetView>
  </sheetViews>
  <sheetFormatPr baseColWidth="10" defaultRowHeight="15" x14ac:dyDescent="0.25"/>
  <sheetData>
    <row r="5" spans="3:9" x14ac:dyDescent="0.25">
      <c r="C5" s="2" t="s">
        <v>168</v>
      </c>
      <c r="D5" s="57">
        <f>4*ATAN(2*hp/(b+2*dP))*ATAN((ebac-bb)/(b+2*dP))</f>
        <v>1.6914424653996498</v>
      </c>
      <c r="F5" s="32">
        <f>ATAN(2*hp/(b+2*dP))</f>
        <v>0.59878385696598269</v>
      </c>
      <c r="G5" s="32">
        <f>ATAN((ebac+bb-2*bt)/(b+2*dP))</f>
        <v>0.37542512003109452</v>
      </c>
      <c r="I5">
        <f>hp</f>
        <v>58</v>
      </c>
    </row>
    <row r="6" spans="3:9" x14ac:dyDescent="0.25">
      <c r="C6" s="2" t="s">
        <v>169</v>
      </c>
      <c r="D6" s="57">
        <f>MAX(0,0.71+0.125*LN(PhiVoid))</f>
        <v>0.77569771183847724</v>
      </c>
      <c r="F6" s="32">
        <f>(2*hp/(b+2*dP))</f>
        <v>0.68235294117647061</v>
      </c>
      <c r="G6" s="32">
        <f>((ebac+bb-2*bt)/(b+2*dP))</f>
        <v>0.39411764705882352</v>
      </c>
      <c r="I6">
        <f>b</f>
        <v>120</v>
      </c>
    </row>
    <row r="7" spans="3:9" x14ac:dyDescent="0.25">
      <c r="C7" s="2" t="s">
        <v>170</v>
      </c>
      <c r="D7" s="57">
        <f>MIN(1,0.8+0.11*LN(PhiVoid))</f>
        <v>0.85781398641786</v>
      </c>
      <c r="G7" s="32">
        <f>((ebac+bb-2*bt))</f>
        <v>67</v>
      </c>
      <c r="I7">
        <f>dP</f>
        <v>25</v>
      </c>
    </row>
    <row r="9" spans="3:9" x14ac:dyDescent="0.25">
      <c r="C9" s="2" t="s">
        <v>172</v>
      </c>
      <c r="D9" s="78">
        <f>20+345*CRed_1*LOG(8*40+1,10)</f>
        <v>690.78012533009019</v>
      </c>
      <c r="E9" t="s">
        <v>4</v>
      </c>
    </row>
    <row r="10" spans="3:9" x14ac:dyDescent="0.25">
      <c r="C10" s="2" t="s">
        <v>173</v>
      </c>
      <c r="D10" s="78">
        <f>20+345*CRed_2*LOG(8*120+1,10)</f>
        <v>902.72453464741989</v>
      </c>
      <c r="E10" t="s"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C3:E29"/>
  <sheetViews>
    <sheetView workbookViewId="0">
      <selection activeCell="G38" sqref="G38"/>
    </sheetView>
  </sheetViews>
  <sheetFormatPr baseColWidth="10" defaultRowHeight="15" x14ac:dyDescent="0.25"/>
  <sheetData>
    <row r="3" spans="3:5" x14ac:dyDescent="0.25">
      <c r="C3" s="2" t="s">
        <v>51</v>
      </c>
      <c r="D3" s="4">
        <v>14</v>
      </c>
      <c r="E3" t="s">
        <v>54</v>
      </c>
    </row>
    <row r="4" spans="3:5" x14ac:dyDescent="0.25">
      <c r="C4" s="2" t="s">
        <v>52</v>
      </c>
      <c r="D4" s="4">
        <v>5</v>
      </c>
      <c r="E4" t="s">
        <v>53</v>
      </c>
    </row>
    <row r="6" spans="3:5" x14ac:dyDescent="0.25">
      <c r="C6" s="2" t="s">
        <v>55</v>
      </c>
      <c r="D6" s="30">
        <f>q*LL^2/8</f>
        <v>122.5</v>
      </c>
      <c r="E6" t="s">
        <v>56</v>
      </c>
    </row>
    <row r="7" spans="3:5" x14ac:dyDescent="0.25">
      <c r="C7" s="2" t="s">
        <v>67</v>
      </c>
      <c r="D7" s="30">
        <f>q*LL/2</f>
        <v>35</v>
      </c>
      <c r="E7" t="s">
        <v>68</v>
      </c>
    </row>
    <row r="9" spans="3:5" x14ac:dyDescent="0.25">
      <c r="C9" s="2" t="s">
        <v>69</v>
      </c>
      <c r="D9" s="4">
        <f>hw*tw/100</f>
        <v>21.6</v>
      </c>
      <c r="E9" t="s">
        <v>70</v>
      </c>
    </row>
    <row r="10" spans="3:5" x14ac:dyDescent="0.25">
      <c r="C10" s="2" t="s">
        <v>57</v>
      </c>
      <c r="D10" s="4">
        <v>628</v>
      </c>
      <c r="E10" t="s">
        <v>59</v>
      </c>
    </row>
    <row r="11" spans="3:5" x14ac:dyDescent="0.25">
      <c r="C11" s="2" t="s">
        <v>58</v>
      </c>
      <c r="D11" s="4">
        <v>1</v>
      </c>
    </row>
    <row r="12" spans="3:5" x14ac:dyDescent="0.25">
      <c r="C12" s="2" t="s">
        <v>61</v>
      </c>
      <c r="D12" s="4">
        <v>355</v>
      </c>
      <c r="E12" t="s">
        <v>62</v>
      </c>
    </row>
    <row r="16" spans="3:5" x14ac:dyDescent="0.25">
      <c r="C16" s="72" t="s">
        <v>122</v>
      </c>
      <c r="D16" s="71"/>
      <c r="E16" s="71"/>
    </row>
    <row r="17" spans="3:5" x14ac:dyDescent="0.25">
      <c r="C17" s="2" t="s">
        <v>130</v>
      </c>
      <c r="D17" s="4">
        <v>125</v>
      </c>
      <c r="E17" t="s">
        <v>29</v>
      </c>
    </row>
    <row r="18" spans="3:5" x14ac:dyDescent="0.25">
      <c r="C18" s="2" t="s">
        <v>131</v>
      </c>
      <c r="D18" s="4">
        <v>22</v>
      </c>
      <c r="E18" t="s">
        <v>29</v>
      </c>
    </row>
    <row r="19" spans="3:5" x14ac:dyDescent="0.25">
      <c r="C19" s="2" t="s">
        <v>132</v>
      </c>
      <c r="D19" s="4">
        <v>450</v>
      </c>
      <c r="E19" t="s">
        <v>62</v>
      </c>
    </row>
    <row r="20" spans="3:5" x14ac:dyDescent="0.25">
      <c r="C20" s="2" t="s">
        <v>133</v>
      </c>
      <c r="D20" s="4">
        <v>2</v>
      </c>
    </row>
    <row r="22" spans="3:5" x14ac:dyDescent="0.25">
      <c r="C22" s="2" t="s">
        <v>134</v>
      </c>
      <c r="D22" s="85">
        <f>kt*MIN(PRds,PRdc)</f>
        <v>82.108665594222828</v>
      </c>
      <c r="E22" t="s">
        <v>68</v>
      </c>
    </row>
    <row r="23" spans="3:5" x14ac:dyDescent="0.25">
      <c r="C23" s="2" t="s">
        <v>135</v>
      </c>
      <c r="D23" s="58">
        <f>0.8*fu_sc*PI()*d^2/4000</f>
        <v>136.84777599037139</v>
      </c>
      <c r="E23" t="s">
        <v>68</v>
      </c>
    </row>
    <row r="24" spans="3:5" x14ac:dyDescent="0.25">
      <c r="C24" s="2" t="s">
        <v>136</v>
      </c>
      <c r="D24" s="58">
        <f>0.29*d^2/1000*SQRT(fck*Ecm*1000)</f>
        <v>139.31018431085988</v>
      </c>
      <c r="E24" t="s">
        <v>68</v>
      </c>
    </row>
    <row r="25" spans="3:5" x14ac:dyDescent="0.25">
      <c r="C25" s="2" t="s">
        <v>137</v>
      </c>
      <c r="D25" s="78">
        <f>MIN(ktmax,0.7/SQRT(nr)*b0/hp*(hsc/hp-1))</f>
        <v>0.6</v>
      </c>
      <c r="E25" s="78">
        <f>(0.7/SQRT(nr)*b0/hp*(hsc/hp-1))</f>
        <v>0.8034511311142688</v>
      </c>
    </row>
    <row r="26" spans="3:5" x14ac:dyDescent="0.25">
      <c r="C26" s="2" t="s">
        <v>138</v>
      </c>
      <c r="D26" s="78">
        <f>IF(nr=1,0.75,0.6)</f>
        <v>0.6</v>
      </c>
    </row>
    <row r="29" spans="3:5" x14ac:dyDescent="0.25">
      <c r="C29" s="2" t="s">
        <v>159</v>
      </c>
      <c r="D29" s="78">
        <f>INT((LL/2/(ebac/1000)))</f>
        <v>33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C3:P54"/>
  <sheetViews>
    <sheetView workbookViewId="0">
      <selection activeCell="O24" sqref="O24"/>
    </sheetView>
  </sheetViews>
  <sheetFormatPr baseColWidth="10" defaultRowHeight="15" x14ac:dyDescent="0.25"/>
  <sheetData>
    <row r="3" spans="3:16" x14ac:dyDescent="0.25">
      <c r="C3" t="s">
        <v>73</v>
      </c>
    </row>
    <row r="4" spans="3:16" x14ac:dyDescent="0.25">
      <c r="C4" s="33" t="s">
        <v>74</v>
      </c>
      <c r="D4" s="4">
        <v>140</v>
      </c>
      <c r="E4" t="s">
        <v>29</v>
      </c>
      <c r="H4" s="56" t="s">
        <v>94</v>
      </c>
      <c r="I4" s="44"/>
      <c r="J4" s="44"/>
      <c r="K4" s="44"/>
      <c r="L4" s="44"/>
      <c r="M4" s="44"/>
      <c r="N4" s="44"/>
      <c r="O4" s="44"/>
      <c r="P4" s="45"/>
    </row>
    <row r="5" spans="3:16" x14ac:dyDescent="0.25">
      <c r="C5" s="33" t="s">
        <v>82</v>
      </c>
      <c r="D5" s="4">
        <f>td-hp</f>
        <v>82</v>
      </c>
      <c r="E5" t="s">
        <v>29</v>
      </c>
    </row>
    <row r="6" spans="3:16" x14ac:dyDescent="0.25">
      <c r="H6" s="59" t="s">
        <v>98</v>
      </c>
      <c r="I6" s="59" t="s">
        <v>76</v>
      </c>
      <c r="J6" s="59" t="s">
        <v>97</v>
      </c>
      <c r="K6" s="60" t="s">
        <v>99</v>
      </c>
      <c r="L6" s="60" t="s">
        <v>100</v>
      </c>
      <c r="M6" s="60" t="s">
        <v>101</v>
      </c>
      <c r="N6" s="60" t="s">
        <v>102</v>
      </c>
      <c r="O6" s="60" t="s">
        <v>103</v>
      </c>
      <c r="P6" s="60" t="s">
        <v>104</v>
      </c>
    </row>
    <row r="7" spans="3:16" x14ac:dyDescent="0.25">
      <c r="C7" s="2" t="s">
        <v>75</v>
      </c>
      <c r="D7" s="4" t="s">
        <v>81</v>
      </c>
      <c r="H7" s="3">
        <v>1</v>
      </c>
      <c r="I7" s="3">
        <v>5</v>
      </c>
      <c r="J7" s="3">
        <f>I7</f>
        <v>5</v>
      </c>
      <c r="K7" s="3">
        <v>535</v>
      </c>
      <c r="L7" s="61">
        <v>705</v>
      </c>
      <c r="M7" s="61">
        <v>1200</v>
      </c>
      <c r="N7" s="61">
        <v>1200</v>
      </c>
      <c r="O7" s="61">
        <v>1200</v>
      </c>
      <c r="P7" s="61">
        <v>1200</v>
      </c>
    </row>
    <row r="8" spans="3:16" x14ac:dyDescent="0.25">
      <c r="C8" s="33" t="s">
        <v>76</v>
      </c>
      <c r="D8" s="4">
        <v>207</v>
      </c>
      <c r="E8" t="s">
        <v>29</v>
      </c>
      <c r="H8" s="3">
        <v>2</v>
      </c>
      <c r="I8" s="3">
        <v>5</v>
      </c>
      <c r="J8" s="3">
        <f>J7+I8</f>
        <v>10</v>
      </c>
      <c r="K8" s="3">
        <v>470</v>
      </c>
      <c r="L8" s="61">
        <v>642</v>
      </c>
      <c r="M8" s="61">
        <v>738</v>
      </c>
      <c r="N8" s="61">
        <v>1200</v>
      </c>
      <c r="O8" s="61">
        <v>1200</v>
      </c>
      <c r="P8" s="61">
        <v>1200</v>
      </c>
    </row>
    <row r="9" spans="3:16" x14ac:dyDescent="0.25">
      <c r="C9" s="33" t="s">
        <v>77</v>
      </c>
      <c r="D9" s="4">
        <v>101</v>
      </c>
      <c r="E9" t="s">
        <v>29</v>
      </c>
      <c r="H9" s="3">
        <v>3</v>
      </c>
      <c r="I9" s="3">
        <v>5</v>
      </c>
      <c r="J9" s="3">
        <f t="shared" ref="J9:J13" si="0">J8+I9</f>
        <v>15</v>
      </c>
      <c r="K9" s="3">
        <v>415</v>
      </c>
      <c r="L9" s="61">
        <v>581</v>
      </c>
      <c r="M9" s="61">
        <v>681</v>
      </c>
      <c r="N9" s="61">
        <v>754</v>
      </c>
      <c r="O9" s="61">
        <v>1200</v>
      </c>
      <c r="P9" s="61">
        <v>1200</v>
      </c>
    </row>
    <row r="10" spans="3:16" x14ac:dyDescent="0.25">
      <c r="C10" s="33" t="s">
        <v>78</v>
      </c>
      <c r="D10" s="4">
        <v>62</v>
      </c>
      <c r="E10" t="s">
        <v>29</v>
      </c>
      <c r="H10" s="3">
        <v>4</v>
      </c>
      <c r="I10" s="3">
        <v>5</v>
      </c>
      <c r="J10" s="3">
        <f t="shared" si="0"/>
        <v>20</v>
      </c>
      <c r="K10" s="3">
        <v>350</v>
      </c>
      <c r="L10" s="61">
        <v>525</v>
      </c>
      <c r="M10" s="61">
        <v>627</v>
      </c>
      <c r="N10" s="61">
        <v>697</v>
      </c>
      <c r="O10" s="61">
        <v>1200</v>
      </c>
      <c r="P10" s="61">
        <v>1200</v>
      </c>
    </row>
    <row r="11" spans="3:16" x14ac:dyDescent="0.25">
      <c r="C11" s="33" t="s">
        <v>79</v>
      </c>
      <c r="D11" s="4">
        <v>1</v>
      </c>
      <c r="E11" t="s">
        <v>29</v>
      </c>
      <c r="H11" s="3">
        <v>5</v>
      </c>
      <c r="I11" s="3">
        <v>5</v>
      </c>
      <c r="J11" s="3">
        <f t="shared" si="0"/>
        <v>25</v>
      </c>
      <c r="K11" s="3">
        <v>300</v>
      </c>
      <c r="L11" s="61">
        <v>469</v>
      </c>
      <c r="M11" s="61">
        <v>571</v>
      </c>
      <c r="N11" s="61">
        <v>642</v>
      </c>
      <c r="O11" s="61">
        <v>738</v>
      </c>
      <c r="P11" s="61">
        <v>1200</v>
      </c>
    </row>
    <row r="12" spans="3:16" x14ac:dyDescent="0.25">
      <c r="C12" s="33" t="s">
        <v>80</v>
      </c>
      <c r="D12" s="4">
        <v>58</v>
      </c>
      <c r="E12" t="s">
        <v>29</v>
      </c>
      <c r="H12" s="3">
        <v>6</v>
      </c>
      <c r="I12" s="3">
        <v>5</v>
      </c>
      <c r="J12" s="3">
        <f t="shared" si="0"/>
        <v>30</v>
      </c>
      <c r="K12" s="3">
        <v>250</v>
      </c>
      <c r="L12" s="61">
        <v>421</v>
      </c>
      <c r="M12" s="61">
        <v>519</v>
      </c>
      <c r="N12" s="61">
        <v>591</v>
      </c>
      <c r="O12" s="61">
        <v>689</v>
      </c>
      <c r="P12" s="61">
        <v>740</v>
      </c>
    </row>
    <row r="13" spans="3:16" x14ac:dyDescent="0.25">
      <c r="C13" s="33" t="s">
        <v>139</v>
      </c>
      <c r="D13" s="30">
        <f>MIN(AVERAGE(bt,bb),bt)</f>
        <v>81.5</v>
      </c>
      <c r="E13" t="s">
        <v>29</v>
      </c>
      <c r="H13" s="3">
        <v>7</v>
      </c>
      <c r="I13" s="3">
        <v>5</v>
      </c>
      <c r="J13" s="3">
        <f t="shared" si="0"/>
        <v>35</v>
      </c>
      <c r="K13" s="3">
        <v>210</v>
      </c>
      <c r="L13" s="61">
        <v>374</v>
      </c>
      <c r="M13" s="61">
        <v>473</v>
      </c>
      <c r="N13" s="61">
        <v>542</v>
      </c>
      <c r="O13" s="61">
        <v>635</v>
      </c>
      <c r="P13" s="61">
        <v>700</v>
      </c>
    </row>
    <row r="14" spans="3:16" x14ac:dyDescent="0.25">
      <c r="C14" s="33"/>
      <c r="H14" s="3">
        <v>8</v>
      </c>
      <c r="I14" s="3">
        <v>5</v>
      </c>
      <c r="J14" s="3">
        <f t="shared" ref="J14:J20" si="1">J13+I14</f>
        <v>40</v>
      </c>
      <c r="K14" s="3">
        <v>180</v>
      </c>
      <c r="L14" s="61">
        <v>327</v>
      </c>
      <c r="M14" s="61">
        <v>428</v>
      </c>
      <c r="N14" s="61">
        <v>493</v>
      </c>
      <c r="O14" s="61">
        <v>590</v>
      </c>
      <c r="P14" s="61">
        <v>670</v>
      </c>
    </row>
    <row r="15" spans="3:16" x14ac:dyDescent="0.25">
      <c r="C15" s="33" t="s">
        <v>83</v>
      </c>
      <c r="D15" s="4">
        <v>30</v>
      </c>
      <c r="E15" t="s">
        <v>62</v>
      </c>
      <c r="H15" s="3">
        <v>9</v>
      </c>
      <c r="I15" s="3">
        <v>5</v>
      </c>
      <c r="J15" s="3">
        <f t="shared" si="1"/>
        <v>45</v>
      </c>
      <c r="K15" s="3">
        <v>160</v>
      </c>
      <c r="L15" s="61">
        <v>289</v>
      </c>
      <c r="M15" s="61">
        <v>387</v>
      </c>
      <c r="N15" s="61">
        <v>454</v>
      </c>
      <c r="O15" s="61">
        <v>549</v>
      </c>
      <c r="P15" s="61">
        <v>645</v>
      </c>
    </row>
    <row r="16" spans="3:16" x14ac:dyDescent="0.25">
      <c r="C16" s="33" t="s">
        <v>128</v>
      </c>
      <c r="D16" s="80">
        <f>22000*((fck+8)/10)^0.3/1000</f>
        <v>32.836568031330792</v>
      </c>
      <c r="E16" t="s">
        <v>129</v>
      </c>
      <c r="H16" s="3">
        <v>10</v>
      </c>
      <c r="I16" s="3">
        <v>5</v>
      </c>
      <c r="J16" s="3">
        <f t="shared" si="1"/>
        <v>50</v>
      </c>
      <c r="K16" s="3">
        <v>140</v>
      </c>
      <c r="L16" s="61">
        <v>250</v>
      </c>
      <c r="M16" s="61">
        <v>345</v>
      </c>
      <c r="N16" s="61">
        <v>415</v>
      </c>
      <c r="O16" s="61">
        <v>508</v>
      </c>
      <c r="P16" s="61">
        <v>550</v>
      </c>
    </row>
    <row r="17" spans="3:16" x14ac:dyDescent="0.25">
      <c r="H17" s="3">
        <v>11</v>
      </c>
      <c r="I17" s="3">
        <v>5</v>
      </c>
      <c r="J17" s="3">
        <f t="shared" si="1"/>
        <v>55</v>
      </c>
      <c r="K17" s="3">
        <v>125</v>
      </c>
      <c r="L17" s="61">
        <v>200</v>
      </c>
      <c r="M17" s="61">
        <v>294</v>
      </c>
      <c r="N17" s="61">
        <v>369</v>
      </c>
      <c r="O17" s="61">
        <v>469</v>
      </c>
      <c r="P17" s="61">
        <v>520</v>
      </c>
    </row>
    <row r="18" spans="3:16" x14ac:dyDescent="0.25">
      <c r="C18" s="33" t="s">
        <v>95</v>
      </c>
      <c r="D18" s="57">
        <f>hp/tc</f>
        <v>0.70731707317073167</v>
      </c>
      <c r="H18" s="3">
        <v>12</v>
      </c>
      <c r="I18" s="3">
        <v>5</v>
      </c>
      <c r="J18" s="3">
        <f t="shared" si="1"/>
        <v>60</v>
      </c>
      <c r="K18" s="3">
        <v>110</v>
      </c>
      <c r="L18" s="61">
        <v>175</v>
      </c>
      <c r="M18" s="61">
        <v>271</v>
      </c>
      <c r="N18" s="61">
        <v>342</v>
      </c>
      <c r="O18" s="61">
        <v>430</v>
      </c>
      <c r="P18" s="61">
        <v>495</v>
      </c>
    </row>
    <row r="19" spans="3:16" x14ac:dyDescent="0.25">
      <c r="C19" s="33" t="s">
        <v>96</v>
      </c>
      <c r="D19" s="58">
        <f>IF(D18&lt;=1.5,tc+0.5*hp*(bt+bb)/ebac,tc*(1+0.75*(bt+bb)/ebac))</f>
        <v>104.83574879227054</v>
      </c>
      <c r="E19" t="s">
        <v>29</v>
      </c>
      <c r="H19" s="3">
        <v>13</v>
      </c>
      <c r="I19" s="3">
        <v>20</v>
      </c>
      <c r="J19" s="3">
        <f t="shared" si="1"/>
        <v>80</v>
      </c>
      <c r="K19" s="3">
        <v>80</v>
      </c>
      <c r="L19" s="61">
        <v>140</v>
      </c>
      <c r="M19" s="61">
        <v>220</v>
      </c>
      <c r="N19" s="61">
        <v>270</v>
      </c>
      <c r="O19" s="61">
        <v>330</v>
      </c>
      <c r="P19" s="61">
        <v>395</v>
      </c>
    </row>
    <row r="20" spans="3:16" x14ac:dyDescent="0.25">
      <c r="C20" s="33"/>
      <c r="G20" s="75">
        <f>SUM(I7:I20)</f>
        <v>104.83574879227054</v>
      </c>
      <c r="H20" s="3">
        <v>14</v>
      </c>
      <c r="I20" s="11">
        <f>hceff-J19</f>
        <v>24.835748792270536</v>
      </c>
      <c r="J20" s="14">
        <f t="shared" si="1"/>
        <v>104.83574879227054</v>
      </c>
      <c r="K20" s="3">
        <v>60</v>
      </c>
      <c r="L20" s="61">
        <v>100</v>
      </c>
      <c r="M20" s="61">
        <v>160</v>
      </c>
      <c r="N20" s="61">
        <v>210</v>
      </c>
      <c r="O20" s="61">
        <v>260</v>
      </c>
      <c r="P20" s="61">
        <v>305</v>
      </c>
    </row>
    <row r="21" spans="3:16" x14ac:dyDescent="0.25">
      <c r="C21" s="33" t="s">
        <v>111</v>
      </c>
      <c r="D21" s="4">
        <v>2500</v>
      </c>
      <c r="E21" t="s">
        <v>29</v>
      </c>
    </row>
    <row r="22" spans="3:16" x14ac:dyDescent="0.25">
      <c r="C22" s="33" t="s">
        <v>113</v>
      </c>
      <c r="D22" s="4">
        <v>1</v>
      </c>
    </row>
    <row r="23" spans="3:16" x14ac:dyDescent="0.25">
      <c r="C23" s="33"/>
      <c r="H23" s="76" t="s">
        <v>105</v>
      </c>
      <c r="I23" s="77"/>
      <c r="J23" s="77"/>
      <c r="K23" s="60" t="s">
        <v>99</v>
      </c>
      <c r="L23" s="60" t="s">
        <v>100</v>
      </c>
      <c r="M23" s="60" t="s">
        <v>101</v>
      </c>
      <c r="N23" s="60" t="s">
        <v>102</v>
      </c>
      <c r="O23" s="60" t="s">
        <v>103</v>
      </c>
      <c r="P23" s="60" t="s">
        <v>104</v>
      </c>
    </row>
    <row r="24" spans="3:16" x14ac:dyDescent="0.25">
      <c r="C24" s="33"/>
      <c r="H24" s="3">
        <f>H7</f>
        <v>1</v>
      </c>
      <c r="K24" s="13">
        <f>reductionkc(K7)</f>
        <v>0.54749999999999999</v>
      </c>
      <c r="L24" s="13">
        <f t="shared" ref="L24:P24" si="2">reductionkc(L7)</f>
        <v>0.29249999999999998</v>
      </c>
      <c r="M24" s="13">
        <f t="shared" si="2"/>
        <v>0</v>
      </c>
      <c r="N24" s="13">
        <f t="shared" si="2"/>
        <v>0</v>
      </c>
      <c r="O24" s="13">
        <f t="shared" si="2"/>
        <v>0</v>
      </c>
      <c r="P24" s="13">
        <f t="shared" si="2"/>
        <v>0</v>
      </c>
    </row>
    <row r="25" spans="3:16" x14ac:dyDescent="0.25">
      <c r="C25" s="33"/>
      <c r="H25" s="3">
        <f t="shared" ref="H25:H37" si="3">H8</f>
        <v>2</v>
      </c>
      <c r="K25" s="13">
        <f t="shared" ref="K25:P37" si="4">reductionkc(K8)</f>
        <v>0.64500000000000002</v>
      </c>
      <c r="L25" s="13">
        <f t="shared" si="4"/>
        <v>0.38700000000000001</v>
      </c>
      <c r="M25" s="13">
        <f t="shared" si="4"/>
        <v>0.24299999999999999</v>
      </c>
      <c r="N25" s="13">
        <f t="shared" si="4"/>
        <v>0</v>
      </c>
      <c r="O25" s="13">
        <f t="shared" si="4"/>
        <v>0</v>
      </c>
      <c r="P25" s="13">
        <f t="shared" si="4"/>
        <v>0</v>
      </c>
    </row>
    <row r="26" spans="3:16" x14ac:dyDescent="0.25">
      <c r="C26" s="33"/>
      <c r="H26" s="3">
        <f t="shared" si="3"/>
        <v>3</v>
      </c>
      <c r="K26" s="13">
        <f t="shared" si="4"/>
        <v>0.72750000000000004</v>
      </c>
      <c r="L26" s="13">
        <f t="shared" si="4"/>
        <v>0.47849999999999998</v>
      </c>
      <c r="M26" s="13">
        <f t="shared" si="4"/>
        <v>0.32850000000000001</v>
      </c>
      <c r="N26" s="13">
        <f t="shared" si="4"/>
        <v>0.219</v>
      </c>
      <c r="O26" s="13">
        <f t="shared" si="4"/>
        <v>0</v>
      </c>
      <c r="P26" s="13">
        <f t="shared" si="4"/>
        <v>0</v>
      </c>
    </row>
    <row r="27" spans="3:16" x14ac:dyDescent="0.25">
      <c r="H27" s="3">
        <f t="shared" si="3"/>
        <v>4</v>
      </c>
      <c r="K27" s="13">
        <f t="shared" si="4"/>
        <v>0.8</v>
      </c>
      <c r="L27" s="13">
        <f t="shared" si="4"/>
        <v>0.5625</v>
      </c>
      <c r="M27" s="13">
        <f t="shared" si="4"/>
        <v>0.40950000000000003</v>
      </c>
      <c r="N27" s="13">
        <f t="shared" si="4"/>
        <v>0.30449999999999999</v>
      </c>
      <c r="O27" s="13">
        <f t="shared" si="4"/>
        <v>0</v>
      </c>
      <c r="P27" s="13">
        <f t="shared" si="4"/>
        <v>0</v>
      </c>
    </row>
    <row r="28" spans="3:16" x14ac:dyDescent="0.25">
      <c r="H28" s="3">
        <f t="shared" si="3"/>
        <v>5</v>
      </c>
      <c r="K28" s="13">
        <f t="shared" si="4"/>
        <v>0.85</v>
      </c>
      <c r="L28" s="13">
        <f t="shared" si="4"/>
        <v>0.64649999999999996</v>
      </c>
      <c r="M28" s="13">
        <f t="shared" si="4"/>
        <v>0.49349999999999999</v>
      </c>
      <c r="N28" s="13">
        <f t="shared" si="4"/>
        <v>0.38700000000000001</v>
      </c>
      <c r="O28" s="13">
        <f t="shared" si="4"/>
        <v>0.24299999999999999</v>
      </c>
      <c r="P28" s="13">
        <f t="shared" si="4"/>
        <v>0</v>
      </c>
    </row>
    <row r="29" spans="3:16" x14ac:dyDescent="0.25">
      <c r="H29" s="3">
        <f t="shared" si="3"/>
        <v>6</v>
      </c>
      <c r="K29" s="13">
        <f t="shared" si="4"/>
        <v>0.89999999999999991</v>
      </c>
      <c r="L29" s="13">
        <f t="shared" si="4"/>
        <v>0.71850000000000003</v>
      </c>
      <c r="M29" s="13">
        <f t="shared" si="4"/>
        <v>0.57150000000000001</v>
      </c>
      <c r="N29" s="13">
        <f t="shared" si="4"/>
        <v>0.46350000000000002</v>
      </c>
      <c r="O29" s="13">
        <f t="shared" si="4"/>
        <v>0.3165</v>
      </c>
      <c r="P29" s="13">
        <f t="shared" si="4"/>
        <v>0.24</v>
      </c>
    </row>
    <row r="30" spans="3:16" x14ac:dyDescent="0.25">
      <c r="H30" s="3">
        <f t="shared" si="3"/>
        <v>7</v>
      </c>
      <c r="K30" s="13">
        <f t="shared" si="4"/>
        <v>0.94</v>
      </c>
      <c r="L30" s="13">
        <f t="shared" si="4"/>
        <v>0.77600000000000002</v>
      </c>
      <c r="M30" s="13">
        <f t="shared" si="4"/>
        <v>0.64049999999999996</v>
      </c>
      <c r="N30" s="13">
        <f t="shared" si="4"/>
        <v>0.53700000000000003</v>
      </c>
      <c r="O30" s="13">
        <f t="shared" si="4"/>
        <v>0.39750000000000002</v>
      </c>
      <c r="P30" s="13">
        <f t="shared" si="4"/>
        <v>0.3</v>
      </c>
    </row>
    <row r="31" spans="3:16" x14ac:dyDescent="0.25">
      <c r="H31" s="3">
        <f t="shared" si="3"/>
        <v>8</v>
      </c>
      <c r="K31" s="13">
        <f t="shared" si="4"/>
        <v>0.96</v>
      </c>
      <c r="L31" s="13">
        <f t="shared" si="4"/>
        <v>0.82299999999999995</v>
      </c>
      <c r="M31" s="13">
        <f t="shared" si="4"/>
        <v>0.70799999999999996</v>
      </c>
      <c r="N31" s="13">
        <f t="shared" si="4"/>
        <v>0.61049999999999993</v>
      </c>
      <c r="O31" s="13">
        <f t="shared" si="4"/>
        <v>0.46500000000000002</v>
      </c>
      <c r="P31" s="13">
        <f t="shared" si="4"/>
        <v>0.34499999999999997</v>
      </c>
    </row>
    <row r="32" spans="3:16" x14ac:dyDescent="0.25">
      <c r="H32" s="3">
        <f t="shared" si="3"/>
        <v>9</v>
      </c>
      <c r="K32" s="13">
        <f t="shared" si="4"/>
        <v>0.97</v>
      </c>
      <c r="L32" s="13">
        <f t="shared" si="4"/>
        <v>0.86099999999999999</v>
      </c>
      <c r="M32" s="13">
        <f t="shared" si="4"/>
        <v>0.76300000000000001</v>
      </c>
      <c r="N32" s="13">
        <f t="shared" si="4"/>
        <v>0.66900000000000004</v>
      </c>
      <c r="O32" s="13">
        <f t="shared" si="4"/>
        <v>0.52649999999999997</v>
      </c>
      <c r="P32" s="13">
        <f t="shared" si="4"/>
        <v>0.38250000000000001</v>
      </c>
    </row>
    <row r="33" spans="8:16" x14ac:dyDescent="0.25">
      <c r="H33" s="3">
        <f t="shared" si="3"/>
        <v>10</v>
      </c>
      <c r="K33" s="13">
        <f t="shared" si="4"/>
        <v>0.98</v>
      </c>
      <c r="L33" s="13">
        <f t="shared" si="4"/>
        <v>0.89999999999999991</v>
      </c>
      <c r="M33" s="13">
        <f t="shared" si="4"/>
        <v>0.80499999999999994</v>
      </c>
      <c r="N33" s="13">
        <f t="shared" si="4"/>
        <v>0.72750000000000004</v>
      </c>
      <c r="O33" s="13">
        <f t="shared" si="4"/>
        <v>0.58799999999999997</v>
      </c>
      <c r="P33" s="13">
        <f t="shared" si="4"/>
        <v>0.52500000000000002</v>
      </c>
    </row>
    <row r="34" spans="8:16" x14ac:dyDescent="0.25">
      <c r="H34" s="3">
        <f t="shared" si="3"/>
        <v>11</v>
      </c>
      <c r="K34" s="13">
        <f t="shared" si="4"/>
        <v>0.98750000000000004</v>
      </c>
      <c r="L34" s="13">
        <f t="shared" si="4"/>
        <v>0.95</v>
      </c>
      <c r="M34" s="13">
        <f t="shared" si="4"/>
        <v>0.85599999999999998</v>
      </c>
      <c r="N34" s="13">
        <f t="shared" si="4"/>
        <v>0.78100000000000003</v>
      </c>
      <c r="O34" s="13">
        <f t="shared" si="4"/>
        <v>0.64649999999999996</v>
      </c>
      <c r="P34" s="13">
        <f t="shared" si="4"/>
        <v>0.56999999999999995</v>
      </c>
    </row>
    <row r="35" spans="8:16" x14ac:dyDescent="0.25">
      <c r="H35" s="3">
        <f t="shared" si="3"/>
        <v>12</v>
      </c>
      <c r="K35" s="13">
        <f t="shared" si="4"/>
        <v>0.995</v>
      </c>
      <c r="L35" s="13">
        <f t="shared" si="4"/>
        <v>0.96249999999999991</v>
      </c>
      <c r="M35" s="13">
        <f t="shared" si="4"/>
        <v>0.879</v>
      </c>
      <c r="N35" s="13">
        <f t="shared" si="4"/>
        <v>0.80799999999999994</v>
      </c>
      <c r="O35" s="13">
        <f t="shared" si="4"/>
        <v>0.70499999999999996</v>
      </c>
      <c r="P35" s="13">
        <f t="shared" si="4"/>
        <v>0.60749999999999993</v>
      </c>
    </row>
    <row r="36" spans="8:16" x14ac:dyDescent="0.25">
      <c r="H36" s="3">
        <f t="shared" si="3"/>
        <v>13</v>
      </c>
      <c r="K36" s="13">
        <f t="shared" si="4"/>
        <v>1</v>
      </c>
      <c r="L36" s="13">
        <f t="shared" si="4"/>
        <v>0.98</v>
      </c>
      <c r="M36" s="13">
        <f t="shared" si="4"/>
        <v>0.92999999999999994</v>
      </c>
      <c r="N36" s="13">
        <f t="shared" si="4"/>
        <v>0.88</v>
      </c>
      <c r="O36" s="13">
        <f t="shared" si="4"/>
        <v>0.82</v>
      </c>
      <c r="P36" s="13">
        <f t="shared" si="4"/>
        <v>0.755</v>
      </c>
    </row>
    <row r="37" spans="8:16" x14ac:dyDescent="0.25">
      <c r="H37" s="3">
        <f t="shared" si="3"/>
        <v>14</v>
      </c>
      <c r="K37" s="13">
        <f t="shared" si="4"/>
        <v>1</v>
      </c>
      <c r="L37" s="13">
        <f t="shared" si="4"/>
        <v>1</v>
      </c>
      <c r="M37" s="13">
        <f t="shared" si="4"/>
        <v>0.97</v>
      </c>
      <c r="N37" s="13">
        <f t="shared" si="4"/>
        <v>0.94</v>
      </c>
      <c r="O37" s="13">
        <f t="shared" si="4"/>
        <v>0.89</v>
      </c>
      <c r="P37" s="13">
        <f t="shared" si="4"/>
        <v>0.84499999999999997</v>
      </c>
    </row>
    <row r="38" spans="8:16" x14ac:dyDescent="0.25">
      <c r="H38" s="3"/>
    </row>
    <row r="39" spans="8:16" x14ac:dyDescent="0.25">
      <c r="H39" s="76" t="s">
        <v>157</v>
      </c>
      <c r="I39" s="77"/>
      <c r="J39" s="77"/>
      <c r="K39" s="60" t="s">
        <v>99</v>
      </c>
      <c r="L39" s="60" t="s">
        <v>100</v>
      </c>
      <c r="M39" s="60" t="s">
        <v>101</v>
      </c>
      <c r="N39" s="60" t="s">
        <v>102</v>
      </c>
      <c r="O39" s="60" t="s">
        <v>103</v>
      </c>
      <c r="P39" s="60" t="s">
        <v>104</v>
      </c>
    </row>
    <row r="40" spans="8:16" x14ac:dyDescent="0.25">
      <c r="H40" s="3">
        <f>H24</f>
        <v>1</v>
      </c>
      <c r="K40" s="24">
        <f t="shared" ref="K40:P53" si="5">AlphaDalle*beff*$I7*fck/1000*K24</f>
        <v>205.3125</v>
      </c>
      <c r="L40" s="24">
        <f t="shared" si="5"/>
        <v>109.6875</v>
      </c>
      <c r="M40" s="24">
        <f t="shared" si="5"/>
        <v>0</v>
      </c>
      <c r="N40" s="24">
        <f t="shared" si="5"/>
        <v>0</v>
      </c>
      <c r="O40" s="24">
        <f t="shared" si="5"/>
        <v>0</v>
      </c>
      <c r="P40" s="24">
        <f t="shared" si="5"/>
        <v>0</v>
      </c>
    </row>
    <row r="41" spans="8:16" x14ac:dyDescent="0.25">
      <c r="H41" s="3">
        <f t="shared" ref="H41:H53" si="6">H25</f>
        <v>2</v>
      </c>
      <c r="K41" s="24">
        <f t="shared" si="5"/>
        <v>241.875</v>
      </c>
      <c r="L41" s="24">
        <f t="shared" si="5"/>
        <v>145.125</v>
      </c>
      <c r="M41" s="24">
        <f t="shared" si="5"/>
        <v>91.125</v>
      </c>
      <c r="N41" s="24">
        <f t="shared" si="5"/>
        <v>0</v>
      </c>
      <c r="O41" s="24">
        <f t="shared" si="5"/>
        <v>0</v>
      </c>
      <c r="P41" s="24">
        <f t="shared" si="5"/>
        <v>0</v>
      </c>
    </row>
    <row r="42" spans="8:16" x14ac:dyDescent="0.25">
      <c r="H42" s="3">
        <f t="shared" si="6"/>
        <v>3</v>
      </c>
      <c r="K42" s="24">
        <f t="shared" si="5"/>
        <v>272.8125</v>
      </c>
      <c r="L42" s="24">
        <f t="shared" si="5"/>
        <v>179.4375</v>
      </c>
      <c r="M42" s="24">
        <f t="shared" si="5"/>
        <v>123.1875</v>
      </c>
      <c r="N42" s="24">
        <f t="shared" si="5"/>
        <v>82.125</v>
      </c>
      <c r="O42" s="24">
        <f t="shared" si="5"/>
        <v>0</v>
      </c>
      <c r="P42" s="24">
        <f t="shared" si="5"/>
        <v>0</v>
      </c>
    </row>
    <row r="43" spans="8:16" x14ac:dyDescent="0.25">
      <c r="H43" s="3">
        <f t="shared" si="6"/>
        <v>4</v>
      </c>
      <c r="K43" s="24">
        <f t="shared" si="5"/>
        <v>300</v>
      </c>
      <c r="L43" s="24">
        <f t="shared" si="5"/>
        <v>210.9375</v>
      </c>
      <c r="M43" s="24">
        <f t="shared" si="5"/>
        <v>153.5625</v>
      </c>
      <c r="N43" s="24">
        <f t="shared" si="5"/>
        <v>114.1875</v>
      </c>
      <c r="O43" s="24">
        <f t="shared" si="5"/>
        <v>0</v>
      </c>
      <c r="P43" s="24">
        <f t="shared" si="5"/>
        <v>0</v>
      </c>
    </row>
    <row r="44" spans="8:16" x14ac:dyDescent="0.25">
      <c r="H44" s="3">
        <f t="shared" si="6"/>
        <v>5</v>
      </c>
      <c r="K44" s="24">
        <f t="shared" si="5"/>
        <v>318.75</v>
      </c>
      <c r="L44" s="24">
        <f t="shared" si="5"/>
        <v>242.4375</v>
      </c>
      <c r="M44" s="24">
        <f t="shared" si="5"/>
        <v>185.0625</v>
      </c>
      <c r="N44" s="24">
        <f t="shared" si="5"/>
        <v>145.125</v>
      </c>
      <c r="O44" s="24">
        <f t="shared" si="5"/>
        <v>91.125</v>
      </c>
      <c r="P44" s="24">
        <f t="shared" si="5"/>
        <v>0</v>
      </c>
    </row>
    <row r="45" spans="8:16" x14ac:dyDescent="0.25">
      <c r="H45" s="3">
        <f t="shared" si="6"/>
        <v>6</v>
      </c>
      <c r="K45" s="24">
        <f t="shared" si="5"/>
        <v>337.49999999999994</v>
      </c>
      <c r="L45" s="24">
        <f t="shared" si="5"/>
        <v>269.4375</v>
      </c>
      <c r="M45" s="24">
        <f t="shared" si="5"/>
        <v>214.3125</v>
      </c>
      <c r="N45" s="24">
        <f t="shared" si="5"/>
        <v>173.8125</v>
      </c>
      <c r="O45" s="24">
        <f t="shared" si="5"/>
        <v>118.6875</v>
      </c>
      <c r="P45" s="24">
        <f t="shared" si="5"/>
        <v>90</v>
      </c>
    </row>
    <row r="46" spans="8:16" x14ac:dyDescent="0.25">
      <c r="H46" s="3">
        <f t="shared" si="6"/>
        <v>7</v>
      </c>
      <c r="K46" s="24">
        <f t="shared" si="5"/>
        <v>352.5</v>
      </c>
      <c r="L46" s="24">
        <f t="shared" si="5"/>
        <v>291</v>
      </c>
      <c r="M46" s="24">
        <f t="shared" si="5"/>
        <v>240.18749999999997</v>
      </c>
      <c r="N46" s="24">
        <f t="shared" si="5"/>
        <v>201.375</v>
      </c>
      <c r="O46" s="24">
        <f t="shared" si="5"/>
        <v>149.0625</v>
      </c>
      <c r="P46" s="24">
        <f t="shared" si="5"/>
        <v>112.5</v>
      </c>
    </row>
    <row r="47" spans="8:16" x14ac:dyDescent="0.25">
      <c r="H47" s="3">
        <f t="shared" si="6"/>
        <v>8</v>
      </c>
      <c r="K47" s="24">
        <f t="shared" si="5"/>
        <v>360</v>
      </c>
      <c r="L47" s="24">
        <f t="shared" si="5"/>
        <v>308.625</v>
      </c>
      <c r="M47" s="24">
        <f t="shared" si="5"/>
        <v>265.5</v>
      </c>
      <c r="N47" s="24">
        <f t="shared" si="5"/>
        <v>228.93749999999997</v>
      </c>
      <c r="O47" s="24">
        <f t="shared" si="5"/>
        <v>174.375</v>
      </c>
      <c r="P47" s="24">
        <f t="shared" si="5"/>
        <v>129.375</v>
      </c>
    </row>
    <row r="48" spans="8:16" x14ac:dyDescent="0.25">
      <c r="H48" s="3">
        <f t="shared" si="6"/>
        <v>9</v>
      </c>
      <c r="K48" s="24">
        <f t="shared" si="5"/>
        <v>363.75</v>
      </c>
      <c r="L48" s="24">
        <f t="shared" si="5"/>
        <v>322.875</v>
      </c>
      <c r="M48" s="24">
        <f t="shared" si="5"/>
        <v>286.125</v>
      </c>
      <c r="N48" s="24">
        <f t="shared" si="5"/>
        <v>250.87500000000003</v>
      </c>
      <c r="O48" s="24">
        <f t="shared" si="5"/>
        <v>197.4375</v>
      </c>
      <c r="P48" s="24">
        <f t="shared" si="5"/>
        <v>143.4375</v>
      </c>
    </row>
    <row r="49" spans="8:16" x14ac:dyDescent="0.25">
      <c r="H49" s="3">
        <f t="shared" si="6"/>
        <v>10</v>
      </c>
      <c r="K49" s="24">
        <f t="shared" si="5"/>
        <v>367.5</v>
      </c>
      <c r="L49" s="24">
        <f t="shared" si="5"/>
        <v>337.49999999999994</v>
      </c>
      <c r="M49" s="24">
        <f t="shared" si="5"/>
        <v>301.875</v>
      </c>
      <c r="N49" s="24">
        <f t="shared" si="5"/>
        <v>272.8125</v>
      </c>
      <c r="O49" s="24">
        <f t="shared" si="5"/>
        <v>220.5</v>
      </c>
      <c r="P49" s="24">
        <f t="shared" si="5"/>
        <v>196.875</v>
      </c>
    </row>
    <row r="50" spans="8:16" x14ac:dyDescent="0.25">
      <c r="H50" s="3">
        <f t="shared" si="6"/>
        <v>11</v>
      </c>
      <c r="K50" s="24">
        <f t="shared" si="5"/>
        <v>370.3125</v>
      </c>
      <c r="L50" s="24">
        <f t="shared" si="5"/>
        <v>356.25</v>
      </c>
      <c r="M50" s="24">
        <f t="shared" si="5"/>
        <v>321</v>
      </c>
      <c r="N50" s="24">
        <f t="shared" si="5"/>
        <v>292.875</v>
      </c>
      <c r="O50" s="24">
        <f t="shared" si="5"/>
        <v>242.4375</v>
      </c>
      <c r="P50" s="24">
        <f t="shared" si="5"/>
        <v>213.74999999999997</v>
      </c>
    </row>
    <row r="51" spans="8:16" x14ac:dyDescent="0.25">
      <c r="H51" s="3">
        <f t="shared" si="6"/>
        <v>12</v>
      </c>
      <c r="K51" s="24">
        <f t="shared" si="5"/>
        <v>373.125</v>
      </c>
      <c r="L51" s="24">
        <f t="shared" si="5"/>
        <v>360.93749999999994</v>
      </c>
      <c r="M51" s="24">
        <f t="shared" si="5"/>
        <v>329.625</v>
      </c>
      <c r="N51" s="24">
        <f t="shared" si="5"/>
        <v>303</v>
      </c>
      <c r="O51" s="24">
        <f t="shared" si="5"/>
        <v>264.375</v>
      </c>
      <c r="P51" s="24">
        <f t="shared" si="5"/>
        <v>227.81249999999997</v>
      </c>
    </row>
    <row r="52" spans="8:16" x14ac:dyDescent="0.25">
      <c r="H52" s="3">
        <f t="shared" si="6"/>
        <v>13</v>
      </c>
      <c r="K52" s="24">
        <f t="shared" si="5"/>
        <v>1500</v>
      </c>
      <c r="L52" s="24">
        <f t="shared" si="5"/>
        <v>1470</v>
      </c>
      <c r="M52" s="24">
        <f t="shared" si="5"/>
        <v>1395</v>
      </c>
      <c r="N52" s="24">
        <f t="shared" si="5"/>
        <v>1320</v>
      </c>
      <c r="O52" s="24">
        <f t="shared" si="5"/>
        <v>1230</v>
      </c>
      <c r="P52" s="24">
        <f t="shared" si="5"/>
        <v>1132.5</v>
      </c>
    </row>
    <row r="53" spans="8:16" x14ac:dyDescent="0.25">
      <c r="H53" s="3">
        <f t="shared" si="6"/>
        <v>14</v>
      </c>
      <c r="K53" s="24">
        <f t="shared" si="5"/>
        <v>1862.6811594202902</v>
      </c>
      <c r="L53" s="24">
        <f t="shared" si="5"/>
        <v>1862.6811594202902</v>
      </c>
      <c r="M53" s="24">
        <f t="shared" si="5"/>
        <v>1806.8007246376815</v>
      </c>
      <c r="N53" s="24">
        <f t="shared" si="5"/>
        <v>1750.9202898550727</v>
      </c>
      <c r="O53" s="24">
        <f t="shared" si="5"/>
        <v>1657.7862318840582</v>
      </c>
      <c r="P53" s="24">
        <f t="shared" si="5"/>
        <v>1573.9655797101452</v>
      </c>
    </row>
    <row r="54" spans="8:16" x14ac:dyDescent="0.25">
      <c r="H54" s="3" t="s">
        <v>158</v>
      </c>
      <c r="K54" s="75">
        <f>SUM(K40:K53)</f>
        <v>7226.11865942029</v>
      </c>
      <c r="L54" s="75">
        <f t="shared" ref="L54:P54" si="7">SUM(L40:L53)</f>
        <v>6466.93115942029</v>
      </c>
      <c r="M54" s="75">
        <f t="shared" si="7"/>
        <v>5713.3632246376819</v>
      </c>
      <c r="N54" s="75">
        <f t="shared" si="7"/>
        <v>5136.045289855073</v>
      </c>
      <c r="O54" s="75">
        <f t="shared" si="7"/>
        <v>4345.786231884058</v>
      </c>
      <c r="P54" s="75">
        <f t="shared" si="7"/>
        <v>3820.215579710145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2044.8</v>
      </c>
      <c r="M1" t="s">
        <v>68</v>
      </c>
    </row>
    <row r="2" spans="4:19" x14ac:dyDescent="0.25">
      <c r="E2" s="4">
        <v>30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Echauffements!K18*NbRibs*nr</f>
        <v>5419.1719292187063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1</v>
      </c>
      <c r="H7" s="3">
        <f>Fy</f>
        <v>355</v>
      </c>
      <c r="I7" s="3">
        <f>b*tf</f>
        <v>1800</v>
      </c>
      <c r="J7" s="3">
        <v>1</v>
      </c>
      <c r="K7" s="24">
        <f>J7*I7*H7*G7/1000</f>
        <v>639</v>
      </c>
      <c r="L7" s="24">
        <f>K7</f>
        <v>639</v>
      </c>
      <c r="M7" s="24">
        <f t="shared" ref="M7:M21" si="0">M8+K7</f>
        <v>9270.9186594202893</v>
      </c>
      <c r="O7" s="24">
        <f>K7</f>
        <v>639</v>
      </c>
      <c r="Q7" s="3">
        <f>F7</f>
        <v>-292.5</v>
      </c>
      <c r="R7" s="24">
        <f t="shared" ref="R7:R23" si="1">Q7-zANP</f>
        <v>-405.23599999999999</v>
      </c>
      <c r="S7" s="81">
        <f>O7*ABS(R7)/1000</f>
        <v>258.94580400000001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1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766.8</v>
      </c>
      <c r="L8" s="24">
        <f>L7+K8</f>
        <v>1405.8</v>
      </c>
      <c r="M8" s="24">
        <f t="shared" si="0"/>
        <v>8631.9186594202893</v>
      </c>
      <c r="O8" s="24">
        <f>K8</f>
        <v>766.8</v>
      </c>
      <c r="Q8" s="3">
        <f>F8</f>
        <v>-150</v>
      </c>
      <c r="R8" s="24">
        <f t="shared" si="1"/>
        <v>-262.73599999999999</v>
      </c>
      <c r="S8" s="82">
        <f t="shared" ref="S8:S23" si="2">O8*ABS(R8)/1000</f>
        <v>201.46596479999999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1</v>
      </c>
      <c r="H9" s="3">
        <f>Fy</f>
        <v>355</v>
      </c>
      <c r="I9" s="3">
        <f>b*tf</f>
        <v>1800</v>
      </c>
      <c r="J9" s="3">
        <v>1</v>
      </c>
      <c r="K9" s="24">
        <f>J9*I9*H9*G9/1000</f>
        <v>639</v>
      </c>
      <c r="L9" s="24">
        <f t="shared" ref="L9" si="3">L8+K9</f>
        <v>2044.8</v>
      </c>
      <c r="M9" s="24">
        <f t="shared" si="0"/>
        <v>7865.11865942029</v>
      </c>
      <c r="O9" s="24">
        <f>K9</f>
        <v>639</v>
      </c>
      <c r="Q9" s="3">
        <f>F9</f>
        <v>-7.5</v>
      </c>
      <c r="R9" s="24">
        <f t="shared" si="1"/>
        <v>-120.23599999999999</v>
      </c>
      <c r="S9" s="82">
        <f t="shared" si="2"/>
        <v>76.830803999999986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Dalle!K24</f>
        <v>0.54749999999999999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205.3125</v>
      </c>
      <c r="L10" s="24">
        <f>L9</f>
        <v>2044.8</v>
      </c>
      <c r="M10" s="24">
        <f t="shared" si="0"/>
        <v>7226.11865942029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-72.571748792270526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Dalle!K25</f>
        <v>0.64500000000000002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241.875</v>
      </c>
      <c r="L11" s="24">
        <f t="shared" ref="L11:L23" si="10">L10</f>
        <v>2044.8</v>
      </c>
      <c r="M11" s="24">
        <f t="shared" si="0"/>
        <v>7020.80615942029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-67.571748792270526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Dalle!K26</f>
        <v>0.72750000000000004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272.8125</v>
      </c>
      <c r="L12" s="24">
        <f t="shared" si="10"/>
        <v>2044.8</v>
      </c>
      <c r="M12" s="24">
        <f t="shared" si="0"/>
        <v>6778.93115942029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-62.571748792270526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Dalle!K27</f>
        <v>0.8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300</v>
      </c>
      <c r="L13" s="24">
        <f t="shared" si="10"/>
        <v>2044.8</v>
      </c>
      <c r="M13" s="24">
        <f t="shared" si="0"/>
        <v>6506.11865942029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-57.571748792270526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Dalle!K28</f>
        <v>0.85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318.75</v>
      </c>
      <c r="L14" s="24">
        <f t="shared" si="10"/>
        <v>2044.8</v>
      </c>
      <c r="M14" s="24">
        <f t="shared" si="0"/>
        <v>6206.11865942029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-52.571748792270526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Dalle!K29</f>
        <v>0.89999999999999991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337.49999999999994</v>
      </c>
      <c r="L15" s="24">
        <f t="shared" si="10"/>
        <v>2044.8</v>
      </c>
      <c r="M15" s="24">
        <f t="shared" si="0"/>
        <v>5887.36865942029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-47.571748792270526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Dalle!K30</f>
        <v>0.94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352.5</v>
      </c>
      <c r="L16" s="24">
        <f t="shared" si="10"/>
        <v>2044.8</v>
      </c>
      <c r="M16" s="24">
        <f t="shared" si="0"/>
        <v>5549.86865942029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-42.571748792270526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Dalle!K31</f>
        <v>0.96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360</v>
      </c>
      <c r="L17" s="24">
        <f t="shared" si="10"/>
        <v>2044.8</v>
      </c>
      <c r="M17" s="24">
        <f t="shared" si="0"/>
        <v>5197.36865942029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-37.571748792270526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Dalle!K32</f>
        <v>0.97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363.75</v>
      </c>
      <c r="L18" s="24">
        <f t="shared" si="10"/>
        <v>2044.8</v>
      </c>
      <c r="M18" s="24">
        <f t="shared" si="0"/>
        <v>4837.36865942029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-32.571748792270526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Dalle!K33</f>
        <v>0.98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367.5</v>
      </c>
      <c r="L19" s="24">
        <f t="shared" si="10"/>
        <v>2044.8</v>
      </c>
      <c r="M19" s="64">
        <f t="shared" si="0"/>
        <v>4473.61865942029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-27.571748792270526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Dalle!K34</f>
        <v>0.98750000000000004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370.3125</v>
      </c>
      <c r="L20" s="24">
        <f t="shared" si="10"/>
        <v>2044.8</v>
      </c>
      <c r="M20" s="24">
        <f t="shared" si="0"/>
        <v>4106.11865942029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-22.571748792270526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Dalle!K35</f>
        <v>0.995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373.125</v>
      </c>
      <c r="L21" s="24">
        <f t="shared" si="10"/>
        <v>2044.8</v>
      </c>
      <c r="M21" s="24">
        <f t="shared" si="0"/>
        <v>3735.80615942029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-17.571748792270526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Dalle!K36</f>
        <v>1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1500</v>
      </c>
      <c r="L22" s="24">
        <f t="shared" si="10"/>
        <v>2044.8</v>
      </c>
      <c r="M22" s="24">
        <f>M23+K22</f>
        <v>3362.68115942029</v>
      </c>
      <c r="O22" s="24">
        <f t="shared" si="7"/>
        <v>182.11884057970997</v>
      </c>
      <c r="P22" s="14">
        <f t="shared" si="8"/>
        <v>2.4282512077294665</v>
      </c>
      <c r="Q22" s="14">
        <f>Dalle!J19+DecalZ-P22/2</f>
        <v>113.95012560386473</v>
      </c>
      <c r="R22" s="24">
        <f t="shared" si="1"/>
        <v>1.2141256038647441</v>
      </c>
      <c r="S22" s="82">
        <f t="shared" si="2"/>
        <v>0.22111514729398743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Dalle!K37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2044.8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14.846125603864749</v>
      </c>
      <c r="S23" s="83">
        <f t="shared" si="2"/>
        <v>27.653598452706046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27.264000000000003</v>
      </c>
      <c r="G28" t="s">
        <v>29</v>
      </c>
    </row>
    <row r="30" spans="5:19" x14ac:dyDescent="0.25">
      <c r="E30" s="2" t="s">
        <v>119</v>
      </c>
      <c r="F30" s="66">
        <f>td-pdalle</f>
        <v>112.73599999999999</v>
      </c>
      <c r="G30" t="s">
        <v>29</v>
      </c>
    </row>
    <row r="31" spans="5:19" x14ac:dyDescent="0.25">
      <c r="E31" s="33" t="s">
        <v>118</v>
      </c>
      <c r="F31" s="66">
        <f>SUM(S7:S23)</f>
        <v>565.11728640000001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2003.6170444039947</v>
      </c>
      <c r="M1" t="s">
        <v>68</v>
      </c>
    </row>
    <row r="2" spans="4:19" x14ac:dyDescent="0.25">
      <c r="E2" s="4">
        <v>60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L4*NbRibs*nr</f>
        <v>5419.1719292187063</v>
      </c>
    </row>
    <row r="4" spans="4:19" x14ac:dyDescent="0.25">
      <c r="K4" s="2" t="s">
        <v>134</v>
      </c>
      <c r="L4" s="80">
        <f>Echauffements!K19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1</v>
      </c>
      <c r="H7" s="3">
        <f>Fy</f>
        <v>355</v>
      </c>
      <c r="I7" s="3">
        <f>b*tf</f>
        <v>1800</v>
      </c>
      <c r="J7" s="3">
        <v>1</v>
      </c>
      <c r="K7" s="24">
        <f>J7*I7*H7*G7/1000</f>
        <v>639</v>
      </c>
      <c r="L7" s="24">
        <f>K7</f>
        <v>639</v>
      </c>
      <c r="M7" s="24">
        <f t="shared" ref="M7:M21" si="0">M8+K7</f>
        <v>8470.5482038242844</v>
      </c>
      <c r="O7" s="24">
        <f>K7</f>
        <v>639</v>
      </c>
      <c r="Q7" s="3">
        <f>F7</f>
        <v>-292.5</v>
      </c>
      <c r="R7" s="24">
        <f t="shared" ref="R7:R23" si="1">Q7-zANP</f>
        <v>-405.74675617393757</v>
      </c>
      <c r="S7" s="81">
        <f>O7*ABS(R7)/1000</f>
        <v>259.27217719514607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0.94629244184141192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725.61704440399467</v>
      </c>
      <c r="L8" s="24">
        <f>L7+K8</f>
        <v>1364.6170444039947</v>
      </c>
      <c r="M8" s="24">
        <f t="shared" si="0"/>
        <v>7831.5482038242844</v>
      </c>
      <c r="O8" s="24">
        <f>K8</f>
        <v>725.61704440399467</v>
      </c>
      <c r="Q8" s="3">
        <f>F8</f>
        <v>-150</v>
      </c>
      <c r="R8" s="24">
        <f t="shared" si="1"/>
        <v>-263.24675617393757</v>
      </c>
      <c r="S8" s="82">
        <f t="shared" ref="S8:S23" si="2">O8*ABS(R8)/1000</f>
        <v>191.01633316387159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1</v>
      </c>
      <c r="H9" s="3">
        <f>Fy</f>
        <v>355</v>
      </c>
      <c r="I9" s="3">
        <f>b*tf</f>
        <v>1800</v>
      </c>
      <c r="J9" s="3">
        <v>1</v>
      </c>
      <c r="K9" s="24">
        <f>J9*I9*H9*G9/1000</f>
        <v>639</v>
      </c>
      <c r="L9" s="24">
        <f t="shared" ref="L9" si="3">L8+K9</f>
        <v>2003.6170444039947</v>
      </c>
      <c r="M9" s="24">
        <f t="shared" si="0"/>
        <v>7105.93115942029</v>
      </c>
      <c r="O9" s="24">
        <f>K9</f>
        <v>639</v>
      </c>
      <c r="Q9" s="3">
        <f>F9</f>
        <v>-7.5</v>
      </c>
      <c r="R9" s="24">
        <f t="shared" si="1"/>
        <v>-120.74675617393757</v>
      </c>
      <c r="S9" s="82">
        <f t="shared" si="2"/>
        <v>77.157177195146119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Dalle!L24</f>
        <v>0.29249999999999998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109.6875</v>
      </c>
      <c r="L10" s="24">
        <f>L9</f>
        <v>2003.6170444039947</v>
      </c>
      <c r="M10" s="24">
        <f t="shared" si="0"/>
        <v>6466.93115942029</v>
      </c>
      <c r="O10" s="24">
        <f t="shared" ref="O10:O23" si="7">IF(M10&lt;MIN(SigmaPRd,Na),K10,MAX(0,K10-(M10-MIN(SigmaPRd,Na))))</f>
        <v>0</v>
      </c>
      <c r="P10" s="14">
        <f t="shared" ref="P10:P23" si="8">(O10/(beff*G10*H10*J10/1000))</f>
        <v>0</v>
      </c>
      <c r="Q10" s="14">
        <f>Dalle!J7+DecalZ-P10/2</f>
        <v>40.164251207729464</v>
      </c>
      <c r="R10" s="24">
        <f t="shared" si="1"/>
        <v>-73.082504966208106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Dalle!L25</f>
        <v>0.38700000000000001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145.125</v>
      </c>
      <c r="L11" s="24">
        <f t="shared" ref="L11:L23" si="10">L10</f>
        <v>2003.6170444039947</v>
      </c>
      <c r="M11" s="24">
        <f t="shared" si="0"/>
        <v>6357.24365942029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-68.082504966208106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Dalle!L26</f>
        <v>0.47849999999999998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179.4375</v>
      </c>
      <c r="L12" s="24">
        <f t="shared" si="10"/>
        <v>2003.6170444039947</v>
      </c>
      <c r="M12" s="24">
        <f t="shared" si="0"/>
        <v>6212.11865942029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-63.082504966208106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Dalle!L27</f>
        <v>0.5625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210.9375</v>
      </c>
      <c r="L13" s="24">
        <f t="shared" si="10"/>
        <v>2003.6170444039947</v>
      </c>
      <c r="M13" s="24">
        <f t="shared" si="0"/>
        <v>6032.68115942029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-58.082504966208106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Dalle!L28</f>
        <v>0.64649999999999996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242.4375</v>
      </c>
      <c r="L14" s="24">
        <f t="shared" si="10"/>
        <v>2003.6170444039947</v>
      </c>
      <c r="M14" s="24">
        <f t="shared" si="0"/>
        <v>5821.74365942029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-53.082504966208106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Dalle!L29</f>
        <v>0.71850000000000003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269.4375</v>
      </c>
      <c r="L15" s="24">
        <f t="shared" si="10"/>
        <v>2003.6170444039947</v>
      </c>
      <c r="M15" s="24">
        <f t="shared" si="0"/>
        <v>5579.30615942029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-48.082504966208106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Dalle!L30</f>
        <v>0.77600000000000002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291</v>
      </c>
      <c r="L16" s="24">
        <f t="shared" si="10"/>
        <v>2003.6170444039947</v>
      </c>
      <c r="M16" s="24">
        <f t="shared" si="0"/>
        <v>5309.86865942029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-43.082504966208106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Dalle!L31</f>
        <v>0.82299999999999995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308.625</v>
      </c>
      <c r="L17" s="24">
        <f t="shared" si="10"/>
        <v>2003.6170444039947</v>
      </c>
      <c r="M17" s="24">
        <f t="shared" si="0"/>
        <v>5018.86865942029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-38.082504966208106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Dalle!L32</f>
        <v>0.86099999999999999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322.875</v>
      </c>
      <c r="L18" s="24">
        <f t="shared" si="10"/>
        <v>2003.6170444039947</v>
      </c>
      <c r="M18" s="24">
        <f t="shared" si="0"/>
        <v>4710.24365942029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-33.082504966208106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Dalle!L33</f>
        <v>0.89999999999999991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337.49999999999994</v>
      </c>
      <c r="L19" s="24">
        <f t="shared" si="10"/>
        <v>2003.6170444039947</v>
      </c>
      <c r="M19" s="64">
        <f t="shared" si="0"/>
        <v>4387.36865942029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-28.082504966208106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Dalle!L34</f>
        <v>0.95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356.25</v>
      </c>
      <c r="L20" s="24">
        <f t="shared" si="10"/>
        <v>2003.6170444039947</v>
      </c>
      <c r="M20" s="24">
        <f t="shared" si="0"/>
        <v>4049.86865942029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-23.082504966208106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Dalle!L35</f>
        <v>0.96249999999999991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360.93749999999994</v>
      </c>
      <c r="L21" s="24">
        <f t="shared" si="10"/>
        <v>2003.6170444039947</v>
      </c>
      <c r="M21" s="24">
        <f t="shared" si="0"/>
        <v>3693.61865942029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-18.082504966208106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Dalle!L36</f>
        <v>0.98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1470</v>
      </c>
      <c r="L22" s="24">
        <f t="shared" si="10"/>
        <v>2003.6170444039947</v>
      </c>
      <c r="M22" s="24">
        <f>M23+K22</f>
        <v>3332.68115942029</v>
      </c>
      <c r="O22" s="24">
        <f t="shared" si="7"/>
        <v>140.93588498370468</v>
      </c>
      <c r="P22" s="14">
        <f t="shared" si="8"/>
        <v>1.9174950337919003</v>
      </c>
      <c r="Q22" s="14">
        <f>Dalle!J19+DecalZ-P22/2</f>
        <v>114.20550369083351</v>
      </c>
      <c r="R22" s="24">
        <f t="shared" si="1"/>
        <v>0.95874751689594007</v>
      </c>
      <c r="S22" s="82">
        <f t="shared" si="2"/>
        <v>0.13512192976965867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Dalle!L37</f>
        <v>1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1862.6811594202902</v>
      </c>
      <c r="L23" s="24">
        <f t="shared" si="10"/>
        <v>2003.6170444039947</v>
      </c>
      <c r="M23" s="24">
        <f>K23</f>
        <v>1862.6811594202902</v>
      </c>
      <c r="O23" s="24">
        <f t="shared" si="7"/>
        <v>1862.6811594202902</v>
      </c>
      <c r="P23" s="14">
        <f t="shared" si="8"/>
        <v>24.835748792270536</v>
      </c>
      <c r="Q23" s="14">
        <f>Dalle!J20+DecalZ-P23/2</f>
        <v>127.58212560386474</v>
      </c>
      <c r="R23" s="24">
        <f t="shared" si="1"/>
        <v>14.335369429927169</v>
      </c>
      <c r="S23" s="83">
        <f t="shared" si="2"/>
        <v>26.702222550454923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26.753243826062437</v>
      </c>
      <c r="G28" t="s">
        <v>29</v>
      </c>
    </row>
    <row r="30" spans="5:19" x14ac:dyDescent="0.25">
      <c r="E30" s="2" t="s">
        <v>119</v>
      </c>
      <c r="F30" s="66">
        <f>td-pdalle</f>
        <v>113.24675617393757</v>
      </c>
      <c r="G30" t="s">
        <v>29</v>
      </c>
    </row>
    <row r="31" spans="5:19" x14ac:dyDescent="0.25">
      <c r="E31" s="33" t="s">
        <v>118</v>
      </c>
      <c r="F31" s="66">
        <f>SUM(S7:S23)</f>
        <v>554.28303203438838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1608.4573950400381</v>
      </c>
      <c r="M1" t="s">
        <v>68</v>
      </c>
    </row>
    <row r="2" spans="4:19" x14ac:dyDescent="0.25">
      <c r="E2" s="4">
        <v>90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5419.1719292187063</v>
      </c>
    </row>
    <row r="4" spans="4:19" x14ac:dyDescent="0.25">
      <c r="K4" s="2" t="s">
        <v>134</v>
      </c>
      <c r="L4" s="80">
        <f>Echauffements!K20</f>
        <v>82.108665594222828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0.8663089975922289</v>
      </c>
      <c r="H7" s="3">
        <f>Fy</f>
        <v>355</v>
      </c>
      <c r="I7" s="3">
        <f>b*tf</f>
        <v>1800</v>
      </c>
      <c r="J7" s="3">
        <v>1</v>
      </c>
      <c r="K7" s="24">
        <f>J7*I7*H7*G7/1000</f>
        <v>553.57144946143421</v>
      </c>
      <c r="L7" s="24">
        <f>K7</f>
        <v>553.57144946143421</v>
      </c>
      <c r="M7" s="24">
        <f t="shared" ref="M7:M21" si="0">M8+K7</f>
        <v>7321.8206196777201</v>
      </c>
      <c r="O7" s="24">
        <f>K7</f>
        <v>553.57144946143421</v>
      </c>
      <c r="Q7" s="3">
        <f>F7</f>
        <v>-292.5</v>
      </c>
      <c r="R7" s="24">
        <f t="shared" ref="R7:R23" si="1">Q7-zANP</f>
        <v>-410.39061999944965</v>
      </c>
      <c r="S7" s="81">
        <f>O7*ABS(R7)/1000</f>
        <v>227.180530358472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0.54236560456260297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415.88594557860392</v>
      </c>
      <c r="L8" s="24">
        <f>L7+K8</f>
        <v>969.45739504003814</v>
      </c>
      <c r="M8" s="24">
        <f t="shared" si="0"/>
        <v>6768.2491702162861</v>
      </c>
      <c r="O8" s="24">
        <f>K8</f>
        <v>415.88594557860392</v>
      </c>
      <c r="Q8" s="3">
        <f>F8</f>
        <v>-150</v>
      </c>
      <c r="R8" s="24">
        <f t="shared" si="1"/>
        <v>-267.89061999944965</v>
      </c>
      <c r="S8" s="82">
        <f t="shared" ref="S8:S23" si="2">O8*ABS(R8)/1000</f>
        <v>111.41194381010959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1</v>
      </c>
      <c r="H9" s="3">
        <f>Fy</f>
        <v>355</v>
      </c>
      <c r="I9" s="3">
        <f>b*tf</f>
        <v>1800</v>
      </c>
      <c r="J9" s="3">
        <v>1</v>
      </c>
      <c r="K9" s="24">
        <f>J9*I9*H9*G9/1000</f>
        <v>639</v>
      </c>
      <c r="L9" s="24">
        <f t="shared" ref="L9" si="3">L8+K9</f>
        <v>1608.4573950400381</v>
      </c>
      <c r="M9" s="24">
        <f t="shared" si="0"/>
        <v>6352.3632246376819</v>
      </c>
      <c r="O9" s="24">
        <f>K9</f>
        <v>639</v>
      </c>
      <c r="Q9" s="3">
        <f>F9</f>
        <v>-7.5</v>
      </c>
      <c r="R9" s="24">
        <f t="shared" si="1"/>
        <v>-125.39061999944965</v>
      </c>
      <c r="S9" s="82">
        <f t="shared" si="2"/>
        <v>80.124606179648325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Dalle!M24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1608.4573950400381</v>
      </c>
      <c r="M10" s="24">
        <f t="shared" si="0"/>
        <v>5713.3632246376819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-77.726368791720191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Dalle!M25</f>
        <v>0.24299999999999999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91.125</v>
      </c>
      <c r="L11" s="24">
        <f t="shared" ref="L11:L23" si="10">L10</f>
        <v>1608.4573950400381</v>
      </c>
      <c r="M11" s="24">
        <f t="shared" si="0"/>
        <v>5713.3632246376819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-72.726368791720191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Dalle!M26</f>
        <v>0.32850000000000001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123.1875</v>
      </c>
      <c r="L12" s="24">
        <f t="shared" si="10"/>
        <v>1608.4573950400381</v>
      </c>
      <c r="M12" s="24">
        <f t="shared" si="0"/>
        <v>5622.2382246376819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-67.726368791720191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Dalle!M27</f>
        <v>0.40950000000000003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153.5625</v>
      </c>
      <c r="L13" s="24">
        <f t="shared" si="10"/>
        <v>1608.4573950400381</v>
      </c>
      <c r="M13" s="24">
        <f t="shared" si="0"/>
        <v>5499.0507246376819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-62.726368791720191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Dalle!M28</f>
        <v>0.49349999999999999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185.0625</v>
      </c>
      <c r="L14" s="24">
        <f t="shared" si="10"/>
        <v>1608.4573950400381</v>
      </c>
      <c r="M14" s="24">
        <f t="shared" si="0"/>
        <v>5345.4882246376819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-57.726368791720191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Dalle!M29</f>
        <v>0.57150000000000001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214.3125</v>
      </c>
      <c r="L15" s="24">
        <f t="shared" si="10"/>
        <v>1608.4573950400381</v>
      </c>
      <c r="M15" s="24">
        <f t="shared" si="0"/>
        <v>5160.4257246376819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-52.726368791720191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Dalle!M30</f>
        <v>0.64049999999999996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240.18749999999997</v>
      </c>
      <c r="L16" s="24">
        <f t="shared" si="10"/>
        <v>1608.4573950400381</v>
      </c>
      <c r="M16" s="24">
        <f t="shared" si="0"/>
        <v>4946.1132246376819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-47.726368791720191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Dalle!M31</f>
        <v>0.70799999999999996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265.5</v>
      </c>
      <c r="L17" s="24">
        <f t="shared" si="10"/>
        <v>1608.4573950400381</v>
      </c>
      <c r="M17" s="24">
        <f t="shared" si="0"/>
        <v>4705.9257246376819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-42.726368791720191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Dalle!M32</f>
        <v>0.76300000000000001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286.125</v>
      </c>
      <c r="L18" s="24">
        <f t="shared" si="10"/>
        <v>1608.4573950400381</v>
      </c>
      <c r="M18" s="24">
        <f t="shared" si="0"/>
        <v>4440.4257246376819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-37.726368791720191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Dalle!M33</f>
        <v>0.80499999999999994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301.875</v>
      </c>
      <c r="L19" s="24">
        <f t="shared" si="10"/>
        <v>1608.4573950400381</v>
      </c>
      <c r="M19" s="64">
        <f t="shared" si="0"/>
        <v>4154.3007246376819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-32.726368791720191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Dalle!M34</f>
        <v>0.85599999999999998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321</v>
      </c>
      <c r="L20" s="24">
        <f t="shared" si="10"/>
        <v>1608.4573950400381</v>
      </c>
      <c r="M20" s="24">
        <f t="shared" si="0"/>
        <v>3852.4257246376819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-27.726368791720191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Dalle!M35</f>
        <v>0.879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329.625</v>
      </c>
      <c r="L21" s="24">
        <f t="shared" si="10"/>
        <v>1608.4573950400381</v>
      </c>
      <c r="M21" s="24">
        <f t="shared" si="0"/>
        <v>3531.4257246376819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-22.726368791720191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Dalle!M36</f>
        <v>0.92999999999999994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1395</v>
      </c>
      <c r="L22" s="24">
        <f t="shared" si="10"/>
        <v>1608.4573950400381</v>
      </c>
      <c r="M22" s="24">
        <f>M23+K22</f>
        <v>3201.8007246376819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-2.7263687917201906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Dalle!M37</f>
        <v>0.97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1806.8007246376817</v>
      </c>
      <c r="L23" s="24">
        <f t="shared" si="10"/>
        <v>1608.4573950400381</v>
      </c>
      <c r="M23" s="24">
        <f>K23</f>
        <v>1806.8007246376817</v>
      </c>
      <c r="O23" s="24">
        <f t="shared" si="7"/>
        <v>1608.4573950400381</v>
      </c>
      <c r="P23" s="14">
        <f t="shared" si="8"/>
        <v>22.109380000550352</v>
      </c>
      <c r="Q23" s="14">
        <f>Dalle!J20+DecalZ-P23/2</f>
        <v>128.94530999972483</v>
      </c>
      <c r="R23" s="24">
        <f t="shared" si="1"/>
        <v>11.054690000275173</v>
      </c>
      <c r="S23" s="84">
        <f t="shared" si="2"/>
        <v>17.780997880817761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22.109380000550352</v>
      </c>
      <c r="G28" t="s">
        <v>29</v>
      </c>
    </row>
    <row r="30" spans="5:19" x14ac:dyDescent="0.25">
      <c r="E30" s="2" t="s">
        <v>119</v>
      </c>
      <c r="F30" s="66">
        <f>td-pdalle</f>
        <v>117.89061999944965</v>
      </c>
      <c r="G30" t="s">
        <v>29</v>
      </c>
    </row>
    <row r="31" spans="5:19" x14ac:dyDescent="0.25">
      <c r="E31" s="33" t="s">
        <v>118</v>
      </c>
      <c r="F31" s="66">
        <f>SUM(S7:S23)</f>
        <v>436.49807822904768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D1:S34"/>
  <sheetViews>
    <sheetView workbookViewId="0">
      <selection activeCell="G10" sqref="G10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1173.2822177769513</v>
      </c>
      <c r="M1" t="s">
        <v>68</v>
      </c>
    </row>
    <row r="2" spans="4:19" x14ac:dyDescent="0.25">
      <c r="E2" s="4">
        <v>120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80">
        <f>NbRibs*nr*L4</f>
        <v>5016.1463852101879</v>
      </c>
    </row>
    <row r="4" spans="4:19" x14ac:dyDescent="0.25">
      <c r="K4" s="2" t="s">
        <v>134</v>
      </c>
      <c r="L4" s="80">
        <f>Echauffements!K21</f>
        <v>76.002217957730124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0.56938043380804504</v>
      </c>
      <c r="H7" s="3">
        <f>Fy</f>
        <v>355</v>
      </c>
      <c r="I7" s="3">
        <f>b*tf</f>
        <v>1800</v>
      </c>
      <c r="J7" s="3">
        <v>1</v>
      </c>
      <c r="K7" s="24">
        <f>J7*I7*H7*G7/1000</f>
        <v>363.83409720334078</v>
      </c>
      <c r="L7" s="24">
        <f>K7</f>
        <v>363.83409720334078</v>
      </c>
      <c r="M7" s="24">
        <f t="shared" ref="M7:M21" si="0">M8+K7</f>
        <v>6309.3275076320251</v>
      </c>
      <c r="O7" s="24">
        <f>K7</f>
        <v>363.83409720334078</v>
      </c>
      <c r="Q7" s="3">
        <f>F7</f>
        <v>-292.5</v>
      </c>
      <c r="R7" s="24">
        <f t="shared" ref="R7:R23" si="1">Q7-zANP</f>
        <v>-415.85769903862479</v>
      </c>
      <c r="S7" s="81">
        <f>O7*ABS(R7)/1000</f>
        <v>151.30321049477664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0.2616676342323207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200.64674192934353</v>
      </c>
      <c r="L8" s="24">
        <f>L7+K8</f>
        <v>564.48083913268431</v>
      </c>
      <c r="M8" s="24">
        <f t="shared" si="0"/>
        <v>5945.493410428684</v>
      </c>
      <c r="O8" s="24">
        <f>K8</f>
        <v>200.64674192934353</v>
      </c>
      <c r="Q8" s="3">
        <f>F8</f>
        <v>-150</v>
      </c>
      <c r="R8" s="24">
        <f t="shared" si="1"/>
        <v>-273.35769903862479</v>
      </c>
      <c r="S8" s="82">
        <f t="shared" ref="S8:S23" si="2">O8*ABS(R8)/1000</f>
        <v>54.848331693402109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0.9527408116498699</v>
      </c>
      <c r="H9" s="3">
        <f>Fy</f>
        <v>355</v>
      </c>
      <c r="I9" s="3">
        <f>b*tf</f>
        <v>1800</v>
      </c>
      <c r="J9" s="3">
        <v>1</v>
      </c>
      <c r="K9" s="24">
        <f>J9*I9*H9*G9/1000</f>
        <v>608.80137864426683</v>
      </c>
      <c r="L9" s="24">
        <f t="shared" ref="L9" si="3">L8+K9</f>
        <v>1173.2822177769513</v>
      </c>
      <c r="M9" s="24">
        <f t="shared" si="0"/>
        <v>5744.84666849934</v>
      </c>
      <c r="O9" s="24">
        <f>K9</f>
        <v>608.80137864426683</v>
      </c>
      <c r="Q9" s="3">
        <f>F9</f>
        <v>-7.5</v>
      </c>
      <c r="R9" s="24">
        <f t="shared" si="1"/>
        <v>-130.85769903862479</v>
      </c>
      <c r="S9" s="82">
        <f t="shared" si="2"/>
        <v>79.66634758093133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Dalle!N24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1173.2822177769513</v>
      </c>
      <c r="M10" s="24">
        <f t="shared" si="0"/>
        <v>5136.045289855073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-83.193447830895337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Dalle!N25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1173.2822177769513</v>
      </c>
      <c r="M11" s="24">
        <f t="shared" si="0"/>
        <v>5136.045289855073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-78.193447830895337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Dalle!N26</f>
        <v>0.219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82.125</v>
      </c>
      <c r="L12" s="24">
        <f t="shared" si="10"/>
        <v>1173.2822177769513</v>
      </c>
      <c r="M12" s="24">
        <f t="shared" si="0"/>
        <v>5136.045289855073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-73.193447830895337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Dalle!N27</f>
        <v>0.30449999999999999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114.1875</v>
      </c>
      <c r="L13" s="24">
        <f t="shared" si="10"/>
        <v>1173.2822177769513</v>
      </c>
      <c r="M13" s="24">
        <f t="shared" si="0"/>
        <v>5053.920289855073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-68.193447830895337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Dalle!N28</f>
        <v>0.38700000000000001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145.125</v>
      </c>
      <c r="L14" s="24">
        <f t="shared" si="10"/>
        <v>1173.2822177769513</v>
      </c>
      <c r="M14" s="24">
        <f t="shared" si="0"/>
        <v>4939.732789855073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-63.193447830895337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Dalle!N29</f>
        <v>0.46350000000000002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173.8125</v>
      </c>
      <c r="L15" s="24">
        <f t="shared" si="10"/>
        <v>1173.2822177769513</v>
      </c>
      <c r="M15" s="24">
        <f t="shared" si="0"/>
        <v>4794.607789855073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-58.193447830895337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Dalle!N30</f>
        <v>0.53700000000000003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201.375</v>
      </c>
      <c r="L16" s="24">
        <f t="shared" si="10"/>
        <v>1173.2822177769513</v>
      </c>
      <c r="M16" s="24">
        <f t="shared" si="0"/>
        <v>4620.795289855073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-53.193447830895337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Dalle!N31</f>
        <v>0.61049999999999993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228.93749999999997</v>
      </c>
      <c r="L17" s="24">
        <f t="shared" si="10"/>
        <v>1173.2822177769513</v>
      </c>
      <c r="M17" s="24">
        <f t="shared" si="0"/>
        <v>4419.420289855073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-48.193447830895337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Dalle!N32</f>
        <v>0.66900000000000004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250.87500000000003</v>
      </c>
      <c r="L18" s="24">
        <f t="shared" si="10"/>
        <v>1173.2822177769513</v>
      </c>
      <c r="M18" s="24">
        <f t="shared" si="0"/>
        <v>4190.482789855073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-43.193447830895337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Dalle!N33</f>
        <v>0.72750000000000004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272.8125</v>
      </c>
      <c r="L19" s="24">
        <f t="shared" si="10"/>
        <v>1173.2822177769513</v>
      </c>
      <c r="M19" s="64">
        <f t="shared" si="0"/>
        <v>3939.607789855073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-38.193447830895337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Dalle!N34</f>
        <v>0.78100000000000003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292.875</v>
      </c>
      <c r="L20" s="24">
        <f t="shared" si="10"/>
        <v>1173.2822177769513</v>
      </c>
      <c r="M20" s="24">
        <f t="shared" si="0"/>
        <v>3666.795289855073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-33.193447830895337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Dalle!N35</f>
        <v>0.80799999999999994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303</v>
      </c>
      <c r="L21" s="24">
        <f t="shared" si="10"/>
        <v>1173.2822177769513</v>
      </c>
      <c r="M21" s="24">
        <f t="shared" si="0"/>
        <v>3373.920289855073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-28.193447830895337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Dalle!N36</f>
        <v>0.88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1320</v>
      </c>
      <c r="L22" s="24">
        <f t="shared" si="10"/>
        <v>1173.2822177769513</v>
      </c>
      <c r="M22" s="24">
        <f>M23+K22</f>
        <v>3070.920289855073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-8.1934478308953373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Dalle!N37</f>
        <v>0.94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1750.9202898550727</v>
      </c>
      <c r="L23" s="24">
        <f t="shared" si="10"/>
        <v>1173.2822177769513</v>
      </c>
      <c r="M23" s="24">
        <f>K23</f>
        <v>1750.9202898550727</v>
      </c>
      <c r="O23" s="24">
        <f t="shared" si="7"/>
        <v>1173.2822177769513</v>
      </c>
      <c r="P23" s="14">
        <f t="shared" si="8"/>
        <v>16.642300961375195</v>
      </c>
      <c r="Q23" s="14">
        <f>Dalle!J20+DecalZ-P23/2</f>
        <v>131.67884951931239</v>
      </c>
      <c r="R23" s="24">
        <f t="shared" si="1"/>
        <v>8.3211504806875922</v>
      </c>
      <c r="S23" s="83">
        <f t="shared" si="2"/>
        <v>9.7630578904368832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16.642300961375195</v>
      </c>
      <c r="G28" t="s">
        <v>29</v>
      </c>
    </row>
    <row r="30" spans="5:19" x14ac:dyDescent="0.25">
      <c r="E30" s="2" t="s">
        <v>119</v>
      </c>
      <c r="F30" s="66">
        <f>td-pdalle</f>
        <v>123.3576990386248</v>
      </c>
      <c r="G30" t="s">
        <v>29</v>
      </c>
    </row>
    <row r="31" spans="5:19" x14ac:dyDescent="0.25">
      <c r="E31" s="33" t="s">
        <v>118</v>
      </c>
      <c r="F31" s="66">
        <f>SUM(S7:S23)</f>
        <v>295.58094765954695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D1:S34"/>
  <sheetViews>
    <sheetView workbookViewId="0">
      <selection activeCell="G10" sqref="G10:G23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577.25866445978068</v>
      </c>
      <c r="M1" t="s">
        <v>68</v>
      </c>
    </row>
    <row r="2" spans="4:19" x14ac:dyDescent="0.25">
      <c r="E2" s="4">
        <v>180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3811.5611860561139</v>
      </c>
    </row>
    <row r="4" spans="4:19" x14ac:dyDescent="0.25">
      <c r="K4" s="2" t="s">
        <v>134</v>
      </c>
      <c r="L4" s="80">
        <f>Echauffements!K22</f>
        <v>57.750927061456274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0.20958837578071884</v>
      </c>
      <c r="H7" s="3">
        <f>Fy</f>
        <v>355</v>
      </c>
      <c r="I7" s="3">
        <f>b*tf</f>
        <v>1800</v>
      </c>
      <c r="J7" s="3">
        <v>1</v>
      </c>
      <c r="K7" s="24">
        <f>J7*I7*H7*G7/1000</f>
        <v>133.92697212387932</v>
      </c>
      <c r="L7" s="24">
        <f>K7</f>
        <v>133.92697212387932</v>
      </c>
      <c r="M7" s="24">
        <f t="shared" ref="M7:M21" si="0">M8+K7</f>
        <v>4923.0448963438384</v>
      </c>
      <c r="O7" s="24">
        <f>K7</f>
        <v>133.92697212387932</v>
      </c>
      <c r="Q7" s="3">
        <f>F7</f>
        <v>-292.5</v>
      </c>
      <c r="R7" s="24">
        <f t="shared" ref="R7:R23" si="1">Q7-zANP</f>
        <v>-423.85193012045272</v>
      </c>
      <c r="S7" s="81">
        <f>O7*ABS(R7)/1000</f>
        <v>56.765205629894318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0.10549166702004543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80.891010270970838</v>
      </c>
      <c r="L8" s="24">
        <f>L7+K8</f>
        <v>214.81798239485016</v>
      </c>
      <c r="M8" s="24">
        <f t="shared" si="0"/>
        <v>4789.1179242199587</v>
      </c>
      <c r="O8" s="24">
        <f>K8</f>
        <v>80.891010270970838</v>
      </c>
      <c r="Q8" s="3">
        <f>F8</f>
        <v>-150</v>
      </c>
      <c r="R8" s="24">
        <f t="shared" si="1"/>
        <v>-281.35193012045272</v>
      </c>
      <c r="S8" s="82">
        <f t="shared" ref="S8:S23" si="2">O8*ABS(R8)/1000</f>
        <v>22.758841869131011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0.56719981543807585</v>
      </c>
      <c r="H9" s="3">
        <f>Fy</f>
        <v>355</v>
      </c>
      <c r="I9" s="3">
        <f>b*tf</f>
        <v>1800</v>
      </c>
      <c r="J9" s="3">
        <v>1</v>
      </c>
      <c r="K9" s="24">
        <f>J9*I9*H9*G9/1000</f>
        <v>362.44068206493046</v>
      </c>
      <c r="L9" s="24">
        <f t="shared" ref="L9" si="3">L8+K9</f>
        <v>577.25866445978068</v>
      </c>
      <c r="M9" s="24">
        <f t="shared" si="0"/>
        <v>4708.2269139489881</v>
      </c>
      <c r="O9" s="24">
        <f>K9</f>
        <v>362.44068206493046</v>
      </c>
      <c r="Q9" s="3">
        <f>F9</f>
        <v>-7.5</v>
      </c>
      <c r="R9" s="24">
        <f t="shared" si="1"/>
        <v>-138.85193012045272</v>
      </c>
      <c r="S9" s="82">
        <f t="shared" si="2"/>
        <v>50.325588258888942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Dalle!O24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577.25866445978068</v>
      </c>
      <c r="M10" s="24">
        <f t="shared" si="0"/>
        <v>4345.786231884058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-91.187678912723257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Dalle!O25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577.25866445978068</v>
      </c>
      <c r="M11" s="24">
        <f t="shared" si="0"/>
        <v>4345.786231884058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-86.187678912723257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Dalle!O26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577.25866445978068</v>
      </c>
      <c r="M12" s="24">
        <f t="shared" si="0"/>
        <v>4345.786231884058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-81.187678912723257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Dalle!O27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577.25866445978068</v>
      </c>
      <c r="M13" s="24">
        <f t="shared" si="0"/>
        <v>4345.786231884058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-76.187678912723257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Dalle!O28</f>
        <v>0.24299999999999999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91.125</v>
      </c>
      <c r="L14" s="24">
        <f t="shared" si="10"/>
        <v>577.25866445978068</v>
      </c>
      <c r="M14" s="24">
        <f t="shared" si="0"/>
        <v>4345.786231884058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-71.187678912723257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Dalle!O29</f>
        <v>0.3165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118.6875</v>
      </c>
      <c r="L15" s="24">
        <f t="shared" si="10"/>
        <v>577.25866445978068</v>
      </c>
      <c r="M15" s="24">
        <f t="shared" si="0"/>
        <v>4254.661231884058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-66.187678912723257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Dalle!O30</f>
        <v>0.39750000000000002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149.0625</v>
      </c>
      <c r="L16" s="24">
        <f t="shared" si="10"/>
        <v>577.25866445978068</v>
      </c>
      <c r="M16" s="24">
        <f t="shared" si="0"/>
        <v>4135.973731884058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-61.187678912723257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Dalle!O31</f>
        <v>0.46500000000000002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174.375</v>
      </c>
      <c r="L17" s="24">
        <f t="shared" si="10"/>
        <v>577.25866445978068</v>
      </c>
      <c r="M17" s="24">
        <f t="shared" si="0"/>
        <v>3986.911231884058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-56.187678912723257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Dalle!O32</f>
        <v>0.52649999999999997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197.4375</v>
      </c>
      <c r="L18" s="24">
        <f t="shared" si="10"/>
        <v>577.25866445978068</v>
      </c>
      <c r="M18" s="24">
        <f t="shared" si="0"/>
        <v>3812.536231884058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-51.187678912723257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Dalle!O33</f>
        <v>0.58799999999999997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220.5</v>
      </c>
      <c r="L19" s="24">
        <f t="shared" si="10"/>
        <v>577.25866445978068</v>
      </c>
      <c r="M19" s="64">
        <f t="shared" si="0"/>
        <v>3615.098731884058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-46.187678912723257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Dalle!O34</f>
        <v>0.64649999999999996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242.4375</v>
      </c>
      <c r="L20" s="24">
        <f t="shared" si="10"/>
        <v>577.25866445978068</v>
      </c>
      <c r="M20" s="24">
        <f t="shared" si="0"/>
        <v>3394.598731884058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-41.187678912723257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Dalle!O35</f>
        <v>0.70499999999999996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264.375</v>
      </c>
      <c r="L21" s="24">
        <f t="shared" si="10"/>
        <v>577.25866445978068</v>
      </c>
      <c r="M21" s="24">
        <f t="shared" si="0"/>
        <v>3152.161231884058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-36.187678912723257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Dalle!O36</f>
        <v>0.82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1230</v>
      </c>
      <c r="L22" s="24">
        <f t="shared" si="10"/>
        <v>577.25866445978068</v>
      </c>
      <c r="M22" s="24">
        <f>M23+K22</f>
        <v>2887.786231884058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-16.187678912723257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Dalle!O37</f>
        <v>0.89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1657.7862318840582</v>
      </c>
      <c r="L23" s="24">
        <f t="shared" si="10"/>
        <v>577.25866445978068</v>
      </c>
      <c r="M23" s="24">
        <f>K23</f>
        <v>1657.7862318840582</v>
      </c>
      <c r="O23" s="24">
        <f t="shared" si="7"/>
        <v>577.25866445978068</v>
      </c>
      <c r="P23" s="14">
        <f t="shared" si="8"/>
        <v>8.6480698795472755</v>
      </c>
      <c r="Q23" s="14">
        <f>Dalle!J20+DecalZ-P23/2</f>
        <v>135.67596506022636</v>
      </c>
      <c r="R23" s="24">
        <f t="shared" si="1"/>
        <v>4.3240349397736395</v>
      </c>
      <c r="S23" s="83">
        <f t="shared" si="2"/>
        <v>2.4960866344111592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8.6480698795472755</v>
      </c>
      <c r="G28" t="s">
        <v>29</v>
      </c>
    </row>
    <row r="30" spans="5:19" x14ac:dyDescent="0.25">
      <c r="E30" s="2" t="s">
        <v>119</v>
      </c>
      <c r="F30" s="66">
        <f>td-pdalle</f>
        <v>131.35193012045272</v>
      </c>
      <c r="G30" t="s">
        <v>29</v>
      </c>
    </row>
    <row r="31" spans="5:19" x14ac:dyDescent="0.25">
      <c r="E31" s="33" t="s">
        <v>118</v>
      </c>
      <c r="F31" s="66">
        <f>SUM(S7:S23)</f>
        <v>132.34572239232543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D1:S34"/>
  <sheetViews>
    <sheetView workbookViewId="0">
      <selection activeCell="G26" sqref="G26"/>
    </sheetView>
  </sheetViews>
  <sheetFormatPr baseColWidth="10" defaultRowHeight="15" x14ac:dyDescent="0.25"/>
  <sheetData>
    <row r="1" spans="4:19" x14ac:dyDescent="0.25">
      <c r="K1" s="2" t="s">
        <v>161</v>
      </c>
      <c r="L1" s="58">
        <f>SUM(K7:K9)</f>
        <v>291.94582421748743</v>
      </c>
      <c r="M1" t="s">
        <v>68</v>
      </c>
    </row>
    <row r="2" spans="4:19" x14ac:dyDescent="0.25">
      <c r="E2" s="4">
        <v>240</v>
      </c>
      <c r="K2" s="2" t="s">
        <v>163</v>
      </c>
      <c r="L2" s="58">
        <f>td-hceff</f>
        <v>35.164251207729464</v>
      </c>
      <c r="M2" t="s">
        <v>29</v>
      </c>
    </row>
    <row r="3" spans="4:19" x14ac:dyDescent="0.25">
      <c r="K3" s="2" t="s">
        <v>165</v>
      </c>
      <c r="L3" s="78">
        <f>NbRibs*nr*L4</f>
        <v>2809.3272038625869</v>
      </c>
    </row>
    <row r="4" spans="4:19" x14ac:dyDescent="0.25">
      <c r="K4" s="2" t="s">
        <v>134</v>
      </c>
      <c r="L4" s="80">
        <f>Echauffements!K23</f>
        <v>42.565563694887679</v>
      </c>
    </row>
    <row r="5" spans="4:19" x14ac:dyDescent="0.25">
      <c r="L5" s="3" t="s">
        <v>116</v>
      </c>
      <c r="M5" s="3" t="s">
        <v>117</v>
      </c>
    </row>
    <row r="6" spans="4:19" x14ac:dyDescent="0.25">
      <c r="E6" s="35" t="s">
        <v>76</v>
      </c>
      <c r="F6" s="35" t="s">
        <v>107</v>
      </c>
      <c r="G6" s="35" t="s">
        <v>108</v>
      </c>
      <c r="H6" s="35" t="s">
        <v>109</v>
      </c>
      <c r="I6" s="35" t="s">
        <v>110</v>
      </c>
      <c r="J6" s="35" t="s">
        <v>113</v>
      </c>
      <c r="K6" s="35" t="s">
        <v>112</v>
      </c>
      <c r="L6" s="35" t="s">
        <v>114</v>
      </c>
      <c r="M6" s="35" t="s">
        <v>115</v>
      </c>
      <c r="O6" s="79" t="s">
        <v>162</v>
      </c>
      <c r="P6" s="79" t="s">
        <v>166</v>
      </c>
      <c r="Q6" s="79" t="s">
        <v>164</v>
      </c>
      <c r="R6" s="79" t="s">
        <v>120</v>
      </c>
      <c r="S6" s="79" t="s">
        <v>121</v>
      </c>
    </row>
    <row r="7" spans="4:19" x14ac:dyDescent="0.25">
      <c r="D7" s="2" t="s">
        <v>88</v>
      </c>
      <c r="F7" s="3">
        <f>-h+tf/2</f>
        <v>-292.5</v>
      </c>
      <c r="G7" s="12">
        <f>VLOOKUP($E$2,Echauffements!$C$5:$L$10,10)</f>
        <v>0.1180392881425586</v>
      </c>
      <c r="H7" s="3">
        <f>Fy</f>
        <v>355</v>
      </c>
      <c r="I7" s="3">
        <f>b*tf</f>
        <v>1800</v>
      </c>
      <c r="J7" s="3">
        <v>1</v>
      </c>
      <c r="K7" s="24">
        <f>J7*I7*H7*G7/1000</f>
        <v>75.427105123094933</v>
      </c>
      <c r="L7" s="24">
        <f>K7</f>
        <v>75.427105123094933</v>
      </c>
      <c r="M7" s="24">
        <f t="shared" ref="M7:M21" si="0">M8+K7</f>
        <v>4112.1614039276328</v>
      </c>
      <c r="O7" s="24">
        <f>K7</f>
        <v>75.427105123094933</v>
      </c>
      <c r="Q7" s="3">
        <f>F7</f>
        <v>-292.5</v>
      </c>
      <c r="R7" s="24">
        <f t="shared" ref="R7:R23" si="1">Q7-zANP</f>
        <v>-427.89335977566094</v>
      </c>
      <c r="S7" s="81">
        <f>O7*ABS(R7)/1000</f>
        <v>32.274757429273059</v>
      </c>
    </row>
    <row r="8" spans="4:19" x14ac:dyDescent="0.25">
      <c r="D8" s="2" t="s">
        <v>89</v>
      </c>
      <c r="E8" s="34"/>
      <c r="F8" s="3">
        <f>-h/2</f>
        <v>-150</v>
      </c>
      <c r="G8" s="12">
        <f>VLOOKUP($E$2,Echauffements!$C$5:$I$10,7)</f>
        <v>4.7146262549042535E-2</v>
      </c>
      <c r="H8" s="3">
        <f>Fy</f>
        <v>355</v>
      </c>
      <c r="I8" s="62">
        <f>hw*tw+(4-PI())*rr^2</f>
        <v>2160</v>
      </c>
      <c r="J8" s="3">
        <v>1</v>
      </c>
      <c r="K8" s="24">
        <f>J8*I8*H8*G8/1000</f>
        <v>36.151754122605816</v>
      </c>
      <c r="L8" s="24">
        <f>L7+K8</f>
        <v>111.57885924570076</v>
      </c>
      <c r="M8" s="24">
        <f t="shared" si="0"/>
        <v>4036.7342988045375</v>
      </c>
      <c r="O8" s="24">
        <f>K8</f>
        <v>36.151754122605816</v>
      </c>
      <c r="Q8" s="3">
        <f>F8</f>
        <v>-150</v>
      </c>
      <c r="R8" s="24">
        <f t="shared" si="1"/>
        <v>-285.39335977566094</v>
      </c>
      <c r="S8" s="82">
        <f t="shared" ref="S8:S23" si="2">O8*ABS(R8)/1000</f>
        <v>10.317470570834075</v>
      </c>
    </row>
    <row r="9" spans="4:19" x14ac:dyDescent="0.25">
      <c r="D9" s="2" t="s">
        <v>93</v>
      </c>
      <c r="E9" s="34"/>
      <c r="F9" s="3">
        <f>-tf/2</f>
        <v>-7.5</v>
      </c>
      <c r="G9" s="12">
        <f>VLOOKUP($E$2,Echauffements!$C$5:$F$10,4)</f>
        <v>0.28226442092611376</v>
      </c>
      <c r="H9" s="3">
        <f>Fy</f>
        <v>355</v>
      </c>
      <c r="I9" s="3">
        <f>b*tf</f>
        <v>1800</v>
      </c>
      <c r="J9" s="3">
        <v>1</v>
      </c>
      <c r="K9" s="24">
        <f>J9*I9*H9*G9/1000</f>
        <v>180.36696497178667</v>
      </c>
      <c r="L9" s="24">
        <f t="shared" ref="L9" si="3">L8+K9</f>
        <v>291.94582421748743</v>
      </c>
      <c r="M9" s="24">
        <f t="shared" si="0"/>
        <v>4000.5825446819317</v>
      </c>
      <c r="O9" s="24">
        <f>K9</f>
        <v>180.36696497178667</v>
      </c>
      <c r="Q9" s="3">
        <f>F9</f>
        <v>-7.5</v>
      </c>
      <c r="R9" s="24">
        <f t="shared" si="1"/>
        <v>-142.89335977566094</v>
      </c>
      <c r="S9" s="82">
        <f t="shared" si="2"/>
        <v>25.773241617357549</v>
      </c>
    </row>
    <row r="10" spans="4:19" x14ac:dyDescent="0.25">
      <c r="D10" t="s">
        <v>106</v>
      </c>
      <c r="E10" s="34">
        <f>Dalle!I7</f>
        <v>5</v>
      </c>
      <c r="F10" s="14">
        <f>Dalle!J7-Dalle!I7/2+(td-hceff)</f>
        <v>37.664251207729464</v>
      </c>
      <c r="G10" s="13">
        <f>Dalle!P24</f>
        <v>0</v>
      </c>
      <c r="H10" s="3">
        <f t="shared" ref="H10:H23" si="4">fck</f>
        <v>30</v>
      </c>
      <c r="I10" s="3">
        <f t="shared" ref="I10:I23" si="5">beff*E10</f>
        <v>12500</v>
      </c>
      <c r="J10" s="3">
        <f t="shared" ref="J10:J23" si="6">AlphaDalle</f>
        <v>1</v>
      </c>
      <c r="K10" s="24">
        <f>J10*I10*H10*G10/1000</f>
        <v>0</v>
      </c>
      <c r="L10" s="24">
        <f>L9</f>
        <v>291.94582421748743</v>
      </c>
      <c r="M10" s="24">
        <f t="shared" si="0"/>
        <v>3820.215579710145</v>
      </c>
      <c r="O10" s="24">
        <f t="shared" ref="O10:O23" si="7">IF(M10&lt;MIN(SigmaPRd,Na),K10,MAX(0,K10-(M10-MIN(SigmaPRd,Na))))</f>
        <v>0</v>
      </c>
      <c r="P10" s="14">
        <f t="shared" ref="P10:P23" si="8">IF(G10&gt;0,(O10/(beff*G10*H10*J10/1000)),0)</f>
        <v>0</v>
      </c>
      <c r="Q10" s="14">
        <f>Dalle!J7+DecalZ-P10/2</f>
        <v>40.164251207729464</v>
      </c>
      <c r="R10" s="24">
        <f t="shared" si="1"/>
        <v>-95.229108567931476</v>
      </c>
      <c r="S10" s="82">
        <f t="shared" si="2"/>
        <v>0</v>
      </c>
    </row>
    <row r="11" spans="4:19" x14ac:dyDescent="0.25">
      <c r="E11" s="34">
        <f>Dalle!I8</f>
        <v>5</v>
      </c>
      <c r="F11" s="14">
        <f>Dalle!J8-Dalle!I8/2+(td-hceff)</f>
        <v>42.664251207729464</v>
      </c>
      <c r="G11" s="13">
        <f>Dalle!P25</f>
        <v>0</v>
      </c>
      <c r="H11" s="3">
        <f t="shared" si="4"/>
        <v>30</v>
      </c>
      <c r="I11" s="3">
        <f t="shared" si="5"/>
        <v>12500</v>
      </c>
      <c r="J11" s="3">
        <f t="shared" si="6"/>
        <v>1</v>
      </c>
      <c r="K11" s="24">
        <f t="shared" ref="K11:K23" si="9">J11*I11*H11*G11/1000</f>
        <v>0</v>
      </c>
      <c r="L11" s="24">
        <f t="shared" ref="L11:L23" si="10">L10</f>
        <v>291.94582421748743</v>
      </c>
      <c r="M11" s="24">
        <f t="shared" si="0"/>
        <v>3820.215579710145</v>
      </c>
      <c r="O11" s="24">
        <f t="shared" si="7"/>
        <v>0</v>
      </c>
      <c r="P11" s="14">
        <f t="shared" si="8"/>
        <v>0</v>
      </c>
      <c r="Q11" s="14">
        <f>Dalle!J8+DecalZ-P11/2</f>
        <v>45.164251207729464</v>
      </c>
      <c r="R11" s="24">
        <f t="shared" si="1"/>
        <v>-90.229108567931476</v>
      </c>
      <c r="S11" s="82">
        <f t="shared" si="2"/>
        <v>0</v>
      </c>
    </row>
    <row r="12" spans="4:19" x14ac:dyDescent="0.25">
      <c r="E12" s="34">
        <f>Dalle!I9</f>
        <v>5</v>
      </c>
      <c r="F12" s="14">
        <f>Dalle!J9-Dalle!I9/2+(td-hceff)</f>
        <v>47.664251207729464</v>
      </c>
      <c r="G12" s="13">
        <f>Dalle!P26</f>
        <v>0</v>
      </c>
      <c r="H12" s="3">
        <f t="shared" si="4"/>
        <v>30</v>
      </c>
      <c r="I12" s="3">
        <f t="shared" si="5"/>
        <v>12500</v>
      </c>
      <c r="J12" s="3">
        <f t="shared" si="6"/>
        <v>1</v>
      </c>
      <c r="K12" s="24">
        <f t="shared" si="9"/>
        <v>0</v>
      </c>
      <c r="L12" s="24">
        <f t="shared" si="10"/>
        <v>291.94582421748743</v>
      </c>
      <c r="M12" s="24">
        <f t="shared" si="0"/>
        <v>3820.215579710145</v>
      </c>
      <c r="O12" s="24">
        <f t="shared" si="7"/>
        <v>0</v>
      </c>
      <c r="P12" s="14">
        <f t="shared" si="8"/>
        <v>0</v>
      </c>
      <c r="Q12" s="14">
        <f>Dalle!J9+DecalZ-P12/2</f>
        <v>50.164251207729464</v>
      </c>
      <c r="R12" s="24">
        <f t="shared" si="1"/>
        <v>-85.229108567931476</v>
      </c>
      <c r="S12" s="82">
        <f t="shared" si="2"/>
        <v>0</v>
      </c>
    </row>
    <row r="13" spans="4:19" x14ac:dyDescent="0.25">
      <c r="E13" s="34">
        <f>Dalle!I10</f>
        <v>5</v>
      </c>
      <c r="F13" s="14">
        <f>Dalle!J10-Dalle!I10/2+(td-hceff)</f>
        <v>52.664251207729464</v>
      </c>
      <c r="G13" s="13">
        <f>Dalle!P27</f>
        <v>0</v>
      </c>
      <c r="H13" s="3">
        <f t="shared" si="4"/>
        <v>30</v>
      </c>
      <c r="I13" s="3">
        <f t="shared" si="5"/>
        <v>12500</v>
      </c>
      <c r="J13" s="3">
        <f t="shared" si="6"/>
        <v>1</v>
      </c>
      <c r="K13" s="24">
        <f t="shared" si="9"/>
        <v>0</v>
      </c>
      <c r="L13" s="24">
        <f t="shared" si="10"/>
        <v>291.94582421748743</v>
      </c>
      <c r="M13" s="24">
        <f t="shared" si="0"/>
        <v>3820.215579710145</v>
      </c>
      <c r="O13" s="24">
        <f t="shared" si="7"/>
        <v>0</v>
      </c>
      <c r="P13" s="14">
        <f t="shared" si="8"/>
        <v>0</v>
      </c>
      <c r="Q13" s="14">
        <f>Dalle!J10+DecalZ-P13/2</f>
        <v>55.164251207729464</v>
      </c>
      <c r="R13" s="24">
        <f t="shared" si="1"/>
        <v>-80.229108567931476</v>
      </c>
      <c r="S13" s="82">
        <f t="shared" si="2"/>
        <v>0</v>
      </c>
    </row>
    <row r="14" spans="4:19" x14ac:dyDescent="0.25">
      <c r="E14" s="34">
        <f>Dalle!I11</f>
        <v>5</v>
      </c>
      <c r="F14" s="14">
        <f>Dalle!J11-Dalle!I11/2+(td-hceff)</f>
        <v>57.664251207729464</v>
      </c>
      <c r="G14" s="13">
        <f>Dalle!P28</f>
        <v>0</v>
      </c>
      <c r="H14" s="3">
        <f t="shared" si="4"/>
        <v>30</v>
      </c>
      <c r="I14" s="3">
        <f t="shared" si="5"/>
        <v>12500</v>
      </c>
      <c r="J14" s="3">
        <f t="shared" si="6"/>
        <v>1</v>
      </c>
      <c r="K14" s="24">
        <f t="shared" si="9"/>
        <v>0</v>
      </c>
      <c r="L14" s="24">
        <f t="shared" si="10"/>
        <v>291.94582421748743</v>
      </c>
      <c r="M14" s="24">
        <f t="shared" si="0"/>
        <v>3820.215579710145</v>
      </c>
      <c r="O14" s="24">
        <f t="shared" si="7"/>
        <v>0</v>
      </c>
      <c r="P14" s="14">
        <f t="shared" si="8"/>
        <v>0</v>
      </c>
      <c r="Q14" s="14">
        <f>Dalle!J11+DecalZ-P14/2</f>
        <v>60.164251207729464</v>
      </c>
      <c r="R14" s="24">
        <f t="shared" si="1"/>
        <v>-75.229108567931476</v>
      </c>
      <c r="S14" s="82">
        <f t="shared" si="2"/>
        <v>0</v>
      </c>
    </row>
    <row r="15" spans="4:19" x14ac:dyDescent="0.25">
      <c r="E15" s="34">
        <f>Dalle!I12</f>
        <v>5</v>
      </c>
      <c r="F15" s="14">
        <f>Dalle!J12-Dalle!I12/2+(td-hceff)</f>
        <v>62.664251207729464</v>
      </c>
      <c r="G15" s="13">
        <f>Dalle!P29</f>
        <v>0.24</v>
      </c>
      <c r="H15" s="3">
        <f t="shared" si="4"/>
        <v>30</v>
      </c>
      <c r="I15" s="3">
        <f t="shared" si="5"/>
        <v>12500</v>
      </c>
      <c r="J15" s="3">
        <f t="shared" si="6"/>
        <v>1</v>
      </c>
      <c r="K15" s="24">
        <f t="shared" si="9"/>
        <v>90</v>
      </c>
      <c r="L15" s="24">
        <f t="shared" si="10"/>
        <v>291.94582421748743</v>
      </c>
      <c r="M15" s="24">
        <f t="shared" si="0"/>
        <v>3820.215579710145</v>
      </c>
      <c r="O15" s="24">
        <f t="shared" si="7"/>
        <v>0</v>
      </c>
      <c r="P15" s="14">
        <f t="shared" si="8"/>
        <v>0</v>
      </c>
      <c r="Q15" s="14">
        <f>Dalle!J12+DecalZ-P15/2</f>
        <v>65.164251207729464</v>
      </c>
      <c r="R15" s="24">
        <f t="shared" si="1"/>
        <v>-70.229108567931476</v>
      </c>
      <c r="S15" s="82">
        <f t="shared" si="2"/>
        <v>0</v>
      </c>
    </row>
    <row r="16" spans="4:19" x14ac:dyDescent="0.25">
      <c r="E16" s="34">
        <f>Dalle!I13</f>
        <v>5</v>
      </c>
      <c r="F16" s="14">
        <f>Dalle!J13-Dalle!I13/2+(td-hceff)</f>
        <v>67.664251207729464</v>
      </c>
      <c r="G16" s="13">
        <f>Dalle!P30</f>
        <v>0.3</v>
      </c>
      <c r="H16" s="3">
        <f t="shared" si="4"/>
        <v>30</v>
      </c>
      <c r="I16" s="3">
        <f t="shared" si="5"/>
        <v>12500</v>
      </c>
      <c r="J16" s="3">
        <f t="shared" si="6"/>
        <v>1</v>
      </c>
      <c r="K16" s="24">
        <f t="shared" si="9"/>
        <v>112.5</v>
      </c>
      <c r="L16" s="24">
        <f t="shared" si="10"/>
        <v>291.94582421748743</v>
      </c>
      <c r="M16" s="24">
        <f t="shared" si="0"/>
        <v>3730.215579710145</v>
      </c>
      <c r="O16" s="24">
        <f t="shared" si="7"/>
        <v>0</v>
      </c>
      <c r="P16" s="14">
        <f t="shared" si="8"/>
        <v>0</v>
      </c>
      <c r="Q16" s="14">
        <f>Dalle!J13+DecalZ-P16/2</f>
        <v>70.164251207729464</v>
      </c>
      <c r="R16" s="24">
        <f t="shared" si="1"/>
        <v>-65.229108567931476</v>
      </c>
      <c r="S16" s="82">
        <f t="shared" si="2"/>
        <v>0</v>
      </c>
    </row>
    <row r="17" spans="5:19" x14ac:dyDescent="0.25">
      <c r="E17" s="34">
        <f>Dalle!I14</f>
        <v>5</v>
      </c>
      <c r="F17" s="14">
        <f>Dalle!J14-Dalle!I14/2+(td-hceff)</f>
        <v>72.664251207729464</v>
      </c>
      <c r="G17" s="13">
        <f>Dalle!P31</f>
        <v>0.34499999999999997</v>
      </c>
      <c r="H17" s="3">
        <f t="shared" si="4"/>
        <v>30</v>
      </c>
      <c r="I17" s="3">
        <f t="shared" si="5"/>
        <v>12500</v>
      </c>
      <c r="J17" s="3">
        <f t="shared" si="6"/>
        <v>1</v>
      </c>
      <c r="K17" s="24">
        <f t="shared" si="9"/>
        <v>129.37499999999997</v>
      </c>
      <c r="L17" s="24">
        <f t="shared" si="10"/>
        <v>291.94582421748743</v>
      </c>
      <c r="M17" s="24">
        <f t="shared" si="0"/>
        <v>3617.715579710145</v>
      </c>
      <c r="O17" s="24">
        <f t="shared" si="7"/>
        <v>0</v>
      </c>
      <c r="P17" s="14">
        <f t="shared" si="8"/>
        <v>0</v>
      </c>
      <c r="Q17" s="14">
        <f>Dalle!J14+DecalZ-P17/2</f>
        <v>75.164251207729464</v>
      </c>
      <c r="R17" s="24">
        <f t="shared" si="1"/>
        <v>-60.229108567931476</v>
      </c>
      <c r="S17" s="82">
        <f t="shared" si="2"/>
        <v>0</v>
      </c>
    </row>
    <row r="18" spans="5:19" x14ac:dyDescent="0.25">
      <c r="E18" s="34">
        <f>Dalle!I15</f>
        <v>5</v>
      </c>
      <c r="F18" s="14">
        <f>Dalle!J15-Dalle!I15/2+(td-hceff)</f>
        <v>77.664251207729464</v>
      </c>
      <c r="G18" s="13">
        <f>Dalle!P32</f>
        <v>0.38250000000000001</v>
      </c>
      <c r="H18" s="3">
        <f t="shared" si="4"/>
        <v>30</v>
      </c>
      <c r="I18" s="3">
        <f t="shared" si="5"/>
        <v>12500</v>
      </c>
      <c r="J18" s="3">
        <f t="shared" si="6"/>
        <v>1</v>
      </c>
      <c r="K18" s="24">
        <f t="shared" si="9"/>
        <v>143.4375</v>
      </c>
      <c r="L18" s="24">
        <f t="shared" si="10"/>
        <v>291.94582421748743</v>
      </c>
      <c r="M18" s="24">
        <f t="shared" si="0"/>
        <v>3488.340579710145</v>
      </c>
      <c r="O18" s="24">
        <f t="shared" si="7"/>
        <v>0</v>
      </c>
      <c r="P18" s="14">
        <f t="shared" si="8"/>
        <v>0</v>
      </c>
      <c r="Q18" s="14">
        <f>Dalle!J15+DecalZ-P18/2</f>
        <v>80.164251207729464</v>
      </c>
      <c r="R18" s="24">
        <f t="shared" si="1"/>
        <v>-55.229108567931476</v>
      </c>
      <c r="S18" s="82">
        <f t="shared" si="2"/>
        <v>0</v>
      </c>
    </row>
    <row r="19" spans="5:19" x14ac:dyDescent="0.25">
      <c r="E19" s="34">
        <f>Dalle!I16</f>
        <v>5</v>
      </c>
      <c r="F19" s="14">
        <f>Dalle!J16-Dalle!I16/2+(td-hceff)</f>
        <v>82.664251207729464</v>
      </c>
      <c r="G19" s="13">
        <f>Dalle!P33</f>
        <v>0.52500000000000002</v>
      </c>
      <c r="H19" s="3">
        <f t="shared" si="4"/>
        <v>30</v>
      </c>
      <c r="I19" s="3">
        <f t="shared" si="5"/>
        <v>12500</v>
      </c>
      <c r="J19" s="3">
        <f t="shared" si="6"/>
        <v>1</v>
      </c>
      <c r="K19" s="24">
        <f t="shared" si="9"/>
        <v>196.875</v>
      </c>
      <c r="L19" s="24">
        <f t="shared" si="10"/>
        <v>291.94582421748743</v>
      </c>
      <c r="M19" s="64">
        <f t="shared" si="0"/>
        <v>3344.903079710145</v>
      </c>
      <c r="O19" s="24">
        <f t="shared" si="7"/>
        <v>0</v>
      </c>
      <c r="P19" s="14">
        <f t="shared" si="8"/>
        <v>0</v>
      </c>
      <c r="Q19" s="14">
        <f>Dalle!J16+DecalZ-P19/2</f>
        <v>85.164251207729464</v>
      </c>
      <c r="R19" s="24">
        <f t="shared" si="1"/>
        <v>-50.229108567931476</v>
      </c>
      <c r="S19" s="82">
        <f t="shared" si="2"/>
        <v>0</v>
      </c>
    </row>
    <row r="20" spans="5:19" x14ac:dyDescent="0.25">
      <c r="E20" s="34">
        <f>Dalle!I17</f>
        <v>5</v>
      </c>
      <c r="F20" s="14">
        <f>Dalle!J17-Dalle!I17/2+(td-hceff)</f>
        <v>87.664251207729464</v>
      </c>
      <c r="G20" s="13">
        <f>Dalle!P34</f>
        <v>0.56999999999999995</v>
      </c>
      <c r="H20" s="3">
        <f t="shared" si="4"/>
        <v>30</v>
      </c>
      <c r="I20" s="3">
        <f t="shared" si="5"/>
        <v>12500</v>
      </c>
      <c r="J20" s="3">
        <f t="shared" si="6"/>
        <v>1</v>
      </c>
      <c r="K20" s="24">
        <f t="shared" si="9"/>
        <v>213.74999999999997</v>
      </c>
      <c r="L20" s="24">
        <f t="shared" si="10"/>
        <v>291.94582421748743</v>
      </c>
      <c r="M20" s="24">
        <f t="shared" si="0"/>
        <v>3148.028079710145</v>
      </c>
      <c r="O20" s="24">
        <f t="shared" si="7"/>
        <v>0</v>
      </c>
      <c r="P20" s="14">
        <f t="shared" si="8"/>
        <v>0</v>
      </c>
      <c r="Q20" s="14">
        <f>Dalle!J17+DecalZ-P20/2</f>
        <v>90.164251207729464</v>
      </c>
      <c r="R20" s="24">
        <f t="shared" si="1"/>
        <v>-45.229108567931476</v>
      </c>
      <c r="S20" s="82">
        <f t="shared" si="2"/>
        <v>0</v>
      </c>
    </row>
    <row r="21" spans="5:19" x14ac:dyDescent="0.25">
      <c r="E21" s="34">
        <f>Dalle!I18</f>
        <v>5</v>
      </c>
      <c r="F21" s="14">
        <f>Dalle!J18-Dalle!I18/2+(td-hceff)</f>
        <v>92.664251207729464</v>
      </c>
      <c r="G21" s="13">
        <f>Dalle!P35</f>
        <v>0.60749999999999993</v>
      </c>
      <c r="H21" s="3">
        <f t="shared" si="4"/>
        <v>30</v>
      </c>
      <c r="I21" s="3">
        <f t="shared" si="5"/>
        <v>12500</v>
      </c>
      <c r="J21" s="3">
        <f t="shared" si="6"/>
        <v>1</v>
      </c>
      <c r="K21" s="24">
        <f t="shared" si="9"/>
        <v>227.81249999999997</v>
      </c>
      <c r="L21" s="24">
        <f t="shared" si="10"/>
        <v>291.94582421748743</v>
      </c>
      <c r="M21" s="24">
        <f t="shared" si="0"/>
        <v>2934.278079710145</v>
      </c>
      <c r="O21" s="24">
        <f t="shared" si="7"/>
        <v>0</v>
      </c>
      <c r="P21" s="14">
        <f t="shared" si="8"/>
        <v>0</v>
      </c>
      <c r="Q21" s="14">
        <f>Dalle!J18+DecalZ-P21/2</f>
        <v>95.164251207729464</v>
      </c>
      <c r="R21" s="24">
        <f t="shared" si="1"/>
        <v>-40.229108567931476</v>
      </c>
      <c r="S21" s="82">
        <f t="shared" si="2"/>
        <v>0</v>
      </c>
    </row>
    <row r="22" spans="5:19" x14ac:dyDescent="0.25">
      <c r="E22" s="34">
        <f>Dalle!I19</f>
        <v>20</v>
      </c>
      <c r="F22" s="14">
        <f>Dalle!J19-Dalle!I19/2+(td-hceff)</f>
        <v>105.16425120772946</v>
      </c>
      <c r="G22" s="13">
        <f>Dalle!P36</f>
        <v>0.755</v>
      </c>
      <c r="H22" s="3">
        <f t="shared" si="4"/>
        <v>30</v>
      </c>
      <c r="I22" s="3">
        <f t="shared" si="5"/>
        <v>50000</v>
      </c>
      <c r="J22" s="3">
        <f t="shared" si="6"/>
        <v>1</v>
      </c>
      <c r="K22" s="24">
        <f t="shared" si="9"/>
        <v>1132.5</v>
      </c>
      <c r="L22" s="24">
        <f t="shared" si="10"/>
        <v>291.94582421748743</v>
      </c>
      <c r="M22" s="24">
        <f>M23+K22</f>
        <v>2706.465579710145</v>
      </c>
      <c r="O22" s="24">
        <f t="shared" si="7"/>
        <v>0</v>
      </c>
      <c r="P22" s="14">
        <f t="shared" si="8"/>
        <v>0</v>
      </c>
      <c r="Q22" s="14">
        <f>Dalle!J19+DecalZ-P22/2</f>
        <v>115.16425120772946</v>
      </c>
      <c r="R22" s="24">
        <f t="shared" si="1"/>
        <v>-20.229108567931476</v>
      </c>
      <c r="S22" s="82">
        <f t="shared" si="2"/>
        <v>0</v>
      </c>
    </row>
    <row r="23" spans="5:19" x14ac:dyDescent="0.25">
      <c r="E23" s="11">
        <f>Dalle!I20</f>
        <v>24.835748792270536</v>
      </c>
      <c r="F23" s="14">
        <f>Dalle!J20-Dalle!I20/2+(td-hceff)</f>
        <v>127.58212560386472</v>
      </c>
      <c r="G23" s="13">
        <f>Dalle!P37</f>
        <v>0.84499999999999997</v>
      </c>
      <c r="H23" s="3">
        <f t="shared" si="4"/>
        <v>30</v>
      </c>
      <c r="I23" s="62">
        <f t="shared" si="5"/>
        <v>62089.37198067634</v>
      </c>
      <c r="J23" s="3">
        <f t="shared" si="6"/>
        <v>1</v>
      </c>
      <c r="K23" s="24">
        <f t="shared" si="9"/>
        <v>1573.9655797101452</v>
      </c>
      <c r="L23" s="24">
        <f t="shared" si="10"/>
        <v>291.94582421748743</v>
      </c>
      <c r="M23" s="24">
        <f>K23</f>
        <v>1573.9655797101452</v>
      </c>
      <c r="O23" s="24">
        <f t="shared" si="7"/>
        <v>291.94582421748737</v>
      </c>
      <c r="P23" s="14">
        <f t="shared" si="8"/>
        <v>4.606640224339051</v>
      </c>
      <c r="Q23" s="14">
        <f>Dalle!J20+DecalZ-P23/2</f>
        <v>137.69667988783047</v>
      </c>
      <c r="R23" s="24">
        <f t="shared" si="1"/>
        <v>2.3033201121695299</v>
      </c>
      <c r="S23" s="83">
        <f t="shared" si="2"/>
        <v>0.67244468858404893</v>
      </c>
    </row>
    <row r="24" spans="5:19" x14ac:dyDescent="0.25">
      <c r="F24" s="65">
        <f>F23+E23/2</f>
        <v>140</v>
      </c>
    </row>
    <row r="28" spans="5:19" x14ac:dyDescent="0.25">
      <c r="E28" s="2" t="s">
        <v>167</v>
      </c>
      <c r="F28" s="66">
        <f>SUM(P10:P23)</f>
        <v>4.606640224339051</v>
      </c>
      <c r="G28" t="s">
        <v>29</v>
      </c>
    </row>
    <row r="30" spans="5:19" x14ac:dyDescent="0.25">
      <c r="E30" s="2" t="s">
        <v>119</v>
      </c>
      <c r="F30" s="66">
        <f>td-pdalle</f>
        <v>135.39335977566094</v>
      </c>
      <c r="G30" t="s">
        <v>29</v>
      </c>
    </row>
    <row r="31" spans="5:19" x14ac:dyDescent="0.25">
      <c r="E31" s="33" t="s">
        <v>118</v>
      </c>
      <c r="F31" s="66">
        <f>SUM(S7:S23)</f>
        <v>69.037914306048734</v>
      </c>
      <c r="G31" t="s">
        <v>56</v>
      </c>
    </row>
    <row r="34" spans="10:14" x14ac:dyDescent="0.25">
      <c r="J34" s="3"/>
      <c r="K34" s="3"/>
      <c r="L34" s="3"/>
      <c r="M34" s="3"/>
      <c r="N34" s="3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121</vt:i4>
      </vt:variant>
    </vt:vector>
  </HeadingPairs>
  <TitlesOfParts>
    <vt:vector size="132" baseType="lpstr">
      <vt:lpstr>Calculs</vt:lpstr>
      <vt:lpstr>Echauffements</vt:lpstr>
      <vt:lpstr>Creux d onde</vt:lpstr>
      <vt:lpstr>Poutre</vt:lpstr>
      <vt:lpstr>Dalle</vt:lpstr>
      <vt:lpstr>MplRdR30</vt:lpstr>
      <vt:lpstr>MplRdR60</vt:lpstr>
      <vt:lpstr>MplRdR90</vt:lpstr>
      <vt:lpstr>MplRdR120</vt:lpstr>
      <vt:lpstr>MplRdR180</vt:lpstr>
      <vt:lpstr>MplRdR240</vt:lpstr>
      <vt:lpstr>Aa</vt:lpstr>
      <vt:lpstr>AlphaC</vt:lpstr>
      <vt:lpstr>AlphaDalle</vt:lpstr>
      <vt:lpstr>AthetaR120_0</vt:lpstr>
      <vt:lpstr>AthetaR120_1</vt:lpstr>
      <vt:lpstr>AthetaR120_2</vt:lpstr>
      <vt:lpstr>AthetaR30_0</vt:lpstr>
      <vt:lpstr>AthetaR30_1</vt:lpstr>
      <vt:lpstr>AthetaR30_2</vt:lpstr>
      <vt:lpstr>AthetaR60_0</vt:lpstr>
      <vt:lpstr>AthetaR60_1</vt:lpstr>
      <vt:lpstr>AthetaR60_2</vt:lpstr>
      <vt:lpstr>AthetaR90_0</vt:lpstr>
      <vt:lpstr>AthetaR90_1</vt:lpstr>
      <vt:lpstr>AthetaR90_2</vt:lpstr>
      <vt:lpstr>Av</vt:lpstr>
      <vt:lpstr>b</vt:lpstr>
      <vt:lpstr>b0</vt:lpstr>
      <vt:lpstr>bb</vt:lpstr>
      <vt:lpstr>beff</vt:lpstr>
      <vt:lpstr>Botzman</vt:lpstr>
      <vt:lpstr>bt</vt:lpstr>
      <vt:lpstr>Cp</vt:lpstr>
      <vt:lpstr>CRed_1</vt:lpstr>
      <vt:lpstr>CRed_2</vt:lpstr>
      <vt:lpstr>d</vt:lpstr>
      <vt:lpstr>MplRdR120!DecalZ</vt:lpstr>
      <vt:lpstr>MplRdR180!DecalZ</vt:lpstr>
      <vt:lpstr>MplRdR240!DecalZ</vt:lpstr>
      <vt:lpstr>MplRdR60!DecalZ</vt:lpstr>
      <vt:lpstr>MplRdR90!DecalZ</vt:lpstr>
      <vt:lpstr>DecalZ</vt:lpstr>
      <vt:lpstr>DeltaT</vt:lpstr>
      <vt:lpstr>dP</vt:lpstr>
      <vt:lpstr>ebac</vt:lpstr>
      <vt:lpstr>Ecm</vt:lpstr>
      <vt:lpstr>EpsilonA</vt:lpstr>
      <vt:lpstr>EpsilonF</vt:lpstr>
      <vt:lpstr>Expo</vt:lpstr>
      <vt:lpstr>fck</vt:lpstr>
      <vt:lpstr>fu_sc</vt:lpstr>
      <vt:lpstr>Fy</vt:lpstr>
      <vt:lpstr>Galva</vt:lpstr>
      <vt:lpstr>GammaM</vt:lpstr>
      <vt:lpstr>h</vt:lpstr>
      <vt:lpstr>hceff</vt:lpstr>
      <vt:lpstr>hp</vt:lpstr>
      <vt:lpstr>hsc</vt:lpstr>
      <vt:lpstr>hw</vt:lpstr>
      <vt:lpstr>ksh</vt:lpstr>
      <vt:lpstr>kt</vt:lpstr>
      <vt:lpstr>ktmax</vt:lpstr>
      <vt:lpstr>LambdaP</vt:lpstr>
      <vt:lpstr>Limit</vt:lpstr>
      <vt:lpstr>ListeOuiNon</vt:lpstr>
      <vt:lpstr>ListExpo</vt:lpstr>
      <vt:lpstr>LL</vt:lpstr>
      <vt:lpstr>Massivete</vt:lpstr>
      <vt:lpstr>MassiveteBox</vt:lpstr>
      <vt:lpstr>MassivSI</vt:lpstr>
      <vt:lpstr>MassivSS</vt:lpstr>
      <vt:lpstr>MassivSSCO</vt:lpstr>
      <vt:lpstr>MassivW</vt:lpstr>
      <vt:lpstr>MEd</vt:lpstr>
      <vt:lpstr>MplRdR120!MplRd</vt:lpstr>
      <vt:lpstr>MplRdR180!MplRd</vt:lpstr>
      <vt:lpstr>MplRdR240!MplRd</vt:lpstr>
      <vt:lpstr>MplRdR60!MplRd</vt:lpstr>
      <vt:lpstr>MplRdR90!MplRd</vt:lpstr>
      <vt:lpstr>MplRd</vt:lpstr>
      <vt:lpstr>MplRdR120!Na</vt:lpstr>
      <vt:lpstr>MplRdR180!Na</vt:lpstr>
      <vt:lpstr>MplRdR240!Na</vt:lpstr>
      <vt:lpstr>MplRdR60!Na</vt:lpstr>
      <vt:lpstr>MplRdR90!Na</vt:lpstr>
      <vt:lpstr>Na</vt:lpstr>
      <vt:lpstr>NbRibs</vt:lpstr>
      <vt:lpstr>nr</vt:lpstr>
      <vt:lpstr>Oui</vt:lpstr>
      <vt:lpstr>p</vt:lpstr>
      <vt:lpstr>pb</vt:lpstr>
      <vt:lpstr>MplRdR120!pdalle</vt:lpstr>
      <vt:lpstr>MplRdR180!pdalle</vt:lpstr>
      <vt:lpstr>MplRdR240!pdalle</vt:lpstr>
      <vt:lpstr>MplRdR60!pdalle</vt:lpstr>
      <vt:lpstr>MplRdR90!pdalle</vt:lpstr>
      <vt:lpstr>pdalle</vt:lpstr>
      <vt:lpstr>Phi</vt:lpstr>
      <vt:lpstr>PhiVoid</vt:lpstr>
      <vt:lpstr>PRdc</vt:lpstr>
      <vt:lpstr>PRds</vt:lpstr>
      <vt:lpstr>Protection</vt:lpstr>
      <vt:lpstr>Protection_Types</vt:lpstr>
      <vt:lpstr>q</vt:lpstr>
      <vt:lpstr>RhoA</vt:lpstr>
      <vt:lpstr>RhoP</vt:lpstr>
      <vt:lpstr>rr</vt:lpstr>
      <vt:lpstr>MplRdR120!SigmaPRd</vt:lpstr>
      <vt:lpstr>MplRdR180!SigmaPRd</vt:lpstr>
      <vt:lpstr>MplRdR240!SigmaPRd</vt:lpstr>
      <vt:lpstr>MplRdR60!SigmaPRd</vt:lpstr>
      <vt:lpstr>MplRdR90!SigmaPRd</vt:lpstr>
      <vt:lpstr>SigmaPRd</vt:lpstr>
      <vt:lpstr>tc</vt:lpstr>
      <vt:lpstr>td</vt:lpstr>
      <vt:lpstr>tf</vt:lpstr>
      <vt:lpstr>Theta0</vt:lpstr>
      <vt:lpstr>ThetaG120</vt:lpstr>
      <vt:lpstr>ThetaG40</vt:lpstr>
      <vt:lpstr>Thetha0_0</vt:lpstr>
      <vt:lpstr>Thetha0_1</vt:lpstr>
      <vt:lpstr>Thetha0_2</vt:lpstr>
      <vt:lpstr>tw</vt:lpstr>
      <vt:lpstr>VEd</vt:lpstr>
      <vt:lpstr>Wpl</vt:lpstr>
      <vt:lpstr>MplRdR120!zANP</vt:lpstr>
      <vt:lpstr>MplRdR180!zANP</vt:lpstr>
      <vt:lpstr>MplRdR240!zANP</vt:lpstr>
      <vt:lpstr>MplRdR60!zANP</vt:lpstr>
      <vt:lpstr>MplRdR90!zANP</vt:lpstr>
      <vt:lpstr>zANP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2025-03-19T09:12:52Z</dcterms:modified>
</cp:coreProperties>
</file>